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PORT" sheetId="1" r:id="rId4"/>
    <sheet state="visible" name="INJURY REPORT" sheetId="2" r:id="rId5"/>
    <sheet state="visible" name="BAGNA REPORT" sheetId="3" r:id="rId6"/>
    <sheet state="visible" name="KEVIN REPORT" sheetId="4" r:id="rId7"/>
    <sheet state="visible" name="KITO REPORT" sheetId="5" r:id="rId8"/>
    <sheet state="visible" name="STRATEGY1_REPORT" sheetId="6" r:id="rId9"/>
    <sheet state="visible" name="STRATEGY2_REPORT_LOW LAY" sheetId="7" r:id="rId10"/>
    <sheet state="visible" name="TO COPY" sheetId="8" r:id="rId11"/>
    <sheet state="visible" name="STAT" sheetId="9" r:id="rId12"/>
    <sheet state="visible" name="COMM AND PC" sheetId="10" r:id="rId13"/>
    <sheet state="visible" name="DEPOSIT &amp; WITHDRAWAL" sheetId="11" r:id="rId14"/>
    <sheet state="visible" name="VALIDATION" sheetId="12" r:id="rId15"/>
  </sheets>
  <definedNames/>
  <calcPr/>
</workbook>
</file>

<file path=xl/comments1.xml><?xml version="1.0" encoding="utf-8"?>
<comments xmlns:r="http://schemas.openxmlformats.org/officeDocument/2006/relationships" xmlns="http://schemas.openxmlformats.org/spreadsheetml/2006/main">
  <authors>
    <author/>
  </authors>
  <commentList>
    <comment authorId="0" ref="B16">
      <text>
        <t xml:space="preserve">linked
</t>
      </text>
    </comment>
    <comment authorId="0" ref="C16">
      <text>
        <t xml:space="preserve">LINKED TO MAIN REPORT
CASHFLOW EXPOSURE
</t>
      </text>
    </comment>
    <comment authorId="0" ref="A24">
      <text>
        <t xml:space="preserve">INJURY + 1500 STARTEGY + 300 STRATEGY + LAY 50 STARTEGY + FREE BET
</t>
      </text>
    </comment>
    <comment authorId="0" ref="A56">
      <text>
        <t xml:space="preserve">LAY THE UNDERDOG
BANCO LO SFAVORITO CHE STA VINCENDO, QUOTA LAY INFERIORE A 1.5 CIRCA, USCIRE CON MENO ALLEGGERIMENTI E FARE CASHOUT SU UNA QUOTA PIU O MENO PRESTABILITA
</t>
      </text>
    </comment>
    <comment authorId="0" ref="A57">
      <text>
        <t xml:space="preserve">LAY THE FAVOURITE
BANCO I FAVORITI CHE SECONDO ME NON POSSONO VINCERE, LAY SOTTO QUOTA 1.30
</t>
      </text>
    </comment>
    <comment authorId="0" ref="A58">
      <text>
        <t xml:space="preserve">VALUE ON FAVOURITE LONG TERM
ENTRO CON 2-3 PARTI DI STAKE MANO A MANO CHE LA QUOTA SALE, SU UN CHIARO FAVORITO CHE STA PERDENDO. LASCIO CORRERE FINO ALLA FINE SENZA ALLEGGERIMENTI 
</t>
      </text>
    </comment>
    <comment authorId="0" ref="A59">
      <text>
        <t xml:space="preserve">BAD DAY
BANCO IL GIOCATORE CHE STA GIOCANDO MALE (A CAUSA DI STANCHEZZA O INFORTUNI O SCLERATE) E POSSIBILMENTE LASCIO CORRERE SENZA FARE TROPPE CORREZIONI 
</t>
      </text>
    </comment>
    <comment authorId="0" ref="A60">
      <text>
        <t xml:space="preserve">BOOK OR POINT ERROR
SFRUTTO GLI ERRORI DI SBAGLIO QUOTA O SBAGLIO PUNTEGGIO.
STAKE MAGGIORE E USCITA APPENA LA SITUAZIONE SI SISTEMA
</t>
      </text>
    </comment>
    <comment authorId="0" ref="A61">
      <text>
        <t xml:space="preserve">MIDDLE ODDS LAY THE LOW
PARTITE CHE PARTIVANO CON QUOTA A PARI.
BANCO BASSO IL GIOCATORE IN VANTAGGIO
</t>
      </text>
    </comment>
    <comment authorId="0" ref="A1">
      <text>
        <t xml:space="preserve">SI FILTRA CON I PARAMETRI ALL SURFACE/ALL TOUR/ALL TIME
PER AVERE UN NUMERO BUONO DI DATI A DISPOSIZIONE
	-Marco Selva
----
SI FILTRA CON I PARAMETRI ALL SURFACE/ALL TOUR/ALL TIME
PER AVERE UN NUMERO BUONO DI DATI A DISPOSIZIONE
	-Marco Selva</t>
      </text>
    </comment>
  </commentList>
</comments>
</file>

<file path=xl/comments2.xml><?xml version="1.0" encoding="utf-8"?>
<comments xmlns:r="http://schemas.openxmlformats.org/officeDocument/2006/relationships" xmlns="http://schemas.openxmlformats.org/spreadsheetml/2006/main">
  <authors>
    <author/>
  </authors>
  <commentList>
    <comment authorId="0" ref="AJ4">
      <text>
        <t xml:space="preserve">5% ON AUSTRALIAN MATCH
</t>
      </text>
    </comment>
    <comment authorId="0" ref="AJ7">
      <text>
        <t xml:space="preserve">5% ON AUSTRALIAN MATCH
</t>
      </text>
    </comment>
    <comment authorId="0" ref="AJ43">
      <text>
        <t xml:space="preserve">5% SU MATCH IN AUSTRALIA
</t>
      </text>
    </comment>
    <comment authorId="0" ref="AJ54">
      <text>
        <t xml:space="preserve">5% ON AUSTRALIAN MATCH
</t>
      </text>
    </comment>
    <comment authorId="0" ref="AJ56">
      <text>
        <t xml:space="preserve">5% ON AUSTRALIAN MATCH
</t>
      </text>
    </comment>
    <comment authorId="0" ref="AJ61">
      <text>
        <t xml:space="preserve">5% ON AUSTRALIAN MATCH
</t>
      </text>
    </comment>
    <comment authorId="0" ref="AJ63">
      <text>
        <t xml:space="preserve">5% ON AUSTRALIAN MATCH
</t>
      </text>
    </comment>
    <comment authorId="0" ref="AJ65">
      <text>
        <t xml:space="preserve">5% ON AUSTRALIAN MATCH
</t>
      </text>
    </comment>
  </commentList>
</comments>
</file>

<file path=xl/comments3.xml><?xml version="1.0" encoding="utf-8"?>
<comments xmlns:r="http://schemas.openxmlformats.org/officeDocument/2006/relationships" xmlns="http://schemas.openxmlformats.org/spreadsheetml/2006/main">
  <authors>
    <author/>
  </authors>
  <commentList>
    <comment authorId="0" ref="C4">
      <text>
        <t xml:space="preserve">TO CORRECT WHEN SETTELED
</t>
      </text>
    </comment>
    <comment authorId="0" ref="C12">
      <text>
        <t xml:space="preserve">TO CORRECT WHEN SETTELED
</t>
      </text>
    </comment>
    <comment authorId="0" ref="AI12">
      <text>
        <t xml:space="preserve">TO CORRECT WHEN SETTELED
15 max risk
</t>
      </text>
    </comment>
    <comment authorId="0" ref="AK12">
      <text>
        <t xml:space="preserve">0 or +37.44</t>
      </text>
    </comment>
    <comment authorId="0" ref="C20">
      <text>
        <t xml:space="preserve">TO CORRECT WHEN SETTELED
</t>
      </text>
    </comment>
    <comment authorId="0" ref="AJ44">
      <text>
        <t xml:space="preserve">5% MATCH AUSTRALIA</t>
      </text>
    </comment>
    <comment authorId="0" ref="AC350">
      <text>
        <t xml:space="preserve">sistemata da betangel
</t>
      </text>
    </comment>
  </commentList>
</comments>
</file>

<file path=xl/comments4.xml><?xml version="1.0" encoding="utf-8"?>
<comments xmlns:r="http://schemas.openxmlformats.org/officeDocument/2006/relationships" xmlns="http://schemas.openxmlformats.org/spreadsheetml/2006/main">
  <authors>
    <author/>
  </authors>
  <commentList>
    <comment authorId="0" ref="C4">
      <text>
        <t xml:space="preserve">TO CORRECT WHEN SETTELED
</t>
      </text>
    </comment>
    <comment authorId="0" ref="AJ16">
      <text>
        <t xml:space="preserve">CREDITO COMMISSIONI (SONO 2 OPERAZIONI SEPARATE , LA SECONDA E' NEGATIVA E QUINDI ABBASSA LE COMMISIONI TOTALI PAGETE)
COMMISSIONI PAGATE TUTTO IL MERCATO= 0.13</t>
      </text>
    </comment>
    <comment authorId="0" ref="AJ83">
      <text>
        <t xml:space="preserve">CREDITO , 2 OPERAZIONI SU QUESTO MERCATO </t>
      </text>
    </comment>
    <comment authorId="0" ref="AK308">
      <text>
        <t xml:space="preserve">-0.74 SONO LOSS DI PROVE FATTE PRIMA</t>
      </text>
    </comment>
    <comment authorId="0" ref="AK802">
      <text>
        <t xml:space="preserve">perdita totale -70 : -35 kevin / -35 bagna</t>
      </text>
    </comment>
  </commentList>
</comments>
</file>

<file path=xl/sharedStrings.xml><?xml version="1.0" encoding="utf-8"?>
<sst xmlns="http://schemas.openxmlformats.org/spreadsheetml/2006/main" count="14268" uniqueCount="1606">
  <si>
    <t>ACCOUNT</t>
  </si>
  <si>
    <t>PL</t>
  </si>
  <si>
    <t>EXPOSURE</t>
  </si>
  <si>
    <t>JAN</t>
  </si>
  <si>
    <t>FEB</t>
  </si>
  <si>
    <t>MAR</t>
  </si>
  <si>
    <t>APR</t>
  </si>
  <si>
    <t>MAY</t>
  </si>
  <si>
    <t>JUN</t>
  </si>
  <si>
    <t>JUL</t>
  </si>
  <si>
    <t>AUG</t>
  </si>
  <si>
    <t>SEP</t>
  </si>
  <si>
    <t>OCT</t>
  </si>
  <si>
    <t>NOV</t>
  </si>
  <si>
    <t>DEC</t>
  </si>
  <si>
    <t>KITO BF IT</t>
  </si>
  <si>
    <t>KEVIN BF UK</t>
  </si>
  <si>
    <t>BAGNA BF MT</t>
  </si>
  <si>
    <t>KEVIN BF MT</t>
  </si>
  <si>
    <t>KEVIN BET365 IT</t>
  </si>
  <si>
    <t>KITO BETFLAG IT</t>
  </si>
  <si>
    <t>TOTAL</t>
  </si>
  <si>
    <t>PERSONAL STRATEGY</t>
  </si>
  <si>
    <t>TOTALE INFORTUNI</t>
  </si>
  <si>
    <t>STRATEGY</t>
  </si>
  <si>
    <t>INJURY</t>
  </si>
  <si>
    <t>ECCESSO</t>
  </si>
  <si>
    <t>SUPER FINAL BREAK</t>
  </si>
  <si>
    <t>EARLY BREAK</t>
  </si>
  <si>
    <t>WINNER TOURNAMENT TENNIS</t>
  </si>
  <si>
    <t>WINNER TOURNAMENT SOCCER</t>
  </si>
  <si>
    <t>1500 STRATEGY</t>
  </si>
  <si>
    <t>300 STRATEGY</t>
  </si>
  <si>
    <t>LAY 50 STRATEGY</t>
  </si>
  <si>
    <t>SERVING SET</t>
  </si>
  <si>
    <t>SERVING MATCH</t>
  </si>
  <si>
    <t>VALUE BET BIG PLAYER</t>
  </si>
  <si>
    <t>VALUE BET LOSER PLAYER</t>
  </si>
  <si>
    <t>LATE BREAK</t>
  </si>
  <si>
    <t>ONLY BET</t>
  </si>
  <si>
    <t>BREAK BACK</t>
  </si>
  <si>
    <t>LOW LAY</t>
  </si>
  <si>
    <t>KE LAY THE WINNER</t>
  </si>
  <si>
    <t>KE QUOTA BASSA</t>
  </si>
  <si>
    <t>KE LAY THE SERVER</t>
  </si>
  <si>
    <t>KE ANALISI</t>
  </si>
  <si>
    <t>KE 1-1 STRATEGY</t>
  </si>
  <si>
    <t>KE VALUE FAVORITO</t>
  </si>
  <si>
    <t>KI ANALISI</t>
  </si>
  <si>
    <t>FREE BET INJURY</t>
  </si>
  <si>
    <t>DEMO - LAY 1.10</t>
  </si>
  <si>
    <t>DEMO - LAY 1.20</t>
  </si>
  <si>
    <t>DEMO - LAY 1.30</t>
  </si>
  <si>
    <t>DEMO - LAY 1.40</t>
  </si>
  <si>
    <t>B-LAY THE UNDERDOG</t>
  </si>
  <si>
    <t>B-LAY THE FAV</t>
  </si>
  <si>
    <t>B-VALUE ON FAV LT</t>
  </si>
  <si>
    <t>B-BAD DAY</t>
  </si>
  <si>
    <t>B-BPE</t>
  </si>
  <si>
    <t>B-MIDDLE ODDS LTL</t>
  </si>
  <si>
    <t>B-SET WINNER</t>
  </si>
  <si>
    <t>SHEET REPORT</t>
  </si>
  <si>
    <t>PL%</t>
  </si>
  <si>
    <t>#</t>
  </si>
  <si>
    <t>WIN</t>
  </si>
  <si>
    <t>LOSS</t>
  </si>
  <si>
    <t>DRAW</t>
  </si>
  <si>
    <t>AVG WIN</t>
  </si>
  <si>
    <t>AVG LOSS</t>
  </si>
  <si>
    <t>EV</t>
  </si>
  <si>
    <t>MAX DD</t>
  </si>
  <si>
    <t>MAX DD %</t>
  </si>
  <si>
    <t>ROI</t>
  </si>
  <si>
    <t>AVG ODDS</t>
  </si>
  <si>
    <t>NOTE</t>
  </si>
  <si>
    <t>Av2</t>
  </si>
  <si>
    <t>Av3</t>
  </si>
  <si>
    <t>Aw2</t>
  </si>
  <si>
    <t>Ax2</t>
  </si>
  <si>
    <t>Ay2</t>
  </si>
  <si>
    <t>Az2</t>
  </si>
  <si>
    <t>ba2</t>
  </si>
  <si>
    <t>bb2</t>
  </si>
  <si>
    <t>Bc2</t>
  </si>
  <si>
    <t>bd2</t>
  </si>
  <si>
    <t>Be2</t>
  </si>
  <si>
    <t>Bf2</t>
  </si>
  <si>
    <t>Bf3</t>
  </si>
  <si>
    <t>BAGNA REPORT</t>
  </si>
  <si>
    <t>CASSA 2K</t>
  </si>
  <si>
    <t>STAKE 20€</t>
  </si>
  <si>
    <t>KEVIN REPORT</t>
  </si>
  <si>
    <t>KITO REPORT</t>
  </si>
  <si>
    <t>INJURY REPORT</t>
  </si>
  <si>
    <t>CASSA 35K</t>
  </si>
  <si>
    <t>STAKE 1.5K€</t>
  </si>
  <si>
    <t>PERSONAL REPORT</t>
  </si>
  <si>
    <t>TO SETTLE</t>
  </si>
  <si>
    <t>DATE</t>
  </si>
  <si>
    <t>TIME</t>
  </si>
  <si>
    <t>MARKET</t>
  </si>
  <si>
    <t>EXECUTOR</t>
  </si>
  <si>
    <t>EVENT</t>
  </si>
  <si>
    <t>RUNNERS</t>
  </si>
  <si>
    <t>RUNNER SET</t>
  </si>
  <si>
    <t>S1 A</t>
  </si>
  <si>
    <t>S1 B</t>
  </si>
  <si>
    <t>S2 A</t>
  </si>
  <si>
    <t>S2 B</t>
  </si>
  <si>
    <t>S3 A</t>
  </si>
  <si>
    <t>S3 B</t>
  </si>
  <si>
    <t>S4 A</t>
  </si>
  <si>
    <t>S4 B</t>
  </si>
  <si>
    <t>S5 A</t>
  </si>
  <si>
    <t>S5 B</t>
  </si>
  <si>
    <t>GAME A</t>
  </si>
  <si>
    <t>GAME B</t>
  </si>
  <si>
    <t>SER</t>
  </si>
  <si>
    <t>ID</t>
  </si>
  <si>
    <t>TYPE</t>
  </si>
  <si>
    <t>RUN</t>
  </si>
  <si>
    <t>BET</t>
  </si>
  <si>
    <t>ODDS</t>
  </si>
  <si>
    <t>STAKE</t>
  </si>
  <si>
    <t>TOTAL RISK</t>
  </si>
  <si>
    <t>COMM</t>
  </si>
  <si>
    <t>NET PL</t>
  </si>
  <si>
    <t>STOCK</t>
  </si>
  <si>
    <t>LAST MAX</t>
  </si>
  <si>
    <t>DD</t>
  </si>
  <si>
    <t>DD%</t>
  </si>
  <si>
    <t>DD %</t>
  </si>
  <si>
    <t>A</t>
  </si>
  <si>
    <t>B</t>
  </si>
  <si>
    <t>WINNER</t>
  </si>
  <si>
    <t>Arconada v Jones</t>
  </si>
  <si>
    <t>KEVIN</t>
  </si>
  <si>
    <t>WTA Australian Open 2022</t>
  </si>
  <si>
    <t>Usue Maitane Arconada</t>
  </si>
  <si>
    <t>Francesca Jones</t>
  </si>
  <si>
    <t>OPEN</t>
  </si>
  <si>
    <t xml:space="preserve">Medical per problema al braccio, sembra grave, rientra e le cade la racchetta due volte mentre colpisce la pallina, alla seconda va diretta alla rete, .it vuotissimo, messo livello a 1.20 sul com, e messi 2 livelli a 1.15 e 1.10 su it (messi bassi perchè il book era vuotissimo e credevo di non essere abbinato, in un altra situazione mettere piu’ alti, es. 1.18/1.16) alla fine abbina solo poco a 1.10.
</t>
  </si>
  <si>
    <t>FINAL</t>
  </si>
  <si>
    <t>Brengle v Riske</t>
  </si>
  <si>
    <t>BAGNA</t>
  </si>
  <si>
    <t>WTA Adelaide II 2022</t>
  </si>
  <si>
    <t>Madison Brengle</t>
  </si>
  <si>
    <t>Alison Riske</t>
  </si>
  <si>
    <t xml:space="preserve">Anche lei si fa male live, probabile stiramento al polpaccio, fa subito una brutta faccia
Fa trattamento, viene fasciata e rientra. Prova a giocare ma si vede da subito che su quella gamba non mette tutto il peso (zoppica un pochino e aumenta di punto in punto). Per pochissimo non riesce a tenere il suo servizio in battuta (eravamo oltre quota 2 su Riske se avesse fatto un punto in piu), purtroppo pero non lo tiene e al break si avvia alla rete. Avrei voluto mettere 1500 se avesse tenuto ma sulla palla break mi sono preparato con tutto e appena l’ho vista partire con zoppicata molto evidente ho messo tutto sul .it e poi sul .com
Addirittura si potevano mettere un pochino piu alti gli ordini perché c è stato il tempo di abbinare tutto in quanto il mercato non ha chiuso
</t>
  </si>
  <si>
    <t>Burruchaga/Diaz Acosta v Luz/Marcondes</t>
  </si>
  <si>
    <t>ATP CHALLENGER Blumenau 2022</t>
  </si>
  <si>
    <t>Burruchaga/Diaz Acosta</t>
  </si>
  <si>
    <t>Luz/Marcondes</t>
  </si>
  <si>
    <t>Burrahaga chiama medical sul 30 per problema addome / inguine sx, trattamento da 3 minuti, rientrano e nn sembra grave ma da li giocano molto scazzati e continuano a parlarsi. Sul suo servizio successivo non salta e batte molto male ma riescono a tenre. Continuano a giocare scazzati fino a che su controbreak 55 si avviano verso rete e Diaz toglie il cappello. Noi li mettiamo poco prima che arrivino a rete e che gli altri si accorgano, fatto livello 1.30 su .com e messi 3 oridni fino 1.24 su .it, abbina poco, poi arriva un pirla che porta a 1.01 su .it e chiudono mercato. Bene a seguire tutta la partita, si capiva da come giocavano scazzati che sarebbe potuta finire da li a poco, hanno solo aspettato il break</t>
  </si>
  <si>
    <t>Piros v Ja Draper</t>
  </si>
  <si>
    <t>BAGNA KEVIN KITO</t>
  </si>
  <si>
    <t>ATP CHALLENGER Forli II 2022</t>
  </si>
  <si>
    <t>Zsombor Piros</t>
  </si>
  <si>
    <t>Jack Draper</t>
  </si>
  <si>
    <t>Da bot arriva medical per Piros a fine set, non sembra molto convinto da subito. Giocano 4 game e viene brekkato 1-2, al cambio addirittura Draper gli chiede se sta bene, in risposta si piega molte volte, a fine game viene verso la rete e si ritira, non anticipiamo e prendiamo 11k su .com mentre solo 1k su .it</t>
  </si>
  <si>
    <t>Gi Ferrari v Fatic</t>
  </si>
  <si>
    <t>BAGNA KITO</t>
  </si>
  <si>
    <t>ATP CHALLENGER Forli III 2022</t>
  </si>
  <si>
    <t>Gianmarco Ferrari</t>
  </si>
  <si>
    <t>Nerman Fatic</t>
  </si>
  <si>
    <t>DECREASE MARGIN</t>
  </si>
  <si>
    <t>L</t>
  </si>
  <si>
    <t>Fatic si avvia alla rete e prova a dare la mano all'avversario ma l'arbitro lo ferma dicendo che non può ritirarsi. Dopo aver visto tutto su challengerTV decidiamo di entrare mentre lui è seduto ed aspetta il fisio. Dopo essere entrati lui non si ritira ma rientra a giocare. Rimaniamo esposti (Rischiando molto) e quando il punteggio lo permette alleggeriamo in positivo. Non una gran gestione e non un gran trade sommando tutto. Potevamo farci veramente male</t>
  </si>
  <si>
    <t>Cr Castro v Iturra</t>
  </si>
  <si>
    <t>KEVIN KITO</t>
  </si>
  <si>
    <t>ATP CHALLENGER Concepcion 2022</t>
  </si>
  <si>
    <t xml:space="preserve">Cr Castro </t>
  </si>
  <si>
    <t xml:space="preserve">Iturra </t>
  </si>
  <si>
    <t>Iturra chiama medical per caviglia rientra e sembra giocare da fermo,dopo 3 punti salta lo streaming e quando riparte è sulla panchina con il fisio a fare un trattamento, fotografi e allenatori in campo, l'arbitro scende la partita è finita prendiamo quello che riusciamo (book che si era svuotato quasi del tutto) Peccato perchè gli ultimi punti brutti si poteva pensare ad un entrata. No book su .it</t>
  </si>
  <si>
    <t>Rune v Kwon</t>
  </si>
  <si>
    <t>BAGNA KEVIN</t>
  </si>
  <si>
    <t>ATP Australian Open 2022</t>
  </si>
  <si>
    <t>H Rune</t>
  </si>
  <si>
    <t>Soonwoo Kwon</t>
  </si>
  <si>
    <t>CLOSE</t>
  </si>
  <si>
    <t>Crampi alle gambe come al solito per rune, tentiamo di entrare molto alti ma il book scappa via, aspettiamo il trattamento e quando vediamo che non è cambiato nulla entriamo un po piu bassi. Lui comunque continua a giocare e non peggiora, anzi in realtà sembra giocare meglio mano a mano se il gioco va avanti. non ci sentiamo totalmente tranquilli a tenere l'intero stake, perchè se kwon sbaglia il suo servizio siamo sotto un treno, decidiamo allora di iniziare ad alleggerire appena la quota lo consente. Usciamo progressivamente fino a fare cashout al momento del break nell ultimo set. Da quel momento la partita è chiusa e non si gira piu, ma per essere traquilli facciamo cashout. si poteva sicuramente guadagnare di piu ma non era comunque un infortunio veramente grave, lui voleva a tutti i costi finire la partita e ad ogni punto esultava. buona cosi la gestione, proteggendo da subito lo stake alleggerendo e portando fuori quando non ci sentiamo piu a nostro agio</t>
  </si>
  <si>
    <t>Kubler/O'Connell - Davidovich Fokina/Munar</t>
  </si>
  <si>
    <t>Kubler/O'Connell</t>
  </si>
  <si>
    <t>Davidovich Fokina/Munar</t>
  </si>
  <si>
    <t>Munar chiama medical 76 21 per problema alla spalla, fa massaggio e rientrano gia molto scazzati, munar uscito e davidovich deve giocare domani. sul 32 attraversano la rete e danno la mano, book vuotissimi, preso pocchissimo, .com niente</t>
  </si>
  <si>
    <t>Munar chiama medical 76 21 per problema alla spalla, fa massaggio e rientrano gia molto scazzati, munar uscito e davidovich deve giocare domani. sul 32 attraversano la rete e danno la mano, book vuotissimi, preso pochissimo, .com niente</t>
  </si>
  <si>
    <t>Golubev/Skugor v Sweeny/Tu</t>
  </si>
  <si>
    <t>Golubev/Skugor</t>
  </si>
  <si>
    <t>Sweeny/Tu</t>
  </si>
  <si>
    <t xml:space="preserve">Appena finito il ritiro Rybakina, arriva fisio per Golubev/Skugor, fanno riveder due replay dove sembra palese che stia male uno dei due (dovrebbe essere SKUGOR). 
Dura giusto 30 secondi dove parlano con fisio e si vanno a ritirare. 
I book sono completamente vuoti, sia .com che .it
Kito errore (seconda volta che succede): non ho proprio guardato il punteggio e non mi sono accorto che fosse ancora primo set 25, e metto con stake 1.5k 4 ordini back @ 1.95, @1.77, @1.36 @1.18. 
Ci metto 25 secondi per accorgermi dell’errore solo quando Bagna mi fa notare che siamo in primo set, allora tolgo tutti gli ordini back e piazzo un ordine lay @1.52 con liability 1.5k (come giusto da fare fin dall’inizio secondo le rule)
Nonostante la correzione non veniamo abbinati più su .it, stiamo dentro per almeno 2 minuti con book non chiuso ma non veniamo abbinati.
</t>
  </si>
  <si>
    <t>Gasquet v Van de Zandschulp</t>
  </si>
  <si>
    <t>Richard Gasquet</t>
  </si>
  <si>
    <t>Botic Van de Zandschulp</t>
  </si>
  <si>
    <t xml:space="preserve"> Gasquet appare trattenuto in tutto quello che fa (battuta e rovescio) sin dai primi punti, non si sa come riesce a vincere il primo contro uno più forte di lui.
Piano piano probabilmente rallenta ma non vediamo bene la situazione e dopo un 6-0 nel 2 set e un 4-0 nel 3 set fa un no medical retired a quota 1.07. Potevamo fare meglio il ritiro lo vediamo un attimo dopo e prendiamo poco 
</t>
  </si>
  <si>
    <t>Eysseric/Zelenay v Agamenone/Pellegrino</t>
  </si>
  <si>
    <t>Eysseric/Zelenay</t>
  </si>
  <si>
    <t>Agamenone/Pellegrino</t>
  </si>
  <si>
    <t>Pellegrino si ferma in game e chiama medical per mal di pancia, già alla panca sembra critico si piega e rientra camminando lentissimo decidiamo di mettere uno stake pensando ad un ritiro di lì a pochissimi punti. Ritiro che non avviene ma rimaniamo dentro perchè è immobile. Decidiamo di vedere il Tiebreak finale anche se rischioso, poi sul 6-6 decidiamo di chiudere con una piccola Loss.</t>
  </si>
  <si>
    <t>Korda v Carreno Busta</t>
  </si>
  <si>
    <t>KITO</t>
  </si>
  <si>
    <t>Sebastian Korda</t>
  </si>
  <si>
    <t>Pablo Carreno Busta</t>
  </si>
  <si>
    <t>Scavigliata live di Carreno, non vedo in diretta ma li metto con lui a terra dolorante, dal replay sembra molto brutta, mette tutto il peso su caviglia dx in punteggio buono. Durante pausa non chiama nemmeno il medico per valutare, chiudo subito anche perchè Korda non in forma e non c'e un effettivo injury</t>
  </si>
  <si>
    <t>Rodriguez Taverna v Cerundolo</t>
  </si>
  <si>
    <t>S Rodriguez Taverna</t>
  </si>
  <si>
    <t>Francisco Cerundolo</t>
  </si>
  <si>
    <t>Medical non grave per Taverna che gioca un paio di game, porta la partita al tiebreak e la vince. Entriamo facendo un arbitraggio tra .it e .com perchè qualcuno fa crollare la quota per essere abbinato a tutti i costi su Cerundolo sul .it</t>
  </si>
  <si>
    <t>Die Hidalgo v Ser Galdos</t>
  </si>
  <si>
    <t>ATP CHALLENGER Santa Cruz De la Sierra 2022</t>
  </si>
  <si>
    <t>Diego Hidalgo</t>
  </si>
  <si>
    <t>Sergio Galdos</t>
  </si>
  <si>
    <t>Messo tutto sull'annuncio dell'arbitro. lo streaming si blocca quando lui va a prendere l'asciugamano, appena riavvio parte l annuncio e li mettiamo. sul .it tutto vuoto. sul com c erano 4000€ abbinati nemmeno mezzo secondo prima. peccato. Lui si vedeva fosse cotto, l ultima pallina la molla clamorosamente ma non anticipiamo vista la quota e il book scandaloso.</t>
  </si>
  <si>
    <t>Comesana v To Etcheverry</t>
  </si>
  <si>
    <t>Francisco Comesana</t>
  </si>
  <si>
    <t>Tomas Martin Etcheverry</t>
  </si>
  <si>
    <t>ETCHEVERRY CHIAMA IL MEDICAL PRIMA DI SERVIRE PER IL MATCH NEL SECONDO SET. SBAGLIA IL SERVIZIO MA GIOCA NORMALISSIMO ED ESULTA SU TUTTI I PUNTI. SBAGLIA DUE VOLTE IL SERVIZIO PER IL MATCH E ALLA FINE PERDE IL SET. RICHIAMA IL FISIO, FA IL TRATTAMENTO E RIENTRANO A GIOCARE. IL PRIMO GAME NON VEDO NULLA DI CHE, SUL SECONDO GAME FA UNO SCATTO A RETE E GLI SI GIRA UN PO IL GINOCCHIO, ZOPPICATA VISTOSISSIMA, SI FERMA IN GAME E FA IL TRATTAMENTO. SEMBRA SUBITO MOLTO GRAVE MA NON RIESCO A PRENDERE NULLA PERCHE IL BOOK SI SVUOTA E LA QUOTA CROLLA. FA IL TRATTAMENTO E RIENTRA A GIOCARE MOLTO ZOPPICANTE. FA UN PUNTO E LO RIESCE A VINCERE, A QUEL PUNTO LA QUOTA RIMBALZA E DECIDIAMO DI METTERE MEZZO STAKE A 1.60 (QUOTA SBAGLIATISSIMA, GIUSTA ERA 2.20 ALMENO), DOPO 5 SECONDI CHE METTIAMO MEZZO STAKE NON BATTE E SI AVVIA ALLA RETE. IL BOOK SI SVUOTA DI NUOVO E NON RIUSCIAMO A PRENDERE PRATICAMENTE NULLA NE .COM NE IT. UN PO DI RAMMARICO PER NON AVER MESSO UNO STAKE INTERO E PER NON AVER ANTICIPATO UN SECONDINO IN PIU. COMUNQUE IL BOOK ERA REATTIVO E TUTTI SAPEVANO CHE IL RITIRO FOSSE IMMINENTE</t>
  </si>
  <si>
    <t>A Muller v Clarke</t>
  </si>
  <si>
    <t>ATP Pune 2022</t>
  </si>
  <si>
    <t>Alexandre Muller</t>
  </si>
  <si>
    <t>Jay Clarke</t>
  </si>
  <si>
    <t xml:space="preserve">ENTRIAMO CON 2/3 DI STAKE PERCHE MULLER SI FERMA TENENDOSI LA GAMBA, COME IL GIORNO PRECEDENTE MA IN LIVE è SEMBRATO UN PO PIU GRAVE. DOPO L INGRESSO RIESCE A TENERE IL GAME E MEDIAMO CON 200€ A QUOTA PIU ALTA, MA SENZA COMPLETARE LO STAKE, RIMANIAMO ESPOSTI 1200 INVECE DI 1500. TENIAMO LA POSIZIONE PER 2 GAME FINO A CHE CLARKE BREKKA E INIZIAMO AD ALLEGGERIRE PER ALZARE LA QUOTA MEDIA, NEL CASO DOVESSE TORNARE INDIETRO. CLARKE TIENE SEMPRE IN SCIOLTEZZA, LUI FA FATICA E NON SEMBRA INVOGLIATO A VINCERE. IL RISCHIO DI PERDERE LO STAKE C ERA MA SUL MOMENTO DELL'INFORTUNIO è PARSO ABBASTANZA GRAVE PER ENTRARE. </t>
  </si>
  <si>
    <t>Wi Blumberg v E Gomez</t>
  </si>
  <si>
    <t>ATP CHALLENGER Cleveland 2022</t>
  </si>
  <si>
    <t>Wi Blumberg</t>
  </si>
  <si>
    <t>Emilio Gomez</t>
  </si>
  <si>
    <t xml:space="preserve">Gomez gioca in maniera imbarazzante all'ultimo game del primo set, entrano grossi volumi che portano la quota a 1.3, chiama medical a fine set per problema a spalla dx (è destroso) fanno trattamento e rientra a giocare, la quota ritorna a 1.40-1.50 per grossi importi che devono uscire.
Non è così grave come ultimo game ma continua a muovere la spalla e non gioca proprio al 100%.
Danno per un momento 1.50 ma non ci sembra così grave da mettere 1.5k, inoltre se torna a giocare la quota dovrebbe sparare almeno a 2.50/3 per blumberg sfavorito a 4.
Su 3-1 40-0 servizio Blumberg parte da in fondo al campo con quota 1.10/1.08.Bagna mette subito sul polsino prima di linea di fondo, kito 1 secondo dopo (è sulla linea di servizio),  su .com veniamo anticipati, mentre su .it prende a 1.06 1k e 1.03 1.5k, poi più niente,  uno davanti a noi con 1.02.
</t>
  </si>
  <si>
    <t>Tirante v Th Seyboth Wild</t>
  </si>
  <si>
    <t>ATP Buenos Aires 2022</t>
  </si>
  <si>
    <t>Thiago Agustin Tirante</t>
  </si>
  <si>
    <t>Thiago Seyboth Wild</t>
  </si>
  <si>
    <t xml:space="preserve">Tirante chiama medical su 2-1 A, dove fa trattamento alla coscia,solo nella pausa senza break la quota di seyboth tocca 1.60 , lui rientra e sembra comunque carico (gioca in un ATP 250 in casa), per 2 game gioca normale ed esulta, c’e’ la possibilità di prendere seyboth poco sopra a 2. Non abbiamo valutato grave a tal punto da mettere 1 stake quando la quota ci dava la possibilità perché comunque voleva giocare, poi peggiora ma la quota scende tantissimo, quindi aspettiamo il ritiro.
Sul ritiro entriamo sul momento del cappello tolto, quindi quasi subito ma veniamo anticipati
</t>
  </si>
  <si>
    <t>Guinard v Forejtek</t>
  </si>
  <si>
    <t>ATP CHALLENGER Cherbourg 2022</t>
  </si>
  <si>
    <t>Manuel Guinard</t>
  </si>
  <si>
    <t>Jonas Forejtek</t>
  </si>
  <si>
    <t xml:space="preserve">Guinard chiama medical sul 45 A, per solito problema alla schiena bassa, mettiamo su il replay ma non vediamo subito, bagna si accorge che ha giocato molto male le ultime palline, al momento del medical c’e 1.7 su forejtek, viene droppato con grossi importi fino 1.50 e addirittura batte 1.30 durante il medical. Fa fatica a piegarsi e il trattamento è nella stessa zona del ritiro famoso (schiena bassa).
Finito trattamento abbiamo 1.25 su forejtek, guinard fa vistosamente fatica e vanno 0 40 sul suo servizio.
Su quel punto fa un passo verso la rete, poi ritorna verso l'asciugamano, si piega, lo prende e viene verso la rete per il ritiro. 
</t>
  </si>
  <si>
    <t xml:space="preserve">Restiamo con mercato aperto per 15 secondi ( altri portano la quota su .com ancora più in alto) ma non veniamo abbinati su .it . 
Inoltre su .it mettiamo ordini 1.15, 1.13, 1.12, ma fairbot fa una laggata molto strana (mai successa) e sembra essere in stra ritardo a mettere gli ordini, entrano tutti molto in ritardo e veniamo abbinati con pochissimo a 1.13, 
Da notare uno che punta a 1.01 con grosso importo 9k, viene abbinato tutto e poi prende i nostri a 1.13, infine chiude il mercato
</t>
  </si>
  <si>
    <t>Lestienne v Safwat</t>
  </si>
  <si>
    <t xml:space="preserve">
Constant Lestienne</t>
  </si>
  <si>
    <t>Mohamed Safwat</t>
  </si>
  <si>
    <t>Constant Lestienne</t>
  </si>
  <si>
    <t>Celikbilek/Ilkel v Bhambri/Sharan</t>
  </si>
  <si>
    <t>Celikbilek/Ilkel</t>
  </si>
  <si>
    <t>Bhambri/Sharan</t>
  </si>
  <si>
    <t>Ilkel aveva chiamato per male alla schiena sul singolo, sul 2-1 è praticamente immobile e fuori pausa va insieme al compagno alla rete per ritirarsi.
Non anticipo, quando sono alla rete entro su .it e metto ordine su .com.
Su ingresso ho modalità trading attiva quindi mi entrno ordini di uscita. Non me ne accorgo pensando sia un errore della vps, quando mi accorgo (1 minuto dopo) tolgo gli ordini di uscita e chiude il mercato.Abbinato 10k a 1.09 quindi errore costato circa 1k o più</t>
  </si>
  <si>
    <t>ADJ</t>
  </si>
  <si>
    <t>Marie v De Schepper</t>
  </si>
  <si>
    <t>Jules Marie</t>
  </si>
  <si>
    <t>Kenny De Schepper</t>
  </si>
  <si>
    <t>Pouille v Lamasine</t>
  </si>
  <si>
    <t>Lucas Pouille</t>
  </si>
  <si>
    <t>Tristan Lamasine</t>
  </si>
  <si>
    <t xml:space="preserve">Pouille chiama medical su 2-3 per problema a spalle e collo, rientra e va subito sotto di 1 break ma sembra casuale perché tira molto forte sia in battuta che sul gioco.
Recupera il break e si arriva sul 4-5, nessun segnale di infortunio sembra giocare normalmente ed e’ anche molto piu’ forte dell’avversario.
Sul 4-5 si fa brekkare, gli ultimi 2 punti del set sono 2 doppi falli di fila ma la battuta non sembra preoccupante, l’arbitro prima dice il punteggio del set e poi annuncia ‘’Mesdames et Messieurs e annuncio del ritiro’’ il tutto sotto la grafica, non vediamo nulla.
Appena parte l’annuncio entriamo su .it e poco dopo su .com
</t>
  </si>
  <si>
    <t>Grenier/Muller v Balaji/Vardhan</t>
  </si>
  <si>
    <t>ATP CHALLENGER Bengaluru 2022</t>
  </si>
  <si>
    <t>Grenier/Muller</t>
  </si>
  <si>
    <t>Balaji/Vardhan</t>
  </si>
  <si>
    <t xml:space="preserve">PROVATO A METTERE MEZZO STAKE PERCHE MULLER ERA MOLTO MOLLE E SEMBRAVA NON VOLESSE GIOCARE. ALLA FINE RIESCONO A VINCERE IL SET E IL SECONDO LO GIOCANO NORMALMENTE. A FINE SECONDO MESSA USCITA IN HEDGE CON IL .COM </t>
  </si>
  <si>
    <t>Jebens/Schell v Molchanov/Sancic</t>
  </si>
  <si>
    <t>Jebens/Schell</t>
  </si>
  <si>
    <t>Molchanov/Sancic</t>
  </si>
  <si>
    <t xml:space="preserve">A fine set vedo per un attimo Molchanov in ginocchio che parla con Sancic (maglia rossa) che dovrebbe avere un problema (non si capisce a cosa), gli altri sono in bagno ma non sembra nulle di che. La quota è 1.45 su Jebens.
Vedo arrivare supervisor e poi dopo fisio, (da ch tv si vede un attimo prima molto velocemente, non visto live, si è alzato per dare pugnetto ad arbitro) parlano un attimo con supervisor e all’arrivo degli altri dal bagno sento l’arbitro che dice con gli altri “He can’t continue” x 2 volte, gli altri attraversano la rete per ritirarsi, la quota è 1.40/1.35 a quel punto metto a cascata prima su .com poi su .it con minima a 1.18 su .it, il mercato sta aperto circa 7/10 secondi ma non abbina nulla.
</t>
  </si>
  <si>
    <t xml:space="preserve">Vesely v Couacaud </t>
  </si>
  <si>
    <t>Jiri Vesely</t>
  </si>
  <si>
    <t>Enzo Couacaud</t>
  </si>
  <si>
    <t>Inglis v Errani</t>
  </si>
  <si>
    <t>WTA Dubai 2022</t>
  </si>
  <si>
    <t>Maddison Inglis</t>
  </si>
  <si>
    <t>Sara Errani</t>
  </si>
  <si>
    <t>LAY PER FREEBET CON .IT</t>
  </si>
  <si>
    <t xml:space="preserve">CHIUSURA DELLA FREEBET E LASCIATO GUADAGNO SU ERRANI </t>
  </si>
  <si>
    <t xml:space="preserve">Inglis chiama medical a fine set, non le viene fatto un trattamento ma solo parlato, facciamo una freebet con una quota dimenticata sul .it , drop da quota 4 a 2.20 di errani.
Rientra e gioca ma non esulta su nessun punto e sembra un po’ disperata, si piega, sbraccia e non gioca bene (alcune palline le spara molto lunghe).
Sul 2-0 A gioca un game brutto e sembra essere peggiorata, soprattutto in servizio dove fa doppi falli e pensiamo che il problema sia alla schiena.
Siccome sta peggiorando sul 3-3 A chiudiamo la freebet sul.com lasciando guadagno solo su errani e perdita di circa 40€ su inglis.
Decidiamo poi sul 4-4 A di mettere 300€ in quanto pensiamo che se la partita fosse andata al 3 set avrebbe avuto molte difficoltà a vincere la partita e la quota era buona
Siamo entrati aspettando un peggioramento dell’infortunio che non è avvenuto e la partita è rimasta equilibrata, alla fine giocavano alla pari.
L’ occasione sembrava esserci, sicuramente più di 300 sarebbe stato troppo per l’infortunio comunque al limite (non ha mai fatto mollate clamorose o altro) e perchè mancavano pochi punti.
</t>
  </si>
  <si>
    <t>BACK PER FREEBET CON .COM</t>
  </si>
  <si>
    <t xml:space="preserve">INGRESSO 300 STAKE </t>
  </si>
  <si>
    <t>Inglis chiama medical a fine set, non le viene fatto un trattamento ma solo parlato, facciamo una freebet con una quota dimenticata sul .it , drop da quota 4 a 2.20 di errani.
Rientra e gioca ma non esulta su nessun punto e sembra un po’ disperata, si piega, sbraccia e non gioca bene (alcune palline le spara molto lunghe).
Sul 2-0 A gioca un game brutto e sembra essere peggiorata, soprattutto in servizio dove fa doppi falli e pensiamo che il problema sia alla schiena.
Siccome sta peggiorando sul 3-3 A chiudiamo la freebet sul.com lasciando guadagno solo su errani e perdita di circa 40€ su inglis.
Decidiamo poi sul 4-4 A di mettere 300€ in quanto pensiamo che se la partita fosse andata al 3 set avrebbe avuto molte difficoltà a vincere la partita e la quota era buona
Siamo entrati aspettando un peggioramento dell’infortunio che non è avvenuto e la partita è rimasta equilibrata, alla fine giocavano alla pari.
L’ occasione sembrava esserci, sicuramente più di 300 sarebbe stato troppo per l’infortunio comunque al limite (non ha mai fatto mollate clamorose o altro) e perchè mancavano pochi punti. Il giorno dopo farà ritiro sul 6-0 3-0 probabilmente piangendo, quindi si rivela un ingresso giusto il problema c'era.</t>
  </si>
  <si>
    <t>Lestienne v Gulbis</t>
  </si>
  <si>
    <t>Ernests Gulbis</t>
  </si>
  <si>
    <t xml:space="preserve">Entriamo sul 67 12 15-15 A perché’ a fine punto Lestienne si tocca la caviglia e si siede a terra, poco dopo si rialza e cammina lentamente verso la panca per un medical in ame, mettiamo 1500 alla quota giusta (2 tick sotto) e veniamo abbinati solo per ½ stake , quota al limite ma sembrava una buona situazione. 
Rientra e da come gioca non sembra grave ma viene brekkato e abbiamo la posizione a favore cosi decidiamo di rimanere fino ad un controbreak dove chiuderemmo a pari. 
Facciamo un alleggerita bassa ma lestienne gira la partita e chiudiamo a pari </t>
  </si>
  <si>
    <t>Zanevska v Mag Linette</t>
  </si>
  <si>
    <t>Katarina Zavatska</t>
  </si>
  <si>
    <t>Magda Linette</t>
  </si>
  <si>
    <t xml:space="preserve">Linette che sta perdendo 5-2A nel primo quindi sotto di 2 break ma sembra giocare normale anche dopo aver rivisto il video, l’ ultimo game peggiora nonostante ha anche una pallabreak, il penultimo punto comincia a zoppicare e cammina lentissima e l’ultimo e’ il classico ace neanche guardato dove ci accorgiamo del problema.
Cammina lentissima fino alla panca, sembra proprio si trascini e avrebbe potuto fare subito un ritiro, quota 1.30.
Chiama un fisio che non fa trattamento, parla e basta, rientra sbagliando campo e per andare nel campo giusto fa una camminata al rallentatore.
Batte lei e gioca il primo punto brutto e il secondo lo lascia andare a un metro, subito dopo viene verso la rete ed entriamo praticamente subito, al primo passo.
Su .com siamo i primi ma il book e’ vuoto e non abbiniamo quasi niente.
Su .it siamo i primi ma book vuoto e non abbiniamo quasi niente.
</t>
  </si>
  <si>
    <t>Kozlov v Fratangelo</t>
  </si>
  <si>
    <t>ATP Delray Beach 2022</t>
  </si>
  <si>
    <t>Stefan Kozlov</t>
  </si>
  <si>
    <t>Bjorn Fratangelo</t>
  </si>
  <si>
    <t xml:space="preserve">Fratangelo chiama medical a fine set (è stato brekkato all’ultimo 30-40, era 0-40) per problema ad anca / gamba sx, aveva fatto alcune prove in game prima, abbiamo quota 1.23 su kozlov.
Fatto trattamento a terra durato tutti i 3 minuti.
Entra non molto convinto, perde il primo game 40-15, facendo qualche prova alla gamba.
Sul suo servizio già sulla prima è abbastanza scazzato. 0-15 e batte molto veloce.
Sulla pallina successiva, pallina lungo campo, 0-30 e parte verso la rete. Metto ordini prima che arrivi alla linea di servizio con quota di .com a 1.10/1.09 
Li metto su .it a livelli .06 x2 e.05 e .04 dove abbina subito 1.3k, successivamente su .com a livelli .04 e .03 (messo 2 veloci e ultimo un attimo dopo) dove però è già stato fatto.
Su .it primi a farlo mentre su .com siamo anticipati ma prendiamo ancora qualcosa.
</t>
  </si>
  <si>
    <t>Ben Hassan v Ni Alvarez Varona</t>
  </si>
  <si>
    <t>ATP CHALLENGER Forli IV 2022</t>
  </si>
  <si>
    <t>Benjamin Hassan</t>
  </si>
  <si>
    <t>Nicolas Alvarez Varona</t>
  </si>
  <si>
    <t xml:space="preserve">Alvarez chiama medical sul 1-6 5-0 B per braccio dx, batte molto male facendo 2 doppi falli e va a sedersi.
Fa recall e gli viene messa una fascia, il 3 set lo gioca normale non da nessun segno di infortunio.
Una volta brekkato sul 4-2 sembra sconsolato, qui gioca ancora 2 punti e poi si ritira.
La quota giusta è 1.07 sul .com con primo livello a 1.05 dove si possono prendere 4000 entrando dopo il primo passo. Su .it unico livello a 1.03.
Vista la quota decido consapevolmente di non anticipare ed entro quando è quasi arrivato alla rete .
Entro su .it e prendo poco a 1.03 sul punto com intanto sono andati a 1.01
</t>
  </si>
  <si>
    <t>Pouille v Albot</t>
  </si>
  <si>
    <t>ATP Marsiglia 2022</t>
  </si>
  <si>
    <t>Radu Albot</t>
  </si>
  <si>
    <t>Fatta freebet su .it mentre pouille chiamava il medical per fiacche. La freebet poteva essere fatta piu' grossa prendendo tutto l'ordine , sul livello del .it verranno abbinati 14k, mentr sul . com la quota è stabile a 1.8. Altra cosa che si potrebbe fare è prendere semplicemnete la quota sbagliata sul .it e aspettare  al primo punto segnato dove la quota sul .it tornerà a seguire quella del punto com permettendoci di chiudere</t>
  </si>
  <si>
    <t>INCREASE MARGIN</t>
  </si>
  <si>
    <t>Cristian v Kasatkina</t>
  </si>
  <si>
    <t>WTA Doha 2022</t>
  </si>
  <si>
    <t>Jaqueline Cristian</t>
  </si>
  <si>
    <t>Daria Kasatkina</t>
  </si>
  <si>
    <t xml:space="preserve">Abbiamo su streaming doppio per Kasatkina non molto in forma e medical ieri, sul 63 22 15-15 batte cristian su un salto a rete fa un bruttissimo movimento con il ginocchio dx e si mette a terra (quota su caduta giusta 2.7 appena inquadrano parte il drop) 
Kevin si accorge di lei a terra dolorante a abbiamo gia 2, aperto il book posso mettere a 1.7/1.6, metto ordine di 1.5k @ 1.59, non viene abbinato e tolgo, va a 1.37 a anche 1.10 con pochi soldi.
Lei è subito dolorante e mette del ghiaccio, la quota sta a 1.25/1.30 poi risale a 1.5 quando arrivano i fisio in campo. La quota poi risale quando si alza, circa 1.7, spikate in alto ma con pochi soldi.
Decidiamo quindi di mettere due ordini su .it perchè vuoto, 750 @ 2 e 750 a 2.46 (questo poi tolto), dove durante il fisio viene abbinato 370 @ 2
Fanno trattamento con ghiaccio e fascia molto importante, le sue facce sono brutte.
Finito trattamento abbiamo 1.6/50 ma non sembra troppo decisa, fa delle prove.
Fa un punto e ancora prima che noi vediamo caduta su .it è a 1.01, ricade entrano dottori e fisio e la partita è finita ma c’è gia 1.01 andato.
Su .it chiudiamo a 1.01
</t>
  </si>
  <si>
    <t>Mertens v Kvitova</t>
  </si>
  <si>
    <t>Elise Mertens</t>
  </si>
  <si>
    <t>Petra Kvitova</t>
  </si>
  <si>
    <t xml:space="preserve">Siamo 76 12 batte Mertens, Ha tenuto il suo 40-30 abbastanza molle ma giocando normale, sulla pausa arriva fisio ( abbiamo 1.4 su mertens subito droppato a 1.32), é da subito molle e fa un paio di no con la testa ma non si capisce problema.
Parla solo con il fisio, poi fisio si alza e parla con arbitro con un gesto non chiarissimo, lei lancia via asciugamano mette via un polsino e attraversa rete.
Su .com li mettiamo appena attraversa ma veniamo anticipati, ci abbina pochissimo su .it (3€ a 1.18 e poi 100 @ 1.10
</t>
  </si>
  <si>
    <t>Paul v Berrettini</t>
  </si>
  <si>
    <t>ATP Acapulco 2022</t>
  </si>
  <si>
    <t>Tommy Paul</t>
  </si>
  <si>
    <t>Matteo Berrettini</t>
  </si>
  <si>
    <t xml:space="preserve">Berrettini vince il primo e va sotto nel secondo, sul 3-1 A gioca un pessimo game con l’ultimo punto lasciato e va a sedersi sconsolato, sulla pausa del 4-1 viene inquadrato dalle telecamere con un primo piano e ha una faccia molto smorta e assente.
Preparo i book e penso ad un eventuale 1500.
Rientra e batte molto male assolutamente non da Berrettini in forma viene brekkato per la seconda volta nel set.
Qui non c'è pausa Paul va all’asciugamano e dopo guarda dall’altra parte, telecamera cambia e inquadra berrettini che viene verso la rete molto scazzato toglie il cappello e fa segno stop con la mano.
Entro prima su .it e poi su .com. 
Su .it abbina quasi tutti e 3 gli ordini da 4980 mentre  su .com abbina solo 1 ordine da 4950  e chiude subito.
Quando arriva alla rete il mercato chiude.
</t>
  </si>
  <si>
    <t>Koolhof/Skupski - Ram/Salisbury</t>
  </si>
  <si>
    <t>ATP Dubai 2022</t>
  </si>
  <si>
    <t>Koolhof/Skupski</t>
  </si>
  <si>
    <t>Ram/Salisbury</t>
  </si>
  <si>
    <t>Krejcikova/Siniakova v Hradecka/Mirza</t>
  </si>
  <si>
    <t>Krejcikova/Siniakova</t>
  </si>
  <si>
    <t>Hradecka/Mirza</t>
  </si>
  <si>
    <t xml:space="preserve">Krejcicova chiama un medical per problema a gomito/braccio dx, sia lei che la Siniakova non sembrano fin da subito molto cariche anzi abbastanza scazzate, il punteggio e’ 67 30 B.
Rientrano e lei a volte si tocca il braccio e fa qualche prova ma continuano a giocare anche se sempre un po scazzate. Non giocano per nulla bene e perdono i successivi 4 game.
Qui fa il recall per la 2 volta e si vede Siniakova che si alza e va sotto la sedia dell’arbitro a ritirarsi.
Qui entriamo ma prendiamo poco sia su .it sia su .com , book che era vuoto da quando abbiamo iniziato a seguire.
</t>
  </si>
  <si>
    <t>Margaroli/Uchiyama v Cornea/Fallert</t>
  </si>
  <si>
    <t>ATP CHALLENGER Forli V 2022</t>
  </si>
  <si>
    <t>Margaroli/Uchiyama</t>
  </si>
  <si>
    <t>Cornea/Fallert</t>
  </si>
  <si>
    <t xml:space="preserve">Streaming che si blocca di continuo sul 67 22 (15-15)A uchiyama si ferma e si tocca il polpaccio sx.
Quota e’ 1.27 ma sia .it che .com sono vuotissimi.
Riceve trattamento prova a rientrare ma cammina lentissimo, si capisce che non può continuare la partita, parla col compagno sotto rete vicino all’arbitro e poi viene fatto il ritiro con gli avversari che vanno a rete (erano pronti a giocare nel loro campo)
Entriamo su .it attorno fino a 1.15 e su .com attorno a 1.15.
Poi abbassato su .it a 1.09 perche’ sul com qualcuno stava scendendo.
Non abbiamo abbinato niente ne su .it ne su .com
</t>
  </si>
  <si>
    <t>Al Spadola v T Simon</t>
  </si>
  <si>
    <t>Alessandro Spadola</t>
  </si>
  <si>
    <t>Tobias Simon</t>
  </si>
  <si>
    <t xml:space="preserve">Simon chiama medical per polpaccio sx a fine primo set , finito il trattamento si rialza e zoppica molto, un giocatore cosi’ difficilmente puo’ vincere la partita ma in questo caso e’ contro un ragazzo che ha solo 2 partite giocate.
La quota e’ 1.06.
Decidiamo di entrare con 50€ e tenere la posizione fino alla fine.
Non mettiamo di piu’ anche se la situazione rimane bella per tutta la partita.
Simon batte bene per il livello e continua a correre a rete in servizio, mentre in risposta e’ sempre lento ma i game sono combattuti.
La nostra analisi e’ stata se Simon brekka per primo deve solo tenere e la vince in quanto piu’ forte quindi non ha senso aumentare l’esposizione, cosi’ e’ stato alla fine riesce a vincere la partita.
Il giorno dopo fa walkover.
</t>
  </si>
  <si>
    <t>Galfi v Kasintseva</t>
  </si>
  <si>
    <t>WTA Monterrey 2022</t>
  </si>
  <si>
    <t>Dalma Galfi</t>
  </si>
  <si>
    <t>Victoria Jimenez Kasint</t>
  </si>
  <si>
    <t xml:space="preserve">Kasintseva chiama medical sul 4-1 per schiena bassa, se la toccava il game precedente.
Sul trattamento sembra critica, fa tutto lentamente e per come si appoggia a terra prima del massaggio, crediamo che sia una di quelle che non fa neanche un punto, quota 1.25.
In realtà rientra in campo e ci sorprende in quanto non stava cosi’ male, correva abbastanza normale, non malla palline e anche in battuta non e’ critica.
Perde i 2 game successivi e quando torna per sedersi va verso l’ interno del campo forse a dire qualcosa fuori e poi si gira verso Galfi e le stringe la mano. Galfi che si trova davanti alla sedia di kasintseva al momento del ritiro.
Bene 
Entriamo al momento della stretta
Su .com siamo i primi ma il book e vuoto, anche su .it siamo i primi ma il book e’ vuoto e prendiamo poco 
</t>
  </si>
  <si>
    <t>Lopez Montagud v Chazal</t>
  </si>
  <si>
    <t>ATP CHALLENGER Gran Canaria 2022</t>
  </si>
  <si>
    <t>Carlos Lopez Montagud</t>
  </si>
  <si>
    <t>Maxime Chazal</t>
  </si>
  <si>
    <t xml:space="preserve">Chiama il medical sul 30 secondo set per spalla / braccio dx, book molto vuota la quota da 1.6 droppa fino 1.3 e anche 1.20 ma perché non c'è nessuno a bancare. Rientra non molto convinto e continua a smorzare. Vanno al terzo e sembra un filo migliorato, fa il primo break e stanno 20, poi viene brekkato male e perde un po la voglia, ricomincia a smorzare e fa andare qualche pallina difficile.
Sul 42 parte verso la rete (c’è 1.07 su .com), non anticipiamo troppo per ballboy in mezzo e palline ma quando parte anche Lopez mettiamo tutto, siamo anticipati da 1 su .com che prende 1.04.
Su .com prende subito qualcosa poi ci sono delle spike in bancata che fanno prendere 7k  1.03/.04, su it invece mettiamo tutti ordini in un unico livello (messi solo 3 e non 4) , 1.05 che non fa prendere nulla, poi dobbiamo spostare tutto insieme il livello a 1.04 e prende solo 100.
Conclusioni in Injury diary </t>
  </si>
  <si>
    <t>Australian Open Women's</t>
  </si>
  <si>
    <t>Paula Badosa</t>
  </si>
  <si>
    <t>Badosa</t>
  </si>
  <si>
    <t>Aryna Sabalenka</t>
  </si>
  <si>
    <t>Sabalenka</t>
  </si>
  <si>
    <t>BADOSA USCITA AGLI OTTAVI</t>
  </si>
  <si>
    <t>SABALENKA USCITA AGLI OTTAVI (CON KANEPI)</t>
  </si>
  <si>
    <t>Italian Serie A</t>
  </si>
  <si>
    <t>Inter</t>
  </si>
  <si>
    <t>UEFA Champions League</t>
  </si>
  <si>
    <t xml:space="preserve">Inter Milan </t>
  </si>
  <si>
    <t>Cilic v Kokkinakis</t>
  </si>
  <si>
    <t>ATP Adelaide II 2022</t>
  </si>
  <si>
    <t>Marin Cilic</t>
  </si>
  <si>
    <t>Thanasi Kokkinakis</t>
  </si>
  <si>
    <t>Monfils v Bublik</t>
  </si>
  <si>
    <t>Gael Monfils</t>
  </si>
  <si>
    <t>Alexander Bublik</t>
  </si>
  <si>
    <t>Bublik mai entrato in campo praticamente</t>
  </si>
  <si>
    <t xml:space="preserve">Kontaveit v Tauson </t>
  </si>
  <si>
    <t>Anett Kontaveit</t>
  </si>
  <si>
    <t>Clara Tauson</t>
  </si>
  <si>
    <t>Quota invitante della Kontaveit che va sotto di un set</t>
  </si>
  <si>
    <t>aggiunta stake per mediare alto, tauson tiene game a 0</t>
  </si>
  <si>
    <t>partita non molto convinta per la Kontaveit, peccato perchè è andata sopra due volte di un break nel secondo, se avesse tenuto un servizio di più sarei riuscito ad alleggerire</t>
  </si>
  <si>
    <t>Schwartzman v OConnell</t>
  </si>
  <si>
    <t>Diego Schwartzman</t>
  </si>
  <si>
    <t>Christopher O'Connell</t>
  </si>
  <si>
    <t>lay schwarzman prematch, quota troppo bassa per me. Ultimo match aveva male al ginocchio. Oconnell in forma e con il pubblico dalla sua parte</t>
  </si>
  <si>
    <t>messo uscita in freebet, sempre prematch. Presa dopo il primo servizio nel secondo set</t>
  </si>
  <si>
    <t>fatto chiusura in live</t>
  </si>
  <si>
    <t>Azarenka v Svitolina</t>
  </si>
  <si>
    <t>Victoria Azarenka</t>
  </si>
  <si>
    <t>Elina Svitolina</t>
  </si>
  <si>
    <t>PARTITA A SENSO UNICO, MI ASPETTAVO UNA PARTITA EQUILIBRATA E LA QUOTA DELL AZARENKA MI PAREVA BASSISSIMA. HA DOMINATO DALL INIZIO ALLA FINE</t>
  </si>
  <si>
    <t>Krejcikova v Ostapenko</t>
  </si>
  <si>
    <t>Barbora Krejcikova</t>
  </si>
  <si>
    <t>Jelena Ostapenko</t>
  </si>
  <si>
    <t xml:space="preserve"> </t>
  </si>
  <si>
    <t>Kecmanovic v Sonego</t>
  </si>
  <si>
    <t>Miomir Kecmanovic</t>
  </si>
  <si>
    <t>Lorenzo Sonego</t>
  </si>
  <si>
    <t>uscito un po peggiorativo con l ultimo pezzo su probabile break nel terzo set.</t>
  </si>
  <si>
    <t>lasciato correre la freebet perchè poi ho finito il turno. da quel momento è solo andata contro quindi impossibile fare qualcosa. il cashout fino a quel momento era tropppo piccolo rispetto al totale. volevo almeno il solo 70-75%</t>
  </si>
  <si>
    <t>A Zverev v Shapovalov</t>
  </si>
  <si>
    <t>Alexander Zverev</t>
  </si>
  <si>
    <t>Denis Shapovalov</t>
  </si>
  <si>
    <t>PARITACCIA DI ZVEREV, TROPPI ERRORI. forse non era il caso di entrare subito senza aver visto quasi niente della partita. però quotona su un top 3 contro un pirla</t>
  </si>
  <si>
    <t>Uchida v Young</t>
  </si>
  <si>
    <t>ATP CHALLENGER Columbus 2022</t>
  </si>
  <si>
    <t xml:space="preserve">
Kaichi Uchida</t>
  </si>
  <si>
    <t>Donald Young</t>
  </si>
  <si>
    <t>UCHIDA MOLLE COME UN FICO COME SETTIMANA SCORSA, QUOTA ALTISSIMA, POTEVO ANCHE PRENDERLA MEGLIO INTORNO A 2.80, FORSE CON 5€ IN PIU</t>
  </si>
  <si>
    <t>CHIUDO PERCHE SI FA ANNULLARE IL BREAK DI VANTAGGIO, PENSAVO TENESSE FACILE VISTO LA SCHIFEZZA DI UCHIDA</t>
  </si>
  <si>
    <t>P Kotov v Halys</t>
  </si>
  <si>
    <t>Pavel Kotov</t>
  </si>
  <si>
    <t>Quentin Halys</t>
  </si>
  <si>
    <t>MATCH EQUILIBRATO E KOTOV CHE CHIAMA MEDICAL PER GINOCCHIO, QUOTA CHE MI PIACE MOLTO. AVREI VOLUTO ASPETTARE UNA PALLA BREAK PER PRENDERLA PIU BASSA MA SULLA SITUAZIONE MEDICAL SONO ENTRATO DIRETTO</t>
  </si>
  <si>
    <t>QUI ERA L INGRESSO CHE AVREI VOLUTO FARE SE NON FOSSE ARRIVATO IL MTO</t>
  </si>
  <si>
    <t xml:space="preserve">METTO IN FREEBET PERCHE KOTOV STA GIOCANDO MOLTO MEGLIO. NON ME LA SONO SENTITA DI GIRARE I PROFITTI. CREDEVO IN HALYS </t>
  </si>
  <si>
    <t xml:space="preserve">TOCCATO UN MASSIMO DI 15€ DI CASHOUT SU UN TOTALE DI 39€, TROPPO POCHI. VOLEVO ALMENO 25€. MAI TOCCATI </t>
  </si>
  <si>
    <t>De Minaur v Sinner</t>
  </si>
  <si>
    <t>Alex De Minaur</t>
  </si>
  <si>
    <t>Jannik Sinner</t>
  </si>
  <si>
    <t xml:space="preserve">LA PARTITA ERA MOLTO EQUILIBRATA MA DAL SECONDO JANNIK HA ALZATO IL RITMO E NO HA PIU SBAGLIATO UN PUNTO </t>
  </si>
  <si>
    <t>Arnaboldi v Moriya</t>
  </si>
  <si>
    <t>ATP CHALLENGER Quimper 2022</t>
  </si>
  <si>
    <t>Andrea Arnaboldi</t>
  </si>
  <si>
    <t>Hiroki Moriya</t>
  </si>
  <si>
    <t>QUOTA DI MORIYA ALTISSIMA A FINE SECONDO SET. ARNABOLDI AVEVA PURE CHIAMATO UN MEDICAL. PARTIVANO A PARI</t>
  </si>
  <si>
    <t>ALLEGGERITO SUBITO PERCHE ERO ENTRATO CON UNO STAKE DI TROPPO</t>
  </si>
  <si>
    <t>FATTO CASHOUT PERCHE NON MI FIDAVO DI MORIYA, L' HA TIRATA VERAMENTE LUNGHISSIMA</t>
  </si>
  <si>
    <t>Young v R Harrison</t>
  </si>
  <si>
    <t>Ryan Harrison</t>
  </si>
  <si>
    <t>YOUNG SE FA COME IERI AD UN CERTO PUNTO è TROPPO STANCO E VECCHIO PER POTER GIOCARE BENE</t>
  </si>
  <si>
    <t>PRESO SUI MASSIMI, DA LI SOLO GIRATO, YOUNG MALE NEL SECONDO E TERZO</t>
  </si>
  <si>
    <t>AV</t>
  </si>
  <si>
    <t>Descotte v Pr Brown</t>
  </si>
  <si>
    <t>Matias Franco Descotte</t>
  </si>
  <si>
    <t>Preston Brown</t>
  </si>
  <si>
    <t>MESSO PICCOLO STAKE PERCHE BROWN INFORTUNATO E MOLTO SCARSO. DESCOTTE PARTIVA 1.10. MASSIMI DELLA QUOTA</t>
  </si>
  <si>
    <t>ALLEGGERITO SOLO PER ALZARE DI MOLTO LA QUOTA MEDIA NEL CASO MI FOSSE ANDATA CONTRO. LUI ERA COTTO</t>
  </si>
  <si>
    <t>Ni Mejia v Galarneau</t>
  </si>
  <si>
    <t>Nicolas Mejia</t>
  </si>
  <si>
    <t>Alexis Galarneau</t>
  </si>
  <si>
    <t xml:space="preserve">JOLLY </t>
  </si>
  <si>
    <t>POTEVO PRENDERE UN RISCHIO UN POCHINO MAGGIORE E USCIRE A 2.6 APPENA VINTO IL TIEBREAK</t>
  </si>
  <si>
    <t>CHIUDO PER NON PERDERE IL BEL PROFITTO, BENE CHE VA MI TOCCA VEDERE UN TIEBREAK</t>
  </si>
  <si>
    <t>LASCIANDO CORRERE IL PROFITTO TOT ERA DI 46, ENORME</t>
  </si>
  <si>
    <t>Safiullin v Bemelmans</t>
  </si>
  <si>
    <t>Roman Safiullin</t>
  </si>
  <si>
    <t>Ruben Bemelmans</t>
  </si>
  <si>
    <t>Monfils v Berrettini</t>
  </si>
  <si>
    <t>QUOTONA SU BERRETTO, PARTIVA 1.65</t>
  </si>
  <si>
    <t>PRESO I MASSIMI</t>
  </si>
  <si>
    <t>N Hardt v R Harrison</t>
  </si>
  <si>
    <t>Nick Hardt</t>
  </si>
  <si>
    <t>HA SBAGLIATO 5 SET POINT PER PORTARLA AL TERZO. LA QUOTA ERA BUONA</t>
  </si>
  <si>
    <t>A Muller v Herbert</t>
  </si>
  <si>
    <t>Pierre-Hugues Herbert</t>
  </si>
  <si>
    <t xml:space="preserve">BREKKA MA SI FA CONTROBREKKARE ALLA FINE E PERDE, POLLO. AVEVO PRESO QUOTA ALTISSIMA, SE L AVESSE RIAPERTA ERA OTTIMO </t>
  </si>
  <si>
    <t>Auger-Aliassime v Medvedev</t>
  </si>
  <si>
    <t>Felix Auger-Aliassime</t>
  </si>
  <si>
    <t>Daniil Medvedev</t>
  </si>
  <si>
    <t>Van Assche v An Kuznetsov</t>
  </si>
  <si>
    <t>Luca Van Assche</t>
  </si>
  <si>
    <t>Andrey Kuznetsov</t>
  </si>
  <si>
    <t>MI SEMBRAVA ATTACCATO GIU, MA L ALTRO ERA PROPRIO UN BAMBINO</t>
  </si>
  <si>
    <t>Kozlov v Dom Stricker</t>
  </si>
  <si>
    <t>Dominic Stricker</t>
  </si>
  <si>
    <t>ARBITRO SBAGLIA A SEGNARE IL PUNTEGGIO, INVECE DI 5-4 BATTE A SEGNA 4-4 40-40 BATTE B. QUOTA CHE DEVE ESSERE MOLTO PIU BASSA, PRENDO QUELLO CHE C'è METTO A 0 IL RISCHIO APPENA SISTEMA, CHIUDO A FINE GAME</t>
  </si>
  <si>
    <t>AVEVO MESSO TUTTA L USCITA A 1.27 MA MI HA PRESO SOLO UN PEZZETTO E POI SI è ASSESTATA A 1.30</t>
  </si>
  <si>
    <t>DOPO LO 0-15 HO MESSO A ZERO CON QUOTA UN POCHINO PEGGIORATIVA</t>
  </si>
  <si>
    <t>CASHOUT, 15 SU 18</t>
  </si>
  <si>
    <t>Pouille v Barrere</t>
  </si>
  <si>
    <t>Gregoire Barrere</t>
  </si>
  <si>
    <t>PARTITA NON VISTA, MESSO SULLA FIDUCIA. NON CREDO GIOCASSE MOLTO INVOGLIATO</t>
  </si>
  <si>
    <t>Arends/Pel v Moraing/Novak</t>
  </si>
  <si>
    <t>Arends/Pel</t>
  </si>
  <si>
    <t>Moraing/Novak</t>
  </si>
  <si>
    <t>ARENDS PEL</t>
  </si>
  <si>
    <t>LASCIO CORRERE LA FREEBET DA 19€</t>
  </si>
  <si>
    <t>PRESO 5€ DI PROFITTO, LASCIO CORRERE +17.40 / +5</t>
  </si>
  <si>
    <t>CASHOUT</t>
  </si>
  <si>
    <t>Fratangelo v Torpegaard</t>
  </si>
  <si>
    <t xml:space="preserve">Bjorn Fratangelo </t>
  </si>
  <si>
    <t>Mikael Torpegaard</t>
  </si>
  <si>
    <t>MALISSIMO FRATANGELO, SPARAVA VIA PALLINE OVUNQUE, HA COMUNQUE AVUTO 2 PALLE BREAK PER POTERLA RECUPERARE E PERMETTERMI DI FARE FREEBET</t>
  </si>
  <si>
    <t>Ficovich v Popko</t>
  </si>
  <si>
    <t>ATP Cordoba 2022</t>
  </si>
  <si>
    <t>Juan Pablo Ficovich</t>
  </si>
  <si>
    <t>Dmitry Popko</t>
  </si>
  <si>
    <t>BOOK VUOTO, QUOTA BASSA, NON REALE</t>
  </si>
  <si>
    <t>BOOK VUOTO, QUOTA SBAGLIATA (TROPPO ALTA)</t>
  </si>
  <si>
    <t>MI ASSICURO ALMENO 10€ DI PROFITTO - RIMANGO +38/+10</t>
  </si>
  <si>
    <t>ASSICURO ALTRI 5€ DI PRODFITTO - RIMANGO +35/+15</t>
  </si>
  <si>
    <t>ASSICURO ALTRI 5€ DI PRODFITTO - RIMANGO +33/+20</t>
  </si>
  <si>
    <t>ALLA FINE LO DISTRUGGE NEL TERZO</t>
  </si>
  <si>
    <t>Brooksby v Nishioka</t>
  </si>
  <si>
    <t>Jenson Brooksby</t>
  </si>
  <si>
    <t>Yoshihito Nishioka</t>
  </si>
  <si>
    <t>HA AVUTO SOLO UNA PALLA BREAK PER RIAPRRIRLA, CI STAVA PERO</t>
  </si>
  <si>
    <t>Marco Moroni v Donskoy</t>
  </si>
  <si>
    <t>Gian Marco Moroni</t>
  </si>
  <si>
    <t>Evgeny Donskoy</t>
  </si>
  <si>
    <t>SUBITO CONTROBREAK, TOLTO UN PEZZETTINO</t>
  </si>
  <si>
    <t>TOLTO UN ALTRO PEZZETTO</t>
  </si>
  <si>
    <t>TOLTO TUTTO IL RISCHIO PER EVITARE DI PERDERE L ULTIMO PEZZETTO PER 4 PUNTI (+0/+54)</t>
  </si>
  <si>
    <t>ASSICURO UN PROFITTO DI 10€, RIMANGO +10/+43</t>
  </si>
  <si>
    <t>ASSICURO ALTRI 5€ DI PROFITTO, RIMANGO +15/+35</t>
  </si>
  <si>
    <t>PALLA BREAK PER DONSKOY AD INIZIO TERZO SET, SE L AVESSE FATTA ERA PROFITTO DI QUASI 30€. PECCATO POI DA LI TUTTA IN FACCIA</t>
  </si>
  <si>
    <t>Milojevic v Ficovich</t>
  </si>
  <si>
    <t>Nikola Milojevic</t>
  </si>
  <si>
    <t>alleggerita</t>
  </si>
  <si>
    <t>alleggerita 2</t>
  </si>
  <si>
    <t>messo a freebet</t>
  </si>
  <si>
    <t>assicuro 5 di profitto +27.78 / +5</t>
  </si>
  <si>
    <t>assicuro altri 5 di profitto +23.23 / +10</t>
  </si>
  <si>
    <t xml:space="preserve">CASHOUT. partita assurda si è girata da 1.10 per ficovich 3 volte almeno fino a quota 2. </t>
  </si>
  <si>
    <t>Coppejans v Marco Moroni</t>
  </si>
  <si>
    <t>Kimmer Coppejans</t>
  </si>
  <si>
    <t>PROVATO TRADE RISCHIOSO, QUOTA OTTIMA MA SOLO UN GAME PER GIRARE IL MATCH</t>
  </si>
  <si>
    <t>Berankis v Halys</t>
  </si>
  <si>
    <t>Ricardas Berankis</t>
  </si>
  <si>
    <t>PARTITACCIA DI BERANKIS, PENSAVO FOSSE SUPERIORE SULLA CARTA MA è STATO AMMAZZATO</t>
  </si>
  <si>
    <t>Kacp Zuk v Safiullin</t>
  </si>
  <si>
    <t>ATP Montpellier 2022</t>
  </si>
  <si>
    <t xml:space="preserve">Kacper Zuk
</t>
  </si>
  <si>
    <t>ZUK ENTRATA PREMATCH</t>
  </si>
  <si>
    <t>tolto metà rischio</t>
  </si>
  <si>
    <t>tolto tutto il rischio, rimango +20 / 0</t>
  </si>
  <si>
    <t>impostato cashout a + 16, poi non ho piu seguito il match</t>
  </si>
  <si>
    <t>CASHOUT PRESO SU SPIKE BATTE QUOTA INESISTENTE (SIAMO A 1.40 E MI PRENDE A 1.25 DURANTE IL PUNTO)</t>
  </si>
  <si>
    <t>Kovalik v Bhambri</t>
  </si>
  <si>
    <t>Jozef Kovalik</t>
  </si>
  <si>
    <t>Yuki Bhambri</t>
  </si>
  <si>
    <t>KOVALIK ENTRATA PREMATCH ha abbinato solo 4.36</t>
  </si>
  <si>
    <t>abbinato la restante parte</t>
  </si>
  <si>
    <t>tolto tutto il rischio perche non seguo piu il match e vado in palestra +17 / 0</t>
  </si>
  <si>
    <t>impostato cashout a + 13, poi non ho piu seguito</t>
  </si>
  <si>
    <t>Grenier v Vukic</t>
  </si>
  <si>
    <t>Hugo Grenier</t>
  </si>
  <si>
    <t>Aleksandar Vukic</t>
  </si>
  <si>
    <t>AGGIUNTO 2,5</t>
  </si>
  <si>
    <t>ALLEGGERITO 5</t>
  </si>
  <si>
    <t>ALLEGGERTIO 5</t>
  </si>
  <si>
    <t>MESSO A FREEBET. 0 / + 22</t>
  </si>
  <si>
    <t>ASSICURO 10 DI PROFITTO</t>
  </si>
  <si>
    <t>CASHOUT, PRESO SU SPIKE, QUOTA MAI BATTUTA</t>
  </si>
  <si>
    <t>Krajinovic v Popyrin</t>
  </si>
  <si>
    <t>ATO 250 Montpellier</t>
  </si>
  <si>
    <t>Filip Krajinovic</t>
  </si>
  <si>
    <t>Alexei Popyrin</t>
  </si>
  <si>
    <t>tolto 5</t>
  </si>
  <si>
    <t>aggiunto 1 a quota alta</t>
  </si>
  <si>
    <t>SUL 3 1 POPYRIN NEL SECONDO DAVANO UNA QUOTA ASSURDA, QUASI COME AVESSE GIA VINTO IL SET, PECCATO CHE NON ABBIA TENUTO IL GAME DOPO, ALTRIMENTI SAREBBE SCESA ANCORA BENE E AVREI FATTO FREEBET FORSE</t>
  </si>
  <si>
    <t xml:space="preserve">Taberner v Delbonis </t>
  </si>
  <si>
    <t>ATP 250 Cordoba</t>
  </si>
  <si>
    <t>Carlos Taberner</t>
  </si>
  <si>
    <t>Federico Delbonis</t>
  </si>
  <si>
    <t>entry 1</t>
  </si>
  <si>
    <t>entry 2</t>
  </si>
  <si>
    <t>entry 3</t>
  </si>
  <si>
    <t>Hug Gaston v S Kwon</t>
  </si>
  <si>
    <t>Hugo Gaston</t>
  </si>
  <si>
    <t>Dom Stricker v Seppi</t>
  </si>
  <si>
    <t>ATP Challenger Cleveland</t>
  </si>
  <si>
    <t>Andreas Seppi</t>
  </si>
  <si>
    <t xml:space="preserve">Mager v J Sousa </t>
  </si>
  <si>
    <t>Gianluca Mager</t>
  </si>
  <si>
    <t>Joao Sousa</t>
  </si>
  <si>
    <t>provato un back sui massimi, se avesse girato era RR altissimo</t>
  </si>
  <si>
    <t>Erler/Vesely v Grenier/Halys</t>
  </si>
  <si>
    <t>Erler/Vesely</t>
  </si>
  <si>
    <t>Grenier/Halys</t>
  </si>
  <si>
    <t xml:space="preserve">MAI GIRATA, PECCATO QUOTA ALTISSIMA PER UN DOPPIO IN CUI HANNO GIOCATO ALLA PARI </t>
  </si>
  <si>
    <t>Ivashka v McDonald</t>
  </si>
  <si>
    <t>Ilya Ivashka</t>
  </si>
  <si>
    <t>Mackenzie McDonald</t>
  </si>
  <si>
    <t>ALLEGGERITO META</t>
  </si>
  <si>
    <t>FREEBET ENORME +59 / 0</t>
  </si>
  <si>
    <t>NON CONVERTITA, AVEVO IMPOSTATO DEI PEZZETTINI IN USCITA MA NON è MAI ARRIVATA. SE FOSSERO ANDATI AL 3 ERA BELLA</t>
  </si>
  <si>
    <t>Sandgren v Fabbiano</t>
  </si>
  <si>
    <t>Tennys Sandgren</t>
  </si>
  <si>
    <t>Thomas Fabbiano</t>
  </si>
  <si>
    <t>SANDGREEN COTTO AD INIZIO TERZO, MESSA E MAI TOCCATA</t>
  </si>
  <si>
    <t>Galan v Munar</t>
  </si>
  <si>
    <t>Daniel Elahi Galan</t>
  </si>
  <si>
    <t>Jaume Munar</t>
  </si>
  <si>
    <t>PROVATO CON STAKE MINUSCOLO QUOTA ALTISSIMA, DOPPIO BREAK NEL TERZO</t>
  </si>
  <si>
    <t>Escobedo v Kuhn</t>
  </si>
  <si>
    <t>Ernesto Escobedo</t>
  </si>
  <si>
    <t>Nicola Kuhn</t>
  </si>
  <si>
    <t>ESCOBEDO CHE GIOCA BENE, SFRUTTA POCHE PALLE BREAK MA ALLA FINE CE LA FA A PORTARLA AL TERZO CHE POI DOMINA PERCHE KUHN HA MALE</t>
  </si>
  <si>
    <t>alleggerito 1/3</t>
  </si>
  <si>
    <t>messo freebet +37 / 0</t>
  </si>
  <si>
    <t>mi assicuro 10 di profitto +30 / +10</t>
  </si>
  <si>
    <t>mi assicuro altri 5 di profitto +28 / +15</t>
  </si>
  <si>
    <t>mi assicuro altri 5 di profitto +26 / +20</t>
  </si>
  <si>
    <t>CASH OUT</t>
  </si>
  <si>
    <t>ALLA FINE SI RITIRA</t>
  </si>
  <si>
    <t>R</t>
  </si>
  <si>
    <t>Em Nava v Dom Stricker</t>
  </si>
  <si>
    <t>Emilio Nava</t>
  </si>
  <si>
    <t xml:space="preserve">PARTITA EQUILIBRATA, HO LASCIATO CORRERE LA FREEBET PERCHE PICCOLINA. NEL TERZO NON HO MAI AVUTO MODO DI USCIRE </t>
  </si>
  <si>
    <t>Martinez v Ignacio Londero</t>
  </si>
  <si>
    <t>Pedro Martinez</t>
  </si>
  <si>
    <t>Juan Ignacio Londero</t>
  </si>
  <si>
    <t>QUOTA SUI MASSIMI ANCHE SE STA PER FARE IL CONTROBREAK, NON HO ANCORA CAPITO IL PERCHE. FORSE STREAMING IN RITARDO DI UN ORA</t>
  </si>
  <si>
    <t>FREEBET +24 / 0</t>
  </si>
  <si>
    <t>LASCIATA CORRERE SPERANDO DI POTERMI ASSICURARE UNA PARTE SOTTO QUOTA 2, MAI ARRIVATA PEDRO MARTINEZ MANGIA DI TUTTO E DI PIU</t>
  </si>
  <si>
    <t>Gaio/Musetti v Doumbia/Reboul</t>
  </si>
  <si>
    <t>Gaio/Musetti</t>
  </si>
  <si>
    <t>Doumbia/Reboul</t>
  </si>
  <si>
    <t>MESSO FREEBET 0 / +16</t>
  </si>
  <si>
    <t>MI ASSICURO 5 DI PROFITTO +5 / +14</t>
  </si>
  <si>
    <t>MI ASSICURO ALTRI 5 DI PROFITTO +10 / +13 E LASCIO CORRERE FINO ALLA FINE</t>
  </si>
  <si>
    <t>DEMOLITI</t>
  </si>
  <si>
    <t>Karatsev v E Ymer</t>
  </si>
  <si>
    <t>Aslan Karatsev</t>
  </si>
  <si>
    <t>Elias Ymer</t>
  </si>
  <si>
    <t>KARATSEV</t>
  </si>
  <si>
    <t>ALLEGGERITO 1/3</t>
  </si>
  <si>
    <t>Bhambri v Travaglia</t>
  </si>
  <si>
    <t>Stefano Travaglia</t>
  </si>
  <si>
    <t>Dzumhur v Basilashvili</t>
  </si>
  <si>
    <t>Damir Dzumhur</t>
  </si>
  <si>
    <t>Nikoloz Basilashvili</t>
  </si>
  <si>
    <t>basilashvili</t>
  </si>
  <si>
    <t>lasciato gli alleggerimenti in macchina presi entrambi ma non preso il cashout</t>
  </si>
  <si>
    <t>Monfils v M Ymer</t>
  </si>
  <si>
    <t>Mikael Ymer</t>
  </si>
  <si>
    <t xml:space="preserve">indecente, mai piu un euro su sto bastardo </t>
  </si>
  <si>
    <t xml:space="preserve">stake eccessivo su quel coglione che quando non ha voglia cammina e basta </t>
  </si>
  <si>
    <t>Kucova v C Mcnally</t>
  </si>
  <si>
    <t>WTA San Pietroburgo 2022</t>
  </si>
  <si>
    <t>Kristina Kucova</t>
  </si>
  <si>
    <t>Catherine Mcnally</t>
  </si>
  <si>
    <t>POTEVA ESSERE UN +13 TRANQUILLAMENTE</t>
  </si>
  <si>
    <t>SONO STATO TROPPO INGORDO, VOLEVO ENTRARE CON UNO STAKE MAGGIORE MA HO AVUTO SOLO UN PUNTO DI TEMPO E POI L'HA GIRATA. AVENDO POCO PROFITTO L HO LASCIATA CORRERE NON CHIUDENDOLA QUANDO ERA AD 1.10. POLLATA</t>
  </si>
  <si>
    <t>Tikhonova v Eka Shalimova</t>
  </si>
  <si>
    <t>Anastasia Tikhonova</t>
  </si>
  <si>
    <t>Ekaterina Shalimova</t>
  </si>
  <si>
    <t>PROVATO AD ENTRARE SULLA FAVORITA SOTTO UN SET E UN BREAK, MAI GIRATA</t>
  </si>
  <si>
    <t>Cobolli v Zapata Miralles</t>
  </si>
  <si>
    <t>ATP Rotterdam 2022</t>
  </si>
  <si>
    <t>Flavio Cobolli</t>
  </si>
  <si>
    <t>Bernabe Zapata Miralles</t>
  </si>
  <si>
    <t>MALE</t>
  </si>
  <si>
    <t>Ya Bartashevich v Gorgodze</t>
  </si>
  <si>
    <t>Yaroslava Bartashevich</t>
  </si>
  <si>
    <t>Ekaterine Gorgodze</t>
  </si>
  <si>
    <t>LA RAGAZZINA GIOCAVA BENE, DA QUANDO SONO ENTRATO SOLO MINCHIATE, PECCATO LA QUOTA ERA BELLISSIMA SU UNA PARTITA EQUILIBRATA</t>
  </si>
  <si>
    <t>Kara Singh v Ri Noguchi</t>
  </si>
  <si>
    <t>Karan Singh</t>
  </si>
  <si>
    <t>Rio Noguchi</t>
  </si>
  <si>
    <t>FREEBET DA +200 / 0</t>
  </si>
  <si>
    <t xml:space="preserve">PROVATO IL JOLLY, SINGH CHIAMA MEDICAL MA NULLA DI GRAVE, QUOTA CHE DROPPA TROPPO E A FINE SET LO DANNO GIA PER FINITO </t>
  </si>
  <si>
    <t>IN REALTA IL TERZO SET è EQUILIBRATO, PECCATO CHE I BREAK E LE PALLE BREAK SONO ARRIVATI NEL MOMENTO SBAGLIATO</t>
  </si>
  <si>
    <t>SE UNA VOLTA ANDAVA DAVANTI IL MIO MI PRENDEVA ALMENO UN PAIO DI USCITE DA 10€ IN PIU, PROFITTO MASSIMO TOCCATO 50€</t>
  </si>
  <si>
    <t>A Zverev v Bublik</t>
  </si>
  <si>
    <t>J Sousa v Emil Ruusuvuori</t>
  </si>
  <si>
    <t>Emil Ruusuvuori</t>
  </si>
  <si>
    <t>Guinard v Hemery</t>
  </si>
  <si>
    <t>Calvin Hemery</t>
  </si>
  <si>
    <t>Popko v To Etcheverry</t>
  </si>
  <si>
    <t>Brancaccio v Ri Noguchi</t>
  </si>
  <si>
    <t>Raul Brancaccio</t>
  </si>
  <si>
    <t>Kubler v Vukic</t>
  </si>
  <si>
    <t>Jason Kubler</t>
  </si>
  <si>
    <t xml:space="preserve">ENTRATO PERCHE IL MATCH ERA MOLTO EQUILIBRATO NONOSTANTE LE QUOTE, DOPO UN GAME PERO USCITA IN MEZZA LOSS PERCHE KUBLER SI FA MALE AD UNA GAMBA E GIOCA DA FERMO </t>
  </si>
  <si>
    <t>Jul Niemeier v Er Andreeva</t>
  </si>
  <si>
    <t>Jule Niemeier</t>
  </si>
  <si>
    <t>Erika Andreeva</t>
  </si>
  <si>
    <t>C Mcnally v Juvan</t>
  </si>
  <si>
    <t>Kaja Juvan</t>
  </si>
  <si>
    <t>Lestienne rotto, partita equilibratissima fino a quel momento, da li in poi legnata in faccia</t>
  </si>
  <si>
    <t>Paire v Lajovic</t>
  </si>
  <si>
    <t>Benoit Paire</t>
  </si>
  <si>
    <t>Dusan Lajovic</t>
  </si>
  <si>
    <t>tilt di paire che butta via 3 matchpoint e sbaglia 2 volte il servizio per il match, potevo chiudere subito a +18 invece di lasciare +18 / +15</t>
  </si>
  <si>
    <t>QUI POTEVO CASHOUTARE TUTTO A +18</t>
  </si>
  <si>
    <t>Bencic v Kudermetova</t>
  </si>
  <si>
    <t>Belinda Bencic</t>
  </si>
  <si>
    <t>Veronika Kudermetova</t>
  </si>
  <si>
    <t>Vesely v Bellier</t>
  </si>
  <si>
    <t>Antoine Bellier</t>
  </si>
  <si>
    <t>Diez v Ilkel</t>
  </si>
  <si>
    <t>Steven Diez</t>
  </si>
  <si>
    <t>Cem Ilkel</t>
  </si>
  <si>
    <t>PROVATO DROP SU MEDICAL PERCHE NON MI SEMBRAVA MESSO BENE. FATTO DROP MA RIMASTO INCASTRATO CON UN PEZZETTO CHE HO DECISO DI TENERE PERCHE LUI STAVA MALE.</t>
  </si>
  <si>
    <t>RIESCE A VINCERLA E POI SI RITIRA PRIMO SET NEL DOPPIO</t>
  </si>
  <si>
    <t>Sasnovich v Mag Linette</t>
  </si>
  <si>
    <t>Aliaksandra Sasnovich</t>
  </si>
  <si>
    <t>Ramos-Vinolas v T Monteiro</t>
  </si>
  <si>
    <t>Albert Ramos-Vinolas</t>
  </si>
  <si>
    <t>Thiago Monteiro</t>
  </si>
  <si>
    <t>B Gojo v Vukic</t>
  </si>
  <si>
    <t>Borna Gojo</t>
  </si>
  <si>
    <t>ESPOSIZIONE TROPPO ALTA</t>
  </si>
  <si>
    <t>Grenier v Tseng</t>
  </si>
  <si>
    <t>Chun-Hsin Tseng</t>
  </si>
  <si>
    <t>Marco Moroni v Gabr Decamps</t>
  </si>
  <si>
    <t>Gabriel Decamps</t>
  </si>
  <si>
    <t>De Minaur v McDonald</t>
  </si>
  <si>
    <t>ASSICURO ALMENO 5 EURO DI PROFITTO SUL MATCHPOINT, SUBITO CONVERTITO</t>
  </si>
  <si>
    <t>Lamasine v Van Assche</t>
  </si>
  <si>
    <t>MESSI PER UN DROP ASSURDO SU MEDICAL DI LAMASINE, ALLA FINE ERA DAVVERO ROTTO E LA QUOTA NON è MAI PIU RISCESA</t>
  </si>
  <si>
    <t>Kacp Zuk v Herbert</t>
  </si>
  <si>
    <t>Kacper Zuk</t>
  </si>
  <si>
    <t xml:space="preserve">MI HA ABBINATO SOLO META, ERA UN USCITA A PARI NEL TIEBREAK, PECCATO </t>
  </si>
  <si>
    <t>Vesely v Gunneswaran</t>
  </si>
  <si>
    <t>Prajnesh Gunneswaran</t>
  </si>
  <si>
    <t>ASSICURO 10 DI PROFITTO. +10 / +58</t>
  </si>
  <si>
    <t>ASSICURO ALTRI 10 DI PROFITTO. +20 / +51</t>
  </si>
  <si>
    <t>ASSICURO ALTRI 10 DI PROFITTO. +30 / +44</t>
  </si>
  <si>
    <t>POTEVO GUADAGNARE DI PIU FACENDO UN PAIO DI ALLEGGERIMENTI IN MENO E ASPETTANDO PER FARE UN CASHOUT BASSO, NON HO CASHOTTATO 41€ PERCHE VEDEVO MOLTO BENE LUI. QUI HO PRESO +35 / + 44</t>
  </si>
  <si>
    <t>DAL 2 2 SECONDO SET INVECE SI ADDORMENTA E GIOCA SOLO VESELY</t>
  </si>
  <si>
    <t>Fognini v Martinez</t>
  </si>
  <si>
    <t>Fabio Fognini</t>
  </si>
  <si>
    <t>fogna</t>
  </si>
  <si>
    <t>Teichmann v Kudermetova</t>
  </si>
  <si>
    <t>Jil Teichmann</t>
  </si>
  <si>
    <t>alleggerito 1/2</t>
  </si>
  <si>
    <t>assiuro 10 di profitto, rimane +34 / +10</t>
  </si>
  <si>
    <t>non è riuscita ad avere una palla break nei game successivi, peccato si poteva guadagnare molto di piu</t>
  </si>
  <si>
    <t>Ostapenko v Halep</t>
  </si>
  <si>
    <t>Simona Halep</t>
  </si>
  <si>
    <t>ASSICURO 10 DI PROFITTO. + 35 / +10</t>
  </si>
  <si>
    <t>SECONDO SET MOLTO EQUILIBRATO, DAL TIEBREAK HA GIOCATO SOLO OSTAPENKO. DISTRUTTA</t>
  </si>
  <si>
    <t>Lestienne v Borges</t>
  </si>
  <si>
    <t>Nuno Borges</t>
  </si>
  <si>
    <t>Khachanov v Bautista Agut</t>
  </si>
  <si>
    <t>ATP Doha 2022</t>
  </si>
  <si>
    <t>Karen Khachanov</t>
  </si>
  <si>
    <t>Roberto Bautista Agut</t>
  </si>
  <si>
    <t>tolto tutto il rischio. partita equilibratissima</t>
  </si>
  <si>
    <t>chiuso tutto perche khachanov poteva vincerla su quel game con qualche pallina vinta in piu. alla fine tiene bautista e dopo brekka</t>
  </si>
  <si>
    <t>Andujar v Schwartzman</t>
  </si>
  <si>
    <t>ATP Rio de Janeiro 2022</t>
  </si>
  <si>
    <t>Pablo Andujar</t>
  </si>
  <si>
    <t>RIMASTO CON +48/+0, PECCATO CHE DA INIZIO TERZO SUBITO BREKKATO E NON è MAI ANDATA PIU SU LA QUOTA</t>
  </si>
  <si>
    <t xml:space="preserve">PARTITA BELLA ED EQUILIBRATA, PECCATO CHE IL BREAK SIA ARRIVATO COSI PRESTO NEL TERZO. </t>
  </si>
  <si>
    <t>Yo Watanuki v Sk Mansouri</t>
  </si>
  <si>
    <t>Yusuke Watanuki</t>
  </si>
  <si>
    <t>Skander Mansouri</t>
  </si>
  <si>
    <t>MESSO FREEBET RIMANGO CON +33 / +0</t>
  </si>
  <si>
    <t>Bencic v Tauson</t>
  </si>
  <si>
    <t>Zvonareva v Van Uytvanck</t>
  </si>
  <si>
    <t>Vera Zvonareva</t>
  </si>
  <si>
    <t>Alison Van Uytvanck</t>
  </si>
  <si>
    <t>F Auger-Aliassime v Rublev</t>
  </si>
  <si>
    <t>Andrey Rublev</t>
  </si>
  <si>
    <t>POTEVO METTERE RISCHIO A 0 SUL SET POINT ALIASSIME</t>
  </si>
  <si>
    <t>Pegula v Siniakova</t>
  </si>
  <si>
    <t>Jessica Pegula</t>
  </si>
  <si>
    <t>Katerina Siniakova</t>
  </si>
  <si>
    <t>Galfi v Dolehide</t>
  </si>
  <si>
    <t>Caroline Dolehide</t>
  </si>
  <si>
    <t>MESSO A 0</t>
  </si>
  <si>
    <t>AD</t>
  </si>
  <si>
    <t>ESPOSTO DI NUOVO COME PRIMA</t>
  </si>
  <si>
    <t>BREKKA 6 VOLTE L AVVERSARIA E RIESCE COMUNQUE A PERDERE 2-0 BAH</t>
  </si>
  <si>
    <t>Mmoh v Jianu</t>
  </si>
  <si>
    <t>Michael Mmoh</t>
  </si>
  <si>
    <t>Filip Cristian Jianu</t>
  </si>
  <si>
    <t>Zeppieri v Maestrelli</t>
  </si>
  <si>
    <t>Giulio Zeppieri</t>
  </si>
  <si>
    <t>Francesco Maestrelli</t>
  </si>
  <si>
    <t>Vesely v Cilic</t>
  </si>
  <si>
    <t>Muguruza v Cirstea</t>
  </si>
  <si>
    <t>Garbine Muguruza</t>
  </si>
  <si>
    <t>Sorana Cirstea</t>
  </si>
  <si>
    <t>Rus v Kudermetova</t>
  </si>
  <si>
    <t>Arantxa Rus</t>
  </si>
  <si>
    <t>Grenier v Schnur</t>
  </si>
  <si>
    <t>Brayden Schnur</t>
  </si>
  <si>
    <t>Brooksby v A Zverev</t>
  </si>
  <si>
    <t>Ritschard v Elias</t>
  </si>
  <si>
    <t>Alexander Ritschard</t>
  </si>
  <si>
    <t>Gastao Elias</t>
  </si>
  <si>
    <t>Paula Badosa v Gauff</t>
  </si>
  <si>
    <t>Cori Gauff</t>
  </si>
  <si>
    <t>Bortolotti/Sachko v Jebens/Schell</t>
  </si>
  <si>
    <t>Bortolotti/Sachko</t>
  </si>
  <si>
    <t>Albot v Escoffier</t>
  </si>
  <si>
    <t>ATP CHALLENGER Pau 2022</t>
  </si>
  <si>
    <t>Antoine Escoffier</t>
  </si>
  <si>
    <t>Walkow/Zielinski v Drzewiecki/Zuk</t>
  </si>
  <si>
    <t>Walkow/Zielinski</t>
  </si>
  <si>
    <t>Drzewiecki/Zuk</t>
  </si>
  <si>
    <t>QUOTA SBAGLIATA</t>
  </si>
  <si>
    <t>McDonald v Rublev</t>
  </si>
  <si>
    <t>Hurkacz v Sinner</t>
  </si>
  <si>
    <t>Hubert Hurkacz</t>
  </si>
  <si>
    <t>Ziz Bergs v Mmoh</t>
  </si>
  <si>
    <t>Zizou Bergs</t>
  </si>
  <si>
    <t>Escoffier v V Pospisil - Set 1 Winner</t>
  </si>
  <si>
    <t>Vasek Pospisil</t>
  </si>
  <si>
    <t>Mmoh v Ja Draper - Set 2 Winner</t>
  </si>
  <si>
    <t>Camila Osorio v Kalinskaya</t>
  </si>
  <si>
    <t>WTA Guadalajara 2022</t>
  </si>
  <si>
    <t>Maria Camila Osorio Serrano</t>
  </si>
  <si>
    <t>Anna Kalinskaya</t>
  </si>
  <si>
    <t>PROVATO A BANCARLA PERCHE QUOTA TROPPO BASSO DOPO IL MEDICAL DI OSORIO. OSORIO NON HA NULLA E LEI INVECE LO CHIAMA E NON SEMBRA CONVINTISISMA</t>
  </si>
  <si>
    <t>621372240cf04c247406e04e</t>
  </si>
  <si>
    <t>OSORIO GIOCA UNA PARTITACCIA E PERDE MALISSIMO. LEI IL GIORNO DOPO SI RITIRA</t>
  </si>
  <si>
    <t>STAKE ELEVATO</t>
  </si>
  <si>
    <t>L ALTRA META DELLA POSIZONE è DI KEVIN</t>
  </si>
  <si>
    <t>ATP CHALLENGER Torino 2022</t>
  </si>
  <si>
    <t>CHIAMATO MEDICAL E BELLO ZOPPICANTE. L ALTRO ERA UNA MERDA</t>
  </si>
  <si>
    <t>IL GIORNO DOPO WALKOVER</t>
  </si>
  <si>
    <t>Luc Bronzetti v Sara Errani</t>
  </si>
  <si>
    <t>Lucia Bronzetti</t>
  </si>
  <si>
    <t>Jianu v Ma Rosenkranz - Set 1 Winner</t>
  </si>
  <si>
    <t>Mats Rosenkranz</t>
  </si>
  <si>
    <t>giannessi set 2</t>
  </si>
  <si>
    <t>guinard 1 set</t>
  </si>
  <si>
    <t>GIORGI CARCIA</t>
  </si>
  <si>
    <t>yastremska</t>
  </si>
  <si>
    <t>vavassori jabavy</t>
  </si>
  <si>
    <t>Australian Open Men's</t>
  </si>
  <si>
    <t>Sonego</t>
  </si>
  <si>
    <t>USCITO AI SEDICESIMI DI FINALE CONTRO KECMANOVIC</t>
  </si>
  <si>
    <t>Galan v Rodriguez Taverna</t>
  </si>
  <si>
    <t xml:space="preserve">ECCESSO 1 SET </t>
  </si>
  <si>
    <t>TENUTA POSIZIONE NEL 2 SET</t>
  </si>
  <si>
    <t xml:space="preserve">ANALISI: PARTITA EQUILIBRATA (GALAN PIU' ESPERTO, RODRGIGUEZ ARRIVA DA CHALLENGER VINTO) + SITUAZIONE BUONA PER QUOTA LIVE </t>
  </si>
  <si>
    <t xml:space="preserve">ECCESSO 2 SET </t>
  </si>
  <si>
    <t>CHIUSA POSIZIONE INIZIO 3 SET</t>
  </si>
  <si>
    <t>Martinez v Ign Monzon</t>
  </si>
  <si>
    <t>Luis David Martinez</t>
  </si>
  <si>
    <t>Ignacio Monzon</t>
  </si>
  <si>
    <t>ECCESSO 1 SET</t>
  </si>
  <si>
    <t xml:space="preserve">TENUTA POSIZIONE 2 SET </t>
  </si>
  <si>
    <t>AUMENTO ESPOSIZIONE SOTTO DI 1 BREAK NEL SECONDO</t>
  </si>
  <si>
    <t>TOLGO MARGINE QUANDO SERVE IL MIO</t>
  </si>
  <si>
    <t>AGGIUNGO MARGINE PER LAY THE SERVER</t>
  </si>
  <si>
    <t xml:space="preserve">TOLGO TUTTO IL MARGINE A QUOTA BASSA </t>
  </si>
  <si>
    <t xml:space="preserve">ANALISI: MARTINEZ NON VINCE UNA PARTITA DI SINGOLO DAL 2014 + SITUAZIONE BUONA PER QUOTA LIVE </t>
  </si>
  <si>
    <t>Kanepi v Sabalenka</t>
  </si>
  <si>
    <t>Kaia Kanepi</t>
  </si>
  <si>
    <t xml:space="preserve">POSIZIONE CHIUSA A INIZIO 3 SET </t>
  </si>
  <si>
    <t>Van Rijthoven v Jianu</t>
  </si>
  <si>
    <t>Tim Van Rijthoven</t>
  </si>
  <si>
    <t xml:space="preserve">LAY THE SERVER 1 SET </t>
  </si>
  <si>
    <t>ANALISI: SERVIZI PRECEDENTI 1 BREAK E UN 0-40 . IL GIORNO PRIMA NON MI AVEVA CONVINTO CON UNA WC FRANCESE SENZA CLASSIFICA</t>
  </si>
  <si>
    <t xml:space="preserve"> Arnaboldi v Moriya </t>
  </si>
  <si>
    <t>ECCESSO SET 1</t>
  </si>
  <si>
    <t xml:space="preserve">POSIZIONE CHIUSA A INIZIO 2 SET </t>
  </si>
  <si>
    <t xml:space="preserve">LAY THE SERVER 2 SET </t>
  </si>
  <si>
    <t>SMESSO DOPO BREAK PRESO</t>
  </si>
  <si>
    <t>Em Nava v N Hardt</t>
  </si>
  <si>
    <t xml:space="preserve">FATTO PERCHE ERA FAVORITO, NON CONTINUATO NEL SET 2 CON LAY THE SERVER PERCHE' BREAK SUBITO </t>
  </si>
  <si>
    <t>Dom Stricker v Sandgren</t>
  </si>
  <si>
    <t>Furness v Horansky</t>
  </si>
  <si>
    <t>Evan Furness</t>
  </si>
  <si>
    <t>Filip Horansky</t>
  </si>
  <si>
    <t xml:space="preserve">ECCESSO SET 1 </t>
  </si>
  <si>
    <t>Moriya v Sh Mochizuki</t>
  </si>
  <si>
    <t>Shintaro Mochizuki</t>
  </si>
  <si>
    <t>QUOTA BASSA</t>
  </si>
  <si>
    <t xml:space="preserve">MOCHIZUKI ESAULTAVA ANCORA SEMBRAVA CARICO, MORIYA PARTITA PRECEDENTE SE L' ERA COMPLICATA CON ARNABOLDI CON MEDICAL </t>
  </si>
  <si>
    <t>V Pospisil v Bourgue</t>
  </si>
  <si>
    <t>Mathias Bourgue</t>
  </si>
  <si>
    <t>MERCATO NON VEDE MOLTO FAV POSPISIL, PARTIVA 1.42 , VINCE IL 1 SET VA A 1.28, DOPO 1 BREAK NEL 2 SET VA A 1.63</t>
  </si>
  <si>
    <t>Brooksby v Krueger</t>
  </si>
  <si>
    <t>Mitchell Krueger</t>
  </si>
  <si>
    <t xml:space="preserve">    </t>
  </si>
  <si>
    <t>CERCATO RIENTRO IN PARTITA VELOCE DI MEDVEDEV, POI PARTITA SI E' MESSA ABBASTANZA PERICOLOSA E CHIUSO , SALVERA' 1 MATCHPOINT</t>
  </si>
  <si>
    <t>Collins v Swiatek</t>
  </si>
  <si>
    <t>Danielle Collins</t>
  </si>
  <si>
    <t>Iga Swiatek</t>
  </si>
  <si>
    <t>eccesso set 2</t>
  </si>
  <si>
    <t>Tirante v Kolar</t>
  </si>
  <si>
    <t>Zdenek Kolar</t>
  </si>
  <si>
    <t xml:space="preserve">LAY THE SERVER SET 2 </t>
  </si>
  <si>
    <t xml:space="preserve">QUOTA BASSA SET 2 </t>
  </si>
  <si>
    <t>Cerundolo v Cam Ugo Carabelli</t>
  </si>
  <si>
    <t>Camilo Ugo Carabelli</t>
  </si>
  <si>
    <t xml:space="preserve">QUOTA PORTATA PIU' BASSA PER VIA DEL MEDICAL MA MI SEMBRANO GIOCARE ALLA PARI </t>
  </si>
  <si>
    <t>Barrere v V Pospisil</t>
  </si>
  <si>
    <t xml:space="preserve">LAY WINNER SET 1 LOW RISK </t>
  </si>
  <si>
    <t>Jua Varillas v To Barrios Vera</t>
  </si>
  <si>
    <t>Juan Pablo Varillas</t>
  </si>
  <si>
    <t>Marcelo Tomas Barrios V</t>
  </si>
  <si>
    <t>LAY WINNER SET 1 LOW RISK 2/3 STAKE</t>
  </si>
  <si>
    <t xml:space="preserve">Svajda v Fanselow </t>
  </si>
  <si>
    <t>Zachary Svajda</t>
  </si>
  <si>
    <t>Sebastian Fanselow</t>
  </si>
  <si>
    <t xml:space="preserve"> LAY THE SERVER SET 2, ENTRATA DOPO DROP MEDICAL COLLIRIO </t>
  </si>
  <si>
    <t>Uchida v Rybakov</t>
  </si>
  <si>
    <t>Kaichi Uchida</t>
  </si>
  <si>
    <t>Alex Rybakov</t>
  </si>
  <si>
    <t xml:space="preserve">1-1 STRATEGY , FATTO SU POCHI PUNTI </t>
  </si>
  <si>
    <t>Herbert v Kukushkin</t>
  </si>
  <si>
    <t>Mikhail Kukushkin</t>
  </si>
  <si>
    <t>1-1 STRATEGY , FATTO SU MOMENTO VOLATILE , A FINE SET POTEVO ENTRARE A 1.35</t>
  </si>
  <si>
    <t xml:space="preserve">1-1 STRATEGY </t>
  </si>
  <si>
    <t>POTEVO USCIRE MEGLIO SE NON AVESSI GIà IMPOSTATO ORDINE, POTEVO USCIRE A 1.32 ANZICHE 1.28</t>
  </si>
  <si>
    <t>G Simon v Hoang</t>
  </si>
  <si>
    <t>Gilles Simon</t>
  </si>
  <si>
    <t>Antoine Hoang</t>
  </si>
  <si>
    <t>LAY WINNER SET LOW RISK</t>
  </si>
  <si>
    <t xml:space="preserve">RTIMASTO APERTO DURANTE SET 2 PERCHè ERO IN POSITIVO </t>
  </si>
  <si>
    <t xml:space="preserve">AUMENTO ESPOSIZIONE PRIMA HA FATTO FATICA E NON MI SEMBRA GIOCARE BENE </t>
  </si>
  <si>
    <t xml:space="preserve">CHIUSO IN PARI </t>
  </si>
  <si>
    <t>1-1 STRATEGY</t>
  </si>
  <si>
    <t>Bublik v T Griekspoor</t>
  </si>
  <si>
    <t>Tallon Griekspoor</t>
  </si>
  <si>
    <t>Kuhn v Fratangelo</t>
  </si>
  <si>
    <t>Jua Varillas v Bagnis</t>
  </si>
  <si>
    <t>Facundo Bagnis</t>
  </si>
  <si>
    <t>VALUE FAVORITO</t>
  </si>
  <si>
    <t>Fabbiano v Krueger</t>
  </si>
  <si>
    <t>LAY WINNER SET 1 LOW RISK (LOW RISK PERCHE' MERCATO CON POCA LIQUIDITà)</t>
  </si>
  <si>
    <t>Tsonga v Kacp Zuk</t>
  </si>
  <si>
    <t>Jo-Wilfried Tsonga</t>
  </si>
  <si>
    <t>H Rune v Carballes Baena</t>
  </si>
  <si>
    <t>Carballes Baena</t>
  </si>
  <si>
    <t>ESULTA E ANNO SCORSO MOLTI 3 SET</t>
  </si>
  <si>
    <t>To Etcheverry v Jarry</t>
  </si>
  <si>
    <t>Nicolas Jarry</t>
  </si>
  <si>
    <t>Molcan v Dzumhur</t>
  </si>
  <si>
    <t>Alex Molcan</t>
  </si>
  <si>
    <t>Ri Hijikata v J Rodionov</t>
  </si>
  <si>
    <t>Rinky Hijikata</t>
  </si>
  <si>
    <t>Jurij Rodionov</t>
  </si>
  <si>
    <t xml:space="preserve">LAY WINNER SET 1 HIGH RISK </t>
  </si>
  <si>
    <t>Coria v Ficovich</t>
  </si>
  <si>
    <t>Federico Coria</t>
  </si>
  <si>
    <t>LAY WINNER SET 1 LOW RISK (LOW RISK PERCHE' SU FAVORITO )</t>
  </si>
  <si>
    <t>Pouille v G Simon</t>
  </si>
  <si>
    <t>Dominic Stephan Stricke</t>
  </si>
  <si>
    <t xml:space="preserve">
Andreas Seppi</t>
  </si>
  <si>
    <t>Mmoh v Al Kovacevic</t>
  </si>
  <si>
    <t>Aleksandar Kovacevic</t>
  </si>
  <si>
    <t xml:space="preserve">PRESO MENO PER MERCATO NON LIQUIDO </t>
  </si>
  <si>
    <t>Quiroz v Wi Blumberg</t>
  </si>
  <si>
    <t>Roberto Quiroz</t>
  </si>
  <si>
    <t>William Blumberg</t>
  </si>
  <si>
    <t>LAY WINNER SET 2 LOW RISK (LOW RISK PERCHE' SU FAVORITO )</t>
  </si>
  <si>
    <t>Mager v J Sousa</t>
  </si>
  <si>
    <t>LAY WINNER SET 1 LOW RISK</t>
  </si>
  <si>
    <t>Vukic v Musetti</t>
  </si>
  <si>
    <t>Lorenzo Musetti</t>
  </si>
  <si>
    <t>LAY WINNER SET 2 LOW RISK</t>
  </si>
  <si>
    <t>Bublik v Herbert</t>
  </si>
  <si>
    <t>Gasquet v Humbert</t>
  </si>
  <si>
    <t>Ugo Humbert</t>
  </si>
  <si>
    <t>LAY THE SERVER set 1</t>
  </si>
  <si>
    <t>R/R altissimo, fatto contro sfavorito, molti scambi sui punti</t>
  </si>
  <si>
    <t xml:space="preserve">da notache che in caso fosse entrato avrei guadagnato come l'altro pur essendomi messo contro il favorito, chiuso a pari con 5 palle break date </t>
  </si>
  <si>
    <t xml:space="preserve">VALUE FAVORITO </t>
  </si>
  <si>
    <t xml:space="preserve">ENTRATO MALE E USCITO MALE , ENTRATA DA NON FARE SE LA QUOTA SCAPPA DUI 2/3 TICK , SU USCITA SFORTUNATO PER CHIAMATA MEDICAL </t>
  </si>
  <si>
    <t>Stebe v J Rodionov</t>
  </si>
  <si>
    <t>Cedrik-Marcel Stebe</t>
  </si>
  <si>
    <t>To Etcheverry v Milojevic</t>
  </si>
  <si>
    <t>LAY WINNER SET 1 HIGH RISK</t>
  </si>
  <si>
    <t xml:space="preserve">To Etcheverry v Milojevic </t>
  </si>
  <si>
    <t>ANALISI SU GIOCATORE O PARTITA, CERCATO MOMENTUN SU ETCHEVERRY</t>
  </si>
  <si>
    <t>AUMENTATO ESPOSIZIONE SU PRIMO SERVIZIO O VA VEDO SERVIZIO ETCHEVERRY E CHIUDO TUTTO A -10 CON 0-30 (max risk)</t>
  </si>
  <si>
    <t xml:space="preserve">AUMENTATO ESPOSIZIONE SU SECONDO SERVIZIO O VA O CHIUDO CON PERDITA SENZA VEDERE SERVIZIO ETCHEVERRY </t>
  </si>
  <si>
    <t>Mannarino v Goffin</t>
  </si>
  <si>
    <t>Adrian Mannarino</t>
  </si>
  <si>
    <t>David Goffin</t>
  </si>
  <si>
    <t>MESSO SOLO META' (7.5)</t>
  </si>
  <si>
    <t xml:space="preserve">non andava fatto perchè Mannarino eras rimasto altissimo, sono anche stato fortunato volevo prendere 1.31 e sarei uscito 5 o piu tick sotto con 1 solo punto , bruttissimo ingresso </t>
  </si>
  <si>
    <t>S Kwon v Gasquet</t>
  </si>
  <si>
    <t xml:space="preserve">TRADE A CASO USATO PER FINANZIARE 2€ NEL DOPPIO IN CONTEMPORANEA </t>
  </si>
  <si>
    <t>Saville/Smith v Myneni/Sasikumar</t>
  </si>
  <si>
    <t xml:space="preserve">
Saville/Smith</t>
  </si>
  <si>
    <t>Myneni/Sasikumar</t>
  </si>
  <si>
    <t>Nishioka v Uchiyama</t>
  </si>
  <si>
    <t>Yasutaka Uchiyama</t>
  </si>
  <si>
    <t>CAZZATA</t>
  </si>
  <si>
    <t>Ramos-Vinolas v Jua Varillas</t>
  </si>
  <si>
    <t>OTTIMO TRADE</t>
  </si>
  <si>
    <t>A Zverev v McDonald</t>
  </si>
  <si>
    <t>ANALISI PARTITA , MEZZO STAKE, CERCAVO EARLY BREAK</t>
  </si>
  <si>
    <t>Carballes Baena v Sonego</t>
  </si>
  <si>
    <t xml:space="preserve">Roberto Carballes Baena </t>
  </si>
  <si>
    <t>Bondar v Jul Niemeier</t>
  </si>
  <si>
    <t>Anna Bondar</t>
  </si>
  <si>
    <t>LAY WINNER SET 1 LOW RISK MEZZO STAKE</t>
  </si>
  <si>
    <t>Krajinovic v Bublik</t>
  </si>
  <si>
    <t>E Ymer v J Sousa</t>
  </si>
  <si>
    <t>ATP Buenos Aires</t>
  </si>
  <si>
    <t xml:space="preserve">Quota droppata dopo medical </t>
  </si>
  <si>
    <t>Galloway/Withrow v Blumberg/Schnur</t>
  </si>
  <si>
    <t>Galloway/Withrow</t>
  </si>
  <si>
    <t>Blumberg/Schnur</t>
  </si>
  <si>
    <t>Cecchinato v Popko</t>
  </si>
  <si>
    <t>Marco Cecchinato</t>
  </si>
  <si>
    <t>Kolar v To Etcheverry</t>
  </si>
  <si>
    <t>Tomova v Pera</t>
  </si>
  <si>
    <t>Viktoriya Tomova</t>
  </si>
  <si>
    <t>Bernarda Pera</t>
  </si>
  <si>
    <t xml:space="preserve">LAY WINNER SET 2 LOW RISK </t>
  </si>
  <si>
    <t>Fabbiano v Nishioka</t>
  </si>
  <si>
    <t xml:space="preserve">
Thomas Fabbiano</t>
  </si>
  <si>
    <t>Schwartzman v Tabilo</t>
  </si>
  <si>
    <t>ATP Cordoba</t>
  </si>
  <si>
    <t>Alejandro Tabilo</t>
  </si>
  <si>
    <t>ANALISI DIFENDE PUNTI E PIU' FORTE, DIFETTO TABILO IN FORMA , PREMATCH ALZATA LA QUOTA E ALTO BSP</t>
  </si>
  <si>
    <t>Lock v Menendez-Maceiras</t>
  </si>
  <si>
    <t>Benjamin Lock</t>
  </si>
  <si>
    <t>Adrian Menendez-Maceira</t>
  </si>
  <si>
    <t>QUOTA BASSA + ANALISI</t>
  </si>
  <si>
    <t>Skatov v Marie</t>
  </si>
  <si>
    <t>Timofey Skatov</t>
  </si>
  <si>
    <t>LAY WINNER SET 2 LOW RISK 1/3 STAKE + ANALISI</t>
  </si>
  <si>
    <t>Peterson v Gorgodze</t>
  </si>
  <si>
    <t>Rebecca Peterson</t>
  </si>
  <si>
    <t>Taberner v Jarry</t>
  </si>
  <si>
    <t>Stebe v Fratangelo</t>
  </si>
  <si>
    <t>ATP Dallas 2022</t>
  </si>
  <si>
    <t>Escobedo v Yo Watanuki</t>
  </si>
  <si>
    <t>Yosuke Watanuki</t>
  </si>
  <si>
    <t>Bologna v Empoli Over 0.5 Goals</t>
  </si>
  <si>
    <t>Serie A</t>
  </si>
  <si>
    <t>OVER 0.5</t>
  </si>
  <si>
    <t>UNDER 0.5</t>
  </si>
  <si>
    <t>PROVE</t>
  </si>
  <si>
    <t xml:space="preserve">TIME ERRATO SU USCITA NO VIDEO </t>
  </si>
  <si>
    <t>Polmans v Coppejans</t>
  </si>
  <si>
    <t>Marc Polmans</t>
  </si>
  <si>
    <t>Clarke v Tseng</t>
  </si>
  <si>
    <t xml:space="preserve">Jay Clarke </t>
  </si>
  <si>
    <t>Giorgi v Alexandrova</t>
  </si>
  <si>
    <t>Camila Giorgi</t>
  </si>
  <si>
    <t>Ekaterina Alexandrova</t>
  </si>
  <si>
    <t>1-1 STRETEGY</t>
  </si>
  <si>
    <t>Cornet v Mertens</t>
  </si>
  <si>
    <t>Alizé Cornet</t>
  </si>
  <si>
    <t>L Broady v Fabbiano</t>
  </si>
  <si>
    <t>Liam Broady</t>
  </si>
  <si>
    <t>Barrere v Ja Draper</t>
  </si>
  <si>
    <t>ANALISI 3/4 STAKE</t>
  </si>
  <si>
    <t>Forejtek v Horansky</t>
  </si>
  <si>
    <t>Khachanov v Popyrin</t>
  </si>
  <si>
    <t>Tabilo v Martinez</t>
  </si>
  <si>
    <t xml:space="preserve">analisi 1/2 stake </t>
  </si>
  <si>
    <t>Marterer v Safiullin</t>
  </si>
  <si>
    <t>Maximilian Marterer</t>
  </si>
  <si>
    <t>LIVELLO GIGANTE SUL MIO INGRESSO</t>
  </si>
  <si>
    <t>Rybakina v Gracheva</t>
  </si>
  <si>
    <t>Elena Rybakina</t>
  </si>
  <si>
    <t>Varvara Gracheva</t>
  </si>
  <si>
    <t>ANALISI1/4 STAKE</t>
  </si>
  <si>
    <t>Krajinovic v Fucsovics</t>
  </si>
  <si>
    <t>Marton Fucsovics</t>
  </si>
  <si>
    <t>L Harris v Ivashka</t>
  </si>
  <si>
    <t>Lloyd Harris</t>
  </si>
  <si>
    <t>Coria v Lajovic</t>
  </si>
  <si>
    <t>Bublik v Murray</t>
  </si>
  <si>
    <t>Andy Murray</t>
  </si>
  <si>
    <t>t</t>
  </si>
  <si>
    <t>Mannarino v Johnson</t>
  </si>
  <si>
    <t>Steve Johnson</t>
  </si>
  <si>
    <t xml:space="preserve">L Broady v Giron </t>
  </si>
  <si>
    <t>Marcos Giron</t>
  </si>
  <si>
    <t>ANALISI 1/2 (QUOTA BUONISSIMA)</t>
  </si>
  <si>
    <t xml:space="preserve">AUMENTO METTENDO STOP DI 1/2 STAKE SUI MINIMI </t>
  </si>
  <si>
    <t>Purcell v Couacaud</t>
  </si>
  <si>
    <t>Max Purcell</t>
  </si>
  <si>
    <t>Lestienne v Kukushkin</t>
  </si>
  <si>
    <t>Bemelmans v Halys</t>
  </si>
  <si>
    <t>Bonzi v De Schepper</t>
  </si>
  <si>
    <t>Benjamin Bonzi</t>
  </si>
  <si>
    <t>LAY WINNER SET 1 LOW RISK 1/3 STAKE</t>
  </si>
  <si>
    <t>SI DOVREBBE PERDERE SOLO 1 TICK</t>
  </si>
  <si>
    <t>LAY WINNER SET 1 LOW RISK + ANALISI</t>
  </si>
  <si>
    <t>FATTA SU .IT</t>
  </si>
  <si>
    <t>Bonzi v Ja Draper</t>
  </si>
  <si>
    <t>ANALISI 1/2 STAKE, RISPARMIATA UNA PARTE</t>
  </si>
  <si>
    <t xml:space="preserve">MI ASPETTAVO PARTITA EQUILIBRATA DA 3 SET </t>
  </si>
  <si>
    <t>Musetti v Lehecka</t>
  </si>
  <si>
    <t>Jiri Lehecka</t>
  </si>
  <si>
    <t xml:space="preserve">BACK THE SERVER QUOTA DROPPATA LEGGERMENTE </t>
  </si>
  <si>
    <t xml:space="preserve">NON MI PAGAVA UN CAZZO </t>
  </si>
  <si>
    <t>LAY WINNER SET 1 HIGH RISK + ANALISI</t>
  </si>
  <si>
    <t>ESPOSTO CON TROPPO</t>
  </si>
  <si>
    <t>Ziz Bergs v Bemelmans</t>
  </si>
  <si>
    <t>LAY WINNER SET 1 LOW RISK 1/2 STAKE</t>
  </si>
  <si>
    <t>Fognini v Delbonis</t>
  </si>
  <si>
    <t>LAY THE SERVE SET 1</t>
  </si>
  <si>
    <t>ingresso ottimo</t>
  </si>
  <si>
    <t>in quello precedente perso pochissimo</t>
  </si>
  <si>
    <t>Bencic v Kontaveit</t>
  </si>
  <si>
    <t>FATTO SU .IT</t>
  </si>
  <si>
    <t>Brooksby v Thompson</t>
  </si>
  <si>
    <t>Jordan Thompson</t>
  </si>
  <si>
    <t>BUONA OCCASIONE OTTIMO TRADE</t>
  </si>
  <si>
    <t>Norrie v F Auger-Aliassime</t>
  </si>
  <si>
    <t>Cameron Norrie</t>
  </si>
  <si>
    <t>Fritz v Giron</t>
  </si>
  <si>
    <t>Taylor Harry Fritz</t>
  </si>
  <si>
    <t>LAY THE SERVER SET 1</t>
  </si>
  <si>
    <t xml:space="preserve">CHIUSA SU OCCHIO DI FALCO E MATCH POINT </t>
  </si>
  <si>
    <t xml:space="preserve">SI E' GIRATA TUTTA </t>
  </si>
  <si>
    <t>Sakkari v Kontaveit</t>
  </si>
  <si>
    <t>Maria Sakkari</t>
  </si>
  <si>
    <t>Gonzalez/Molteni v Fognini/Zeballos</t>
  </si>
  <si>
    <t>Gonzalez/Molteni</t>
  </si>
  <si>
    <t>Fognini/Zeballos</t>
  </si>
  <si>
    <t xml:space="preserve">QUOTA BASSA </t>
  </si>
  <si>
    <t>Khachanov v McDonald</t>
  </si>
  <si>
    <t>QUOTA BASSA + analisi</t>
  </si>
  <si>
    <t>Gombos v Ivashka</t>
  </si>
  <si>
    <t>Norbert Gombos</t>
  </si>
  <si>
    <t>Cressy v Millman</t>
  </si>
  <si>
    <t>Maxime Cressy</t>
  </si>
  <si>
    <t>John Millman</t>
  </si>
  <si>
    <t>Daniel v Murray</t>
  </si>
  <si>
    <t>Taro Daniel</t>
  </si>
  <si>
    <t>ANALISI 1/2 STAKE</t>
  </si>
  <si>
    <t>Mannarino v L Broady</t>
  </si>
  <si>
    <t>Ramos-Vinolas v Ignacio Londero</t>
  </si>
  <si>
    <t>Se Baez v T Monteiro</t>
  </si>
  <si>
    <t>Sebastian Baez</t>
  </si>
  <si>
    <t>LAY WINNER SET 1 HIGH RISK 3/4 STAKE</t>
  </si>
  <si>
    <t>SCELTA SU FATTORE CASA, FORTUNATO NEL SECONDO PERCHè GIOCAVA MOLTO MEGLIO BAEZ</t>
  </si>
  <si>
    <t>Bagnis v Fognini</t>
  </si>
  <si>
    <t xml:space="preserve">LAY WINNER LOW RISK </t>
  </si>
  <si>
    <t>Kokkinakis v Se Korda</t>
  </si>
  <si>
    <t>TRADE CON R/R ASSURDO</t>
  </si>
  <si>
    <t>Ostapenko v Swiatek</t>
  </si>
  <si>
    <t>Svitolina v Teichmann</t>
  </si>
  <si>
    <t>Hol Rune v Karatsev</t>
  </si>
  <si>
    <t>LAY WINNER SET 2 LOW RISK 1/3 STAKE</t>
  </si>
  <si>
    <t>Evans v Davidovich Fokina</t>
  </si>
  <si>
    <t>Daniel Evans</t>
  </si>
  <si>
    <t>Alejandro Davidovich Fokina</t>
  </si>
  <si>
    <t>LAY WINNER SET 2 LOW RISK 1/2 STAKE</t>
  </si>
  <si>
    <t>Pegula v Jabeur</t>
  </si>
  <si>
    <t>Ons Jabeur</t>
  </si>
  <si>
    <t>Pellegrino v Borges</t>
  </si>
  <si>
    <t>Andrea Pellegrino</t>
  </si>
  <si>
    <t>Johnson v Kozlov</t>
  </si>
  <si>
    <t>Verdasco v Coria</t>
  </si>
  <si>
    <t>Fernando Verdasco</t>
  </si>
  <si>
    <t>Ramos-Vinolas v Andujar</t>
  </si>
  <si>
    <t>Kvitova v Ostapenko</t>
  </si>
  <si>
    <t>Shapovalov v Rinderknech</t>
  </si>
  <si>
    <t>Arthur Rinderknech</t>
  </si>
  <si>
    <t>Van Rijthoven v Schnur</t>
  </si>
  <si>
    <t>Vondrousova v Yastremska</t>
  </si>
  <si>
    <t>Marketa Vondrousova</t>
  </si>
  <si>
    <t>Dayana Yastremska</t>
  </si>
  <si>
    <t>Tsitsipas v Hug Gaston</t>
  </si>
  <si>
    <t>Stefanos Tsitsipas</t>
  </si>
  <si>
    <t>Sonego v Kecmanovic</t>
  </si>
  <si>
    <t xml:space="preserve">BUON INGRESSO </t>
  </si>
  <si>
    <t>QUOTA BASSA + ANALISI 1/2 STAKE</t>
  </si>
  <si>
    <t>AUMENTO PER MOMENTUM</t>
  </si>
  <si>
    <t>Rus v Bara</t>
  </si>
  <si>
    <t>Irina Maria Bara</t>
  </si>
  <si>
    <t>Borges v Van Rijthoven</t>
  </si>
  <si>
    <t>Bonzi v Rublev</t>
  </si>
  <si>
    <t>BACK THE SERVER PROVA</t>
  </si>
  <si>
    <t>Ostapenko v Kudermetova</t>
  </si>
  <si>
    <t>Norrie v Paul</t>
  </si>
  <si>
    <t>NON AVEVA SENSO RIMANERE SU CEMENTO UOMINI</t>
  </si>
  <si>
    <t>Kung v Mchale</t>
  </si>
  <si>
    <t>Leonie Kung</t>
  </si>
  <si>
    <t>Christina McHale</t>
  </si>
  <si>
    <t xml:space="preserve">lay the winner low risk 1/2 stake </t>
  </si>
  <si>
    <t>Pigossi v Stor Sanders</t>
  </si>
  <si>
    <t>Laura Pigossi</t>
  </si>
  <si>
    <t>Storm Sanders</t>
  </si>
  <si>
    <t>analisi 1/2 stake</t>
  </si>
  <si>
    <t>Berrettini v Carlos Alcaraz</t>
  </si>
  <si>
    <t>Carlos Alcaraz Garfia</t>
  </si>
  <si>
    <t>40-0 a</t>
  </si>
  <si>
    <t>Schwartzman v Cerundolo</t>
  </si>
  <si>
    <t>30-0 a</t>
  </si>
  <si>
    <t>LAY THE WINNER</t>
  </si>
  <si>
    <t>ANALISI</t>
  </si>
  <si>
    <t>SITUAZIONE</t>
  </si>
  <si>
    <t>Nedovyesov/Qureshi v Galloway/Lawson</t>
  </si>
  <si>
    <t>Nedovyesov/Qureshi</t>
  </si>
  <si>
    <t>Galloway/Lawson</t>
  </si>
  <si>
    <t>lay winner LOW RISK  1/2 stake</t>
  </si>
  <si>
    <t>quota bassa</t>
  </si>
  <si>
    <t>Stebe v Nishioka</t>
  </si>
  <si>
    <t>lay winner LOW RISK stake</t>
  </si>
  <si>
    <t xml:space="preserve">PERDE MALE IL SET </t>
  </si>
  <si>
    <t>Millman v Opelka</t>
  </si>
  <si>
    <t>Reilly Opelka</t>
  </si>
  <si>
    <t>ORDINE IMPOSTATO E NON PIU SEGUITA</t>
  </si>
  <si>
    <t>Ja Draper v Van Rijthoven</t>
  </si>
  <si>
    <t>SMESSO DI GIOCARE NON VALEVA LA PENA CHIUDERE COSì HO AUMENTATO</t>
  </si>
  <si>
    <t>Norrie v Opelka</t>
  </si>
  <si>
    <t>Kuzmova v Fer Contreras Gomez</t>
  </si>
  <si>
    <t>Viktoria Kuzmova</t>
  </si>
  <si>
    <t>Fernanda Contreras Gomez</t>
  </si>
  <si>
    <t>.it</t>
  </si>
  <si>
    <t>Reb Masarova v Stor Sanders</t>
  </si>
  <si>
    <t>Rebeka Masarova</t>
  </si>
  <si>
    <t>Martincova v Svitolina</t>
  </si>
  <si>
    <t xml:space="preserve">Tereza Martincova </t>
  </si>
  <si>
    <t>ENTRATA SUI PUNTI</t>
  </si>
  <si>
    <t>Golubic v Petkovic</t>
  </si>
  <si>
    <t>Viktorija Golubic</t>
  </si>
  <si>
    <t>Andrea Petkovic</t>
  </si>
  <si>
    <t>Mertens v Paolini</t>
  </si>
  <si>
    <t>Jasmine Paolini</t>
  </si>
  <si>
    <t>Basic v Cobolli</t>
  </si>
  <si>
    <t>Mirza Basic</t>
  </si>
  <si>
    <t>USCITA MOLTO PEGGIORATIVA 10 TICK</t>
  </si>
  <si>
    <t>C Mcnally v Luc Bronzetti</t>
  </si>
  <si>
    <t>QUOTA CHE VENIVA A MIO FAVORE PRIMA CHE BATTESSE</t>
  </si>
  <si>
    <t>Mannarino v Fritz</t>
  </si>
  <si>
    <t>Taylor Fritz</t>
  </si>
  <si>
    <t>NON CHIUSO E INCREMENTATO PERCHè HA GIOCATO BENE GLI ULTIMI GAME ED ESULTA</t>
  </si>
  <si>
    <t>Verdasco v Isner</t>
  </si>
  <si>
    <t>John Isner</t>
  </si>
  <si>
    <t>ENTRATO CON BACK THE SERVER</t>
  </si>
  <si>
    <t>PROVA</t>
  </si>
  <si>
    <t>Fucsovics v Shapovalov - Set 1 Winner</t>
  </si>
  <si>
    <t xml:space="preserve">winner 1 set </t>
  </si>
  <si>
    <t>Hanfmann v Coria - Set 1 Winner</t>
  </si>
  <si>
    <t>ATP Santiago 2022</t>
  </si>
  <si>
    <t>Yannick Hanfmann</t>
  </si>
  <si>
    <t>Medvedev v Paire</t>
  </si>
  <si>
    <t>McDonald v Krajinovic</t>
  </si>
  <si>
    <t>Gi Ferrari v Dzumhur - Set 1 Winner</t>
  </si>
  <si>
    <t>Mertens v Kontaveit - Set 2 Winner</t>
  </si>
  <si>
    <t>Se Baez v Ignacio Londero</t>
  </si>
  <si>
    <t>Norrie v Isner</t>
  </si>
  <si>
    <t>Kukushkin v Guinard</t>
  </si>
  <si>
    <t>Djokovic v Vesely</t>
  </si>
  <si>
    <t>Novak Djokovic</t>
  </si>
  <si>
    <t>Sabalenka v Swiatek - Set 1 Winner</t>
  </si>
  <si>
    <t>Sabalenka v Swiatek</t>
  </si>
  <si>
    <t>Berankis v Shapovalov</t>
  </si>
  <si>
    <t>Martinez v Munar</t>
  </si>
  <si>
    <t>Mmoh v Ja Draper</t>
  </si>
  <si>
    <t>Kontaveit v Ostapenko</t>
  </si>
  <si>
    <t>Kudermetova/Mertens v Gauff/Pegula - Set 1 Winner</t>
  </si>
  <si>
    <t>Kudermetova/Mertens</t>
  </si>
  <si>
    <t>Gauff/Pegula</t>
  </si>
  <si>
    <t>Guinard v G Simon</t>
  </si>
  <si>
    <t>Vesely v Shapovalov</t>
  </si>
  <si>
    <t xml:space="preserve">punti </t>
  </si>
  <si>
    <t>Bagnis v Ramos-Vinolas</t>
  </si>
  <si>
    <t xml:space="preserve">situazione particolare quota droppata su medical </t>
  </si>
  <si>
    <t>Tama Korpatsch v In-Albon - Set 1 Winner</t>
  </si>
  <si>
    <t>Tamara Korpatsch</t>
  </si>
  <si>
    <t>Ylena In-Albon</t>
  </si>
  <si>
    <t>Ma Rosenkranz v E King</t>
  </si>
  <si>
    <t>Evan King</t>
  </si>
  <si>
    <t>Tama Korpatsch v In-Albon</t>
  </si>
  <si>
    <t>punti</t>
  </si>
  <si>
    <t xml:space="preserve">CHIAMATO MEDICAL </t>
  </si>
  <si>
    <t>agamenone</t>
  </si>
  <si>
    <t xml:space="preserve">alvarez varona </t>
  </si>
  <si>
    <t>1 set</t>
  </si>
  <si>
    <t>giannessi</t>
  </si>
  <si>
    <t>giorgi</t>
  </si>
  <si>
    <t>marterer</t>
  </si>
  <si>
    <t>cocciaretto</t>
  </si>
  <si>
    <t xml:space="preserve">yastremska 1 set </t>
  </si>
  <si>
    <t>entry rule</t>
  </si>
  <si>
    <t>1.5 2.5</t>
  </si>
  <si>
    <t>mini da lasciare</t>
  </si>
  <si>
    <t>&lt;1.3</t>
  </si>
  <si>
    <t>&lt;1.21</t>
  </si>
  <si>
    <t>almeno 6/7profitto</t>
  </si>
  <si>
    <t>Alcaraz v Berrettini</t>
  </si>
  <si>
    <t>Carlos Alcaraz</t>
  </si>
  <si>
    <t>provato super break</t>
  </si>
  <si>
    <t>40-0</t>
  </si>
  <si>
    <t>dato 1 match point 30-40 con quota berrettini 1.36, non chiudo</t>
  </si>
  <si>
    <t>chiusura tiebreak</t>
  </si>
  <si>
    <t>Barrere v Novak</t>
  </si>
  <si>
    <t>Dennis Novak</t>
  </si>
  <si>
    <t>giocatore sbagliato, non ha dato una palla break</t>
  </si>
  <si>
    <t/>
  </si>
  <si>
    <t>per non chiudere subito 1.05 e mettersi migliore 1.06 prendo il final break. cagata</t>
  </si>
  <si>
    <t>leganto male, gran servizio di barrere no palle break, non impuntarsi quando vedi che batte bene e non da nemmeno dei mini vantaggi</t>
  </si>
  <si>
    <t>provato per non tiene il set subito, non ha ancora dato palle break fino ora. preso su servizio altro per minimo, non dovrebbe fare molto in caso di break finale, max 1.24</t>
  </si>
  <si>
    <t>Gulbis v Dzumhur</t>
  </si>
  <si>
    <t xml:space="preserve">Damir Dzumhur </t>
  </si>
  <si>
    <t>TOTAL RISK -35, TEORICO -12.76 IN CASO DI TENUTA CON 40-0</t>
  </si>
  <si>
    <t>TOLTO SOLO 5 SU PALLA BREAK, FORSE MEGLIO 10</t>
  </si>
  <si>
    <t>E Ymer v Marco Moroni</t>
  </si>
  <si>
    <t>ymer expected break 33, moroni expected hold 18</t>
  </si>
  <si>
    <t>ridotto rischio, lascio dentro per hold alto di  ymer 72</t>
  </si>
  <si>
    <t>azzerato rischio e resto su servizio moroni, sembra un po in tilt con time violation e lui che si lamenta, altrimenti chiudo</t>
  </si>
  <si>
    <t>Emil Ruusuvuori v Gerasimov</t>
  </si>
  <si>
    <t>Egor Gerasimov</t>
  </si>
  <si>
    <t>provato il minimo su suo servizio, provo a vedere se vanno lunghi e chiudere verso 1.30 con rr 2</t>
  </si>
  <si>
    <t>close per ultimo super rischioso, meglio sarebbe stato togliere un pezzo di rischio a 1.16(massimo del secondo set) cosi vedevo acnhe questi ultimi senza rischiare nulla</t>
  </si>
  <si>
    <t>provato a basso rischio il tiebreak ma non va, contenuto il rischio, andava sopra 1.4 in caso di doppio minibreak</t>
  </si>
  <si>
    <t>Taberner v Delbonis</t>
  </si>
  <si>
    <t>serving fo set, minimo, ToT dice di fare controbreak ha exHold molto basso</t>
  </si>
  <si>
    <t>Albot v Altmaier</t>
  </si>
  <si>
    <t>Daniel Altmaier</t>
  </si>
  <si>
    <t>provato su set point per girata, tengo per serivizo di albot al primo proviamo early break</t>
  </si>
  <si>
    <t>1.22 inizio 2 scet</t>
  </si>
  <si>
    <t>il book non crede molto in altmaier, non sale molto sui suoi vantaggi, non mette neanche molte prime (52% di prime in campo fino ad ora),non un gran servizio, alla prima occasione buona alleggerire e chiudere</t>
  </si>
  <si>
    <t>quota media 1.14, in gain fino al break e tenuta</t>
  </si>
  <si>
    <t>ha tenuto bene i suoi servizi senza PB, non mi sermbrava cosi lucido, c'erè il doppio del movimento a fine set 1.78, comunque più basso del prematch, anche il mercato preferisce albot</t>
  </si>
  <si>
    <t>Halys v Majchrzak</t>
  </si>
  <si>
    <t>Kamil Majchrzak</t>
  </si>
  <si>
    <t>acnhe prima su serving for set ha avuto 2 SP, poi datto una PB e fatto ancora vantaggi, batte bene durante tutta la parita ma cerchiamo la pressione, stake 1/10</t>
  </si>
  <si>
    <t>tolto rischio alla prima PB, ne ha date 7 e nessuno MP</t>
  </si>
  <si>
    <t>close su break per superiorità di majcharzak</t>
  </si>
  <si>
    <t>https://www.diretta.it/partita/hvDzu9Q0/#informazioni-partita/cronologia-dell-incontro/1</t>
  </si>
  <si>
    <t>Davidovich Fokina v Mannarino</t>
  </si>
  <si>
    <t>Alejandro Davidovich Fo</t>
  </si>
  <si>
    <t xml:space="preserve">
Adrian Mannarino</t>
  </si>
  <si>
    <t>ToT ha hold basso mannarino 65% e e solo 39% di win 1st set, solido pero nel secondo, come dimostrato fino 22, cerco chiusura pari / piccolo profitto per buoni servizi di mannarino ( mai fatto peggio di 40-15 e due 40-0)</t>
  </si>
  <si>
    <t>non avuto chanche, break 23 e davidovich che sembra sconsolato, confermato che batte molto bene oggi mannarino</t>
  </si>
  <si>
    <t>Emil Ruusuvuori v Kopriva</t>
  </si>
  <si>
    <t>Vit Kopriva</t>
  </si>
  <si>
    <t>quota eccesivamente bassa per essere ruusuvori, rischio minimo</t>
  </si>
  <si>
    <t>massimi a 1.30 su 43 batte b 15-0</t>
  </si>
  <si>
    <t>lascio dentro fino alla fine, messo profit sopra massimi primo set 1.32</t>
  </si>
  <si>
    <t>kwon alto  break back</t>
  </si>
  <si>
    <t>secondo BP, dati in totale 3, 4 vantaggi, game molto teso</t>
  </si>
  <si>
    <t>non seguito più bene per medical di gomez</t>
  </si>
  <si>
    <t>Gracheva v Anshba</t>
  </si>
  <si>
    <t>Amina Anshba</t>
  </si>
  <si>
    <t>volevo chiudere 1.05 ma non abbina, book di merda con 10k abbinati.</t>
  </si>
  <si>
    <t>abbassare stake su questi trade, pesano troppo su equity, prova con 5 (1/4) di stake</t>
  </si>
  <si>
    <t>Er Andreeva v Mladenovic</t>
  </si>
  <si>
    <t>Kristina Mladenovic</t>
  </si>
  <si>
    <t xml:space="preserve">
E Andreeva</t>
  </si>
  <si>
    <t>gia sbagliato 3 MP nel tiebreak del secondo set, non molto decisiva</t>
  </si>
  <si>
    <t>21_:58:50</t>
  </si>
  <si>
    <t>Gasanova v Kazionova</t>
  </si>
  <si>
    <t>Anastasia Gasanova</t>
  </si>
  <si>
    <t>E Kazionova</t>
  </si>
  <si>
    <t xml:space="preserve">E Kazionova </t>
  </si>
  <si>
    <t>kazinova sconosciuta, value bet</t>
  </si>
  <si>
    <t>tiltata e deficente, giocatrice da evitare</t>
  </si>
  <si>
    <t xml:space="preserve"> Zverev v Bublik</t>
  </si>
  <si>
    <t>zverev favorito, ripreso un break e andato 15-40 su servign for set. mediare con 5 se va sotto di un break. no stop, value bets</t>
  </si>
  <si>
    <t>zverev mai tornato in partita, ammazzato con due 15-40 e un 0-40 sul suo servizio</t>
  </si>
  <si>
    <t>Yo Watanuki v Stebe</t>
  </si>
  <si>
    <t>provato free bet veloce 1/4</t>
  </si>
  <si>
    <t>Martincova v Zvonareva</t>
  </si>
  <si>
    <t>Tereza Martincova</t>
  </si>
  <si>
    <t>allegerite fatte presto per 3 set e fine parita</t>
  </si>
  <si>
    <t>Lehecka v Shapovalov</t>
  </si>
  <si>
    <t>Rakhimova v Martic</t>
  </si>
  <si>
    <t>Kamilla Rakhimova</t>
  </si>
  <si>
    <t>Petra Martic</t>
  </si>
  <si>
    <t>Tsitsipas v Davidovich Fokina</t>
  </si>
  <si>
    <t>value si tsitsi, solo il medical a fine set fa 20 tick</t>
  </si>
  <si>
    <t>Otte v Sock</t>
  </si>
  <si>
    <t>Oscar Otte</t>
  </si>
  <si>
    <t>Jack Sock</t>
  </si>
  <si>
    <t>Del Potro v Delbonis</t>
  </si>
  <si>
    <t>Juan Martin Del Potro</t>
  </si>
  <si>
    <t>veterano delpo provato che faccia subito 20 e telgo 5, break al primo ma poi sotto tono, brutta giocata</t>
  </si>
  <si>
    <t>Gerasimov v F Auger-Aliassime</t>
  </si>
  <si>
    <t>girata tutta, pollata a non aver fatto uguale agli altri.</t>
  </si>
  <si>
    <t>ripreso il break kwon, riporto a 5 di risk</t>
  </si>
  <si>
    <t>Martic v Mertens</t>
  </si>
  <si>
    <t>Hurkacz v Musetti</t>
  </si>
  <si>
    <t>preso massimo</t>
  </si>
  <si>
    <t>muso batte molto bene, hurckacz in risposta non un gran cha, sbagliato almeno 5 punti facilissimi, in quelle a rete non bene</t>
  </si>
  <si>
    <t>1.53 sul break</t>
  </si>
  <si>
    <t>portato quota media a 4</t>
  </si>
  <si>
    <t>lascio correre fino alla fine</t>
  </si>
  <si>
    <t>Thompson v Nakashima</t>
  </si>
  <si>
    <t>Brandon Nakashima</t>
  </si>
  <si>
    <t>Sasnovich v Cristian</t>
  </si>
  <si>
    <t>minimo</t>
  </si>
  <si>
    <t>break a 0, provo a tenere ho 1.31</t>
  </si>
  <si>
    <t>break a 30</t>
  </si>
  <si>
    <t>era da chiudere al primo, se ne fanno molti, piuttosto prendi profitto poi riposti</t>
  </si>
  <si>
    <t>contro early break</t>
  </si>
  <si>
    <t>fatto 1.30 di max ma non chiuso per injuru su doppio, brekkata a 0</t>
  </si>
  <si>
    <t xml:space="preserve">T Griekspoor v Fucsovics </t>
  </si>
  <si>
    <t>entrambi buobni in battuta, esco sul 33 per rischio alto, riapro ultimo qui</t>
  </si>
  <si>
    <t>chiudo qui grieek sembra stanco</t>
  </si>
  <si>
    <t>break a 15</t>
  </si>
  <si>
    <t>imputtanito per nulla</t>
  </si>
  <si>
    <t>Ostapenko v Sasnovich</t>
  </si>
  <si>
    <t>troppo tilt, 40-0</t>
  </si>
  <si>
    <t>entro su sasnovich</t>
  </si>
  <si>
    <t>Van Assche v Lestienne</t>
  </si>
  <si>
    <t>vincera 72 il tiebreak</t>
  </si>
  <si>
    <t>Ostapenko v Kontaveit</t>
  </si>
  <si>
    <t>36 conotrollatat tutta, teniamo fino alla fine, metto profit se eraly break a favore</t>
  </si>
  <si>
    <t>si poteva fare su 02 del secondo, pollo ad aspettare e fare su match point</t>
  </si>
  <si>
    <t>Tsitsipas v Lehecka</t>
  </si>
  <si>
    <t>spike a 2.4 su 11 15-30 non presa in tempo</t>
  </si>
  <si>
    <t>Ruud v Schwartzman</t>
  </si>
  <si>
    <t>Casper Ruud</t>
  </si>
  <si>
    <t>schwartman non è n forma e ruud in rush da 19 win su terra</t>
  </si>
  <si>
    <t>chiudo per fattore casa, la può sfangare, meglo prendere a 80% profitto</t>
  </si>
  <si>
    <t>Gigante v Schnur</t>
  </si>
  <si>
    <t>questa non serve ad un cazzo, quota media uguale ma togli 4 di profit</t>
  </si>
  <si>
    <t>visti i giocatori era da prendere il profitto, a circa 7€ subito a fine set, batte molto bene schnur sul veloce</t>
  </si>
  <si>
    <t>Gasquet v Rublev</t>
  </si>
  <si>
    <t>massimo assoluto</t>
  </si>
  <si>
    <t>Em Nava v Haase</t>
  </si>
  <si>
    <t>Robin Haase</t>
  </si>
  <si>
    <t>Petkovic v Perez</t>
  </si>
  <si>
    <t>Ellen Perez</t>
  </si>
  <si>
    <t>eccesso</t>
  </si>
  <si>
    <t>Bonzi v Karatsev</t>
  </si>
  <si>
    <t>rischio troppo alto, halep tilt totale 21 min III set</t>
  </si>
  <si>
    <t>Tsitsipas v Safiullin</t>
  </si>
  <si>
    <t>Molcan v Daniel</t>
  </si>
  <si>
    <t>Carlos Alcaraz v Schwartzman</t>
  </si>
  <si>
    <t>prendere massimi ma è stato quello il massimo</t>
  </si>
  <si>
    <t>serving for the match</t>
  </si>
  <si>
    <t>Goffin v Daniel</t>
  </si>
  <si>
    <t>Kalinskaya v Qinw Zheng</t>
  </si>
  <si>
    <t>Qinwen Zheng</t>
  </si>
  <si>
    <t>Q Wang v Davis</t>
  </si>
  <si>
    <t>Qiang Wang</t>
  </si>
  <si>
    <t>Lauren Davis</t>
  </si>
  <si>
    <t>Davidovich Fokina v Sinner</t>
  </si>
  <si>
    <t>S Kwon v Rublev</t>
  </si>
  <si>
    <t>Albot v Janvier</t>
  </si>
  <si>
    <t>Maxime Janvier</t>
  </si>
  <si>
    <t>Gi Ferrari v Dzumhur</t>
  </si>
  <si>
    <t>Xinyu Wang v Anna Kalinskaya</t>
  </si>
  <si>
    <t>Xinyu Wang</t>
  </si>
  <si>
    <t>Fils v V Pospisil</t>
  </si>
  <si>
    <t>Arthur Fils</t>
  </si>
  <si>
    <t>Jabeur v Anett Kontaveit</t>
  </si>
  <si>
    <t>Safiullin v Lestienne</t>
  </si>
  <si>
    <t>Hurkacz v Rublev</t>
  </si>
  <si>
    <t>Escoffier v De Schepper - Set 1 Winner</t>
  </si>
  <si>
    <t>Zvonareva v Van Uytvanck - Set 1 Winner</t>
  </si>
  <si>
    <t>WTA Lyon 2022</t>
  </si>
  <si>
    <t>Nikles v Gaio</t>
  </si>
  <si>
    <t>Johan Nikles</t>
  </si>
  <si>
    <t>Federico Gaio</t>
  </si>
  <si>
    <t>Lu Nardi v Jianu</t>
  </si>
  <si>
    <t>Luca Nardi</t>
  </si>
  <si>
    <t>Kovinic v Rus - Set 1 Winner</t>
  </si>
  <si>
    <t>Danka Kovinic</t>
  </si>
  <si>
    <t>Escoffier v V Pospisil</t>
  </si>
  <si>
    <t>Horansky v Basic</t>
  </si>
  <si>
    <t>King/Lawson v Bortolotti/Sachko</t>
  </si>
  <si>
    <t>King/Lawson</t>
  </si>
  <si>
    <t>O'Mara/Reid v Drzewiecki/Zuk</t>
  </si>
  <si>
    <t>O'Mara/Reid</t>
  </si>
  <si>
    <t>Boulter v Siegemund</t>
  </si>
  <si>
    <t>Katie Boulter</t>
  </si>
  <si>
    <t>Laura Siegemund</t>
  </si>
  <si>
    <t>Kovinic v Rus</t>
  </si>
  <si>
    <t>Mladenovic v S Zhang</t>
  </si>
  <si>
    <t>Shuai Zhang</t>
  </si>
  <si>
    <t>Giorgi v Garcia</t>
  </si>
  <si>
    <t>Caroline Garcia</t>
  </si>
  <si>
    <t>Aryna Sabalenka v Iga Swiatek</t>
  </si>
  <si>
    <t>Caruso v Borges</t>
  </si>
  <si>
    <t>Salvatore Caruso</t>
  </si>
  <si>
    <t>Gauff v Maria Sakkari</t>
  </si>
  <si>
    <t>Muguruza v Jelena Ostapenko</t>
  </si>
  <si>
    <t>GarbiÃ±e Muguruza</t>
  </si>
  <si>
    <t>Borges v Ritschard</t>
  </si>
  <si>
    <t>Halys v Barrere</t>
  </si>
  <si>
    <t>Karolina Schmiedlova v Q Wang</t>
  </si>
  <si>
    <t>Anna Karolina Schmiedlova</t>
  </si>
  <si>
    <t>Machac v Van Rijthoven</t>
  </si>
  <si>
    <t>Tomas Machac</t>
  </si>
  <si>
    <t>Swiatek v Sakkari</t>
  </si>
  <si>
    <t>Chazal v Ri Noguchi</t>
  </si>
  <si>
    <t>Lamasine v Olivetti</t>
  </si>
  <si>
    <t>Albano Olivetti</t>
  </si>
  <si>
    <t>V Pospisil v Halys</t>
  </si>
  <si>
    <t>Agamenone v Moriya</t>
  </si>
  <si>
    <t>Franco Agamenone</t>
  </si>
  <si>
    <t>Bemelmans v Fabbiano</t>
  </si>
  <si>
    <t>Bondar v Miyazaki</t>
  </si>
  <si>
    <t>Yuriko Miyazaki</t>
  </si>
  <si>
    <t>Eikeri/Murray Sharan v Cascino/Ponchet</t>
  </si>
  <si>
    <t>Eikeri/Murray Sharan</t>
  </si>
  <si>
    <t>Cascino/Ponchet</t>
  </si>
  <si>
    <t>Escoffier v De Schepper</t>
  </si>
  <si>
    <t>Gracheva v Kucova</t>
  </si>
  <si>
    <t>Hozumi/Ninomiya v Anshba/Grammatikopoulou</t>
  </si>
  <si>
    <t>Hozumi/Ninomiya</t>
  </si>
  <si>
    <t>Anshba/Grammatikopoulou</t>
  </si>
  <si>
    <t>Maestrelli v Masur</t>
  </si>
  <si>
    <t>Daniel Masur</t>
  </si>
  <si>
    <t>Marco Moroni v Brancaccio</t>
  </si>
  <si>
    <t>Mi Damas v Arnaldi</t>
  </si>
  <si>
    <t>Miguel Damas</t>
  </si>
  <si>
    <t>Matteo Arnaldi</t>
  </si>
  <si>
    <t>Ni Alvarez Varona v Martin</t>
  </si>
  <si>
    <t>Andrej Martin</t>
  </si>
  <si>
    <t>Nic Moreno De Alboran v Llamas Ruiz</t>
  </si>
  <si>
    <t>Nicolas Moreno De Albor</t>
  </si>
  <si>
    <t>Pablo Llamas Ruiz</t>
  </si>
  <si>
    <t>Olivetti v Fils</t>
  </si>
  <si>
    <t>Potenza v Sels</t>
  </si>
  <si>
    <t>Luca Potenza</t>
  </si>
  <si>
    <t>Jelle Sels</t>
  </si>
  <si>
    <t>Roca Batalla v Gautier</t>
  </si>
  <si>
    <t>Oriol Roca Batalla</t>
  </si>
  <si>
    <t>Alexis Gautier</t>
  </si>
  <si>
    <t>Sorribes Tormo v Rakhimova</t>
  </si>
  <si>
    <t>Sara Sorribes Tormo</t>
  </si>
  <si>
    <t>Toledo Bague v Vla Orlov</t>
  </si>
  <si>
    <t>Pol Toledo</t>
  </si>
  <si>
    <t>Vladyslav Orlov</t>
  </si>
  <si>
    <t>Wessels v Perchicot</t>
  </si>
  <si>
    <t>Louis Wessels</t>
  </si>
  <si>
    <t>Matthieu Perchicot</t>
  </si>
  <si>
    <t>Zeppieri v Arnaboldi</t>
  </si>
  <si>
    <t>Bucsa v Cornet</t>
  </si>
  <si>
    <t>Cristina Bucsa</t>
  </si>
  <si>
    <t>AlizÃ© Cornet</t>
  </si>
  <si>
    <t>Nic Moreno De Alboran v Llamas Ruiz - Set 1 Winner</t>
  </si>
  <si>
    <t>Giannessi v Rosol</t>
  </si>
  <si>
    <t>Alessandro Giannessi</t>
  </si>
  <si>
    <t>Lukas Rosol</t>
  </si>
  <si>
    <t>Guinard v Moraing - Set 1 Winner</t>
  </si>
  <si>
    <t>Mats Moraing</t>
  </si>
  <si>
    <t>Marterer v Ry Peniston</t>
  </si>
  <si>
    <t>Ryan Peniston</t>
  </si>
  <si>
    <t>Sanchez Izquierdo v Giustino</t>
  </si>
  <si>
    <t>Nikolas Sanchez Izquier</t>
  </si>
  <si>
    <t>Lorenzo Giustino</t>
  </si>
  <si>
    <t xml:space="preserve">MATCH </t>
  </si>
  <si>
    <t>PLAYER</t>
  </si>
  <si>
    <t>SERVICE HOLD</t>
  </si>
  <si>
    <t xml:space="preserve">RETURN GAME </t>
  </si>
  <si>
    <t xml:space="preserve">WIN SET 1 WIN SET 2 </t>
  </si>
  <si>
    <t>LOST SET 1 WIN SET 2</t>
  </si>
  <si>
    <t>LOST SET 1, BROKEN 1st SET 2,WIN SET 2</t>
  </si>
  <si>
    <t xml:space="preserve">NOTE </t>
  </si>
  <si>
    <t xml:space="preserve">WTA Lyon </t>
  </si>
  <si>
    <t>Hard</t>
  </si>
  <si>
    <t xml:space="preserve">Bolkvadze v Cirstea </t>
  </si>
  <si>
    <t xml:space="preserve">Mariam Bolkvadze	</t>
  </si>
  <si>
    <t>Non prendere cirste a se perde il 1 set</t>
  </si>
  <si>
    <t>Mladenovic v Zhang</t>
  </si>
  <si>
    <t xml:space="preserve">Giorgi v Garcia </t>
  </si>
  <si>
    <t xml:space="preserve">Yastremska v Bogdan </t>
  </si>
  <si>
    <t>Ana Bogdan</t>
  </si>
  <si>
    <t xml:space="preserve">Cocciaretto v Trevisan </t>
  </si>
  <si>
    <t>Elisabetta Cocciaretto</t>
  </si>
  <si>
    <t>Martina Trevisan</t>
  </si>
  <si>
    <t>Korpatsch v Dodin</t>
  </si>
  <si>
    <t>Oceane Dodin</t>
  </si>
  <si>
    <t xml:space="preserve">WTA Monterrey </t>
  </si>
  <si>
    <t xml:space="preserve">Hard </t>
  </si>
  <si>
    <t xml:space="preserve">Errani v Bouzkova </t>
  </si>
  <si>
    <t>Marie Bouzkova</t>
  </si>
  <si>
    <t>Wang v Galfi</t>
  </si>
  <si>
    <t>Zheng v Bronzetti</t>
  </si>
  <si>
    <t>Doi v Parrizas-Diaz</t>
  </si>
  <si>
    <t>Misaki Doi</t>
  </si>
  <si>
    <t>Nuria Parrizas-Diaz</t>
  </si>
  <si>
    <t>Li v Wang</t>
  </si>
  <si>
    <t>Ann Li</t>
  </si>
  <si>
    <t>Martic v Keys</t>
  </si>
  <si>
    <t>Madison Keys</t>
  </si>
  <si>
    <t>WEEK</t>
  </si>
  <si>
    <t>VALUE</t>
  </si>
  <si>
    <t>COMMISION</t>
  </si>
  <si>
    <t>%</t>
  </si>
  <si>
    <t>10-16 JAN</t>
  </si>
  <si>
    <t>17-23 JAN</t>
  </si>
  <si>
    <t>24-30 JAN</t>
  </si>
  <si>
    <t>31-6 FEB</t>
  </si>
  <si>
    <t>7-13 FEB</t>
  </si>
  <si>
    <t>PREMIUM CHARGE</t>
  </si>
  <si>
    <t>PAY</t>
  </si>
  <si>
    <t>DEPOSIT</t>
  </si>
  <si>
    <t>WITDHRAWAL</t>
  </si>
  <si>
    <t>DEP / WITH</t>
  </si>
  <si>
    <t>WITHDRAWAL</t>
  </si>
  <si>
    <t>NET</t>
  </si>
  <si>
    <t>KITO POSTEPAY 4792</t>
  </si>
  <si>
    <t>KITO PAYPAL</t>
  </si>
  <si>
    <t>KITO UNICREDIT</t>
  </si>
  <si>
    <t>KEVIN PAYPAL UK</t>
  </si>
  <si>
    <t>KEVIN REVOLUT UK</t>
  </si>
  <si>
    <t>name</t>
  </si>
  <si>
    <t>id</t>
  </si>
  <si>
    <t>61dc523ea4eaad5dc976fcde</t>
  </si>
  <si>
    <t>WTA Sydney 2022</t>
  </si>
  <si>
    <t>61dc524ca4eaad5dc976fce2</t>
  </si>
  <si>
    <t>ATP Sydney 2022</t>
  </si>
  <si>
    <t>61dc5255a4eaad5dc976fce6</t>
  </si>
  <si>
    <t>61dc5261a4eaad5dc976fcea</t>
  </si>
  <si>
    <t>61dc5273a4eaad5dc976fcee</t>
  </si>
  <si>
    <t>61dc5283a4eaad5dc976fcf2</t>
  </si>
  <si>
    <t>61dca5a6a4eaad5dc976fd09</t>
  </si>
  <si>
    <t>61de639aa4eaad5dc976fd7c</t>
  </si>
  <si>
    <t>61e42deca4eaad5dc976fffe</t>
  </si>
  <si>
    <t>61e42e00a4eaad5dc9770002</t>
  </si>
  <si>
    <t>61e871d0a4eaad5dc97701d4</t>
  </si>
  <si>
    <t>61e871eaa4eaad5dc97701d8</t>
  </si>
  <si>
    <t>61e871bfa4eaad5dc97701d0</t>
  </si>
  <si>
    <t>61f51d3aa4eaad5dc97704dd</t>
  </si>
  <si>
    <t>61f51d4fa4eaad5dc97704e1</t>
  </si>
  <si>
    <t>61f51d62a4eaad5dc97704e8</t>
  </si>
  <si>
    <t>61f51d73a4eaad5dc97704ec</t>
  </si>
  <si>
    <t>61fe7f62a4eaad5dc977082b</t>
  </si>
  <si>
    <t>61fe7f84a4eaad5dc977082f</t>
  </si>
  <si>
    <t>61fe7f9da4eaad5dc9770833</t>
  </si>
  <si>
    <t>61fe7fb0a4eaad5dc9770837</t>
  </si>
  <si>
    <t>61fe7fd0a4eaad5dc977083b</t>
  </si>
  <si>
    <t>6201b94aa4eaad5dc977097f</t>
  </si>
  <si>
    <t>6207de45491a9e6912ca551a</t>
  </si>
  <si>
    <t>6207de57491a9e6912ca551e</t>
  </si>
  <si>
    <t>6207de6b491a9e6912ca5525</t>
  </si>
  <si>
    <t>6207de7b491a9e6912ca5529</t>
  </si>
  <si>
    <t>6207de9d491a9e6912ca5530</t>
  </si>
  <si>
    <t>ATP CHALLENGER Bengaluru II 2022</t>
  </si>
  <si>
    <t>6207deae491a9e6912ca5534</t>
  </si>
  <si>
    <t>6207deda491a9e6912ca5544</t>
  </si>
  <si>
    <t>621372360cf04c247406e052</t>
  </si>
  <si>
    <t>621372420cf04c247406e056</t>
  </si>
  <si>
    <t>6213724d0cf04c247406e05a</t>
  </si>
  <si>
    <t>621372570cf04c247406e05e</t>
  </si>
  <si>
    <t>6213725e0cf04c247406e062</t>
  </si>
  <si>
    <t>6213726f0cf04c247406e069</t>
  </si>
  <si>
    <t>621ce9cf5f0415577c9251e8</t>
  </si>
  <si>
    <t>621cea0c5f0415577c9251ec</t>
  </si>
  <si>
    <t>621cea425f0415577c9251f0</t>
  </si>
  <si>
    <t>621cea505f0415577c9251f4</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</si>
</sst>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m&quot;/&quot;d"/>
    <numFmt numFmtId="165" formatCode="h&quot;:&quot;mm&quot;:&quot;s"/>
    <numFmt numFmtId="166" formatCode="h&quot;:&quot;mm&quot;:&quot;ss&quot; &quot;"/>
    <numFmt numFmtId="167" formatCode="[$€]#,##0.00"/>
    <numFmt numFmtId="168" formatCode="h:mm:ss am/pm"/>
    <numFmt numFmtId="169" formatCode="d mmmm yyyy"/>
    <numFmt numFmtId="170" formatCode="m-d"/>
    <numFmt numFmtId="171" formatCode="m/d"/>
    <numFmt numFmtId="172" formatCode="m/d/yyyy"/>
    <numFmt numFmtId="173" formatCode="M/d/yyyy"/>
  </numFmts>
  <fonts count="50">
    <font>
      <sz val="10.0"/>
      <color rgb="FF000000"/>
      <name val="Arial"/>
    </font>
    <font>
      <b/>
      <sz val="14.0"/>
      <color rgb="FFA4C2F4"/>
      <name val="Roboto Mono"/>
    </font>
    <font>
      <sz val="12.0"/>
      <color rgb="FFFFFFFF"/>
      <name val="Roboto Mono"/>
    </font>
    <font>
      <b/>
      <sz val="14.0"/>
      <color rgb="FFF1C232"/>
      <name val="Roboto Mono"/>
    </font>
    <font>
      <b/>
      <sz val="14.0"/>
      <color rgb="FFFFFFFF"/>
      <name val="Roboto Mono"/>
    </font>
    <font>
      <b/>
      <sz val="14.0"/>
      <color rgb="FFA64D79"/>
      <name val="Roboto Mono"/>
    </font>
    <font>
      <sz val="12.0"/>
      <color rgb="FF6D9EEB"/>
      <name val="Roboto Mono"/>
    </font>
    <font>
      <sz val="12.0"/>
      <color rgb="FFE06666"/>
      <name val="Roboto Mono"/>
    </font>
    <font>
      <sz val="12.0"/>
      <color rgb="FFFFD966"/>
      <name val="Roboto Mono"/>
    </font>
    <font>
      <b/>
      <sz val="15.0"/>
      <color rgb="FFE06666"/>
      <name val="Roboto Mono"/>
    </font>
    <font>
      <sz val="15.0"/>
      <color rgb="FFE06666"/>
      <name val="Roboto Mono"/>
    </font>
    <font>
      <b/>
      <sz val="14.0"/>
      <color rgb="FFE06666"/>
      <name val="Roboto Mono"/>
    </font>
    <font>
      <color theme="1"/>
      <name val="Arial"/>
    </font>
    <font>
      <sz val="12.0"/>
      <color rgb="FFFFE599"/>
      <name val="Roboto Mono"/>
    </font>
    <font>
      <b/>
      <sz val="14.0"/>
      <color rgb="FFE69138"/>
      <name val="Roboto Mono"/>
    </font>
    <font>
      <b/>
      <sz val="6.0"/>
      <color theme="1"/>
      <name val="Roboto Mono"/>
    </font>
    <font>
      <b/>
      <sz val="12.0"/>
      <color theme="1"/>
      <name val="Roboto Mono"/>
    </font>
    <font>
      <b/>
      <sz val="9.0"/>
      <color theme="1"/>
      <name val="Roboto Mono"/>
    </font>
    <font>
      <b/>
      <sz val="12.0"/>
      <color rgb="FF3C78D8"/>
      <name val="Roboto Mono"/>
    </font>
    <font>
      <b/>
      <sz val="12.0"/>
      <color rgb="FF38761D"/>
      <name val="Roboto Mono"/>
    </font>
    <font>
      <b/>
      <sz val="12.0"/>
      <color rgb="FFCC0000"/>
      <name val="Roboto Mono"/>
    </font>
    <font>
      <b/>
      <sz val="12.0"/>
      <color rgb="FFBF9000"/>
      <name val="Roboto Mono"/>
    </font>
    <font>
      <b/>
      <sz val="12.0"/>
      <color rgb="FF45818E"/>
      <name val="Roboto Mono"/>
    </font>
    <font>
      <b/>
      <sz val="12.0"/>
      <color rgb="FF990000"/>
      <name val="Roboto Mono"/>
    </font>
    <font>
      <b/>
      <sz val="8.0"/>
      <color theme="1"/>
      <name val="Roboto Mono"/>
    </font>
    <font>
      <sz val="8.0"/>
      <color theme="1"/>
      <name val="Roboto Mono"/>
    </font>
    <font>
      <b/>
      <color theme="1"/>
      <name val="Roboto Mono"/>
    </font>
    <font>
      <color theme="1"/>
      <name val="Roboto Mono"/>
    </font>
    <font/>
    <font>
      <sz val="14.0"/>
      <color rgb="FF3C78D8"/>
      <name val="Roboto Mono"/>
    </font>
    <font>
      <sz val="14.0"/>
      <color theme="1"/>
      <name val="Roboto Mono"/>
    </font>
    <font>
      <sz val="14.0"/>
      <color rgb="FF38761D"/>
      <name val="Roboto Mono"/>
    </font>
    <font>
      <sz val="14.0"/>
      <color rgb="FFCC0000"/>
      <name val="Roboto Mono"/>
    </font>
    <font>
      <sz val="14.0"/>
      <color rgb="FFBF9000"/>
      <name val="Roboto Mono"/>
    </font>
    <font>
      <sz val="14.0"/>
      <color rgb="FF45818E"/>
      <name val="Roboto Mono"/>
    </font>
    <font>
      <sz val="14.0"/>
      <color rgb="FF990000"/>
      <name val="Roboto Mono"/>
    </font>
    <font>
      <sz val="9.0"/>
      <color theme="1"/>
      <name val="Roboto Mono"/>
    </font>
    <font>
      <u/>
      <sz val="9.0"/>
      <color rgb="FF1155CC"/>
      <name val="Roboto Mono"/>
    </font>
    <font>
      <b/>
      <color rgb="FFFFFFFF"/>
      <name val="Roboto Mono"/>
    </font>
    <font>
      <b/>
      <color theme="0"/>
      <name val="Roboto Mono"/>
    </font>
    <font>
      <b/>
      <i/>
      <sz val="14.0"/>
      <color rgb="FFD9D9D9"/>
      <name val="Roboto Mono"/>
    </font>
    <font>
      <color rgb="FFFFFFFF"/>
      <name val="Roboto Mono"/>
    </font>
    <font>
      <color theme="0"/>
      <name val="Roboto Mono"/>
    </font>
    <font>
      <i/>
      <color rgb="FFD9D9D9"/>
      <name val="Roboto Mono"/>
    </font>
    <font>
      <b/>
      <sz val="12.0"/>
      <color rgb="FFB45F06"/>
      <name val="Roboto Mono"/>
    </font>
    <font>
      <i/>
      <color rgb="FFD9D9D9"/>
      <name val="Arial"/>
    </font>
    <font>
      <b/>
      <sz val="10.0"/>
      <color rgb="FFFFFFFF"/>
      <name val="Roboto Mono"/>
    </font>
    <font>
      <b/>
      <sz val="10.0"/>
      <color theme="0"/>
      <name val="Roboto Mono"/>
    </font>
    <font>
      <b/>
      <sz val="10.0"/>
      <color rgb="FFB45F06"/>
      <name val="Roboto Mono"/>
    </font>
    <font>
      <b/>
      <sz val="10.0"/>
      <color rgb="FFBF9000"/>
      <name val="Roboto Mono"/>
    </font>
  </fonts>
  <fills count="18">
    <fill>
      <patternFill patternType="none"/>
    </fill>
    <fill>
      <patternFill patternType="lightGray"/>
    </fill>
    <fill>
      <patternFill patternType="solid">
        <fgColor rgb="FF000000"/>
        <bgColor rgb="FF000000"/>
      </patternFill>
    </fill>
    <fill>
      <patternFill patternType="solid">
        <fgColor theme="1"/>
        <bgColor theme="1"/>
      </patternFill>
    </fill>
    <fill>
      <patternFill patternType="solid">
        <fgColor rgb="FF434343"/>
        <bgColor rgb="FF434343"/>
      </patternFill>
    </fill>
    <fill>
      <patternFill patternType="solid">
        <fgColor rgb="FFFFFFFF"/>
        <bgColor rgb="FFFFFFFF"/>
      </patternFill>
    </fill>
    <fill>
      <patternFill patternType="solid">
        <fgColor rgb="FFC9DAF8"/>
        <bgColor rgb="FFC9DAF8"/>
      </patternFill>
    </fill>
    <fill>
      <patternFill patternType="solid">
        <fgColor rgb="FFA4C2F4"/>
        <bgColor rgb="FFA4C2F4"/>
      </patternFill>
    </fill>
    <fill>
      <patternFill patternType="solid">
        <fgColor rgb="FF6D9EEB"/>
        <bgColor rgb="FF6D9EEB"/>
      </patternFill>
    </fill>
    <fill>
      <patternFill patternType="solid">
        <fgColor rgb="FF3C78D8"/>
        <bgColor rgb="FF3C78D8"/>
      </patternFill>
    </fill>
    <fill>
      <patternFill patternType="solid">
        <fgColor rgb="FF1155CC"/>
        <bgColor rgb="FF1155CC"/>
      </patternFill>
    </fill>
    <fill>
      <patternFill patternType="solid">
        <fgColor rgb="FFB7B7B7"/>
        <bgColor rgb="FFB7B7B7"/>
      </patternFill>
    </fill>
    <fill>
      <patternFill patternType="solid">
        <fgColor rgb="FFEA9999"/>
        <bgColor rgb="FFEA9999"/>
      </patternFill>
    </fill>
    <fill>
      <patternFill patternType="solid">
        <fgColor rgb="FFB6D7A8"/>
        <bgColor rgb="FFB6D7A8"/>
      </patternFill>
    </fill>
    <fill>
      <patternFill patternType="solid">
        <fgColor rgb="FFFFF2CC"/>
        <bgColor rgb="FFFFF2CC"/>
      </patternFill>
    </fill>
    <fill>
      <patternFill patternType="solid">
        <fgColor rgb="FFF4CCCC"/>
        <bgColor rgb="FFF4CCCC"/>
      </patternFill>
    </fill>
    <fill>
      <patternFill patternType="solid">
        <fgColor rgb="FFF9CB9C"/>
        <bgColor rgb="FFF9CB9C"/>
      </patternFill>
    </fill>
    <fill>
      <patternFill patternType="solid">
        <fgColor rgb="FFE69138"/>
        <bgColor rgb="FFE69138"/>
      </patternFill>
    </fill>
  </fills>
  <borders count="40">
    <border/>
    <border>
      <left style="thick">
        <color rgb="FF000000"/>
      </left>
      <top style="thick">
        <color rgb="FF000000"/>
      </top>
    </border>
    <border>
      <top style="thick">
        <color rgb="FF000000"/>
      </top>
    </border>
    <border>
      <right style="thick">
        <color rgb="FF000000"/>
      </right>
      <top style="thick">
        <color rgb="FF000000"/>
      </top>
    </border>
    <border>
      <left style="medium">
        <color rgb="FF000000"/>
      </left>
      <top style="thick">
        <color rgb="FF000000"/>
      </top>
    </border>
    <border>
      <right style="medium">
        <color rgb="FF000000"/>
      </right>
      <top style="thick">
        <color rgb="FF000000"/>
      </top>
    </border>
    <border>
      <left style="medium">
        <color rgb="FF000000"/>
      </left>
      <right style="medium">
        <color rgb="FF000000"/>
      </right>
      <top style="thick">
        <color rgb="FF000000"/>
      </top>
    </border>
    <border>
      <top style="medium">
        <color rgb="FF000000"/>
      </top>
    </border>
    <border>
      <left style="thick">
        <color rgb="FF000000"/>
      </left>
    </border>
    <border>
      <right style="thick">
        <color rgb="FF000000"/>
      </right>
    </border>
    <border>
      <left style="medium">
        <color rgb="FF000000"/>
      </left>
    </border>
    <border>
      <right style="medium">
        <color rgb="FF000000"/>
      </right>
    </border>
    <border>
      <left style="medium">
        <color rgb="FF000000"/>
      </left>
      <right style="medium">
        <color rgb="FF000000"/>
      </right>
    </border>
    <border>
      <left style="thick">
        <color rgb="FF000000"/>
      </left>
      <bottom style="thick">
        <color rgb="FF000000"/>
      </bottom>
    </border>
    <border>
      <right style="thick">
        <color rgb="FF000000"/>
      </right>
      <bottom style="thick">
        <color rgb="FF000000"/>
      </bottom>
    </border>
    <border>
      <left style="thick">
        <color rgb="FF000000"/>
      </left>
      <right style="thick">
        <color rgb="FF000000"/>
      </right>
      <top style="thick">
        <color rgb="FF000000"/>
      </top>
    </border>
    <border>
      <left style="thick">
        <color rgb="FF000000"/>
      </left>
      <right style="thick">
        <color rgb="FF000000"/>
      </right>
    </border>
    <border>
      <left style="thick">
        <color rgb="FF000000"/>
      </left>
      <right style="thick">
        <color rgb="FF000000"/>
      </right>
      <bottom style="thick">
        <color rgb="FF000000"/>
      </bottom>
    </border>
    <border>
      <bottom style="thick">
        <color rgb="FF000000"/>
      </bottom>
    </border>
    <border>
      <right style="medium">
        <color rgb="FF000000"/>
      </right>
      <bottom style="thick">
        <color rgb="FF000000"/>
      </bottom>
    </border>
    <border>
      <left style="medium">
        <color rgb="FF000000"/>
      </left>
      <right style="medium">
        <color rgb="FF000000"/>
      </right>
      <bottom style="thick">
        <color rgb="FF000000"/>
      </bottom>
    </border>
    <border>
      <left style="medium">
        <color rgb="FF000000"/>
      </left>
      <bottom style="thick">
        <color rgb="FF000000"/>
      </bottom>
    </border>
    <border>
      <right style="thin">
        <color rgb="FF000000"/>
      </right>
      <top style="thick">
        <color rgb="FF000000"/>
      </top>
    </border>
    <border>
      <right style="thin">
        <color rgb="FF000000"/>
      </right>
    </border>
    <border>
      <right style="thin">
        <color rgb="FF000000"/>
      </right>
      <bottom style="thick">
        <color rgb="FF000000"/>
      </bottom>
    </border>
    <border>
      <left style="thick">
        <color rgb="FF000000"/>
      </left>
      <right style="thick">
        <color rgb="FF000000"/>
      </right>
      <top style="thick">
        <color rgb="FF000000"/>
      </top>
      <bottom style="thick">
        <color rgb="FF000000"/>
      </bottom>
    </border>
    <border>
      <left style="thick">
        <color rgb="FF000000"/>
      </left>
      <bottom style="thin">
        <color rgb="FF000000"/>
      </bottom>
    </border>
    <border>
      <bottom style="thin">
        <color rgb="FF000000"/>
      </bottom>
    </border>
    <border>
      <right style="thick">
        <color rgb="FF000000"/>
      </right>
      <bottom style="thin">
        <color rgb="FF000000"/>
      </bottom>
    </border>
    <border>
      <left style="thick">
        <color rgb="FF000000"/>
      </left>
      <right style="thick">
        <color rgb="FF000000"/>
      </right>
      <bottom style="thin">
        <color rgb="FF000000"/>
      </bottom>
    </border>
    <border>
      <left style="medium">
        <color rgb="FF000000"/>
      </left>
      <bottom style="thin">
        <color rgb="FF000000"/>
      </bottom>
    </border>
    <border>
      <right style="medium">
        <color rgb="FF000000"/>
      </right>
      <bottom style="thin">
        <color rgb="FF000000"/>
      </bottom>
    </border>
    <border>
      <left style="medium">
        <color rgb="FF000000"/>
      </left>
      <right style="medium">
        <color rgb="FF000000"/>
      </right>
      <bottom style="thin">
        <color rgb="FF000000"/>
      </bottom>
    </border>
    <border>
      <left style="thick">
        <color rgb="FF000000"/>
      </left>
      <top style="thick">
        <color rgb="FF000000"/>
      </top>
      <bottom style="thick">
        <color rgb="FF000000"/>
      </bottom>
    </border>
    <border>
      <left style="medium">
        <color rgb="FF000000"/>
      </left>
      <top style="medium">
        <color rgb="FF000000"/>
      </top>
    </border>
    <border>
      <right style="thick">
        <color rgb="FF000000"/>
      </right>
      <top style="medium">
        <color rgb="FF000000"/>
      </top>
    </border>
    <border>
      <left style="thick">
        <color rgb="FF000000"/>
      </left>
      <top style="medium">
        <color rgb="FF000000"/>
      </top>
    </border>
    <border>
      <left style="thick">
        <color rgb="FF000000"/>
      </left>
      <right style="thick">
        <color rgb="FF000000"/>
      </right>
      <top style="medium">
        <color rgb="FF000000"/>
      </top>
    </border>
    <border>
      <right style="medium">
        <color rgb="FF000000"/>
      </right>
      <top style="medium">
        <color rgb="FF000000"/>
      </top>
    </border>
    <border>
      <left style="medium">
        <color rgb="FF000000"/>
      </left>
      <right style="medium">
        <color rgb="FF000000"/>
      </right>
      <top style="medium">
        <color rgb="FF000000"/>
      </top>
    </border>
  </borders>
  <cellStyleXfs count="1">
    <xf borderId="0" fillId="0" fontId="0" numFmtId="0" applyAlignment="1" applyFont="1"/>
  </cellStyleXfs>
  <cellXfs count="854">
    <xf borderId="0" fillId="0" fontId="0" numFmtId="0" xfId="0" applyAlignment="1" applyFont="1">
      <alignment readingOrder="0" shrinkToFit="0" vertical="bottom" wrapText="0"/>
    </xf>
    <xf borderId="0" fillId="2" fontId="1" numFmtId="3" xfId="0" applyAlignment="1" applyFill="1" applyFont="1" applyNumberFormat="1">
      <alignment horizontal="left" readingOrder="0" shrinkToFit="0" vertical="center" wrapText="1"/>
    </xf>
    <xf borderId="0" fillId="2" fontId="1" numFmtId="3" xfId="0" applyAlignment="1" applyFont="1" applyNumberFormat="1">
      <alignment horizontal="right" readingOrder="0" shrinkToFit="0" vertical="center" wrapText="1"/>
    </xf>
    <xf borderId="0" fillId="3" fontId="1" numFmtId="3" xfId="0" applyAlignment="1" applyFill="1" applyFont="1" applyNumberFormat="1">
      <alignment horizontal="right" readingOrder="0" shrinkToFit="0" vertical="center" wrapText="1"/>
    </xf>
    <xf borderId="0" fillId="4" fontId="1" numFmtId="49" xfId="0" applyAlignment="1" applyFill="1" applyFont="1" applyNumberFormat="1">
      <alignment horizontal="right" shrinkToFit="0" vertical="center" wrapText="1"/>
    </xf>
    <xf borderId="0" fillId="4" fontId="1" numFmtId="49" xfId="0" applyAlignment="1" applyFont="1" applyNumberFormat="1">
      <alignment horizontal="left" shrinkToFit="0" vertical="center" wrapText="1"/>
    </xf>
    <xf borderId="0" fillId="2" fontId="1" numFmtId="3" xfId="0" applyAlignment="1" applyFont="1" applyNumberFormat="1">
      <alignment horizontal="left" shrinkToFit="0" vertical="center" wrapText="1"/>
    </xf>
    <xf borderId="0" fillId="4" fontId="2" numFmtId="3" xfId="0" applyAlignment="1" applyFont="1" applyNumberFormat="1">
      <alignment horizontal="left" readingOrder="0" shrinkToFit="0" vertical="center" wrapText="1"/>
    </xf>
    <xf borderId="0" fillId="4" fontId="2" numFmtId="3" xfId="0" applyAlignment="1" applyFont="1" applyNumberFormat="1">
      <alignment horizontal="right" shrinkToFit="0" vertical="center" wrapText="1"/>
    </xf>
    <xf borderId="0" fillId="3" fontId="2" numFmtId="3" xfId="0" applyAlignment="1" applyFont="1" applyNumberFormat="1">
      <alignment horizontal="right" shrinkToFit="0" vertical="center" wrapText="1"/>
    </xf>
    <xf borderId="0" fillId="2" fontId="2" numFmtId="3" xfId="0" applyAlignment="1" applyFont="1" applyNumberFormat="1">
      <alignment horizontal="right" shrinkToFit="0" vertical="center" wrapText="1"/>
    </xf>
    <xf borderId="0" fillId="4" fontId="2" numFmtId="3" xfId="0" applyAlignment="1" applyFont="1" applyNumberFormat="1">
      <alignment horizontal="left" shrinkToFit="0" vertical="center" wrapText="1"/>
    </xf>
    <xf borderId="0" fillId="2" fontId="2" numFmtId="3" xfId="0" applyAlignment="1" applyFont="1" applyNumberFormat="1">
      <alignment horizontal="left" shrinkToFit="0" vertical="center" wrapText="1"/>
    </xf>
    <xf borderId="0" fillId="2" fontId="2" numFmtId="3" xfId="0" applyAlignment="1" applyFont="1" applyNumberFormat="1">
      <alignment horizontal="left" readingOrder="0" shrinkToFit="0" vertical="center" wrapText="1"/>
    </xf>
    <xf borderId="0" fillId="0" fontId="2" numFmtId="3" xfId="0" applyAlignment="1" applyFont="1" applyNumberFormat="1">
      <alignment horizontal="left" readingOrder="0" shrinkToFit="0" vertical="center" wrapText="1"/>
    </xf>
    <xf borderId="0" fillId="0" fontId="2" numFmtId="3" xfId="0" applyAlignment="1" applyFont="1" applyNumberFormat="1">
      <alignment horizontal="right" shrinkToFit="0" vertical="center" wrapText="1"/>
    </xf>
    <xf borderId="0" fillId="0" fontId="2" numFmtId="3" xfId="0" applyAlignment="1" applyFont="1" applyNumberFormat="1">
      <alignment horizontal="left" shrinkToFit="0" vertical="center" wrapText="1"/>
    </xf>
    <xf borderId="0" fillId="0" fontId="2" numFmtId="3" xfId="0" applyAlignment="1" applyFont="1" applyNumberFormat="1">
      <alignment horizontal="right" readingOrder="0" shrinkToFit="0" vertical="center" wrapText="1"/>
    </xf>
    <xf borderId="0" fillId="0" fontId="3" numFmtId="3" xfId="0" applyAlignment="1" applyFont="1" applyNumberFormat="1">
      <alignment horizontal="left" readingOrder="0" shrinkToFit="0" vertical="center" wrapText="1"/>
    </xf>
    <xf borderId="0" fillId="0" fontId="4" numFmtId="3" xfId="0" applyAlignment="1" applyFont="1" applyNumberFormat="1">
      <alignment horizontal="right" shrinkToFit="0" vertical="center" wrapText="1"/>
    </xf>
    <xf borderId="0" fillId="3" fontId="4" numFmtId="3" xfId="0" applyAlignment="1" applyFont="1" applyNumberFormat="1">
      <alignment horizontal="right" shrinkToFit="0" vertical="center" wrapText="1"/>
    </xf>
    <xf borderId="0" fillId="0" fontId="4" numFmtId="3" xfId="0" applyAlignment="1" applyFont="1" applyNumberFormat="1">
      <alignment horizontal="left" shrinkToFit="0" vertical="center" wrapText="1"/>
    </xf>
    <xf borderId="0" fillId="0" fontId="4" numFmtId="3" xfId="0" applyAlignment="1" applyFont="1" applyNumberFormat="1">
      <alignment horizontal="right" readingOrder="0" shrinkToFit="0" vertical="center" wrapText="1"/>
    </xf>
    <xf borderId="0" fillId="0" fontId="5" numFmtId="3" xfId="0" applyAlignment="1" applyFont="1" applyNumberFormat="1">
      <alignment horizontal="left" readingOrder="0" shrinkToFit="0" vertical="center" wrapText="1"/>
    </xf>
    <xf borderId="0" fillId="2" fontId="6" numFmtId="3" xfId="0" applyAlignment="1" applyFont="1" applyNumberFormat="1">
      <alignment horizontal="left" readingOrder="0" shrinkToFit="0" vertical="center" wrapText="1"/>
    </xf>
    <xf borderId="0" fillId="2" fontId="7" numFmtId="3" xfId="0" applyAlignment="1" applyFont="1" applyNumberFormat="1">
      <alignment horizontal="left" readingOrder="0" shrinkToFit="0" vertical="center" wrapText="1"/>
    </xf>
    <xf borderId="0" fillId="2" fontId="8" numFmtId="3" xfId="0" applyAlignment="1" applyFont="1" applyNumberFormat="1">
      <alignment horizontal="left" readingOrder="0" shrinkToFit="0" vertical="center" wrapText="1"/>
    </xf>
    <xf borderId="0" fillId="0" fontId="2" numFmtId="10" xfId="0" applyAlignment="1" applyFont="1" applyNumberFormat="1">
      <alignment horizontal="right" shrinkToFit="0" vertical="center" wrapText="1"/>
    </xf>
    <xf borderId="0" fillId="0" fontId="9" numFmtId="3" xfId="0" applyAlignment="1" applyFont="1" applyNumberFormat="1">
      <alignment horizontal="left" readingOrder="0" shrinkToFit="0" vertical="center" wrapText="1"/>
    </xf>
    <xf borderId="0" fillId="0" fontId="9" numFmtId="3" xfId="0" applyAlignment="1" applyFont="1" applyNumberFormat="1">
      <alignment horizontal="right" readingOrder="0" shrinkToFit="0" vertical="center" wrapText="1"/>
    </xf>
    <xf borderId="0" fillId="0" fontId="10" numFmtId="3" xfId="0" applyAlignment="1" applyFont="1" applyNumberFormat="1">
      <alignment horizontal="right" shrinkToFit="0" vertical="center" wrapText="1"/>
    </xf>
    <xf borderId="0" fillId="3" fontId="10" numFmtId="3" xfId="0" applyAlignment="1" applyFont="1" applyNumberFormat="1">
      <alignment horizontal="right" shrinkToFit="0" vertical="center" wrapText="1"/>
    </xf>
    <xf borderId="0" fillId="0" fontId="9" numFmtId="3" xfId="0" applyAlignment="1" applyFont="1" applyNumberFormat="1">
      <alignment horizontal="right" shrinkToFit="0" vertical="center" wrapText="1"/>
    </xf>
    <xf borderId="0" fillId="0" fontId="9" numFmtId="3" xfId="0" applyAlignment="1" applyFont="1" applyNumberFormat="1">
      <alignment horizontal="left" shrinkToFit="0" vertical="center" wrapText="1"/>
    </xf>
    <xf borderId="0" fillId="0" fontId="11" numFmtId="3" xfId="0" applyAlignment="1" applyFont="1" applyNumberFormat="1">
      <alignment horizontal="left" readingOrder="0" shrinkToFit="0" vertical="center" wrapText="1"/>
    </xf>
    <xf borderId="0" fillId="0" fontId="11" numFmtId="3" xfId="0" applyAlignment="1" applyFont="1" applyNumberFormat="1">
      <alignment horizontal="right" readingOrder="0" shrinkToFit="0" vertical="center" wrapText="1"/>
    </xf>
    <xf borderId="0" fillId="0" fontId="7" numFmtId="3" xfId="0" applyAlignment="1" applyFont="1" applyNumberFormat="1">
      <alignment horizontal="right" shrinkToFit="0" vertical="center" wrapText="1"/>
    </xf>
    <xf borderId="0" fillId="3" fontId="7" numFmtId="3" xfId="0" applyAlignment="1" applyFont="1" applyNumberFormat="1">
      <alignment horizontal="right" shrinkToFit="0" vertical="center" wrapText="1"/>
    </xf>
    <xf borderId="0" fillId="0" fontId="11" numFmtId="3" xfId="0" applyAlignment="1" applyFont="1" applyNumberFormat="1">
      <alignment horizontal="right" shrinkToFit="0" vertical="center" wrapText="1"/>
    </xf>
    <xf borderId="0" fillId="0" fontId="11" numFmtId="3" xfId="0" applyAlignment="1" applyFont="1" applyNumberFormat="1">
      <alignment horizontal="left" shrinkToFit="0" vertical="center" wrapText="1"/>
    </xf>
    <xf borderId="0" fillId="0" fontId="1" numFmtId="3" xfId="0" applyAlignment="1" applyFont="1" applyNumberFormat="1">
      <alignment horizontal="right" readingOrder="0" shrinkToFit="0" vertical="center" wrapText="1"/>
    </xf>
    <xf borderId="0" fillId="0" fontId="1" numFmtId="3" xfId="0" applyAlignment="1" applyFont="1" applyNumberFormat="1">
      <alignment horizontal="right" shrinkToFit="0" vertical="center" wrapText="1"/>
    </xf>
    <xf borderId="0" fillId="0" fontId="1" numFmtId="3" xfId="0" applyAlignment="1" applyFont="1" applyNumberFormat="1">
      <alignment horizontal="left" shrinkToFit="0" vertical="center" wrapText="1"/>
    </xf>
    <xf borderId="0" fillId="2" fontId="3" numFmtId="3" xfId="0" applyAlignment="1" applyFont="1" applyNumberFormat="1">
      <alignment horizontal="left" readingOrder="0" shrinkToFit="0" vertical="center" wrapText="1"/>
    </xf>
    <xf borderId="0" fillId="3" fontId="1" numFmtId="3" xfId="0" applyAlignment="1" applyFont="1" applyNumberFormat="1">
      <alignment horizontal="right" shrinkToFit="0" vertical="center" wrapText="1"/>
    </xf>
    <xf borderId="0" fillId="0" fontId="12" numFmtId="0" xfId="0" applyAlignment="1" applyFont="1">
      <alignment horizontal="left"/>
    </xf>
    <xf borderId="0" fillId="0" fontId="1" numFmtId="3" xfId="0" applyAlignment="1" applyFont="1" applyNumberFormat="1">
      <alignment horizontal="left" readingOrder="0" shrinkToFit="0" vertical="center" wrapText="1"/>
    </xf>
    <xf borderId="0" fillId="0" fontId="13" numFmtId="3" xfId="0" applyAlignment="1" applyFont="1" applyNumberFormat="1">
      <alignment horizontal="left" readingOrder="0" shrinkToFit="0" vertical="center" wrapText="1"/>
    </xf>
    <xf borderId="0" fillId="0" fontId="13" numFmtId="3" xfId="0" applyAlignment="1" applyFont="1" applyNumberFormat="1">
      <alignment horizontal="right" readingOrder="0" shrinkToFit="0" vertical="center" wrapText="1"/>
    </xf>
    <xf borderId="0" fillId="3" fontId="13" numFmtId="3" xfId="0" applyAlignment="1" applyFont="1" applyNumberFormat="1">
      <alignment horizontal="right" shrinkToFit="0" vertical="center" wrapText="1"/>
    </xf>
    <xf borderId="0" fillId="0" fontId="13" numFmtId="3" xfId="0" applyAlignment="1" applyFont="1" applyNumberFormat="1">
      <alignment horizontal="left" shrinkToFit="0" vertical="center" wrapText="1"/>
    </xf>
    <xf borderId="0" fillId="0" fontId="2" numFmtId="4" xfId="0" applyAlignment="1" applyFont="1" applyNumberFormat="1">
      <alignment horizontal="right" shrinkToFit="0" vertical="center" wrapText="1"/>
    </xf>
    <xf borderId="0" fillId="0" fontId="4" numFmtId="10" xfId="0" applyAlignment="1" applyFont="1" applyNumberFormat="1">
      <alignment horizontal="right" readingOrder="0" shrinkToFit="0" vertical="center" wrapText="1"/>
    </xf>
    <xf borderId="0" fillId="2" fontId="14" numFmtId="3" xfId="0" applyAlignment="1" applyFont="1" applyNumberFormat="1">
      <alignment horizontal="left" readingOrder="0" shrinkToFit="0" vertical="center" wrapText="1"/>
    </xf>
    <xf borderId="0" fillId="3" fontId="2" numFmtId="4" xfId="0" applyAlignment="1" applyFont="1" applyNumberFormat="1">
      <alignment horizontal="right" shrinkToFit="0" vertical="center" wrapText="1"/>
    </xf>
    <xf borderId="0" fillId="5" fontId="15" numFmtId="0" xfId="0" applyAlignment="1" applyFill="1" applyFont="1">
      <alignment horizontal="center" readingOrder="0" shrinkToFit="0" textRotation="255" vertical="center" wrapText="1"/>
    </xf>
    <xf borderId="1" fillId="5" fontId="16" numFmtId="164" xfId="0" applyAlignment="1" applyBorder="1" applyFont="1" applyNumberFormat="1">
      <alignment horizontal="center" readingOrder="0" shrinkToFit="0" vertical="center" wrapText="1"/>
    </xf>
    <xf borderId="2" fillId="5" fontId="16" numFmtId="165" xfId="0" applyAlignment="1" applyBorder="1" applyFont="1" applyNumberFormat="1">
      <alignment horizontal="center" readingOrder="0" shrinkToFit="0" vertical="center" wrapText="1"/>
    </xf>
    <xf borderId="3" fillId="5" fontId="16" numFmtId="0" xfId="0" applyAlignment="1" applyBorder="1" applyFont="1">
      <alignment horizontal="center" readingOrder="0" shrinkToFit="0" vertical="center" wrapText="1"/>
    </xf>
    <xf borderId="1" fillId="5" fontId="16" numFmtId="0" xfId="0" applyAlignment="1" applyBorder="1" applyFont="1">
      <alignment horizontal="center" readingOrder="0" shrinkToFit="0" vertical="center" wrapText="1"/>
    </xf>
    <xf borderId="2" fillId="5" fontId="16" numFmtId="0" xfId="0" applyAlignment="1" applyBorder="1" applyFont="1">
      <alignment horizontal="center" readingOrder="0" shrinkToFit="0" vertical="center" wrapText="1"/>
    </xf>
    <xf borderId="2" fillId="5" fontId="16" numFmtId="0" xfId="0" applyAlignment="1" applyBorder="1" applyFont="1">
      <alignment horizontal="center" shrinkToFit="0" vertical="center" wrapText="1"/>
    </xf>
    <xf borderId="3" fillId="5" fontId="16" numFmtId="0" xfId="0" applyAlignment="1" applyBorder="1" applyFont="1">
      <alignment horizontal="center" shrinkToFit="0" vertical="center" wrapText="1"/>
    </xf>
    <xf borderId="1" fillId="6" fontId="16" numFmtId="0" xfId="0" applyAlignment="1" applyBorder="1" applyFill="1" applyFont="1">
      <alignment horizontal="center" readingOrder="0" shrinkToFit="0" textRotation="255" vertical="center" wrapText="1"/>
    </xf>
    <xf borderId="3" fillId="6" fontId="16" numFmtId="0" xfId="0" applyAlignment="1" applyBorder="1" applyFont="1">
      <alignment horizontal="center" readingOrder="0" shrinkToFit="0" textRotation="255" vertical="center" wrapText="1"/>
    </xf>
    <xf borderId="1" fillId="7" fontId="16" numFmtId="0" xfId="0" applyAlignment="1" applyBorder="1" applyFill="1" applyFont="1">
      <alignment horizontal="center" readingOrder="0" shrinkToFit="0" textRotation="255" vertical="center" wrapText="1"/>
    </xf>
    <xf borderId="3" fillId="7" fontId="16" numFmtId="0" xfId="0" applyAlignment="1" applyBorder="1" applyFont="1">
      <alignment horizontal="center" readingOrder="0" shrinkToFit="0" textRotation="255" vertical="center" wrapText="1"/>
    </xf>
    <xf borderId="1" fillId="8" fontId="16" numFmtId="0" xfId="0" applyAlignment="1" applyBorder="1" applyFill="1" applyFont="1">
      <alignment horizontal="center" readingOrder="0" shrinkToFit="0" textRotation="255" vertical="center" wrapText="1"/>
    </xf>
    <xf borderId="3" fillId="8" fontId="16" numFmtId="0" xfId="0" applyAlignment="1" applyBorder="1" applyFont="1">
      <alignment horizontal="center" readingOrder="0" shrinkToFit="0" textRotation="255" vertical="center" wrapText="1"/>
    </xf>
    <xf borderId="1" fillId="9" fontId="16" numFmtId="0" xfId="0" applyAlignment="1" applyBorder="1" applyFill="1" applyFont="1">
      <alignment horizontal="center" readingOrder="0" shrinkToFit="0" textRotation="255" vertical="center" wrapText="1"/>
    </xf>
    <xf borderId="3" fillId="9" fontId="16" numFmtId="0" xfId="0" applyAlignment="1" applyBorder="1" applyFont="1">
      <alignment horizontal="center" readingOrder="0" shrinkToFit="0" textRotation="255" vertical="center" wrapText="1"/>
    </xf>
    <xf borderId="1" fillId="10" fontId="16" numFmtId="0" xfId="0" applyAlignment="1" applyBorder="1" applyFill="1" applyFont="1">
      <alignment horizontal="center" readingOrder="0" shrinkToFit="0" textRotation="255" vertical="center" wrapText="1"/>
    </xf>
    <xf borderId="3" fillId="10" fontId="16" numFmtId="0" xfId="0" applyAlignment="1" applyBorder="1" applyFont="1">
      <alignment horizontal="center" readingOrder="0" shrinkToFit="0" textRotation="255" vertical="center" wrapText="1"/>
    </xf>
    <xf borderId="4" fillId="5" fontId="17" numFmtId="0" xfId="0" applyAlignment="1" applyBorder="1" applyFont="1">
      <alignment horizontal="center" readingOrder="0" shrinkToFit="0" textRotation="255" vertical="center" wrapText="1"/>
    </xf>
    <xf borderId="5" fillId="5" fontId="17" numFmtId="0" xfId="0" applyAlignment="1" applyBorder="1" applyFont="1">
      <alignment horizontal="center" readingOrder="0" shrinkToFit="0" textRotation="255" vertical="center" wrapText="1"/>
    </xf>
    <xf borderId="6" fillId="5" fontId="16" numFmtId="0" xfId="0" applyAlignment="1" applyBorder="1" applyFont="1">
      <alignment horizontal="center" readingOrder="0" shrinkToFit="0" vertical="center" wrapText="1"/>
    </xf>
    <xf borderId="5" fillId="5" fontId="16" numFmtId="0" xfId="0" applyAlignment="1" applyBorder="1" applyFont="1">
      <alignment horizontal="center" readingOrder="0" shrinkToFit="0" vertical="center" wrapText="1"/>
    </xf>
    <xf borderId="2" fillId="5" fontId="16" numFmtId="166" xfId="0" applyAlignment="1" applyBorder="1" applyFont="1" applyNumberFormat="1">
      <alignment horizontal="center" readingOrder="0" shrinkToFit="0" vertical="center" wrapText="1"/>
    </xf>
    <xf borderId="4" fillId="5" fontId="16" numFmtId="0" xfId="0" applyAlignment="1" applyBorder="1" applyFont="1">
      <alignment horizontal="center" readingOrder="0" shrinkToFit="0" vertical="center" wrapText="1"/>
    </xf>
    <xf borderId="2" fillId="5" fontId="16" numFmtId="4" xfId="0" applyAlignment="1" applyBorder="1" applyFont="1" applyNumberFormat="1">
      <alignment horizontal="center" readingOrder="0" shrinkToFit="0" vertical="center" wrapText="1"/>
    </xf>
    <xf borderId="2" fillId="5" fontId="16" numFmtId="167" xfId="0" applyAlignment="1" applyBorder="1" applyFont="1" applyNumberFormat="1">
      <alignment horizontal="center" readingOrder="0" shrinkToFit="0" vertical="center" wrapText="1"/>
    </xf>
    <xf borderId="4" fillId="5" fontId="16" numFmtId="4" xfId="0" applyAlignment="1" applyBorder="1" applyFont="1" applyNumberFormat="1">
      <alignment horizontal="center" readingOrder="0" shrinkToFit="0" vertical="center" wrapText="1"/>
    </xf>
    <xf borderId="3" fillId="5" fontId="16" numFmtId="4" xfId="0" applyAlignment="1" applyBorder="1" applyFont="1" applyNumberFormat="1">
      <alignment horizontal="center" readingOrder="0" shrinkToFit="0" vertical="center" wrapText="1"/>
    </xf>
    <xf borderId="7" fillId="3" fontId="16" numFmtId="4" xfId="0" applyAlignment="1" applyBorder="1" applyFont="1" applyNumberFormat="1">
      <alignment horizontal="center" readingOrder="0" shrinkToFit="0" vertical="center" wrapText="1"/>
    </xf>
    <xf borderId="1" fillId="5" fontId="16" numFmtId="4" xfId="0" applyAlignment="1" applyBorder="1" applyFont="1" applyNumberFormat="1">
      <alignment horizontal="center" readingOrder="0" shrinkToFit="0" vertical="center" wrapText="1"/>
    </xf>
    <xf borderId="2" fillId="5" fontId="16" numFmtId="10" xfId="0" applyAlignment="1" applyBorder="1" applyFont="1" applyNumberFormat="1">
      <alignment horizontal="center" readingOrder="0" shrinkToFit="0" vertical="center" wrapText="1"/>
    </xf>
    <xf borderId="0" fillId="5" fontId="16" numFmtId="0" xfId="0" applyAlignment="1" applyFont="1">
      <alignment horizontal="center" readingOrder="0" shrinkToFit="0" vertical="center" wrapText="1"/>
    </xf>
    <xf borderId="0" fillId="5" fontId="16" numFmtId="0" xfId="0" applyAlignment="1" applyFont="1">
      <alignment horizontal="center" shrinkToFit="0" vertical="center" wrapText="1"/>
    </xf>
    <xf borderId="0" fillId="5" fontId="18" numFmtId="0" xfId="0" applyAlignment="1" applyFont="1">
      <alignment horizontal="center" readingOrder="0" shrinkToFit="0" vertical="center" wrapText="1"/>
    </xf>
    <xf borderId="0" fillId="5" fontId="19" numFmtId="0" xfId="0" applyAlignment="1" applyFont="1">
      <alignment horizontal="center" readingOrder="0" shrinkToFit="0" vertical="center" wrapText="1"/>
    </xf>
    <xf borderId="0" fillId="5" fontId="20" numFmtId="0" xfId="0" applyAlignment="1" applyFont="1">
      <alignment horizontal="center" readingOrder="0" shrinkToFit="0" vertical="center" wrapText="1"/>
    </xf>
    <xf borderId="0" fillId="5" fontId="21" numFmtId="0" xfId="0" applyAlignment="1" applyFont="1">
      <alignment horizontal="center" readingOrder="0" shrinkToFit="0" vertical="center" wrapText="1"/>
    </xf>
    <xf borderId="0" fillId="5" fontId="22" numFmtId="0" xfId="0" applyAlignment="1" applyFont="1">
      <alignment horizontal="center" readingOrder="0" shrinkToFit="0" vertical="center" wrapText="1"/>
    </xf>
    <xf borderId="0" fillId="5" fontId="23" numFmtId="0" xfId="0" applyAlignment="1" applyFont="1">
      <alignment horizontal="center" readingOrder="0" shrinkToFit="0" vertical="center" wrapText="1"/>
    </xf>
    <xf borderId="8" fillId="11" fontId="24" numFmtId="164" xfId="0" applyAlignment="1" applyBorder="1" applyFill="1" applyFont="1" applyNumberFormat="1">
      <alignment horizontal="center" shrinkToFit="0" vertical="center" wrapText="1"/>
    </xf>
    <xf borderId="0" fillId="11" fontId="25" numFmtId="165" xfId="0" applyAlignment="1" applyFont="1" applyNumberFormat="1">
      <alignment horizontal="center" shrinkToFit="0" vertical="center" wrapText="1"/>
    </xf>
    <xf borderId="9" fillId="11" fontId="26" numFmtId="0" xfId="0" applyAlignment="1" applyBorder="1" applyFont="1">
      <alignment horizontal="center" shrinkToFit="0" vertical="center" wrapText="1"/>
    </xf>
    <xf borderId="8" fillId="11" fontId="27" numFmtId="0" xfId="0" applyAlignment="1" applyBorder="1" applyFont="1">
      <alignment horizontal="center" shrinkToFit="0" vertical="center" wrapText="1"/>
    </xf>
    <xf borderId="0" fillId="11" fontId="27" numFmtId="0" xfId="0" applyAlignment="1" applyFont="1">
      <alignment horizontal="center" shrinkToFit="0" vertical="center" wrapText="1"/>
    </xf>
    <xf borderId="0" fillId="11" fontId="27" numFmtId="0" xfId="0" applyAlignment="1" applyFont="1">
      <alignment horizontal="center" readingOrder="0" shrinkToFit="0" vertical="center" wrapText="1"/>
    </xf>
    <xf borderId="9" fillId="11" fontId="26" numFmtId="0" xfId="0" applyAlignment="1" applyBorder="1" applyFont="1">
      <alignment horizontal="center" readingOrder="0" shrinkToFit="0" vertical="center" wrapText="1"/>
    </xf>
    <xf borderId="0" fillId="11" fontId="26" numFmtId="0" xfId="0" applyAlignment="1" applyFont="1">
      <alignment horizontal="center" readingOrder="0" shrinkToFit="0" vertical="center" wrapText="1"/>
    </xf>
    <xf borderId="8" fillId="11" fontId="28" numFmtId="0" xfId="0" applyBorder="1" applyFont="1"/>
    <xf borderId="9" fillId="11" fontId="28" numFmtId="0" xfId="0" applyBorder="1" applyFont="1"/>
    <xf borderId="10" fillId="11" fontId="28" numFmtId="0" xfId="0" applyBorder="1" applyFont="1"/>
    <xf borderId="11" fillId="11" fontId="28" numFmtId="0" xfId="0" applyBorder="1" applyFont="1"/>
    <xf borderId="12" fillId="11" fontId="27" numFmtId="0" xfId="0" applyAlignment="1" applyBorder="1" applyFont="1">
      <alignment horizontal="center" shrinkToFit="0" vertical="center" wrapText="1"/>
    </xf>
    <xf borderId="11" fillId="11" fontId="26" numFmtId="0" xfId="0" applyAlignment="1" applyBorder="1" applyFont="1">
      <alignment horizontal="center" readingOrder="0" shrinkToFit="0" vertical="center" wrapText="1"/>
    </xf>
    <xf borderId="0" fillId="11" fontId="27" numFmtId="166" xfId="0" applyAlignment="1" applyFont="1" applyNumberFormat="1">
      <alignment horizontal="center" readingOrder="0" shrinkToFit="0" vertical="center" wrapText="1"/>
    </xf>
    <xf borderId="10" fillId="11" fontId="27" numFmtId="0" xfId="0" applyAlignment="1" applyBorder="1" applyFont="1">
      <alignment horizontal="center" shrinkToFit="0" vertical="center" wrapText="1"/>
    </xf>
    <xf borderId="0" fillId="11" fontId="27" numFmtId="4" xfId="0" applyAlignment="1" applyFont="1" applyNumberFormat="1">
      <alignment horizontal="center" shrinkToFit="0" vertical="center" wrapText="1"/>
    </xf>
    <xf borderId="0" fillId="11" fontId="27" numFmtId="167" xfId="0" applyAlignment="1" applyFont="1" applyNumberFormat="1">
      <alignment horizontal="center" shrinkToFit="0" vertical="center" wrapText="1"/>
    </xf>
    <xf borderId="10" fillId="11" fontId="27" numFmtId="4" xfId="0" applyAlignment="1" applyBorder="1" applyFont="1" applyNumberFormat="1">
      <alignment horizontal="center" shrinkToFit="0" vertical="center" wrapText="1"/>
    </xf>
    <xf borderId="9" fillId="11" fontId="26" numFmtId="4" xfId="0" applyAlignment="1" applyBorder="1" applyFont="1" applyNumberFormat="1">
      <alignment horizontal="center" shrinkToFit="0" vertical="center" wrapText="1"/>
    </xf>
    <xf borderId="0" fillId="3" fontId="26" numFmtId="4" xfId="0" applyAlignment="1" applyFont="1" applyNumberFormat="1">
      <alignment horizontal="center" shrinkToFit="0" vertical="center" wrapText="1"/>
    </xf>
    <xf borderId="8" fillId="11" fontId="16" numFmtId="4" xfId="0" applyAlignment="1" applyBorder="1" applyFont="1" applyNumberFormat="1">
      <alignment horizontal="center" readingOrder="0" shrinkToFit="0" vertical="center" wrapText="1"/>
    </xf>
    <xf borderId="0" fillId="11" fontId="27" numFmtId="10" xfId="0" applyAlignment="1" applyFont="1" applyNumberFormat="1">
      <alignment horizontal="center" shrinkToFit="0" vertical="center" wrapText="1"/>
    </xf>
    <xf borderId="9" fillId="11" fontId="27" numFmtId="10" xfId="0" applyAlignment="1" applyBorder="1" applyFont="1" applyNumberFormat="1">
      <alignment horizontal="center" shrinkToFit="0" vertical="center" wrapText="1"/>
    </xf>
    <xf borderId="0" fillId="11" fontId="29" numFmtId="4" xfId="0" applyAlignment="1" applyFont="1" applyNumberFormat="1">
      <alignment horizontal="center" shrinkToFit="0" vertical="center" wrapText="1"/>
    </xf>
    <xf borderId="0" fillId="11" fontId="30" numFmtId="0" xfId="0" applyAlignment="1" applyFont="1">
      <alignment horizontal="center" shrinkToFit="0" vertical="center" wrapText="1"/>
    </xf>
    <xf borderId="0" fillId="11" fontId="31" numFmtId="0" xfId="0" applyAlignment="1" applyFont="1">
      <alignment horizontal="center" shrinkToFit="0" vertical="center" wrapText="1"/>
    </xf>
    <xf borderId="0" fillId="11" fontId="32" numFmtId="0" xfId="0" applyAlignment="1" applyFont="1">
      <alignment horizontal="center" shrinkToFit="0" vertical="center" wrapText="1"/>
    </xf>
    <xf borderId="0" fillId="11" fontId="33" numFmtId="0" xfId="0" applyAlignment="1" applyFont="1">
      <alignment horizontal="center" shrinkToFit="0" vertical="center" wrapText="1"/>
    </xf>
    <xf borderId="0" fillId="11" fontId="31" numFmtId="2" xfId="0" applyAlignment="1" applyFont="1" applyNumberFormat="1">
      <alignment horizontal="center" shrinkToFit="0" vertical="center" wrapText="1"/>
    </xf>
    <xf borderId="0" fillId="11" fontId="32" numFmtId="2" xfId="0" applyAlignment="1" applyFont="1" applyNumberFormat="1">
      <alignment horizontal="center" shrinkToFit="0" vertical="center" wrapText="1"/>
    </xf>
    <xf borderId="0" fillId="11" fontId="34" numFmtId="2" xfId="0" applyAlignment="1" applyFont="1" applyNumberFormat="1">
      <alignment horizontal="center" shrinkToFit="0" vertical="center" wrapText="1"/>
    </xf>
    <xf borderId="0" fillId="11" fontId="35" numFmtId="0" xfId="0" applyAlignment="1" applyFont="1">
      <alignment horizontal="center" shrinkToFit="0" vertical="center" wrapText="1"/>
    </xf>
    <xf borderId="0" fillId="11" fontId="35" numFmtId="10" xfId="0" applyAlignment="1" applyFont="1" applyNumberFormat="1">
      <alignment horizontal="center" shrinkToFit="0" vertical="center" wrapText="1"/>
    </xf>
    <xf borderId="8" fillId="5" fontId="24" numFmtId="164" xfId="0" applyAlignment="1" applyBorder="1" applyFont="1" applyNumberFormat="1">
      <alignment horizontal="center" shrinkToFit="0" vertical="center" wrapText="1"/>
    </xf>
    <xf borderId="0" fillId="5" fontId="25" numFmtId="165" xfId="0" applyAlignment="1" applyFont="1" applyNumberFormat="1">
      <alignment horizontal="center" shrinkToFit="0" vertical="center" wrapText="1"/>
    </xf>
    <xf borderId="9" fillId="5" fontId="26" numFmtId="0" xfId="0" applyAlignment="1" applyBorder="1" applyFont="1">
      <alignment horizontal="center" shrinkToFit="0" vertical="center" wrapText="1"/>
    </xf>
    <xf borderId="8" fillId="5" fontId="27" numFmtId="0" xfId="0" applyAlignment="1" applyBorder="1" applyFont="1">
      <alignment horizontal="center" shrinkToFit="0" vertical="center" wrapText="1"/>
    </xf>
    <xf borderId="0" fillId="5" fontId="27" numFmtId="0" xfId="0" applyAlignment="1" applyFont="1">
      <alignment horizontal="center" shrinkToFit="0" vertical="center" wrapText="1"/>
    </xf>
    <xf borderId="0" fillId="5" fontId="27" numFmtId="0" xfId="0" applyAlignment="1" applyFont="1">
      <alignment horizontal="center" readingOrder="0" shrinkToFit="0" vertical="center" wrapText="1"/>
    </xf>
    <xf borderId="9" fillId="5" fontId="26" numFmtId="0" xfId="0" applyAlignment="1" applyBorder="1" applyFont="1">
      <alignment horizontal="center" readingOrder="0" shrinkToFit="0" vertical="center" wrapText="1"/>
    </xf>
    <xf borderId="0" fillId="5" fontId="26" numFmtId="0" xfId="0" applyAlignment="1" applyFont="1">
      <alignment horizontal="center" readingOrder="0" shrinkToFit="0" vertical="center" wrapText="1"/>
    </xf>
    <xf borderId="13" fillId="5" fontId="28" numFmtId="0" xfId="0" applyBorder="1" applyFont="1"/>
    <xf borderId="14" fillId="5" fontId="28" numFmtId="0" xfId="0" applyBorder="1" applyFont="1"/>
    <xf borderId="10" fillId="5" fontId="28" numFmtId="0" xfId="0" applyBorder="1" applyFont="1"/>
    <xf borderId="11" fillId="5" fontId="28" numFmtId="0" xfId="0" applyBorder="1" applyFont="1"/>
    <xf borderId="12" fillId="5" fontId="27" numFmtId="0" xfId="0" applyAlignment="1" applyBorder="1" applyFont="1">
      <alignment horizontal="center" shrinkToFit="0" vertical="center" wrapText="1"/>
    </xf>
    <xf borderId="11" fillId="5" fontId="26" numFmtId="0" xfId="0" applyAlignment="1" applyBorder="1" applyFont="1">
      <alignment horizontal="center" readingOrder="0" shrinkToFit="0" vertical="center" wrapText="1"/>
    </xf>
    <xf borderId="0" fillId="5" fontId="27" numFmtId="166" xfId="0" applyAlignment="1" applyFont="1" applyNumberFormat="1">
      <alignment horizontal="center" readingOrder="0" shrinkToFit="0" vertical="center" wrapText="1"/>
    </xf>
    <xf borderId="10" fillId="5" fontId="27" numFmtId="0" xfId="0" applyAlignment="1" applyBorder="1" applyFont="1">
      <alignment horizontal="center" shrinkToFit="0" vertical="center" wrapText="1"/>
    </xf>
    <xf borderId="0" fillId="5" fontId="27" numFmtId="4" xfId="0" applyAlignment="1" applyFont="1" applyNumberFormat="1">
      <alignment horizontal="center" shrinkToFit="0" vertical="center" wrapText="1"/>
    </xf>
    <xf borderId="0" fillId="5" fontId="27" numFmtId="167" xfId="0" applyAlignment="1" applyFont="1" applyNumberFormat="1">
      <alignment horizontal="center" shrinkToFit="0" vertical="center" wrapText="1"/>
    </xf>
    <xf borderId="10" fillId="5" fontId="27" numFmtId="4" xfId="0" applyAlignment="1" applyBorder="1" applyFont="1" applyNumberFormat="1">
      <alignment horizontal="center" shrinkToFit="0" vertical="center" wrapText="1"/>
    </xf>
    <xf borderId="9" fillId="5" fontId="26" numFmtId="4" xfId="0" applyAlignment="1" applyBorder="1" applyFont="1" applyNumberFormat="1">
      <alignment horizontal="center" shrinkToFit="0" vertical="center" wrapText="1"/>
    </xf>
    <xf borderId="8" fillId="5" fontId="16" numFmtId="4" xfId="0" applyAlignment="1" applyBorder="1" applyFont="1" applyNumberFormat="1">
      <alignment horizontal="center" readingOrder="0" shrinkToFit="0" vertical="center" wrapText="1"/>
    </xf>
    <xf borderId="0" fillId="5" fontId="27" numFmtId="10" xfId="0" applyAlignment="1" applyFont="1" applyNumberFormat="1">
      <alignment horizontal="center" shrinkToFit="0" vertical="center" wrapText="1"/>
    </xf>
    <xf borderId="9" fillId="5" fontId="27" numFmtId="10" xfId="0" applyAlignment="1" applyBorder="1" applyFont="1" applyNumberFormat="1">
      <alignment horizontal="center" shrinkToFit="0" vertical="center" wrapText="1"/>
    </xf>
    <xf borderId="0" fillId="5" fontId="29" numFmtId="10" xfId="0" applyAlignment="1" applyFont="1" applyNumberFormat="1">
      <alignment horizontal="center" shrinkToFit="0" vertical="center" wrapText="1"/>
    </xf>
    <xf borderId="0" fillId="5" fontId="30" numFmtId="0" xfId="0" applyAlignment="1" applyFont="1">
      <alignment horizontal="center" shrinkToFit="0" vertical="center" wrapText="1"/>
    </xf>
    <xf borderId="0" fillId="5" fontId="31" numFmtId="10" xfId="0" applyAlignment="1" applyFont="1" applyNumberFormat="1">
      <alignment horizontal="center" shrinkToFit="0" vertical="center" wrapText="1"/>
    </xf>
    <xf borderId="0" fillId="5" fontId="32" numFmtId="10" xfId="0" applyAlignment="1" applyFont="1" applyNumberFormat="1">
      <alignment horizontal="center" shrinkToFit="0" vertical="center" wrapText="1"/>
    </xf>
    <xf borderId="0" fillId="5" fontId="33" numFmtId="10" xfId="0" applyAlignment="1" applyFont="1" applyNumberFormat="1">
      <alignment horizontal="center" shrinkToFit="0" vertical="center" wrapText="1"/>
    </xf>
    <xf borderId="0" fillId="5" fontId="31" numFmtId="0" xfId="0" applyAlignment="1" applyFont="1">
      <alignment horizontal="center" shrinkToFit="0" vertical="center" wrapText="1"/>
    </xf>
    <xf borderId="0" fillId="5" fontId="32" numFmtId="0" xfId="0" applyAlignment="1" applyFont="1">
      <alignment horizontal="center" shrinkToFit="0" vertical="center" wrapText="1"/>
    </xf>
    <xf borderId="0" fillId="5" fontId="34" numFmtId="0" xfId="0" applyAlignment="1" applyFont="1">
      <alignment horizontal="center" shrinkToFit="0" vertical="center" wrapText="1"/>
    </xf>
    <xf borderId="0" fillId="5" fontId="35" numFmtId="0" xfId="0" applyAlignment="1" applyFont="1">
      <alignment horizontal="center" shrinkToFit="0" vertical="center" wrapText="1"/>
    </xf>
    <xf borderId="15" fillId="11" fontId="24" numFmtId="0" xfId="0" applyAlignment="1" applyBorder="1" applyFont="1">
      <alignment horizontal="center" readingOrder="0" shrinkToFit="0" vertical="center" wrapText="1"/>
    </xf>
    <xf borderId="1" fillId="11" fontId="24" numFmtId="164" xfId="0" applyAlignment="1" applyBorder="1" applyFont="1" applyNumberFormat="1">
      <alignment horizontal="center" readingOrder="0" shrinkToFit="0" vertical="center" wrapText="1"/>
    </xf>
    <xf borderId="2" fillId="11" fontId="25" numFmtId="165" xfId="0" applyAlignment="1" applyBorder="1" applyFont="1" applyNumberFormat="1">
      <alignment horizontal="center" readingOrder="0" shrinkToFit="0" vertical="center" wrapText="1"/>
    </xf>
    <xf borderId="3" fillId="11" fontId="26" numFmtId="0" xfId="0" applyAlignment="1" applyBorder="1" applyFont="1">
      <alignment horizontal="center" readingOrder="0" shrinkToFit="0" vertical="center" wrapText="1"/>
    </xf>
    <xf borderId="1" fillId="11" fontId="27" numFmtId="0" xfId="0" applyAlignment="1" applyBorder="1" applyFont="1">
      <alignment horizontal="center" readingOrder="0" shrinkToFit="0" vertical="center" wrapText="1"/>
    </xf>
    <xf borderId="2" fillId="11" fontId="27" numFmtId="0" xfId="0" applyAlignment="1" applyBorder="1" applyFont="1">
      <alignment horizontal="center" readingOrder="0" shrinkToFit="0" vertical="center" wrapText="1"/>
    </xf>
    <xf borderId="3" fillId="11" fontId="26" numFmtId="0" xfId="0" applyAlignment="1" applyBorder="1" applyFont="1">
      <alignment horizontal="center" readingOrder="0" shrinkToFit="0" vertical="center" wrapText="1"/>
    </xf>
    <xf borderId="15" fillId="11" fontId="36" numFmtId="0" xfId="0" applyAlignment="1" applyBorder="1" applyFont="1">
      <alignment horizontal="center" shrinkToFit="0" vertical="center" wrapText="1"/>
    </xf>
    <xf borderId="8" fillId="6" fontId="27" numFmtId="0" xfId="0" applyAlignment="1" applyBorder="1" applyFont="1">
      <alignment horizontal="center" readingOrder="0" shrinkToFit="0" vertical="center" wrapText="1"/>
    </xf>
    <xf borderId="9" fillId="6" fontId="27" numFmtId="0" xfId="0" applyAlignment="1" applyBorder="1" applyFont="1">
      <alignment horizontal="center" readingOrder="0" shrinkToFit="0" vertical="center" wrapText="1"/>
    </xf>
    <xf borderId="1" fillId="7" fontId="27" numFmtId="0" xfId="0" applyAlignment="1" applyBorder="1" applyFont="1">
      <alignment horizontal="center" shrinkToFit="0" vertical="center" wrapText="1"/>
    </xf>
    <xf borderId="3" fillId="7" fontId="27" numFmtId="0" xfId="0" applyAlignment="1" applyBorder="1" applyFont="1">
      <alignment horizontal="center" shrinkToFit="0" vertical="center" wrapText="1"/>
    </xf>
    <xf borderId="1" fillId="8" fontId="27" numFmtId="0" xfId="0" applyAlignment="1" applyBorder="1" applyFont="1">
      <alignment horizontal="center" shrinkToFit="0" vertical="center" wrapText="1"/>
    </xf>
    <xf borderId="3" fillId="8" fontId="27" numFmtId="0" xfId="0" applyAlignment="1" applyBorder="1" applyFont="1">
      <alignment horizontal="center" shrinkToFit="0" vertical="center" wrapText="1"/>
    </xf>
    <xf borderId="1" fillId="9" fontId="27" numFmtId="0" xfId="0" applyAlignment="1" applyBorder="1" applyFont="1">
      <alignment horizontal="center" shrinkToFit="0" vertical="center" wrapText="1"/>
    </xf>
    <xf borderId="3" fillId="9" fontId="27" numFmtId="0" xfId="0" applyAlignment="1" applyBorder="1" applyFont="1">
      <alignment horizontal="center" shrinkToFit="0" vertical="center" wrapText="1"/>
    </xf>
    <xf borderId="2" fillId="10" fontId="27" numFmtId="0" xfId="0" applyAlignment="1" applyBorder="1" applyFont="1">
      <alignment horizontal="center" shrinkToFit="0" vertical="center" wrapText="1"/>
    </xf>
    <xf borderId="3" fillId="10" fontId="27" numFmtId="0" xfId="0" applyAlignment="1" applyBorder="1" applyFont="1">
      <alignment horizontal="center" shrinkToFit="0" vertical="center" wrapText="1"/>
    </xf>
    <xf borderId="5" fillId="11" fontId="27" numFmtId="0" xfId="0" applyAlignment="1" applyBorder="1" applyFont="1">
      <alignment horizontal="center" readingOrder="0" shrinkToFit="0" vertical="center" wrapText="1"/>
    </xf>
    <xf borderId="6" fillId="11" fontId="27" numFmtId="0" xfId="0" applyAlignment="1" applyBorder="1" applyFont="1">
      <alignment horizontal="center" readingOrder="0" shrinkToFit="0" vertical="center" wrapText="1"/>
    </xf>
    <xf borderId="5" fillId="11" fontId="26" numFmtId="0" xfId="0" applyAlignment="1" applyBorder="1" applyFont="1">
      <alignment horizontal="center" readingOrder="0" shrinkToFit="0" vertical="center" wrapText="1"/>
    </xf>
    <xf borderId="2" fillId="11" fontId="27" numFmtId="166" xfId="0" applyAlignment="1" applyBorder="1" applyFont="1" applyNumberFormat="1">
      <alignment horizontal="center" readingOrder="0" shrinkToFit="0" vertical="center" wrapText="1"/>
    </xf>
    <xf borderId="4" fillId="11" fontId="27" numFmtId="0" xfId="0" applyAlignment="1" applyBorder="1" applyFont="1">
      <alignment horizontal="center" readingOrder="0" shrinkToFit="0" vertical="center" wrapText="1"/>
    </xf>
    <xf borderId="2" fillId="11" fontId="27" numFmtId="4" xfId="0" applyAlignment="1" applyBorder="1" applyFont="1" applyNumberFormat="1">
      <alignment horizontal="center" readingOrder="0" shrinkToFit="0" vertical="center" wrapText="1"/>
    </xf>
    <xf borderId="2" fillId="11" fontId="27" numFmtId="167" xfId="0" applyAlignment="1" applyBorder="1" applyFont="1" applyNumberFormat="1">
      <alignment horizontal="center" readingOrder="0" shrinkToFit="0" vertical="center" wrapText="1"/>
    </xf>
    <xf borderId="4" fillId="11" fontId="27" numFmtId="4" xfId="0" applyAlignment="1" applyBorder="1" applyFont="1" applyNumberFormat="1">
      <alignment horizontal="center" readingOrder="0" shrinkToFit="0" vertical="center" wrapText="1"/>
    </xf>
    <xf borderId="3" fillId="11" fontId="26" numFmtId="4" xfId="0" applyAlignment="1" applyBorder="1" applyFont="1" applyNumberFormat="1">
      <alignment horizontal="center" readingOrder="0" shrinkToFit="0" vertical="center" wrapText="1"/>
    </xf>
    <xf borderId="2" fillId="3" fontId="26" numFmtId="4" xfId="0" applyAlignment="1" applyBorder="1" applyFont="1" applyNumberFormat="1">
      <alignment horizontal="center" shrinkToFit="0" vertical="center" wrapText="1"/>
    </xf>
    <xf borderId="1" fillId="11" fontId="16" numFmtId="4" xfId="0" applyAlignment="1" applyBorder="1" applyFont="1" applyNumberFormat="1">
      <alignment horizontal="center" shrinkToFit="0" vertical="center" wrapText="1"/>
    </xf>
    <xf borderId="2" fillId="11" fontId="27" numFmtId="4" xfId="0" applyAlignment="1" applyBorder="1" applyFont="1" applyNumberFormat="1">
      <alignment horizontal="center" shrinkToFit="0" vertical="center" wrapText="1"/>
    </xf>
    <xf borderId="2" fillId="11" fontId="27" numFmtId="10" xfId="0" applyAlignment="1" applyBorder="1" applyFont="1" applyNumberFormat="1">
      <alignment horizontal="center" shrinkToFit="0" vertical="center" wrapText="1"/>
    </xf>
    <xf borderId="3" fillId="11" fontId="27" numFmtId="10" xfId="0" applyAlignment="1" applyBorder="1" applyFont="1" applyNumberFormat="1">
      <alignment horizontal="center" shrinkToFit="0" vertical="center" wrapText="1"/>
    </xf>
    <xf borderId="0" fillId="11" fontId="12" numFmtId="10" xfId="0" applyAlignment="1" applyFont="1" applyNumberFormat="1">
      <alignment horizontal="center" vertical="center"/>
    </xf>
    <xf borderId="0" fillId="11" fontId="12" numFmtId="0" xfId="0" applyAlignment="1" applyFont="1">
      <alignment horizontal="center" vertical="center"/>
    </xf>
    <xf borderId="16" fillId="5" fontId="28" numFmtId="0" xfId="0" applyBorder="1" applyFont="1"/>
    <xf borderId="16" fillId="5" fontId="36" numFmtId="0" xfId="0" applyAlignment="1" applyBorder="1" applyFont="1">
      <alignment horizontal="center" shrinkToFit="0" vertical="center" wrapText="1"/>
    </xf>
    <xf borderId="8" fillId="7" fontId="27" numFmtId="0" xfId="0" applyAlignment="1" applyBorder="1" applyFont="1">
      <alignment horizontal="center" shrinkToFit="0" vertical="center" wrapText="1"/>
    </xf>
    <xf borderId="9" fillId="7" fontId="27" numFmtId="0" xfId="0" applyAlignment="1" applyBorder="1" applyFont="1">
      <alignment horizontal="center" shrinkToFit="0" vertical="center" wrapText="1"/>
    </xf>
    <xf borderId="8" fillId="8" fontId="27" numFmtId="0" xfId="0" applyAlignment="1" applyBorder="1" applyFont="1">
      <alignment horizontal="center" shrinkToFit="0" vertical="center" wrapText="1"/>
    </xf>
    <xf borderId="9" fillId="8" fontId="27" numFmtId="0" xfId="0" applyAlignment="1" applyBorder="1" applyFont="1">
      <alignment horizontal="center" shrinkToFit="0" vertical="center" wrapText="1"/>
    </xf>
    <xf borderId="8" fillId="9" fontId="27" numFmtId="0" xfId="0" applyAlignment="1" applyBorder="1" applyFont="1">
      <alignment horizontal="center" shrinkToFit="0" vertical="center" wrapText="1"/>
    </xf>
    <xf borderId="9" fillId="9" fontId="27" numFmtId="0" xfId="0" applyAlignment="1" applyBorder="1" applyFont="1">
      <alignment horizontal="center" shrinkToFit="0" vertical="center" wrapText="1"/>
    </xf>
    <xf borderId="0" fillId="10" fontId="27" numFmtId="0" xfId="0" applyAlignment="1" applyFont="1">
      <alignment horizontal="center" shrinkToFit="0" vertical="center" wrapText="1"/>
    </xf>
    <xf borderId="9" fillId="10" fontId="27" numFmtId="0" xfId="0" applyAlignment="1" applyBorder="1" applyFont="1">
      <alignment horizontal="center" shrinkToFit="0" vertical="center" wrapText="1"/>
    </xf>
    <xf borderId="11" fillId="5" fontId="27" numFmtId="0" xfId="0" applyAlignment="1" applyBorder="1" applyFont="1">
      <alignment horizontal="center" readingOrder="0" shrinkToFit="0" vertical="center" wrapText="1"/>
    </xf>
    <xf borderId="12" fillId="5" fontId="27" numFmtId="0" xfId="0" applyAlignment="1" applyBorder="1" applyFont="1">
      <alignment horizontal="center" readingOrder="0" shrinkToFit="0" vertical="center" wrapText="1"/>
    </xf>
    <xf borderId="10" fillId="5" fontId="27" numFmtId="0" xfId="0" applyAlignment="1" applyBorder="1" applyFont="1">
      <alignment horizontal="center" readingOrder="0" shrinkToFit="0" vertical="center" wrapText="1"/>
    </xf>
    <xf borderId="0" fillId="5" fontId="27" numFmtId="4" xfId="0" applyAlignment="1" applyFont="1" applyNumberFormat="1">
      <alignment horizontal="center" readingOrder="0" shrinkToFit="0" vertical="center" wrapText="1"/>
    </xf>
    <xf borderId="0" fillId="5" fontId="27" numFmtId="167" xfId="0" applyAlignment="1" applyFont="1" applyNumberFormat="1">
      <alignment horizontal="center" readingOrder="0" shrinkToFit="0" vertical="center" wrapText="1"/>
    </xf>
    <xf borderId="10" fillId="5" fontId="27" numFmtId="4" xfId="0" applyAlignment="1" applyBorder="1" applyFont="1" applyNumberFormat="1">
      <alignment horizontal="center" readingOrder="0" shrinkToFit="0" vertical="center" wrapText="1"/>
    </xf>
    <xf borderId="9" fillId="5" fontId="26" numFmtId="4" xfId="0" applyAlignment="1" applyBorder="1" applyFont="1" applyNumberFormat="1">
      <alignment horizontal="center" readingOrder="0" shrinkToFit="0" vertical="center" wrapText="1"/>
    </xf>
    <xf borderId="8" fillId="5" fontId="16" numFmtId="4" xfId="0" applyAlignment="1" applyBorder="1" applyFont="1" applyNumberFormat="1">
      <alignment horizontal="center" shrinkToFit="0" vertical="center" wrapText="1"/>
    </xf>
    <xf borderId="0" fillId="5" fontId="12" numFmtId="10" xfId="0" applyAlignment="1" applyFont="1" applyNumberFormat="1">
      <alignment horizontal="center" vertical="center"/>
    </xf>
    <xf borderId="0" fillId="5" fontId="12" numFmtId="0" xfId="0" applyAlignment="1" applyFont="1">
      <alignment horizontal="center" vertical="center"/>
    </xf>
    <xf borderId="17" fillId="11" fontId="28" numFmtId="0" xfId="0" applyBorder="1" applyFont="1"/>
    <xf borderId="13" fillId="11" fontId="24" numFmtId="164" xfId="0" applyAlignment="1" applyBorder="1" applyFont="1" applyNumberFormat="1">
      <alignment horizontal="center" shrinkToFit="0" vertical="center" wrapText="1"/>
    </xf>
    <xf borderId="18" fillId="11" fontId="25" numFmtId="165" xfId="0" applyAlignment="1" applyBorder="1" applyFont="1" applyNumberFormat="1">
      <alignment horizontal="center" shrinkToFit="0" vertical="center" wrapText="1"/>
    </xf>
    <xf borderId="14" fillId="11" fontId="26" numFmtId="0" xfId="0" applyAlignment="1" applyBorder="1" applyFont="1">
      <alignment horizontal="center" shrinkToFit="0" vertical="center" wrapText="1"/>
    </xf>
    <xf borderId="13" fillId="11" fontId="27" numFmtId="0" xfId="0" applyAlignment="1" applyBorder="1" applyFont="1">
      <alignment horizontal="center" shrinkToFit="0" vertical="center" wrapText="1"/>
    </xf>
    <xf borderId="18" fillId="11" fontId="27" numFmtId="0" xfId="0" applyAlignment="1" applyBorder="1" applyFont="1">
      <alignment horizontal="center" shrinkToFit="0" vertical="center" wrapText="1"/>
    </xf>
    <xf borderId="17" fillId="11" fontId="36" numFmtId="0" xfId="0" applyAlignment="1" applyBorder="1" applyFont="1">
      <alignment horizontal="center" readingOrder="0" shrinkToFit="0" vertical="center" wrapText="1"/>
    </xf>
    <xf borderId="13" fillId="6" fontId="27" numFmtId="0" xfId="0" applyAlignment="1" applyBorder="1" applyFont="1">
      <alignment horizontal="center" readingOrder="0" shrinkToFit="0" vertical="center" wrapText="1"/>
    </xf>
    <xf borderId="14" fillId="6" fontId="27" numFmtId="0" xfId="0" applyAlignment="1" applyBorder="1" applyFont="1">
      <alignment horizontal="center" readingOrder="0" shrinkToFit="0" vertical="center" wrapText="1"/>
    </xf>
    <xf borderId="13" fillId="7" fontId="27" numFmtId="0" xfId="0" applyAlignment="1" applyBorder="1" applyFont="1">
      <alignment horizontal="center" shrinkToFit="0" vertical="center" wrapText="1"/>
    </xf>
    <xf borderId="14" fillId="7" fontId="27" numFmtId="0" xfId="0" applyAlignment="1" applyBorder="1" applyFont="1">
      <alignment horizontal="center" shrinkToFit="0" vertical="center" wrapText="1"/>
    </xf>
    <xf borderId="13" fillId="8" fontId="27" numFmtId="0" xfId="0" applyAlignment="1" applyBorder="1" applyFont="1">
      <alignment horizontal="center" shrinkToFit="0" vertical="center" wrapText="1"/>
    </xf>
    <xf borderId="14" fillId="8" fontId="27" numFmtId="0" xfId="0" applyAlignment="1" applyBorder="1" applyFont="1">
      <alignment horizontal="center" shrinkToFit="0" vertical="center" wrapText="1"/>
    </xf>
    <xf borderId="13" fillId="9" fontId="27" numFmtId="0" xfId="0" applyAlignment="1" applyBorder="1" applyFont="1">
      <alignment horizontal="center" shrinkToFit="0" vertical="center" wrapText="1"/>
    </xf>
    <xf borderId="14" fillId="9" fontId="27" numFmtId="0" xfId="0" applyAlignment="1" applyBorder="1" applyFont="1">
      <alignment horizontal="center" shrinkToFit="0" vertical="center" wrapText="1"/>
    </xf>
    <xf borderId="18" fillId="10" fontId="27" numFmtId="0" xfId="0" applyAlignment="1" applyBorder="1" applyFont="1">
      <alignment horizontal="center" shrinkToFit="0" vertical="center" wrapText="1"/>
    </xf>
    <xf borderId="14" fillId="10" fontId="27" numFmtId="0" xfId="0" applyAlignment="1" applyBorder="1" applyFont="1">
      <alignment horizontal="center" shrinkToFit="0" vertical="center" wrapText="1"/>
    </xf>
    <xf borderId="19" fillId="11" fontId="27" numFmtId="0" xfId="0" applyAlignment="1" applyBorder="1" applyFont="1">
      <alignment horizontal="center" shrinkToFit="0" vertical="center" wrapText="1"/>
    </xf>
    <xf borderId="20" fillId="11" fontId="27" numFmtId="0" xfId="0" applyAlignment="1" applyBorder="1" applyFont="1">
      <alignment horizontal="center" shrinkToFit="0" vertical="center" wrapText="1"/>
    </xf>
    <xf borderId="19" fillId="11" fontId="26" numFmtId="0" xfId="0" applyAlignment="1" applyBorder="1" applyFont="1">
      <alignment horizontal="center" shrinkToFit="0" vertical="center" wrapText="1"/>
    </xf>
    <xf borderId="18" fillId="11" fontId="27" numFmtId="166" xfId="0" applyAlignment="1" applyBorder="1" applyFont="1" applyNumberFormat="1">
      <alignment horizontal="center" shrinkToFit="0" vertical="center" wrapText="1"/>
    </xf>
    <xf borderId="21" fillId="11" fontId="27" numFmtId="0" xfId="0" applyAlignment="1" applyBorder="1" applyFont="1">
      <alignment horizontal="center" readingOrder="0" shrinkToFit="0" vertical="center" wrapText="1"/>
    </xf>
    <xf borderId="18" fillId="11" fontId="27" numFmtId="4" xfId="0" applyAlignment="1" applyBorder="1" applyFont="1" applyNumberFormat="1">
      <alignment horizontal="center" shrinkToFit="0" vertical="center" wrapText="1"/>
    </xf>
    <xf borderId="18" fillId="11" fontId="27" numFmtId="0" xfId="0" applyAlignment="1" applyBorder="1" applyFont="1">
      <alignment horizontal="center" readingOrder="0" shrinkToFit="0" vertical="center" wrapText="1"/>
    </xf>
    <xf borderId="18" fillId="11" fontId="27" numFmtId="167" xfId="0" applyAlignment="1" applyBorder="1" applyFont="1" applyNumberFormat="1">
      <alignment horizontal="center" shrinkToFit="0" vertical="center" wrapText="1"/>
    </xf>
    <xf borderId="21" fillId="11" fontId="27" numFmtId="4" xfId="0" applyAlignment="1" applyBorder="1" applyFont="1" applyNumberFormat="1">
      <alignment horizontal="center" readingOrder="0" shrinkToFit="0" vertical="center" wrapText="1"/>
    </xf>
    <xf borderId="18" fillId="11" fontId="27" numFmtId="4" xfId="0" applyAlignment="1" applyBorder="1" applyFont="1" applyNumberFormat="1">
      <alignment horizontal="center" readingOrder="0" shrinkToFit="0" vertical="center" wrapText="1"/>
    </xf>
    <xf borderId="14" fillId="11" fontId="26" numFmtId="4" xfId="0" applyAlignment="1" applyBorder="1" applyFont="1" applyNumberFormat="1">
      <alignment horizontal="center" readingOrder="0" shrinkToFit="0" vertical="center" wrapText="1"/>
    </xf>
    <xf borderId="18" fillId="3" fontId="26" numFmtId="4" xfId="0" applyAlignment="1" applyBorder="1" applyFont="1" applyNumberFormat="1">
      <alignment horizontal="center" shrinkToFit="0" vertical="center" wrapText="1"/>
    </xf>
    <xf borderId="13" fillId="11" fontId="16" numFmtId="4" xfId="0" applyAlignment="1" applyBorder="1" applyFont="1" applyNumberFormat="1">
      <alignment horizontal="center" shrinkToFit="0" vertical="center" wrapText="1"/>
    </xf>
    <xf borderId="18" fillId="11" fontId="27" numFmtId="10" xfId="0" applyAlignment="1" applyBorder="1" applyFont="1" applyNumberFormat="1">
      <alignment horizontal="center" shrinkToFit="0" vertical="center" wrapText="1"/>
    </xf>
    <xf borderId="14" fillId="11" fontId="27" numFmtId="10" xfId="0" applyAlignment="1" applyBorder="1" applyFont="1" applyNumberFormat="1">
      <alignment horizontal="center" shrinkToFit="0" vertical="center" wrapText="1"/>
    </xf>
    <xf borderId="15" fillId="5" fontId="24" numFmtId="0" xfId="0" applyAlignment="1" applyBorder="1" applyFont="1">
      <alignment horizontal="center" readingOrder="0" shrinkToFit="0" vertical="center" wrapText="1"/>
    </xf>
    <xf borderId="1" fillId="5" fontId="24" numFmtId="164" xfId="0" applyAlignment="1" applyBorder="1" applyFont="1" applyNumberFormat="1">
      <alignment horizontal="center" readingOrder="0" shrinkToFit="0" vertical="center" wrapText="1"/>
    </xf>
    <xf borderId="2" fillId="5" fontId="25" numFmtId="165" xfId="0" applyAlignment="1" applyBorder="1" applyFont="1" applyNumberFormat="1">
      <alignment horizontal="center" readingOrder="0" shrinkToFit="0" vertical="center" wrapText="1"/>
    </xf>
    <xf borderId="3" fillId="5" fontId="26" numFmtId="0" xfId="0" applyAlignment="1" applyBorder="1" applyFont="1">
      <alignment horizontal="center" readingOrder="0" shrinkToFit="0" vertical="center" wrapText="1"/>
    </xf>
    <xf borderId="1" fillId="5" fontId="27" numFmtId="0" xfId="0" applyAlignment="1" applyBorder="1" applyFont="1">
      <alignment horizontal="center" readingOrder="0" shrinkToFit="0" vertical="center" wrapText="1"/>
    </xf>
    <xf borderId="2" fillId="5" fontId="27" numFmtId="0" xfId="0" applyAlignment="1" applyBorder="1" applyFont="1">
      <alignment horizontal="center" readingOrder="0" shrinkToFit="0" vertical="center" wrapText="1"/>
    </xf>
    <xf borderId="3" fillId="5" fontId="26" numFmtId="0" xfId="0" applyAlignment="1" applyBorder="1" applyFont="1">
      <alignment horizontal="center" readingOrder="0" shrinkToFit="0" vertical="center" wrapText="1"/>
    </xf>
    <xf borderId="15" fillId="5" fontId="36" numFmtId="0" xfId="0" applyAlignment="1" applyBorder="1" applyFont="1">
      <alignment horizontal="center" shrinkToFit="0" vertical="center" wrapText="1"/>
    </xf>
    <xf borderId="1" fillId="6" fontId="27" numFmtId="0" xfId="0" applyAlignment="1" applyBorder="1" applyFont="1">
      <alignment horizontal="center" readingOrder="0" shrinkToFit="0" vertical="center" wrapText="1"/>
    </xf>
    <xf borderId="3" fillId="6" fontId="27" numFmtId="0" xfId="0" applyAlignment="1" applyBorder="1" applyFont="1">
      <alignment horizontal="center" readingOrder="0" shrinkToFit="0" vertical="center" wrapText="1"/>
    </xf>
    <xf borderId="5" fillId="5" fontId="27" numFmtId="0" xfId="0" applyAlignment="1" applyBorder="1" applyFont="1">
      <alignment horizontal="center" readingOrder="0" shrinkToFit="0" vertical="center" wrapText="1"/>
    </xf>
    <xf borderId="6" fillId="5" fontId="27" numFmtId="0" xfId="0" applyAlignment="1" applyBorder="1" applyFont="1">
      <alignment horizontal="center" readingOrder="0" shrinkToFit="0" vertical="center" wrapText="1"/>
    </xf>
    <xf borderId="5" fillId="5" fontId="26" numFmtId="0" xfId="0" applyAlignment="1" applyBorder="1" applyFont="1">
      <alignment horizontal="center" readingOrder="0" shrinkToFit="0" vertical="center" wrapText="1"/>
    </xf>
    <xf borderId="2" fillId="5" fontId="27" numFmtId="166" xfId="0" applyAlignment="1" applyBorder="1" applyFont="1" applyNumberFormat="1">
      <alignment horizontal="center" readingOrder="0" shrinkToFit="0" vertical="center" wrapText="1"/>
    </xf>
    <xf borderId="4" fillId="5" fontId="27" numFmtId="0" xfId="0" applyAlignment="1" applyBorder="1" applyFont="1">
      <alignment horizontal="center" readingOrder="0" shrinkToFit="0" vertical="center" wrapText="1"/>
    </xf>
    <xf borderId="2" fillId="5" fontId="27" numFmtId="4" xfId="0" applyAlignment="1" applyBorder="1" applyFont="1" applyNumberFormat="1">
      <alignment horizontal="center" readingOrder="0" shrinkToFit="0" vertical="center" wrapText="1"/>
    </xf>
    <xf borderId="2" fillId="5" fontId="27" numFmtId="167" xfId="0" applyAlignment="1" applyBorder="1" applyFont="1" applyNumberFormat="1">
      <alignment horizontal="center" readingOrder="0" shrinkToFit="0" vertical="center" wrapText="1"/>
    </xf>
    <xf borderId="4" fillId="5" fontId="27" numFmtId="4" xfId="0" applyAlignment="1" applyBorder="1" applyFont="1" applyNumberFormat="1">
      <alignment horizontal="center" readingOrder="0" shrinkToFit="0" vertical="center" wrapText="1"/>
    </xf>
    <xf borderId="3" fillId="5" fontId="26" numFmtId="4" xfId="0" applyAlignment="1" applyBorder="1" applyFont="1" applyNumberFormat="1">
      <alignment horizontal="center" readingOrder="0" shrinkToFit="0" vertical="center" wrapText="1"/>
    </xf>
    <xf borderId="1" fillId="5" fontId="16" numFmtId="4" xfId="0" applyAlignment="1" applyBorder="1" applyFont="1" applyNumberFormat="1">
      <alignment horizontal="center" shrinkToFit="0" vertical="center" wrapText="1"/>
    </xf>
    <xf borderId="2" fillId="5" fontId="27" numFmtId="4" xfId="0" applyAlignment="1" applyBorder="1" applyFont="1" applyNumberFormat="1">
      <alignment horizontal="center" shrinkToFit="0" vertical="center" wrapText="1"/>
    </xf>
    <xf borderId="2" fillId="5" fontId="27" numFmtId="10" xfId="0" applyAlignment="1" applyBorder="1" applyFont="1" applyNumberFormat="1">
      <alignment horizontal="center" shrinkToFit="0" vertical="center" wrapText="1"/>
    </xf>
    <xf borderId="3" fillId="5" fontId="27" numFmtId="10" xfId="0" applyAlignment="1" applyBorder="1" applyFont="1" applyNumberFormat="1">
      <alignment horizontal="center" shrinkToFit="0" vertical="center" wrapText="1"/>
    </xf>
    <xf borderId="16" fillId="11" fontId="28" numFmtId="0" xfId="0" applyBorder="1" applyFont="1"/>
    <xf borderId="16" fillId="11" fontId="36" numFmtId="0" xfId="0" applyAlignment="1" applyBorder="1" applyFont="1">
      <alignment horizontal="center" shrinkToFit="0" vertical="center" wrapText="1"/>
    </xf>
    <xf borderId="11" fillId="11" fontId="27" numFmtId="0" xfId="0" applyAlignment="1" applyBorder="1" applyFont="1">
      <alignment horizontal="center" readingOrder="0" shrinkToFit="0" vertical="center" wrapText="1"/>
    </xf>
    <xf borderId="12" fillId="11" fontId="27" numFmtId="0" xfId="0" applyAlignment="1" applyBorder="1" applyFont="1">
      <alignment horizontal="center" readingOrder="0" shrinkToFit="0" vertical="center" wrapText="1"/>
    </xf>
    <xf borderId="10" fillId="11" fontId="27" numFmtId="0" xfId="0" applyAlignment="1" applyBorder="1" applyFont="1">
      <alignment horizontal="center" readingOrder="0" shrinkToFit="0" vertical="center" wrapText="1"/>
    </xf>
    <xf borderId="0" fillId="11" fontId="27" numFmtId="4" xfId="0" applyAlignment="1" applyFont="1" applyNumberFormat="1">
      <alignment horizontal="center" readingOrder="0" shrinkToFit="0" vertical="center" wrapText="1"/>
    </xf>
    <xf borderId="0" fillId="11" fontId="27" numFmtId="167" xfId="0" applyAlignment="1" applyFont="1" applyNumberFormat="1">
      <alignment horizontal="center" readingOrder="0" shrinkToFit="0" vertical="center" wrapText="1"/>
    </xf>
    <xf borderId="10" fillId="11" fontId="27" numFmtId="4" xfId="0" applyAlignment="1" applyBorder="1" applyFont="1" applyNumberFormat="1">
      <alignment horizontal="center" readingOrder="0" shrinkToFit="0" vertical="center" wrapText="1"/>
    </xf>
    <xf borderId="9" fillId="11" fontId="26" numFmtId="4" xfId="0" applyAlignment="1" applyBorder="1" applyFont="1" applyNumberFormat="1">
      <alignment horizontal="center" readingOrder="0" shrinkToFit="0" vertical="center" wrapText="1"/>
    </xf>
    <xf borderId="8" fillId="11" fontId="16" numFmtId="4" xfId="0" applyAlignment="1" applyBorder="1" applyFont="1" applyNumberFormat="1">
      <alignment horizontal="center" shrinkToFit="0" vertical="center" wrapText="1"/>
    </xf>
    <xf borderId="16" fillId="11" fontId="36" numFmtId="0" xfId="0" applyAlignment="1" applyBorder="1" applyFont="1">
      <alignment horizontal="center" readingOrder="0" shrinkToFit="0" vertical="center" wrapText="1"/>
    </xf>
    <xf borderId="11" fillId="11" fontId="27" numFmtId="0" xfId="0" applyAlignment="1" applyBorder="1" applyFont="1">
      <alignment horizontal="center" shrinkToFit="0" vertical="center" wrapText="1"/>
    </xf>
    <xf borderId="11" fillId="11" fontId="26" numFmtId="0" xfId="0" applyAlignment="1" applyBorder="1" applyFont="1">
      <alignment horizontal="center" shrinkToFit="0" vertical="center" wrapText="1"/>
    </xf>
    <xf borderId="0" fillId="11" fontId="27" numFmtId="166" xfId="0" applyAlignment="1" applyFont="1" applyNumberFormat="1">
      <alignment horizontal="center" shrinkToFit="0" vertical="center" wrapText="1"/>
    </xf>
    <xf borderId="15" fillId="5" fontId="36" numFmtId="168" xfId="0" applyAlignment="1" applyBorder="1" applyFont="1" applyNumberFormat="1">
      <alignment horizontal="center" shrinkToFit="0" vertical="center" wrapText="1"/>
    </xf>
    <xf borderId="1" fillId="7" fontId="27" numFmtId="0" xfId="0" applyAlignment="1" applyBorder="1" applyFont="1">
      <alignment horizontal="center" readingOrder="0" shrinkToFit="0" vertical="center" wrapText="1"/>
    </xf>
    <xf borderId="3" fillId="7" fontId="27" numFmtId="0" xfId="0" applyAlignment="1" applyBorder="1" applyFont="1">
      <alignment horizontal="center" readingOrder="0" shrinkToFit="0" vertical="center" wrapText="1"/>
    </xf>
    <xf borderId="15" fillId="5" fontId="36" numFmtId="0" xfId="0" applyAlignment="1" applyBorder="1" applyFont="1">
      <alignment horizontal="center" readingOrder="0" shrinkToFit="0" vertical="center" wrapText="1"/>
    </xf>
    <xf borderId="17" fillId="11" fontId="36" numFmtId="0" xfId="0" applyAlignment="1" applyBorder="1" applyFont="1">
      <alignment horizontal="center" shrinkToFit="0" vertical="center" wrapText="1"/>
    </xf>
    <xf borderId="8" fillId="5" fontId="24" numFmtId="164" xfId="0" applyAlignment="1" applyBorder="1" applyFont="1" applyNumberFormat="1">
      <alignment horizontal="center" readingOrder="0" shrinkToFit="0" vertical="center" wrapText="1"/>
    </xf>
    <xf borderId="0" fillId="5" fontId="25" numFmtId="165" xfId="0" applyAlignment="1" applyFont="1" applyNumberFormat="1">
      <alignment horizontal="center" readingOrder="0" shrinkToFit="0" vertical="center" wrapText="1"/>
    </xf>
    <xf borderId="8" fillId="5" fontId="27" numFmtId="0" xfId="0" applyAlignment="1" applyBorder="1" applyFont="1">
      <alignment horizontal="center" readingOrder="0" shrinkToFit="0" vertical="center" wrapText="1"/>
    </xf>
    <xf borderId="9" fillId="5" fontId="26"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3" fillId="8" fontId="27" numFmtId="0" xfId="0" applyAlignment="1" applyBorder="1" applyFont="1">
      <alignment horizontal="center" readingOrder="0" shrinkToFit="0" vertical="center" wrapText="1"/>
    </xf>
    <xf borderId="8" fillId="7" fontId="27" numFmtId="0" xfId="0" applyAlignment="1" applyBorder="1" applyFont="1">
      <alignment horizontal="center" readingOrder="0" shrinkToFit="0" vertical="center" wrapText="1"/>
    </xf>
    <xf borderId="9" fillId="7" fontId="27" numFmtId="0" xfId="0" applyAlignment="1" applyBorder="1" applyFont="1">
      <alignment horizontal="center" readingOrder="0" shrinkToFit="0" vertical="center" wrapText="1"/>
    </xf>
    <xf borderId="8" fillId="8" fontId="27" numFmtId="0" xfId="0" applyAlignment="1" applyBorder="1" applyFont="1">
      <alignment horizontal="center" readingOrder="0" shrinkToFit="0" vertical="center" wrapText="1"/>
    </xf>
    <xf borderId="9" fillId="8" fontId="27" numFmtId="0" xfId="0" applyAlignment="1" applyBorder="1" applyFont="1">
      <alignment horizontal="center" readingOrder="0" shrinkToFit="0" vertical="center" wrapText="1"/>
    </xf>
    <xf borderId="13" fillId="7" fontId="27" numFmtId="0" xfId="0" applyAlignment="1" applyBorder="1" applyFont="1">
      <alignment horizontal="center" readingOrder="0" shrinkToFit="0" vertical="center" wrapText="1"/>
    </xf>
    <xf borderId="14" fillId="7" fontId="27" numFmtId="0" xfId="0" applyAlignment="1" applyBorder="1" applyFont="1">
      <alignment horizontal="center" readingOrder="0" shrinkToFit="0" vertical="center" wrapText="1"/>
    </xf>
    <xf borderId="13" fillId="8" fontId="27" numFmtId="0" xfId="0" applyAlignment="1" applyBorder="1" applyFont="1">
      <alignment horizontal="center" readingOrder="0" shrinkToFit="0" vertical="center" wrapText="1"/>
    </xf>
    <xf borderId="14" fillId="8" fontId="27" numFmtId="0" xfId="0" applyAlignment="1" applyBorder="1" applyFont="1">
      <alignment horizontal="center" readingOrder="0" shrinkToFit="0" vertical="center" wrapText="1"/>
    </xf>
    <xf borderId="21" fillId="11" fontId="27" numFmtId="0" xfId="0" applyAlignment="1" applyBorder="1" applyFont="1">
      <alignment horizontal="center" shrinkToFit="0" vertical="center" wrapText="1"/>
    </xf>
    <xf borderId="8" fillId="6" fontId="27" numFmtId="0" xfId="0" applyAlignment="1" applyBorder="1" applyFont="1">
      <alignment horizontal="center" readingOrder="0" shrinkToFit="0" vertical="center" wrapText="1"/>
    </xf>
    <xf borderId="9" fillId="6" fontId="27" numFmtId="0" xfId="0" applyAlignment="1" applyBorder="1" applyFont="1">
      <alignment horizontal="center" readingOrder="0" shrinkToFit="0" vertical="center" wrapText="1"/>
    </xf>
    <xf borderId="8" fillId="7" fontId="27" numFmtId="0" xfId="0" applyAlignment="1" applyBorder="1" applyFont="1">
      <alignment horizontal="center" readingOrder="0" shrinkToFit="0" vertical="center" wrapText="1"/>
    </xf>
    <xf borderId="9" fillId="7" fontId="27" numFmtId="0" xfId="0" applyAlignment="1" applyBorder="1" applyFont="1">
      <alignment horizontal="center" readingOrder="0" shrinkToFit="0" vertical="center" wrapText="1"/>
    </xf>
    <xf borderId="8" fillId="8" fontId="27" numFmtId="0" xfId="0" applyAlignment="1" applyBorder="1" applyFont="1">
      <alignment horizontal="center" readingOrder="0" shrinkToFit="0" vertical="center" wrapText="1"/>
    </xf>
    <xf borderId="9" fillId="8" fontId="27" numFmtId="0" xfId="0" applyAlignment="1" applyBorder="1" applyFont="1">
      <alignment horizontal="center" readingOrder="0" shrinkToFit="0" vertical="center" wrapText="1"/>
    </xf>
    <xf borderId="8" fillId="9" fontId="27" numFmtId="0" xfId="0" applyAlignment="1" applyBorder="1" applyFont="1">
      <alignment horizontal="center" readingOrder="0" shrinkToFit="0" vertical="center" wrapText="1"/>
    </xf>
    <xf borderId="9" fillId="9" fontId="27" numFmtId="0" xfId="0" applyAlignment="1" applyBorder="1" applyFont="1">
      <alignment horizontal="center" readingOrder="0" shrinkToFit="0" vertical="center" wrapText="1"/>
    </xf>
    <xf borderId="0" fillId="10" fontId="27" numFmtId="0" xfId="0" applyAlignment="1" applyFont="1">
      <alignment horizontal="center" readingOrder="0" shrinkToFit="0" vertical="center" wrapText="1"/>
    </xf>
    <xf borderId="17" fillId="5" fontId="28" numFmtId="0" xfId="0" applyBorder="1" applyFont="1"/>
    <xf borderId="13" fillId="5" fontId="24" numFmtId="164" xfId="0" applyAlignment="1" applyBorder="1" applyFont="1" applyNumberFormat="1">
      <alignment horizontal="center" shrinkToFit="0" vertical="center" wrapText="1"/>
    </xf>
    <xf borderId="18" fillId="5" fontId="25" numFmtId="165" xfId="0" applyAlignment="1" applyBorder="1" applyFont="1" applyNumberFormat="1">
      <alignment horizontal="center" shrinkToFit="0" vertical="center" wrapText="1"/>
    </xf>
    <xf borderId="14" fillId="5" fontId="26" numFmtId="0" xfId="0" applyAlignment="1" applyBorder="1" applyFont="1">
      <alignment horizontal="center" shrinkToFit="0" vertical="center" wrapText="1"/>
    </xf>
    <xf borderId="13" fillId="5" fontId="27" numFmtId="0" xfId="0" applyAlignment="1" applyBorder="1" applyFont="1">
      <alignment horizontal="center" shrinkToFit="0" vertical="center" wrapText="1"/>
    </xf>
    <xf borderId="18" fillId="5" fontId="27" numFmtId="0" xfId="0" applyAlignment="1" applyBorder="1" applyFont="1">
      <alignment horizontal="center" shrinkToFit="0" vertical="center" wrapText="1"/>
    </xf>
    <xf borderId="17" fillId="5" fontId="36" numFmtId="0" xfId="0" applyAlignment="1" applyBorder="1" applyFont="1">
      <alignment horizontal="center" readingOrder="0" shrinkToFit="0" vertical="center" wrapText="1"/>
    </xf>
    <xf borderId="13" fillId="9" fontId="27" numFmtId="0" xfId="0" applyAlignment="1" applyBorder="1" applyFont="1">
      <alignment horizontal="center" readingOrder="0" shrinkToFit="0" vertical="center" wrapText="1"/>
    </xf>
    <xf borderId="14" fillId="9" fontId="27" numFmtId="0" xfId="0" applyAlignment="1" applyBorder="1" applyFont="1">
      <alignment horizontal="center" readingOrder="0" shrinkToFit="0" vertical="center" wrapText="1"/>
    </xf>
    <xf borderId="18" fillId="10" fontId="27" numFmtId="0" xfId="0" applyAlignment="1" applyBorder="1" applyFont="1">
      <alignment horizontal="center" readingOrder="0" shrinkToFit="0" vertical="center" wrapText="1"/>
    </xf>
    <xf borderId="21" fillId="5" fontId="27" numFmtId="0" xfId="0" applyAlignment="1" applyBorder="1" applyFont="1">
      <alignment horizontal="center" readingOrder="0" shrinkToFit="0" vertical="center" wrapText="1"/>
    </xf>
    <xf borderId="19" fillId="5" fontId="27" numFmtId="0" xfId="0" applyAlignment="1" applyBorder="1" applyFont="1">
      <alignment horizontal="center" shrinkToFit="0" vertical="center" wrapText="1"/>
    </xf>
    <xf borderId="20" fillId="5" fontId="27" numFmtId="0" xfId="0" applyAlignment="1" applyBorder="1" applyFont="1">
      <alignment horizontal="center" shrinkToFit="0" vertical="center" wrapText="1"/>
    </xf>
    <xf borderId="19" fillId="5" fontId="26" numFmtId="0" xfId="0" applyAlignment="1" applyBorder="1" applyFont="1">
      <alignment horizontal="center" readingOrder="0" shrinkToFit="0" vertical="center" wrapText="1"/>
    </xf>
    <xf borderId="18" fillId="5" fontId="27" numFmtId="166" xfId="0" applyAlignment="1" applyBorder="1" applyFont="1" applyNumberFormat="1">
      <alignment horizontal="center" shrinkToFit="0" vertical="center" wrapText="1"/>
    </xf>
    <xf borderId="18" fillId="5" fontId="27" numFmtId="4" xfId="0" applyAlignment="1" applyBorder="1" applyFont="1" applyNumberFormat="1">
      <alignment horizontal="center" shrinkToFit="0" vertical="center" wrapText="1"/>
    </xf>
    <xf borderId="18" fillId="5" fontId="27" numFmtId="0" xfId="0" applyAlignment="1" applyBorder="1" applyFont="1">
      <alignment horizontal="center" readingOrder="0" shrinkToFit="0" vertical="center" wrapText="1"/>
    </xf>
    <xf borderId="18" fillId="5" fontId="27" numFmtId="167" xfId="0" applyAlignment="1" applyBorder="1" applyFont="1" applyNumberFormat="1">
      <alignment horizontal="center" shrinkToFit="0" vertical="center" wrapText="1"/>
    </xf>
    <xf borderId="21" fillId="5" fontId="27" numFmtId="4" xfId="0" applyAlignment="1" applyBorder="1" applyFont="1" applyNumberFormat="1">
      <alignment horizontal="center" readingOrder="0" shrinkToFit="0" vertical="center" wrapText="1"/>
    </xf>
    <xf borderId="18" fillId="5" fontId="27" numFmtId="4" xfId="0" applyAlignment="1" applyBorder="1" applyFont="1" applyNumberFormat="1">
      <alignment horizontal="center" readingOrder="0" shrinkToFit="0" vertical="center" wrapText="1"/>
    </xf>
    <xf borderId="14" fillId="5" fontId="26" numFmtId="4" xfId="0" applyAlignment="1" applyBorder="1" applyFont="1" applyNumberFormat="1">
      <alignment horizontal="center" readingOrder="0" shrinkToFit="0" vertical="center" wrapText="1"/>
    </xf>
    <xf borderId="13" fillId="5" fontId="16" numFmtId="4" xfId="0" applyAlignment="1" applyBorder="1" applyFont="1" applyNumberFormat="1">
      <alignment horizontal="center" shrinkToFit="0" vertical="center" wrapText="1"/>
    </xf>
    <xf borderId="18" fillId="5" fontId="27" numFmtId="10" xfId="0" applyAlignment="1" applyBorder="1" applyFont="1" applyNumberFormat="1">
      <alignment horizontal="center" shrinkToFit="0" vertical="center" wrapText="1"/>
    </xf>
    <xf borderId="14" fillId="5" fontId="27" numFmtId="10" xfId="0" applyAlignment="1" applyBorder="1" applyFont="1" applyNumberFormat="1">
      <alignment horizontal="center" shrinkToFit="0" vertical="center" wrapText="1"/>
    </xf>
    <xf borderId="15" fillId="11" fontId="36" numFmtId="0" xfId="0" applyAlignment="1" applyBorder="1" applyFont="1">
      <alignment horizontal="center" readingOrder="0" shrinkToFit="0" vertical="center" wrapText="1"/>
    </xf>
    <xf borderId="17" fillId="5" fontId="36" numFmtId="0" xfId="0" applyAlignment="1" applyBorder="1" applyFont="1">
      <alignment horizontal="center" readingOrder="0" shrinkToFit="0" vertical="center" wrapText="1"/>
    </xf>
    <xf borderId="13" fillId="6" fontId="27" numFmtId="0" xfId="0" applyAlignment="1" applyBorder="1" applyFont="1">
      <alignment horizontal="center" readingOrder="0" shrinkToFit="0" vertical="center" wrapText="1"/>
    </xf>
    <xf borderId="14" fillId="6" fontId="27" numFmtId="0" xfId="0" applyAlignment="1" applyBorder="1" applyFont="1">
      <alignment horizontal="center" readingOrder="0" shrinkToFit="0" vertical="center" wrapText="1"/>
    </xf>
    <xf borderId="13" fillId="7" fontId="27" numFmtId="0" xfId="0" applyAlignment="1" applyBorder="1" applyFont="1">
      <alignment horizontal="center" readingOrder="0" shrinkToFit="0" vertical="center" wrapText="1"/>
    </xf>
    <xf borderId="14" fillId="7" fontId="27" numFmtId="0" xfId="0" applyAlignment="1" applyBorder="1" applyFont="1">
      <alignment horizontal="center" readingOrder="0" shrinkToFit="0" vertical="center" wrapText="1"/>
    </xf>
    <xf borderId="21" fillId="5" fontId="27" numFmtId="0" xfId="0" applyAlignment="1" applyBorder="1" applyFont="1">
      <alignment horizontal="center" shrinkToFit="0" vertical="center" wrapText="1"/>
    </xf>
    <xf borderId="19" fillId="5" fontId="26" numFmtId="0" xfId="0" applyAlignment="1" applyBorder="1" applyFont="1">
      <alignment horizontal="center" shrinkToFit="0" vertical="center" wrapText="1"/>
    </xf>
    <xf borderId="9" fillId="11" fontId="26" numFmtId="0" xfId="0" applyAlignment="1" applyBorder="1" applyFont="1">
      <alignment horizontal="center" readingOrder="0" shrinkToFit="0" vertical="center" wrapText="1"/>
    </xf>
    <xf borderId="12" fillId="5" fontId="27" numFmtId="0" xfId="0" applyAlignment="1" applyBorder="1" applyFont="1">
      <alignment horizontal="center" readingOrder="0" shrinkToFit="0" vertical="center" wrapText="1"/>
    </xf>
    <xf borderId="12" fillId="11" fontId="27" numFmtId="0" xfId="0" applyAlignment="1" applyBorder="1" applyFont="1">
      <alignment horizontal="center" readingOrder="0" shrinkToFit="0" vertical="center" wrapText="1"/>
    </xf>
    <xf borderId="15" fillId="5" fontId="24" numFmtId="164" xfId="0" applyAlignment="1" applyBorder="1" applyFont="1" applyNumberFormat="1">
      <alignment horizontal="center" shrinkToFit="0" vertical="center" wrapText="1"/>
    </xf>
    <xf borderId="1" fillId="6" fontId="27" numFmtId="0" xfId="0" applyAlignment="1" applyBorder="1" applyFont="1">
      <alignment horizontal="center" readingOrder="0" shrinkToFit="0" vertical="center" wrapText="1"/>
    </xf>
    <xf borderId="3" fillId="6" fontId="27" numFmtId="0" xfId="0" applyAlignment="1" applyBorder="1" applyFont="1">
      <alignment horizontal="center" readingOrder="0" shrinkToFit="0" vertical="center" wrapText="1"/>
    </xf>
    <xf borderId="1" fillId="7" fontId="27" numFmtId="0" xfId="0" applyAlignment="1" applyBorder="1" applyFont="1">
      <alignment horizontal="center" readingOrder="0" shrinkToFit="0" vertical="center" wrapText="1"/>
    </xf>
    <xf borderId="3" fillId="7" fontId="27"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3" fillId="8" fontId="27" numFmtId="0" xfId="0" applyAlignment="1" applyBorder="1" applyFont="1">
      <alignment horizontal="center" readingOrder="0" shrinkToFit="0" vertical="center" wrapText="1"/>
    </xf>
    <xf borderId="1" fillId="5" fontId="24" numFmtId="164" xfId="0" applyAlignment="1" applyBorder="1" applyFont="1" applyNumberFormat="1">
      <alignment horizontal="center" shrinkToFit="0" vertical="center" wrapText="1"/>
    </xf>
    <xf borderId="13" fillId="11" fontId="28" numFmtId="0" xfId="0" applyBorder="1" applyFont="1"/>
    <xf borderId="16" fillId="11" fontId="36" numFmtId="0" xfId="0" applyAlignment="1" applyBorder="1" applyFont="1">
      <alignment horizontal="center" readingOrder="0" shrinkToFit="0" vertical="center" wrapText="1"/>
    </xf>
    <xf borderId="1" fillId="5" fontId="27" numFmtId="0" xfId="0" applyAlignment="1" applyBorder="1" applyFont="1">
      <alignment horizontal="center" readingOrder="0" shrinkToFit="0" vertical="center" wrapText="1"/>
    </xf>
    <xf borderId="2" fillId="5" fontId="27" numFmtId="0" xfId="0" applyAlignment="1" applyBorder="1" applyFont="1">
      <alignment horizontal="center" readingOrder="0" shrinkToFit="0" vertical="center" wrapText="1"/>
    </xf>
    <xf borderId="2" fillId="5" fontId="27" numFmtId="166" xfId="0" applyAlignment="1" applyBorder="1" applyFont="1" applyNumberFormat="1">
      <alignment horizontal="center" shrinkToFit="0" vertical="center" wrapText="1"/>
    </xf>
    <xf borderId="10" fillId="11" fontId="27" numFmtId="0" xfId="0" applyAlignment="1" applyBorder="1" applyFont="1">
      <alignment horizontal="center" readingOrder="0" shrinkToFit="0" vertical="center" wrapText="1"/>
    </xf>
    <xf borderId="11" fillId="11" fontId="27" numFmtId="0" xfId="0" applyAlignment="1" applyBorder="1" applyFont="1">
      <alignment horizontal="center" readingOrder="0" shrinkToFit="0" vertical="center" wrapText="1"/>
    </xf>
    <xf borderId="0" fillId="11" fontId="24" numFmtId="164" xfId="0" applyAlignment="1" applyFont="1" applyNumberFormat="1">
      <alignment horizontal="center" shrinkToFit="0" vertical="center" wrapText="1"/>
    </xf>
    <xf borderId="8" fillId="11" fontId="24" numFmtId="164" xfId="0" applyAlignment="1" applyBorder="1" applyFont="1" applyNumberFormat="1">
      <alignment horizontal="center" readingOrder="0" shrinkToFit="0" vertical="center" wrapText="1"/>
    </xf>
    <xf borderId="0" fillId="11" fontId="25" numFmtId="165" xfId="0" applyAlignment="1" applyFont="1" applyNumberFormat="1">
      <alignment horizontal="center" readingOrder="0" shrinkToFit="0" vertical="center" wrapText="1"/>
    </xf>
    <xf borderId="8" fillId="11" fontId="27" numFmtId="0" xfId="0" applyAlignment="1" applyBorder="1" applyFont="1">
      <alignment horizontal="center" readingOrder="0" shrinkToFit="0" vertical="center" wrapText="1"/>
    </xf>
    <xf borderId="0" fillId="5" fontId="24" numFmtId="164" xfId="0" applyAlignment="1" applyFont="1" applyNumberFormat="1">
      <alignment horizontal="center" shrinkToFit="0" vertical="center" wrapText="1"/>
    </xf>
    <xf borderId="11" fillId="5" fontId="27" numFmtId="0" xfId="0" applyAlignment="1" applyBorder="1" applyFont="1">
      <alignment horizontal="center" shrinkToFit="0" vertical="center" wrapText="1"/>
    </xf>
    <xf borderId="18" fillId="5" fontId="24" numFmtId="164" xfId="0" applyAlignment="1" applyBorder="1" applyFont="1" applyNumberFormat="1">
      <alignment horizontal="center" shrinkToFit="0" vertical="center" wrapText="1"/>
    </xf>
    <xf borderId="8" fillId="6" fontId="27" numFmtId="0" xfId="0" applyAlignment="1" applyBorder="1" applyFont="1">
      <alignment horizontal="center" shrinkToFit="0" vertical="center" wrapText="1"/>
    </xf>
    <xf borderId="9" fillId="6" fontId="27" numFmtId="0" xfId="0" applyAlignment="1" applyBorder="1" applyFont="1">
      <alignment horizontal="center" shrinkToFit="0" vertical="center" wrapText="1"/>
    </xf>
    <xf borderId="13" fillId="8" fontId="27" numFmtId="0" xfId="0" applyAlignment="1" applyBorder="1" applyFont="1">
      <alignment horizontal="center" readingOrder="0" shrinkToFit="0" vertical="center" wrapText="1"/>
    </xf>
    <xf borderId="14" fillId="8" fontId="27" numFmtId="0" xfId="0" applyAlignment="1" applyBorder="1" applyFont="1">
      <alignment horizontal="center" readingOrder="0" shrinkToFit="0" vertical="center" wrapText="1"/>
    </xf>
    <xf borderId="21" fillId="5" fontId="27" numFmtId="0" xfId="0" applyAlignment="1" applyBorder="1" applyFont="1">
      <alignment horizontal="center" readingOrder="0" shrinkToFit="0" vertical="center" wrapText="1"/>
    </xf>
    <xf borderId="19" fillId="5" fontId="27" numFmtId="0" xfId="0" applyAlignment="1" applyBorder="1" applyFont="1">
      <alignment horizontal="center" readingOrder="0" shrinkToFit="0" vertical="center" wrapText="1"/>
    </xf>
    <xf borderId="20" fillId="5" fontId="27" numFmtId="0" xfId="0" applyAlignment="1" applyBorder="1" applyFont="1">
      <alignment horizontal="center" readingOrder="0" shrinkToFit="0" vertical="center" wrapText="1"/>
    </xf>
    <xf borderId="10" fillId="5" fontId="27" numFmtId="0" xfId="0" applyAlignment="1" applyBorder="1" applyFont="1">
      <alignment horizontal="center" readingOrder="0" shrinkToFit="0" vertical="center" wrapText="1"/>
    </xf>
    <xf borderId="11" fillId="5" fontId="27" numFmtId="0" xfId="0" applyAlignment="1" applyBorder="1" applyFont="1">
      <alignment horizontal="center" readingOrder="0" shrinkToFit="0" vertical="center" wrapText="1"/>
    </xf>
    <xf borderId="18" fillId="11" fontId="24" numFmtId="164" xfId="0" applyAlignment="1" applyBorder="1" applyFont="1" applyNumberFormat="1">
      <alignment horizontal="center" shrinkToFit="0" vertical="center" wrapText="1"/>
    </xf>
    <xf borderId="2" fillId="11" fontId="27" numFmtId="0" xfId="0" applyAlignment="1" applyBorder="1" applyFont="1">
      <alignment horizontal="center" readingOrder="0" shrinkToFit="0" vertical="center" wrapText="1"/>
    </xf>
    <xf borderId="3" fillId="11" fontId="27" numFmtId="0" xfId="0" applyAlignment="1" applyBorder="1" applyFont="1">
      <alignment horizontal="center" readingOrder="0" shrinkToFit="0" vertical="center" wrapText="1"/>
    </xf>
    <xf borderId="2" fillId="11" fontId="27" numFmtId="166" xfId="0" applyAlignment="1" applyBorder="1" applyFont="1" applyNumberFormat="1">
      <alignment horizontal="center" shrinkToFit="0" vertical="center" wrapText="1"/>
    </xf>
    <xf borderId="18" fillId="5" fontId="27" numFmtId="0" xfId="0" applyAlignment="1" applyBorder="1" applyFont="1">
      <alignment horizontal="center" readingOrder="0" shrinkToFit="0" vertical="center" wrapText="1"/>
    </xf>
    <xf borderId="17" fillId="5" fontId="36" numFmtId="0" xfId="0" applyAlignment="1" applyBorder="1" applyFont="1">
      <alignment horizontal="center" shrinkToFit="0" vertical="center" wrapText="1"/>
    </xf>
    <xf borderId="21" fillId="5" fontId="27" numFmtId="4" xfId="0" applyAlignment="1" applyBorder="1" applyFont="1" applyNumberFormat="1">
      <alignment horizontal="center" shrinkToFit="0" vertical="center" wrapText="1"/>
    </xf>
    <xf borderId="14" fillId="5" fontId="26" numFmtId="4" xfId="0" applyAlignment="1" applyBorder="1" applyFont="1" applyNumberFormat="1">
      <alignment horizontal="center" shrinkToFit="0" vertical="center" wrapText="1"/>
    </xf>
    <xf borderId="1" fillId="11" fontId="24" numFmtId="164" xfId="0" applyAlignment="1" applyBorder="1" applyFont="1" applyNumberFormat="1">
      <alignment horizontal="center" shrinkToFit="0" vertical="center" wrapText="1"/>
    </xf>
    <xf borderId="1" fillId="11" fontId="27" numFmtId="0" xfId="0" applyAlignment="1" applyBorder="1" applyFont="1">
      <alignment horizontal="center" readingOrder="0" shrinkToFit="0" vertical="center" wrapText="1"/>
    </xf>
    <xf borderId="8" fillId="5" fontId="24" numFmtId="0" xfId="0" applyAlignment="1" applyBorder="1" applyFont="1">
      <alignment horizontal="center" readingOrder="0" shrinkToFit="0" vertical="center" wrapText="1"/>
    </xf>
    <xf borderId="19" fillId="11" fontId="26" numFmtId="0" xfId="0" applyAlignment="1" applyBorder="1" applyFont="1">
      <alignment horizontal="center" readingOrder="0" shrinkToFit="0" vertical="center" wrapText="1"/>
    </xf>
    <xf borderId="21" fillId="11" fontId="27" numFmtId="4" xfId="0" applyAlignment="1" applyBorder="1" applyFont="1" applyNumberFormat="1">
      <alignment horizontal="center" shrinkToFit="0" vertical="center" wrapText="1"/>
    </xf>
    <xf borderId="14" fillId="11" fontId="26" numFmtId="4" xfId="0" applyAlignment="1" applyBorder="1" applyFont="1" applyNumberFormat="1">
      <alignment horizontal="center" shrinkToFit="0" vertical="center" wrapText="1"/>
    </xf>
    <xf borderId="4" fillId="11" fontId="27" numFmtId="0" xfId="0" applyAlignment="1" applyBorder="1" applyFont="1">
      <alignment horizontal="center" readingOrder="0" shrinkToFit="0" vertical="center" wrapText="1"/>
    </xf>
    <xf borderId="5" fillId="11" fontId="27" numFmtId="0" xfId="0" applyAlignment="1" applyBorder="1" applyFont="1">
      <alignment horizontal="center" readingOrder="0" shrinkToFit="0" vertical="center" wrapText="1"/>
    </xf>
    <xf borderId="6" fillId="11" fontId="27" numFmtId="0" xfId="0" applyAlignment="1" applyBorder="1" applyFont="1">
      <alignment horizontal="center" shrinkToFit="0" vertical="center" wrapText="1"/>
    </xf>
    <xf borderId="0" fillId="5" fontId="27" numFmtId="0" xfId="0" applyAlignment="1" applyFont="1">
      <alignment horizontal="center" readingOrder="0" shrinkToFit="0" vertical="center" wrapText="1"/>
    </xf>
    <xf borderId="0" fillId="11" fontId="27" numFmtId="0" xfId="0" applyAlignment="1" applyFont="1">
      <alignment horizontal="center" readingOrder="0" shrinkToFit="0" vertical="center" wrapText="1"/>
    </xf>
    <xf borderId="16" fillId="5" fontId="36" numFmtId="0" xfId="0" applyAlignment="1" applyBorder="1" applyFont="1">
      <alignment horizontal="center" readingOrder="0" shrinkToFit="0" vertical="center" wrapText="1"/>
    </xf>
    <xf borderId="0" fillId="5" fontId="25" numFmtId="21" xfId="0" applyAlignment="1" applyFont="1" applyNumberFormat="1">
      <alignment horizontal="center" readingOrder="0" shrinkToFit="0" vertical="center" wrapText="1"/>
    </xf>
    <xf borderId="0" fillId="11" fontId="25" numFmtId="21" xfId="0" applyAlignment="1" applyFont="1" applyNumberFormat="1">
      <alignment horizontal="center" readingOrder="0" shrinkToFit="0" vertical="center" wrapText="1"/>
    </xf>
    <xf borderId="9" fillId="7" fontId="27" numFmtId="0" xfId="0" applyAlignment="1" applyBorder="1" applyFont="1">
      <alignment horizontal="center" readingOrder="0" shrinkToFit="0" vertical="center" wrapText="1"/>
    </xf>
    <xf borderId="5" fillId="5" fontId="26" numFmtId="0" xfId="0" applyAlignment="1" applyBorder="1" applyFont="1">
      <alignment horizontal="center" shrinkToFit="0" vertical="center" wrapText="1"/>
    </xf>
    <xf borderId="4" fillId="5" fontId="27" numFmtId="0" xfId="0" applyAlignment="1" applyBorder="1" applyFont="1">
      <alignment horizontal="center" readingOrder="0" shrinkToFit="0" vertical="center" wrapText="1"/>
    </xf>
    <xf borderId="5" fillId="5" fontId="27" numFmtId="0" xfId="0" applyAlignment="1" applyBorder="1" applyFont="1">
      <alignment horizontal="center" readingOrder="0" shrinkToFit="0" vertical="center" wrapText="1"/>
    </xf>
    <xf borderId="6" fillId="5" fontId="27" numFmtId="0" xfId="0" applyAlignment="1" applyBorder="1" applyFont="1">
      <alignment horizontal="center" readingOrder="0" shrinkToFit="0" vertical="center" wrapText="1"/>
    </xf>
    <xf borderId="0" fillId="11" fontId="27" numFmtId="0" xfId="0" applyAlignment="1" applyFont="1">
      <alignment horizontal="center" shrinkToFit="0" vertical="center" wrapText="1"/>
    </xf>
    <xf borderId="4" fillId="11" fontId="27" numFmtId="4" xfId="0" applyAlignment="1" applyBorder="1" applyFont="1" applyNumberFormat="1">
      <alignment horizontal="center" shrinkToFit="0" vertical="center" wrapText="1"/>
    </xf>
    <xf borderId="5" fillId="5" fontId="26" numFmtId="0" xfId="0" applyAlignment="1" applyBorder="1" applyFont="1">
      <alignment horizontal="center" readingOrder="0" shrinkToFit="0" vertical="center" wrapText="1"/>
    </xf>
    <xf borderId="6" fillId="11" fontId="27" numFmtId="0" xfId="0" applyAlignment="1" applyBorder="1" applyFont="1">
      <alignment horizontal="center" readingOrder="0" shrinkToFit="0" vertical="center" wrapText="1"/>
    </xf>
    <xf borderId="2" fillId="11" fontId="27" numFmtId="0" xfId="0" applyAlignment="1" applyBorder="1" applyFont="1">
      <alignment horizontal="center" shrinkToFit="0" vertical="center" wrapText="1"/>
    </xf>
    <xf borderId="9" fillId="6" fontId="26" numFmtId="0" xfId="0" applyAlignment="1" applyBorder="1" applyFont="1">
      <alignment horizontal="center" readingOrder="0" shrinkToFit="0" vertical="center" wrapText="1"/>
    </xf>
    <xf borderId="0" fillId="11" fontId="27" numFmtId="167" xfId="0" applyAlignment="1" applyFont="1" applyNumberFormat="1">
      <alignment horizontal="center" readingOrder="0" shrinkToFit="0" vertical="center" wrapText="1"/>
    </xf>
    <xf borderId="11" fillId="5" fontId="26" numFmtId="0" xfId="0" applyAlignment="1" applyBorder="1" applyFont="1">
      <alignment horizontal="center" readingOrder="0" shrinkToFit="0" vertical="center" wrapText="1"/>
    </xf>
    <xf borderId="11" fillId="11" fontId="26" numFmtId="0" xfId="0" applyAlignment="1" applyBorder="1" applyFont="1">
      <alignment horizontal="center" readingOrder="0" shrinkToFit="0" vertical="center" wrapText="1"/>
    </xf>
    <xf borderId="3" fillId="5" fontId="26" numFmtId="0" xfId="0" applyAlignment="1" applyBorder="1" applyFont="1">
      <alignment horizontal="center" shrinkToFit="0" vertical="center" wrapText="1"/>
    </xf>
    <xf borderId="2" fillId="5" fontId="27" numFmtId="0" xfId="0" applyAlignment="1" applyBorder="1" applyFont="1">
      <alignment horizontal="center" shrinkToFit="0" vertical="center" wrapText="1"/>
    </xf>
    <xf borderId="3" fillId="6" fontId="26" numFmtId="0" xfId="0" applyAlignment="1" applyBorder="1" applyFont="1">
      <alignment horizontal="center" readingOrder="0" shrinkToFit="0" vertical="center" wrapText="1"/>
    </xf>
    <xf borderId="18" fillId="11" fontId="27" numFmtId="0" xfId="0" applyAlignment="1" applyBorder="1" applyFont="1">
      <alignment horizontal="center" readingOrder="0" shrinkToFit="0" vertical="center" wrapText="1"/>
    </xf>
    <xf borderId="20" fillId="5" fontId="27" numFmtId="0" xfId="0" applyAlignment="1" applyBorder="1" applyFont="1">
      <alignment horizontal="center" readingOrder="0" shrinkToFit="0" vertical="center" wrapText="1"/>
    </xf>
    <xf borderId="5" fillId="11" fontId="26" numFmtId="0" xfId="0" applyAlignment="1" applyBorder="1" applyFont="1">
      <alignment horizontal="center" readingOrder="0" shrinkToFit="0" vertical="center" wrapText="1"/>
    </xf>
    <xf borderId="11" fillId="5" fontId="26" numFmtId="0" xfId="0" applyAlignment="1" applyBorder="1" applyFont="1">
      <alignment horizontal="center" shrinkToFit="0" vertical="center" wrapText="1"/>
    </xf>
    <xf borderId="0" fillId="5" fontId="27" numFmtId="166" xfId="0" applyAlignment="1" applyFont="1" applyNumberFormat="1">
      <alignment horizontal="center" shrinkToFit="0" vertical="center" wrapText="1"/>
    </xf>
    <xf borderId="13" fillId="6" fontId="27" numFmtId="0" xfId="0" applyAlignment="1" applyBorder="1" applyFont="1">
      <alignment horizontal="center" shrinkToFit="0" vertical="center" wrapText="1"/>
    </xf>
    <xf borderId="14" fillId="6" fontId="27" numFmtId="0" xfId="0" applyAlignment="1" applyBorder="1" applyFont="1">
      <alignment horizontal="center" shrinkToFit="0" vertical="center" wrapText="1"/>
    </xf>
    <xf borderId="15" fillId="5" fontId="15" numFmtId="0" xfId="0" applyAlignment="1" applyBorder="1" applyFont="1">
      <alignment horizontal="center" readingOrder="0" shrinkToFit="0" textRotation="255" vertical="center" wrapText="1"/>
    </xf>
    <xf borderId="2" fillId="5" fontId="16" numFmtId="167" xfId="0" applyAlignment="1" applyBorder="1" applyFont="1" applyNumberFormat="1">
      <alignment horizontal="center" readingOrder="0" shrinkToFit="0" vertical="center" wrapText="1"/>
    </xf>
    <xf borderId="16" fillId="11" fontId="15" numFmtId="0" xfId="0" applyAlignment="1" applyBorder="1" applyFont="1">
      <alignment horizontal="center" readingOrder="0" shrinkToFit="0" textRotation="255" vertical="center" wrapText="1"/>
    </xf>
    <xf borderId="0" fillId="11" fontId="27" numFmtId="167" xfId="0" applyAlignment="1" applyFont="1" applyNumberFormat="1">
      <alignment horizontal="center" shrinkToFit="0" vertical="center" wrapText="1"/>
    </xf>
    <xf borderId="17" fillId="5" fontId="15" numFmtId="0" xfId="0" applyAlignment="1" applyBorder="1" applyFont="1">
      <alignment horizontal="center" readingOrder="0" shrinkToFit="0" textRotation="255" vertical="center" wrapText="1"/>
    </xf>
    <xf borderId="14" fillId="5" fontId="26" numFmtId="0" xfId="0" applyAlignment="1" applyBorder="1" applyFont="1">
      <alignment horizontal="center" readingOrder="0" shrinkToFit="0" vertical="center" wrapText="1"/>
    </xf>
    <xf borderId="0" fillId="5" fontId="27" numFmtId="167" xfId="0" applyAlignment="1" applyFont="1" applyNumberFormat="1">
      <alignment horizontal="center" shrinkToFit="0" vertical="center" wrapText="1"/>
    </xf>
    <xf borderId="2" fillId="11" fontId="25" numFmtId="165" xfId="0" applyAlignment="1" applyBorder="1" applyFont="1" applyNumberFormat="1">
      <alignment horizontal="center" shrinkToFit="0" vertical="center" wrapText="1"/>
    </xf>
    <xf borderId="1" fillId="11" fontId="27" numFmtId="0" xfId="0" applyAlignment="1" applyBorder="1" applyFont="1">
      <alignment horizontal="center" shrinkToFit="0" vertical="center" wrapText="1"/>
    </xf>
    <xf borderId="3" fillId="11" fontId="26" numFmtId="0" xfId="0" applyAlignment="1" applyBorder="1" applyFont="1">
      <alignment horizontal="center" shrinkToFit="0" vertical="center" wrapText="1"/>
    </xf>
    <xf borderId="1" fillId="6" fontId="27" numFmtId="0" xfId="0" applyAlignment="1" applyBorder="1" applyFont="1">
      <alignment horizontal="center" shrinkToFit="0" vertical="center" wrapText="1"/>
    </xf>
    <xf borderId="3" fillId="6" fontId="27" numFmtId="0" xfId="0" applyAlignment="1" applyBorder="1" applyFont="1">
      <alignment horizontal="center" shrinkToFit="0" vertical="center" wrapText="1"/>
    </xf>
    <xf borderId="4" fillId="11" fontId="27" numFmtId="0" xfId="0" applyAlignment="1" applyBorder="1" applyFont="1">
      <alignment horizontal="center" shrinkToFit="0" vertical="center" wrapText="1"/>
    </xf>
    <xf borderId="5" fillId="11" fontId="27" numFmtId="0" xfId="0" applyAlignment="1" applyBorder="1" applyFont="1">
      <alignment horizontal="center" shrinkToFit="0" vertical="center" wrapText="1"/>
    </xf>
    <xf borderId="2" fillId="11" fontId="27" numFmtId="167" xfId="0" applyAlignment="1" applyBorder="1" applyFont="1" applyNumberFormat="1">
      <alignment horizontal="center" shrinkToFit="0" vertical="center" wrapText="1"/>
    </xf>
    <xf borderId="0" fillId="11" fontId="12" numFmtId="10" xfId="0" applyFont="1" applyNumberFormat="1"/>
    <xf borderId="16" fillId="5" fontId="24" numFmtId="0" xfId="0" applyAlignment="1" applyBorder="1" applyFont="1">
      <alignment horizontal="center" readingOrder="0" shrinkToFit="0" vertical="center" wrapText="1"/>
    </xf>
    <xf borderId="0" fillId="5" fontId="12" numFmtId="10" xfId="0" applyFont="1" applyNumberFormat="1"/>
    <xf borderId="16" fillId="11" fontId="24" numFmtId="0" xfId="0" applyAlignment="1" applyBorder="1" applyFont="1">
      <alignment horizontal="center" readingOrder="0" shrinkToFit="0" vertical="center" wrapText="1"/>
    </xf>
    <xf borderId="17" fillId="5" fontId="24" numFmtId="0" xfId="0" applyAlignment="1" applyBorder="1" applyFont="1">
      <alignment horizontal="center" readingOrder="0" shrinkToFit="0" vertical="center" wrapText="1"/>
    </xf>
    <xf borderId="18" fillId="5" fontId="27" numFmtId="167" xfId="0" applyAlignment="1" applyBorder="1" applyFont="1" applyNumberFormat="1">
      <alignment horizontal="center" shrinkToFit="0" vertical="center" wrapText="1"/>
    </xf>
    <xf borderId="15" fillId="11" fontId="36" numFmtId="169" xfId="0" applyAlignment="1" applyBorder="1" applyFont="1" applyNumberFormat="1">
      <alignment horizontal="center" readingOrder="0" shrinkToFit="0" vertical="center" wrapText="1"/>
    </xf>
    <xf borderId="2" fillId="11" fontId="27" numFmtId="167" xfId="0" applyAlignment="1" applyBorder="1" applyFont="1" applyNumberFormat="1">
      <alignment horizontal="center" readingOrder="0" shrinkToFit="0" vertical="center" wrapText="1"/>
    </xf>
    <xf borderId="2" fillId="3" fontId="26" numFmtId="4" xfId="0" applyAlignment="1" applyBorder="1" applyFont="1" applyNumberFormat="1">
      <alignment horizontal="center" readingOrder="0" shrinkToFit="0" vertical="center" wrapText="1"/>
    </xf>
    <xf borderId="16" fillId="5" fontId="36" numFmtId="169" xfId="0" applyAlignment="1" applyBorder="1" applyFont="1" applyNumberFormat="1">
      <alignment horizontal="center" readingOrder="0" shrinkToFit="0" vertical="center" wrapText="1"/>
    </xf>
    <xf borderId="0" fillId="5" fontId="27" numFmtId="167" xfId="0" applyAlignment="1" applyFont="1" applyNumberFormat="1">
      <alignment horizontal="center" readingOrder="0" shrinkToFit="0" vertical="center" wrapText="1"/>
    </xf>
    <xf borderId="16" fillId="11" fontId="36" numFmtId="169" xfId="0" applyAlignment="1" applyBorder="1" applyFont="1" applyNumberFormat="1">
      <alignment horizontal="center" readingOrder="0" shrinkToFit="0" vertical="center" wrapText="1"/>
    </xf>
    <xf borderId="15" fillId="11" fontId="24" numFmtId="164" xfId="0" applyAlignment="1" applyBorder="1" applyFont="1" applyNumberFormat="1">
      <alignment horizontal="center" shrinkToFit="0" vertical="center" wrapText="1"/>
    </xf>
    <xf borderId="5" fillId="11" fontId="27" numFmtId="0" xfId="0" applyAlignment="1" applyBorder="1" applyFont="1">
      <alignment horizontal="center" shrinkToFit="0" vertical="center" wrapText="1"/>
    </xf>
    <xf borderId="16" fillId="5" fontId="24" numFmtId="164" xfId="0" applyAlignment="1" applyBorder="1" applyFont="1" applyNumberFormat="1">
      <alignment horizontal="center" shrinkToFit="0" vertical="center" wrapText="1"/>
    </xf>
    <xf borderId="16" fillId="11" fontId="24" numFmtId="164" xfId="0" applyAlignment="1" applyBorder="1" applyFont="1" applyNumberFormat="1">
      <alignment horizontal="center" shrinkToFit="0" vertical="center" wrapText="1"/>
    </xf>
    <xf borderId="17" fillId="5" fontId="24" numFmtId="164" xfId="0" applyAlignment="1" applyBorder="1" applyFont="1" applyNumberFormat="1">
      <alignment horizontal="center" shrinkToFit="0" vertical="center" wrapText="1"/>
    </xf>
    <xf borderId="2" fillId="11" fontId="24" numFmtId="164" xfId="0" applyAlignment="1" applyBorder="1" applyFont="1" applyNumberFormat="1">
      <alignment horizontal="center" readingOrder="0" shrinkToFit="0" vertical="center" wrapText="1"/>
    </xf>
    <xf borderId="22" fillId="11" fontId="26" numFmtId="4" xfId="0" applyAlignment="1" applyBorder="1" applyFont="1" applyNumberFormat="1">
      <alignment horizontal="center" readingOrder="0" shrinkToFit="0" vertical="center" wrapText="1"/>
    </xf>
    <xf borderId="16" fillId="5" fontId="36" numFmtId="0" xfId="0" applyAlignment="1" applyBorder="1" applyFont="1">
      <alignment horizontal="center" shrinkToFit="0" vertical="center" wrapText="1"/>
    </xf>
    <xf borderId="23" fillId="5" fontId="26" numFmtId="4" xfId="0" applyAlignment="1" applyBorder="1" applyFont="1" applyNumberFormat="1">
      <alignment horizontal="center" readingOrder="0" shrinkToFit="0" vertical="center" wrapText="1"/>
    </xf>
    <xf borderId="23" fillId="11" fontId="26" numFmtId="4" xfId="0" applyAlignment="1" applyBorder="1" applyFont="1" applyNumberFormat="1">
      <alignment horizontal="center" readingOrder="0" shrinkToFit="0" vertical="center" wrapText="1"/>
    </xf>
    <xf borderId="24" fillId="5" fontId="26" numFmtId="4" xfId="0" applyAlignment="1" applyBorder="1" applyFont="1" applyNumberFormat="1">
      <alignment horizontal="center" readingOrder="0" shrinkToFit="0" vertical="center" wrapText="1"/>
    </xf>
    <xf borderId="17" fillId="11" fontId="24" numFmtId="164" xfId="0" applyAlignment="1" applyBorder="1" applyFont="1" applyNumberFormat="1">
      <alignment horizontal="center" shrinkToFit="0" vertical="center" wrapText="1"/>
    </xf>
    <xf borderId="18" fillId="11" fontId="27" numFmtId="167" xfId="0" applyAlignment="1" applyBorder="1" applyFont="1" applyNumberFormat="1">
      <alignment horizontal="center" shrinkToFit="0" vertical="center" wrapText="1"/>
    </xf>
    <xf borderId="2" fillId="5" fontId="27" numFmtId="167" xfId="0" applyAlignment="1" applyBorder="1" applyFont="1" applyNumberFormat="1">
      <alignment horizontal="center" readingOrder="0" shrinkToFit="0" vertical="center" wrapText="1"/>
    </xf>
    <xf borderId="0" fillId="11" fontId="24" numFmtId="164" xfId="0" applyAlignment="1" applyFont="1" applyNumberFormat="1">
      <alignment horizontal="center" readingOrder="0" shrinkToFit="0" vertical="center" wrapText="1"/>
    </xf>
    <xf borderId="17" fillId="11" fontId="24" numFmtId="0" xfId="0" applyAlignment="1" applyBorder="1" applyFont="1">
      <alignment horizontal="center" readingOrder="0" shrinkToFit="0" vertical="center" wrapText="1"/>
    </xf>
    <xf borderId="8" fillId="9" fontId="27" numFmtId="0" xfId="0" applyAlignment="1" applyBorder="1" applyFont="1">
      <alignment horizontal="center" readingOrder="0" shrinkToFit="0" vertical="center" wrapText="1"/>
    </xf>
    <xf borderId="9" fillId="9" fontId="27" numFmtId="0" xfId="0" applyAlignment="1" applyBorder="1" applyFont="1">
      <alignment horizontal="center" readingOrder="0" shrinkToFit="0" vertical="center" wrapText="1"/>
    </xf>
    <xf borderId="13" fillId="9" fontId="27" numFmtId="0" xfId="0" applyAlignment="1" applyBorder="1" applyFont="1">
      <alignment horizontal="center" readingOrder="0" shrinkToFit="0" vertical="center" wrapText="1"/>
    </xf>
    <xf borderId="14" fillId="9" fontId="27" numFmtId="0" xfId="0" applyAlignment="1" applyBorder="1" applyFont="1">
      <alignment horizontal="center" readingOrder="0" shrinkToFit="0" vertical="center" wrapText="1"/>
    </xf>
    <xf borderId="0" fillId="10" fontId="27" numFmtId="0" xfId="0" applyAlignment="1" applyFont="1">
      <alignment horizontal="center" readingOrder="0" shrinkToFit="0" vertical="center" wrapText="1"/>
    </xf>
    <xf borderId="18" fillId="10" fontId="27" numFmtId="0" xfId="0" applyAlignment="1" applyBorder="1" applyFont="1">
      <alignment horizontal="center" readingOrder="0" shrinkToFit="0" vertical="center" wrapText="1"/>
    </xf>
    <xf borderId="16" fillId="5" fontId="36" numFmtId="0" xfId="0" applyAlignment="1" applyBorder="1" applyFont="1">
      <alignment horizontal="center" readingOrder="0" shrinkToFit="0" vertical="center" wrapText="1"/>
    </xf>
    <xf borderId="8" fillId="7" fontId="27" numFmtId="0" xfId="0" applyAlignment="1" applyBorder="1" applyFont="1">
      <alignment horizontal="center" shrinkToFit="0" vertical="center" wrapText="1"/>
    </xf>
    <xf borderId="9" fillId="7" fontId="27" numFmtId="0" xfId="0" applyAlignment="1" applyBorder="1" applyFont="1">
      <alignment horizontal="center" shrinkToFit="0" vertical="center" wrapText="1"/>
    </xf>
    <xf borderId="12" fillId="11" fontId="27" numFmtId="0" xfId="0" applyAlignment="1" applyBorder="1" applyFont="1">
      <alignment horizontal="center" shrinkToFit="0" vertical="center" wrapText="1"/>
    </xf>
    <xf borderId="0" fillId="12" fontId="27" numFmtId="166" xfId="0" applyAlignment="1" applyFill="1" applyFont="1" applyNumberFormat="1">
      <alignment horizontal="center" readingOrder="0" shrinkToFit="0" vertical="center" wrapText="1"/>
    </xf>
    <xf borderId="17" fillId="13" fontId="36" numFmtId="0" xfId="0" applyAlignment="1" applyBorder="1" applyFill="1" applyFont="1">
      <alignment horizontal="center" readingOrder="0" shrinkToFit="0" vertical="center" wrapText="1"/>
    </xf>
    <xf borderId="20" fillId="11" fontId="27" numFmtId="0" xfId="0" applyAlignment="1" applyBorder="1" applyFont="1">
      <alignment horizontal="center" readingOrder="0" shrinkToFit="0" vertical="center" wrapText="1"/>
    </xf>
    <xf borderId="12" fillId="5" fontId="27" numFmtId="0" xfId="0" applyAlignment="1" applyBorder="1" applyFont="1">
      <alignment horizontal="center" shrinkToFit="0" vertical="center" wrapText="1"/>
    </xf>
    <xf borderId="0" fillId="5" fontId="27" numFmtId="21" xfId="0" applyAlignment="1" applyFont="1" applyNumberFormat="1">
      <alignment horizontal="center" readingOrder="0" shrinkToFit="0" vertical="center" wrapText="1"/>
    </xf>
    <xf borderId="19" fillId="11" fontId="27" numFmtId="0" xfId="0" applyAlignment="1" applyBorder="1" applyFont="1">
      <alignment horizontal="center" readingOrder="0" shrinkToFit="0" vertical="center" wrapText="1"/>
    </xf>
    <xf borderId="16" fillId="13" fontId="36" numFmtId="0" xfId="0" applyAlignment="1" applyBorder="1" applyFont="1">
      <alignment horizontal="center" readingOrder="0" shrinkToFit="0" vertical="center" wrapText="1"/>
    </xf>
    <xf borderId="25" fillId="11" fontId="24" numFmtId="164" xfId="0" applyAlignment="1" applyBorder="1" applyFont="1" applyNumberFormat="1">
      <alignment horizontal="center" shrinkToFit="0" vertical="center" wrapText="1"/>
    </xf>
    <xf borderId="25" fillId="5" fontId="24" numFmtId="164" xfId="0" applyAlignment="1" applyBorder="1" applyFont="1" applyNumberFormat="1">
      <alignment horizontal="center" shrinkToFit="0" vertical="center" wrapText="1"/>
    </xf>
    <xf borderId="8" fillId="11" fontId="27" numFmtId="0" xfId="0" applyAlignment="1" applyBorder="1" applyFont="1">
      <alignment horizontal="center" readingOrder="0" shrinkToFit="0" vertical="center" wrapText="1"/>
    </xf>
    <xf borderId="8" fillId="5" fontId="27" numFmtId="0" xfId="0" applyAlignment="1" applyBorder="1" applyFont="1">
      <alignment horizontal="center" readingOrder="0" shrinkToFit="0" vertical="center" wrapText="1"/>
    </xf>
    <xf borderId="18" fillId="11" fontId="27" numFmtId="167" xfId="0" applyAlignment="1" applyBorder="1" applyFont="1" applyNumberFormat="1">
      <alignment horizontal="center" readingOrder="0" shrinkToFit="0" vertical="center" wrapText="1"/>
    </xf>
    <xf borderId="16" fillId="14" fontId="36" numFmtId="0" xfId="0" applyAlignment="1" applyBorder="1" applyFill="1" applyFont="1">
      <alignment horizontal="center" readingOrder="0" shrinkToFit="0" vertical="center" wrapText="1"/>
    </xf>
    <xf borderId="18" fillId="5" fontId="27" numFmtId="167" xfId="0" applyAlignment="1" applyBorder="1" applyFont="1" applyNumberFormat="1">
      <alignment horizontal="center" readingOrder="0" shrinkToFit="0" vertical="center" wrapText="1"/>
    </xf>
    <xf borderId="0" fillId="11" fontId="27" numFmtId="21" xfId="0" applyAlignment="1" applyFont="1" applyNumberFormat="1">
      <alignment horizontal="center" readingOrder="0" shrinkToFit="0" vertical="center" wrapText="1"/>
    </xf>
    <xf borderId="0" fillId="15" fontId="27" numFmtId="166" xfId="0" applyAlignment="1" applyFill="1" applyFont="1" applyNumberFormat="1">
      <alignment horizontal="center" readingOrder="0" shrinkToFit="0" vertical="center" wrapText="1"/>
    </xf>
    <xf borderId="19" fillId="5" fontId="27" numFmtId="0" xfId="0" applyAlignment="1" applyBorder="1" applyFont="1">
      <alignment horizontal="center" readingOrder="0" shrinkToFit="0" vertical="center" wrapText="1"/>
    </xf>
    <xf borderId="10" fillId="11" fontId="27" numFmtId="0" xfId="0" applyAlignment="1" applyBorder="1" applyFont="1">
      <alignment horizontal="center" shrinkToFit="0" vertical="center" wrapText="1"/>
    </xf>
    <xf borderId="0" fillId="5" fontId="27" numFmtId="0" xfId="0" applyAlignment="1" applyFont="1">
      <alignment horizontal="center" shrinkToFit="0" vertical="center" wrapText="1"/>
    </xf>
    <xf borderId="10" fillId="11" fontId="27" numFmtId="0" xfId="0" applyAlignment="1" applyBorder="1" applyFont="1">
      <alignment horizontal="center" readingOrder="0" shrinkToFit="0" wrapText="1"/>
    </xf>
    <xf borderId="0" fillId="11" fontId="27" numFmtId="4" xfId="0" applyAlignment="1" applyFont="1" applyNumberFormat="1">
      <alignment horizontal="center" readingOrder="0" shrinkToFit="0" wrapText="1"/>
    </xf>
    <xf borderId="0" fillId="11" fontId="27" numFmtId="0" xfId="0" applyAlignment="1" applyFont="1">
      <alignment horizontal="center" readingOrder="0" shrinkToFit="0" wrapText="1"/>
    </xf>
    <xf borderId="11" fillId="11" fontId="27" numFmtId="167" xfId="0" applyAlignment="1" applyBorder="1" applyFont="1" applyNumberFormat="1">
      <alignment horizontal="center" readingOrder="0" shrinkToFit="0" wrapText="1"/>
    </xf>
    <xf borderId="0" fillId="5" fontId="27" numFmtId="4" xfId="0" applyAlignment="1" applyFont="1" applyNumberFormat="1">
      <alignment horizontal="center" readingOrder="0" shrinkToFit="0" wrapText="1"/>
    </xf>
    <xf borderId="0" fillId="5" fontId="27" numFmtId="0" xfId="0" applyAlignment="1" applyFont="1">
      <alignment horizontal="center" readingOrder="0" shrinkToFit="0" wrapText="1"/>
    </xf>
    <xf borderId="9" fillId="7" fontId="26" numFmtId="0" xfId="0" applyAlignment="1" applyBorder="1" applyFont="1">
      <alignment horizontal="center" readingOrder="0" shrinkToFit="0" vertical="center" wrapText="1"/>
    </xf>
    <xf borderId="21" fillId="11" fontId="27" numFmtId="0" xfId="0" applyAlignment="1" applyBorder="1" applyFont="1">
      <alignment horizontal="center" readingOrder="0" shrinkToFit="0" vertical="center" wrapText="1"/>
    </xf>
    <xf borderId="19" fillId="11" fontId="27" numFmtId="0" xfId="0" applyAlignment="1" applyBorder="1" applyFont="1">
      <alignment horizontal="center" readingOrder="0" shrinkToFit="0" vertical="center" wrapText="1"/>
    </xf>
    <xf borderId="20" fillId="11" fontId="27" numFmtId="0" xfId="0" applyAlignment="1" applyBorder="1" applyFont="1">
      <alignment horizontal="center" readingOrder="0" shrinkToFit="0" vertical="center" wrapText="1"/>
    </xf>
    <xf borderId="19" fillId="11" fontId="26" numFmtId="0" xfId="0" applyAlignment="1" applyBorder="1" applyFont="1">
      <alignment horizontal="center" readingOrder="0" shrinkToFit="0" vertical="center" wrapText="1"/>
    </xf>
    <xf borderId="18" fillId="11" fontId="27" numFmtId="166" xfId="0" applyAlignment="1" applyBorder="1" applyFont="1" applyNumberFormat="1">
      <alignment horizontal="center" readingOrder="0" shrinkToFit="0" vertical="center" wrapText="1"/>
    </xf>
    <xf borderId="17" fillId="5" fontId="36" numFmtId="0" xfId="0" applyAlignment="1" applyBorder="1" applyFont="1">
      <alignment horizontal="center" shrinkToFit="0" vertical="center" wrapText="1"/>
    </xf>
    <xf borderId="19" fillId="5" fontId="26" numFmtId="0" xfId="0" applyAlignment="1" applyBorder="1" applyFont="1">
      <alignment horizontal="center" readingOrder="0" shrinkToFit="0" vertical="center" wrapText="1"/>
    </xf>
    <xf borderId="18" fillId="5" fontId="27" numFmtId="166" xfId="0" applyAlignment="1" applyBorder="1" applyFont="1" applyNumberFormat="1">
      <alignment horizontal="center" readingOrder="0" shrinkToFit="0" vertical="center" wrapText="1"/>
    </xf>
    <xf borderId="25" fillId="11" fontId="24" numFmtId="0" xfId="0" applyAlignment="1" applyBorder="1" applyFont="1">
      <alignment horizontal="center" readingOrder="0" shrinkToFit="0" vertical="center" wrapText="1"/>
    </xf>
    <xf borderId="16" fillId="11" fontId="36" numFmtId="0" xfId="0" applyAlignment="1" applyBorder="1" applyFont="1">
      <alignment horizontal="center" shrinkToFit="0" vertical="center" wrapText="1"/>
    </xf>
    <xf borderId="13" fillId="11" fontId="24" numFmtId="164" xfId="0" applyAlignment="1" applyBorder="1" applyFont="1" applyNumberFormat="1">
      <alignment horizontal="center" readingOrder="0" shrinkToFit="0" vertical="center" wrapText="1"/>
    </xf>
    <xf borderId="14" fillId="11" fontId="26" numFmtId="0" xfId="0" applyAlignment="1" applyBorder="1" applyFont="1">
      <alignment horizontal="center" readingOrder="0" shrinkToFit="0" vertical="center" wrapText="1"/>
    </xf>
    <xf borderId="17" fillId="11" fontId="36" numFmtId="0" xfId="0" applyAlignment="1" applyBorder="1" applyFont="1">
      <alignment horizontal="center" shrinkToFit="0" vertical="center" wrapText="1"/>
    </xf>
    <xf borderId="16" fillId="16" fontId="36" numFmtId="0" xfId="0" applyAlignment="1" applyBorder="1" applyFill="1" applyFont="1">
      <alignment horizontal="center" readingOrder="0" shrinkToFit="0" vertical="center" wrapText="1"/>
    </xf>
    <xf borderId="1" fillId="5" fontId="27" numFmtId="0" xfId="0" applyAlignment="1" applyBorder="1" applyFont="1">
      <alignment horizontal="center" shrinkToFit="0" vertical="center" wrapText="1"/>
    </xf>
    <xf borderId="16" fillId="11" fontId="36" numFmtId="0" xfId="0" applyAlignment="1" applyBorder="1" applyFont="1">
      <alignment horizontal="left" shrinkToFit="0" vertical="center" wrapText="1"/>
    </xf>
    <xf borderId="16" fillId="5" fontId="36" numFmtId="0" xfId="0" applyAlignment="1" applyBorder="1" applyFont="1">
      <alignment horizontal="left" shrinkToFit="0" vertical="center" wrapText="1"/>
    </xf>
    <xf borderId="17" fillId="11" fontId="36" numFmtId="0" xfId="0" applyAlignment="1" applyBorder="1" applyFont="1">
      <alignment horizontal="left" shrinkToFit="0" vertical="center" wrapText="1"/>
    </xf>
    <xf borderId="0" fillId="5" fontId="26" numFmtId="0" xfId="0" applyAlignment="1" applyFont="1">
      <alignment horizontal="center" shrinkToFit="0" vertical="center" wrapText="1"/>
    </xf>
    <xf borderId="0" fillId="11" fontId="26" numFmtId="0" xfId="0" applyAlignment="1" applyFont="1">
      <alignment horizontal="center" shrinkToFit="0" vertical="center" wrapText="1"/>
    </xf>
    <xf borderId="0" fillId="11" fontId="36" numFmtId="0" xfId="0" applyAlignment="1" applyFont="1">
      <alignment horizontal="center" shrinkToFit="0" vertical="center" wrapText="1"/>
    </xf>
    <xf borderId="0" fillId="6" fontId="27" numFmtId="0" xfId="0" applyAlignment="1" applyFont="1">
      <alignment horizontal="center" shrinkToFit="0" vertical="center" wrapText="1"/>
    </xf>
    <xf borderId="0" fillId="7" fontId="27" numFmtId="0" xfId="0" applyAlignment="1" applyFont="1">
      <alignment horizontal="center" shrinkToFit="0" vertical="center" wrapText="1"/>
    </xf>
    <xf borderId="0" fillId="8" fontId="27" numFmtId="0" xfId="0" applyAlignment="1" applyFont="1">
      <alignment horizontal="center" shrinkToFit="0" vertical="center" wrapText="1"/>
    </xf>
    <xf borderId="0" fillId="9" fontId="27" numFmtId="0" xfId="0" applyAlignment="1" applyFont="1">
      <alignment horizontal="center" shrinkToFit="0" vertical="center" wrapText="1"/>
    </xf>
    <xf borderId="0" fillId="11" fontId="26" numFmtId="4" xfId="0" applyAlignment="1" applyFont="1" applyNumberFormat="1">
      <alignment horizontal="center" shrinkToFit="0" vertical="center" wrapText="1"/>
    </xf>
    <xf borderId="0" fillId="11" fontId="16" numFmtId="4" xfId="0" applyAlignment="1" applyFont="1" applyNumberFormat="1">
      <alignment horizontal="center" shrinkToFit="0" vertical="center" wrapText="1"/>
    </xf>
    <xf borderId="0" fillId="5" fontId="36" numFmtId="0" xfId="0" applyAlignment="1" applyFont="1">
      <alignment horizontal="center" shrinkToFit="0" vertical="center" wrapText="1"/>
    </xf>
    <xf borderId="0" fillId="5" fontId="26" numFmtId="4" xfId="0" applyAlignment="1" applyFont="1" applyNumberFormat="1">
      <alignment horizontal="center" shrinkToFit="0" vertical="center" wrapText="1"/>
    </xf>
    <xf borderId="0" fillId="5" fontId="16" numFmtId="4" xfId="0" applyAlignment="1" applyFont="1" applyNumberFormat="1">
      <alignment horizontal="center" shrinkToFit="0" vertical="center" wrapText="1"/>
    </xf>
    <xf borderId="0" fillId="11" fontId="34" numFmtId="0" xfId="0" applyAlignment="1" applyFont="1">
      <alignment horizontal="center" shrinkToFit="0" vertical="center" wrapText="1"/>
    </xf>
    <xf borderId="15" fillId="11" fontId="36" numFmtId="0" xfId="0" applyAlignment="1" applyBorder="1" applyFont="1">
      <alignment horizontal="center" readingOrder="0" shrinkToFit="0" vertical="center" wrapText="1"/>
    </xf>
    <xf borderId="18" fillId="5" fontId="27" numFmtId="0" xfId="0" applyAlignment="1" applyBorder="1" applyFont="1">
      <alignment horizontal="center" shrinkToFit="0" vertical="center" wrapText="1"/>
    </xf>
    <xf borderId="15" fillId="11" fontId="36" numFmtId="0" xfId="0" applyAlignment="1" applyBorder="1" applyFont="1">
      <alignment horizontal="center" shrinkToFit="0" vertical="center" wrapText="1"/>
    </xf>
    <xf borderId="4" fillId="11" fontId="27" numFmtId="0" xfId="0" applyAlignment="1" applyBorder="1" applyFont="1">
      <alignment horizontal="center" shrinkToFit="0" vertical="center" wrapText="1"/>
    </xf>
    <xf borderId="2" fillId="11" fontId="27" numFmtId="0" xfId="0" applyAlignment="1" applyBorder="1" applyFont="1">
      <alignment horizontal="center" shrinkToFit="0" vertical="center" wrapText="1"/>
    </xf>
    <xf borderId="10" fillId="5" fontId="27" numFmtId="0" xfId="0" applyAlignment="1" applyBorder="1" applyFont="1">
      <alignment horizontal="center" shrinkToFit="0" vertical="center" wrapText="1"/>
    </xf>
    <xf borderId="21" fillId="11" fontId="27" numFmtId="0" xfId="0" applyAlignment="1" applyBorder="1" applyFont="1">
      <alignment horizontal="center" shrinkToFit="0" vertical="center" wrapText="1"/>
    </xf>
    <xf borderId="18" fillId="11" fontId="27" numFmtId="0" xfId="0" applyAlignment="1" applyBorder="1" applyFont="1">
      <alignment horizontal="center" shrinkToFit="0" vertical="center" wrapText="1"/>
    </xf>
    <xf borderId="8" fillId="6" fontId="27" numFmtId="0" xfId="0" applyAlignment="1" applyBorder="1" applyFont="1">
      <alignment horizontal="center" shrinkToFit="0" vertical="center" wrapText="1"/>
    </xf>
    <xf borderId="9" fillId="6" fontId="27" numFmtId="0" xfId="0" applyAlignment="1" applyBorder="1" applyFont="1">
      <alignment horizontal="center" shrinkToFit="0" vertical="center" wrapText="1"/>
    </xf>
    <xf borderId="5" fillId="11" fontId="26" numFmtId="0" xfId="0" applyAlignment="1" applyBorder="1" applyFont="1">
      <alignment horizontal="center" shrinkToFit="0" vertical="center" wrapText="1"/>
    </xf>
    <xf borderId="11" fillId="5" fontId="27" numFmtId="0" xfId="0" applyAlignment="1" applyBorder="1" applyFont="1">
      <alignment horizontal="center" shrinkToFit="0" vertical="center" wrapText="1"/>
    </xf>
    <xf borderId="11" fillId="5" fontId="26" numFmtId="0" xfId="0" applyAlignment="1" applyBorder="1" applyFont="1">
      <alignment horizontal="center" shrinkToFit="0" vertical="center" wrapText="1"/>
    </xf>
    <xf borderId="13" fillId="6" fontId="27" numFmtId="0" xfId="0" applyAlignment="1" applyBorder="1" applyFont="1">
      <alignment horizontal="center" shrinkToFit="0" vertical="center" wrapText="1"/>
    </xf>
    <xf borderId="14" fillId="6" fontId="27" numFmtId="0" xfId="0" applyAlignment="1" applyBorder="1" applyFont="1">
      <alignment horizontal="center" shrinkToFit="0" vertical="center" wrapText="1"/>
    </xf>
    <xf borderId="20" fillId="11" fontId="27" numFmtId="0" xfId="0" applyAlignment="1" applyBorder="1" applyFont="1">
      <alignment horizontal="center" shrinkToFit="0" vertical="center" wrapText="1"/>
    </xf>
    <xf borderId="19" fillId="11" fontId="26" numFmtId="0" xfId="0" applyAlignment="1" applyBorder="1" applyFont="1">
      <alignment horizontal="center" shrinkToFit="0" vertical="center" wrapText="1"/>
    </xf>
    <xf borderId="1" fillId="6" fontId="27" numFmtId="0" xfId="0" applyAlignment="1" applyBorder="1" applyFont="1">
      <alignment horizontal="center" shrinkToFit="0" vertical="center" wrapText="1"/>
    </xf>
    <xf borderId="3" fillId="6" fontId="27" numFmtId="0" xfId="0" applyAlignment="1" applyBorder="1" applyFont="1">
      <alignment horizontal="center" shrinkToFit="0" vertical="center" wrapText="1"/>
    </xf>
    <xf borderId="1" fillId="7" fontId="27" numFmtId="0" xfId="0" applyAlignment="1" applyBorder="1" applyFont="1">
      <alignment horizontal="center" shrinkToFit="0" vertical="center" wrapText="1"/>
    </xf>
    <xf borderId="3" fillId="7" fontId="27" numFmtId="0" xfId="0" applyAlignment="1" applyBorder="1" applyFont="1">
      <alignment horizontal="center" shrinkToFit="0" vertical="center" wrapText="1"/>
    </xf>
    <xf borderId="6" fillId="5" fontId="27" numFmtId="0" xfId="0" applyAlignment="1" applyBorder="1" applyFont="1">
      <alignment horizontal="center" shrinkToFit="0" vertical="center" wrapText="1"/>
    </xf>
    <xf borderId="4" fillId="5" fontId="27" numFmtId="0" xfId="0" applyAlignment="1" applyBorder="1" applyFont="1">
      <alignment horizontal="center" shrinkToFit="0" vertical="center" wrapText="1"/>
    </xf>
    <xf borderId="2" fillId="5" fontId="27" numFmtId="0" xfId="0" applyAlignment="1" applyBorder="1" applyFont="1">
      <alignment horizontal="center" shrinkToFit="0" vertical="center" wrapText="1"/>
    </xf>
    <xf borderId="14" fillId="11" fontId="26" numFmtId="0" xfId="0" applyAlignment="1" applyBorder="1" applyFont="1">
      <alignment horizontal="center" readingOrder="0" shrinkToFit="0" vertical="center" wrapText="1"/>
    </xf>
    <xf borderId="16" fillId="5" fontId="36" numFmtId="0" xfId="0" applyAlignment="1" applyBorder="1" applyFont="1">
      <alignment horizontal="center" shrinkToFit="0" wrapText="1"/>
    </xf>
    <xf borderId="0" fillId="6" fontId="26" numFmtId="0" xfId="0" applyAlignment="1" applyFont="1">
      <alignment horizontal="center" readingOrder="0" shrinkToFit="0" wrapText="1"/>
    </xf>
    <xf borderId="9" fillId="6" fontId="27" numFmtId="0" xfId="0" applyAlignment="1" applyBorder="1" applyFont="1">
      <alignment horizontal="center" readingOrder="0" shrinkToFit="0" wrapText="1"/>
    </xf>
    <xf borderId="0" fillId="7" fontId="27" numFmtId="0" xfId="0" applyAlignment="1" applyFont="1">
      <alignment horizontal="center" readingOrder="0" shrinkToFit="0" wrapText="1"/>
    </xf>
    <xf borderId="9" fillId="7" fontId="26" numFmtId="0" xfId="0" applyAlignment="1" applyBorder="1" applyFont="1">
      <alignment horizontal="center" readingOrder="0" shrinkToFit="0" wrapText="1"/>
    </xf>
    <xf borderId="0" fillId="8" fontId="26" numFmtId="0" xfId="0" applyAlignment="1" applyFont="1">
      <alignment horizontal="center" shrinkToFit="0" wrapText="1"/>
    </xf>
    <xf borderId="9" fillId="8" fontId="27" numFmtId="0" xfId="0" applyAlignment="1" applyBorder="1" applyFont="1">
      <alignment horizontal="center" shrinkToFit="0" wrapText="1"/>
    </xf>
    <xf borderId="13" fillId="7" fontId="27" numFmtId="0" xfId="0" applyAlignment="1" applyBorder="1" applyFont="1">
      <alignment horizontal="center" shrinkToFit="0" vertical="center" wrapText="1"/>
    </xf>
    <xf borderId="14" fillId="7" fontId="27" numFmtId="0" xfId="0" applyAlignment="1" applyBorder="1" applyFont="1">
      <alignment horizontal="center" shrinkToFit="0" vertical="center" wrapText="1"/>
    </xf>
    <xf borderId="15" fillId="5" fontId="36" numFmtId="0" xfId="0" applyAlignment="1" applyBorder="1" applyFont="1">
      <alignment horizontal="center" shrinkToFit="0" wrapText="1"/>
    </xf>
    <xf borderId="2" fillId="8" fontId="26" numFmtId="0" xfId="0" applyAlignment="1" applyBorder="1" applyFont="1">
      <alignment horizontal="center" shrinkToFit="0" wrapText="1"/>
    </xf>
    <xf borderId="3" fillId="8" fontId="26" numFmtId="0" xfId="0" applyAlignment="1" applyBorder="1" applyFont="1">
      <alignment horizontal="center" shrinkToFit="0" wrapText="1"/>
    </xf>
    <xf borderId="4" fillId="5" fontId="27" numFmtId="4" xfId="0" applyAlignment="1" applyBorder="1" applyFont="1" applyNumberFormat="1">
      <alignment horizontal="center" shrinkToFit="0" vertical="center" wrapText="1"/>
    </xf>
    <xf borderId="0" fillId="11" fontId="27" numFmtId="20" xfId="0" applyAlignment="1" applyFont="1" applyNumberFormat="1">
      <alignment horizontal="center" readingOrder="0" shrinkToFit="0" vertical="center" wrapText="1"/>
    </xf>
    <xf borderId="24" fillId="11" fontId="26" numFmtId="4" xfId="0" applyAlignment="1" applyBorder="1" applyFont="1" applyNumberFormat="1">
      <alignment horizontal="center" readingOrder="0" shrinkToFit="0" vertical="center" wrapText="1"/>
    </xf>
    <xf borderId="15" fillId="5" fontId="36" numFmtId="0" xfId="0" applyAlignment="1" applyBorder="1" applyFont="1">
      <alignment horizontal="center" readingOrder="0" shrinkToFit="0" vertical="center" wrapText="1"/>
    </xf>
    <xf borderId="26" fillId="5" fontId="24" numFmtId="164" xfId="0" applyAlignment="1" applyBorder="1" applyFont="1" applyNumberFormat="1">
      <alignment horizontal="center" shrinkToFit="0" vertical="center" wrapText="1"/>
    </xf>
    <xf borderId="27" fillId="5" fontId="25" numFmtId="165" xfId="0" applyAlignment="1" applyBorder="1" applyFont="1" applyNumberFormat="1">
      <alignment horizontal="center" shrinkToFit="0" vertical="center" wrapText="1"/>
    </xf>
    <xf borderId="28" fillId="5" fontId="26" numFmtId="0" xfId="0" applyAlignment="1" applyBorder="1" applyFont="1">
      <alignment horizontal="center" shrinkToFit="0" vertical="center" wrapText="1"/>
    </xf>
    <xf borderId="26" fillId="5" fontId="27" numFmtId="0" xfId="0" applyAlignment="1" applyBorder="1" applyFont="1">
      <alignment horizontal="center" shrinkToFit="0" vertical="center" wrapText="1"/>
    </xf>
    <xf borderId="27" fillId="5" fontId="27" numFmtId="0" xfId="0" applyAlignment="1" applyBorder="1" applyFont="1">
      <alignment horizontal="center" shrinkToFit="0" vertical="center" wrapText="1"/>
    </xf>
    <xf borderId="29" fillId="5" fontId="36" numFmtId="0" xfId="0" applyAlignment="1" applyBorder="1" applyFont="1">
      <alignment horizontal="center" readingOrder="0" shrinkToFit="0" vertical="center" wrapText="1"/>
    </xf>
    <xf borderId="26" fillId="6" fontId="27" numFmtId="0" xfId="0" applyAlignment="1" applyBorder="1" applyFont="1">
      <alignment horizontal="center" readingOrder="0" shrinkToFit="0" vertical="center" wrapText="1"/>
    </xf>
    <xf borderId="28" fillId="6" fontId="27" numFmtId="0" xfId="0" applyAlignment="1" applyBorder="1" applyFont="1">
      <alignment horizontal="center" readingOrder="0" shrinkToFit="0" vertical="center" wrapText="1"/>
    </xf>
    <xf borderId="26" fillId="7" fontId="27" numFmtId="0" xfId="0" applyAlignment="1" applyBorder="1" applyFont="1">
      <alignment horizontal="center" readingOrder="0" shrinkToFit="0" vertical="center" wrapText="1"/>
    </xf>
    <xf borderId="28" fillId="7" fontId="27" numFmtId="0" xfId="0" applyAlignment="1" applyBorder="1" applyFont="1">
      <alignment horizontal="center" readingOrder="0" shrinkToFit="0" vertical="center" wrapText="1"/>
    </xf>
    <xf borderId="26" fillId="8" fontId="27" numFmtId="0" xfId="0" applyAlignment="1" applyBorder="1" applyFont="1">
      <alignment horizontal="center" shrinkToFit="0" vertical="center" wrapText="1"/>
    </xf>
    <xf borderId="28" fillId="8" fontId="27" numFmtId="0" xfId="0" applyAlignment="1" applyBorder="1" applyFont="1">
      <alignment horizontal="center" shrinkToFit="0" vertical="center" wrapText="1"/>
    </xf>
    <xf borderId="26" fillId="9" fontId="27" numFmtId="0" xfId="0" applyAlignment="1" applyBorder="1" applyFont="1">
      <alignment horizontal="center" shrinkToFit="0" vertical="center" wrapText="1"/>
    </xf>
    <xf borderId="28" fillId="9" fontId="27" numFmtId="0" xfId="0" applyAlignment="1" applyBorder="1" applyFont="1">
      <alignment horizontal="center" shrinkToFit="0" vertical="center" wrapText="1"/>
    </xf>
    <xf borderId="27" fillId="10" fontId="27" numFmtId="0" xfId="0" applyAlignment="1" applyBorder="1" applyFont="1">
      <alignment horizontal="center" shrinkToFit="0" vertical="center" wrapText="1"/>
    </xf>
    <xf borderId="30" fillId="5" fontId="27" numFmtId="0" xfId="0" applyAlignment="1" applyBorder="1" applyFont="1">
      <alignment horizontal="center" readingOrder="0" shrinkToFit="0" vertical="center" wrapText="1"/>
    </xf>
    <xf borderId="31" fillId="5" fontId="27" numFmtId="0" xfId="0" applyAlignment="1" applyBorder="1" applyFont="1">
      <alignment horizontal="center" readingOrder="0" shrinkToFit="0" vertical="center" wrapText="1"/>
    </xf>
    <xf borderId="32" fillId="5" fontId="27" numFmtId="0" xfId="0" applyAlignment="1" applyBorder="1" applyFont="1">
      <alignment horizontal="center" readingOrder="0" shrinkToFit="0" vertical="center" wrapText="1"/>
    </xf>
    <xf borderId="31" fillId="5" fontId="26" numFmtId="0" xfId="0" applyAlignment="1" applyBorder="1" applyFont="1">
      <alignment horizontal="center" readingOrder="0" shrinkToFit="0" vertical="center" wrapText="1"/>
    </xf>
    <xf borderId="27" fillId="5" fontId="27" numFmtId="166" xfId="0" applyAlignment="1" applyBorder="1" applyFont="1" applyNumberFormat="1">
      <alignment horizontal="center" readingOrder="0" shrinkToFit="0" vertical="center" wrapText="1"/>
    </xf>
    <xf borderId="30" fillId="5" fontId="27" numFmtId="0" xfId="0" applyAlignment="1" applyBorder="1" applyFont="1">
      <alignment horizontal="center" readingOrder="0" shrinkToFit="0" vertical="center" wrapText="1"/>
    </xf>
    <xf borderId="27" fillId="5" fontId="27" numFmtId="4" xfId="0" applyAlignment="1" applyBorder="1" applyFont="1" applyNumberFormat="1">
      <alignment horizontal="center" readingOrder="0" shrinkToFit="0" vertical="center" wrapText="1"/>
    </xf>
    <xf borderId="27" fillId="5" fontId="27" numFmtId="0" xfId="0" applyAlignment="1" applyBorder="1" applyFont="1">
      <alignment horizontal="center" readingOrder="0" shrinkToFit="0" vertical="center" wrapText="1"/>
    </xf>
    <xf borderId="27" fillId="5" fontId="27" numFmtId="167" xfId="0" applyAlignment="1" applyBorder="1" applyFont="1" applyNumberFormat="1">
      <alignment horizontal="center" readingOrder="0" shrinkToFit="0" vertical="center" wrapText="1"/>
    </xf>
    <xf borderId="19" fillId="11" fontId="27" numFmtId="0" xfId="0" applyAlignment="1" applyBorder="1" applyFont="1">
      <alignment horizontal="center" shrinkToFit="0" vertical="center" wrapText="1"/>
    </xf>
    <xf borderId="11" fillId="11" fontId="27" numFmtId="0" xfId="0" applyAlignment="1" applyBorder="1" applyFont="1">
      <alignment horizontal="center" shrinkToFit="0" vertical="center" wrapText="1"/>
    </xf>
    <xf borderId="6" fillId="11" fontId="27" numFmtId="0" xfId="0" applyAlignment="1" applyBorder="1" applyFont="1">
      <alignment horizontal="center" shrinkToFit="0" vertical="center" wrapText="1"/>
    </xf>
    <xf borderId="2" fillId="5" fontId="25" numFmtId="21" xfId="0" applyAlignment="1" applyBorder="1" applyFont="1" applyNumberFormat="1">
      <alignment horizontal="center" readingOrder="0" shrinkToFit="0" vertical="center" wrapText="1"/>
    </xf>
    <xf borderId="5" fillId="5" fontId="27" numFmtId="0" xfId="0" applyAlignment="1" applyBorder="1" applyFont="1">
      <alignment horizontal="center" shrinkToFit="0" vertical="center" wrapText="1"/>
    </xf>
    <xf borderId="6" fillId="5" fontId="27" numFmtId="0" xfId="0" applyAlignment="1" applyBorder="1" applyFont="1">
      <alignment horizontal="center" shrinkToFit="0" vertical="center" wrapText="1"/>
    </xf>
    <xf borderId="2" fillId="5" fontId="27" numFmtId="21" xfId="0" applyAlignment="1" applyBorder="1" applyFont="1" applyNumberFormat="1">
      <alignment horizontal="center" readingOrder="0" shrinkToFit="0" vertical="center" wrapText="1"/>
    </xf>
    <xf borderId="2" fillId="5" fontId="27" numFmtId="167" xfId="0" applyAlignment="1" applyBorder="1" applyFont="1" applyNumberFormat="1">
      <alignment horizontal="center" shrinkToFit="0" vertical="center" wrapText="1"/>
    </xf>
    <xf borderId="13" fillId="8" fontId="27" numFmtId="0" xfId="0" applyAlignment="1" applyBorder="1" applyFont="1">
      <alignment horizontal="center" shrinkToFit="0" vertical="center" wrapText="1"/>
    </xf>
    <xf borderId="14" fillId="8" fontId="27" numFmtId="0" xfId="0" applyAlignment="1" applyBorder="1" applyFont="1">
      <alignment horizontal="center" shrinkToFit="0" vertical="center" wrapText="1"/>
    </xf>
    <xf borderId="21" fillId="5" fontId="27" numFmtId="0" xfId="0" applyAlignment="1" applyBorder="1" applyFont="1">
      <alignment horizontal="center" shrinkToFit="0" vertical="center" wrapText="1"/>
    </xf>
    <xf borderId="19" fillId="5" fontId="27" numFmtId="0" xfId="0" applyAlignment="1" applyBorder="1" applyFont="1">
      <alignment horizontal="center" shrinkToFit="0" vertical="center" wrapText="1"/>
    </xf>
    <xf borderId="20" fillId="5" fontId="27" numFmtId="0" xfId="0" applyAlignment="1" applyBorder="1" applyFont="1">
      <alignment horizontal="center" shrinkToFit="0" vertical="center" wrapText="1"/>
    </xf>
    <xf borderId="15" fillId="5" fontId="36" numFmtId="0" xfId="0" applyAlignment="1" applyBorder="1" applyFont="1">
      <alignment horizontal="center" shrinkToFit="0" vertical="center" wrapText="1"/>
    </xf>
    <xf borderId="2" fillId="11" fontId="27" numFmtId="21" xfId="0" applyAlignment="1" applyBorder="1" applyFont="1" applyNumberFormat="1">
      <alignment horizontal="center" readingOrder="0" shrinkToFit="0" vertical="center" wrapText="1"/>
    </xf>
    <xf borderId="33" fillId="11" fontId="24" numFmtId="164" xfId="0" applyAlignment="1" applyBorder="1" applyFont="1" applyNumberFormat="1">
      <alignment horizontal="center" shrinkToFit="0" vertical="center" wrapText="1"/>
    </xf>
    <xf borderId="2" fillId="11" fontId="25" numFmtId="21" xfId="0" applyAlignment="1" applyBorder="1" applyFont="1" applyNumberFormat="1">
      <alignment horizontal="center" readingOrder="0" shrinkToFit="0" vertical="center" wrapText="1"/>
    </xf>
    <xf borderId="33" fillId="5" fontId="24" numFmtId="164" xfId="0" applyAlignment="1" applyBorder="1" applyFont="1" applyNumberFormat="1">
      <alignment horizontal="center" shrinkToFit="0" vertical="center" wrapText="1"/>
    </xf>
    <xf borderId="13" fillId="5" fontId="24" numFmtId="164" xfId="0" applyAlignment="1" applyBorder="1" applyFont="1" applyNumberFormat="1">
      <alignment horizontal="center" readingOrder="0" shrinkToFit="0" vertical="center" wrapText="1"/>
    </xf>
    <xf borderId="4" fillId="5" fontId="27" numFmtId="0" xfId="0" applyAlignment="1" applyBorder="1" applyFont="1">
      <alignment horizontal="center" shrinkToFit="0" vertical="center" wrapText="1"/>
    </xf>
    <xf borderId="5" fillId="5" fontId="27" numFmtId="0" xfId="0" applyAlignment="1" applyBorder="1" applyFont="1">
      <alignment horizontal="center" shrinkToFit="0" vertical="center" wrapText="1"/>
    </xf>
    <xf borderId="8" fillId="5" fontId="36" numFmtId="0" xfId="0" applyAlignment="1" applyBorder="1" applyFont="1">
      <alignment horizontal="center" shrinkToFit="0" vertical="center" wrapText="1"/>
    </xf>
    <xf borderId="2" fillId="11" fontId="27" numFmtId="0" xfId="0" applyAlignment="1" applyBorder="1" applyFont="1">
      <alignment horizontal="center" readingOrder="0" shrinkToFit="0" wrapText="1"/>
    </xf>
    <xf borderId="2" fillId="11" fontId="26" numFmtId="0" xfId="0" applyAlignment="1" applyBorder="1" applyFont="1">
      <alignment horizontal="center" readingOrder="0" shrinkToFit="0" wrapText="1"/>
    </xf>
    <xf borderId="3" fillId="11" fontId="12" numFmtId="0" xfId="0" applyBorder="1" applyFont="1"/>
    <xf borderId="3" fillId="11" fontId="36" numFmtId="0" xfId="0" applyAlignment="1" applyBorder="1" applyFont="1">
      <alignment horizontal="center" shrinkToFit="0" wrapText="1"/>
    </xf>
    <xf borderId="2" fillId="6" fontId="26" numFmtId="0" xfId="0" applyAlignment="1" applyBorder="1" applyFont="1">
      <alignment horizontal="center" shrinkToFit="0" wrapText="1"/>
    </xf>
    <xf borderId="3" fillId="6" fontId="27" numFmtId="0" xfId="0" applyAlignment="1" applyBorder="1" applyFont="1">
      <alignment horizontal="center" shrinkToFit="0" wrapText="1"/>
    </xf>
    <xf borderId="2" fillId="7" fontId="12" numFmtId="0" xfId="0" applyBorder="1" applyFont="1"/>
    <xf borderId="3" fillId="7" fontId="12" numFmtId="0" xfId="0" applyBorder="1" applyFont="1"/>
    <xf borderId="2" fillId="8" fontId="12" numFmtId="0" xfId="0" applyBorder="1" applyFont="1"/>
    <xf borderId="3" fillId="8" fontId="12" numFmtId="0" xfId="0" applyBorder="1" applyFont="1"/>
    <xf borderId="2" fillId="9" fontId="12" numFmtId="0" xfId="0" applyBorder="1" applyFont="1"/>
    <xf borderId="3" fillId="9" fontId="12" numFmtId="0" xfId="0" applyBorder="1" applyFont="1"/>
    <xf borderId="2" fillId="10" fontId="12" numFmtId="0" xfId="0" applyBorder="1" applyFont="1"/>
    <xf borderId="5" fillId="10" fontId="12" numFmtId="0" xfId="0" applyBorder="1" applyFont="1"/>
    <xf borderId="2" fillId="11" fontId="27" numFmtId="0" xfId="0" applyAlignment="1" applyBorder="1" applyFont="1">
      <alignment horizontal="center" shrinkToFit="0" wrapText="1"/>
    </xf>
    <xf borderId="5" fillId="11" fontId="27" numFmtId="0" xfId="0" applyAlignment="1" applyBorder="1" applyFont="1">
      <alignment horizontal="center" shrinkToFit="0" wrapText="1"/>
    </xf>
    <xf borderId="0" fillId="5" fontId="27" numFmtId="0" xfId="0" applyAlignment="1" applyFont="1">
      <alignment horizontal="center" shrinkToFit="0" wrapText="1"/>
    </xf>
    <xf borderId="0" fillId="5" fontId="26" numFmtId="0" xfId="0" applyAlignment="1" applyFont="1">
      <alignment horizontal="center" shrinkToFit="0" wrapText="1"/>
    </xf>
    <xf borderId="9" fillId="5" fontId="12" numFmtId="0" xfId="0" applyBorder="1" applyFont="1"/>
    <xf borderId="9" fillId="5" fontId="12" numFmtId="0" xfId="0" applyBorder="1" applyFont="1"/>
    <xf borderId="0" fillId="6" fontId="26" numFmtId="0" xfId="0" applyAlignment="1" applyFont="1">
      <alignment horizontal="center" shrinkToFit="0" wrapText="1"/>
    </xf>
    <xf borderId="9" fillId="6" fontId="27" numFmtId="0" xfId="0" applyAlignment="1" applyBorder="1" applyFont="1">
      <alignment horizontal="center" shrinkToFit="0" wrapText="1"/>
    </xf>
    <xf borderId="0" fillId="7" fontId="12" numFmtId="0" xfId="0" applyFont="1"/>
    <xf borderId="9" fillId="7" fontId="12" numFmtId="0" xfId="0" applyBorder="1" applyFont="1"/>
    <xf borderId="0" fillId="8" fontId="12" numFmtId="0" xfId="0" applyFont="1"/>
    <xf borderId="9" fillId="8" fontId="12" numFmtId="0" xfId="0" applyBorder="1" applyFont="1"/>
    <xf borderId="0" fillId="9" fontId="12" numFmtId="0" xfId="0" applyFont="1"/>
    <xf borderId="9" fillId="9" fontId="12" numFmtId="0" xfId="0" applyBorder="1" applyFont="1"/>
    <xf borderId="0" fillId="10" fontId="12" numFmtId="0" xfId="0" applyFont="1"/>
    <xf borderId="11" fillId="10" fontId="12" numFmtId="0" xfId="0" applyBorder="1" applyFont="1"/>
    <xf borderId="11" fillId="5" fontId="27" numFmtId="0" xfId="0" applyAlignment="1" applyBorder="1" applyFont="1">
      <alignment horizontal="center" shrinkToFit="0" wrapText="1"/>
    </xf>
    <xf borderId="2" fillId="11" fontId="27" numFmtId="0" xfId="0" applyAlignment="1" applyBorder="1" applyFont="1">
      <alignment horizontal="center" readingOrder="0" shrinkToFit="0" vertical="center" wrapText="1"/>
    </xf>
    <xf borderId="2" fillId="5" fontId="27" numFmtId="0" xfId="0" applyAlignment="1" applyBorder="1" applyFont="1">
      <alignment horizontal="center" readingOrder="0" shrinkToFit="0" wrapText="1"/>
    </xf>
    <xf borderId="2" fillId="6" fontId="27" numFmtId="0" xfId="0" applyAlignment="1" applyBorder="1" applyFont="1">
      <alignment horizontal="center" shrinkToFit="0" wrapText="1"/>
    </xf>
    <xf borderId="3" fillId="6" fontId="26" numFmtId="0" xfId="0" applyAlignment="1" applyBorder="1" applyFont="1">
      <alignment horizontal="center" shrinkToFit="0" wrapText="1"/>
    </xf>
    <xf borderId="2" fillId="5" fontId="12" numFmtId="0" xfId="0" applyBorder="1" applyFont="1"/>
    <xf borderId="5" fillId="5" fontId="12" numFmtId="0" xfId="0" applyBorder="1" applyFont="1"/>
    <xf borderId="5" fillId="5" fontId="27" numFmtId="0" xfId="0" applyAlignment="1" applyBorder="1" applyFont="1">
      <alignment horizontal="center" shrinkToFit="0" wrapText="1"/>
    </xf>
    <xf borderId="9" fillId="11" fontId="12" numFmtId="0" xfId="0" applyBorder="1" applyFont="1"/>
    <xf borderId="0" fillId="6" fontId="27" numFmtId="0" xfId="0" applyAlignment="1" applyFont="1">
      <alignment horizontal="center" shrinkToFit="0" wrapText="1"/>
    </xf>
    <xf borderId="9" fillId="6" fontId="26" numFmtId="0" xfId="0" applyAlignment="1" applyBorder="1" applyFont="1">
      <alignment horizontal="center" shrinkToFit="0" wrapText="1"/>
    </xf>
    <xf borderId="0" fillId="11" fontId="12" numFmtId="0" xfId="0" applyFont="1"/>
    <xf borderId="11" fillId="11" fontId="12" numFmtId="0" xfId="0" applyBorder="1" applyFont="1"/>
    <xf borderId="11" fillId="11" fontId="27" numFmtId="0" xfId="0" applyAlignment="1" applyBorder="1" applyFont="1">
      <alignment horizontal="center" shrinkToFit="0" wrapText="1"/>
    </xf>
    <xf borderId="0" fillId="5" fontId="12" numFmtId="0" xfId="0" applyFont="1"/>
    <xf borderId="0" fillId="7" fontId="12" numFmtId="0" xfId="0" applyFont="1"/>
    <xf borderId="9" fillId="7" fontId="12" numFmtId="0" xfId="0" applyBorder="1" applyFont="1"/>
    <xf borderId="0" fillId="8" fontId="12" numFmtId="0" xfId="0" applyFont="1"/>
    <xf borderId="9" fillId="8" fontId="12" numFmtId="0" xfId="0" applyBorder="1" applyFont="1"/>
    <xf borderId="11" fillId="5" fontId="12" numFmtId="0" xfId="0" applyBorder="1" applyFont="1"/>
    <xf borderId="0" fillId="11" fontId="26" numFmtId="0" xfId="0" applyAlignment="1" applyFont="1">
      <alignment horizontal="center" shrinkToFit="0" wrapText="1"/>
    </xf>
    <xf borderId="0" fillId="11" fontId="27" numFmtId="0" xfId="0" applyAlignment="1" applyFont="1">
      <alignment horizontal="center" shrinkToFit="0" wrapText="1"/>
    </xf>
    <xf borderId="1" fillId="6" fontId="27" numFmtId="0" xfId="0" applyAlignment="1" applyBorder="1" applyFont="1">
      <alignment horizontal="center" shrinkToFit="0" wrapText="1"/>
    </xf>
    <xf borderId="3" fillId="6" fontId="26" numFmtId="0" xfId="0" applyAlignment="1" applyBorder="1" applyFont="1">
      <alignment horizontal="center" shrinkToFit="0" wrapText="1"/>
    </xf>
    <xf borderId="2" fillId="11" fontId="12" numFmtId="0" xfId="0" applyBorder="1" applyFont="1"/>
    <xf borderId="5" fillId="11" fontId="12" numFmtId="0" xfId="0" applyBorder="1" applyFont="1"/>
    <xf borderId="8" fillId="6" fontId="27" numFmtId="0" xfId="0" applyAlignment="1" applyBorder="1" applyFont="1">
      <alignment horizontal="center" shrinkToFit="0" wrapText="1"/>
    </xf>
    <xf borderId="3" fillId="5" fontId="36" numFmtId="0" xfId="0" applyAlignment="1" applyBorder="1" applyFont="1">
      <alignment horizontal="center" readingOrder="0" shrinkToFit="0" wrapText="1"/>
    </xf>
    <xf borderId="2" fillId="5" fontId="27" numFmtId="0" xfId="0" applyAlignment="1" applyBorder="1" applyFont="1">
      <alignment horizontal="center" shrinkToFit="0" wrapText="1"/>
    </xf>
    <xf borderId="5" fillId="5" fontId="27" numFmtId="0" xfId="0" applyAlignment="1" applyBorder="1" applyFont="1">
      <alignment horizontal="center" shrinkToFit="0" wrapText="1"/>
    </xf>
    <xf borderId="9" fillId="11" fontId="12" numFmtId="0" xfId="0" applyBorder="1" applyFont="1"/>
    <xf borderId="9" fillId="7" fontId="27" numFmtId="0" xfId="0" applyAlignment="1" applyBorder="1" applyFont="1">
      <alignment horizontal="center" shrinkToFit="0" wrapText="1"/>
    </xf>
    <xf borderId="9" fillId="9" fontId="27" numFmtId="0" xfId="0" applyAlignment="1" applyBorder="1" applyFont="1">
      <alignment horizontal="center" shrinkToFit="0" wrapText="1"/>
    </xf>
    <xf borderId="0" fillId="5" fontId="12" numFmtId="0" xfId="0" applyFont="1"/>
    <xf borderId="0" fillId="6" fontId="26" numFmtId="0" xfId="0" applyAlignment="1" applyFont="1">
      <alignment horizontal="center" shrinkToFit="0" wrapText="1"/>
    </xf>
    <xf borderId="9" fillId="6" fontId="27" numFmtId="0" xfId="0" applyAlignment="1" applyBorder="1" applyFont="1">
      <alignment horizontal="center" shrinkToFit="0" wrapText="1"/>
    </xf>
    <xf borderId="3" fillId="5" fontId="27" numFmtId="167" xfId="0" applyAlignment="1" applyBorder="1" applyFont="1" applyNumberFormat="1">
      <alignment horizontal="center" readingOrder="0" shrinkToFit="0" vertical="center" wrapText="1"/>
    </xf>
    <xf borderId="14" fillId="11" fontId="27" numFmtId="167" xfId="0" applyAlignment="1" applyBorder="1" applyFont="1" applyNumberFormat="1">
      <alignment horizontal="center" readingOrder="0" shrinkToFit="0" vertical="center" wrapText="1"/>
    </xf>
    <xf borderId="1" fillId="9" fontId="27" numFmtId="0" xfId="0" applyAlignment="1" applyBorder="1" applyFont="1">
      <alignment horizontal="center" readingOrder="0" shrinkToFit="0" vertical="center" wrapText="1"/>
    </xf>
    <xf borderId="3" fillId="11" fontId="27" numFmtId="167" xfId="0" applyAlignment="1" applyBorder="1" applyFont="1" applyNumberFormat="1">
      <alignment horizontal="center" readingOrder="0" shrinkToFit="0" vertical="center" wrapText="1"/>
    </xf>
    <xf borderId="1" fillId="11" fontId="27" numFmtId="4" xfId="0" applyAlignment="1" applyBorder="1" applyFont="1" applyNumberFormat="1">
      <alignment horizontal="center" readingOrder="0" shrinkToFit="0" vertical="center" wrapText="1"/>
    </xf>
    <xf borderId="14" fillId="5" fontId="27" numFmtId="167" xfId="0" applyAlignment="1" applyBorder="1" applyFont="1" applyNumberFormat="1">
      <alignment horizontal="center" readingOrder="0" shrinkToFit="0" vertical="center" wrapText="1"/>
    </xf>
    <xf borderId="13" fillId="5" fontId="27" numFmtId="4" xfId="0" applyAlignment="1" applyBorder="1" applyFont="1" applyNumberFormat="1">
      <alignment horizontal="center" shrinkToFit="0" vertical="center" wrapText="1"/>
    </xf>
    <xf borderId="9" fillId="5" fontId="27" numFmtId="167" xfId="0" applyAlignment="1" applyBorder="1" applyFont="1" applyNumberFormat="1">
      <alignment horizontal="center" readingOrder="0" shrinkToFit="0" vertical="center" wrapText="1"/>
    </xf>
    <xf borderId="8" fillId="5" fontId="27" numFmtId="4" xfId="0" applyAlignment="1" applyBorder="1" applyFont="1" applyNumberFormat="1">
      <alignment horizontal="center" shrinkToFit="0" vertical="center" wrapText="1"/>
    </xf>
    <xf borderId="9" fillId="11" fontId="27" numFmtId="167" xfId="0" applyAlignment="1" applyBorder="1" applyFont="1" applyNumberFormat="1">
      <alignment horizontal="center" readingOrder="0" shrinkToFit="0" vertical="center" wrapText="1"/>
    </xf>
    <xf borderId="8" fillId="11" fontId="27" numFmtId="4" xfId="0" applyAlignment="1" applyBorder="1" applyFont="1" applyNumberFormat="1">
      <alignment horizontal="center" shrinkToFit="0" vertical="center" wrapText="1"/>
    </xf>
    <xf borderId="14" fillId="5" fontId="27" numFmtId="167" xfId="0" applyAlignment="1" applyBorder="1" applyFont="1" applyNumberFormat="1">
      <alignment horizontal="center" shrinkToFit="0" vertical="center" wrapText="1"/>
    </xf>
    <xf borderId="2" fillId="11" fontId="26" numFmtId="0" xfId="0" applyAlignment="1" applyBorder="1" applyFont="1">
      <alignment horizontal="center" readingOrder="0" shrinkToFit="0" vertical="center" wrapText="1"/>
    </xf>
    <xf borderId="9" fillId="5" fontId="27" numFmtId="167" xfId="0" applyAlignment="1" applyBorder="1" applyFont="1" applyNumberFormat="1">
      <alignment horizontal="center" shrinkToFit="0" vertical="center" wrapText="1"/>
    </xf>
    <xf borderId="2" fillId="5" fontId="26" numFmtId="0" xfId="0" applyAlignment="1" applyBorder="1" applyFont="1">
      <alignment horizontal="center" readingOrder="0" shrinkToFit="0" wrapText="1"/>
    </xf>
    <xf borderId="34" fillId="11" fontId="24" numFmtId="164" xfId="0" applyAlignment="1" applyBorder="1" applyFont="1" applyNumberFormat="1">
      <alignment horizontal="center" readingOrder="0" shrinkToFit="0" vertical="center" wrapText="1"/>
    </xf>
    <xf borderId="7" fillId="11" fontId="25" numFmtId="165" xfId="0" applyAlignment="1" applyBorder="1" applyFont="1" applyNumberFormat="1">
      <alignment horizontal="center" readingOrder="0" shrinkToFit="0" vertical="center" wrapText="1"/>
    </xf>
    <xf borderId="35" fillId="11" fontId="26" numFmtId="0" xfId="0" applyAlignment="1" applyBorder="1" applyFont="1">
      <alignment horizontal="center" readingOrder="0" shrinkToFit="0" vertical="center" wrapText="1"/>
    </xf>
    <xf borderId="36" fillId="11" fontId="27" numFmtId="0" xfId="0" applyAlignment="1" applyBorder="1" applyFont="1">
      <alignment horizontal="center" shrinkToFit="0" vertical="center" wrapText="1"/>
    </xf>
    <xf borderId="7" fillId="11" fontId="27" numFmtId="0" xfId="0" applyAlignment="1" applyBorder="1" applyFont="1">
      <alignment horizontal="center" shrinkToFit="0" vertical="center" wrapText="1"/>
    </xf>
    <xf borderId="7" fillId="11" fontId="27" numFmtId="0" xfId="0" applyAlignment="1" applyBorder="1" applyFont="1">
      <alignment horizontal="center" readingOrder="0" shrinkToFit="0" vertical="center" wrapText="1"/>
    </xf>
    <xf borderId="37" fillId="11" fontId="36" numFmtId="0" xfId="0" applyAlignment="1" applyBorder="1" applyFont="1">
      <alignment horizontal="center" readingOrder="0" shrinkToFit="0" vertical="center" wrapText="1"/>
    </xf>
    <xf borderId="36" fillId="6" fontId="27" numFmtId="0" xfId="0" applyAlignment="1" applyBorder="1" applyFont="1">
      <alignment horizontal="center" readingOrder="0" shrinkToFit="0" vertical="center" wrapText="1"/>
    </xf>
    <xf borderId="35" fillId="6" fontId="27" numFmtId="0" xfId="0" applyAlignment="1" applyBorder="1" applyFont="1">
      <alignment horizontal="center" readingOrder="0" shrinkToFit="0" vertical="center" wrapText="1"/>
    </xf>
    <xf borderId="36" fillId="7" fontId="27" numFmtId="0" xfId="0" applyAlignment="1" applyBorder="1" applyFont="1">
      <alignment horizontal="center" readingOrder="0" shrinkToFit="0" vertical="center" wrapText="1"/>
    </xf>
    <xf borderId="35" fillId="7" fontId="27" numFmtId="0" xfId="0" applyAlignment="1" applyBorder="1" applyFont="1">
      <alignment horizontal="center" readingOrder="0" shrinkToFit="0" vertical="center" wrapText="1"/>
    </xf>
    <xf borderId="36" fillId="8" fontId="27" numFmtId="0" xfId="0" applyAlignment="1" applyBorder="1" applyFont="1">
      <alignment horizontal="center" shrinkToFit="0" vertical="center" wrapText="1"/>
    </xf>
    <xf borderId="35" fillId="8" fontId="27" numFmtId="0" xfId="0" applyAlignment="1" applyBorder="1" applyFont="1">
      <alignment horizontal="center" shrinkToFit="0" vertical="center" wrapText="1"/>
    </xf>
    <xf borderId="36" fillId="9" fontId="27" numFmtId="0" xfId="0" applyAlignment="1" applyBorder="1" applyFont="1">
      <alignment horizontal="center" shrinkToFit="0" vertical="center" wrapText="1"/>
    </xf>
    <xf borderId="35" fillId="9" fontId="27" numFmtId="0" xfId="0" applyAlignment="1" applyBorder="1" applyFont="1">
      <alignment horizontal="center" shrinkToFit="0" vertical="center" wrapText="1"/>
    </xf>
    <xf borderId="7" fillId="10" fontId="27" numFmtId="0" xfId="0" applyAlignment="1" applyBorder="1" applyFont="1">
      <alignment horizontal="center" shrinkToFit="0" vertical="center" wrapText="1"/>
    </xf>
    <xf borderId="34" fillId="11" fontId="27" numFmtId="0" xfId="0" applyAlignment="1" applyBorder="1" applyFont="1">
      <alignment horizontal="center" readingOrder="0" shrinkToFit="0" vertical="center" wrapText="1"/>
    </xf>
    <xf borderId="38" fillId="11" fontId="27" numFmtId="0" xfId="0" applyAlignment="1" applyBorder="1" applyFont="1">
      <alignment horizontal="center" readingOrder="0" shrinkToFit="0" vertical="center" wrapText="1"/>
    </xf>
    <xf borderId="39" fillId="11" fontId="27" numFmtId="0" xfId="0" applyAlignment="1" applyBorder="1" applyFont="1">
      <alignment horizontal="center" readingOrder="0" shrinkToFit="0" vertical="center" wrapText="1"/>
    </xf>
    <xf borderId="38" fillId="11" fontId="26" numFmtId="0" xfId="0" applyAlignment="1" applyBorder="1" applyFont="1">
      <alignment horizontal="center" readingOrder="0" shrinkToFit="0" vertical="center" wrapText="1"/>
    </xf>
    <xf borderId="7" fillId="11" fontId="27" numFmtId="166" xfId="0" applyAlignment="1" applyBorder="1" applyFont="1" applyNumberFormat="1">
      <alignment horizontal="center" readingOrder="0" shrinkToFit="0" vertical="center" wrapText="1"/>
    </xf>
    <xf borderId="7" fillId="11" fontId="27" numFmtId="4" xfId="0" applyAlignment="1" applyBorder="1" applyFont="1" applyNumberFormat="1">
      <alignment horizontal="center" readingOrder="0" shrinkToFit="0" vertical="center" wrapText="1"/>
    </xf>
    <xf borderId="38" fillId="11" fontId="27" numFmtId="167" xfId="0" applyAlignment="1" applyBorder="1" applyFont="1" applyNumberFormat="1">
      <alignment horizontal="center" readingOrder="0" shrinkToFit="0" vertical="center" wrapText="1"/>
    </xf>
    <xf borderId="34" fillId="11" fontId="27" numFmtId="4" xfId="0" applyAlignment="1" applyBorder="1" applyFont="1" applyNumberFormat="1">
      <alignment horizontal="center" readingOrder="0" shrinkToFit="0" vertical="center" wrapText="1"/>
    </xf>
    <xf borderId="38" fillId="11" fontId="26" numFmtId="4" xfId="0" applyAlignment="1" applyBorder="1" applyFont="1" applyNumberFormat="1">
      <alignment horizontal="center" readingOrder="0" shrinkToFit="0" vertical="center" wrapText="1"/>
    </xf>
    <xf borderId="10" fillId="5" fontId="24" numFmtId="164" xfId="0" applyAlignment="1" applyBorder="1" applyFont="1" applyNumberFormat="1">
      <alignment horizontal="center" shrinkToFit="0" vertical="center" wrapText="1"/>
    </xf>
    <xf borderId="11" fillId="5" fontId="27" numFmtId="167" xfId="0" applyAlignment="1" applyBorder="1" applyFont="1" applyNumberFormat="1">
      <alignment horizontal="center" readingOrder="0" shrinkToFit="0" vertical="center" wrapText="1"/>
    </xf>
    <xf borderId="11" fillId="5" fontId="26" numFmtId="4" xfId="0" applyAlignment="1" applyBorder="1" applyFont="1" applyNumberFormat="1">
      <alignment horizontal="center" shrinkToFit="0" vertical="center" wrapText="1"/>
    </xf>
    <xf borderId="10" fillId="11" fontId="24" numFmtId="164" xfId="0" applyAlignment="1" applyBorder="1" applyFont="1" applyNumberFormat="1">
      <alignment horizontal="center" shrinkToFit="0" vertical="center" wrapText="1"/>
    </xf>
    <xf borderId="11" fillId="11" fontId="27" numFmtId="167" xfId="0" applyAlignment="1" applyBorder="1" applyFont="1" applyNumberFormat="1">
      <alignment horizontal="center" shrinkToFit="0" vertical="center" wrapText="1"/>
    </xf>
    <xf borderId="11" fillId="11" fontId="26" numFmtId="4" xfId="0" applyAlignment="1" applyBorder="1" applyFont="1" applyNumberFormat="1">
      <alignment horizontal="center" shrinkToFit="0" vertical="center" wrapText="1"/>
    </xf>
    <xf borderId="18" fillId="11" fontId="25" numFmtId="165" xfId="0" applyAlignment="1" applyBorder="1" applyFont="1" applyNumberFormat="1">
      <alignment horizontal="center" readingOrder="0" shrinkToFit="0" vertical="center" wrapText="1"/>
    </xf>
    <xf borderId="2" fillId="5" fontId="27" numFmtId="0" xfId="0" applyAlignment="1" applyBorder="1" applyFont="1">
      <alignment horizontal="center" readingOrder="0" shrinkToFit="0" vertical="center" wrapText="1"/>
    </xf>
    <xf borderId="17" fillId="11" fontId="36" numFmtId="170" xfId="0" applyAlignment="1" applyBorder="1" applyFont="1" applyNumberFormat="1">
      <alignment horizontal="center" readingOrder="0" shrinkToFit="0" vertical="center" wrapText="1"/>
    </xf>
    <xf borderId="3" fillId="6" fontId="27" numFmtId="0" xfId="0" applyAlignment="1" applyBorder="1" applyFont="1">
      <alignment horizontal="center" readingOrder="0" shrinkToFit="0" vertical="center" wrapText="1"/>
    </xf>
    <xf borderId="9" fillId="6" fontId="27" numFmtId="0" xfId="0" applyAlignment="1" applyBorder="1" applyFont="1">
      <alignment horizontal="center" readingOrder="0" shrinkToFit="0" vertical="center" wrapText="1"/>
    </xf>
    <xf borderId="1" fillId="5" fontId="16" numFmtId="0" xfId="0" applyAlignment="1" applyBorder="1" applyFont="1">
      <alignment horizontal="left" readingOrder="0" shrinkToFit="0" vertical="center" wrapText="1"/>
    </xf>
    <xf borderId="2" fillId="10" fontId="16" numFmtId="0" xfId="0" applyAlignment="1" applyBorder="1" applyFont="1">
      <alignment horizontal="center" readingOrder="0" shrinkToFit="0" textRotation="255" vertical="center" wrapText="1"/>
    </xf>
    <xf borderId="1" fillId="5" fontId="17" numFmtId="0" xfId="0" applyAlignment="1" applyBorder="1" applyFont="1">
      <alignment horizontal="center" readingOrder="0" shrinkToFit="0" textRotation="255" vertical="center" wrapText="1"/>
    </xf>
    <xf borderId="3" fillId="5" fontId="17" numFmtId="0" xfId="0" applyAlignment="1" applyBorder="1" applyFont="1">
      <alignment horizontal="center" readingOrder="0" shrinkToFit="0" textRotation="255" vertical="center" wrapText="1"/>
    </xf>
    <xf borderId="0" fillId="5" fontId="16" numFmtId="0" xfId="0" applyAlignment="1" applyFont="1">
      <alignment horizontal="center" readingOrder="0" shrinkToFit="0" vertical="center" wrapText="1"/>
    </xf>
    <xf borderId="8" fillId="11" fontId="27" numFmtId="0" xfId="0" applyAlignment="1" applyBorder="1" applyFont="1">
      <alignment horizontal="left" shrinkToFit="0" vertical="center" wrapText="1"/>
    </xf>
    <xf borderId="8" fillId="5" fontId="27" numFmtId="0" xfId="0" applyAlignment="1" applyBorder="1" applyFont="1">
      <alignment horizontal="left" shrinkToFit="0" vertical="center" wrapText="1"/>
    </xf>
    <xf borderId="18" fillId="5" fontId="28" numFmtId="0" xfId="0" applyBorder="1" applyFont="1"/>
    <xf borderId="15" fillId="11" fontId="36" numFmtId="0" xfId="0" applyAlignment="1" applyBorder="1" applyFont="1">
      <alignment horizontal="left" readingOrder="0" shrinkToFit="0" vertical="center" wrapText="1"/>
    </xf>
    <xf borderId="3" fillId="9" fontId="27" numFmtId="0" xfId="0" applyAlignment="1" applyBorder="1" applyFont="1">
      <alignment horizontal="center" readingOrder="0" shrinkToFit="0" vertical="center" wrapText="1"/>
    </xf>
    <xf borderId="2" fillId="10" fontId="27" numFmtId="0" xfId="0" applyAlignment="1" applyBorder="1" applyFont="1">
      <alignment horizontal="center" readingOrder="0" shrinkToFit="0" vertical="center" wrapText="1"/>
    </xf>
    <xf borderId="16" fillId="5" fontId="36" numFmtId="0" xfId="0" applyAlignment="1" applyBorder="1" applyFont="1">
      <alignment horizontal="left" readingOrder="0" shrinkToFit="0" vertical="center" wrapText="1"/>
    </xf>
    <xf borderId="16" fillId="11" fontId="36" numFmtId="0" xfId="0" applyAlignment="1" applyBorder="1" applyFont="1">
      <alignment horizontal="left" readingOrder="0" shrinkToFit="0" vertical="center" wrapText="1"/>
    </xf>
    <xf borderId="15" fillId="5" fontId="26" numFmtId="0" xfId="0" applyAlignment="1" applyBorder="1" applyFont="1">
      <alignment horizontal="center" shrinkToFit="0" vertical="center" wrapText="1"/>
    </xf>
    <xf borderId="15" fillId="5" fontId="36" numFmtId="0" xfId="0" applyAlignment="1" applyBorder="1" applyFont="1">
      <alignment horizontal="left" readingOrder="0" shrinkToFit="0" vertical="center" wrapText="1"/>
    </xf>
    <xf borderId="17" fillId="5" fontId="36" numFmtId="0" xfId="0" applyAlignment="1" applyBorder="1" applyFont="1">
      <alignment horizontal="left" shrinkToFit="0" vertical="center" wrapText="1"/>
    </xf>
    <xf borderId="2" fillId="11" fontId="26" numFmtId="4" xfId="0" applyAlignment="1" applyBorder="1" applyFont="1" applyNumberFormat="1">
      <alignment horizontal="center" readingOrder="0" shrinkToFit="0" vertical="center" wrapText="1"/>
    </xf>
    <xf borderId="8" fillId="5" fontId="27" numFmtId="4" xfId="0" applyAlignment="1" applyBorder="1" applyFont="1" applyNumberFormat="1">
      <alignment horizontal="center" readingOrder="0" shrinkToFit="0" vertical="center" wrapText="1"/>
    </xf>
    <xf borderId="0" fillId="5" fontId="26" numFmtId="4" xfId="0" applyAlignment="1" applyFont="1" applyNumberFormat="1">
      <alignment horizontal="center" readingOrder="0" shrinkToFit="0" vertical="center" wrapText="1"/>
    </xf>
    <xf borderId="8" fillId="11" fontId="27" numFmtId="4" xfId="0" applyAlignment="1" applyBorder="1" applyFont="1" applyNumberFormat="1">
      <alignment horizontal="center" readingOrder="0" shrinkToFit="0" vertical="center" wrapText="1"/>
    </xf>
    <xf borderId="0" fillId="11" fontId="26" numFmtId="4" xfId="0" applyAlignment="1" applyFont="1" applyNumberFormat="1">
      <alignment horizontal="center" readingOrder="0" shrinkToFit="0" vertical="center" wrapText="1"/>
    </xf>
    <xf borderId="15" fillId="5" fontId="36" numFmtId="0" xfId="0" applyAlignment="1" applyBorder="1" applyFont="1">
      <alignment horizontal="left" shrinkToFit="0" vertical="center" wrapText="1"/>
    </xf>
    <xf borderId="1" fillId="5" fontId="27" numFmtId="4" xfId="0" applyAlignment="1" applyBorder="1" applyFont="1" applyNumberFormat="1">
      <alignment horizontal="center" readingOrder="0" shrinkToFit="0" vertical="center" wrapText="1"/>
    </xf>
    <xf borderId="16" fillId="11" fontId="36" numFmtId="0" xfId="0" applyAlignment="1" applyBorder="1" applyFont="1">
      <alignment horizontal="left" readingOrder="0" shrinkToFit="0" vertical="center" wrapText="1"/>
    </xf>
    <xf borderId="17" fillId="5" fontId="36" numFmtId="0" xfId="0" applyAlignment="1" applyBorder="1" applyFont="1">
      <alignment horizontal="left" shrinkToFit="0" vertical="center" wrapText="1"/>
    </xf>
    <xf borderId="13" fillId="5" fontId="27" numFmtId="4" xfId="0" applyAlignment="1" applyBorder="1" applyFont="1" applyNumberFormat="1">
      <alignment horizontal="center" readingOrder="0" shrinkToFit="0" vertical="center" wrapText="1"/>
    </xf>
    <xf borderId="15" fillId="11" fontId="36" numFmtId="0" xfId="0" applyAlignment="1" applyBorder="1" applyFont="1">
      <alignment horizontal="left" shrinkToFit="0" vertical="center" wrapText="1"/>
    </xf>
    <xf borderId="13" fillId="11" fontId="27" numFmtId="4" xfId="0" applyAlignment="1" applyBorder="1" applyFont="1" applyNumberFormat="1">
      <alignment horizontal="center" readingOrder="0" shrinkToFit="0" vertical="center" wrapText="1"/>
    </xf>
    <xf borderId="15" fillId="5" fontId="36" numFmtId="0" xfId="0" applyAlignment="1" applyBorder="1" applyFont="1">
      <alignment horizontal="left" readingOrder="0" shrinkToFit="0" vertical="center" wrapText="1"/>
    </xf>
    <xf borderId="17" fillId="5" fontId="36" numFmtId="0" xfId="0" applyAlignment="1" applyBorder="1" applyFont="1">
      <alignment horizontal="left" readingOrder="0" shrinkToFit="0" vertical="center" wrapText="1"/>
    </xf>
    <xf borderId="0" fillId="5" fontId="12" numFmtId="0" xfId="0" applyAlignment="1" applyFont="1">
      <alignment horizontal="left"/>
    </xf>
    <xf borderId="15" fillId="11" fontId="36" numFmtId="0" xfId="0" applyAlignment="1" applyBorder="1" applyFont="1">
      <alignment horizontal="left" readingOrder="0" shrinkToFit="0" vertical="center" wrapText="1"/>
    </xf>
    <xf borderId="16" fillId="5" fontId="36" numFmtId="0" xfId="0" applyAlignment="1" applyBorder="1" applyFont="1">
      <alignment horizontal="left" readingOrder="0" shrinkToFit="0" vertical="center" wrapText="1"/>
    </xf>
    <xf borderId="9" fillId="11" fontId="26" numFmtId="0" xfId="0" applyAlignment="1" applyBorder="1" applyFont="1">
      <alignment horizontal="center" shrinkToFit="0" vertical="center" wrapText="1"/>
    </xf>
    <xf borderId="17" fillId="5" fontId="36" numFmtId="0" xfId="0" applyAlignment="1" applyBorder="1" applyFont="1">
      <alignment horizontal="left" readingOrder="0" shrinkToFit="0" vertical="center" wrapText="1"/>
    </xf>
    <xf borderId="16" fillId="5" fontId="36" numFmtId="0" xfId="0" applyAlignment="1" applyBorder="1" applyFont="1">
      <alignment horizontal="left" shrinkToFit="0" vertical="center" wrapText="1"/>
    </xf>
    <xf borderId="15" fillId="11" fontId="37" numFmtId="0" xfId="0" applyAlignment="1" applyBorder="1" applyFont="1">
      <alignment horizontal="left" readingOrder="0" shrinkToFit="0" vertical="center" wrapText="1"/>
    </xf>
    <xf borderId="1" fillId="5" fontId="12" numFmtId="0" xfId="0" applyAlignment="1" applyBorder="1" applyFont="1">
      <alignment readingOrder="0"/>
    </xf>
    <xf borderId="8" fillId="11" fontId="12" numFmtId="0" xfId="0" applyBorder="1" applyFont="1"/>
    <xf borderId="8" fillId="5" fontId="12" numFmtId="0" xfId="0" applyBorder="1" applyFont="1"/>
    <xf borderId="13" fillId="5" fontId="12" numFmtId="0" xfId="0" applyBorder="1" applyFont="1"/>
    <xf borderId="13" fillId="11" fontId="27" numFmtId="0" xfId="0" applyAlignment="1" applyBorder="1" applyFont="1">
      <alignment horizontal="center" readingOrder="0" shrinkToFit="0" vertical="center" wrapText="1"/>
    </xf>
    <xf borderId="17" fillId="11" fontId="36" numFmtId="0" xfId="0" applyAlignment="1" applyBorder="1" applyFont="1">
      <alignment horizontal="left" readingOrder="0" shrinkToFit="0" vertical="center" wrapText="1"/>
    </xf>
    <xf borderId="2" fillId="5" fontId="25" numFmtId="0" xfId="0" applyAlignment="1" applyBorder="1" applyFont="1">
      <alignment horizontal="center" readingOrder="0" shrinkToFit="0" vertical="center" wrapText="1"/>
    </xf>
    <xf borderId="9" fillId="5" fontId="26" numFmtId="0" xfId="0" applyAlignment="1" applyBorder="1" applyFont="1">
      <alignment horizontal="center" shrinkToFit="0" vertical="center" wrapText="1"/>
    </xf>
    <xf borderId="15" fillId="5" fontId="27" numFmtId="0" xfId="0" applyAlignment="1" applyBorder="1" applyFont="1">
      <alignment horizontal="center" readingOrder="0" shrinkToFit="0" vertical="center" wrapText="1"/>
    </xf>
    <xf borderId="17" fillId="11" fontId="36" numFmtId="0" xfId="0" applyAlignment="1" applyBorder="1" applyFont="1">
      <alignment horizontal="left" readingOrder="0" shrinkToFit="0" vertical="center" wrapText="1"/>
    </xf>
    <xf borderId="1" fillId="5" fontId="24" numFmtId="171" xfId="0" applyAlignment="1" applyBorder="1" applyFont="1" applyNumberFormat="1">
      <alignment horizontal="center" readingOrder="0" shrinkToFit="0" vertical="center" wrapText="1"/>
    </xf>
    <xf borderId="3" fillId="5" fontId="26" numFmtId="4" xfId="0" applyAlignment="1" applyBorder="1" applyFont="1" applyNumberFormat="1">
      <alignment horizontal="center" shrinkToFit="0" vertical="center" wrapText="1"/>
    </xf>
    <xf borderId="3" fillId="11" fontId="26" numFmtId="4" xfId="0" applyAlignment="1" applyBorder="1" applyFont="1" applyNumberFormat="1">
      <alignment horizontal="center" shrinkToFit="0" vertical="center" wrapText="1"/>
    </xf>
    <xf borderId="9" fillId="8" fontId="26" numFmtId="0" xfId="0" applyAlignment="1" applyBorder="1" applyFont="1">
      <alignment horizontal="center" readingOrder="0" shrinkToFit="0" vertical="center" wrapText="1"/>
    </xf>
    <xf borderId="1" fillId="11" fontId="24" numFmtId="171" xfId="0" applyAlignment="1" applyBorder="1" applyFont="1" applyNumberFormat="1">
      <alignment horizontal="center" readingOrder="0" shrinkToFit="0" vertical="center" wrapText="1"/>
    </xf>
    <xf borderId="14" fillId="5" fontId="26" numFmtId="0" xfId="0" applyAlignment="1" applyBorder="1" applyFont="1">
      <alignment horizontal="center" readingOrder="0" shrinkToFit="0" vertical="center" wrapText="1"/>
    </xf>
    <xf borderId="2" fillId="5" fontId="25" numFmtId="165" xfId="0" applyAlignment="1" applyBorder="1" applyFont="1" applyNumberFormat="1">
      <alignment horizontal="center" shrinkToFit="0" vertical="center" wrapText="1"/>
    </xf>
    <xf borderId="25" fillId="5" fontId="24" numFmtId="0" xfId="0" applyAlignment="1" applyBorder="1" applyFont="1">
      <alignment horizontal="center" readingOrder="0" shrinkToFit="0" vertical="center" wrapText="1"/>
    </xf>
    <xf borderId="0" fillId="0" fontId="12" numFmtId="0" xfId="0" applyAlignment="1" applyFont="1">
      <alignment readingOrder="0" shrinkToFit="0" vertical="center" wrapText="1"/>
    </xf>
    <xf borderId="0" fillId="0" fontId="12" numFmtId="0" xfId="0" applyAlignment="1" applyFont="1">
      <alignment shrinkToFit="0" vertical="center" wrapText="1"/>
    </xf>
    <xf borderId="0" fillId="0" fontId="12" numFmtId="0" xfId="0" applyAlignment="1" applyFont="1">
      <alignment readingOrder="0" vertical="center"/>
    </xf>
    <xf borderId="0" fillId="0" fontId="12" numFmtId="0" xfId="0" applyAlignment="1" applyFont="1">
      <alignment vertical="center"/>
    </xf>
    <xf borderId="0" fillId="0" fontId="38" numFmtId="0" xfId="0" applyAlignment="1" applyFont="1">
      <alignment horizontal="center" readingOrder="0" shrinkToFit="0" vertical="center" wrapText="1"/>
    </xf>
    <xf borderId="0" fillId="3" fontId="39" numFmtId="0" xfId="0" applyAlignment="1" applyFont="1">
      <alignment horizontal="center" shrinkToFit="0" vertical="center" wrapText="1"/>
    </xf>
    <xf borderId="0" fillId="0" fontId="21" numFmtId="0" xfId="0" applyAlignment="1" applyFont="1">
      <alignment horizontal="center" readingOrder="0" shrinkToFit="0" vertical="center" wrapText="1"/>
    </xf>
    <xf borderId="0" fillId="3" fontId="1" numFmtId="49" xfId="0" applyAlignment="1" applyFont="1" applyNumberFormat="1">
      <alignment horizontal="center" readingOrder="0" shrinkToFit="0" vertical="center" wrapText="1"/>
    </xf>
    <xf borderId="0" fillId="3" fontId="40" numFmtId="49" xfId="0" applyAlignment="1" applyFont="1" applyNumberFormat="1">
      <alignment horizontal="center" readingOrder="0" shrinkToFit="0" vertical="center" wrapText="1"/>
    </xf>
    <xf borderId="0" fillId="3" fontId="1" numFmtId="49" xfId="0" applyAlignment="1" applyFont="1" applyNumberFormat="1">
      <alignment horizontal="center" shrinkToFit="0" vertical="center" wrapText="1"/>
    </xf>
    <xf borderId="0" fillId="0"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41" numFmtId="172" xfId="0" applyAlignment="1" applyFont="1" applyNumberFormat="1">
      <alignment horizontal="center" readingOrder="0" shrinkToFit="0" vertical="center" wrapText="1"/>
    </xf>
    <xf borderId="0" fillId="3" fontId="42" numFmtId="0" xfId="0" applyAlignment="1" applyFont="1">
      <alignment horizontal="center" shrinkToFit="0" vertical="center" wrapText="1"/>
    </xf>
    <xf borderId="0" fillId="0" fontId="41" numFmtId="3" xfId="0" applyAlignment="1" applyFont="1" applyNumberFormat="1">
      <alignment horizontal="left" readingOrder="0" shrinkToFit="0" vertical="center" wrapText="1"/>
    </xf>
    <xf borderId="0" fillId="0" fontId="42" numFmtId="2" xfId="0" applyAlignment="1" applyFont="1" applyNumberFormat="1">
      <alignment horizontal="right" shrinkToFit="0" vertical="center" wrapText="1"/>
    </xf>
    <xf borderId="0" fillId="0" fontId="43" numFmtId="10" xfId="0" applyAlignment="1" applyFont="1" applyNumberFormat="1">
      <alignment horizontal="right" shrinkToFit="0" vertical="center" wrapText="1"/>
    </xf>
    <xf borderId="0" fillId="3" fontId="42" numFmtId="0" xfId="0" applyAlignment="1" applyFont="1">
      <alignment horizontal="right" shrinkToFit="0" vertical="center" wrapText="1"/>
    </xf>
    <xf borderId="0" fillId="0" fontId="42" numFmtId="0" xfId="0" applyAlignment="1" applyFont="1">
      <alignment horizontal="right" shrinkToFit="0" vertical="center" wrapText="1"/>
    </xf>
    <xf borderId="0" fillId="0" fontId="42" numFmtId="0" xfId="0" applyAlignment="1" applyFont="1">
      <alignment horizontal="center" shrinkToFit="0" vertical="center" wrapText="1"/>
    </xf>
    <xf borderId="0" fillId="0" fontId="41" numFmtId="0" xfId="0" applyAlignment="1" applyFont="1">
      <alignment horizontal="left" readingOrder="0" shrinkToFit="0" vertical="center" wrapText="1"/>
    </xf>
    <xf borderId="0" fillId="0" fontId="43" numFmtId="0" xfId="0" applyAlignment="1" applyFont="1">
      <alignment horizontal="right" shrinkToFit="0" vertical="center" wrapText="1"/>
    </xf>
    <xf borderId="0" fillId="0" fontId="41" numFmtId="3" xfId="0" applyAlignment="1" applyFont="1" applyNumberFormat="1">
      <alignment horizontal="center" readingOrder="0" shrinkToFit="0" vertical="center" wrapText="1"/>
    </xf>
    <xf borderId="0" fillId="0" fontId="42" numFmtId="1" xfId="0" applyAlignment="1" applyFont="1" applyNumberFormat="1">
      <alignment horizontal="right" shrinkToFit="0" vertical="center" wrapText="1"/>
    </xf>
    <xf borderId="0" fillId="0" fontId="43" numFmtId="1" xfId="0" applyAlignment="1" applyFont="1" applyNumberFormat="1">
      <alignment horizontal="right" shrinkToFit="0" vertical="center" wrapText="1"/>
    </xf>
    <xf borderId="0" fillId="3" fontId="42" numFmtId="1" xfId="0" applyAlignment="1" applyFont="1" applyNumberFormat="1">
      <alignment horizontal="right" shrinkToFit="0" vertical="center" wrapText="1"/>
    </xf>
    <xf borderId="0" fillId="0" fontId="44" numFmtId="0" xfId="0" applyAlignment="1" applyFont="1">
      <alignment horizontal="center" readingOrder="0" shrinkToFit="0" vertical="center" wrapText="1"/>
    </xf>
    <xf borderId="0" fillId="0" fontId="41" numFmtId="0" xfId="0" applyAlignment="1" applyFont="1">
      <alignment horizontal="right" readingOrder="0" shrinkToFit="0" vertical="center" wrapText="1"/>
    </xf>
    <xf borderId="0" fillId="0" fontId="42" numFmtId="0" xfId="0" applyAlignment="1" applyFont="1">
      <alignment horizontal="left" shrinkToFit="0" vertical="center" wrapText="1"/>
    </xf>
    <xf borderId="0" fillId="0" fontId="12" numFmtId="0" xfId="0" applyAlignment="1" applyFont="1">
      <alignment horizontal="right"/>
    </xf>
    <xf borderId="0" fillId="0" fontId="45" numFmtId="0" xfId="0" applyAlignment="1" applyFont="1">
      <alignment horizontal="right"/>
    </xf>
    <xf borderId="0" fillId="0" fontId="11" numFmtId="0" xfId="0" applyAlignment="1" applyFont="1">
      <alignment horizontal="center" readingOrder="0" shrinkToFit="0" vertical="center" wrapText="1"/>
    </xf>
    <xf borderId="0" fillId="0" fontId="11" numFmtId="1" xfId="0" applyAlignment="1" applyFont="1" applyNumberFormat="1">
      <alignment horizontal="right" shrinkToFit="0" vertical="center" wrapText="1"/>
    </xf>
    <xf borderId="0" fillId="0" fontId="40" numFmtId="1" xfId="0" applyAlignment="1" applyFont="1" applyNumberFormat="1">
      <alignment horizontal="right" shrinkToFit="0" vertical="center" wrapText="1"/>
    </xf>
    <xf borderId="0" fillId="3" fontId="11" numFmtId="1" xfId="0" applyAlignment="1" applyFont="1" applyNumberFormat="1">
      <alignment horizontal="right" shrinkToFit="0" vertical="center" wrapText="1"/>
    </xf>
    <xf borderId="0" fillId="0" fontId="42" numFmtId="10" xfId="0" applyAlignment="1" applyFont="1" applyNumberFormat="1">
      <alignment horizontal="right" shrinkToFit="0" vertical="center" wrapText="1"/>
    </xf>
    <xf borderId="0" fillId="0" fontId="43" numFmtId="0" xfId="0" applyAlignment="1" applyFont="1">
      <alignment horizontal="center" shrinkToFit="0" vertical="center" wrapText="1"/>
    </xf>
    <xf borderId="0" fillId="0" fontId="46" numFmtId="173" xfId="0" applyAlignment="1" applyFont="1" applyNumberFormat="1">
      <alignment horizontal="center" readingOrder="0" shrinkToFit="0" vertical="center" wrapText="1"/>
    </xf>
    <xf borderId="0" fillId="0" fontId="46" numFmtId="0" xfId="0" applyAlignment="1" applyFont="1">
      <alignment horizontal="center" readingOrder="0" shrinkToFit="0" vertical="center" wrapText="1"/>
    </xf>
    <xf borderId="0" fillId="0" fontId="46" numFmtId="0" xfId="0" applyAlignment="1" applyFont="1">
      <alignment horizontal="left" readingOrder="0" shrinkToFit="0" vertical="center" wrapText="1"/>
    </xf>
    <xf borderId="0" fillId="0" fontId="46" numFmtId="4" xfId="0" applyAlignment="1" applyFont="1" applyNumberFormat="1">
      <alignment horizontal="right" readingOrder="0" shrinkToFit="0" vertical="center" wrapText="1"/>
    </xf>
    <xf borderId="0" fillId="3" fontId="47"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6" numFmtId="4" xfId="0" applyAlignment="1" applyFont="1" applyNumberFormat="1">
      <alignment horizontal="center" readingOrder="0" shrinkToFit="0" vertical="center" wrapText="1"/>
    </xf>
    <xf borderId="0" fillId="0" fontId="41" numFmtId="173" xfId="0" applyAlignment="1" applyFont="1" applyNumberFormat="1">
      <alignment horizontal="center" readingOrder="0" shrinkToFit="0" vertical="center" wrapText="1"/>
    </xf>
    <xf borderId="0" fillId="0" fontId="41" numFmtId="4" xfId="0" applyAlignment="1" applyFont="1" applyNumberFormat="1">
      <alignment horizontal="right" readingOrder="0" shrinkToFit="0" vertical="center" wrapText="1"/>
    </xf>
    <xf borderId="0" fillId="0" fontId="42" numFmtId="4" xfId="0" applyAlignment="1" applyFont="1" applyNumberFormat="1">
      <alignment horizontal="right" shrinkToFit="0" vertical="center" wrapText="1"/>
    </xf>
    <xf borderId="0" fillId="0" fontId="42" numFmtId="173" xfId="0" applyAlignment="1" applyFont="1" applyNumberFormat="1">
      <alignment horizontal="center" readingOrder="0" shrinkToFit="0" vertical="center" wrapText="1"/>
    </xf>
    <xf borderId="0" fillId="0" fontId="42" numFmtId="0" xfId="0" applyAlignment="1" applyFont="1">
      <alignment horizontal="left" readingOrder="0" shrinkToFit="0" vertical="center" wrapText="1"/>
    </xf>
    <xf borderId="0" fillId="0" fontId="42" numFmtId="4" xfId="0" applyAlignment="1" applyFont="1" applyNumberFormat="1">
      <alignment horizontal="right" readingOrder="0" shrinkToFit="0" vertical="center" wrapText="1"/>
    </xf>
    <xf borderId="0" fillId="0" fontId="12" numFmtId="4" xfId="0" applyAlignment="1" applyFont="1" applyNumberFormat="1">
      <alignment horizontal="right"/>
    </xf>
    <xf borderId="0" fillId="3" fontId="12" numFmtId="0" xfId="0" applyFont="1"/>
    <xf borderId="0" fillId="0" fontId="42" numFmtId="4" xfId="0" applyAlignment="1" applyFont="1" applyNumberFormat="1">
      <alignment horizontal="center" shrinkToFit="0" vertical="center" wrapText="1"/>
    </xf>
    <xf borderId="0" fillId="17" fontId="41" numFmtId="0" xfId="0" applyAlignment="1" applyFill="1" applyFont="1">
      <alignment horizontal="left" readingOrder="0" shrinkToFit="0" vertical="center" wrapText="1"/>
    </xf>
    <xf borderId="0" fillId="0" fontId="42" numFmtId="173" xfId="0" applyAlignment="1" applyFont="1" applyNumberFormat="1">
      <alignment horizontal="center" shrinkToFit="0" vertical="center" wrapText="1"/>
    </xf>
    <xf borderId="0" fillId="0" fontId="49" numFmtId="0" xfId="0" applyAlignment="1" applyFont="1">
      <alignment horizontal="center" readingOrder="0" shrinkToFit="0" vertical="center" wrapText="1"/>
    </xf>
    <xf borderId="0" fillId="0" fontId="49" numFmtId="4" xfId="0" applyAlignment="1" applyFont="1" applyNumberFormat="1">
      <alignment horizontal="center" readingOrder="0" shrinkToFit="0" vertical="center" wrapText="1"/>
    </xf>
    <xf borderId="0" fillId="0" fontId="42" numFmtId="0" xfId="0" applyAlignment="1" applyFont="1">
      <alignment horizontal="left" readingOrder="0" shrinkToFit="0" vertical="center" wrapText="1"/>
    </xf>
    <xf borderId="0" fillId="3" fontId="11" numFmtId="0" xfId="0" applyAlignment="1" applyFont="1">
      <alignment horizontal="center" shrinkToFit="0" vertical="center" wrapText="1"/>
    </xf>
    <xf borderId="0" fillId="0" fontId="12" numFmtId="4" xfId="0" applyFont="1" applyNumberFormat="1"/>
    <xf borderId="0" fillId="0" fontId="12" numFmtId="0" xfId="0" applyAlignment="1" applyFont="1">
      <alignment readingOrder="0"/>
    </xf>
  </cellXfs>
  <cellStyles count="1">
    <cellStyle xfId="0" name="Normal" builtinId="0"/>
  </cellStyles>
  <dxfs count="24">
    <dxf>
      <font>
        <color rgb="FF93C47D"/>
      </font>
      <fill>
        <patternFill patternType="none"/>
      </fill>
      <border/>
    </dxf>
    <dxf>
      <font>
        <color rgb="FFE06666"/>
      </font>
      <fill>
        <patternFill patternType="none"/>
      </fill>
      <border/>
    </dxf>
    <dxf>
      <font>
        <strike/>
        <color rgb="FF434343"/>
      </font>
      <fill>
        <patternFill patternType="none"/>
      </fill>
      <border/>
    </dxf>
    <dxf>
      <font/>
      <fill>
        <patternFill patternType="none"/>
      </fill>
      <border/>
    </dxf>
    <dxf>
      <font/>
      <fill>
        <patternFill patternType="solid">
          <fgColor rgb="FF434343"/>
          <bgColor rgb="FF434343"/>
        </patternFill>
      </fill>
      <border/>
    </dxf>
    <dxf>
      <font/>
      <fill>
        <patternFill patternType="solid">
          <fgColor theme="1"/>
          <bgColor theme="1"/>
        </patternFill>
      </fill>
      <border/>
    </dxf>
    <dxf>
      <font/>
      <fill>
        <patternFill patternType="solid">
          <fgColor rgb="FF3C78D8"/>
          <bgColor rgb="FF3C78D8"/>
        </patternFill>
      </fill>
      <border/>
    </dxf>
    <dxf>
      <font/>
      <fill>
        <patternFill patternType="solid">
          <fgColor rgb="FFA64D79"/>
          <bgColor rgb="FFA64D79"/>
        </patternFill>
      </fill>
      <border/>
    </dxf>
    <dxf>
      <font/>
      <fill>
        <patternFill patternType="solid">
          <fgColor rgb="FFB7E1CD"/>
          <bgColor rgb="FFB7E1CD"/>
        </patternFill>
      </fill>
      <border/>
    </dxf>
    <dxf>
      <font/>
      <fill>
        <patternFill patternType="solid">
          <fgColor rgb="FFFFD966"/>
          <bgColor rgb="FFFFD966"/>
        </patternFill>
      </fill>
      <border/>
    </dxf>
    <dxf>
      <font/>
      <fill>
        <patternFill patternType="solid">
          <fgColor rgb="FFF6B26B"/>
          <bgColor rgb="FFF6B26B"/>
        </patternFill>
      </fill>
      <border/>
    </dxf>
    <dxf>
      <font/>
      <fill>
        <patternFill patternType="solid">
          <fgColor rgb="FFE06666"/>
          <bgColor rgb="FFE06666"/>
        </patternFill>
      </fill>
      <border/>
    </dxf>
    <dxf>
      <font>
        <color rgb="FF274E13"/>
      </font>
      <fill>
        <patternFill patternType="none"/>
      </fill>
      <border/>
    </dxf>
    <dxf>
      <font>
        <color rgb="FF660000"/>
      </font>
      <fill>
        <patternFill patternType="none"/>
      </fill>
      <border/>
    </dxf>
    <dxf>
      <font/>
      <fill>
        <patternFill patternType="solid">
          <fgColor rgb="FFC27BA0"/>
          <bgColor rgb="FFC27BA0"/>
        </patternFill>
      </fill>
      <border/>
    </dxf>
    <dxf>
      <font>
        <b/>
      </font>
      <fill>
        <patternFill patternType="none"/>
      </fill>
      <border/>
    </dxf>
    <dxf>
      <font/>
      <fill>
        <patternFill patternType="solid">
          <fgColor rgb="FFF1C232"/>
          <bgColor rgb="FFF1C232"/>
        </patternFill>
      </fill>
      <border/>
    </dxf>
    <dxf>
      <font>
        <color rgb="FFFFFFFF"/>
      </font>
      <fill>
        <patternFill patternType="solid">
          <fgColor rgb="FF1155CC"/>
          <bgColor rgb="FF1155CC"/>
        </patternFill>
      </fill>
      <border/>
    </dxf>
    <dxf>
      <font/>
      <fill>
        <patternFill patternType="solid">
          <fgColor rgb="FFFCE8B2"/>
          <bgColor rgb="FFFCE8B2"/>
        </patternFill>
      </fill>
      <border/>
    </dxf>
    <dxf>
      <font>
        <b/>
        <color rgb="FFFFFFFF"/>
      </font>
      <fill>
        <patternFill patternType="solid">
          <fgColor rgb="FF1155CC"/>
          <bgColor rgb="FF1155CC"/>
        </patternFill>
      </fill>
      <border/>
    </dxf>
    <dxf>
      <font>
        <b/>
        <color rgb="FFFFFFFF"/>
      </font>
      <fill>
        <patternFill patternType="solid">
          <fgColor rgb="FFCC0000"/>
          <bgColor rgb="FFCC0000"/>
        </patternFill>
      </fill>
      <border/>
    </dxf>
    <dxf>
      <font/>
      <fill>
        <patternFill patternType="solid">
          <fgColor rgb="FFA4C2F4"/>
          <bgColor rgb="FFA4C2F4"/>
        </patternFill>
      </fill>
      <border/>
    </dxf>
    <dxf>
      <font/>
      <fill>
        <patternFill patternType="solid">
          <fgColor rgb="FFEA9999"/>
          <bgColor rgb="FFEA9999"/>
        </patternFill>
      </fill>
      <border/>
    </dxf>
    <dxf>
      <font>
        <color rgb="FF6FA8DC"/>
      </font>
      <fill>
        <patternFill patternType="none"/>
      </fill>
      <border/>
    </dxf>
  </dxfs>
  <tableStyles count="3">
    <tableStyle count="2" pivot="0" name="REPORT-style">
      <tableStyleElement dxfId="4" type="firstRowStripe"/>
      <tableStyleElement dxfId="5" type="secondRowStripe"/>
    </tableStyle>
    <tableStyle count="2" pivot="0" name="COMM AND PC-style">
      <tableStyleElement dxfId="5" type="firstRowStripe"/>
      <tableStyleElement dxfId="4" type="secondRowStripe"/>
    </tableStyle>
    <tableStyle count="2" pivot="0" name="DEPOSIT &amp; WITHDRAWAL-style">
      <tableStyleElement dxfId="5" type="firstRowStripe"/>
      <tableStyleElement dxfId="4"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solidFill>
              </a:ln>
            </c:spPr>
            <c:trendlineType val="linear"/>
            <c:dispRSqr val="0"/>
            <c:dispEq val="0"/>
          </c:trendline>
          <c:xVal>
            <c:numRef>
              <c:f>'BAGNA REPORT'!$AM$4:$AM$960</c:f>
            </c:numRef>
          </c:xVal>
          <c:yVal>
            <c:numRef>
              <c:f>'KEVIN REPORT'!$AM$4:$AM$989</c:f>
              <c:numCache/>
            </c:numRef>
          </c:yVal>
        </c:ser>
        <c:ser>
          <c:idx val="1"/>
          <c:order val="1"/>
          <c:spPr>
            <a:ln>
              <a:noFill/>
            </a:ln>
          </c:spPr>
          <c:marker>
            <c:symbol val="circle"/>
            <c:size val="7"/>
            <c:spPr>
              <a:solidFill>
                <a:schemeClr val="accent2"/>
              </a:solidFill>
              <a:ln cmpd="sng">
                <a:solidFill>
                  <a:schemeClr val="accent2"/>
                </a:solidFill>
              </a:ln>
            </c:spPr>
          </c:marker>
          <c:trendline>
            <c:name/>
            <c:spPr>
              <a:ln w="19050">
                <a:solidFill>
                  <a:srgbClr val="000000"/>
                </a:solidFill>
              </a:ln>
            </c:spPr>
            <c:trendlineType val="linear"/>
            <c:dispRSqr val="0"/>
            <c:dispEq val="0"/>
          </c:trendline>
          <c:xVal>
            <c:numRef>
              <c:f>'BAGNA REPORT'!$AM$4:$AM$960</c:f>
            </c:numRef>
          </c:xVal>
          <c:yVal>
            <c:numRef>
              <c:f>'KITO REPORT'!$AM$4:$AM$861</c:f>
              <c:numCache/>
            </c:numRef>
          </c:yVal>
        </c:ser>
        <c:dLbls>
          <c:showLegendKey val="0"/>
          <c:showVal val="0"/>
          <c:showCatName val="0"/>
          <c:showSerName val="0"/>
          <c:showPercent val="0"/>
          <c:showBubbleSize val="0"/>
        </c:dLbls>
        <c:axId val="954581727"/>
        <c:axId val="1962982274"/>
      </c:scatterChart>
      <c:valAx>
        <c:axId val="9545817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2982274"/>
      </c:valAx>
      <c:valAx>
        <c:axId val="1962982274"/>
        <c:scaling>
          <c:orientation val="minMax"/>
          <c:min val="19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600">
                <a:solidFill>
                  <a:srgbClr val="FFFFFF"/>
                </a:solidFill>
                <a:latin typeface="+mn-lt"/>
              </a:defRPr>
            </a:pPr>
          </a:p>
        </c:txPr>
        <c:crossAx val="954581727"/>
      </c:valAx>
    </c:plotArea>
    <c:legend>
      <c:legendPos val="r"/>
      <c:overlay val="0"/>
      <c:txPr>
        <a:bodyPr/>
        <a:lstStyle/>
        <a:p>
          <a:pPr lvl="0">
            <a:defRPr b="0">
              <a:solidFill>
                <a:srgbClr val="1A1A1A"/>
              </a:solidFill>
              <a:latin typeface="+mn-lt"/>
            </a:defRPr>
          </a:pPr>
        </a:p>
      </c:txPr>
    </c:legend>
    <c:plotVisOnly val="1"/>
  </c:chart>
  <c:spPr>
    <a:solidFill>
      <a:srgbClr val="434343"/>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STOCK and DD</a:t>
            </a:r>
          </a:p>
        </c:rich>
      </c:tx>
      <c:overlay val="0"/>
    </c:title>
    <c:plotArea>
      <c:layout/>
      <c:areaChart>
        <c:ser>
          <c:idx val="1"/>
          <c:order val="1"/>
          <c:tx>
            <c:strRef>
              <c:f>'INJURY REPORT'!$AO$1:$AO$2</c:f>
            </c:strRef>
          </c:tx>
          <c:spPr>
            <a:solidFill>
              <a:srgbClr val="990000">
                <a:alpha val="30000"/>
              </a:srgbClr>
            </a:solidFill>
            <a:ln cmpd="sng">
              <a:solidFill>
                <a:srgbClr val="990000">
                  <a:alpha val="100000"/>
                </a:srgbClr>
              </a:solidFill>
            </a:ln>
          </c:spPr>
          <c:cat>
            <c:strRef>
              <c:f>'INJURY REPORT'!$B$3:$B$961</c:f>
            </c:strRef>
          </c:cat>
          <c:val>
            <c:numRef>
              <c:f>'INJURY REPORT'!$AO$3:$AO$961</c:f>
              <c:numCache/>
            </c:numRef>
          </c:val>
        </c:ser>
        <c:axId val="1904820188"/>
        <c:axId val="1128929037"/>
      </c:areaChart>
      <c:catAx>
        <c:axId val="190482018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8929037"/>
      </c:catAx>
      <c:valAx>
        <c:axId val="1128929037"/>
        <c:scaling>
          <c:orientation val="minMax"/>
          <c:max val="-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04820188"/>
      </c:valAx>
      <c:lineChart>
        <c:varyColors val="0"/>
        <c:ser>
          <c:idx val="0"/>
          <c:order val="0"/>
          <c:tx>
            <c:strRef>
              <c:f>'INJURY REPORT'!$AM$1:$AM$2</c:f>
            </c:strRef>
          </c:tx>
          <c:spPr>
            <a:ln cmpd="sng">
              <a:solidFill>
                <a:srgbClr val="3C78D8">
                  <a:alpha val="100000"/>
                </a:srgbClr>
              </a:solidFill>
            </a:ln>
          </c:spPr>
          <c:marker>
            <c:symbol val="none"/>
          </c:marker>
          <c:cat>
            <c:strRef>
              <c:f>'INJURY REPORT'!$B$3:$B$961</c:f>
            </c:strRef>
          </c:cat>
          <c:val>
            <c:numRef>
              <c:f>'INJURY REPORT'!$AM$3:$AM$961</c:f>
              <c:numCache/>
            </c:numRef>
          </c:val>
          <c:smooth val="0"/>
        </c:ser>
        <c:axId val="491857304"/>
        <c:axId val="951900603"/>
      </c:lineChart>
      <c:catAx>
        <c:axId val="49185730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951900603"/>
      </c:catAx>
      <c:valAx>
        <c:axId val="95190060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91857304"/>
        <c:crosses val="max"/>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 vs. DATE</a:t>
            </a:r>
          </a:p>
        </c:rich>
      </c:tx>
      <c:overlay val="0"/>
    </c:title>
    <c:plotArea>
      <c:layout/>
      <c:barChart>
        <c:barDir val="col"/>
        <c:ser>
          <c:idx val="0"/>
          <c:order val="0"/>
          <c:tx>
            <c:strRef>
              <c:f>'INJURY REPORT'!$AK$1:$AK$2</c:f>
            </c:strRef>
          </c:tx>
          <c:spPr>
            <a:solidFill>
              <a:schemeClr val="accent1"/>
            </a:solidFill>
            <a:ln cmpd="sng">
              <a:solidFill>
                <a:srgbClr val="000000"/>
              </a:solidFill>
            </a:ln>
          </c:spPr>
          <c:cat>
            <c:strRef>
              <c:f>'INJURY REPORT'!$D$3:$D$961</c:f>
            </c:strRef>
          </c:cat>
          <c:val>
            <c:numRef>
              <c:f>'INJURY REPORT'!$AK$3:$AK$961</c:f>
              <c:numCache/>
            </c:numRef>
          </c:val>
        </c:ser>
        <c:axId val="612942216"/>
        <c:axId val="1040375218"/>
      </c:barChart>
      <c:catAx>
        <c:axId val="6129422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040375218"/>
      </c:catAx>
      <c:valAx>
        <c:axId val="10403752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PL</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2942216"/>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STOCK and DD</a:t>
            </a:r>
          </a:p>
        </c:rich>
      </c:tx>
      <c:overlay val="0"/>
    </c:title>
    <c:plotArea>
      <c:layout/>
      <c:areaChart>
        <c:ser>
          <c:idx val="1"/>
          <c:order val="1"/>
          <c:tx>
            <c:strRef>
              <c:f>'BAGNA REPORT'!$AO$1:$AO$2</c:f>
            </c:strRef>
          </c:tx>
          <c:spPr>
            <a:solidFill>
              <a:srgbClr val="990000">
                <a:alpha val="30000"/>
              </a:srgbClr>
            </a:solidFill>
            <a:ln cmpd="sng">
              <a:solidFill>
                <a:srgbClr val="990000">
                  <a:alpha val="100000"/>
                </a:srgbClr>
              </a:solidFill>
            </a:ln>
          </c:spPr>
          <c:cat>
            <c:strRef>
              <c:f>'BAGNA REPORT'!$B$3:$B$939</c:f>
            </c:strRef>
          </c:cat>
          <c:val>
            <c:numRef>
              <c:f>'BAGNA REPORT'!$AO$3:$AO$939</c:f>
              <c:numCache/>
            </c:numRef>
          </c:val>
        </c:ser>
        <c:axId val="250692710"/>
        <c:axId val="1646192341"/>
      </c:areaChart>
      <c:catAx>
        <c:axId val="2506927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46192341"/>
      </c:catAx>
      <c:valAx>
        <c:axId val="1646192341"/>
        <c:scaling>
          <c:orientation val="minMax"/>
          <c:max val="-3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0692710"/>
      </c:valAx>
      <c:lineChart>
        <c:varyColors val="0"/>
        <c:ser>
          <c:idx val="0"/>
          <c:order val="0"/>
          <c:tx>
            <c:strRef>
              <c:f>'BAGNA REPORT'!$AM$1:$AM$2</c:f>
            </c:strRef>
          </c:tx>
          <c:spPr>
            <a:ln cmpd="sng" w="38100">
              <a:solidFill>
                <a:srgbClr val="6AA84F">
                  <a:alpha val="100000"/>
                </a:srgbClr>
              </a:solidFill>
              <a:prstDash val="solid"/>
            </a:ln>
          </c:spPr>
          <c:marker>
            <c:symbol val="circle"/>
            <c:size val="2"/>
            <c:spPr>
              <a:solidFill>
                <a:srgbClr val="6AA84F">
                  <a:alpha val="100000"/>
                </a:srgbClr>
              </a:solidFill>
              <a:ln cmpd="sng">
                <a:solidFill>
                  <a:srgbClr val="6AA84F">
                    <a:alpha val="100000"/>
                  </a:srgbClr>
                </a:solidFill>
              </a:ln>
            </c:spPr>
          </c:marker>
          <c:cat>
            <c:strRef>
              <c:f>'BAGNA REPORT'!$B$3:$B$939</c:f>
            </c:strRef>
          </c:cat>
          <c:val>
            <c:numRef>
              <c:f>'BAGNA REPORT'!$AM$3:$AM$939</c:f>
              <c:numCache/>
            </c:numRef>
          </c:val>
          <c:smooth val="0"/>
        </c:ser>
        <c:axId val="1031511954"/>
        <c:axId val="1926693808"/>
      </c:lineChart>
      <c:catAx>
        <c:axId val="103151195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926693808"/>
      </c:catAx>
      <c:valAx>
        <c:axId val="1926693808"/>
        <c:scaling>
          <c:orientation val="minMax"/>
          <c:max val="225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1511954"/>
        <c:crosses val="max"/>
      </c:valAx>
    </c:plotArea>
    <c:legend>
      <c:legendPos val="r"/>
      <c:overlay val="0"/>
      <c:txPr>
        <a:bodyPr/>
        <a:lstStyle/>
        <a:p>
          <a:pPr lvl="0">
            <a:defRPr b="0">
              <a:solidFill>
                <a:srgbClr val="1A1A1A"/>
              </a:solidFill>
              <a:latin typeface="+mn-lt"/>
            </a:defRPr>
          </a:pPr>
        </a:p>
      </c:txPr>
    </c:legend>
    <c:plotVisOnly val="1"/>
  </c:chart>
  <c:spPr>
    <a:solidFill>
      <a:srgbClr val="C9DAF8"/>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 vs. DATE</a:t>
            </a:r>
          </a:p>
        </c:rich>
      </c:tx>
      <c:overlay val="0"/>
    </c:title>
    <c:plotArea>
      <c:layout/>
      <c:barChart>
        <c:barDir val="col"/>
        <c:ser>
          <c:idx val="0"/>
          <c:order val="0"/>
          <c:tx>
            <c:strRef>
              <c:f>'BAGNA REPORT'!$AK$1:$AK$2</c:f>
            </c:strRef>
          </c:tx>
          <c:spPr>
            <a:solidFill>
              <a:schemeClr val="accent1"/>
            </a:solidFill>
            <a:ln cmpd="sng">
              <a:solidFill>
                <a:srgbClr val="000000"/>
              </a:solidFill>
            </a:ln>
          </c:spPr>
          <c:cat>
            <c:strRef>
              <c:f>'BAGNA REPORT'!$D$3:$D$939</c:f>
            </c:strRef>
          </c:cat>
          <c:val>
            <c:numRef>
              <c:f>'BAGNA REPORT'!$AK$3:$AK$939</c:f>
              <c:numCache/>
            </c:numRef>
          </c:val>
        </c:ser>
        <c:axId val="1861157783"/>
        <c:axId val="1629529550"/>
      </c:barChart>
      <c:catAx>
        <c:axId val="18611577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629529550"/>
      </c:catAx>
      <c:valAx>
        <c:axId val="16295295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PL</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61157783"/>
      </c:valAx>
    </c:plotArea>
    <c:legend>
      <c:legendPos val="r"/>
      <c:overlay val="0"/>
      <c:txPr>
        <a:bodyPr/>
        <a:lstStyle/>
        <a:p>
          <a:pPr lvl="0">
            <a:defRPr b="0">
              <a:solidFill>
                <a:srgbClr val="1A1A1A"/>
              </a:solidFill>
              <a:latin typeface="+mn-lt"/>
            </a:defRPr>
          </a:pPr>
        </a:p>
      </c:txPr>
    </c:legend>
    <c:plotVisOnly val="1"/>
  </c:chart>
  <c:spPr>
    <a:solidFill>
      <a:srgbClr val="C9DAF8"/>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STOCK and DD</a:t>
            </a:r>
          </a:p>
        </c:rich>
      </c:tx>
      <c:overlay val="0"/>
    </c:title>
    <c:plotArea>
      <c:layout/>
      <c:areaChart>
        <c:ser>
          <c:idx val="1"/>
          <c:order val="1"/>
          <c:tx>
            <c:strRef>
              <c:f>'KEVIN REPORT'!$AO$1:$AO$2</c:f>
            </c:strRef>
          </c:tx>
          <c:spPr>
            <a:solidFill>
              <a:srgbClr val="990000">
                <a:alpha val="30000"/>
              </a:srgbClr>
            </a:solidFill>
            <a:ln cmpd="sng">
              <a:solidFill>
                <a:srgbClr val="990000">
                  <a:alpha val="100000"/>
                </a:srgbClr>
              </a:solidFill>
            </a:ln>
          </c:spPr>
          <c:cat>
            <c:strRef>
              <c:f>'KEVIN REPORT'!$B$3:$B$989</c:f>
            </c:strRef>
          </c:cat>
          <c:val>
            <c:numRef>
              <c:f>'KEVIN REPORT'!$AO$3:$AO$989</c:f>
              <c:numCache/>
            </c:numRef>
          </c:val>
        </c:ser>
        <c:axId val="1948464726"/>
        <c:axId val="730029960"/>
      </c:areaChart>
      <c:catAx>
        <c:axId val="19484647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30029960"/>
      </c:catAx>
      <c:valAx>
        <c:axId val="7300299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8464726"/>
      </c:valAx>
      <c:lineChart>
        <c:varyColors val="0"/>
        <c:ser>
          <c:idx val="0"/>
          <c:order val="0"/>
          <c:tx>
            <c:strRef>
              <c:f>'KEVIN REPORT'!$AM$1:$AM$2</c:f>
            </c:strRef>
          </c:tx>
          <c:spPr>
            <a:ln cmpd="sng">
              <a:solidFill>
                <a:srgbClr val="3C78D8">
                  <a:alpha val="100000"/>
                </a:srgbClr>
              </a:solidFill>
            </a:ln>
          </c:spPr>
          <c:marker>
            <c:symbol val="none"/>
          </c:marker>
          <c:cat>
            <c:strRef>
              <c:f>'KEVIN REPORT'!$B$3:$B$989</c:f>
            </c:strRef>
          </c:cat>
          <c:val>
            <c:numRef>
              <c:f>'KEVIN REPORT'!$AM$3:$AM$989</c:f>
              <c:numCache/>
            </c:numRef>
          </c:val>
          <c:smooth val="0"/>
        </c:ser>
        <c:axId val="1379328794"/>
        <c:axId val="956287695"/>
      </c:lineChart>
      <c:catAx>
        <c:axId val="137932879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956287695"/>
      </c:catAx>
      <c:valAx>
        <c:axId val="956287695"/>
        <c:scaling>
          <c:orientation val="minMax"/>
          <c:min val="195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9328794"/>
        <c:crosses val="max"/>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 vs. DATE</a:t>
            </a:r>
          </a:p>
        </c:rich>
      </c:tx>
      <c:overlay val="0"/>
    </c:title>
    <c:plotArea>
      <c:layout/>
      <c:barChart>
        <c:barDir val="col"/>
        <c:ser>
          <c:idx val="0"/>
          <c:order val="0"/>
          <c:tx>
            <c:strRef>
              <c:f>'KEVIN REPORT'!$AK$1:$AK$2</c:f>
            </c:strRef>
          </c:tx>
          <c:spPr>
            <a:solidFill>
              <a:schemeClr val="accent1"/>
            </a:solidFill>
            <a:ln cmpd="sng">
              <a:solidFill>
                <a:srgbClr val="000000"/>
              </a:solidFill>
            </a:ln>
          </c:spPr>
          <c:cat>
            <c:strRef>
              <c:f>'KEVIN REPORT'!$D$3:$D$989</c:f>
            </c:strRef>
          </c:cat>
          <c:val>
            <c:numRef>
              <c:f>'KEVIN REPORT'!$AK$3:$AK$989</c:f>
              <c:numCache/>
            </c:numRef>
          </c:val>
        </c:ser>
        <c:axId val="529456102"/>
        <c:axId val="1831563773"/>
      </c:barChart>
      <c:catAx>
        <c:axId val="5294561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831563773"/>
      </c:catAx>
      <c:valAx>
        <c:axId val="1831563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PL</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9456102"/>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STOCK and DD</a:t>
            </a:r>
          </a:p>
        </c:rich>
      </c:tx>
      <c:overlay val="0"/>
    </c:title>
    <c:plotArea>
      <c:layout/>
      <c:areaChart>
        <c:ser>
          <c:idx val="1"/>
          <c:order val="1"/>
          <c:tx>
            <c:strRef>
              <c:f>'KITO REPORT'!$AO$1:$AO$2</c:f>
            </c:strRef>
          </c:tx>
          <c:spPr>
            <a:solidFill>
              <a:srgbClr val="990000">
                <a:alpha val="30000"/>
              </a:srgbClr>
            </a:solidFill>
            <a:ln cmpd="sng">
              <a:solidFill>
                <a:srgbClr val="990000">
                  <a:alpha val="100000"/>
                </a:srgbClr>
              </a:solidFill>
            </a:ln>
          </c:spPr>
          <c:cat>
            <c:strRef>
              <c:f>'KITO REPORT'!$B$3:$B$861</c:f>
            </c:strRef>
          </c:cat>
          <c:val>
            <c:numRef>
              <c:f>'KITO REPORT'!$AO$3:$AO$861</c:f>
              <c:numCache/>
            </c:numRef>
          </c:val>
        </c:ser>
        <c:axId val="945769517"/>
        <c:axId val="944755716"/>
      </c:areaChart>
      <c:catAx>
        <c:axId val="9457695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944755716"/>
      </c:catAx>
      <c:valAx>
        <c:axId val="9447557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945769517"/>
      </c:valAx>
      <c:lineChart>
        <c:varyColors val="0"/>
        <c:ser>
          <c:idx val="0"/>
          <c:order val="0"/>
          <c:tx>
            <c:strRef>
              <c:f>'KITO REPORT'!$AM$1:$AM$2</c:f>
            </c:strRef>
          </c:tx>
          <c:spPr>
            <a:ln cmpd="sng" w="38100">
              <a:solidFill>
                <a:srgbClr val="F1C232">
                  <a:alpha val="100000"/>
                </a:srgbClr>
              </a:solidFill>
            </a:ln>
          </c:spPr>
          <c:marker>
            <c:symbol val="none"/>
          </c:marker>
          <c:cat>
            <c:strRef>
              <c:f>'KITO REPORT'!$B$3:$B$861</c:f>
            </c:strRef>
          </c:cat>
          <c:val>
            <c:numRef>
              <c:f>'KITO REPORT'!$AM$3:$AM$861</c:f>
              <c:numCache/>
            </c:numRef>
          </c:val>
          <c:smooth val="0"/>
        </c:ser>
        <c:axId val="1964977342"/>
        <c:axId val="1864083698"/>
      </c:lineChart>
      <c:catAx>
        <c:axId val="1964977342"/>
        <c:scaling>
          <c:orientation val="minMax"/>
        </c:scaling>
        <c:delete val="1"/>
        <c:axPos val="b"/>
        <c:numFmt formatCode="General" sourceLinked="1"/>
        <c:majorTickMark val="none"/>
        <c:minorTickMark val="none"/>
        <c:spPr/>
        <c:txPr>
          <a:bodyPr/>
          <a:lstStyle/>
          <a:p>
            <a:pPr lvl="0">
              <a:defRPr b="0">
                <a:solidFill>
                  <a:srgbClr val="FFFFFF"/>
                </a:solidFill>
                <a:latin typeface="+mn-lt"/>
              </a:defRPr>
            </a:pPr>
          </a:p>
        </c:txPr>
        <c:crossAx val="1864083698"/>
      </c:catAx>
      <c:valAx>
        <c:axId val="1864083698"/>
        <c:scaling>
          <c:orientation val="minMax"/>
          <c:min val="19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600">
                <a:solidFill>
                  <a:srgbClr val="FFFFFF"/>
                </a:solidFill>
                <a:latin typeface="+mn-lt"/>
              </a:defRPr>
            </a:pPr>
          </a:p>
        </c:txPr>
        <c:crossAx val="1964977342"/>
        <c:crosses val="max"/>
      </c:valAx>
    </c:plotArea>
    <c:legend>
      <c:legendPos val="r"/>
      <c:overlay val="0"/>
      <c:txPr>
        <a:bodyPr/>
        <a:lstStyle/>
        <a:p>
          <a:pPr lvl="0">
            <a:defRPr b="0">
              <a:solidFill>
                <a:srgbClr val="1A1A1A"/>
              </a:solidFill>
              <a:latin typeface="+mn-lt"/>
            </a:defRPr>
          </a:pPr>
        </a:p>
      </c:txPr>
    </c:legend>
    <c:plotVisOnly val="1"/>
  </c:chart>
  <c:spPr>
    <a:solidFill>
      <a:srgbClr val="434343"/>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 vs. DATE</a:t>
            </a:r>
          </a:p>
        </c:rich>
      </c:tx>
      <c:overlay val="0"/>
    </c:title>
    <c:plotArea>
      <c:layout/>
      <c:barChart>
        <c:barDir val="col"/>
        <c:ser>
          <c:idx val="0"/>
          <c:order val="0"/>
          <c:tx>
            <c:strRef>
              <c:f>'KITO REPORT'!$AK$1:$AK$2</c:f>
            </c:strRef>
          </c:tx>
          <c:spPr>
            <a:solidFill>
              <a:srgbClr val="FFD966"/>
            </a:solidFill>
            <a:ln cmpd="sng">
              <a:solidFill>
                <a:srgbClr val="000000"/>
              </a:solidFill>
            </a:ln>
          </c:spPr>
          <c:cat>
            <c:strRef>
              <c:f>'KITO REPORT'!$D$3:$D$861</c:f>
            </c:strRef>
          </c:cat>
          <c:val>
            <c:numRef>
              <c:f>'KITO REPORT'!$AK$3:$AK$861</c:f>
              <c:numCache/>
            </c:numRef>
          </c:val>
        </c:ser>
        <c:axId val="1803794939"/>
        <c:axId val="542462118"/>
      </c:barChart>
      <c:catAx>
        <c:axId val="18037949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FFFFFF"/>
                </a:solidFill>
                <a:latin typeface="+mn-lt"/>
              </a:defRPr>
            </a:pPr>
          </a:p>
        </c:txPr>
        <c:crossAx val="542462118"/>
      </c:catAx>
      <c:valAx>
        <c:axId val="5424621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PL</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803794939"/>
      </c:valAx>
    </c:plotArea>
    <c:legend>
      <c:legendPos val="r"/>
      <c:overlay val="0"/>
      <c:txPr>
        <a:bodyPr/>
        <a:lstStyle/>
        <a:p>
          <a:pPr lvl="0">
            <a:defRPr b="0">
              <a:solidFill>
                <a:srgbClr val="1A1A1A"/>
              </a:solidFill>
              <a:latin typeface="+mn-lt"/>
            </a:defRPr>
          </a:pPr>
        </a:p>
      </c:txPr>
    </c:legend>
    <c:plotVisOnly val="1"/>
  </c:chart>
  <c:spPr>
    <a:solidFill>
      <a:srgbClr val="434343"/>
    </a:solidFill>
  </c:spPr>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STOCK and DD</a:t>
            </a:r>
          </a:p>
        </c:rich>
      </c:tx>
      <c:overlay val="0"/>
    </c:title>
    <c:plotArea>
      <c:layout/>
      <c:areaChart>
        <c:ser>
          <c:idx val="1"/>
          <c:order val="1"/>
          <c:tx>
            <c:strRef>
              <c:f>STRATEGY1_REPORT!$AO$1:$AO$2</c:f>
            </c:strRef>
          </c:tx>
          <c:spPr>
            <a:solidFill>
              <a:srgbClr val="990000">
                <a:alpha val="30000"/>
              </a:srgbClr>
            </a:solidFill>
            <a:ln cmpd="sng">
              <a:solidFill>
                <a:srgbClr val="990000">
                  <a:alpha val="100000"/>
                </a:srgbClr>
              </a:solidFill>
            </a:ln>
          </c:spPr>
          <c:cat>
            <c:strRef>
              <c:f>STRATEGY1_REPORT!$B$3:$B$841</c:f>
            </c:strRef>
          </c:cat>
          <c:val>
            <c:numRef>
              <c:f>STRATEGY1_REPORT!$AO$3:$AO$841</c:f>
              <c:numCache/>
            </c:numRef>
          </c:val>
        </c:ser>
        <c:axId val="1511865711"/>
        <c:axId val="2040582401"/>
      </c:areaChart>
      <c:catAx>
        <c:axId val="15118657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2040582401"/>
      </c:catAx>
      <c:valAx>
        <c:axId val="2040582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511865711"/>
      </c:valAx>
      <c:lineChart>
        <c:varyColors val="0"/>
        <c:ser>
          <c:idx val="0"/>
          <c:order val="0"/>
          <c:tx>
            <c:strRef>
              <c:f>STRATEGY1_REPORT!$AM$1:$AM$2</c:f>
            </c:strRef>
          </c:tx>
          <c:spPr>
            <a:ln cmpd="sng" w="38100">
              <a:solidFill>
                <a:srgbClr val="F1C232">
                  <a:alpha val="100000"/>
                </a:srgbClr>
              </a:solidFill>
            </a:ln>
          </c:spPr>
          <c:marker>
            <c:symbol val="none"/>
          </c:marker>
          <c:cat>
            <c:strRef>
              <c:f>STRATEGY1_REPORT!$B$3:$B$841</c:f>
            </c:strRef>
          </c:cat>
          <c:val>
            <c:numRef>
              <c:f>STRATEGY1_REPORT!$AM$3:$AM$841</c:f>
              <c:numCache/>
            </c:numRef>
          </c:val>
          <c:smooth val="0"/>
        </c:ser>
        <c:axId val="507333256"/>
        <c:axId val="856495767"/>
      </c:lineChart>
      <c:catAx>
        <c:axId val="507333256"/>
        <c:scaling>
          <c:orientation val="minMax"/>
        </c:scaling>
        <c:delete val="1"/>
        <c:axPos val="b"/>
        <c:numFmt formatCode="General" sourceLinked="1"/>
        <c:majorTickMark val="none"/>
        <c:minorTickMark val="none"/>
        <c:spPr/>
        <c:txPr>
          <a:bodyPr/>
          <a:lstStyle/>
          <a:p>
            <a:pPr lvl="0">
              <a:defRPr b="0">
                <a:solidFill>
                  <a:srgbClr val="FFFFFF"/>
                </a:solidFill>
                <a:latin typeface="+mn-lt"/>
              </a:defRPr>
            </a:pPr>
          </a:p>
        </c:txPr>
        <c:crossAx val="856495767"/>
      </c:catAx>
      <c:valAx>
        <c:axId val="856495767"/>
        <c:scaling>
          <c:orientation val="minMax"/>
          <c:min val="19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600">
                <a:solidFill>
                  <a:srgbClr val="FFFFFF"/>
                </a:solidFill>
                <a:latin typeface="+mn-lt"/>
              </a:defRPr>
            </a:pPr>
          </a:p>
        </c:txPr>
        <c:crossAx val="507333256"/>
        <c:crosses val="max"/>
      </c:valAx>
    </c:plotArea>
    <c:legend>
      <c:legendPos val="r"/>
      <c:overlay val="0"/>
      <c:txPr>
        <a:bodyPr/>
        <a:lstStyle/>
        <a:p>
          <a:pPr lvl="0">
            <a:defRPr b="0">
              <a:solidFill>
                <a:srgbClr val="1A1A1A"/>
              </a:solidFill>
              <a:latin typeface="+mn-lt"/>
            </a:defRPr>
          </a:pPr>
        </a:p>
      </c:txPr>
    </c:legend>
    <c:plotVisOnly val="1"/>
  </c:chart>
  <c:spPr>
    <a:solidFill>
      <a:srgbClr val="434343"/>
    </a:solidFill>
  </c:spPr>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 vs. DATE</a:t>
            </a:r>
          </a:p>
        </c:rich>
      </c:tx>
      <c:overlay val="0"/>
    </c:title>
    <c:plotArea>
      <c:layout/>
      <c:barChart>
        <c:barDir val="col"/>
        <c:ser>
          <c:idx val="0"/>
          <c:order val="0"/>
          <c:tx>
            <c:strRef>
              <c:f>STRATEGY1_REPORT!$AK$1:$AK$2</c:f>
            </c:strRef>
          </c:tx>
          <c:spPr>
            <a:solidFill>
              <a:srgbClr val="FFD966"/>
            </a:solidFill>
            <a:ln cmpd="sng">
              <a:solidFill>
                <a:srgbClr val="000000"/>
              </a:solidFill>
            </a:ln>
          </c:spPr>
          <c:cat>
            <c:strRef>
              <c:f>STRATEGY1_REPORT!$D$3:$D$841</c:f>
            </c:strRef>
          </c:cat>
          <c:val>
            <c:numRef>
              <c:f>STRATEGY1_REPORT!$AK$3:$AK$841</c:f>
              <c:numCache/>
            </c:numRef>
          </c:val>
        </c:ser>
        <c:axId val="1688960594"/>
        <c:axId val="470767673"/>
      </c:barChart>
      <c:catAx>
        <c:axId val="16889605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FFFFFF"/>
                </a:solidFill>
                <a:latin typeface="+mn-lt"/>
              </a:defRPr>
            </a:pPr>
          </a:p>
        </c:txPr>
        <c:crossAx val="470767673"/>
      </c:catAx>
      <c:valAx>
        <c:axId val="4707676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PL</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688960594"/>
      </c:valAx>
    </c:plotArea>
    <c:legend>
      <c:legendPos val="r"/>
      <c:overlay val="0"/>
      <c:txPr>
        <a:bodyPr/>
        <a:lstStyle/>
        <a:p>
          <a:pPr lvl="0">
            <a:defRPr b="0">
              <a:solidFill>
                <a:srgbClr val="1A1A1A"/>
              </a:solidFill>
              <a:latin typeface="+mn-lt"/>
            </a:defRPr>
          </a:pPr>
        </a:p>
      </c:txPr>
    </c:legend>
    <c:plotVisOnly val="1"/>
  </c:chart>
  <c:spPr>
    <a:solidFill>
      <a:srgbClr val="434343"/>
    </a:solidFill>
  </c:spPr>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STOCK and DD</a:t>
            </a:r>
          </a:p>
        </c:rich>
      </c:tx>
      <c:overlay val="0"/>
    </c:title>
    <c:plotArea>
      <c:layout/>
      <c:areaChart>
        <c:ser>
          <c:idx val="1"/>
          <c:order val="1"/>
          <c:tx>
            <c:strRef>
              <c:f>'STRATEGY2_REPORT_LOW LAY'!$AO$1:$AO$2</c:f>
            </c:strRef>
          </c:tx>
          <c:spPr>
            <a:solidFill>
              <a:srgbClr val="990000">
                <a:alpha val="30000"/>
              </a:srgbClr>
            </a:solidFill>
            <a:ln cmpd="sng">
              <a:solidFill>
                <a:srgbClr val="990000">
                  <a:alpha val="100000"/>
                </a:srgbClr>
              </a:solidFill>
            </a:ln>
          </c:spPr>
          <c:cat>
            <c:strRef>
              <c:f>'STRATEGY2_REPORT_LOW LAY'!$B$3:$B$859</c:f>
            </c:strRef>
          </c:cat>
          <c:val>
            <c:numRef>
              <c:f>'STRATEGY2_REPORT_LOW LAY'!$AO$3:$AO$859</c:f>
              <c:numCache/>
            </c:numRef>
          </c:val>
        </c:ser>
        <c:axId val="354576195"/>
        <c:axId val="1082214538"/>
      </c:areaChart>
      <c:catAx>
        <c:axId val="3545761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FFFFFF"/>
                </a:solidFill>
                <a:latin typeface="+mn-lt"/>
              </a:defRPr>
            </a:pPr>
          </a:p>
        </c:txPr>
        <c:crossAx val="1082214538"/>
      </c:catAx>
      <c:valAx>
        <c:axId val="10822145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354576195"/>
      </c:valAx>
      <c:lineChart>
        <c:varyColors val="0"/>
        <c:ser>
          <c:idx val="0"/>
          <c:order val="0"/>
          <c:tx>
            <c:strRef>
              <c:f>'STRATEGY2_REPORT_LOW LAY'!$AM$1:$AM$2</c:f>
            </c:strRef>
          </c:tx>
          <c:spPr>
            <a:ln cmpd="sng" w="38100">
              <a:solidFill>
                <a:srgbClr val="F1C232">
                  <a:alpha val="100000"/>
                </a:srgbClr>
              </a:solidFill>
            </a:ln>
          </c:spPr>
          <c:marker>
            <c:symbol val="none"/>
          </c:marker>
          <c:cat>
            <c:strRef>
              <c:f>'STRATEGY2_REPORT_LOW LAY'!$B$3:$B$859</c:f>
            </c:strRef>
          </c:cat>
          <c:val>
            <c:numRef>
              <c:f>'STRATEGY2_REPORT_LOW LAY'!$AM$3:$AM$859</c:f>
              <c:numCache/>
            </c:numRef>
          </c:val>
          <c:smooth val="0"/>
        </c:ser>
        <c:axId val="2078467086"/>
        <c:axId val="2014362469"/>
      </c:lineChart>
      <c:catAx>
        <c:axId val="2078467086"/>
        <c:scaling>
          <c:orientation val="minMax"/>
        </c:scaling>
        <c:delete val="1"/>
        <c:axPos val="b"/>
        <c:numFmt formatCode="General" sourceLinked="1"/>
        <c:majorTickMark val="none"/>
        <c:minorTickMark val="none"/>
        <c:spPr/>
        <c:txPr>
          <a:bodyPr/>
          <a:lstStyle/>
          <a:p>
            <a:pPr lvl="0">
              <a:defRPr b="0">
                <a:solidFill>
                  <a:srgbClr val="FFFFFF"/>
                </a:solidFill>
                <a:latin typeface="+mn-lt"/>
              </a:defRPr>
            </a:pPr>
          </a:p>
        </c:txPr>
        <c:crossAx val="2014362469"/>
      </c:catAx>
      <c:valAx>
        <c:axId val="2014362469"/>
        <c:scaling>
          <c:orientation val="minMax"/>
          <c:min val="19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1600">
                <a:solidFill>
                  <a:srgbClr val="FFFFFF"/>
                </a:solidFill>
                <a:latin typeface="+mn-lt"/>
              </a:defRPr>
            </a:pPr>
          </a:p>
        </c:txPr>
        <c:crossAx val="2078467086"/>
        <c:crosses val="max"/>
      </c:valAx>
    </c:plotArea>
    <c:legend>
      <c:legendPos val="r"/>
      <c:overlay val="0"/>
      <c:txPr>
        <a:bodyPr/>
        <a:lstStyle/>
        <a:p>
          <a:pPr lvl="0">
            <a:defRPr b="0">
              <a:solidFill>
                <a:srgbClr val="1A1A1A"/>
              </a:solidFill>
              <a:latin typeface="+mn-lt"/>
            </a:defRPr>
          </a:pPr>
        </a:p>
      </c:txPr>
    </c:legend>
    <c:plotVisOnly val="1"/>
  </c:chart>
  <c:spPr>
    <a:solidFill>
      <a:srgbClr val="434343"/>
    </a:solidFill>
  </c:spPr>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 vs. DATE</a:t>
            </a:r>
          </a:p>
        </c:rich>
      </c:tx>
      <c:overlay val="0"/>
    </c:title>
    <c:plotArea>
      <c:layout/>
      <c:barChart>
        <c:barDir val="col"/>
        <c:ser>
          <c:idx val="0"/>
          <c:order val="0"/>
          <c:tx>
            <c:strRef>
              <c:f>'STRATEGY2_REPORT_LOW LAY'!$AK$1:$AK$2</c:f>
            </c:strRef>
          </c:tx>
          <c:spPr>
            <a:solidFill>
              <a:srgbClr val="FFD966"/>
            </a:solidFill>
            <a:ln cmpd="sng">
              <a:solidFill>
                <a:srgbClr val="000000"/>
              </a:solidFill>
            </a:ln>
          </c:spPr>
          <c:cat>
            <c:strRef>
              <c:f>'STRATEGY2_REPORT_LOW LAY'!$D$3:$D$859</c:f>
            </c:strRef>
          </c:cat>
          <c:val>
            <c:numRef>
              <c:f>'STRATEGY2_REPORT_LOW LAY'!$AK$3:$AK$859</c:f>
              <c:numCache/>
            </c:numRef>
          </c:val>
        </c:ser>
        <c:axId val="1250997185"/>
        <c:axId val="590629555"/>
      </c:barChart>
      <c:catAx>
        <c:axId val="12509971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FFFFFF"/>
                </a:solidFill>
                <a:latin typeface="+mn-lt"/>
              </a:defRPr>
            </a:pPr>
          </a:p>
        </c:txPr>
        <c:crossAx val="590629555"/>
      </c:catAx>
      <c:valAx>
        <c:axId val="5906295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PL</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250997185"/>
      </c:valAx>
    </c:plotArea>
    <c:legend>
      <c:legendPos val="r"/>
      <c:overlay val="0"/>
      <c:txPr>
        <a:bodyPr/>
        <a:lstStyle/>
        <a:p>
          <a:pPr lvl="0">
            <a:defRPr b="0">
              <a:solidFill>
                <a:srgbClr val="1A1A1A"/>
              </a:solidFill>
              <a:latin typeface="+mn-lt"/>
            </a:defRPr>
          </a:pPr>
        </a:p>
      </c:txPr>
    </c:legend>
    <c:plotVisOnly val="1"/>
  </c:chart>
  <c:spPr>
    <a:solidFill>
      <a:srgbClr val="434343"/>
    </a:solidFill>
  </c:spPr>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PC</a:t>
            </a:r>
          </a:p>
        </c:rich>
      </c:tx>
      <c:overlay val="0"/>
    </c:title>
    <c:plotArea>
      <c:layout/>
      <c:barChart>
        <c:barDir val="col"/>
        <c:ser>
          <c:idx val="0"/>
          <c:order val="0"/>
          <c:tx>
            <c:strRef>
              <c:f>'COMM AND PC'!$D$1</c:f>
            </c:strRef>
          </c:tx>
          <c:spPr>
            <a:solidFill>
              <a:schemeClr val="accent2"/>
            </a:solidFill>
            <a:ln cmpd="sng">
              <a:solidFill>
                <a:srgbClr val="000000"/>
              </a:solidFill>
            </a:ln>
          </c:spPr>
          <c:cat>
            <c:strRef>
              <c:f>'COMM AND PC'!$A$2:$A$6</c:f>
            </c:strRef>
          </c:cat>
          <c:val>
            <c:numRef>
              <c:f>'COMM AND PC'!$D$2:$D$6</c:f>
              <c:numCache/>
            </c:numRef>
          </c:val>
        </c:ser>
        <c:axId val="558463827"/>
        <c:axId val="395775599"/>
      </c:barChart>
      <c:catAx>
        <c:axId val="5584638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WEEK</a:t>
                </a:r>
              </a:p>
            </c:rich>
          </c:tx>
          <c:overlay val="0"/>
        </c:title>
        <c:numFmt formatCode="General" sourceLinked="1"/>
        <c:majorTickMark val="none"/>
        <c:minorTickMark val="none"/>
        <c:spPr/>
        <c:txPr>
          <a:bodyPr/>
          <a:lstStyle/>
          <a:p>
            <a:pPr lvl="0">
              <a:defRPr b="0">
                <a:solidFill>
                  <a:srgbClr val="FFFFFF"/>
                </a:solidFill>
                <a:latin typeface="+mn-lt"/>
              </a:defRPr>
            </a:pPr>
          </a:p>
        </c:txPr>
        <c:crossAx val="395775599"/>
      </c:catAx>
      <c:valAx>
        <c:axId val="3957755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VALUE</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558463827"/>
      </c:valAx>
    </c:plotArea>
    <c:legend>
      <c:legendPos val="r"/>
      <c:overlay val="0"/>
      <c:txPr>
        <a:bodyPr/>
        <a:lstStyle/>
        <a:p>
          <a:pPr lvl="0">
            <a:defRPr b="0">
              <a:solidFill>
                <a:srgbClr val="1A1A1A"/>
              </a:solidFill>
              <a:latin typeface="+mn-lt"/>
            </a:defRPr>
          </a:pPr>
        </a:p>
      </c:txPr>
    </c:legend>
    <c:plotVisOnly val="1"/>
  </c:chart>
  <c:spPr>
    <a:solidFill>
      <a:srgbClr val="434343"/>
    </a:solidFill>
  </c:spPr>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 Id="rId2"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1162050</xdr:colOff>
      <xdr:row>68</xdr:row>
      <xdr:rowOff>152400</xdr:rowOff>
    </xdr:from>
    <xdr:ext cx="13773150" cy="74485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44</xdr:col>
      <xdr:colOff>95250</xdr:colOff>
      <xdr:row>3</xdr:row>
      <xdr:rowOff>28575</xdr:rowOff>
    </xdr:from>
    <xdr:ext cx="11477625" cy="583882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44</xdr:col>
      <xdr:colOff>95250</xdr:colOff>
      <xdr:row>13</xdr:row>
      <xdr:rowOff>104775</xdr:rowOff>
    </xdr:from>
    <xdr:ext cx="11477625" cy="6353175"/>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44</xdr:col>
      <xdr:colOff>95250</xdr:colOff>
      <xdr:row>3</xdr:row>
      <xdr:rowOff>28575</xdr:rowOff>
    </xdr:from>
    <xdr:ext cx="11477625" cy="465772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44</xdr:col>
      <xdr:colOff>95250</xdr:colOff>
      <xdr:row>21</xdr:row>
      <xdr:rowOff>28575</xdr:rowOff>
    </xdr:from>
    <xdr:ext cx="11477625" cy="4095750"/>
    <xdr:graphicFrame>
      <xdr:nvGraphicFramePr>
        <xdr:cNvPr id="5" name="Chart 5"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44</xdr:col>
      <xdr:colOff>95250</xdr:colOff>
      <xdr:row>3</xdr:row>
      <xdr:rowOff>28575</xdr:rowOff>
    </xdr:from>
    <xdr:ext cx="12658725" cy="5829300"/>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44</xdr:col>
      <xdr:colOff>85725</xdr:colOff>
      <xdr:row>19</xdr:row>
      <xdr:rowOff>47625</xdr:rowOff>
    </xdr:from>
    <xdr:ext cx="12658725" cy="4095750"/>
    <xdr:graphicFrame>
      <xdr:nvGraphicFramePr>
        <xdr:cNvPr id="7" name="Chart 7"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44</xdr:col>
      <xdr:colOff>95250</xdr:colOff>
      <xdr:row>3</xdr:row>
      <xdr:rowOff>28575</xdr:rowOff>
    </xdr:from>
    <xdr:ext cx="12496800" cy="5848350"/>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44</xdr:col>
      <xdr:colOff>104775</xdr:colOff>
      <xdr:row>21</xdr:row>
      <xdr:rowOff>219075</xdr:rowOff>
    </xdr:from>
    <xdr:ext cx="12496800" cy="4095750"/>
    <xdr:graphicFrame>
      <xdr:nvGraphicFramePr>
        <xdr:cNvPr id="9" name="Chart 9"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44</xdr:col>
      <xdr:colOff>95250</xdr:colOff>
      <xdr:row>3</xdr:row>
      <xdr:rowOff>28575</xdr:rowOff>
    </xdr:from>
    <xdr:ext cx="12496800" cy="5848350"/>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44</xdr:col>
      <xdr:colOff>104775</xdr:colOff>
      <xdr:row>11</xdr:row>
      <xdr:rowOff>219075</xdr:rowOff>
    </xdr:from>
    <xdr:ext cx="12496800" cy="4095750"/>
    <xdr:graphicFrame>
      <xdr:nvGraphicFramePr>
        <xdr:cNvPr id="11" name="Chart 11"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44</xdr:col>
      <xdr:colOff>95250</xdr:colOff>
      <xdr:row>3</xdr:row>
      <xdr:rowOff>28575</xdr:rowOff>
    </xdr:from>
    <xdr:ext cx="12496800" cy="5848350"/>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44</xdr:col>
      <xdr:colOff>104775</xdr:colOff>
      <xdr:row>11</xdr:row>
      <xdr:rowOff>219075</xdr:rowOff>
    </xdr:from>
    <xdr:ext cx="12496800" cy="4095750"/>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31</xdr:row>
      <xdr:rowOff>238125</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AT1008" displayName="Table_1" id="1">
  <tableColumns count="4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s>
  <tableStyleInfo name="REPORT-style" showColumnStripes="0" showFirstColumn="1" showLastColumn="1" showRowStripes="1"/>
</table>
</file>

<file path=xl/tables/table2.xml><?xml version="1.0" encoding="utf-8"?>
<table xmlns="http://schemas.openxmlformats.org/spreadsheetml/2006/main" headerRowCount="0" ref="A1:AA1000" displayName="Table_2" id="2">
  <tableColumns count="2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s>
  <tableStyleInfo name="COMM AND PC-style" showColumnStripes="0" showFirstColumn="1" showLastColumn="1" showRowStripes="1"/>
</table>
</file>

<file path=xl/tables/table3.xml><?xml version="1.0" encoding="utf-8"?>
<table xmlns="http://schemas.openxmlformats.org/spreadsheetml/2006/main" headerRowCount="0" ref="A1:L1000" displayName="Table_3" id="3">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DEPOSIT &amp; WITHDRAWAL-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hyperlink" Target="https://www.diretta.it/partita/hvDzu9Q0/"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0.14"/>
    <col customWidth="1" min="2" max="2" width="12.71"/>
    <col customWidth="1" min="3" max="3" width="14.86"/>
    <col customWidth="1" min="4" max="4" width="2.0"/>
    <col customWidth="1" min="18" max="18" width="18.0"/>
  </cols>
  <sheetData>
    <row r="1">
      <c r="A1" s="1" t="s">
        <v>0</v>
      </c>
      <c r="B1" s="2" t="s">
        <v>1</v>
      </c>
      <c r="C1" s="2" t="s">
        <v>2</v>
      </c>
      <c r="D1" s="3"/>
      <c r="E1" s="4" t="s">
        <v>3</v>
      </c>
      <c r="F1" s="4" t="s">
        <v>4</v>
      </c>
      <c r="G1" s="4" t="s">
        <v>5</v>
      </c>
      <c r="H1" s="4" t="s">
        <v>6</v>
      </c>
      <c r="I1" s="4" t="s">
        <v>7</v>
      </c>
      <c r="J1" s="4" t="s">
        <v>8</v>
      </c>
      <c r="K1" s="4" t="s">
        <v>9</v>
      </c>
      <c r="L1" s="4" t="s">
        <v>10</v>
      </c>
      <c r="M1" s="4" t="s">
        <v>11</v>
      </c>
      <c r="N1" s="4" t="s">
        <v>12</v>
      </c>
      <c r="O1" s="4" t="s">
        <v>13</v>
      </c>
      <c r="P1" s="5" t="s">
        <v>14</v>
      </c>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row>
    <row r="2">
      <c r="A2" s="7" t="s">
        <v>15</v>
      </c>
      <c r="B2" s="8">
        <f>SUMIF('BAGNA REPORT'!$E:$E,A2,'BAGNA REPORT'!$AK:$AK)+SUMIF('KITO REPORT'!$E:$E,A2,'KITO REPORT'!$AK:$AK)+SUMIF('KEVIN REPORT'!$E:$E,A2,'KEVIN REPORT'!$AK:$AK)+SUMIF('INJURY REPORT'!$E:$E,A2,'INJURY REPORT'!$AK:$AK)-'COMM AND PC'!G15-C2-0.21</f>
        <v>23132.39</v>
      </c>
      <c r="C2" s="8">
        <f>SUMIFS('BAGNA REPORT'!$AI:$AI,'BAGNA REPORT'!$A:$A,TRUE,'BAGNA REPORT'!$E:$E,A2)+SUMIFS('KEVIN REPORT'!$AI:$AI,'KEVIN REPORT'!$A:$A,TRUE,'KEVIN REPORT'!$E:$E,A2)+SUMIFS('KITO REPORT'!$AI:$AI,'KITO REPORT'!$A:$A,TRUE,'KITO REPORT'!$E:$E,A2)</f>
        <v>0</v>
      </c>
      <c r="D2" s="9"/>
      <c r="E2" s="8">
        <v>4059.3</v>
      </c>
      <c r="F2" s="8">
        <v>19073.089999999997</v>
      </c>
      <c r="G2" s="8">
        <f t="shared" ref="G2:G15" si="1">B2-E2-F2</f>
        <v>0</v>
      </c>
      <c r="H2" s="8"/>
      <c r="I2" s="8"/>
      <c r="J2" s="8"/>
      <c r="K2" s="8"/>
      <c r="L2" s="8"/>
      <c r="M2" s="10"/>
      <c r="N2" s="8"/>
      <c r="O2" s="8"/>
      <c r="P2" s="11"/>
      <c r="Q2" s="12"/>
      <c r="R2" s="11"/>
      <c r="S2" s="11"/>
      <c r="T2" s="11"/>
      <c r="U2" s="12"/>
      <c r="V2" s="11"/>
      <c r="W2" s="11"/>
      <c r="X2" s="11"/>
      <c r="Y2" s="12"/>
      <c r="Z2" s="11"/>
      <c r="AA2" s="11"/>
      <c r="AB2" s="12"/>
      <c r="AC2" s="11"/>
      <c r="AD2" s="11"/>
      <c r="AE2" s="11"/>
      <c r="AF2" s="11"/>
      <c r="AG2" s="11"/>
      <c r="AH2" s="11"/>
      <c r="AI2" s="12"/>
      <c r="AJ2" s="11"/>
      <c r="AK2" s="12"/>
      <c r="AL2" s="11"/>
      <c r="AM2" s="11"/>
      <c r="AN2" s="11"/>
      <c r="AO2" s="11"/>
      <c r="AP2" s="11"/>
      <c r="AQ2" s="11"/>
      <c r="AR2" s="11"/>
      <c r="AS2" s="11"/>
      <c r="AT2" s="11"/>
    </row>
    <row r="3">
      <c r="A3" s="13" t="s">
        <v>16</v>
      </c>
      <c r="B3" s="8">
        <f>SUMIF('BAGNA REPORT'!$E:$E,A3,'BAGNA REPORT'!$AK:$AK)+SUMIF('KITO REPORT'!$E:$E,A3,'KITO REPORT'!$AK:$AK)+SUMIF('KEVIN REPORT'!$E:$E,A3,'KEVIN REPORT'!$AK:$AK)+SUMIF('INJURY REPORT'!$E:$E,A3,'INJURY REPORT'!$AK:$AK)-'COMM AND PC'!G16-C3</f>
        <v>9277.45</v>
      </c>
      <c r="C3" s="8">
        <f>SUMIFS('BAGNA REPORT'!$AI:$AI,'BAGNA REPORT'!$A:$A,TRUE,'BAGNA REPORT'!$E:$E,A3)+SUMIFS('KEVIN REPORT'!$AI:$AI,'KEVIN REPORT'!$A:$A,TRUE,'KEVIN REPORT'!$E:$E,A3)+SUMIFS('KITO REPORT'!$AI:$AI,'KITO REPORT'!$A:$A,TRUE,'KITO REPORT'!$E:$E,A3)</f>
        <v>7</v>
      </c>
      <c r="D3" s="9"/>
      <c r="E3" s="8">
        <v>2276.249999999999</v>
      </c>
      <c r="F3" s="8">
        <v>7008.880000000004</v>
      </c>
      <c r="G3" s="8">
        <f t="shared" si="1"/>
        <v>-7.68</v>
      </c>
      <c r="H3" s="10"/>
      <c r="I3" s="10"/>
      <c r="J3" s="10"/>
      <c r="K3" s="10"/>
      <c r="L3" s="10"/>
      <c r="M3" s="10"/>
      <c r="N3" s="10"/>
      <c r="O3" s="10"/>
      <c r="P3" s="12"/>
      <c r="Q3" s="12"/>
      <c r="R3" s="12"/>
      <c r="S3" s="12"/>
      <c r="T3" s="13"/>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row>
    <row r="4">
      <c r="A4" s="14" t="s">
        <v>17</v>
      </c>
      <c r="B4" s="8">
        <f>SUMIF('BAGNA REPORT'!$E:$E,A4,'BAGNA REPORT'!$AK:$AK)+SUMIF('KITO REPORT'!$E:$E,A4,'KITO REPORT'!$AK:$AK)+SUMIF('KEVIN REPORT'!$E:$E,A4,'KEVIN REPORT'!$AK:$AK)+SUMIF('INJURY REPORT'!$E:$E,A4,'INJURY REPORT'!$AK:$AK)-'COMM AND PC'!G17-C4</f>
        <v>0</v>
      </c>
      <c r="C4" s="8">
        <f>SUMIFS('BAGNA REPORT'!$AI:$AI,'BAGNA REPORT'!$A:$A,TRUE,'BAGNA REPORT'!$E:$E,A4)+SUMIFS('KEVIN REPORT'!$AI:$AI,'KEVIN REPORT'!$A:$A,TRUE,'KEVIN REPORT'!$E:$E,A4)+SUMIFS('KITO REPORT'!$AI:$AI,'KITO REPORT'!$A:$A,TRUE,'KITO REPORT'!$E:$E,A4)</f>
        <v>0</v>
      </c>
      <c r="D4" s="9"/>
      <c r="E4" s="8">
        <v>0.0</v>
      </c>
      <c r="F4" s="8">
        <v>0.0</v>
      </c>
      <c r="G4" s="8">
        <f t="shared" si="1"/>
        <v>0</v>
      </c>
      <c r="H4" s="15"/>
      <c r="I4" s="15"/>
      <c r="J4" s="15"/>
      <c r="K4" s="15"/>
      <c r="L4" s="15"/>
      <c r="M4" s="15"/>
      <c r="N4" s="15"/>
      <c r="O4" s="15"/>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row>
    <row r="5">
      <c r="A5" s="14" t="s">
        <v>18</v>
      </c>
      <c r="B5" s="8">
        <f>SUMIF('BAGNA REPORT'!$E:$E,A5,'BAGNA REPORT'!$AK:$AK)+SUMIF('KITO REPORT'!$E:$E,A5,'KITO REPORT'!$AK:$AK)+SUMIF('KEVIN REPORT'!$E:$E,A5,'KEVIN REPORT'!$AK:$AK)+SUMIF('INJURY REPORT'!$E:$E,A5,'INJURY REPORT'!$AK:$AK)-'COMM AND PC'!G18-C5</f>
        <v>0</v>
      </c>
      <c r="C5" s="8">
        <f>SUMIFS('BAGNA REPORT'!$AI:$AI,'BAGNA REPORT'!$A:$A,TRUE,'BAGNA REPORT'!$E:$E,A5)+SUMIFS('KEVIN REPORT'!$AI:$AI,'KEVIN REPORT'!$A:$A,TRUE,'KEVIN REPORT'!$E:$E,A5)+SUMIFS('KITO REPORT'!$AI:$AI,'KITO REPORT'!$A:$A,TRUE,'KITO REPORT'!$E:$E,A5)</f>
        <v>0</v>
      </c>
      <c r="D5" s="9"/>
      <c r="E5" s="8">
        <v>0.0</v>
      </c>
      <c r="F5" s="8">
        <v>0.0</v>
      </c>
      <c r="G5" s="8">
        <f t="shared" si="1"/>
        <v>0</v>
      </c>
      <c r="H5" s="15"/>
      <c r="I5" s="15"/>
      <c r="J5" s="15"/>
      <c r="K5" s="15"/>
      <c r="L5" s="15"/>
      <c r="M5" s="15"/>
      <c r="N5" s="15"/>
      <c r="O5" s="15"/>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row>
    <row r="6">
      <c r="A6" s="14" t="s">
        <v>19</v>
      </c>
      <c r="B6" s="8">
        <f>SUMIF('BAGNA REPORT'!$E:$E,A6,'BAGNA REPORT'!$AK:$AK)+SUMIF('KITO REPORT'!$E:$E,A6,'KITO REPORT'!$AK:$AK)+SUMIF('KEVIN REPORT'!$E:$E,A6,'KEVIN REPORT'!$AK:$AK)+SUMIF('INJURY REPORT'!$E:$E,A6,'INJURY REPORT'!$AK:$AK)-'COMM AND PC'!G19-C6</f>
        <v>0</v>
      </c>
      <c r="C6" s="8">
        <f>SUMIFS('BAGNA REPORT'!$AI:$AI,'BAGNA REPORT'!$A:$A,TRUE,'BAGNA REPORT'!$E:$E,A6)+SUMIFS('KEVIN REPORT'!$AI:$AI,'KEVIN REPORT'!$A:$A,TRUE,'KEVIN REPORT'!$E:$E,A6)+SUMIFS('KITO REPORT'!$AI:$AI,'KITO REPORT'!$A:$A,TRUE,'KITO REPORT'!$E:$E,A6)</f>
        <v>0</v>
      </c>
      <c r="D6" s="9"/>
      <c r="E6" s="8">
        <v>0.0</v>
      </c>
      <c r="F6" s="8">
        <v>0.0</v>
      </c>
      <c r="G6" s="8">
        <f t="shared" si="1"/>
        <v>0</v>
      </c>
      <c r="H6" s="15"/>
      <c r="I6" s="15"/>
      <c r="J6" s="15"/>
      <c r="K6" s="15"/>
      <c r="L6" s="15"/>
      <c r="M6" s="15"/>
      <c r="N6" s="15"/>
      <c r="O6" s="15"/>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row>
    <row r="7">
      <c r="A7" s="14" t="s">
        <v>20</v>
      </c>
      <c r="B7" s="8">
        <f>SUMIF('BAGNA REPORT'!$E:$E,A7,'BAGNA REPORT'!$AK:$AK)+SUMIF('KITO REPORT'!$E:$E,A7,'KITO REPORT'!$AK:$AK)+SUMIF('KEVIN REPORT'!$E:$E,A7,'KEVIN REPORT'!$AK:$AK)+SUMIF('INJURY REPORT'!$E:$E,A7,'INJURY REPORT'!$AK:$AK)-'COMM AND PC'!G20-C7</f>
        <v>0</v>
      </c>
      <c r="C7" s="8">
        <f>SUMIFS('BAGNA REPORT'!$AI:$AI,'BAGNA REPORT'!$A:$A,TRUE,'BAGNA REPORT'!$E:$E,A7)+SUMIFS('KEVIN REPORT'!$AI:$AI,'KEVIN REPORT'!$A:$A,TRUE,'KEVIN REPORT'!$E:$E,A7)+SUMIFS('KITO REPORT'!$AI:$AI,'KITO REPORT'!$A:$A,TRUE,'KITO REPORT'!$E:$E,A7)</f>
        <v>0</v>
      </c>
      <c r="D7" s="9"/>
      <c r="E7" s="8">
        <f>B7</f>
        <v>0</v>
      </c>
      <c r="F7" s="15"/>
      <c r="G7" s="8">
        <f t="shared" si="1"/>
        <v>0</v>
      </c>
      <c r="H7" s="15"/>
      <c r="I7" s="15"/>
      <c r="J7" s="15"/>
      <c r="K7" s="15"/>
      <c r="L7" s="15"/>
      <c r="M7" s="15"/>
      <c r="N7" s="15"/>
      <c r="O7" s="15"/>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row>
    <row r="8">
      <c r="A8" s="16"/>
      <c r="B8" s="8"/>
      <c r="C8" s="15"/>
      <c r="D8" s="9"/>
      <c r="E8" s="15"/>
      <c r="F8" s="15"/>
      <c r="G8" s="8">
        <f t="shared" si="1"/>
        <v>0</v>
      </c>
      <c r="H8" s="15"/>
      <c r="I8" s="15"/>
      <c r="J8" s="15"/>
      <c r="K8" s="15"/>
      <c r="L8" s="15"/>
      <c r="M8" s="15"/>
      <c r="N8" s="15"/>
      <c r="O8" s="15"/>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row>
    <row r="9">
      <c r="A9" s="16"/>
      <c r="B9" s="8"/>
      <c r="C9" s="15"/>
      <c r="D9" s="9"/>
      <c r="E9" s="15"/>
      <c r="F9" s="15"/>
      <c r="G9" s="8">
        <f t="shared" si="1"/>
        <v>0</v>
      </c>
      <c r="H9" s="15"/>
      <c r="I9" s="15"/>
      <c r="J9" s="15"/>
      <c r="K9" s="15"/>
      <c r="L9" s="15"/>
      <c r="M9" s="15"/>
      <c r="N9" s="15"/>
      <c r="O9" s="15"/>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row>
    <row r="10">
      <c r="A10" s="16"/>
      <c r="B10" s="8"/>
      <c r="C10" s="15"/>
      <c r="D10" s="9"/>
      <c r="E10" s="15"/>
      <c r="F10" s="15"/>
      <c r="G10" s="8">
        <f t="shared" si="1"/>
        <v>0</v>
      </c>
      <c r="H10" s="15"/>
      <c r="I10" s="15"/>
      <c r="J10" s="15"/>
      <c r="K10" s="15"/>
      <c r="L10" s="15"/>
      <c r="M10" s="15"/>
      <c r="N10" s="15"/>
      <c r="O10" s="15"/>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row>
    <row r="11">
      <c r="A11" s="16"/>
      <c r="B11" s="8"/>
      <c r="C11" s="15"/>
      <c r="D11" s="9"/>
      <c r="E11" s="15"/>
      <c r="F11" s="15"/>
      <c r="G11" s="8">
        <f t="shared" si="1"/>
        <v>0</v>
      </c>
      <c r="H11" s="15"/>
      <c r="I11" s="15"/>
      <c r="J11" s="15"/>
      <c r="K11" s="15"/>
      <c r="L11" s="15"/>
      <c r="M11" s="15"/>
      <c r="N11" s="15"/>
      <c r="O11" s="15"/>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row>
    <row r="12">
      <c r="A12" s="16"/>
      <c r="B12" s="8"/>
      <c r="C12" s="15"/>
      <c r="D12" s="9"/>
      <c r="E12" s="15"/>
      <c r="F12" s="15"/>
      <c r="G12" s="8">
        <f t="shared" si="1"/>
        <v>0</v>
      </c>
      <c r="H12" s="15"/>
      <c r="I12" s="15"/>
      <c r="J12" s="15"/>
      <c r="K12" s="15"/>
      <c r="L12" s="15"/>
      <c r="M12" s="15"/>
      <c r="N12" s="15"/>
      <c r="O12" s="15"/>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row>
    <row r="13">
      <c r="A13" s="16"/>
      <c r="B13" s="8"/>
      <c r="C13" s="15"/>
      <c r="D13" s="9"/>
      <c r="E13" s="15"/>
      <c r="F13" s="15"/>
      <c r="G13" s="8">
        <f t="shared" si="1"/>
        <v>0</v>
      </c>
      <c r="H13" s="15"/>
      <c r="I13" s="15"/>
      <c r="J13" s="15"/>
      <c r="K13" s="15"/>
      <c r="L13" s="15"/>
      <c r="M13" s="15"/>
      <c r="N13" s="15"/>
      <c r="O13" s="15"/>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row>
    <row r="14">
      <c r="A14" s="16"/>
      <c r="B14" s="8"/>
      <c r="C14" s="15"/>
      <c r="D14" s="9"/>
      <c r="E14" s="15"/>
      <c r="F14" s="15"/>
      <c r="G14" s="8">
        <f t="shared" si="1"/>
        <v>0</v>
      </c>
      <c r="H14" s="15"/>
      <c r="I14" s="15"/>
      <c r="J14" s="15"/>
      <c r="K14" s="15"/>
      <c r="L14" s="15"/>
      <c r="M14" s="15"/>
      <c r="N14" s="15"/>
      <c r="O14" s="15"/>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row>
    <row r="15">
      <c r="A15" s="16"/>
      <c r="B15" s="8"/>
      <c r="C15" s="15"/>
      <c r="D15" s="9"/>
      <c r="E15" s="15"/>
      <c r="F15" s="15"/>
      <c r="G15" s="8">
        <f t="shared" si="1"/>
        <v>0</v>
      </c>
      <c r="H15" s="17"/>
      <c r="I15" s="17"/>
      <c r="J15" s="17"/>
      <c r="K15" s="17"/>
      <c r="L15" s="15"/>
      <c r="M15" s="15"/>
      <c r="N15" s="15"/>
      <c r="O15" s="15"/>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row>
    <row r="16">
      <c r="A16" s="18" t="s">
        <v>21</v>
      </c>
      <c r="B16" s="19">
        <f t="shared" ref="B16:C16" si="2">SUM(B2:B15)</f>
        <v>32409.84</v>
      </c>
      <c r="C16" s="19">
        <f t="shared" si="2"/>
        <v>7</v>
      </c>
      <c r="D16" s="20"/>
      <c r="E16" s="19">
        <f t="shared" ref="E16:G16" si="3">SUM(E2:E15)</f>
        <v>6335.55</v>
      </c>
      <c r="F16" s="19">
        <f t="shared" si="3"/>
        <v>26081.97</v>
      </c>
      <c r="G16" s="19">
        <f t="shared" si="3"/>
        <v>-7.68</v>
      </c>
      <c r="H16" s="19"/>
      <c r="I16" s="19"/>
      <c r="J16" s="19"/>
      <c r="K16" s="19"/>
      <c r="L16" s="19"/>
      <c r="M16" s="19"/>
      <c r="N16" s="19"/>
      <c r="O16" s="19"/>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row>
    <row r="17">
      <c r="A17" s="16"/>
      <c r="B17" s="22"/>
      <c r="C17" s="22"/>
      <c r="D17" s="9"/>
      <c r="E17" s="22"/>
      <c r="F17" s="22"/>
      <c r="G17" s="22"/>
      <c r="H17" s="22"/>
      <c r="I17" s="22"/>
      <c r="J17" s="22"/>
      <c r="K17" s="22"/>
      <c r="L17" s="22"/>
      <c r="M17" s="22"/>
      <c r="N17" s="15"/>
      <c r="O17" s="15"/>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row>
    <row r="18">
      <c r="A18" s="23" t="s">
        <v>22</v>
      </c>
      <c r="B18" s="15"/>
      <c r="C18" s="15"/>
      <c r="D18" s="9"/>
      <c r="E18" s="15"/>
      <c r="F18" s="15"/>
      <c r="G18" s="15"/>
      <c r="H18" s="15"/>
      <c r="I18" s="15"/>
      <c r="J18" s="15"/>
      <c r="K18" s="15"/>
      <c r="L18" s="15"/>
      <c r="M18" s="15"/>
      <c r="N18" s="15"/>
      <c r="O18" s="15"/>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row>
    <row r="19">
      <c r="A19" s="24" t="str">
        <f t="shared" ref="A19:B19" si="4">A74</f>
        <v>BAGNA REPORT</v>
      </c>
      <c r="B19" s="15">
        <f t="shared" si="4"/>
        <v>30.66</v>
      </c>
      <c r="C19" s="15"/>
      <c r="D19" s="9"/>
      <c r="E19" s="17">
        <v>150.14</v>
      </c>
      <c r="F19" s="17">
        <v>-119.48</v>
      </c>
      <c r="G19" s="15">
        <f t="shared" ref="G19:G21" si="6">B19-E19-F19</f>
        <v>0</v>
      </c>
      <c r="H19" s="15"/>
      <c r="I19" s="15"/>
      <c r="J19" s="15"/>
      <c r="K19" s="15"/>
      <c r="L19" s="15"/>
      <c r="M19" s="15"/>
      <c r="N19" s="15"/>
      <c r="O19" s="15"/>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row>
    <row r="20">
      <c r="A20" s="25" t="str">
        <f t="shared" ref="A20:B20" si="5">A75</f>
        <v>KEVIN REPORT</v>
      </c>
      <c r="B20" s="15">
        <f t="shared" si="5"/>
        <v>52.51</v>
      </c>
      <c r="C20" s="15"/>
      <c r="D20" s="9"/>
      <c r="E20" s="17">
        <v>-26.05</v>
      </c>
      <c r="F20" s="15">
        <v>78.56000000000003</v>
      </c>
      <c r="G20" s="15">
        <f t="shared" si="6"/>
        <v>0</v>
      </c>
      <c r="H20" s="15"/>
      <c r="I20" s="15"/>
      <c r="J20" s="15"/>
      <c r="K20" s="15"/>
      <c r="L20" s="15"/>
      <c r="M20" s="15"/>
      <c r="N20" s="15"/>
      <c r="O20" s="15"/>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row>
    <row r="21">
      <c r="A21" s="26" t="str">
        <f t="shared" ref="A21:B21" si="7">A76</f>
        <v>KITO REPORT</v>
      </c>
      <c r="B21" s="15">
        <f t="shared" si="7"/>
        <v>-47.4</v>
      </c>
      <c r="C21" s="15"/>
      <c r="D21" s="9"/>
      <c r="E21" s="17">
        <v>6.79</v>
      </c>
      <c r="F21" s="17">
        <v>-46.51000000000001</v>
      </c>
      <c r="G21" s="15">
        <f t="shared" si="6"/>
        <v>-7.68</v>
      </c>
      <c r="H21" s="15"/>
      <c r="I21" s="15"/>
      <c r="J21" s="15"/>
      <c r="K21" s="15"/>
      <c r="L21" s="15"/>
      <c r="M21" s="15"/>
      <c r="N21" s="15"/>
      <c r="O21" s="15"/>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row>
    <row r="22">
      <c r="A22" s="16"/>
      <c r="B22" s="15"/>
      <c r="C22" s="27"/>
      <c r="D22" s="9"/>
      <c r="E22" s="15"/>
      <c r="F22" s="15"/>
      <c r="G22" s="15"/>
      <c r="H22" s="15"/>
      <c r="I22" s="15"/>
      <c r="J22" s="15"/>
      <c r="K22" s="15"/>
      <c r="L22" s="15"/>
      <c r="M22" s="15"/>
      <c r="N22" s="15"/>
      <c r="O22" s="15"/>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row>
    <row r="23">
      <c r="A23" s="16"/>
      <c r="B23" s="15"/>
      <c r="C23" s="27"/>
      <c r="D23" s="9"/>
      <c r="E23" s="15"/>
      <c r="F23" s="15"/>
      <c r="G23" s="15"/>
      <c r="H23" s="15"/>
      <c r="I23" s="15"/>
      <c r="J23" s="15"/>
      <c r="K23" s="15"/>
      <c r="L23" s="15"/>
      <c r="M23" s="15"/>
      <c r="N23" s="15"/>
      <c r="O23" s="15"/>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row>
    <row r="24">
      <c r="A24" s="28" t="s">
        <v>23</v>
      </c>
      <c r="B24" s="29">
        <f>B27+B33+B34+B35+B51</f>
        <v>33380.56</v>
      </c>
      <c r="C24" s="30"/>
      <c r="D24" s="31"/>
      <c r="E24" s="30">
        <f t="shared" ref="E24:G24" si="8">E27+E33+E34+E35+E51</f>
        <v>6462.88</v>
      </c>
      <c r="F24" s="30">
        <f t="shared" si="8"/>
        <v>26917.68</v>
      </c>
      <c r="G24" s="30">
        <f t="shared" si="8"/>
        <v>0</v>
      </c>
      <c r="H24" s="30"/>
      <c r="I24" s="30"/>
      <c r="J24" s="30"/>
      <c r="K24" s="30"/>
      <c r="L24" s="30"/>
      <c r="M24" s="30"/>
      <c r="N24" s="32"/>
      <c r="O24" s="32"/>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row>
    <row r="25">
      <c r="A25" s="34"/>
      <c r="B25" s="35"/>
      <c r="C25" s="36"/>
      <c r="D25" s="37"/>
      <c r="E25" s="36"/>
      <c r="F25" s="36"/>
      <c r="G25" s="36"/>
      <c r="H25" s="36"/>
      <c r="I25" s="36"/>
      <c r="J25" s="36"/>
      <c r="K25" s="36"/>
      <c r="L25" s="36"/>
      <c r="M25" s="36"/>
      <c r="N25" s="38"/>
      <c r="O25" s="38"/>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row>
    <row r="26">
      <c r="A26" s="23" t="s">
        <v>24</v>
      </c>
      <c r="B26" s="40" t="s">
        <v>1</v>
      </c>
      <c r="C26" s="15"/>
      <c r="D26" s="9"/>
      <c r="E26" s="15"/>
      <c r="F26" s="15"/>
      <c r="G26" s="15"/>
      <c r="H26" s="15"/>
      <c r="I26" s="15"/>
      <c r="J26" s="15"/>
      <c r="K26" s="15"/>
      <c r="L26" s="15"/>
      <c r="M26" s="15"/>
      <c r="N26" s="41"/>
      <c r="O26" s="41"/>
      <c r="P26" s="42"/>
      <c r="Q26" s="42"/>
      <c r="R26" s="42"/>
      <c r="S26" s="42"/>
      <c r="T26" s="42"/>
      <c r="U26" s="42"/>
      <c r="V26" s="42"/>
      <c r="W26" s="42"/>
      <c r="X26" s="42"/>
      <c r="Y26" s="42"/>
      <c r="Z26" s="42"/>
      <c r="AA26" s="42"/>
      <c r="AB26" s="42"/>
      <c r="AC26" s="42"/>
      <c r="AD26" s="42"/>
      <c r="AE26" s="42"/>
      <c r="AF26" s="42"/>
      <c r="AG26" s="42"/>
      <c r="AH26" s="42"/>
      <c r="AI26" s="42"/>
      <c r="AJ26" s="42"/>
      <c r="AK26" s="42"/>
      <c r="AL26" s="42"/>
      <c r="AM26" s="42"/>
      <c r="AN26" s="42"/>
      <c r="AO26" s="42"/>
      <c r="AP26" s="42"/>
      <c r="AQ26" s="42"/>
      <c r="AR26" s="42"/>
      <c r="AS26" s="42"/>
      <c r="AT26" s="42"/>
    </row>
    <row r="27">
      <c r="A27" s="13" t="s">
        <v>25</v>
      </c>
      <c r="B27" s="15">
        <f>SUMIF('BAGNA REPORT'!$G:$G,A27,'BAGNA REPORT'!$AK:$AK)+SUMIF('KITO REPORT'!$G:$G,A27,'KITO REPORT'!$AK:$AK)+SUMIF('KEVIN REPORT'!$G:$G,A27,'KEVIN REPORT'!$AK:$AK)+SUMIF('INJURY REPORT'!$G:$G,A27,'INJURY REPORT'!$AK:$AK)</f>
        <v>32592.6</v>
      </c>
      <c r="C27" s="27"/>
      <c r="D27" s="9"/>
      <c r="E27" s="17">
        <v>5358.49</v>
      </c>
      <c r="F27" s="15">
        <v>27234.109999999993</v>
      </c>
      <c r="G27" s="15">
        <f t="shared" ref="G27:G68" si="9">B27-E27-F27</f>
        <v>0</v>
      </c>
      <c r="H27" s="15"/>
      <c r="I27" s="15"/>
      <c r="J27" s="15"/>
      <c r="K27" s="15"/>
      <c r="L27" s="15"/>
      <c r="M27" s="15"/>
      <c r="N27" s="15"/>
      <c r="O27" s="15"/>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row>
    <row r="28">
      <c r="A28" s="13" t="s">
        <v>26</v>
      </c>
      <c r="B28" s="15">
        <f>SUMIF('BAGNA REPORT'!$G:$G,A28,'BAGNA REPORT'!$AK:$AK)+SUMIF('KITO REPORT'!$G:$G,A28,'KITO REPORT'!$AK:$AK)+SUMIF('KEVIN REPORT'!$G:$G,A28,'KEVIN REPORT'!$AK:$AK)+SUMIF('INJURY REPORT'!$G:$G,A28,'INJURY REPORT'!$AK:$AK)</f>
        <v>0</v>
      </c>
      <c r="C28" s="27"/>
      <c r="D28" s="9"/>
      <c r="E28" s="17">
        <v>0.0</v>
      </c>
      <c r="F28" s="15">
        <v>0.0</v>
      </c>
      <c r="G28" s="15">
        <f t="shared" si="9"/>
        <v>0</v>
      </c>
      <c r="H28" s="15"/>
      <c r="I28" s="15"/>
      <c r="J28" s="15"/>
      <c r="K28" s="15"/>
      <c r="L28" s="15"/>
      <c r="M28" s="15"/>
      <c r="N28" s="15"/>
      <c r="O28" s="15"/>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row>
    <row r="29">
      <c r="A29" s="14" t="s">
        <v>27</v>
      </c>
      <c r="B29" s="15">
        <f>SUMIF('BAGNA REPORT'!$G:$G,A29,'BAGNA REPORT'!$AK:$AK)+SUMIF('KITO REPORT'!$G:$G,A29,'KITO REPORT'!$AK:$AK)+SUMIF('KEVIN REPORT'!$G:$G,A29,'KEVIN REPORT'!$AK:$AK)+SUMIF('INJURY REPORT'!$G:$G,A29,'INJURY REPORT'!$AK:$AK)</f>
        <v>-3.79</v>
      </c>
      <c r="C29" s="27"/>
      <c r="D29" s="9"/>
      <c r="E29" s="17">
        <v>-3.79</v>
      </c>
      <c r="F29" s="15">
        <v>0.0</v>
      </c>
      <c r="G29" s="15">
        <f t="shared" si="9"/>
        <v>0</v>
      </c>
      <c r="H29" s="15"/>
      <c r="I29" s="15"/>
      <c r="J29" s="15"/>
      <c r="K29" s="15"/>
      <c r="L29" s="15"/>
      <c r="M29" s="15"/>
      <c r="N29" s="15"/>
      <c r="O29" s="15"/>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row>
    <row r="30">
      <c r="A30" s="14" t="s">
        <v>28</v>
      </c>
      <c r="B30" s="15">
        <f>SUMIF('BAGNA REPORT'!$G:$G,A30,'BAGNA REPORT'!$AK:$AK)+SUMIF('KITO REPORT'!$G:$G,A30,'KITO REPORT'!$AK:$AK)+SUMIF('KEVIN REPORT'!$G:$G,A30,'KEVIN REPORT'!$AK:$AK)+SUMIF('INJURY REPORT'!$G:$G,A30,'INJURY REPORT'!$AK:$AK)</f>
        <v>29.34</v>
      </c>
      <c r="C30" s="27"/>
      <c r="D30" s="9"/>
      <c r="E30" s="17">
        <v>0.0</v>
      </c>
      <c r="F30" s="15">
        <v>29.340000000000003</v>
      </c>
      <c r="G30" s="15">
        <f t="shared" si="9"/>
        <v>0</v>
      </c>
      <c r="H30" s="15"/>
      <c r="I30" s="15"/>
      <c r="J30" s="15"/>
      <c r="K30" s="15"/>
      <c r="L30" s="15"/>
      <c r="M30" s="15"/>
      <c r="N30" s="15"/>
      <c r="O30" s="15"/>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row>
    <row r="31">
      <c r="A31" s="14" t="s">
        <v>29</v>
      </c>
      <c r="B31" s="15">
        <f>SUMIF('BAGNA REPORT'!$G:$G,A31,'BAGNA REPORT'!$AK:$AK)+SUMIF('KITO REPORT'!$G:$G,A31,'KITO REPORT'!$AK:$AK)+SUMIF('KEVIN REPORT'!$G:$G,A31,'KEVIN REPORT'!$AK:$AK)+SUMIF('INJURY REPORT'!$G:$G,A31,'INJURY REPORT'!$AK:$AK)</f>
        <v>-15</v>
      </c>
      <c r="C31" s="27"/>
      <c r="D31" s="9"/>
      <c r="E31" s="17">
        <v>-15.0</v>
      </c>
      <c r="F31" s="15">
        <v>0.0</v>
      </c>
      <c r="G31" s="15">
        <f t="shared" si="9"/>
        <v>0</v>
      </c>
      <c r="H31" s="15"/>
      <c r="I31" s="15"/>
      <c r="J31" s="15"/>
      <c r="K31" s="15"/>
      <c r="L31" s="15"/>
      <c r="M31" s="15"/>
      <c r="N31" s="15"/>
      <c r="O31" s="15"/>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row>
    <row r="32">
      <c r="A32" s="14" t="s">
        <v>30</v>
      </c>
      <c r="B32" s="15">
        <f>SUMIF('BAGNA REPORT'!$G:$G,A32,'BAGNA REPORT'!$AK:$AK)+SUMIF('KITO REPORT'!$G:$G,A32,'KITO REPORT'!$AK:$AK)+SUMIF('KEVIN REPORT'!$G:$G,A32,'KEVIN REPORT'!$AK:$AK)+SUMIF('INJURY REPORT'!$G:$G,A32,'INJURY REPORT'!$AK:$AK)</f>
        <v>0</v>
      </c>
      <c r="C32" s="15"/>
      <c r="D32" s="9"/>
      <c r="E32" s="17">
        <v>0.0</v>
      </c>
      <c r="F32" s="15">
        <v>0.0</v>
      </c>
      <c r="G32" s="15">
        <f t="shared" si="9"/>
        <v>0</v>
      </c>
      <c r="H32" s="15"/>
      <c r="I32" s="15"/>
      <c r="J32" s="15"/>
      <c r="K32" s="15"/>
      <c r="L32" s="15"/>
      <c r="M32" s="15"/>
      <c r="N32" s="15"/>
      <c r="O32" s="15"/>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row>
    <row r="33">
      <c r="A33" s="14" t="s">
        <v>31</v>
      </c>
      <c r="B33" s="15">
        <f>SUMIF('BAGNA REPORT'!$G:$G,A33,'BAGNA REPORT'!$AK:$AK)+SUMIF('KITO REPORT'!$G:$G,A33,'KITO REPORT'!$AK:$AK)+SUMIF('KEVIN REPORT'!$G:$G,A33,'KEVIN REPORT'!$AK:$AK)+SUMIF('INJURY REPORT'!$G:$G,A33,'INJURY REPORT'!$AK:$AK)</f>
        <v>1113.79</v>
      </c>
      <c r="C33" s="15"/>
      <c r="D33" s="9"/>
      <c r="E33" s="17">
        <v>1104.3899999999999</v>
      </c>
      <c r="F33" s="15">
        <v>9.399999999999864</v>
      </c>
      <c r="G33" s="15">
        <f t="shared" si="9"/>
        <v>0</v>
      </c>
      <c r="H33" s="15"/>
      <c r="I33" s="15"/>
      <c r="J33" s="15"/>
      <c r="K33" s="15"/>
      <c r="L33" s="15"/>
      <c r="M33" s="15"/>
      <c r="N33" s="15"/>
      <c r="O33" s="15"/>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row>
    <row r="34">
      <c r="A34" s="14" t="s">
        <v>32</v>
      </c>
      <c r="B34" s="15">
        <f>SUMIF('BAGNA REPORT'!$G:$G,A34,'BAGNA REPORT'!$AK:$AK)+SUMIF('KITO REPORT'!$G:$G,A34,'KITO REPORT'!$AK:$AK)+SUMIF('KEVIN REPORT'!$G:$G,A34,'KEVIN REPORT'!$AK:$AK)+SUMIF('INJURY REPORT'!$G:$G,A34,'INJURY REPORT'!$AK:$AK)</f>
        <v>-340.18</v>
      </c>
      <c r="C34" s="15"/>
      <c r="D34" s="9"/>
      <c r="E34" s="17">
        <v>0.0</v>
      </c>
      <c r="F34" s="15">
        <v>-340.18</v>
      </c>
      <c r="G34" s="15">
        <f t="shared" si="9"/>
        <v>0</v>
      </c>
      <c r="H34" s="15"/>
      <c r="I34" s="15"/>
      <c r="J34" s="15"/>
      <c r="K34" s="15"/>
      <c r="L34" s="15"/>
      <c r="M34" s="15"/>
      <c r="N34" s="15"/>
      <c r="O34" s="15"/>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row>
    <row r="35">
      <c r="A35" s="14" t="s">
        <v>33</v>
      </c>
      <c r="B35" s="15">
        <f>SUMIF('BAGNA REPORT'!$G:$G,A35,'BAGNA REPORT'!$AK:$AK)+SUMIF('KITO REPORT'!$G:$G,A35,'KITO REPORT'!$AK:$AK)+SUMIF('KEVIN REPORT'!$G:$G,A35,'KEVIN REPORT'!$AK:$AK)+SUMIF('INJURY REPORT'!$G:$G,A35,'INJURY REPORT'!$AK:$AK)</f>
        <v>-50</v>
      </c>
      <c r="C35" s="15"/>
      <c r="D35" s="9"/>
      <c r="E35" s="17">
        <v>0.0</v>
      </c>
      <c r="F35" s="15">
        <v>-50.0</v>
      </c>
      <c r="G35" s="15">
        <f t="shared" si="9"/>
        <v>0</v>
      </c>
      <c r="H35" s="15"/>
      <c r="I35" s="15"/>
      <c r="J35" s="15"/>
      <c r="K35" s="15"/>
      <c r="L35" s="15"/>
      <c r="M35" s="15"/>
      <c r="N35" s="15"/>
      <c r="O35" s="15"/>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row>
    <row r="36">
      <c r="A36" s="14" t="s">
        <v>34</v>
      </c>
      <c r="B36" s="15">
        <f>SUMIF('BAGNA REPORT'!$G:$G,A36,'BAGNA REPORT'!$AK:$AK)+SUMIF('KITO REPORT'!$G:$G,A36,'KITO REPORT'!$AK:$AK)+SUMIF('KEVIN REPORT'!$G:$G,A36,'KEVIN REPORT'!$AK:$AK)+SUMIF('INJURY REPORT'!$G:$G,A36,'INJURY REPORT'!$AK:$AK)</f>
        <v>0</v>
      </c>
      <c r="C36" s="15"/>
      <c r="D36" s="9"/>
      <c r="E36" s="17">
        <v>0.0</v>
      </c>
      <c r="F36" s="15">
        <v>0.0</v>
      </c>
      <c r="G36" s="15">
        <f t="shared" si="9"/>
        <v>0</v>
      </c>
      <c r="H36" s="15"/>
      <c r="I36" s="15"/>
      <c r="J36" s="15"/>
      <c r="K36" s="15"/>
      <c r="L36" s="15"/>
      <c r="M36" s="15"/>
      <c r="N36" s="15"/>
      <c r="O36" s="15"/>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row>
    <row r="37">
      <c r="A37" s="14" t="s">
        <v>35</v>
      </c>
      <c r="B37" s="15">
        <f>SUMIF('BAGNA REPORT'!$G:$G,A37,'BAGNA REPORT'!$AK:$AK)+SUMIF('KITO REPORT'!$G:$G,A37,'KITO REPORT'!$AK:$AK)+SUMIF('KEVIN REPORT'!$G:$G,A37,'KEVIN REPORT'!$AK:$AK)+SUMIF('INJURY REPORT'!$G:$G,A37,'INJURY REPORT'!$AK:$AK)</f>
        <v>12.57</v>
      </c>
      <c r="D37" s="9"/>
      <c r="E37" s="17">
        <v>0.0</v>
      </c>
      <c r="F37" s="15">
        <v>12.57</v>
      </c>
      <c r="G37" s="15">
        <f t="shared" si="9"/>
        <v>0</v>
      </c>
      <c r="H37" s="15"/>
      <c r="I37" s="15"/>
      <c r="J37" s="15"/>
      <c r="K37" s="15"/>
      <c r="L37" s="15"/>
      <c r="M37" s="15"/>
      <c r="N37" s="15"/>
      <c r="O37" s="15"/>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row>
    <row r="38">
      <c r="A38" s="14" t="s">
        <v>36</v>
      </c>
      <c r="B38" s="15">
        <f>SUMIF('BAGNA REPORT'!$G:$G,A38,'BAGNA REPORT'!$AK:$AK)+SUMIF('KITO REPORT'!$G:$G,A38,'KITO REPORT'!$AK:$AK)+SUMIF('KEVIN REPORT'!$G:$G,A38,'KEVIN REPORT'!$AK:$AK)+SUMIF('INJURY REPORT'!$G:$G,A38,'INJURY REPORT'!$AK:$AK)</f>
        <v>6.35</v>
      </c>
      <c r="C38" s="15"/>
      <c r="D38" s="9"/>
      <c r="E38" s="17">
        <v>0.0</v>
      </c>
      <c r="F38" s="15">
        <v>6.349999999999998</v>
      </c>
      <c r="G38" s="15">
        <f t="shared" si="9"/>
        <v>0</v>
      </c>
      <c r="H38" s="15"/>
      <c r="I38" s="15"/>
      <c r="J38" s="15"/>
      <c r="K38" s="15"/>
      <c r="L38" s="15"/>
      <c r="M38" s="15"/>
      <c r="N38" s="15"/>
      <c r="O38" s="15"/>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row>
    <row r="39">
      <c r="A39" s="14" t="s">
        <v>37</v>
      </c>
      <c r="B39" s="15">
        <f>SUMIF('BAGNA REPORT'!$G:$G,A39,'BAGNA REPORT'!$AK:$AK)+SUMIF('KITO REPORT'!$G:$G,A39,'KITO REPORT'!$AK:$AK)+SUMIF('KEVIN REPORT'!$G:$G,A39,'KEVIN REPORT'!$AK:$AK)+SUMIF('INJURY REPORT'!$G:$G,A39,'INJURY REPORT'!$AK:$AK)</f>
        <v>-25.19</v>
      </c>
      <c r="C39" s="15"/>
      <c r="D39" s="9"/>
      <c r="E39" s="17">
        <v>0.0</v>
      </c>
      <c r="F39" s="15">
        <v>-25.189999999999998</v>
      </c>
      <c r="G39" s="15">
        <f t="shared" si="9"/>
        <v>0</v>
      </c>
      <c r="H39" s="15"/>
      <c r="I39" s="15"/>
      <c r="J39" s="15"/>
      <c r="K39" s="15"/>
      <c r="L39" s="15"/>
      <c r="M39" s="15"/>
      <c r="N39" s="15"/>
      <c r="O39" s="15"/>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row>
    <row r="40">
      <c r="A40" s="14" t="s">
        <v>38</v>
      </c>
      <c r="B40" s="15">
        <f>SUMIF('BAGNA REPORT'!$G:$G,A40,'BAGNA REPORT'!$AK:$AK)+SUMIF('KITO REPORT'!$G:$G,A40,'KITO REPORT'!$AK:$AK)+SUMIF('KEVIN REPORT'!$G:$G,A40,'KEVIN REPORT'!$AK:$AK)+SUMIF('INJURY REPORT'!$G:$G,A40,'INJURY REPORT'!$AK:$AK)</f>
        <v>18.93</v>
      </c>
      <c r="C40" s="15"/>
      <c r="D40" s="9"/>
      <c r="E40" s="17">
        <v>0.0</v>
      </c>
      <c r="F40" s="15">
        <v>18.93</v>
      </c>
      <c r="G40" s="15">
        <f t="shared" si="9"/>
        <v>0</v>
      </c>
      <c r="H40" s="15"/>
      <c r="I40" s="15"/>
      <c r="J40" s="15"/>
      <c r="K40" s="15"/>
      <c r="L40" s="15"/>
      <c r="M40" s="15"/>
      <c r="N40" s="15"/>
      <c r="O40" s="15"/>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row>
    <row r="41">
      <c r="A41" s="14" t="s">
        <v>39</v>
      </c>
      <c r="B41" s="15">
        <f>SUMIF('BAGNA REPORT'!$G:$G,A41,'BAGNA REPORT'!$AK:$AK)+SUMIF('KITO REPORT'!$G:$G,A41,'KITO REPORT'!$AK:$AK)+SUMIF('KEVIN REPORT'!$G:$G,A41,'KEVIN REPORT'!$AK:$AK)+SUMIF('INJURY REPORT'!$G:$G,A41,'INJURY REPORT'!$AK:$AK)</f>
        <v>7.68</v>
      </c>
      <c r="C41" s="15"/>
      <c r="D41" s="9"/>
      <c r="E41" s="17">
        <v>0.0</v>
      </c>
      <c r="F41" s="15">
        <v>7.68</v>
      </c>
      <c r="G41" s="15">
        <f t="shared" si="9"/>
        <v>0</v>
      </c>
      <c r="H41" s="15"/>
      <c r="I41" s="15"/>
      <c r="J41" s="15"/>
      <c r="K41" s="15"/>
      <c r="L41" s="15"/>
      <c r="M41" s="15"/>
      <c r="N41" s="15"/>
      <c r="O41" s="15"/>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row>
    <row r="42">
      <c r="A42" s="14" t="s">
        <v>40</v>
      </c>
      <c r="B42" s="15">
        <f>SUMIF('BAGNA REPORT'!$G:$G,A42,'BAGNA REPORT'!$AK:$AK)+SUMIF('KITO REPORT'!$G:$G,A42,'KITO REPORT'!$AK:$AK)+SUMIF('KEVIN REPORT'!$G:$G,A42,'KEVIN REPORT'!$AK:$AK)+SUMIF('INJURY REPORT'!$G:$G,A42,'INJURY REPORT'!$AK:$AK)</f>
        <v>8.06</v>
      </c>
      <c r="C42" s="15"/>
      <c r="D42" s="9"/>
      <c r="E42" s="17">
        <v>0.0</v>
      </c>
      <c r="F42" s="15">
        <v>8.059999999999999</v>
      </c>
      <c r="G42" s="15">
        <f t="shared" si="9"/>
        <v>0</v>
      </c>
      <c r="H42" s="15"/>
      <c r="I42" s="15"/>
      <c r="J42" s="15"/>
      <c r="K42" s="15"/>
      <c r="L42" s="15"/>
      <c r="M42" s="15"/>
      <c r="N42" s="15"/>
      <c r="O42" s="15"/>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row>
    <row r="43">
      <c r="A43" s="14" t="s">
        <v>41</v>
      </c>
      <c r="B43" s="15">
        <f>SUMIF('BAGNA REPORT'!$G:$G,A43,'BAGNA REPORT'!$AK:$AK)+SUMIF('KITO REPORT'!$G:$G,A43,'KITO REPORT'!$AK:$AK)+SUMIF('KEVIN REPORT'!$G:$G,A43,'KEVIN REPORT'!$AK:$AK)+SUMIF('INJURY REPORT'!$G:$G,A43,'INJURY REPORT'!$AK:$AK)</f>
        <v>8.51</v>
      </c>
      <c r="C43" s="15"/>
      <c r="D43" s="9"/>
      <c r="E43" s="17">
        <v>0.0</v>
      </c>
      <c r="F43" s="15">
        <v>8.51</v>
      </c>
      <c r="G43" s="15">
        <f t="shared" si="9"/>
        <v>0</v>
      </c>
      <c r="H43" s="15"/>
      <c r="I43" s="15"/>
      <c r="J43" s="15"/>
      <c r="K43" s="15"/>
      <c r="L43" s="15"/>
      <c r="M43" s="15"/>
      <c r="N43" s="15"/>
      <c r="O43" s="15"/>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row>
    <row r="44">
      <c r="A44" s="14" t="s">
        <v>42</v>
      </c>
      <c r="B44" s="15">
        <f>SUMIF('BAGNA REPORT'!$G:$G,A44,'BAGNA REPORT'!$AK:$AK)+SUMIF('KITO REPORT'!$G:$G,A44,'KITO REPORT'!$AK:$AK)+SUMIF('KEVIN REPORT'!$G:$G,A44,'KEVIN REPORT'!$AK:$AK)+SUMIF('INJURY REPORT'!$G:$G,A44,'INJURY REPORT'!$AK:$AK)</f>
        <v>205.46</v>
      </c>
      <c r="C44" s="15"/>
      <c r="D44" s="9"/>
      <c r="E44" s="17">
        <v>0.0</v>
      </c>
      <c r="F44" s="15">
        <v>205.45999999999998</v>
      </c>
      <c r="G44" s="15">
        <f t="shared" si="9"/>
        <v>0</v>
      </c>
      <c r="H44" s="15"/>
      <c r="I44" s="15"/>
      <c r="J44" s="15"/>
      <c r="K44" s="15"/>
      <c r="L44" s="15"/>
      <c r="M44" s="15"/>
      <c r="N44" s="15"/>
      <c r="O44" s="15"/>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row>
    <row r="45">
      <c r="A45" s="14" t="s">
        <v>43</v>
      </c>
      <c r="B45" s="15">
        <f>SUMIF('BAGNA REPORT'!$G:$G,A45,'BAGNA REPORT'!$AK:$AK)+SUMIF('KITO REPORT'!$G:$G,A45,'KITO REPORT'!$AK:$AK)+SUMIF('KEVIN REPORT'!$G:$G,A45,'KEVIN REPORT'!$AK:$AK)+SUMIF('INJURY REPORT'!$G:$G,A45,'INJURY REPORT'!$AK:$AK)</f>
        <v>-29.57</v>
      </c>
      <c r="C45" s="15"/>
      <c r="D45" s="9"/>
      <c r="E45" s="15"/>
      <c r="F45" s="15">
        <v>-29.569999999999997</v>
      </c>
      <c r="G45" s="15">
        <f t="shared" si="9"/>
        <v>0</v>
      </c>
      <c r="H45" s="15"/>
      <c r="I45" s="15"/>
      <c r="J45" s="15"/>
      <c r="K45" s="15"/>
      <c r="L45" s="15"/>
      <c r="M45" s="15"/>
      <c r="N45" s="15"/>
      <c r="O45" s="15"/>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row>
    <row r="46">
      <c r="A46" s="14" t="s">
        <v>44</v>
      </c>
      <c r="B46" s="15">
        <f>SUMIF('BAGNA REPORT'!$G:$G,A46,'BAGNA REPORT'!$AK:$AK)+SUMIF('KITO REPORT'!$G:$G,A46,'KITO REPORT'!$AK:$AK)+SUMIF('KEVIN REPORT'!$G:$G,A46,'KEVIN REPORT'!$AK:$AK)+SUMIF('INJURY REPORT'!$G:$G,A46,'INJURY REPORT'!$AK:$AK)</f>
        <v>6.89</v>
      </c>
      <c r="C46" s="15"/>
      <c r="D46" s="9"/>
      <c r="E46" s="15"/>
      <c r="F46" s="15">
        <v>6.889999999999999</v>
      </c>
      <c r="G46" s="15">
        <f t="shared" si="9"/>
        <v>0</v>
      </c>
      <c r="H46" s="15"/>
      <c r="I46" s="15"/>
      <c r="J46" s="15"/>
      <c r="K46" s="15"/>
      <c r="L46" s="15"/>
      <c r="M46" s="15"/>
      <c r="N46" s="15"/>
      <c r="O46" s="15"/>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row>
    <row r="47">
      <c r="A47" s="14" t="s">
        <v>45</v>
      </c>
      <c r="B47" s="15">
        <f>SUMIF('BAGNA REPORT'!$G:$G,A47,'BAGNA REPORT'!$AK:$AK)+SUMIF('KITO REPORT'!$G:$G,A47,'KITO REPORT'!$AK:$AK)+SUMIF('KEVIN REPORT'!$G:$G,A47,'KEVIN REPORT'!$AK:$AK)+SUMIF('INJURY REPORT'!$G:$G,A47,'INJURY REPORT'!$AK:$AK)</f>
        <v>-71.49</v>
      </c>
      <c r="C47" s="15"/>
      <c r="D47" s="9"/>
      <c r="E47" s="15"/>
      <c r="F47" s="15">
        <v>-71.49</v>
      </c>
      <c r="G47" s="15">
        <f t="shared" si="9"/>
        <v>0</v>
      </c>
      <c r="H47" s="15"/>
      <c r="I47" s="15"/>
      <c r="J47" s="15"/>
      <c r="K47" s="15"/>
      <c r="L47" s="15"/>
      <c r="M47" s="15"/>
      <c r="N47" s="15"/>
      <c r="O47" s="15"/>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row>
    <row r="48">
      <c r="A48" s="14" t="s">
        <v>46</v>
      </c>
      <c r="B48" s="15">
        <f>SUMIF('BAGNA REPORT'!$G:$G,A48,'BAGNA REPORT'!$AK:$AK)+SUMIF('KITO REPORT'!$G:$G,A48,'KITO REPORT'!$AK:$AK)+SUMIF('KEVIN REPORT'!$G:$G,A48,'KEVIN REPORT'!$AK:$AK)+SUMIF('INJURY REPORT'!$G:$G,A48,'INJURY REPORT'!$AK:$AK)</f>
        <v>-3.76</v>
      </c>
      <c r="C48" s="15"/>
      <c r="D48" s="9"/>
      <c r="E48" s="15"/>
      <c r="F48" s="15">
        <v>-3.76</v>
      </c>
      <c r="G48" s="15">
        <f t="shared" si="9"/>
        <v>0</v>
      </c>
      <c r="H48" s="15"/>
      <c r="I48" s="15"/>
      <c r="J48" s="15"/>
      <c r="K48" s="15"/>
      <c r="L48" s="15"/>
      <c r="M48" s="15"/>
      <c r="N48" s="15"/>
      <c r="O48" s="15"/>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row>
    <row r="49">
      <c r="A49" s="14" t="s">
        <v>47</v>
      </c>
      <c r="B49" s="15">
        <f>SUMIF('BAGNA REPORT'!$G:$G,A49,'BAGNA REPORT'!$AK:$AK)+SUMIF('KITO REPORT'!$G:$G,A49,'KITO REPORT'!$AK:$AK)+SUMIF('KEVIN REPORT'!$G:$G,A49,'KEVIN REPORT'!$AK:$AK)+SUMIF('INJURY REPORT'!$G:$G,A49,'INJURY REPORT'!$AK:$AK)</f>
        <v>3.81</v>
      </c>
      <c r="C49" s="15"/>
      <c r="D49" s="9"/>
      <c r="E49" s="15"/>
      <c r="F49" s="15">
        <v>3.8099999999999996</v>
      </c>
      <c r="G49" s="15">
        <f t="shared" si="9"/>
        <v>0</v>
      </c>
      <c r="H49" s="15"/>
      <c r="I49" s="15"/>
      <c r="J49" s="15"/>
      <c r="K49" s="15"/>
      <c r="L49" s="15"/>
      <c r="M49" s="15"/>
      <c r="N49" s="15"/>
      <c r="O49" s="15"/>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row>
    <row r="50">
      <c r="A50" s="14" t="s">
        <v>48</v>
      </c>
      <c r="B50" s="15">
        <f>SUMIF('BAGNA REPORT'!$G:$G,A50,'BAGNA REPORT'!$AK:$AK)+SUMIF('KITO REPORT'!$G:$G,A50,'KITO REPORT'!$AK:$AK)+SUMIF('KEVIN REPORT'!$G:$G,A50,'KEVIN REPORT'!$AK:$AK)+SUMIF('INJURY REPORT'!$G:$G,A50,'INJURY REPORT'!$AK:$AK)</f>
        <v>4.13</v>
      </c>
      <c r="C50" s="15"/>
      <c r="D50" s="9"/>
      <c r="E50" s="15"/>
      <c r="F50" s="15">
        <v>4.13</v>
      </c>
      <c r="G50" s="15">
        <f t="shared" si="9"/>
        <v>0</v>
      </c>
      <c r="H50" s="15"/>
      <c r="I50" s="15"/>
      <c r="J50" s="15"/>
      <c r="K50" s="15"/>
      <c r="L50" s="15"/>
      <c r="M50" s="15"/>
      <c r="N50" s="15"/>
      <c r="O50" s="15"/>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row>
    <row r="51">
      <c r="A51" s="14" t="s">
        <v>49</v>
      </c>
      <c r="B51" s="15">
        <f>SUMIF('BAGNA REPORT'!$G:$G,A51,'BAGNA REPORT'!$AK:$AK)+SUMIF('KITO REPORT'!$G:$G,A51,'KITO REPORT'!$AK:$AK)+SUMIF('KEVIN REPORT'!$G:$G,A51,'KEVIN REPORT'!$AK:$AK)+SUMIF('INJURY REPORT'!$G:$G,A51,'INJURY REPORT'!$AK:$AK)</f>
        <v>64.35</v>
      </c>
      <c r="C51" s="15"/>
      <c r="D51" s="9"/>
      <c r="E51" s="15"/>
      <c r="F51" s="15">
        <v>64.35000000000002</v>
      </c>
      <c r="G51" s="15">
        <f t="shared" si="9"/>
        <v>0</v>
      </c>
      <c r="H51" s="15"/>
      <c r="I51" s="15"/>
      <c r="J51" s="15"/>
      <c r="K51" s="15"/>
      <c r="L51" s="15"/>
      <c r="M51" s="15"/>
      <c r="N51" s="15"/>
      <c r="O51" s="15"/>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row>
    <row r="52">
      <c r="A52" s="14" t="s">
        <v>50</v>
      </c>
      <c r="B52" s="15">
        <f>SUMIF('BAGNA REPORT'!$G:$G,A52,'BAGNA REPORT'!$AK:$AK)+SUMIF('KITO REPORT'!$G:$G,A52,'KITO REPORT'!$AK:$AK)+SUMIF('KEVIN REPORT'!$G:$G,A52,'KEVIN REPORT'!$AK:$AK)+SUMIF('INJURY REPORT'!$G:$G,A52,'INJURY REPORT'!$AK:$AK)</f>
        <v>0</v>
      </c>
      <c r="C52" s="15"/>
      <c r="D52" s="9"/>
      <c r="E52" s="15"/>
      <c r="F52" s="15">
        <v>0.0</v>
      </c>
      <c r="G52" s="15">
        <f t="shared" si="9"/>
        <v>0</v>
      </c>
      <c r="H52" s="15"/>
      <c r="I52" s="15"/>
      <c r="J52" s="15"/>
      <c r="K52" s="15"/>
      <c r="L52" s="15"/>
      <c r="M52" s="15"/>
      <c r="N52" s="15"/>
      <c r="O52" s="15"/>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row>
    <row r="53">
      <c r="A53" s="14" t="s">
        <v>51</v>
      </c>
      <c r="B53" s="15">
        <f>SUMIF('BAGNA REPORT'!$G:$G,A53,'BAGNA REPORT'!$AK:$AK)+SUMIF('KITO REPORT'!$G:$G,A53,'KITO REPORT'!$AK:$AK)+SUMIF('KEVIN REPORT'!$G:$G,A53,'KEVIN REPORT'!$AK:$AK)+SUMIF('INJURY REPORT'!$G:$G,A53,'INJURY REPORT'!$AK:$AK)</f>
        <v>0</v>
      </c>
      <c r="C53" s="15"/>
      <c r="D53" s="9"/>
      <c r="E53" s="15"/>
      <c r="F53" s="15">
        <v>0.0</v>
      </c>
      <c r="G53" s="15">
        <f t="shared" si="9"/>
        <v>0</v>
      </c>
      <c r="H53" s="15"/>
      <c r="I53" s="15"/>
      <c r="J53" s="15"/>
      <c r="K53" s="15"/>
      <c r="L53" s="15"/>
      <c r="M53" s="15"/>
      <c r="N53" s="15"/>
      <c r="O53" s="15"/>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row>
    <row r="54">
      <c r="A54" s="14" t="s">
        <v>52</v>
      </c>
      <c r="B54" s="15">
        <f>SUMIF('BAGNA REPORT'!$G:$G,A54,'BAGNA REPORT'!$AK:$AK)+SUMIF('KITO REPORT'!$G:$G,A54,'KITO REPORT'!$AK:$AK)+SUMIF('KEVIN REPORT'!$G:$G,A54,'KEVIN REPORT'!$AK:$AK)+SUMIF('INJURY REPORT'!$G:$G,A54,'INJURY REPORT'!$AK:$AK)</f>
        <v>0</v>
      </c>
      <c r="C54" s="15"/>
      <c r="D54" s="9"/>
      <c r="E54" s="15"/>
      <c r="F54" s="15">
        <v>0.0</v>
      </c>
      <c r="G54" s="15">
        <f t="shared" si="9"/>
        <v>0</v>
      </c>
      <c r="H54" s="15"/>
      <c r="I54" s="15"/>
      <c r="J54" s="15"/>
      <c r="K54" s="15"/>
      <c r="L54" s="15"/>
      <c r="M54" s="15"/>
      <c r="N54" s="15"/>
      <c r="O54" s="15"/>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row>
    <row r="55">
      <c r="A55" s="14" t="s">
        <v>53</v>
      </c>
      <c r="B55" s="15">
        <f>SUMIF('BAGNA REPORT'!$G:$G,A55,'BAGNA REPORT'!$AK:$AK)+SUMIF('KITO REPORT'!$G:$G,A55,'KITO REPORT'!$AK:$AK)+SUMIF('KEVIN REPORT'!$G:$G,A55,'KEVIN REPORT'!$AK:$AK)+SUMIF('INJURY REPORT'!$G:$G,A55,'INJURY REPORT'!$AK:$AK)</f>
        <v>0</v>
      </c>
      <c r="C55" s="15"/>
      <c r="D55" s="9"/>
      <c r="E55" s="15"/>
      <c r="F55" s="15">
        <v>0.0</v>
      </c>
      <c r="G55" s="15">
        <f t="shared" si="9"/>
        <v>0</v>
      </c>
      <c r="H55" s="15"/>
      <c r="I55" s="15"/>
      <c r="J55" s="15"/>
      <c r="K55" s="15"/>
      <c r="L55" s="15"/>
      <c r="M55" s="15"/>
      <c r="N55" s="15"/>
      <c r="O55" s="15"/>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row>
    <row r="56">
      <c r="A56" s="14" t="s">
        <v>54</v>
      </c>
      <c r="B56" s="15">
        <f>SUMIF('BAGNA REPORT'!$G:$G,A56,'BAGNA REPORT'!$AK:$AK)+SUMIF('KITO REPORT'!$G:$G,A56,'KITO REPORT'!$AK:$AK)+SUMIF('KEVIN REPORT'!$G:$G,A56,'KEVIN REPORT'!$AK:$AK)+SUMIF('INJURY REPORT'!$G:$G,A56,'INJURY REPORT'!$AK:$AK)</f>
        <v>58.43</v>
      </c>
      <c r="C56" s="15"/>
      <c r="D56" s="9"/>
      <c r="E56" s="15"/>
      <c r="F56" s="15">
        <v>58.43000000000001</v>
      </c>
      <c r="G56" s="15">
        <f t="shared" si="9"/>
        <v>0</v>
      </c>
      <c r="H56" s="15"/>
      <c r="I56" s="15"/>
      <c r="J56" s="15"/>
      <c r="K56" s="15"/>
      <c r="L56" s="15"/>
      <c r="M56" s="15"/>
      <c r="N56" s="15"/>
      <c r="O56" s="15"/>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row>
    <row r="57">
      <c r="A57" s="14" t="s">
        <v>55</v>
      </c>
      <c r="B57" s="15">
        <f>SUMIF('BAGNA REPORT'!$G:$G,A57,'BAGNA REPORT'!$AK:$AK)+SUMIF('KITO REPORT'!$G:$G,A57,'KITO REPORT'!$AK:$AK)+SUMIF('KEVIN REPORT'!$G:$G,A57,'KEVIN REPORT'!$AK:$AK)+SUMIF('INJURY REPORT'!$G:$G,A57,'INJURY REPORT'!$AK:$AK)</f>
        <v>30.97</v>
      </c>
      <c r="C57" s="15"/>
      <c r="D57" s="9"/>
      <c r="E57" s="15"/>
      <c r="F57" s="15">
        <v>30.97</v>
      </c>
      <c r="G57" s="15">
        <f t="shared" si="9"/>
        <v>0</v>
      </c>
      <c r="H57" s="15"/>
      <c r="I57" s="15"/>
      <c r="J57" s="15"/>
      <c r="K57" s="15"/>
      <c r="L57" s="15"/>
      <c r="M57" s="15"/>
      <c r="N57" s="15"/>
      <c r="O57" s="15"/>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row>
    <row r="58">
      <c r="A58" s="14" t="s">
        <v>56</v>
      </c>
      <c r="B58" s="15">
        <f>SUMIF('BAGNA REPORT'!$G:$G,A58,'BAGNA REPORT'!$AK:$AK)+SUMIF('KITO REPORT'!$G:$G,A58,'KITO REPORT'!$AK:$AK)+SUMIF('KEVIN REPORT'!$G:$G,A58,'KEVIN REPORT'!$AK:$AK)+SUMIF('INJURY REPORT'!$G:$G,A58,'INJURY REPORT'!$AK:$AK)</f>
        <v>-10</v>
      </c>
      <c r="C58" s="15"/>
      <c r="D58" s="9"/>
      <c r="E58" s="15"/>
      <c r="F58" s="15">
        <v>-10.0</v>
      </c>
      <c r="G58" s="15">
        <f t="shared" si="9"/>
        <v>0</v>
      </c>
      <c r="H58" s="15"/>
      <c r="I58" s="15"/>
      <c r="J58" s="15"/>
      <c r="K58" s="15"/>
      <c r="L58" s="15"/>
      <c r="M58" s="15"/>
      <c r="N58" s="15"/>
      <c r="O58" s="15"/>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row>
    <row r="59">
      <c r="A59" s="14" t="s">
        <v>57</v>
      </c>
      <c r="B59" s="15">
        <f>SUMIF('BAGNA REPORT'!$G:$G,A59,'BAGNA REPORT'!$AK:$AK)+SUMIF('KITO REPORT'!$G:$G,A59,'KITO REPORT'!$AK:$AK)+SUMIF('KEVIN REPORT'!$G:$G,A59,'KEVIN REPORT'!$AK:$AK)+SUMIF('INJURY REPORT'!$G:$G,A59,'INJURY REPORT'!$AK:$AK)</f>
        <v>-22</v>
      </c>
      <c r="C59" s="15"/>
      <c r="D59" s="9"/>
      <c r="E59" s="15"/>
      <c r="F59" s="15">
        <v>-22.0</v>
      </c>
      <c r="G59" s="15">
        <f t="shared" si="9"/>
        <v>0</v>
      </c>
      <c r="H59" s="15"/>
      <c r="I59" s="15"/>
      <c r="J59" s="15"/>
      <c r="K59" s="15"/>
      <c r="L59" s="15"/>
      <c r="M59" s="15"/>
      <c r="N59" s="15"/>
      <c r="O59" s="15"/>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row>
    <row r="60">
      <c r="A60" s="14" t="s">
        <v>58</v>
      </c>
      <c r="B60" s="15">
        <f>SUMIF('BAGNA REPORT'!$G:$G,A60,'BAGNA REPORT'!$AK:$AK)+SUMIF('KITO REPORT'!$G:$G,A60,'KITO REPORT'!$AK:$AK)+SUMIF('KEVIN REPORT'!$G:$G,A60,'KEVIN REPORT'!$AK:$AK)+SUMIF('INJURY REPORT'!$G:$G,A60,'INJURY REPORT'!$AK:$AK)</f>
        <v>-5.52</v>
      </c>
      <c r="C60" s="15"/>
      <c r="D60" s="9"/>
      <c r="E60" s="15"/>
      <c r="F60" s="15">
        <v>-5.5200000000000005</v>
      </c>
      <c r="G60" s="15">
        <f t="shared" si="9"/>
        <v>0</v>
      </c>
      <c r="H60" s="15"/>
      <c r="I60" s="15"/>
      <c r="J60" s="15"/>
      <c r="K60" s="15"/>
      <c r="L60" s="15"/>
      <c r="M60" s="15"/>
      <c r="N60" s="15"/>
      <c r="O60" s="15"/>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row>
    <row r="61">
      <c r="A61" s="14" t="s">
        <v>59</v>
      </c>
      <c r="B61" s="15">
        <f>SUMIF('BAGNA REPORT'!$G:$G,A61,'BAGNA REPORT'!$AK:$AK)+SUMIF('KITO REPORT'!$G:$G,A61,'KITO REPORT'!$AK:$AK)+SUMIF('KEVIN REPORT'!$G:$G,A61,'KEVIN REPORT'!$AK:$AK)+SUMIF('INJURY REPORT'!$G:$G,A61,'INJURY REPORT'!$AK:$AK)</f>
        <v>-43.93</v>
      </c>
      <c r="C61" s="15"/>
      <c r="D61" s="9"/>
      <c r="E61" s="15"/>
      <c r="F61" s="15">
        <v>-43.93000000000001</v>
      </c>
      <c r="G61" s="15">
        <f t="shared" si="9"/>
        <v>0</v>
      </c>
      <c r="H61" s="15"/>
      <c r="I61" s="15"/>
      <c r="J61" s="15"/>
      <c r="K61" s="15"/>
      <c r="L61" s="15"/>
      <c r="M61" s="15"/>
      <c r="N61" s="15"/>
      <c r="O61" s="15"/>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row>
    <row r="62">
      <c r="A62" s="14" t="s">
        <v>60</v>
      </c>
      <c r="B62" s="15">
        <f>SUMIF('BAGNA REPORT'!$G:$G,A62,'BAGNA REPORT'!$AK:$AK)+SUMIF('KITO REPORT'!$G:$G,A62,'KITO REPORT'!$AK:$AK)+SUMIF('KEVIN REPORT'!$G:$G,A62,'KEVIN REPORT'!$AK:$AK)+SUMIF('INJURY REPORT'!$G:$G,A62,'INJURY REPORT'!$AK:$AK)</f>
        <v>13.3</v>
      </c>
      <c r="C62" s="15"/>
      <c r="D62" s="9"/>
      <c r="E62" s="15"/>
      <c r="F62" s="15">
        <v>13.299999999999997</v>
      </c>
      <c r="G62" s="15">
        <f t="shared" si="9"/>
        <v>0</v>
      </c>
      <c r="H62" s="15"/>
      <c r="I62" s="15"/>
      <c r="J62" s="15"/>
      <c r="K62" s="15"/>
      <c r="L62" s="15"/>
      <c r="M62" s="15"/>
      <c r="N62" s="15"/>
      <c r="O62" s="15"/>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row>
    <row r="63">
      <c r="A63" s="16"/>
      <c r="B63" s="15">
        <f>SUMIF('BAGNA REPORT'!$G:$G,A63,'BAGNA REPORT'!$AK:$AK)+SUMIF('KITO REPORT'!$G:$G,A63,'KITO REPORT'!$AK:$AK)+SUMIF('KEVIN REPORT'!$G:$G,A63,'KEVIN REPORT'!$AK:$AK)+SUMIF('INJURY REPORT'!$G:$G,A63,'INJURY REPORT'!$AK:$AK)</f>
        <v>0</v>
      </c>
      <c r="C63" s="15"/>
      <c r="D63" s="9"/>
      <c r="E63" s="15"/>
      <c r="F63" s="15">
        <v>0.0</v>
      </c>
      <c r="G63" s="15">
        <f t="shared" si="9"/>
        <v>0</v>
      </c>
      <c r="H63" s="15"/>
      <c r="I63" s="15"/>
      <c r="J63" s="15"/>
      <c r="K63" s="15"/>
      <c r="L63" s="15"/>
      <c r="M63" s="15"/>
      <c r="N63" s="15"/>
      <c r="O63" s="15"/>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row>
    <row r="64">
      <c r="A64" s="16"/>
      <c r="B64" s="15">
        <f>SUMIF('BAGNA REPORT'!$G:$G,A64,'BAGNA REPORT'!$AK:$AK)+SUMIF('KITO REPORT'!$G:$G,A64,'KITO REPORT'!$AK:$AK)+SUMIF('KEVIN REPORT'!$G:$G,A64,'KEVIN REPORT'!$AK:$AK)+SUMIF('INJURY REPORT'!$G:$G,A64,'INJURY REPORT'!$AK:$AK)</f>
        <v>0</v>
      </c>
      <c r="C64" s="15"/>
      <c r="D64" s="9"/>
      <c r="E64" s="15"/>
      <c r="F64" s="15">
        <v>0.0</v>
      </c>
      <c r="G64" s="15">
        <f t="shared" si="9"/>
        <v>0</v>
      </c>
      <c r="H64" s="15"/>
      <c r="I64" s="15"/>
      <c r="J64" s="15"/>
      <c r="K64" s="15"/>
      <c r="L64" s="15"/>
      <c r="M64" s="15"/>
      <c r="N64" s="15"/>
      <c r="O64" s="15"/>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row>
    <row r="65">
      <c r="A65" s="16"/>
      <c r="B65" s="15">
        <f>SUMIF('BAGNA REPORT'!$G:$G,A65,'BAGNA REPORT'!$AK:$AK)+SUMIF('KITO REPORT'!$G:$G,A65,'KITO REPORT'!$AK:$AK)+SUMIF('KEVIN REPORT'!$G:$G,A65,'KEVIN REPORT'!$AK:$AK)+SUMIF('INJURY REPORT'!$G:$G,A65,'INJURY REPORT'!$AK:$AK)</f>
        <v>0</v>
      </c>
      <c r="C65" s="15"/>
      <c r="D65" s="9"/>
      <c r="E65" s="15"/>
      <c r="F65" s="15">
        <v>0.0</v>
      </c>
      <c r="G65" s="15">
        <f t="shared" si="9"/>
        <v>0</v>
      </c>
      <c r="H65" s="15"/>
      <c r="I65" s="15"/>
      <c r="J65" s="15"/>
      <c r="K65" s="15"/>
      <c r="L65" s="15"/>
      <c r="M65" s="15"/>
      <c r="N65" s="15"/>
      <c r="O65" s="15"/>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row>
    <row r="66">
      <c r="A66" s="16"/>
      <c r="B66" s="15">
        <f>SUMIF('BAGNA REPORT'!$G:$G,A66,'BAGNA REPORT'!$AK:$AK)+SUMIF('KITO REPORT'!$G:$G,A66,'KITO REPORT'!$AK:$AK)+SUMIF('KEVIN REPORT'!$G:$G,A66,'KEVIN REPORT'!$AK:$AK)+SUMIF('INJURY REPORT'!$G:$G,A66,'INJURY REPORT'!$AK:$AK)</f>
        <v>0</v>
      </c>
      <c r="C66" s="15"/>
      <c r="D66" s="9"/>
      <c r="E66" s="15"/>
      <c r="F66" s="15">
        <v>0.0</v>
      </c>
      <c r="G66" s="15">
        <f t="shared" si="9"/>
        <v>0</v>
      </c>
      <c r="H66" s="15"/>
      <c r="I66" s="15"/>
      <c r="J66" s="15"/>
      <c r="K66" s="15"/>
      <c r="L66" s="15"/>
      <c r="M66" s="15"/>
      <c r="N66" s="15"/>
      <c r="O66" s="15"/>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row>
    <row r="67">
      <c r="A67" s="16"/>
      <c r="B67" s="15">
        <f>SUMIF('BAGNA REPORT'!$G:$G,A67,'BAGNA REPORT'!$AK:$AK)+SUMIF('KITO REPORT'!$G:$G,A67,'KITO REPORT'!$AK:$AK)+SUMIF('KEVIN REPORT'!$G:$G,A67,'KEVIN REPORT'!$AK:$AK)+SUMIF('INJURY REPORT'!$G:$G,A67,'INJURY REPORT'!$AK:$AK)</f>
        <v>0</v>
      </c>
      <c r="C67" s="15"/>
      <c r="D67" s="9"/>
      <c r="E67" s="15"/>
      <c r="F67" s="15">
        <v>0.0</v>
      </c>
      <c r="G67" s="15">
        <f t="shared" si="9"/>
        <v>0</v>
      </c>
      <c r="H67" s="15"/>
      <c r="I67" s="15"/>
      <c r="J67" s="15"/>
      <c r="K67" s="15"/>
      <c r="L67" s="15"/>
      <c r="M67" s="15"/>
      <c r="N67" s="15"/>
      <c r="O67" s="15"/>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row>
    <row r="68">
      <c r="A68" s="16"/>
      <c r="B68" s="15">
        <f>SUMIF('BAGNA REPORT'!$G:$G,A68,'BAGNA REPORT'!$AK:$AK)+SUMIF('KITO REPORT'!$G:$G,A68,'KITO REPORT'!$AK:$AK)+SUMIF('KEVIN REPORT'!$G:$G,A68,'KEVIN REPORT'!$AK:$AK)+SUMIF('INJURY REPORT'!$G:$G,A68,'INJURY REPORT'!$AK:$AK)</f>
        <v>0</v>
      </c>
      <c r="C68" s="15"/>
      <c r="D68" s="9"/>
      <c r="E68" s="15"/>
      <c r="F68" s="15">
        <v>0.0</v>
      </c>
      <c r="G68" s="15">
        <f t="shared" si="9"/>
        <v>0</v>
      </c>
      <c r="H68" s="15"/>
      <c r="I68" s="15"/>
      <c r="J68" s="15"/>
      <c r="K68" s="15"/>
      <c r="L68" s="15"/>
      <c r="M68" s="15"/>
      <c r="N68" s="15"/>
      <c r="O68" s="15"/>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row>
    <row r="69">
      <c r="A69" s="43" t="s">
        <v>21</v>
      </c>
      <c r="B69" s="19">
        <f>SUM(B27:B68)</f>
        <v>33564.74</v>
      </c>
      <c r="C69" s="19"/>
      <c r="D69" s="9"/>
      <c r="E69" s="19">
        <f t="shared" ref="E69:G69" si="10">SUM(E27:E68)</f>
        <v>6444.09</v>
      </c>
      <c r="F69" s="19">
        <f t="shared" si="10"/>
        <v>27120.65</v>
      </c>
      <c r="G69" s="19">
        <f t="shared" si="10"/>
        <v>0</v>
      </c>
      <c r="H69" s="15"/>
      <c r="I69" s="15"/>
      <c r="J69" s="15"/>
      <c r="K69" s="15"/>
      <c r="L69" s="15"/>
      <c r="M69" s="15"/>
      <c r="N69" s="15"/>
      <c r="O69" s="15"/>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row>
    <row r="70">
      <c r="A70" s="16"/>
      <c r="B70" s="15"/>
      <c r="C70" s="15"/>
      <c r="D70" s="9"/>
      <c r="E70" s="15"/>
      <c r="F70" s="15"/>
      <c r="G70" s="15"/>
      <c r="H70" s="15"/>
      <c r="I70" s="15"/>
      <c r="J70" s="15"/>
      <c r="K70" s="15"/>
      <c r="L70" s="15"/>
      <c r="M70" s="15"/>
      <c r="N70" s="15"/>
      <c r="O70" s="15"/>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row>
    <row r="71">
      <c r="A71" s="16"/>
      <c r="B71" s="15"/>
      <c r="C71" s="15"/>
      <c r="D71" s="9"/>
      <c r="E71" s="15"/>
      <c r="F71" s="15"/>
      <c r="G71" s="15"/>
      <c r="H71" s="15"/>
      <c r="I71" s="15"/>
      <c r="J71" s="15"/>
      <c r="K71" s="15"/>
      <c r="L71" s="15"/>
      <c r="M71" s="15"/>
      <c r="N71" s="15"/>
      <c r="O71" s="15"/>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row>
    <row r="72">
      <c r="A72" s="1" t="s">
        <v>61</v>
      </c>
      <c r="B72" s="40" t="s">
        <v>1</v>
      </c>
      <c r="C72" s="40" t="s">
        <v>62</v>
      </c>
      <c r="D72" s="44"/>
      <c r="E72" s="40" t="s">
        <v>63</v>
      </c>
      <c r="F72" s="40" t="s">
        <v>64</v>
      </c>
      <c r="G72" s="40" t="s">
        <v>65</v>
      </c>
      <c r="H72" s="40" t="s">
        <v>66</v>
      </c>
      <c r="I72" s="40" t="s">
        <v>67</v>
      </c>
      <c r="J72" s="40" t="s">
        <v>68</v>
      </c>
      <c r="K72" s="40" t="s">
        <v>69</v>
      </c>
      <c r="L72" s="40" t="s">
        <v>70</v>
      </c>
      <c r="M72" s="40" t="s">
        <v>71</v>
      </c>
      <c r="N72" s="40" t="s">
        <v>72</v>
      </c>
      <c r="O72" s="40" t="s">
        <v>73</v>
      </c>
      <c r="P72" s="45"/>
      <c r="Q72" s="46" t="s">
        <v>74</v>
      </c>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42"/>
      <c r="AR72" s="42"/>
      <c r="AS72" s="42"/>
      <c r="AT72" s="42"/>
    </row>
    <row r="73" hidden="1">
      <c r="A73" s="47"/>
      <c r="B73" s="48" t="s">
        <v>75</v>
      </c>
      <c r="C73" s="48" t="s">
        <v>76</v>
      </c>
      <c r="D73" s="49"/>
      <c r="E73" s="48" t="s">
        <v>77</v>
      </c>
      <c r="F73" s="48" t="s">
        <v>78</v>
      </c>
      <c r="G73" s="48" t="s">
        <v>79</v>
      </c>
      <c r="H73" s="48" t="s">
        <v>80</v>
      </c>
      <c r="I73" s="48" t="s">
        <v>81</v>
      </c>
      <c r="J73" s="48" t="s">
        <v>82</v>
      </c>
      <c r="K73" s="48" t="s">
        <v>83</v>
      </c>
      <c r="L73" s="48" t="s">
        <v>84</v>
      </c>
      <c r="M73" s="48" t="s">
        <v>85</v>
      </c>
      <c r="N73" s="48" t="s">
        <v>86</v>
      </c>
      <c r="O73" s="48" t="s">
        <v>87</v>
      </c>
      <c r="P73" s="45"/>
      <c r="Q73" s="50"/>
      <c r="R73" s="50"/>
      <c r="S73" s="50"/>
      <c r="T73" s="50"/>
      <c r="U73" s="50"/>
      <c r="V73" s="50"/>
      <c r="W73" s="50"/>
      <c r="X73" s="50"/>
      <c r="Y73" s="50"/>
      <c r="Z73" s="50"/>
      <c r="AA73" s="50"/>
      <c r="AB73" s="50"/>
      <c r="AC73" s="50"/>
      <c r="AD73" s="50"/>
      <c r="AE73" s="50"/>
      <c r="AF73" s="50"/>
      <c r="AG73" s="50"/>
      <c r="AH73" s="50"/>
      <c r="AI73" s="50"/>
      <c r="AJ73" s="50"/>
      <c r="AK73" s="50"/>
      <c r="AL73" s="50"/>
      <c r="AM73" s="50"/>
      <c r="AN73" s="50"/>
      <c r="AO73" s="50"/>
      <c r="AP73" s="50"/>
      <c r="AQ73" s="50"/>
      <c r="AR73" s="50"/>
      <c r="AS73" s="50"/>
      <c r="AT73" s="50"/>
    </row>
    <row r="74">
      <c r="A74" s="24" t="s">
        <v>88</v>
      </c>
      <c r="B74" s="51">
        <f t="shared" ref="B74:C74" si="11">INDIRECT($A$74&amp;"!"&amp;B73)</f>
        <v>30.66</v>
      </c>
      <c r="C74" s="27">
        <f t="shared" si="11"/>
        <v>0.01533</v>
      </c>
      <c r="D74" s="9"/>
      <c r="E74" s="15">
        <f t="shared" ref="E74:O74" si="12">INDIRECT($A$74&amp;"!"&amp;E73)</f>
        <v>130</v>
      </c>
      <c r="F74" s="15">
        <f t="shared" si="12"/>
        <v>38</v>
      </c>
      <c r="G74" s="15">
        <f t="shared" si="12"/>
        <v>64</v>
      </c>
      <c r="H74" s="15">
        <f t="shared" si="12"/>
        <v>12</v>
      </c>
      <c r="I74" s="51">
        <f t="shared" si="12"/>
        <v>20.00789474</v>
      </c>
      <c r="J74" s="51">
        <f t="shared" si="12"/>
        <v>-11.400625</v>
      </c>
      <c r="K74" s="51">
        <f t="shared" si="12"/>
        <v>0.2358461538</v>
      </c>
      <c r="L74" s="51">
        <f t="shared" si="12"/>
        <v>-158.9</v>
      </c>
      <c r="M74" s="27">
        <f t="shared" si="12"/>
        <v>-0.07257165823</v>
      </c>
      <c r="N74" s="51">
        <f t="shared" si="12"/>
        <v>0.8784752762</v>
      </c>
      <c r="O74" s="51">
        <f t="shared" si="12"/>
        <v>0.007774117489</v>
      </c>
      <c r="P74" s="45"/>
      <c r="Q74" s="14" t="s">
        <v>89</v>
      </c>
      <c r="R74" s="14" t="s">
        <v>90</v>
      </c>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row>
    <row r="75">
      <c r="A75" s="25" t="s">
        <v>91</v>
      </c>
      <c r="B75" s="51">
        <f t="shared" ref="B75:C75" si="13">INDIRECT($A$75&amp;"!"&amp;B73)</f>
        <v>52.51</v>
      </c>
      <c r="C75" s="27">
        <f t="shared" si="13"/>
        <v>0.026255</v>
      </c>
      <c r="D75" s="9"/>
      <c r="E75" s="15">
        <f t="shared" ref="E75:O75" si="14">INDIRECT($A$75&amp;"!"&amp;E73)</f>
        <v>235</v>
      </c>
      <c r="F75" s="15">
        <f t="shared" si="14"/>
        <v>46</v>
      </c>
      <c r="G75" s="15">
        <f t="shared" si="14"/>
        <v>149</v>
      </c>
      <c r="H75" s="15">
        <f t="shared" si="14"/>
        <v>18</v>
      </c>
      <c r="I75" s="51">
        <f t="shared" si="14"/>
        <v>13.34978261</v>
      </c>
      <c r="J75" s="51">
        <f t="shared" si="14"/>
        <v>-3.768993289</v>
      </c>
      <c r="K75" s="51">
        <f t="shared" si="14"/>
        <v>0.2234468085</v>
      </c>
      <c r="L75" s="51">
        <f t="shared" si="14"/>
        <v>-116.83</v>
      </c>
      <c r="M75" s="27">
        <f t="shared" si="14"/>
        <v>-0.05638431876</v>
      </c>
      <c r="N75" s="51">
        <f t="shared" si="14"/>
        <v>-3.791728654</v>
      </c>
      <c r="O75" s="51">
        <f t="shared" si="14"/>
        <v>-0.0177183582</v>
      </c>
      <c r="P75" s="45"/>
      <c r="Q75" s="14" t="s">
        <v>89</v>
      </c>
      <c r="R75" s="14" t="s">
        <v>90</v>
      </c>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row>
    <row r="76">
      <c r="A76" s="26" t="s">
        <v>92</v>
      </c>
      <c r="B76" s="51">
        <f t="shared" ref="B76:C76" si="15">INDIRECT($A$76&amp;"!"&amp;B73)</f>
        <v>-47.4</v>
      </c>
      <c r="C76" s="27">
        <f t="shared" si="15"/>
        <v>-0.0237</v>
      </c>
      <c r="D76" s="9"/>
      <c r="E76" s="15">
        <f t="shared" ref="E76:O76" si="16">INDIRECT($A$76&amp;"!"&amp;E73)</f>
        <v>106</v>
      </c>
      <c r="F76" s="15">
        <f t="shared" si="16"/>
        <v>22</v>
      </c>
      <c r="G76" s="15">
        <f t="shared" si="16"/>
        <v>53</v>
      </c>
      <c r="H76" s="15">
        <f t="shared" si="16"/>
        <v>4</v>
      </c>
      <c r="I76" s="51">
        <f t="shared" si="16"/>
        <v>13.67545455</v>
      </c>
      <c r="J76" s="51">
        <f t="shared" si="16"/>
        <v>-6.570943396</v>
      </c>
      <c r="K76" s="51">
        <f t="shared" si="16"/>
        <v>-0.4471698113</v>
      </c>
      <c r="L76" s="51">
        <f t="shared" si="16"/>
        <v>-101.08</v>
      </c>
      <c r="M76" s="27">
        <f t="shared" si="16"/>
        <v>-0.04888074317</v>
      </c>
      <c r="N76" s="51">
        <f t="shared" si="16"/>
        <v>4.170761013</v>
      </c>
      <c r="O76" s="51">
        <f t="shared" si="16"/>
        <v>0.05636163532</v>
      </c>
      <c r="P76" s="45"/>
      <c r="Q76" s="14" t="s">
        <v>89</v>
      </c>
      <c r="R76" s="14" t="s">
        <v>90</v>
      </c>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row>
    <row r="77">
      <c r="A77" s="13" t="s">
        <v>93</v>
      </c>
      <c r="B77" s="15">
        <f t="shared" ref="B77:C77" si="17">INDIRECT($A$77&amp;"!"&amp;B73)</f>
        <v>33380.56</v>
      </c>
      <c r="C77" s="27">
        <f t="shared" si="17"/>
        <v>0.9537302857</v>
      </c>
      <c r="D77" s="9"/>
      <c r="E77" s="15">
        <f t="shared" ref="E77:O77" si="18">INDIRECT($A$77&amp;"!"&amp;E73)</f>
        <v>63</v>
      </c>
      <c r="F77" s="15">
        <f t="shared" si="18"/>
        <v>50</v>
      </c>
      <c r="G77" s="15">
        <f t="shared" si="18"/>
        <v>8</v>
      </c>
      <c r="H77" s="15">
        <f t="shared" si="18"/>
        <v>0</v>
      </c>
      <c r="I77" s="51">
        <f t="shared" si="18"/>
        <v>699.3262</v>
      </c>
      <c r="J77" s="51">
        <f t="shared" si="18"/>
        <v>-198.21875</v>
      </c>
      <c r="K77" s="51">
        <f t="shared" si="18"/>
        <v>529.8501587</v>
      </c>
      <c r="L77" s="15">
        <f t="shared" si="18"/>
        <v>-544.34</v>
      </c>
      <c r="M77" s="27">
        <f t="shared" si="18"/>
        <v>-0.04385248642</v>
      </c>
      <c r="N77" s="51">
        <f t="shared" si="18"/>
        <v>10.82382562</v>
      </c>
      <c r="O77" s="51">
        <f t="shared" si="18"/>
        <v>0.1866176831</v>
      </c>
      <c r="P77" s="45"/>
      <c r="Q77" s="14" t="s">
        <v>94</v>
      </c>
      <c r="R77" s="14" t="s">
        <v>95</v>
      </c>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row>
    <row r="78">
      <c r="A78" s="13"/>
      <c r="B78" s="15" t="str">
        <f t="shared" ref="B78:C78" si="19">INDIRECT($A$78&amp;"!"&amp;B73)</f>
        <v/>
      </c>
      <c r="C78" s="15" t="str">
        <f t="shared" si="19"/>
        <v/>
      </c>
      <c r="D78" s="9"/>
      <c r="E78" s="15" t="str">
        <f t="shared" ref="E78:M78" si="20">INDIRECT($A$78&amp;"!"&amp;E73)</f>
        <v/>
      </c>
      <c r="F78" s="15" t="str">
        <f t="shared" si="20"/>
        <v/>
      </c>
      <c r="G78" s="15" t="str">
        <f t="shared" si="20"/>
        <v/>
      </c>
      <c r="H78" s="15" t="str">
        <f t="shared" si="20"/>
        <v/>
      </c>
      <c r="I78" s="15" t="str">
        <f t="shared" si="20"/>
        <v/>
      </c>
      <c r="J78" s="15" t="str">
        <f t="shared" si="20"/>
        <v/>
      </c>
      <c r="K78" s="15" t="str">
        <f t="shared" si="20"/>
        <v/>
      </c>
      <c r="L78" s="15" t="str">
        <f t="shared" si="20"/>
        <v/>
      </c>
      <c r="M78" s="15" t="str">
        <f t="shared" si="20"/>
        <v/>
      </c>
      <c r="N78" s="15"/>
      <c r="O78" s="15"/>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row>
    <row r="79">
      <c r="A79" s="13"/>
      <c r="B79" s="15" t="str">
        <f t="shared" ref="B79:C79" si="21">INDIRECT($A$79&amp;"!"&amp;B73)</f>
        <v/>
      </c>
      <c r="C79" s="15" t="str">
        <f t="shared" si="21"/>
        <v/>
      </c>
      <c r="D79" s="9"/>
      <c r="E79" s="15" t="str">
        <f t="shared" ref="E79:M79" si="22">INDIRECT($A$79&amp;"!"&amp;E73)</f>
        <v/>
      </c>
      <c r="F79" s="15" t="str">
        <f t="shared" si="22"/>
        <v/>
      </c>
      <c r="G79" s="15" t="str">
        <f t="shared" si="22"/>
        <v/>
      </c>
      <c r="H79" s="15" t="str">
        <f t="shared" si="22"/>
        <v/>
      </c>
      <c r="I79" s="15" t="str">
        <f t="shared" si="22"/>
        <v/>
      </c>
      <c r="J79" s="15" t="str">
        <f t="shared" si="22"/>
        <v/>
      </c>
      <c r="K79" s="15" t="str">
        <f t="shared" si="22"/>
        <v/>
      </c>
      <c r="L79" s="15" t="str">
        <f t="shared" si="22"/>
        <v/>
      </c>
      <c r="M79" s="15" t="str">
        <f t="shared" si="22"/>
        <v/>
      </c>
      <c r="N79" s="15"/>
      <c r="O79" s="15"/>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row>
    <row r="80">
      <c r="A80" s="13"/>
      <c r="B80" s="15"/>
      <c r="C80" s="27"/>
      <c r="D80" s="9"/>
      <c r="E80" s="15"/>
      <c r="F80" s="15"/>
      <c r="G80" s="15"/>
      <c r="H80" s="15"/>
      <c r="I80" s="15"/>
      <c r="J80" s="15"/>
      <c r="K80" s="15"/>
      <c r="L80" s="15"/>
      <c r="M80" s="15"/>
      <c r="N80" s="15"/>
      <c r="O80" s="15"/>
      <c r="P80" s="16"/>
      <c r="Q80" s="16"/>
      <c r="R80" s="16"/>
      <c r="S80" s="16"/>
      <c r="T80" s="16"/>
      <c r="U80" s="16"/>
      <c r="V80" s="16"/>
      <c r="W80" s="16"/>
      <c r="X80" s="16"/>
      <c r="Y80" s="21"/>
      <c r="Z80" s="21"/>
      <c r="AA80" s="16"/>
      <c r="AB80" s="16"/>
      <c r="AC80" s="16"/>
      <c r="AD80" s="16"/>
      <c r="AE80" s="16"/>
      <c r="AF80" s="16"/>
      <c r="AG80" s="16"/>
      <c r="AH80" s="16"/>
      <c r="AI80" s="16"/>
      <c r="AJ80" s="16"/>
      <c r="AK80" s="16"/>
      <c r="AL80" s="16"/>
      <c r="AM80" s="16"/>
      <c r="AN80" s="16"/>
      <c r="AO80" s="16"/>
      <c r="AP80" s="16"/>
      <c r="AQ80" s="16"/>
      <c r="AR80" s="16"/>
      <c r="AS80" s="16"/>
      <c r="AT80" s="16"/>
    </row>
    <row r="81">
      <c r="A81" s="43" t="s">
        <v>21</v>
      </c>
      <c r="B81" s="22">
        <f t="shared" ref="B81:C81" si="23">SUM(B74:B77)</f>
        <v>33416.33</v>
      </c>
      <c r="C81" s="52">
        <f t="shared" si="23"/>
        <v>0.9716152857</v>
      </c>
      <c r="D81" s="20"/>
      <c r="E81" s="22">
        <f t="shared" ref="E81:K81" si="24">SUM(E74:E77)</f>
        <v>534</v>
      </c>
      <c r="F81" s="22">
        <f t="shared" si="24"/>
        <v>156</v>
      </c>
      <c r="G81" s="22">
        <f t="shared" si="24"/>
        <v>274</v>
      </c>
      <c r="H81" s="22">
        <f t="shared" si="24"/>
        <v>34</v>
      </c>
      <c r="I81" s="22">
        <f t="shared" si="24"/>
        <v>746.3593319</v>
      </c>
      <c r="J81" s="22">
        <f t="shared" si="24"/>
        <v>-219.9593117</v>
      </c>
      <c r="K81" s="22">
        <f t="shared" si="24"/>
        <v>529.8622819</v>
      </c>
      <c r="L81" s="22">
        <f t="shared" ref="L81:M81" si="25">AVERAGE(L73:L77)</f>
        <v>-230.2875</v>
      </c>
      <c r="M81" s="22">
        <f t="shared" si="25"/>
        <v>-0.05542230165</v>
      </c>
      <c r="N81" s="19"/>
      <c r="O81" s="19"/>
      <c r="P81" s="21"/>
      <c r="Q81" s="21"/>
      <c r="R81" s="21"/>
      <c r="S81" s="21"/>
      <c r="T81" s="21"/>
      <c r="U81" s="21"/>
      <c r="V81" s="21"/>
      <c r="W81" s="21"/>
      <c r="X81" s="21"/>
      <c r="AA81" s="21"/>
      <c r="AB81" s="21"/>
      <c r="AC81" s="21"/>
      <c r="AD81" s="21"/>
      <c r="AE81" s="21"/>
      <c r="AF81" s="21"/>
      <c r="AG81" s="21"/>
      <c r="AH81" s="21"/>
      <c r="AI81" s="21"/>
      <c r="AJ81" s="21"/>
      <c r="AK81" s="21"/>
      <c r="AL81" s="21"/>
      <c r="AM81" s="21"/>
      <c r="AN81" s="21"/>
      <c r="AO81" s="21"/>
      <c r="AP81" s="21"/>
      <c r="AQ81" s="21"/>
      <c r="AR81" s="21"/>
      <c r="AS81" s="21"/>
      <c r="AT81" s="21"/>
    </row>
    <row r="82">
      <c r="A82" s="53"/>
      <c r="B82" s="51"/>
      <c r="C82" s="27"/>
      <c r="D82" s="54"/>
      <c r="E82" s="15"/>
      <c r="F82" s="15"/>
      <c r="G82" s="15"/>
      <c r="H82" s="15"/>
      <c r="I82" s="51"/>
      <c r="J82" s="51"/>
      <c r="K82" s="51"/>
      <c r="L82" s="51"/>
      <c r="M82" s="27"/>
      <c r="N82" s="51"/>
      <c r="O82" s="51"/>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row>
    <row r="83">
      <c r="A83" s="53" t="s">
        <v>96</v>
      </c>
      <c r="B83" s="51">
        <f t="shared" ref="B83:C83" si="26">SUM(B74:B76)</f>
        <v>35.77</v>
      </c>
      <c r="C83" s="27">
        <f t="shared" si="26"/>
        <v>0.017885</v>
      </c>
      <c r="D83" s="54"/>
      <c r="E83" s="15">
        <f t="shared" ref="E83:H83" si="27">SUM(E74:E76)</f>
        <v>471</v>
      </c>
      <c r="F83" s="15">
        <f t="shared" si="27"/>
        <v>106</v>
      </c>
      <c r="G83" s="15">
        <f t="shared" si="27"/>
        <v>266</v>
      </c>
      <c r="H83" s="15">
        <f t="shared" si="27"/>
        <v>34</v>
      </c>
      <c r="I83" s="51">
        <f t="shared" ref="I83:O83" si="28">AVERAGE(I74:I76)</f>
        <v>15.67771063</v>
      </c>
      <c r="J83" s="51">
        <f t="shared" si="28"/>
        <v>-7.246853895</v>
      </c>
      <c r="K83" s="51">
        <f t="shared" si="28"/>
        <v>0.004041050345</v>
      </c>
      <c r="L83" s="51">
        <f t="shared" si="28"/>
        <v>-125.6033333</v>
      </c>
      <c r="M83" s="27">
        <f t="shared" si="28"/>
        <v>-0.05927890672</v>
      </c>
      <c r="N83" s="51">
        <f t="shared" si="28"/>
        <v>0.4191692118</v>
      </c>
      <c r="O83" s="51">
        <f t="shared" si="28"/>
        <v>0.01547246487</v>
      </c>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row>
    <row r="84">
      <c r="A84" s="16"/>
      <c r="B84" s="15"/>
      <c r="C84" s="15"/>
      <c r="D84" s="9"/>
      <c r="E84" s="15"/>
      <c r="F84" s="15"/>
      <c r="G84" s="15"/>
      <c r="H84" s="15"/>
      <c r="I84" s="15"/>
      <c r="J84" s="15"/>
      <c r="K84" s="15"/>
      <c r="L84" s="15"/>
      <c r="M84" s="15"/>
      <c r="N84" s="15"/>
      <c r="O84" s="15"/>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row>
    <row r="85">
      <c r="A85" s="16"/>
      <c r="B85" s="15"/>
      <c r="C85" s="15"/>
      <c r="D85" s="9"/>
      <c r="E85" s="15"/>
      <c r="F85" s="15"/>
      <c r="G85" s="15"/>
      <c r="H85" s="15"/>
      <c r="I85" s="15"/>
      <c r="J85" s="15"/>
      <c r="K85" s="15"/>
      <c r="L85" s="15"/>
      <c r="M85" s="15"/>
      <c r="N85" s="15"/>
      <c r="O85" s="15"/>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row>
    <row r="86">
      <c r="A86" s="16"/>
      <c r="B86" s="15"/>
      <c r="C86" s="15"/>
      <c r="D86" s="9"/>
      <c r="E86" s="15"/>
      <c r="F86" s="15"/>
      <c r="G86" s="15"/>
      <c r="H86" s="15"/>
      <c r="I86" s="15"/>
      <c r="J86" s="15"/>
      <c r="K86" s="15"/>
      <c r="L86" s="15"/>
      <c r="M86" s="15"/>
      <c r="N86" s="15"/>
      <c r="O86" s="15"/>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row>
    <row r="87">
      <c r="A87" s="16"/>
      <c r="B87" s="15"/>
      <c r="C87" s="15"/>
      <c r="D87" s="9"/>
      <c r="E87" s="15"/>
      <c r="F87" s="15"/>
      <c r="G87" s="15"/>
      <c r="H87" s="15"/>
      <c r="I87" s="15"/>
      <c r="J87" s="15"/>
      <c r="K87" s="15"/>
      <c r="L87" s="15"/>
      <c r="M87" s="15"/>
      <c r="N87" s="15"/>
      <c r="O87" s="15"/>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row>
    <row r="88">
      <c r="A88" s="16"/>
      <c r="B88" s="15"/>
      <c r="C88" s="15"/>
      <c r="D88" s="9"/>
      <c r="E88" s="15"/>
      <c r="F88" s="15"/>
      <c r="G88" s="15"/>
      <c r="H88" s="15"/>
      <c r="I88" s="15"/>
      <c r="J88" s="15"/>
      <c r="K88" s="15"/>
      <c r="L88" s="15"/>
      <c r="M88" s="15"/>
      <c r="N88" s="15"/>
      <c r="O88" s="15"/>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row>
    <row r="89">
      <c r="A89" s="16"/>
      <c r="B89" s="15"/>
      <c r="C89" s="15"/>
      <c r="D89" s="9"/>
      <c r="E89" s="15"/>
      <c r="F89" s="15"/>
      <c r="G89" s="15"/>
      <c r="H89" s="15"/>
      <c r="I89" s="15"/>
      <c r="J89" s="15"/>
      <c r="K89" s="15"/>
      <c r="L89" s="15"/>
      <c r="M89" s="15"/>
      <c r="N89" s="15"/>
      <c r="O89" s="15"/>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row>
    <row r="90">
      <c r="A90" s="16"/>
      <c r="B90" s="15"/>
      <c r="C90" s="15"/>
      <c r="D90" s="9"/>
      <c r="E90" s="15"/>
      <c r="F90" s="15"/>
      <c r="G90" s="15"/>
      <c r="H90" s="15"/>
      <c r="I90" s="15"/>
      <c r="J90" s="15"/>
      <c r="K90" s="15"/>
      <c r="L90" s="15"/>
      <c r="M90" s="15"/>
      <c r="N90" s="15"/>
      <c r="O90" s="15"/>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row>
    <row r="91">
      <c r="A91" s="16"/>
      <c r="B91" s="15"/>
      <c r="C91" s="15"/>
      <c r="D91" s="9"/>
      <c r="E91" s="15"/>
      <c r="F91" s="15"/>
      <c r="G91" s="15"/>
      <c r="H91" s="15"/>
      <c r="I91" s="15"/>
      <c r="J91" s="15"/>
      <c r="K91" s="15"/>
      <c r="L91" s="15"/>
      <c r="M91" s="15"/>
      <c r="N91" s="15"/>
      <c r="O91" s="15"/>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row>
    <row r="92">
      <c r="A92" s="16"/>
      <c r="B92" s="15"/>
      <c r="C92" s="15"/>
      <c r="D92" s="9"/>
      <c r="E92" s="15"/>
      <c r="F92" s="15"/>
      <c r="G92" s="15"/>
      <c r="H92" s="15"/>
      <c r="I92" s="15"/>
      <c r="J92" s="15"/>
      <c r="K92" s="15"/>
      <c r="L92" s="15"/>
      <c r="M92" s="15"/>
      <c r="N92" s="15"/>
      <c r="O92" s="15"/>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row>
    <row r="93">
      <c r="A93" s="16"/>
      <c r="B93" s="15"/>
      <c r="C93" s="15"/>
      <c r="D93" s="9"/>
      <c r="E93" s="15"/>
      <c r="F93" s="15"/>
      <c r="G93" s="15"/>
      <c r="H93" s="15"/>
      <c r="I93" s="15"/>
      <c r="J93" s="15"/>
      <c r="K93" s="15"/>
      <c r="L93" s="15"/>
      <c r="M93" s="15"/>
      <c r="N93" s="15"/>
      <c r="O93" s="15"/>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row>
    <row r="94">
      <c r="A94" s="16"/>
      <c r="B94" s="15"/>
      <c r="C94" s="15"/>
      <c r="D94" s="9"/>
      <c r="E94" s="15"/>
      <c r="F94" s="15"/>
      <c r="G94" s="15"/>
      <c r="H94" s="15"/>
      <c r="I94" s="15"/>
      <c r="J94" s="15"/>
      <c r="K94" s="15"/>
      <c r="L94" s="15"/>
      <c r="M94" s="15"/>
      <c r="N94" s="15"/>
      <c r="O94" s="15"/>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row>
    <row r="95">
      <c r="A95" s="16"/>
      <c r="B95" s="15"/>
      <c r="C95" s="15"/>
      <c r="D95" s="9"/>
      <c r="E95" s="15"/>
      <c r="F95" s="15"/>
      <c r="G95" s="15"/>
      <c r="H95" s="15"/>
      <c r="I95" s="15"/>
      <c r="J95" s="15"/>
      <c r="K95" s="15"/>
      <c r="L95" s="15"/>
      <c r="M95" s="15"/>
      <c r="N95" s="15"/>
      <c r="O95" s="15"/>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row>
    <row r="96">
      <c r="A96" s="16"/>
      <c r="B96" s="15"/>
      <c r="C96" s="15"/>
      <c r="D96" s="9"/>
      <c r="E96" s="15"/>
      <c r="F96" s="15"/>
      <c r="G96" s="15"/>
      <c r="H96" s="15"/>
      <c r="I96" s="15"/>
      <c r="J96" s="15"/>
      <c r="K96" s="15"/>
      <c r="L96" s="15"/>
      <c r="M96" s="15"/>
      <c r="N96" s="15"/>
      <c r="O96" s="15"/>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row>
    <row r="97">
      <c r="A97" s="16"/>
      <c r="B97" s="15"/>
      <c r="C97" s="15"/>
      <c r="D97" s="9"/>
      <c r="E97" s="15"/>
      <c r="F97" s="15"/>
      <c r="G97" s="15"/>
      <c r="H97" s="15"/>
      <c r="I97" s="15"/>
      <c r="J97" s="15"/>
      <c r="K97" s="15"/>
      <c r="L97" s="15"/>
      <c r="M97" s="15"/>
      <c r="N97" s="15"/>
      <c r="O97" s="15"/>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row>
    <row r="98">
      <c r="A98" s="16"/>
      <c r="B98" s="15"/>
      <c r="C98" s="15"/>
      <c r="D98" s="9"/>
      <c r="E98" s="15"/>
      <c r="F98" s="15"/>
      <c r="G98" s="15"/>
      <c r="H98" s="15"/>
      <c r="I98" s="15"/>
      <c r="J98" s="15"/>
      <c r="K98" s="15"/>
      <c r="L98" s="15"/>
      <c r="M98" s="15"/>
      <c r="N98" s="15"/>
      <c r="O98" s="15"/>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row>
    <row r="99">
      <c r="A99" s="16"/>
      <c r="B99" s="15"/>
      <c r="C99" s="15"/>
      <c r="D99" s="9"/>
      <c r="E99" s="15"/>
      <c r="F99" s="15"/>
      <c r="G99" s="15"/>
      <c r="H99" s="15"/>
      <c r="I99" s="15"/>
      <c r="J99" s="15"/>
      <c r="K99" s="15"/>
      <c r="L99" s="15"/>
      <c r="M99" s="15"/>
      <c r="N99" s="15"/>
      <c r="O99" s="15"/>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row>
    <row r="100">
      <c r="A100" s="16"/>
      <c r="B100" s="15"/>
      <c r="C100" s="15"/>
      <c r="D100" s="9"/>
      <c r="E100" s="15"/>
      <c r="F100" s="15"/>
      <c r="G100" s="15"/>
      <c r="H100" s="15"/>
      <c r="I100" s="15"/>
      <c r="J100" s="15"/>
      <c r="K100" s="15"/>
      <c r="L100" s="15"/>
      <c r="M100" s="15"/>
      <c r="N100" s="15"/>
      <c r="O100" s="15"/>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row>
    <row r="101">
      <c r="A101" s="16"/>
      <c r="B101" s="15"/>
      <c r="C101" s="15"/>
      <c r="D101" s="9"/>
      <c r="E101" s="15"/>
      <c r="F101" s="15"/>
      <c r="G101" s="15"/>
      <c r="H101" s="15"/>
      <c r="I101" s="15"/>
      <c r="J101" s="15"/>
      <c r="K101" s="15"/>
      <c r="L101" s="15"/>
      <c r="M101" s="15"/>
      <c r="N101" s="15"/>
      <c r="O101" s="15"/>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row>
    <row r="102">
      <c r="A102" s="16"/>
      <c r="B102" s="15"/>
      <c r="C102" s="15"/>
      <c r="D102" s="9"/>
      <c r="E102" s="15"/>
      <c r="F102" s="15"/>
      <c r="G102" s="15"/>
      <c r="H102" s="15"/>
      <c r="I102" s="15"/>
      <c r="J102" s="15"/>
      <c r="K102" s="15"/>
      <c r="L102" s="15"/>
      <c r="M102" s="15"/>
      <c r="N102" s="15"/>
      <c r="O102" s="15"/>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row>
    <row r="103">
      <c r="A103" s="16"/>
      <c r="B103" s="15"/>
      <c r="C103" s="15"/>
      <c r="D103" s="9"/>
      <c r="E103" s="15"/>
      <c r="F103" s="15"/>
      <c r="G103" s="15"/>
      <c r="H103" s="15"/>
      <c r="I103" s="15"/>
      <c r="J103" s="15"/>
      <c r="K103" s="15"/>
      <c r="L103" s="15"/>
      <c r="M103" s="15"/>
      <c r="N103" s="15"/>
      <c r="O103" s="15"/>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row>
    <row r="104">
      <c r="A104" s="16"/>
      <c r="B104" s="15"/>
      <c r="C104" s="15"/>
      <c r="D104" s="9"/>
      <c r="E104" s="15"/>
      <c r="F104" s="15"/>
      <c r="G104" s="15"/>
      <c r="H104" s="15"/>
      <c r="I104" s="15"/>
      <c r="J104" s="15"/>
      <c r="K104" s="15"/>
      <c r="L104" s="15"/>
      <c r="M104" s="15"/>
      <c r="N104" s="15"/>
      <c r="O104" s="15"/>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row>
    <row r="105">
      <c r="A105" s="16"/>
      <c r="B105" s="15"/>
      <c r="C105" s="15"/>
      <c r="D105" s="9"/>
      <c r="E105" s="15"/>
      <c r="F105" s="15"/>
      <c r="G105" s="15"/>
      <c r="H105" s="15"/>
      <c r="I105" s="15"/>
      <c r="J105" s="15"/>
      <c r="K105" s="15"/>
      <c r="L105" s="15"/>
      <c r="M105" s="15"/>
      <c r="N105" s="15"/>
      <c r="O105" s="15"/>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row>
    <row r="106">
      <c r="A106" s="16"/>
      <c r="B106" s="15"/>
      <c r="C106" s="15"/>
      <c r="D106" s="9"/>
      <c r="E106" s="15"/>
      <c r="F106" s="15"/>
      <c r="G106" s="15"/>
      <c r="H106" s="15"/>
      <c r="I106" s="15"/>
      <c r="J106" s="15"/>
      <c r="K106" s="15"/>
      <c r="L106" s="15"/>
      <c r="M106" s="15"/>
      <c r="N106" s="15"/>
      <c r="O106" s="15"/>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row>
    <row r="107">
      <c r="A107" s="16"/>
      <c r="B107" s="15"/>
      <c r="C107" s="15"/>
      <c r="D107" s="9"/>
      <c r="E107" s="15"/>
      <c r="F107" s="15"/>
      <c r="G107" s="15"/>
      <c r="H107" s="15"/>
      <c r="I107" s="15"/>
      <c r="J107" s="15"/>
      <c r="K107" s="15"/>
      <c r="L107" s="15"/>
      <c r="M107" s="15"/>
      <c r="N107" s="15"/>
      <c r="O107" s="15"/>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row>
    <row r="108">
      <c r="A108" s="16"/>
      <c r="B108" s="15"/>
      <c r="C108" s="15"/>
      <c r="D108" s="9"/>
      <c r="E108" s="15"/>
      <c r="F108" s="15"/>
      <c r="G108" s="15"/>
      <c r="H108" s="15"/>
      <c r="I108" s="15"/>
      <c r="J108" s="15"/>
      <c r="K108" s="15"/>
      <c r="L108" s="15"/>
      <c r="M108" s="15"/>
      <c r="N108" s="15"/>
      <c r="O108" s="15"/>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row>
    <row r="109">
      <c r="A109" s="16"/>
      <c r="B109" s="15"/>
      <c r="C109" s="15"/>
      <c r="D109" s="9"/>
      <c r="E109" s="15"/>
      <c r="F109" s="15"/>
      <c r="G109" s="15"/>
      <c r="H109" s="15"/>
      <c r="I109" s="15"/>
      <c r="J109" s="15"/>
      <c r="K109" s="15"/>
      <c r="L109" s="15"/>
      <c r="M109" s="15"/>
      <c r="N109" s="15"/>
      <c r="O109" s="15"/>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row>
    <row r="110">
      <c r="A110" s="16"/>
      <c r="B110" s="15"/>
      <c r="C110" s="15"/>
      <c r="D110" s="9"/>
      <c r="E110" s="15"/>
      <c r="F110" s="15"/>
      <c r="G110" s="15"/>
      <c r="H110" s="15"/>
      <c r="I110" s="15"/>
      <c r="J110" s="15"/>
      <c r="K110" s="15"/>
      <c r="L110" s="15"/>
      <c r="M110" s="15"/>
      <c r="N110" s="15"/>
      <c r="O110" s="15"/>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row>
    <row r="111">
      <c r="A111" s="16"/>
      <c r="B111" s="15"/>
      <c r="C111" s="15"/>
      <c r="D111" s="9"/>
      <c r="E111" s="15"/>
      <c r="F111" s="15"/>
      <c r="G111" s="15"/>
      <c r="H111" s="15"/>
      <c r="I111" s="15"/>
      <c r="J111" s="15"/>
      <c r="K111" s="15"/>
      <c r="L111" s="15"/>
      <c r="M111" s="15"/>
      <c r="N111" s="15"/>
      <c r="O111" s="15"/>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row>
    <row r="112">
      <c r="A112" s="16"/>
      <c r="B112" s="15"/>
      <c r="C112" s="15"/>
      <c r="D112" s="9"/>
      <c r="E112" s="15"/>
      <c r="F112" s="15"/>
      <c r="G112" s="15"/>
      <c r="H112" s="15"/>
      <c r="I112" s="15"/>
      <c r="J112" s="15"/>
      <c r="K112" s="15"/>
      <c r="L112" s="15"/>
      <c r="M112" s="15"/>
      <c r="N112" s="15"/>
      <c r="O112" s="15"/>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row>
    <row r="113">
      <c r="A113" s="16"/>
      <c r="B113" s="15"/>
      <c r="C113" s="15"/>
      <c r="D113" s="9"/>
      <c r="E113" s="15"/>
      <c r="F113" s="15"/>
      <c r="G113" s="15"/>
      <c r="H113" s="15"/>
      <c r="I113" s="15"/>
      <c r="J113" s="15"/>
      <c r="K113" s="15"/>
      <c r="L113" s="15"/>
      <c r="M113" s="15"/>
      <c r="N113" s="15"/>
      <c r="O113" s="15"/>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row>
    <row r="114">
      <c r="A114" s="16"/>
      <c r="B114" s="15"/>
      <c r="C114" s="15"/>
      <c r="D114" s="9"/>
      <c r="E114" s="15"/>
      <c r="F114" s="15"/>
      <c r="G114" s="15"/>
      <c r="H114" s="15"/>
      <c r="I114" s="15"/>
      <c r="J114" s="15"/>
      <c r="K114" s="15"/>
      <c r="L114" s="15"/>
      <c r="M114" s="15"/>
      <c r="N114" s="15"/>
      <c r="O114" s="15"/>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row>
    <row r="115">
      <c r="A115" s="16"/>
      <c r="B115" s="15"/>
      <c r="C115" s="15"/>
      <c r="D115" s="9"/>
      <c r="E115" s="15"/>
      <c r="F115" s="15"/>
      <c r="G115" s="15"/>
      <c r="H115" s="15"/>
      <c r="I115" s="15"/>
      <c r="J115" s="15"/>
      <c r="K115" s="15"/>
      <c r="L115" s="15"/>
      <c r="M115" s="15"/>
      <c r="N115" s="15"/>
      <c r="O115" s="15"/>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row>
    <row r="116">
      <c r="A116" s="16"/>
      <c r="B116" s="15"/>
      <c r="C116" s="15"/>
      <c r="D116" s="9"/>
      <c r="E116" s="15"/>
      <c r="F116" s="15"/>
      <c r="G116" s="15"/>
      <c r="H116" s="15"/>
      <c r="I116" s="15"/>
      <c r="J116" s="15"/>
      <c r="K116" s="15"/>
      <c r="L116" s="15"/>
      <c r="M116" s="15"/>
      <c r="N116" s="15"/>
      <c r="O116" s="15"/>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row>
    <row r="117">
      <c r="A117" s="16"/>
      <c r="B117" s="15"/>
      <c r="C117" s="15"/>
      <c r="D117" s="9"/>
      <c r="E117" s="15"/>
      <c r="F117" s="15"/>
      <c r="G117" s="15"/>
      <c r="H117" s="15"/>
      <c r="I117" s="15"/>
      <c r="J117" s="15"/>
      <c r="K117" s="15"/>
      <c r="L117" s="15"/>
      <c r="M117" s="15"/>
      <c r="N117" s="15"/>
      <c r="O117" s="15"/>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row>
    <row r="118">
      <c r="A118" s="16"/>
      <c r="B118" s="15"/>
      <c r="C118" s="15"/>
      <c r="D118" s="9"/>
      <c r="E118" s="15"/>
      <c r="F118" s="15"/>
      <c r="G118" s="15"/>
      <c r="H118" s="15"/>
      <c r="I118" s="15"/>
      <c r="J118" s="15"/>
      <c r="K118" s="15"/>
      <c r="L118" s="15"/>
      <c r="M118" s="15"/>
      <c r="N118" s="15"/>
      <c r="O118" s="15"/>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row>
    <row r="119">
      <c r="A119" s="16"/>
      <c r="B119" s="15"/>
      <c r="C119" s="15"/>
      <c r="D119" s="9"/>
      <c r="E119" s="15"/>
      <c r="F119" s="15"/>
      <c r="G119" s="15"/>
      <c r="H119" s="15"/>
      <c r="I119" s="15"/>
      <c r="J119" s="15"/>
      <c r="K119" s="15"/>
      <c r="L119" s="15"/>
      <c r="M119" s="15"/>
      <c r="N119" s="15"/>
      <c r="O119" s="15"/>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row>
    <row r="120">
      <c r="A120" s="16"/>
      <c r="B120" s="15"/>
      <c r="C120" s="15"/>
      <c r="D120" s="9"/>
      <c r="E120" s="15"/>
      <c r="F120" s="15"/>
      <c r="G120" s="15"/>
      <c r="H120" s="15"/>
      <c r="I120" s="15"/>
      <c r="J120" s="15"/>
      <c r="K120" s="15"/>
      <c r="L120" s="15"/>
      <c r="M120" s="15"/>
      <c r="N120" s="15"/>
      <c r="O120" s="15"/>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row>
    <row r="121">
      <c r="A121" s="16"/>
      <c r="B121" s="15"/>
      <c r="C121" s="15"/>
      <c r="D121" s="9"/>
      <c r="E121" s="15"/>
      <c r="F121" s="15"/>
      <c r="G121" s="15"/>
      <c r="H121" s="15"/>
      <c r="I121" s="15"/>
      <c r="J121" s="15"/>
      <c r="K121" s="15"/>
      <c r="L121" s="15"/>
      <c r="M121" s="15"/>
      <c r="N121" s="15"/>
      <c r="O121" s="15"/>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row>
    <row r="122">
      <c r="A122" s="16"/>
      <c r="B122" s="15"/>
      <c r="C122" s="15"/>
      <c r="D122" s="9"/>
      <c r="E122" s="15"/>
      <c r="F122" s="15"/>
      <c r="G122" s="15"/>
      <c r="H122" s="15"/>
      <c r="I122" s="15"/>
      <c r="J122" s="15"/>
      <c r="K122" s="15"/>
      <c r="L122" s="15"/>
      <c r="M122" s="15"/>
      <c r="N122" s="15"/>
      <c r="O122" s="15"/>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row>
    <row r="123">
      <c r="A123" s="16"/>
      <c r="B123" s="15"/>
      <c r="C123" s="15"/>
      <c r="D123" s="9"/>
      <c r="E123" s="15"/>
      <c r="F123" s="15"/>
      <c r="G123" s="15"/>
      <c r="H123" s="15"/>
      <c r="I123" s="15"/>
      <c r="J123" s="15"/>
      <c r="K123" s="15"/>
      <c r="L123" s="15"/>
      <c r="M123" s="15"/>
      <c r="N123" s="15"/>
      <c r="O123" s="15"/>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row>
    <row r="124">
      <c r="A124" s="16"/>
      <c r="B124" s="15"/>
      <c r="C124" s="15"/>
      <c r="D124" s="9"/>
      <c r="E124" s="15"/>
      <c r="F124" s="15"/>
      <c r="G124" s="15"/>
      <c r="H124" s="15"/>
      <c r="I124" s="15"/>
      <c r="J124" s="15"/>
      <c r="K124" s="15"/>
      <c r="L124" s="15"/>
      <c r="M124" s="15"/>
      <c r="N124" s="15"/>
      <c r="O124" s="15"/>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row>
    <row r="125">
      <c r="A125" s="16"/>
      <c r="B125" s="15"/>
      <c r="C125" s="15"/>
      <c r="D125" s="9"/>
      <c r="E125" s="15"/>
      <c r="F125" s="15"/>
      <c r="G125" s="15"/>
      <c r="H125" s="15"/>
      <c r="I125" s="15"/>
      <c r="J125" s="15"/>
      <c r="K125" s="15"/>
      <c r="L125" s="15"/>
      <c r="M125" s="15"/>
      <c r="N125" s="15"/>
      <c r="O125" s="15"/>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row>
    <row r="126">
      <c r="A126" s="16"/>
      <c r="B126" s="15"/>
      <c r="C126" s="15"/>
      <c r="D126" s="9"/>
      <c r="E126" s="15"/>
      <c r="F126" s="15"/>
      <c r="G126" s="15"/>
      <c r="H126" s="15"/>
      <c r="I126" s="15"/>
      <c r="J126" s="15"/>
      <c r="K126" s="15"/>
      <c r="L126" s="15"/>
      <c r="M126" s="15"/>
      <c r="N126" s="15"/>
      <c r="O126" s="15"/>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row>
    <row r="127">
      <c r="A127" s="16"/>
      <c r="B127" s="15"/>
      <c r="C127" s="15"/>
      <c r="D127" s="9"/>
      <c r="E127" s="15"/>
      <c r="F127" s="15"/>
      <c r="G127" s="15"/>
      <c r="H127" s="15"/>
      <c r="I127" s="15"/>
      <c r="J127" s="15"/>
      <c r="K127" s="15"/>
      <c r="L127" s="15"/>
      <c r="M127" s="15"/>
      <c r="N127" s="15"/>
      <c r="O127" s="15"/>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row>
    <row r="128">
      <c r="A128" s="16"/>
      <c r="B128" s="15"/>
      <c r="C128" s="15"/>
      <c r="D128" s="9"/>
      <c r="E128" s="15"/>
      <c r="F128" s="15"/>
      <c r="G128" s="15"/>
      <c r="H128" s="15"/>
      <c r="I128" s="15"/>
      <c r="J128" s="15"/>
      <c r="K128" s="15"/>
      <c r="L128" s="15"/>
      <c r="M128" s="15"/>
      <c r="N128" s="15"/>
      <c r="O128" s="15"/>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row>
    <row r="129">
      <c r="A129" s="16"/>
      <c r="B129" s="15"/>
      <c r="C129" s="15"/>
      <c r="D129" s="9"/>
      <c r="E129" s="15"/>
      <c r="F129" s="15"/>
      <c r="G129" s="15"/>
      <c r="H129" s="15"/>
      <c r="I129" s="15"/>
      <c r="J129" s="15"/>
      <c r="K129" s="15"/>
      <c r="L129" s="15"/>
      <c r="M129" s="15"/>
      <c r="N129" s="15"/>
      <c r="O129" s="15"/>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row>
    <row r="130">
      <c r="A130" s="16"/>
      <c r="B130" s="15"/>
      <c r="C130" s="15"/>
      <c r="D130" s="9"/>
      <c r="E130" s="15"/>
      <c r="F130" s="15"/>
      <c r="G130" s="15"/>
      <c r="H130" s="15"/>
      <c r="I130" s="15"/>
      <c r="J130" s="15"/>
      <c r="K130" s="15"/>
      <c r="L130" s="15"/>
      <c r="M130" s="15"/>
      <c r="N130" s="15"/>
      <c r="O130" s="15"/>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row>
    <row r="131">
      <c r="A131" s="16"/>
      <c r="B131" s="15"/>
      <c r="C131" s="15"/>
      <c r="D131" s="9"/>
      <c r="E131" s="15"/>
      <c r="F131" s="15"/>
      <c r="G131" s="15"/>
      <c r="H131" s="15"/>
      <c r="I131" s="15"/>
      <c r="J131" s="15"/>
      <c r="K131" s="15"/>
      <c r="L131" s="15"/>
      <c r="M131" s="15"/>
      <c r="N131" s="15"/>
      <c r="O131" s="15"/>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row>
    <row r="132">
      <c r="A132" s="16"/>
      <c r="B132" s="15"/>
      <c r="C132" s="15"/>
      <c r="D132" s="9"/>
      <c r="E132" s="15"/>
      <c r="F132" s="15"/>
      <c r="G132" s="15"/>
      <c r="H132" s="15"/>
      <c r="I132" s="15"/>
      <c r="J132" s="15"/>
      <c r="K132" s="15"/>
      <c r="L132" s="15"/>
      <c r="M132" s="15"/>
      <c r="N132" s="15"/>
      <c r="O132" s="15"/>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row>
    <row r="133">
      <c r="A133" s="16"/>
      <c r="B133" s="15"/>
      <c r="C133" s="15"/>
      <c r="D133" s="9"/>
      <c r="E133" s="15"/>
      <c r="F133" s="15"/>
      <c r="G133" s="15"/>
      <c r="H133" s="15"/>
      <c r="I133" s="15"/>
      <c r="J133" s="15"/>
      <c r="K133" s="15"/>
      <c r="L133" s="15"/>
      <c r="M133" s="15"/>
      <c r="N133" s="15"/>
      <c r="O133" s="15"/>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row>
    <row r="134">
      <c r="A134" s="16"/>
      <c r="B134" s="15"/>
      <c r="C134" s="15"/>
      <c r="D134" s="9"/>
      <c r="E134" s="15"/>
      <c r="F134" s="15"/>
      <c r="G134" s="15"/>
      <c r="H134" s="15"/>
      <c r="I134" s="15"/>
      <c r="J134" s="15"/>
      <c r="K134" s="15"/>
      <c r="L134" s="15"/>
      <c r="M134" s="15"/>
      <c r="N134" s="15"/>
      <c r="O134" s="15"/>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row>
    <row r="135">
      <c r="A135" s="16"/>
      <c r="B135" s="15"/>
      <c r="C135" s="15"/>
      <c r="D135" s="9"/>
      <c r="E135" s="15"/>
      <c r="F135" s="15"/>
      <c r="G135" s="15"/>
      <c r="H135" s="15"/>
      <c r="I135" s="15"/>
      <c r="J135" s="15"/>
      <c r="K135" s="15"/>
      <c r="L135" s="15"/>
      <c r="M135" s="15"/>
      <c r="N135" s="15"/>
      <c r="O135" s="15"/>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row>
    <row r="136">
      <c r="A136" s="16"/>
      <c r="B136" s="15"/>
      <c r="C136" s="15"/>
      <c r="D136" s="9"/>
      <c r="E136" s="15"/>
      <c r="F136" s="15"/>
      <c r="G136" s="15"/>
      <c r="H136" s="15"/>
      <c r="I136" s="15"/>
      <c r="J136" s="15"/>
      <c r="K136" s="15"/>
      <c r="L136" s="15"/>
      <c r="M136" s="15"/>
      <c r="N136" s="15"/>
      <c r="O136" s="15"/>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row>
    <row r="137">
      <c r="A137" s="16"/>
      <c r="B137" s="15"/>
      <c r="C137" s="15"/>
      <c r="D137" s="9"/>
      <c r="E137" s="15"/>
      <c r="F137" s="15"/>
      <c r="G137" s="15"/>
      <c r="H137" s="15"/>
      <c r="I137" s="15"/>
      <c r="J137" s="15"/>
      <c r="K137" s="15"/>
      <c r="L137" s="15"/>
      <c r="M137" s="15"/>
      <c r="N137" s="15"/>
      <c r="O137" s="15"/>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row>
    <row r="138">
      <c r="A138" s="16"/>
      <c r="B138" s="15"/>
      <c r="C138" s="15"/>
      <c r="D138" s="9"/>
      <c r="E138" s="15"/>
      <c r="F138" s="15"/>
      <c r="G138" s="15"/>
      <c r="H138" s="15"/>
      <c r="I138" s="15"/>
      <c r="J138" s="15"/>
      <c r="K138" s="15"/>
      <c r="L138" s="15"/>
      <c r="M138" s="15"/>
      <c r="N138" s="15"/>
      <c r="O138" s="15"/>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row>
    <row r="139">
      <c r="A139" s="16"/>
      <c r="B139" s="15"/>
      <c r="C139" s="15"/>
      <c r="D139" s="9"/>
      <c r="E139" s="15"/>
      <c r="F139" s="15"/>
      <c r="G139" s="15"/>
      <c r="H139" s="15"/>
      <c r="I139" s="15"/>
      <c r="J139" s="15"/>
      <c r="K139" s="15"/>
      <c r="L139" s="15"/>
      <c r="M139" s="15"/>
      <c r="N139" s="15"/>
      <c r="O139" s="15"/>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row>
    <row r="140">
      <c r="A140" s="16"/>
      <c r="B140" s="15"/>
      <c r="C140" s="15"/>
      <c r="D140" s="9"/>
      <c r="E140" s="15"/>
      <c r="F140" s="15"/>
      <c r="G140" s="15"/>
      <c r="H140" s="15"/>
      <c r="I140" s="15"/>
      <c r="J140" s="15"/>
      <c r="K140" s="15"/>
      <c r="L140" s="15"/>
      <c r="M140" s="15"/>
      <c r="N140" s="15"/>
      <c r="O140" s="15"/>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row>
    <row r="141">
      <c r="A141" s="16"/>
      <c r="B141" s="15"/>
      <c r="C141" s="15"/>
      <c r="D141" s="9"/>
      <c r="E141" s="15"/>
      <c r="F141" s="15"/>
      <c r="G141" s="15"/>
      <c r="H141" s="15"/>
      <c r="I141" s="15"/>
      <c r="J141" s="15"/>
      <c r="K141" s="15"/>
      <c r="L141" s="15"/>
      <c r="M141" s="15"/>
      <c r="N141" s="15"/>
      <c r="O141" s="15"/>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row>
    <row r="142">
      <c r="A142" s="16"/>
      <c r="B142" s="15"/>
      <c r="C142" s="15"/>
      <c r="D142" s="9"/>
      <c r="E142" s="15"/>
      <c r="F142" s="15"/>
      <c r="G142" s="15"/>
      <c r="H142" s="15"/>
      <c r="I142" s="15"/>
      <c r="J142" s="15"/>
      <c r="K142" s="15"/>
      <c r="L142" s="15"/>
      <c r="M142" s="15"/>
      <c r="N142" s="15"/>
      <c r="O142" s="15"/>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row>
    <row r="143">
      <c r="A143" s="16"/>
      <c r="B143" s="15"/>
      <c r="C143" s="15"/>
      <c r="D143" s="9"/>
      <c r="E143" s="15"/>
      <c r="F143" s="15"/>
      <c r="G143" s="15"/>
      <c r="H143" s="15"/>
      <c r="I143" s="15"/>
      <c r="J143" s="15"/>
      <c r="K143" s="15"/>
      <c r="L143" s="15"/>
      <c r="M143" s="15"/>
      <c r="N143" s="15"/>
      <c r="O143" s="15"/>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row>
    <row r="144">
      <c r="A144" s="16"/>
      <c r="B144" s="15"/>
      <c r="C144" s="15"/>
      <c r="D144" s="9"/>
      <c r="E144" s="15"/>
      <c r="F144" s="15"/>
      <c r="G144" s="15"/>
      <c r="H144" s="15"/>
      <c r="I144" s="15"/>
      <c r="J144" s="15"/>
      <c r="K144" s="15"/>
      <c r="L144" s="15"/>
      <c r="M144" s="15"/>
      <c r="N144" s="15"/>
      <c r="O144" s="15"/>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row>
    <row r="145">
      <c r="A145" s="16"/>
      <c r="B145" s="15"/>
      <c r="C145" s="15"/>
      <c r="D145" s="9"/>
      <c r="E145" s="15"/>
      <c r="F145" s="15"/>
      <c r="G145" s="15"/>
      <c r="H145" s="15"/>
      <c r="I145" s="15"/>
      <c r="J145" s="15"/>
      <c r="K145" s="15"/>
      <c r="L145" s="15"/>
      <c r="M145" s="15"/>
      <c r="N145" s="15"/>
      <c r="O145" s="15"/>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row>
    <row r="146">
      <c r="A146" s="16"/>
      <c r="B146" s="15"/>
      <c r="C146" s="15"/>
      <c r="D146" s="9"/>
      <c r="E146" s="15"/>
      <c r="F146" s="15"/>
      <c r="G146" s="15"/>
      <c r="H146" s="15"/>
      <c r="I146" s="15"/>
      <c r="J146" s="15"/>
      <c r="K146" s="15"/>
      <c r="L146" s="15"/>
      <c r="M146" s="15"/>
      <c r="N146" s="15"/>
      <c r="O146" s="15"/>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row>
    <row r="147">
      <c r="A147" s="16"/>
      <c r="B147" s="15"/>
      <c r="C147" s="15"/>
      <c r="D147" s="9"/>
      <c r="E147" s="15"/>
      <c r="F147" s="15"/>
      <c r="G147" s="15"/>
      <c r="H147" s="15"/>
      <c r="I147" s="15"/>
      <c r="J147" s="15"/>
      <c r="K147" s="15"/>
      <c r="L147" s="15"/>
      <c r="M147" s="15"/>
      <c r="N147" s="15"/>
      <c r="O147" s="15"/>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row>
    <row r="148">
      <c r="A148" s="16"/>
      <c r="B148" s="15"/>
      <c r="C148" s="15"/>
      <c r="D148" s="9"/>
      <c r="E148" s="15"/>
      <c r="F148" s="15"/>
      <c r="G148" s="15"/>
      <c r="H148" s="15"/>
      <c r="I148" s="15"/>
      <c r="J148" s="15"/>
      <c r="K148" s="15"/>
      <c r="L148" s="15"/>
      <c r="M148" s="15"/>
      <c r="N148" s="15"/>
      <c r="O148" s="15"/>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row>
    <row r="149">
      <c r="A149" s="16"/>
      <c r="B149" s="15"/>
      <c r="C149" s="15"/>
      <c r="D149" s="9"/>
      <c r="E149" s="15"/>
      <c r="F149" s="15"/>
      <c r="G149" s="15"/>
      <c r="H149" s="15"/>
      <c r="I149" s="15"/>
      <c r="J149" s="15"/>
      <c r="K149" s="15"/>
      <c r="L149" s="15"/>
      <c r="M149" s="15"/>
      <c r="N149" s="15"/>
      <c r="O149" s="15"/>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row>
    <row r="150">
      <c r="A150" s="16"/>
      <c r="B150" s="15"/>
      <c r="C150" s="15"/>
      <c r="D150" s="9"/>
      <c r="E150" s="15"/>
      <c r="F150" s="15"/>
      <c r="G150" s="15"/>
      <c r="H150" s="15"/>
      <c r="I150" s="15"/>
      <c r="J150" s="15"/>
      <c r="K150" s="15"/>
      <c r="L150" s="15"/>
      <c r="M150" s="15"/>
      <c r="N150" s="15"/>
      <c r="O150" s="15"/>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row>
    <row r="151">
      <c r="A151" s="16"/>
      <c r="B151" s="15"/>
      <c r="C151" s="15"/>
      <c r="D151" s="9"/>
      <c r="E151" s="15"/>
      <c r="F151" s="15"/>
      <c r="G151" s="15"/>
      <c r="H151" s="15"/>
      <c r="I151" s="15"/>
      <c r="J151" s="15"/>
      <c r="K151" s="15"/>
      <c r="L151" s="15"/>
      <c r="M151" s="15"/>
      <c r="N151" s="15"/>
      <c r="O151" s="15"/>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row>
    <row r="152">
      <c r="A152" s="16"/>
      <c r="B152" s="15"/>
      <c r="C152" s="15"/>
      <c r="D152" s="9"/>
      <c r="E152" s="15"/>
      <c r="F152" s="15"/>
      <c r="G152" s="15"/>
      <c r="H152" s="15"/>
      <c r="I152" s="15"/>
      <c r="J152" s="15"/>
      <c r="K152" s="15"/>
      <c r="L152" s="15"/>
      <c r="M152" s="15"/>
      <c r="N152" s="15"/>
      <c r="O152" s="15"/>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row>
    <row r="153">
      <c r="A153" s="16"/>
      <c r="B153" s="15"/>
      <c r="C153" s="15"/>
      <c r="D153" s="9"/>
      <c r="E153" s="15"/>
      <c r="F153" s="15"/>
      <c r="G153" s="15"/>
      <c r="H153" s="15"/>
      <c r="I153" s="15"/>
      <c r="J153" s="15"/>
      <c r="K153" s="15"/>
      <c r="L153" s="15"/>
      <c r="M153" s="15"/>
      <c r="N153" s="15"/>
      <c r="O153" s="15"/>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row>
    <row r="154">
      <c r="A154" s="16"/>
      <c r="B154" s="15"/>
      <c r="C154" s="15"/>
      <c r="D154" s="9"/>
      <c r="E154" s="15"/>
      <c r="F154" s="15"/>
      <c r="G154" s="15"/>
      <c r="H154" s="15"/>
      <c r="I154" s="15"/>
      <c r="J154" s="15"/>
      <c r="K154" s="15"/>
      <c r="L154" s="15"/>
      <c r="M154" s="15"/>
      <c r="N154" s="15"/>
      <c r="O154" s="15"/>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row>
    <row r="155">
      <c r="A155" s="16"/>
      <c r="B155" s="15"/>
      <c r="C155" s="15"/>
      <c r="D155" s="9"/>
      <c r="E155" s="15"/>
      <c r="F155" s="15"/>
      <c r="G155" s="15"/>
      <c r="H155" s="15"/>
      <c r="I155" s="15"/>
      <c r="J155" s="15"/>
      <c r="K155" s="15"/>
      <c r="L155" s="15"/>
      <c r="M155" s="15"/>
      <c r="N155" s="15"/>
      <c r="O155" s="15"/>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row>
    <row r="156">
      <c r="A156" s="16"/>
      <c r="B156" s="15"/>
      <c r="C156" s="15"/>
      <c r="D156" s="9"/>
      <c r="E156" s="15"/>
      <c r="F156" s="15"/>
      <c r="G156" s="15"/>
      <c r="H156" s="15"/>
      <c r="I156" s="15"/>
      <c r="J156" s="15"/>
      <c r="K156" s="15"/>
      <c r="L156" s="15"/>
      <c r="M156" s="15"/>
      <c r="N156" s="15"/>
      <c r="O156" s="15"/>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row>
    <row r="157">
      <c r="A157" s="16"/>
      <c r="B157" s="15"/>
      <c r="C157" s="15"/>
      <c r="D157" s="9"/>
      <c r="E157" s="15"/>
      <c r="F157" s="15"/>
      <c r="G157" s="15"/>
      <c r="H157" s="15"/>
      <c r="I157" s="15"/>
      <c r="J157" s="15"/>
      <c r="K157" s="15"/>
      <c r="L157" s="15"/>
      <c r="M157" s="15"/>
      <c r="N157" s="15"/>
      <c r="O157" s="15"/>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row>
    <row r="158">
      <c r="A158" s="16"/>
      <c r="B158" s="15"/>
      <c r="C158" s="15"/>
      <c r="D158" s="9"/>
      <c r="E158" s="15"/>
      <c r="F158" s="15"/>
      <c r="G158" s="15"/>
      <c r="H158" s="15"/>
      <c r="I158" s="15"/>
      <c r="J158" s="15"/>
      <c r="K158" s="15"/>
      <c r="L158" s="15"/>
      <c r="M158" s="15"/>
      <c r="N158" s="15"/>
      <c r="O158" s="15"/>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row>
    <row r="159">
      <c r="A159" s="16"/>
      <c r="B159" s="15"/>
      <c r="C159" s="15"/>
      <c r="D159" s="9"/>
      <c r="E159" s="15"/>
      <c r="F159" s="15"/>
      <c r="G159" s="15"/>
      <c r="H159" s="15"/>
      <c r="I159" s="15"/>
      <c r="J159" s="15"/>
      <c r="K159" s="15"/>
      <c r="L159" s="15"/>
      <c r="M159" s="15"/>
      <c r="N159" s="15"/>
      <c r="O159" s="15"/>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row>
    <row r="160">
      <c r="A160" s="16"/>
      <c r="B160" s="15"/>
      <c r="C160" s="15"/>
      <c r="D160" s="9"/>
      <c r="E160" s="15"/>
      <c r="F160" s="15"/>
      <c r="G160" s="15"/>
      <c r="H160" s="15"/>
      <c r="I160" s="15"/>
      <c r="J160" s="15"/>
      <c r="K160" s="15"/>
      <c r="L160" s="15"/>
      <c r="M160" s="15"/>
      <c r="N160" s="15"/>
      <c r="O160" s="15"/>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row>
    <row r="161">
      <c r="A161" s="16"/>
      <c r="B161" s="15"/>
      <c r="C161" s="15"/>
      <c r="D161" s="9"/>
      <c r="E161" s="15"/>
      <c r="F161" s="15"/>
      <c r="G161" s="15"/>
      <c r="H161" s="15"/>
      <c r="I161" s="15"/>
      <c r="J161" s="15"/>
      <c r="K161" s="15"/>
      <c r="L161" s="15"/>
      <c r="M161" s="15"/>
      <c r="N161" s="15"/>
      <c r="O161" s="15"/>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row>
    <row r="162">
      <c r="A162" s="16"/>
      <c r="B162" s="15"/>
      <c r="C162" s="15"/>
      <c r="D162" s="9"/>
      <c r="E162" s="15"/>
      <c r="F162" s="15"/>
      <c r="G162" s="15"/>
      <c r="H162" s="15"/>
      <c r="I162" s="15"/>
      <c r="J162" s="15"/>
      <c r="K162" s="15"/>
      <c r="L162" s="15"/>
      <c r="M162" s="15"/>
      <c r="N162" s="15"/>
      <c r="O162" s="15"/>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row>
    <row r="163">
      <c r="A163" s="16"/>
      <c r="B163" s="15"/>
      <c r="C163" s="15"/>
      <c r="D163" s="9"/>
      <c r="E163" s="15"/>
      <c r="F163" s="15"/>
      <c r="G163" s="15"/>
      <c r="H163" s="15"/>
      <c r="I163" s="15"/>
      <c r="J163" s="15"/>
      <c r="K163" s="15"/>
      <c r="L163" s="15"/>
      <c r="M163" s="15"/>
      <c r="N163" s="15"/>
      <c r="O163" s="15"/>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row>
    <row r="164">
      <c r="A164" s="16"/>
      <c r="B164" s="15"/>
      <c r="C164" s="15"/>
      <c r="D164" s="9"/>
      <c r="E164" s="15"/>
      <c r="F164" s="15"/>
      <c r="G164" s="15"/>
      <c r="H164" s="15"/>
      <c r="I164" s="15"/>
      <c r="J164" s="15"/>
      <c r="K164" s="15"/>
      <c r="L164" s="15"/>
      <c r="M164" s="15"/>
      <c r="N164" s="15"/>
      <c r="O164" s="15"/>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row>
    <row r="165">
      <c r="A165" s="16"/>
      <c r="B165" s="15"/>
      <c r="C165" s="15"/>
      <c r="D165" s="9"/>
      <c r="E165" s="15"/>
      <c r="F165" s="15"/>
      <c r="G165" s="15"/>
      <c r="H165" s="15"/>
      <c r="I165" s="15"/>
      <c r="J165" s="15"/>
      <c r="K165" s="15"/>
      <c r="L165" s="15"/>
      <c r="M165" s="15"/>
      <c r="N165" s="15"/>
      <c r="O165" s="15"/>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row>
    <row r="166">
      <c r="A166" s="16"/>
      <c r="B166" s="15"/>
      <c r="C166" s="15"/>
      <c r="D166" s="9"/>
      <c r="E166" s="15"/>
      <c r="F166" s="15"/>
      <c r="G166" s="15"/>
      <c r="H166" s="15"/>
      <c r="I166" s="15"/>
      <c r="J166" s="15"/>
      <c r="K166" s="15"/>
      <c r="L166" s="15"/>
      <c r="M166" s="15"/>
      <c r="N166" s="15"/>
      <c r="O166" s="15"/>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row>
    <row r="167">
      <c r="A167" s="16"/>
      <c r="B167" s="15"/>
      <c r="C167" s="15"/>
      <c r="D167" s="9"/>
      <c r="E167" s="15"/>
      <c r="F167" s="15"/>
      <c r="G167" s="15"/>
      <c r="H167" s="15"/>
      <c r="I167" s="15"/>
      <c r="J167" s="15"/>
      <c r="K167" s="15"/>
      <c r="L167" s="15"/>
      <c r="M167" s="15"/>
      <c r="N167" s="15"/>
      <c r="O167" s="15"/>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row>
    <row r="168">
      <c r="A168" s="16"/>
      <c r="B168" s="15"/>
      <c r="C168" s="15"/>
      <c r="D168" s="9"/>
      <c r="E168" s="15"/>
      <c r="F168" s="15"/>
      <c r="G168" s="15"/>
      <c r="H168" s="15"/>
      <c r="I168" s="15"/>
      <c r="J168" s="15"/>
      <c r="K168" s="15"/>
      <c r="L168" s="15"/>
      <c r="M168" s="15"/>
      <c r="N168" s="15"/>
      <c r="O168" s="15"/>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row>
    <row r="169">
      <c r="A169" s="16"/>
      <c r="B169" s="15"/>
      <c r="C169" s="15"/>
      <c r="D169" s="9"/>
      <c r="E169" s="15"/>
      <c r="F169" s="15"/>
      <c r="G169" s="15"/>
      <c r="H169" s="15"/>
      <c r="I169" s="15"/>
      <c r="J169" s="15"/>
      <c r="K169" s="15"/>
      <c r="L169" s="15"/>
      <c r="M169" s="15"/>
      <c r="N169" s="15"/>
      <c r="O169" s="15"/>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row>
    <row r="170">
      <c r="A170" s="16"/>
      <c r="B170" s="15"/>
      <c r="C170" s="15"/>
      <c r="D170" s="9"/>
      <c r="E170" s="15"/>
      <c r="F170" s="15"/>
      <c r="G170" s="15"/>
      <c r="H170" s="15"/>
      <c r="I170" s="15"/>
      <c r="J170" s="15"/>
      <c r="K170" s="15"/>
      <c r="L170" s="15"/>
      <c r="M170" s="15"/>
      <c r="N170" s="15"/>
      <c r="O170" s="15"/>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row>
    <row r="171">
      <c r="A171" s="16"/>
      <c r="B171" s="15"/>
      <c r="C171" s="15"/>
      <c r="D171" s="9"/>
      <c r="E171" s="15"/>
      <c r="F171" s="15"/>
      <c r="G171" s="15"/>
      <c r="H171" s="15"/>
      <c r="I171" s="15"/>
      <c r="J171" s="15"/>
      <c r="K171" s="15"/>
      <c r="L171" s="15"/>
      <c r="M171" s="15"/>
      <c r="N171" s="15"/>
      <c r="O171" s="15"/>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row>
    <row r="172">
      <c r="A172" s="16"/>
      <c r="B172" s="15"/>
      <c r="C172" s="15"/>
      <c r="D172" s="9"/>
      <c r="E172" s="15"/>
      <c r="F172" s="15"/>
      <c r="G172" s="15"/>
      <c r="H172" s="15"/>
      <c r="I172" s="15"/>
      <c r="J172" s="15"/>
      <c r="K172" s="15"/>
      <c r="L172" s="15"/>
      <c r="M172" s="15"/>
      <c r="N172" s="15"/>
      <c r="O172" s="15"/>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row>
    <row r="173">
      <c r="A173" s="16"/>
      <c r="B173" s="15"/>
      <c r="C173" s="15"/>
      <c r="D173" s="9"/>
      <c r="E173" s="15"/>
      <c r="F173" s="15"/>
      <c r="G173" s="15"/>
      <c r="H173" s="15"/>
      <c r="I173" s="15"/>
      <c r="J173" s="15"/>
      <c r="K173" s="15"/>
      <c r="L173" s="15"/>
      <c r="M173" s="15"/>
      <c r="N173" s="15"/>
      <c r="O173" s="15"/>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row>
    <row r="174">
      <c r="A174" s="16"/>
      <c r="B174" s="15"/>
      <c r="C174" s="15"/>
      <c r="D174" s="9"/>
      <c r="E174" s="15"/>
      <c r="F174" s="15"/>
      <c r="G174" s="15"/>
      <c r="H174" s="15"/>
      <c r="I174" s="15"/>
      <c r="J174" s="15"/>
      <c r="K174" s="15"/>
      <c r="L174" s="15"/>
      <c r="M174" s="15"/>
      <c r="N174" s="15"/>
      <c r="O174" s="15"/>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row>
    <row r="175">
      <c r="A175" s="16"/>
      <c r="B175" s="15"/>
      <c r="C175" s="15"/>
      <c r="D175" s="9"/>
      <c r="E175" s="15"/>
      <c r="F175" s="15"/>
      <c r="G175" s="15"/>
      <c r="H175" s="15"/>
      <c r="I175" s="15"/>
      <c r="J175" s="15"/>
      <c r="K175" s="15"/>
      <c r="L175" s="15"/>
      <c r="M175" s="15"/>
      <c r="N175" s="15"/>
      <c r="O175" s="15"/>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row>
    <row r="176">
      <c r="A176" s="16"/>
      <c r="B176" s="15"/>
      <c r="C176" s="15"/>
      <c r="D176" s="9"/>
      <c r="E176" s="15"/>
      <c r="F176" s="15"/>
      <c r="G176" s="15"/>
      <c r="H176" s="15"/>
      <c r="I176" s="15"/>
      <c r="J176" s="15"/>
      <c r="K176" s="15"/>
      <c r="L176" s="15"/>
      <c r="M176" s="15"/>
      <c r="N176" s="15"/>
      <c r="O176" s="15"/>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row>
    <row r="177">
      <c r="A177" s="16"/>
      <c r="B177" s="15"/>
      <c r="C177" s="15"/>
      <c r="D177" s="9"/>
      <c r="E177" s="15"/>
      <c r="F177" s="15"/>
      <c r="G177" s="15"/>
      <c r="H177" s="15"/>
      <c r="I177" s="15"/>
      <c r="J177" s="15"/>
      <c r="K177" s="15"/>
      <c r="L177" s="15"/>
      <c r="M177" s="15"/>
      <c r="N177" s="15"/>
      <c r="O177" s="15"/>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row>
    <row r="178">
      <c r="A178" s="16"/>
      <c r="B178" s="15"/>
      <c r="C178" s="15"/>
      <c r="D178" s="9"/>
      <c r="E178" s="15"/>
      <c r="F178" s="15"/>
      <c r="G178" s="15"/>
      <c r="H178" s="15"/>
      <c r="I178" s="15"/>
      <c r="J178" s="15"/>
      <c r="K178" s="15"/>
      <c r="L178" s="15"/>
      <c r="M178" s="15"/>
      <c r="N178" s="15"/>
      <c r="O178" s="15"/>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row>
    <row r="179">
      <c r="A179" s="16"/>
      <c r="B179" s="15"/>
      <c r="C179" s="15"/>
      <c r="D179" s="9"/>
      <c r="E179" s="15"/>
      <c r="F179" s="15"/>
      <c r="G179" s="15"/>
      <c r="H179" s="15"/>
      <c r="I179" s="15"/>
      <c r="J179" s="15"/>
      <c r="K179" s="15"/>
      <c r="L179" s="15"/>
      <c r="M179" s="15"/>
      <c r="N179" s="15"/>
      <c r="O179" s="15"/>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row>
    <row r="180">
      <c r="A180" s="16"/>
      <c r="B180" s="15"/>
      <c r="C180" s="15"/>
      <c r="D180" s="9"/>
      <c r="E180" s="15"/>
      <c r="F180" s="15"/>
      <c r="G180" s="15"/>
      <c r="H180" s="15"/>
      <c r="I180" s="15"/>
      <c r="J180" s="15"/>
      <c r="K180" s="15"/>
      <c r="L180" s="15"/>
      <c r="M180" s="15"/>
      <c r="N180" s="15"/>
      <c r="O180" s="15"/>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row>
    <row r="181">
      <c r="A181" s="16"/>
      <c r="B181" s="15"/>
      <c r="C181" s="15"/>
      <c r="D181" s="9"/>
      <c r="E181" s="15"/>
      <c r="F181" s="15"/>
      <c r="G181" s="15"/>
      <c r="H181" s="15"/>
      <c r="I181" s="15"/>
      <c r="J181" s="15"/>
      <c r="K181" s="15"/>
      <c r="L181" s="15"/>
      <c r="M181" s="15"/>
      <c r="N181" s="15"/>
      <c r="O181" s="15"/>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row>
    <row r="182">
      <c r="A182" s="16"/>
      <c r="B182" s="15"/>
      <c r="C182" s="15"/>
      <c r="D182" s="9"/>
      <c r="E182" s="15"/>
      <c r="F182" s="15"/>
      <c r="G182" s="15"/>
      <c r="H182" s="15"/>
      <c r="I182" s="15"/>
      <c r="J182" s="15"/>
      <c r="K182" s="15"/>
      <c r="L182" s="15"/>
      <c r="M182" s="15"/>
      <c r="N182" s="15"/>
      <c r="O182" s="15"/>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row>
    <row r="183">
      <c r="A183" s="16"/>
      <c r="B183" s="15"/>
      <c r="C183" s="15"/>
      <c r="D183" s="9"/>
      <c r="E183" s="15"/>
      <c r="F183" s="15"/>
      <c r="G183" s="15"/>
      <c r="H183" s="15"/>
      <c r="I183" s="15"/>
      <c r="J183" s="15"/>
      <c r="K183" s="15"/>
      <c r="L183" s="15"/>
      <c r="M183" s="15"/>
      <c r="N183" s="15"/>
      <c r="O183" s="15"/>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row>
    <row r="184">
      <c r="A184" s="16"/>
      <c r="B184" s="15"/>
      <c r="C184" s="15"/>
      <c r="D184" s="9"/>
      <c r="E184" s="15"/>
      <c r="F184" s="15"/>
      <c r="G184" s="15"/>
      <c r="H184" s="15"/>
      <c r="I184" s="15"/>
      <c r="J184" s="15"/>
      <c r="K184" s="15"/>
      <c r="L184" s="15"/>
      <c r="M184" s="15"/>
      <c r="N184" s="15"/>
      <c r="O184" s="15"/>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row>
    <row r="185">
      <c r="A185" s="16"/>
      <c r="B185" s="15"/>
      <c r="C185" s="15"/>
      <c r="D185" s="9"/>
      <c r="E185" s="15"/>
      <c r="F185" s="15"/>
      <c r="G185" s="15"/>
      <c r="H185" s="15"/>
      <c r="I185" s="15"/>
      <c r="J185" s="15"/>
      <c r="K185" s="15"/>
      <c r="L185" s="15"/>
      <c r="M185" s="15"/>
      <c r="N185" s="15"/>
      <c r="O185" s="15"/>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row>
    <row r="186">
      <c r="A186" s="16"/>
      <c r="B186" s="15"/>
      <c r="C186" s="15"/>
      <c r="D186" s="9"/>
      <c r="E186" s="15"/>
      <c r="F186" s="15"/>
      <c r="G186" s="15"/>
      <c r="H186" s="15"/>
      <c r="I186" s="15"/>
      <c r="J186" s="15"/>
      <c r="K186" s="15"/>
      <c r="L186" s="15"/>
      <c r="M186" s="15"/>
      <c r="N186" s="15"/>
      <c r="O186" s="15"/>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row>
    <row r="187">
      <c r="A187" s="16"/>
      <c r="B187" s="15"/>
      <c r="C187" s="15"/>
      <c r="D187" s="9"/>
      <c r="E187" s="15"/>
      <c r="F187" s="15"/>
      <c r="G187" s="15"/>
      <c r="H187" s="15"/>
      <c r="I187" s="15"/>
      <c r="J187" s="15"/>
      <c r="K187" s="15"/>
      <c r="L187" s="15"/>
      <c r="M187" s="15"/>
      <c r="N187" s="15"/>
      <c r="O187" s="15"/>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row>
    <row r="188">
      <c r="A188" s="16"/>
      <c r="B188" s="15"/>
      <c r="C188" s="15"/>
      <c r="D188" s="9"/>
      <c r="E188" s="15"/>
      <c r="F188" s="15"/>
      <c r="G188" s="15"/>
      <c r="H188" s="15"/>
      <c r="I188" s="15"/>
      <c r="J188" s="15"/>
      <c r="K188" s="15"/>
      <c r="L188" s="15"/>
      <c r="M188" s="15"/>
      <c r="N188" s="15"/>
      <c r="O188" s="15"/>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row>
    <row r="189">
      <c r="A189" s="16"/>
      <c r="B189" s="15"/>
      <c r="C189" s="15"/>
      <c r="D189" s="9"/>
      <c r="E189" s="15"/>
      <c r="F189" s="15"/>
      <c r="G189" s="15"/>
      <c r="H189" s="15"/>
      <c r="I189" s="15"/>
      <c r="J189" s="15"/>
      <c r="K189" s="15"/>
      <c r="L189" s="15"/>
      <c r="M189" s="15"/>
      <c r="N189" s="15"/>
      <c r="O189" s="15"/>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row>
    <row r="190">
      <c r="A190" s="16"/>
      <c r="B190" s="15"/>
      <c r="C190" s="15"/>
      <c r="D190" s="9"/>
      <c r="E190" s="15"/>
      <c r="F190" s="15"/>
      <c r="G190" s="15"/>
      <c r="H190" s="15"/>
      <c r="I190" s="15"/>
      <c r="J190" s="15"/>
      <c r="K190" s="15"/>
      <c r="L190" s="15"/>
      <c r="M190" s="15"/>
      <c r="N190" s="15"/>
      <c r="O190" s="15"/>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row>
    <row r="191">
      <c r="A191" s="16"/>
      <c r="B191" s="15"/>
      <c r="C191" s="15"/>
      <c r="D191" s="9"/>
      <c r="E191" s="15"/>
      <c r="F191" s="15"/>
      <c r="G191" s="15"/>
      <c r="H191" s="15"/>
      <c r="I191" s="15"/>
      <c r="J191" s="15"/>
      <c r="K191" s="15"/>
      <c r="L191" s="15"/>
      <c r="M191" s="15"/>
      <c r="N191" s="15"/>
      <c r="O191" s="15"/>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row>
    <row r="192">
      <c r="A192" s="16"/>
      <c r="B192" s="15"/>
      <c r="C192" s="15"/>
      <c r="D192" s="9"/>
      <c r="E192" s="15"/>
      <c r="F192" s="15"/>
      <c r="G192" s="15"/>
      <c r="H192" s="15"/>
      <c r="I192" s="15"/>
      <c r="J192" s="15"/>
      <c r="K192" s="15"/>
      <c r="L192" s="15"/>
      <c r="M192" s="15"/>
      <c r="N192" s="15"/>
      <c r="O192" s="15"/>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row>
    <row r="193">
      <c r="A193" s="16"/>
      <c r="B193" s="15"/>
      <c r="C193" s="15"/>
      <c r="D193" s="9"/>
      <c r="E193" s="15"/>
      <c r="F193" s="15"/>
      <c r="G193" s="15"/>
      <c r="H193" s="15"/>
      <c r="I193" s="15"/>
      <c r="J193" s="15"/>
      <c r="K193" s="15"/>
      <c r="L193" s="15"/>
      <c r="M193" s="15"/>
      <c r="N193" s="15"/>
      <c r="O193" s="15"/>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row>
    <row r="194">
      <c r="A194" s="16"/>
      <c r="B194" s="15"/>
      <c r="C194" s="15"/>
      <c r="D194" s="9"/>
      <c r="E194" s="15"/>
      <c r="F194" s="15"/>
      <c r="G194" s="15"/>
      <c r="H194" s="15"/>
      <c r="I194" s="15"/>
      <c r="J194" s="15"/>
      <c r="K194" s="15"/>
      <c r="L194" s="15"/>
      <c r="M194" s="15"/>
      <c r="N194" s="15"/>
      <c r="O194" s="15"/>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row>
    <row r="195">
      <c r="A195" s="16"/>
      <c r="B195" s="15"/>
      <c r="C195" s="15"/>
      <c r="D195" s="9"/>
      <c r="E195" s="15"/>
      <c r="F195" s="15"/>
      <c r="G195" s="15"/>
      <c r="H195" s="15"/>
      <c r="I195" s="15"/>
      <c r="J195" s="15"/>
      <c r="K195" s="15"/>
      <c r="L195" s="15"/>
      <c r="M195" s="15"/>
      <c r="N195" s="15"/>
      <c r="O195" s="15"/>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row>
    <row r="196">
      <c r="A196" s="16"/>
      <c r="B196" s="15"/>
      <c r="C196" s="15"/>
      <c r="D196" s="9"/>
      <c r="E196" s="15"/>
      <c r="F196" s="15"/>
      <c r="G196" s="15"/>
      <c r="H196" s="15"/>
      <c r="I196" s="15"/>
      <c r="J196" s="15"/>
      <c r="K196" s="15"/>
      <c r="L196" s="15"/>
      <c r="M196" s="15"/>
      <c r="N196" s="15"/>
      <c r="O196" s="15"/>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row>
    <row r="197">
      <c r="A197" s="16"/>
      <c r="B197" s="15"/>
      <c r="C197" s="15"/>
      <c r="D197" s="9"/>
      <c r="E197" s="15"/>
      <c r="F197" s="15"/>
      <c r="G197" s="15"/>
      <c r="H197" s="15"/>
      <c r="I197" s="15"/>
      <c r="J197" s="15"/>
      <c r="K197" s="15"/>
      <c r="L197" s="15"/>
      <c r="M197" s="15"/>
      <c r="N197" s="15"/>
      <c r="O197" s="15"/>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row>
    <row r="198">
      <c r="A198" s="16"/>
      <c r="B198" s="15"/>
      <c r="C198" s="15"/>
      <c r="D198" s="9"/>
      <c r="E198" s="15"/>
      <c r="F198" s="15"/>
      <c r="G198" s="15"/>
      <c r="H198" s="15"/>
      <c r="I198" s="15"/>
      <c r="J198" s="15"/>
      <c r="K198" s="15"/>
      <c r="L198" s="15"/>
      <c r="M198" s="15"/>
      <c r="N198" s="15"/>
      <c r="O198" s="15"/>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row>
    <row r="199">
      <c r="A199" s="16"/>
      <c r="B199" s="15"/>
      <c r="C199" s="15"/>
      <c r="D199" s="9"/>
      <c r="E199" s="15"/>
      <c r="F199" s="15"/>
      <c r="G199" s="15"/>
      <c r="H199" s="15"/>
      <c r="I199" s="15"/>
      <c r="J199" s="15"/>
      <c r="K199" s="15"/>
      <c r="L199" s="15"/>
      <c r="M199" s="15"/>
      <c r="N199" s="15"/>
      <c r="O199" s="15"/>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row>
    <row r="200">
      <c r="A200" s="16"/>
      <c r="B200" s="15"/>
      <c r="C200" s="15"/>
      <c r="D200" s="9"/>
      <c r="E200" s="15"/>
      <c r="F200" s="15"/>
      <c r="G200" s="15"/>
      <c r="H200" s="15"/>
      <c r="I200" s="15"/>
      <c r="J200" s="15"/>
      <c r="K200" s="15"/>
      <c r="L200" s="15"/>
      <c r="M200" s="15"/>
      <c r="N200" s="15"/>
      <c r="O200" s="15"/>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row>
    <row r="201">
      <c r="A201" s="16"/>
      <c r="B201" s="15"/>
      <c r="C201" s="15"/>
      <c r="D201" s="9"/>
      <c r="E201" s="15"/>
      <c r="F201" s="15"/>
      <c r="G201" s="15"/>
      <c r="H201" s="15"/>
      <c r="I201" s="15"/>
      <c r="J201" s="15"/>
      <c r="K201" s="15"/>
      <c r="L201" s="15"/>
      <c r="M201" s="15"/>
      <c r="N201" s="15"/>
      <c r="O201" s="15"/>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row>
    <row r="202">
      <c r="A202" s="16"/>
      <c r="B202" s="15"/>
      <c r="C202" s="15"/>
      <c r="D202" s="9"/>
      <c r="E202" s="15"/>
      <c r="F202" s="15"/>
      <c r="G202" s="15"/>
      <c r="H202" s="15"/>
      <c r="I202" s="15"/>
      <c r="J202" s="15"/>
      <c r="K202" s="15"/>
      <c r="L202" s="15"/>
      <c r="M202" s="15"/>
      <c r="N202" s="15"/>
      <c r="O202" s="15"/>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row>
    <row r="203">
      <c r="A203" s="16"/>
      <c r="B203" s="15"/>
      <c r="C203" s="15"/>
      <c r="D203" s="9"/>
      <c r="E203" s="15"/>
      <c r="F203" s="15"/>
      <c r="G203" s="15"/>
      <c r="H203" s="15"/>
      <c r="I203" s="15"/>
      <c r="J203" s="15"/>
      <c r="K203" s="15"/>
      <c r="L203" s="15"/>
      <c r="M203" s="15"/>
      <c r="N203" s="15"/>
      <c r="O203" s="15"/>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row>
    <row r="204">
      <c r="A204" s="16"/>
      <c r="B204" s="15"/>
      <c r="C204" s="15"/>
      <c r="D204" s="9"/>
      <c r="E204" s="15"/>
      <c r="F204" s="15"/>
      <c r="G204" s="15"/>
      <c r="H204" s="15"/>
      <c r="I204" s="15"/>
      <c r="J204" s="15"/>
      <c r="K204" s="15"/>
      <c r="L204" s="15"/>
      <c r="M204" s="15"/>
      <c r="N204" s="15"/>
      <c r="O204" s="15"/>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row>
    <row r="205">
      <c r="A205" s="16"/>
      <c r="B205" s="15"/>
      <c r="C205" s="15"/>
      <c r="D205" s="9"/>
      <c r="E205" s="15"/>
      <c r="F205" s="15"/>
      <c r="G205" s="15"/>
      <c r="H205" s="15"/>
      <c r="I205" s="15"/>
      <c r="J205" s="15"/>
      <c r="K205" s="15"/>
      <c r="L205" s="15"/>
      <c r="M205" s="15"/>
      <c r="N205" s="15"/>
      <c r="O205" s="15"/>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row>
    <row r="206">
      <c r="A206" s="16"/>
      <c r="B206" s="15"/>
      <c r="C206" s="15"/>
      <c r="D206" s="9"/>
      <c r="E206" s="15"/>
      <c r="F206" s="15"/>
      <c r="G206" s="15"/>
      <c r="H206" s="15"/>
      <c r="I206" s="15"/>
      <c r="J206" s="15"/>
      <c r="K206" s="15"/>
      <c r="L206" s="15"/>
      <c r="M206" s="15"/>
      <c r="N206" s="15"/>
      <c r="O206" s="15"/>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row>
    <row r="207">
      <c r="A207" s="16"/>
      <c r="B207" s="15"/>
      <c r="C207" s="15"/>
      <c r="D207" s="9"/>
      <c r="E207" s="15"/>
      <c r="F207" s="15"/>
      <c r="G207" s="15"/>
      <c r="H207" s="15"/>
      <c r="I207" s="15"/>
      <c r="J207" s="15"/>
      <c r="K207" s="15"/>
      <c r="L207" s="15"/>
      <c r="M207" s="15"/>
      <c r="N207" s="15"/>
      <c r="O207" s="15"/>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row>
    <row r="208">
      <c r="A208" s="16"/>
      <c r="B208" s="15"/>
      <c r="C208" s="15"/>
      <c r="D208" s="9"/>
      <c r="E208" s="15"/>
      <c r="F208" s="15"/>
      <c r="G208" s="15"/>
      <c r="H208" s="15"/>
      <c r="I208" s="15"/>
      <c r="J208" s="15"/>
      <c r="K208" s="15"/>
      <c r="L208" s="15"/>
      <c r="M208" s="15"/>
      <c r="N208" s="15"/>
      <c r="O208" s="15"/>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row>
    <row r="209">
      <c r="A209" s="16"/>
      <c r="B209" s="15"/>
      <c r="C209" s="15"/>
      <c r="D209" s="9"/>
      <c r="E209" s="15"/>
      <c r="F209" s="15"/>
      <c r="G209" s="15"/>
      <c r="H209" s="15"/>
      <c r="I209" s="15"/>
      <c r="J209" s="15"/>
      <c r="K209" s="15"/>
      <c r="L209" s="15"/>
      <c r="M209" s="15"/>
      <c r="N209" s="15"/>
      <c r="O209" s="15"/>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row>
    <row r="210">
      <c r="A210" s="16"/>
      <c r="B210" s="15"/>
      <c r="C210" s="15"/>
      <c r="D210" s="9"/>
      <c r="E210" s="15"/>
      <c r="F210" s="15"/>
      <c r="G210" s="15"/>
      <c r="H210" s="15"/>
      <c r="I210" s="15"/>
      <c r="J210" s="15"/>
      <c r="K210" s="15"/>
      <c r="L210" s="15"/>
      <c r="M210" s="15"/>
      <c r="N210" s="15"/>
      <c r="O210" s="15"/>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row>
    <row r="211">
      <c r="A211" s="16"/>
      <c r="B211" s="15"/>
      <c r="C211" s="15"/>
      <c r="D211" s="9"/>
      <c r="E211" s="15"/>
      <c r="F211" s="15"/>
      <c r="G211" s="15"/>
      <c r="H211" s="15"/>
      <c r="I211" s="15"/>
      <c r="J211" s="15"/>
      <c r="K211" s="15"/>
      <c r="L211" s="15"/>
      <c r="M211" s="15"/>
      <c r="N211" s="15"/>
      <c r="O211" s="15"/>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row>
    <row r="212">
      <c r="A212" s="16"/>
      <c r="B212" s="15"/>
      <c r="C212" s="15"/>
      <c r="D212" s="9"/>
      <c r="E212" s="15"/>
      <c r="F212" s="15"/>
      <c r="G212" s="15"/>
      <c r="H212" s="15"/>
      <c r="I212" s="15"/>
      <c r="J212" s="15"/>
      <c r="K212" s="15"/>
      <c r="L212" s="15"/>
      <c r="M212" s="15"/>
      <c r="N212" s="15"/>
      <c r="O212" s="15"/>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row>
    <row r="213">
      <c r="A213" s="16"/>
      <c r="B213" s="15"/>
      <c r="C213" s="15"/>
      <c r="D213" s="9"/>
      <c r="E213" s="15"/>
      <c r="F213" s="15"/>
      <c r="G213" s="15"/>
      <c r="H213" s="15"/>
      <c r="I213" s="15"/>
      <c r="J213" s="15"/>
      <c r="K213" s="15"/>
      <c r="L213" s="15"/>
      <c r="M213" s="15"/>
      <c r="N213" s="15"/>
      <c r="O213" s="15"/>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row>
    <row r="214">
      <c r="A214" s="16"/>
      <c r="B214" s="15"/>
      <c r="C214" s="15"/>
      <c r="D214" s="9"/>
      <c r="E214" s="15"/>
      <c r="F214" s="15"/>
      <c r="G214" s="15"/>
      <c r="H214" s="15"/>
      <c r="I214" s="15"/>
      <c r="J214" s="15"/>
      <c r="K214" s="15"/>
      <c r="L214" s="15"/>
      <c r="M214" s="15"/>
      <c r="N214" s="15"/>
      <c r="O214" s="15"/>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row>
    <row r="215">
      <c r="A215" s="16"/>
      <c r="B215" s="15"/>
      <c r="C215" s="15"/>
      <c r="D215" s="9"/>
      <c r="E215" s="15"/>
      <c r="F215" s="15"/>
      <c r="G215" s="15"/>
      <c r="H215" s="15"/>
      <c r="I215" s="15"/>
      <c r="J215" s="15"/>
      <c r="K215" s="15"/>
      <c r="L215" s="15"/>
      <c r="M215" s="15"/>
      <c r="N215" s="15"/>
      <c r="O215" s="15"/>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row>
    <row r="216">
      <c r="A216" s="16"/>
      <c r="B216" s="15"/>
      <c r="C216" s="15"/>
      <c r="D216" s="9"/>
      <c r="E216" s="15"/>
      <c r="F216" s="15"/>
      <c r="G216" s="15"/>
      <c r="H216" s="15"/>
      <c r="I216" s="15"/>
      <c r="J216" s="15"/>
      <c r="K216" s="15"/>
      <c r="L216" s="15"/>
      <c r="M216" s="15"/>
      <c r="N216" s="15"/>
      <c r="O216" s="15"/>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row>
    <row r="217">
      <c r="A217" s="16"/>
      <c r="B217" s="15"/>
      <c r="C217" s="15"/>
      <c r="D217" s="9"/>
      <c r="E217" s="15"/>
      <c r="F217" s="15"/>
      <c r="G217" s="15"/>
      <c r="H217" s="15"/>
      <c r="I217" s="15"/>
      <c r="J217" s="15"/>
      <c r="K217" s="15"/>
      <c r="L217" s="15"/>
      <c r="M217" s="15"/>
      <c r="N217" s="15"/>
      <c r="O217" s="15"/>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row>
    <row r="218">
      <c r="A218" s="16"/>
      <c r="B218" s="15"/>
      <c r="C218" s="15"/>
      <c r="D218" s="9"/>
      <c r="E218" s="15"/>
      <c r="F218" s="15"/>
      <c r="G218" s="15"/>
      <c r="H218" s="15"/>
      <c r="I218" s="15"/>
      <c r="J218" s="15"/>
      <c r="K218" s="15"/>
      <c r="L218" s="15"/>
      <c r="M218" s="15"/>
      <c r="N218" s="15"/>
      <c r="O218" s="15"/>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row>
    <row r="219">
      <c r="A219" s="16"/>
      <c r="B219" s="15"/>
      <c r="C219" s="15"/>
      <c r="D219" s="9"/>
      <c r="E219" s="15"/>
      <c r="F219" s="15"/>
      <c r="G219" s="15"/>
      <c r="H219" s="15"/>
      <c r="I219" s="15"/>
      <c r="J219" s="15"/>
      <c r="K219" s="15"/>
      <c r="L219" s="15"/>
      <c r="M219" s="15"/>
      <c r="N219" s="15"/>
      <c r="O219" s="15"/>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row>
    <row r="220">
      <c r="A220" s="16"/>
      <c r="B220" s="15"/>
      <c r="C220" s="15"/>
      <c r="D220" s="9"/>
      <c r="E220" s="15"/>
      <c r="F220" s="15"/>
      <c r="G220" s="15"/>
      <c r="H220" s="15"/>
      <c r="I220" s="15"/>
      <c r="J220" s="15"/>
      <c r="K220" s="15"/>
      <c r="L220" s="15"/>
      <c r="M220" s="15"/>
      <c r="N220" s="15"/>
      <c r="O220" s="15"/>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row>
    <row r="221">
      <c r="A221" s="16"/>
      <c r="B221" s="15"/>
      <c r="C221" s="15"/>
      <c r="D221" s="9"/>
      <c r="E221" s="15"/>
      <c r="F221" s="15"/>
      <c r="G221" s="15"/>
      <c r="H221" s="15"/>
      <c r="I221" s="15"/>
      <c r="J221" s="15"/>
      <c r="K221" s="15"/>
      <c r="L221" s="15"/>
      <c r="M221" s="15"/>
      <c r="N221" s="15"/>
      <c r="O221" s="15"/>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row>
    <row r="222">
      <c r="A222" s="16"/>
      <c r="B222" s="15"/>
      <c r="C222" s="15"/>
      <c r="D222" s="9"/>
      <c r="E222" s="15"/>
      <c r="F222" s="15"/>
      <c r="G222" s="15"/>
      <c r="H222" s="15"/>
      <c r="I222" s="15"/>
      <c r="J222" s="15"/>
      <c r="K222" s="15"/>
      <c r="L222" s="15"/>
      <c r="M222" s="15"/>
      <c r="N222" s="15"/>
      <c r="O222" s="15"/>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row>
    <row r="223">
      <c r="A223" s="16"/>
      <c r="B223" s="15"/>
      <c r="C223" s="15"/>
      <c r="D223" s="9"/>
      <c r="E223" s="15"/>
      <c r="F223" s="15"/>
      <c r="G223" s="15"/>
      <c r="H223" s="15"/>
      <c r="I223" s="15"/>
      <c r="J223" s="15"/>
      <c r="K223" s="15"/>
      <c r="L223" s="15"/>
      <c r="M223" s="15"/>
      <c r="N223" s="15"/>
      <c r="O223" s="15"/>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row>
    <row r="224">
      <c r="A224" s="16"/>
      <c r="B224" s="15"/>
      <c r="C224" s="15"/>
      <c r="D224" s="9"/>
      <c r="E224" s="15"/>
      <c r="F224" s="15"/>
      <c r="G224" s="15"/>
      <c r="H224" s="15"/>
      <c r="I224" s="15"/>
      <c r="J224" s="15"/>
      <c r="K224" s="15"/>
      <c r="L224" s="15"/>
      <c r="M224" s="15"/>
      <c r="N224" s="15"/>
      <c r="O224" s="15"/>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row>
    <row r="225">
      <c r="A225" s="16"/>
      <c r="B225" s="15"/>
      <c r="C225" s="15"/>
      <c r="D225" s="9"/>
      <c r="E225" s="15"/>
      <c r="F225" s="15"/>
      <c r="G225" s="15"/>
      <c r="H225" s="15"/>
      <c r="I225" s="15"/>
      <c r="J225" s="15"/>
      <c r="K225" s="15"/>
      <c r="L225" s="15"/>
      <c r="M225" s="15"/>
      <c r="N225" s="15"/>
      <c r="O225" s="15"/>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row>
    <row r="226">
      <c r="A226" s="16"/>
      <c r="B226" s="15"/>
      <c r="C226" s="15"/>
      <c r="D226" s="9"/>
      <c r="E226" s="15"/>
      <c r="F226" s="15"/>
      <c r="G226" s="15"/>
      <c r="H226" s="15"/>
      <c r="I226" s="15"/>
      <c r="J226" s="15"/>
      <c r="K226" s="15"/>
      <c r="L226" s="15"/>
      <c r="M226" s="15"/>
      <c r="N226" s="15"/>
      <c r="O226" s="15"/>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row>
    <row r="227">
      <c r="A227" s="16"/>
      <c r="B227" s="15"/>
      <c r="C227" s="15"/>
      <c r="D227" s="9"/>
      <c r="E227" s="15"/>
      <c r="F227" s="15"/>
      <c r="G227" s="15"/>
      <c r="H227" s="15"/>
      <c r="I227" s="15"/>
      <c r="J227" s="15"/>
      <c r="K227" s="15"/>
      <c r="L227" s="15"/>
      <c r="M227" s="15"/>
      <c r="N227" s="15"/>
      <c r="O227" s="15"/>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row>
    <row r="228">
      <c r="A228" s="16"/>
      <c r="B228" s="15"/>
      <c r="C228" s="15"/>
      <c r="D228" s="9"/>
      <c r="E228" s="15"/>
      <c r="F228" s="15"/>
      <c r="G228" s="15"/>
      <c r="H228" s="15"/>
      <c r="I228" s="15"/>
      <c r="J228" s="15"/>
      <c r="K228" s="15"/>
      <c r="L228" s="15"/>
      <c r="M228" s="15"/>
      <c r="N228" s="15"/>
      <c r="O228" s="15"/>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row>
    <row r="229">
      <c r="A229" s="16"/>
      <c r="B229" s="15"/>
      <c r="C229" s="15"/>
      <c r="D229" s="9"/>
      <c r="E229" s="15"/>
      <c r="F229" s="15"/>
      <c r="G229" s="15"/>
      <c r="H229" s="15"/>
      <c r="I229" s="15"/>
      <c r="J229" s="15"/>
      <c r="K229" s="15"/>
      <c r="L229" s="15"/>
      <c r="M229" s="15"/>
      <c r="N229" s="15"/>
      <c r="O229" s="15"/>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row>
    <row r="230">
      <c r="A230" s="16"/>
      <c r="B230" s="15"/>
      <c r="C230" s="15"/>
      <c r="D230" s="9"/>
      <c r="E230" s="15"/>
      <c r="F230" s="15"/>
      <c r="G230" s="15"/>
      <c r="H230" s="15"/>
      <c r="I230" s="15"/>
      <c r="J230" s="15"/>
      <c r="K230" s="15"/>
      <c r="L230" s="15"/>
      <c r="M230" s="15"/>
      <c r="N230" s="15"/>
      <c r="O230" s="15"/>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row>
    <row r="231">
      <c r="A231" s="16"/>
      <c r="B231" s="15"/>
      <c r="C231" s="15"/>
      <c r="D231" s="9"/>
      <c r="E231" s="15"/>
      <c r="F231" s="15"/>
      <c r="G231" s="15"/>
      <c r="H231" s="15"/>
      <c r="I231" s="15"/>
      <c r="J231" s="15"/>
      <c r="K231" s="15"/>
      <c r="L231" s="15"/>
      <c r="M231" s="15"/>
      <c r="N231" s="15"/>
      <c r="O231" s="15"/>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row>
    <row r="232">
      <c r="A232" s="16"/>
      <c r="B232" s="15"/>
      <c r="C232" s="15"/>
      <c r="D232" s="9"/>
      <c r="E232" s="15"/>
      <c r="F232" s="15"/>
      <c r="G232" s="15"/>
      <c r="H232" s="15"/>
      <c r="I232" s="15"/>
      <c r="J232" s="15"/>
      <c r="K232" s="15"/>
      <c r="L232" s="15"/>
      <c r="M232" s="15"/>
      <c r="N232" s="15"/>
      <c r="O232" s="15"/>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row>
    <row r="233">
      <c r="A233" s="16"/>
      <c r="B233" s="15"/>
      <c r="C233" s="15"/>
      <c r="D233" s="9"/>
      <c r="E233" s="15"/>
      <c r="F233" s="15"/>
      <c r="G233" s="15"/>
      <c r="H233" s="15"/>
      <c r="I233" s="15"/>
      <c r="J233" s="15"/>
      <c r="K233" s="15"/>
      <c r="L233" s="15"/>
      <c r="M233" s="15"/>
      <c r="N233" s="15"/>
      <c r="O233" s="15"/>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row>
    <row r="234">
      <c r="A234" s="16"/>
      <c r="B234" s="15"/>
      <c r="C234" s="15"/>
      <c r="D234" s="9"/>
      <c r="E234" s="15"/>
      <c r="F234" s="15"/>
      <c r="G234" s="15"/>
      <c r="H234" s="15"/>
      <c r="I234" s="15"/>
      <c r="J234" s="15"/>
      <c r="K234" s="15"/>
      <c r="L234" s="15"/>
      <c r="M234" s="15"/>
      <c r="N234" s="15"/>
      <c r="O234" s="15"/>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row>
    <row r="235">
      <c r="A235" s="16"/>
      <c r="B235" s="15"/>
      <c r="C235" s="15"/>
      <c r="D235" s="9"/>
      <c r="E235" s="15"/>
      <c r="F235" s="15"/>
      <c r="G235" s="15"/>
      <c r="H235" s="15"/>
      <c r="I235" s="15"/>
      <c r="J235" s="15"/>
      <c r="K235" s="15"/>
      <c r="L235" s="15"/>
      <c r="M235" s="15"/>
      <c r="N235" s="15"/>
      <c r="O235" s="15"/>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row>
    <row r="236">
      <c r="A236" s="16"/>
      <c r="B236" s="15"/>
      <c r="C236" s="15"/>
      <c r="D236" s="9"/>
      <c r="E236" s="15"/>
      <c r="F236" s="15"/>
      <c r="G236" s="15"/>
      <c r="H236" s="15"/>
      <c r="I236" s="15"/>
      <c r="J236" s="15"/>
      <c r="K236" s="15"/>
      <c r="L236" s="15"/>
      <c r="M236" s="15"/>
      <c r="N236" s="15"/>
      <c r="O236" s="15"/>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row>
    <row r="237">
      <c r="A237" s="16"/>
      <c r="B237" s="15"/>
      <c r="C237" s="15"/>
      <c r="D237" s="9"/>
      <c r="E237" s="15"/>
      <c r="F237" s="15"/>
      <c r="G237" s="15"/>
      <c r="H237" s="15"/>
      <c r="I237" s="15"/>
      <c r="J237" s="15"/>
      <c r="K237" s="15"/>
      <c r="L237" s="15"/>
      <c r="M237" s="15"/>
      <c r="N237" s="15"/>
      <c r="O237" s="15"/>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row>
    <row r="238">
      <c r="A238" s="16"/>
      <c r="B238" s="15"/>
      <c r="C238" s="15"/>
      <c r="D238" s="9"/>
      <c r="E238" s="15"/>
      <c r="F238" s="15"/>
      <c r="G238" s="15"/>
      <c r="H238" s="15"/>
      <c r="I238" s="15"/>
      <c r="J238" s="15"/>
      <c r="K238" s="15"/>
      <c r="L238" s="15"/>
      <c r="M238" s="15"/>
      <c r="N238" s="15"/>
      <c r="O238" s="15"/>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row>
    <row r="239">
      <c r="A239" s="16"/>
      <c r="B239" s="15"/>
      <c r="C239" s="15"/>
      <c r="D239" s="9"/>
      <c r="E239" s="15"/>
      <c r="F239" s="15"/>
      <c r="G239" s="15"/>
      <c r="H239" s="15"/>
      <c r="I239" s="15"/>
      <c r="J239" s="15"/>
      <c r="K239" s="15"/>
      <c r="L239" s="15"/>
      <c r="M239" s="15"/>
      <c r="N239" s="15"/>
      <c r="O239" s="15"/>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row>
    <row r="240">
      <c r="A240" s="16"/>
      <c r="B240" s="15"/>
      <c r="C240" s="15"/>
      <c r="D240" s="9"/>
      <c r="E240" s="15"/>
      <c r="F240" s="15"/>
      <c r="G240" s="15"/>
      <c r="H240" s="15"/>
      <c r="I240" s="15"/>
      <c r="J240" s="15"/>
      <c r="K240" s="15"/>
      <c r="L240" s="15"/>
      <c r="M240" s="15"/>
      <c r="N240" s="15"/>
      <c r="O240" s="15"/>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row>
    <row r="241">
      <c r="A241" s="16"/>
      <c r="B241" s="15"/>
      <c r="C241" s="15"/>
      <c r="D241" s="9"/>
      <c r="E241" s="15"/>
      <c r="F241" s="15"/>
      <c r="G241" s="15"/>
      <c r="H241" s="15"/>
      <c r="I241" s="15"/>
      <c r="J241" s="15"/>
      <c r="K241" s="15"/>
      <c r="L241" s="15"/>
      <c r="M241" s="15"/>
      <c r="N241" s="15"/>
      <c r="O241" s="15"/>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row>
    <row r="242">
      <c r="A242" s="16"/>
      <c r="B242" s="15"/>
      <c r="C242" s="15"/>
      <c r="D242" s="9"/>
      <c r="E242" s="15"/>
      <c r="F242" s="15"/>
      <c r="G242" s="15"/>
      <c r="H242" s="15"/>
      <c r="I242" s="15"/>
      <c r="J242" s="15"/>
      <c r="K242" s="15"/>
      <c r="L242" s="15"/>
      <c r="M242" s="15"/>
      <c r="N242" s="15"/>
      <c r="O242" s="15"/>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row>
    <row r="243">
      <c r="A243" s="16"/>
      <c r="B243" s="15"/>
      <c r="C243" s="15"/>
      <c r="D243" s="9"/>
      <c r="E243" s="15"/>
      <c r="F243" s="15"/>
      <c r="G243" s="15"/>
      <c r="H243" s="15"/>
      <c r="I243" s="15"/>
      <c r="J243" s="15"/>
      <c r="K243" s="15"/>
      <c r="L243" s="15"/>
      <c r="M243" s="15"/>
      <c r="N243" s="15"/>
      <c r="O243" s="15"/>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row>
    <row r="244">
      <c r="A244" s="16"/>
      <c r="B244" s="15"/>
      <c r="C244" s="15"/>
      <c r="D244" s="9"/>
      <c r="E244" s="15"/>
      <c r="F244" s="15"/>
      <c r="G244" s="15"/>
      <c r="H244" s="15"/>
      <c r="I244" s="15"/>
      <c r="J244" s="15"/>
      <c r="K244" s="15"/>
      <c r="L244" s="15"/>
      <c r="M244" s="15"/>
      <c r="N244" s="15"/>
      <c r="O244" s="15"/>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row>
    <row r="245">
      <c r="A245" s="16"/>
      <c r="B245" s="15"/>
      <c r="C245" s="15"/>
      <c r="D245" s="9"/>
      <c r="E245" s="15"/>
      <c r="F245" s="15"/>
      <c r="G245" s="15"/>
      <c r="H245" s="15"/>
      <c r="I245" s="15"/>
      <c r="J245" s="15"/>
      <c r="K245" s="15"/>
      <c r="L245" s="15"/>
      <c r="M245" s="15"/>
      <c r="N245" s="15"/>
      <c r="O245" s="15"/>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row>
    <row r="246">
      <c r="A246" s="16"/>
      <c r="B246" s="15"/>
      <c r="C246" s="15"/>
      <c r="D246" s="9"/>
      <c r="E246" s="15"/>
      <c r="F246" s="15"/>
      <c r="G246" s="15"/>
      <c r="H246" s="15"/>
      <c r="I246" s="15"/>
      <c r="J246" s="15"/>
      <c r="K246" s="15"/>
      <c r="L246" s="15"/>
      <c r="M246" s="15"/>
      <c r="N246" s="15"/>
      <c r="O246" s="15"/>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row>
    <row r="247">
      <c r="A247" s="16"/>
      <c r="B247" s="15"/>
      <c r="C247" s="15"/>
      <c r="D247" s="9"/>
      <c r="E247" s="15"/>
      <c r="F247" s="15"/>
      <c r="G247" s="15"/>
      <c r="H247" s="15"/>
      <c r="I247" s="15"/>
      <c r="J247" s="15"/>
      <c r="K247" s="15"/>
      <c r="L247" s="15"/>
      <c r="M247" s="15"/>
      <c r="N247" s="15"/>
      <c r="O247" s="15"/>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row>
    <row r="248">
      <c r="A248" s="16"/>
      <c r="B248" s="15"/>
      <c r="C248" s="15"/>
      <c r="D248" s="9"/>
      <c r="E248" s="15"/>
      <c r="F248" s="15"/>
      <c r="G248" s="15"/>
      <c r="H248" s="15"/>
      <c r="I248" s="15"/>
      <c r="J248" s="15"/>
      <c r="K248" s="15"/>
      <c r="L248" s="15"/>
      <c r="M248" s="15"/>
      <c r="N248" s="15"/>
      <c r="O248" s="15"/>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row>
    <row r="249">
      <c r="A249" s="16"/>
      <c r="B249" s="15"/>
      <c r="C249" s="15"/>
      <c r="D249" s="9"/>
      <c r="E249" s="15"/>
      <c r="F249" s="15"/>
      <c r="G249" s="15"/>
      <c r="H249" s="15"/>
      <c r="I249" s="15"/>
      <c r="J249" s="15"/>
      <c r="K249" s="15"/>
      <c r="L249" s="15"/>
      <c r="M249" s="15"/>
      <c r="N249" s="15"/>
      <c r="O249" s="15"/>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row>
    <row r="250">
      <c r="A250" s="16"/>
      <c r="B250" s="15"/>
      <c r="C250" s="15"/>
      <c r="D250" s="9"/>
      <c r="E250" s="15"/>
      <c r="F250" s="15"/>
      <c r="G250" s="15"/>
      <c r="H250" s="15"/>
      <c r="I250" s="15"/>
      <c r="J250" s="15"/>
      <c r="K250" s="15"/>
      <c r="L250" s="15"/>
      <c r="M250" s="15"/>
      <c r="N250" s="15"/>
      <c r="O250" s="15"/>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row>
    <row r="251">
      <c r="A251" s="16"/>
      <c r="B251" s="15"/>
      <c r="C251" s="15"/>
      <c r="D251" s="9"/>
      <c r="E251" s="15"/>
      <c r="F251" s="15"/>
      <c r="G251" s="15"/>
      <c r="H251" s="15"/>
      <c r="I251" s="15"/>
      <c r="J251" s="15"/>
      <c r="K251" s="15"/>
      <c r="L251" s="15"/>
      <c r="M251" s="15"/>
      <c r="N251" s="15"/>
      <c r="O251" s="15"/>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row>
    <row r="252">
      <c r="A252" s="16"/>
      <c r="B252" s="15"/>
      <c r="C252" s="15"/>
      <c r="D252" s="9"/>
      <c r="E252" s="15"/>
      <c r="F252" s="15"/>
      <c r="G252" s="15"/>
      <c r="H252" s="15"/>
      <c r="I252" s="15"/>
      <c r="J252" s="15"/>
      <c r="K252" s="15"/>
      <c r="L252" s="15"/>
      <c r="M252" s="15"/>
      <c r="N252" s="15"/>
      <c r="O252" s="15"/>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row>
    <row r="253">
      <c r="A253" s="16"/>
      <c r="B253" s="15"/>
      <c r="C253" s="15"/>
      <c r="D253" s="9"/>
      <c r="E253" s="15"/>
      <c r="F253" s="15"/>
      <c r="G253" s="15"/>
      <c r="H253" s="15"/>
      <c r="I253" s="15"/>
      <c r="J253" s="15"/>
      <c r="K253" s="15"/>
      <c r="L253" s="15"/>
      <c r="M253" s="15"/>
      <c r="N253" s="15"/>
      <c r="O253" s="15"/>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row>
    <row r="254">
      <c r="A254" s="16"/>
      <c r="B254" s="15"/>
      <c r="C254" s="15"/>
      <c r="D254" s="9"/>
      <c r="E254" s="15"/>
      <c r="F254" s="15"/>
      <c r="G254" s="15"/>
      <c r="H254" s="15"/>
      <c r="I254" s="15"/>
      <c r="J254" s="15"/>
      <c r="K254" s="15"/>
      <c r="L254" s="15"/>
      <c r="M254" s="15"/>
      <c r="N254" s="15"/>
      <c r="O254" s="15"/>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row>
    <row r="255">
      <c r="A255" s="16"/>
      <c r="B255" s="15"/>
      <c r="C255" s="15"/>
      <c r="D255" s="9"/>
      <c r="E255" s="15"/>
      <c r="F255" s="15"/>
      <c r="G255" s="15"/>
      <c r="H255" s="15"/>
      <c r="I255" s="15"/>
      <c r="J255" s="15"/>
      <c r="K255" s="15"/>
      <c r="L255" s="15"/>
      <c r="M255" s="15"/>
      <c r="N255" s="15"/>
      <c r="O255" s="15"/>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row>
    <row r="256">
      <c r="A256" s="16"/>
      <c r="B256" s="15"/>
      <c r="C256" s="15"/>
      <c r="D256" s="9"/>
      <c r="E256" s="15"/>
      <c r="F256" s="15"/>
      <c r="G256" s="15"/>
      <c r="H256" s="15"/>
      <c r="I256" s="15"/>
      <c r="J256" s="15"/>
      <c r="K256" s="15"/>
      <c r="L256" s="15"/>
      <c r="M256" s="15"/>
      <c r="N256" s="15"/>
      <c r="O256" s="15"/>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row>
    <row r="257">
      <c r="A257" s="16"/>
      <c r="B257" s="15"/>
      <c r="C257" s="15"/>
      <c r="D257" s="9"/>
      <c r="E257" s="15"/>
      <c r="F257" s="15"/>
      <c r="G257" s="15"/>
      <c r="H257" s="15"/>
      <c r="I257" s="15"/>
      <c r="J257" s="15"/>
      <c r="K257" s="15"/>
      <c r="L257" s="15"/>
      <c r="M257" s="15"/>
      <c r="N257" s="15"/>
      <c r="O257" s="15"/>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row>
    <row r="258">
      <c r="A258" s="16"/>
      <c r="B258" s="15"/>
      <c r="C258" s="15"/>
      <c r="D258" s="9"/>
      <c r="E258" s="15"/>
      <c r="F258" s="15"/>
      <c r="G258" s="15"/>
      <c r="H258" s="15"/>
      <c r="I258" s="15"/>
      <c r="J258" s="15"/>
      <c r="K258" s="15"/>
      <c r="L258" s="15"/>
      <c r="M258" s="15"/>
      <c r="N258" s="15"/>
      <c r="O258" s="15"/>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row>
    <row r="259">
      <c r="A259" s="16"/>
      <c r="B259" s="15"/>
      <c r="C259" s="15"/>
      <c r="D259" s="9"/>
      <c r="E259" s="15"/>
      <c r="F259" s="15"/>
      <c r="G259" s="15"/>
      <c r="H259" s="15"/>
      <c r="I259" s="15"/>
      <c r="J259" s="15"/>
      <c r="K259" s="15"/>
      <c r="L259" s="15"/>
      <c r="M259" s="15"/>
      <c r="N259" s="15"/>
      <c r="O259" s="15"/>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row>
    <row r="260">
      <c r="A260" s="16"/>
      <c r="B260" s="15"/>
      <c r="C260" s="15"/>
      <c r="D260" s="9"/>
      <c r="E260" s="15"/>
      <c r="F260" s="15"/>
      <c r="G260" s="15"/>
      <c r="H260" s="15"/>
      <c r="I260" s="15"/>
      <c r="J260" s="15"/>
      <c r="K260" s="15"/>
      <c r="L260" s="15"/>
      <c r="M260" s="15"/>
      <c r="N260" s="15"/>
      <c r="O260" s="15"/>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row>
    <row r="261">
      <c r="A261" s="16"/>
      <c r="B261" s="15"/>
      <c r="C261" s="15"/>
      <c r="D261" s="9"/>
      <c r="E261" s="15"/>
      <c r="F261" s="15"/>
      <c r="G261" s="15"/>
      <c r="H261" s="15"/>
      <c r="I261" s="15"/>
      <c r="J261" s="15"/>
      <c r="K261" s="15"/>
      <c r="L261" s="15"/>
      <c r="M261" s="15"/>
      <c r="N261" s="15"/>
      <c r="O261" s="15"/>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row>
    <row r="262">
      <c r="A262" s="16"/>
      <c r="B262" s="15"/>
      <c r="C262" s="15"/>
      <c r="D262" s="9"/>
      <c r="E262" s="15"/>
      <c r="F262" s="15"/>
      <c r="G262" s="15"/>
      <c r="H262" s="15"/>
      <c r="I262" s="15"/>
      <c r="J262" s="15"/>
      <c r="K262" s="15"/>
      <c r="L262" s="15"/>
      <c r="M262" s="15"/>
      <c r="N262" s="15"/>
      <c r="O262" s="15"/>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row>
    <row r="263">
      <c r="A263" s="16"/>
      <c r="B263" s="15"/>
      <c r="C263" s="15"/>
      <c r="D263" s="9"/>
      <c r="E263" s="15"/>
      <c r="F263" s="15"/>
      <c r="G263" s="15"/>
      <c r="H263" s="15"/>
      <c r="I263" s="15"/>
      <c r="J263" s="15"/>
      <c r="K263" s="15"/>
      <c r="L263" s="15"/>
      <c r="M263" s="15"/>
      <c r="N263" s="15"/>
      <c r="O263" s="15"/>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row>
    <row r="264">
      <c r="A264" s="16"/>
      <c r="B264" s="15"/>
      <c r="C264" s="15"/>
      <c r="D264" s="9"/>
      <c r="E264" s="15"/>
      <c r="F264" s="15"/>
      <c r="G264" s="15"/>
      <c r="H264" s="15"/>
      <c r="I264" s="15"/>
      <c r="J264" s="15"/>
      <c r="K264" s="15"/>
      <c r="L264" s="15"/>
      <c r="M264" s="15"/>
      <c r="N264" s="15"/>
      <c r="O264" s="15"/>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row>
    <row r="265">
      <c r="A265" s="16"/>
      <c r="B265" s="15"/>
      <c r="C265" s="15"/>
      <c r="D265" s="9"/>
      <c r="E265" s="15"/>
      <c r="F265" s="15"/>
      <c r="G265" s="15"/>
      <c r="H265" s="15"/>
      <c r="I265" s="15"/>
      <c r="J265" s="15"/>
      <c r="K265" s="15"/>
      <c r="L265" s="15"/>
      <c r="M265" s="15"/>
      <c r="N265" s="15"/>
      <c r="O265" s="15"/>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row>
    <row r="266">
      <c r="A266" s="16"/>
      <c r="B266" s="15"/>
      <c r="C266" s="15"/>
      <c r="D266" s="9"/>
      <c r="E266" s="15"/>
      <c r="F266" s="15"/>
      <c r="G266" s="15"/>
      <c r="H266" s="15"/>
      <c r="I266" s="15"/>
      <c r="J266" s="15"/>
      <c r="K266" s="15"/>
      <c r="L266" s="15"/>
      <c r="M266" s="15"/>
      <c r="N266" s="15"/>
      <c r="O266" s="15"/>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row>
    <row r="267">
      <c r="A267" s="16"/>
      <c r="B267" s="15"/>
      <c r="C267" s="15"/>
      <c r="D267" s="9"/>
      <c r="E267" s="15"/>
      <c r="F267" s="15"/>
      <c r="G267" s="15"/>
      <c r="H267" s="15"/>
      <c r="I267" s="15"/>
      <c r="J267" s="15"/>
      <c r="K267" s="15"/>
      <c r="L267" s="15"/>
      <c r="M267" s="15"/>
      <c r="N267" s="15"/>
      <c r="O267" s="15"/>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row>
    <row r="268">
      <c r="A268" s="16"/>
      <c r="B268" s="15"/>
      <c r="C268" s="15"/>
      <c r="D268" s="9"/>
      <c r="E268" s="15"/>
      <c r="F268" s="15"/>
      <c r="G268" s="15"/>
      <c r="H268" s="15"/>
      <c r="I268" s="15"/>
      <c r="J268" s="15"/>
      <c r="K268" s="15"/>
      <c r="L268" s="15"/>
      <c r="M268" s="15"/>
      <c r="N268" s="15"/>
      <c r="O268" s="15"/>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row>
    <row r="269">
      <c r="A269" s="16"/>
      <c r="B269" s="15"/>
      <c r="C269" s="15"/>
      <c r="D269" s="9"/>
      <c r="E269" s="15"/>
      <c r="F269" s="15"/>
      <c r="G269" s="15"/>
      <c r="H269" s="15"/>
      <c r="I269" s="15"/>
      <c r="J269" s="15"/>
      <c r="K269" s="15"/>
      <c r="L269" s="15"/>
      <c r="M269" s="15"/>
      <c r="N269" s="15"/>
      <c r="O269" s="15"/>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row>
    <row r="270">
      <c r="A270" s="16"/>
      <c r="B270" s="15"/>
      <c r="C270" s="15"/>
      <c r="D270" s="9"/>
      <c r="E270" s="15"/>
      <c r="F270" s="15"/>
      <c r="G270" s="15"/>
      <c r="H270" s="15"/>
      <c r="I270" s="15"/>
      <c r="J270" s="15"/>
      <c r="K270" s="15"/>
      <c r="L270" s="15"/>
      <c r="M270" s="15"/>
      <c r="N270" s="15"/>
      <c r="O270" s="15"/>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row>
    <row r="271">
      <c r="A271" s="16"/>
      <c r="B271" s="15"/>
      <c r="C271" s="15"/>
      <c r="D271" s="9"/>
      <c r="E271" s="15"/>
      <c r="F271" s="15"/>
      <c r="G271" s="15"/>
      <c r="H271" s="15"/>
      <c r="I271" s="15"/>
      <c r="J271" s="15"/>
      <c r="K271" s="15"/>
      <c r="L271" s="15"/>
      <c r="M271" s="15"/>
      <c r="N271" s="15"/>
      <c r="O271" s="15"/>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row>
    <row r="272">
      <c r="A272" s="16"/>
      <c r="B272" s="15"/>
      <c r="C272" s="15"/>
      <c r="D272" s="9"/>
      <c r="E272" s="15"/>
      <c r="F272" s="15"/>
      <c r="G272" s="15"/>
      <c r="H272" s="15"/>
      <c r="I272" s="15"/>
      <c r="J272" s="15"/>
      <c r="K272" s="15"/>
      <c r="L272" s="15"/>
      <c r="M272" s="15"/>
      <c r="N272" s="15"/>
      <c r="O272" s="15"/>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row>
    <row r="273">
      <c r="A273" s="16"/>
      <c r="B273" s="15"/>
      <c r="C273" s="15"/>
      <c r="D273" s="9"/>
      <c r="E273" s="15"/>
      <c r="F273" s="15"/>
      <c r="G273" s="15"/>
      <c r="H273" s="15"/>
      <c r="I273" s="15"/>
      <c r="J273" s="15"/>
      <c r="K273" s="15"/>
      <c r="L273" s="15"/>
      <c r="M273" s="15"/>
      <c r="N273" s="15"/>
      <c r="O273" s="15"/>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row>
    <row r="274">
      <c r="A274" s="16"/>
      <c r="B274" s="15"/>
      <c r="C274" s="15"/>
      <c r="D274" s="9"/>
      <c r="E274" s="15"/>
      <c r="F274" s="15"/>
      <c r="G274" s="15"/>
      <c r="H274" s="15"/>
      <c r="I274" s="15"/>
      <c r="J274" s="15"/>
      <c r="K274" s="15"/>
      <c r="L274" s="15"/>
      <c r="M274" s="15"/>
      <c r="N274" s="15"/>
      <c r="O274" s="15"/>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row>
    <row r="275">
      <c r="A275" s="16"/>
      <c r="B275" s="15"/>
      <c r="C275" s="15"/>
      <c r="D275" s="9"/>
      <c r="E275" s="15"/>
      <c r="F275" s="15"/>
      <c r="G275" s="15"/>
      <c r="H275" s="15"/>
      <c r="I275" s="15"/>
      <c r="J275" s="15"/>
      <c r="K275" s="15"/>
      <c r="L275" s="15"/>
      <c r="M275" s="15"/>
      <c r="N275" s="15"/>
      <c r="O275" s="15"/>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row>
    <row r="276">
      <c r="A276" s="16"/>
      <c r="B276" s="15"/>
      <c r="C276" s="15"/>
      <c r="D276" s="9"/>
      <c r="E276" s="15"/>
      <c r="F276" s="15"/>
      <c r="G276" s="15"/>
      <c r="H276" s="15"/>
      <c r="I276" s="15"/>
      <c r="J276" s="15"/>
      <c r="K276" s="15"/>
      <c r="L276" s="15"/>
      <c r="M276" s="15"/>
      <c r="N276" s="15"/>
      <c r="O276" s="15"/>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row>
    <row r="277">
      <c r="A277" s="16"/>
      <c r="B277" s="15"/>
      <c r="C277" s="15"/>
      <c r="D277" s="9"/>
      <c r="E277" s="15"/>
      <c r="F277" s="15"/>
      <c r="G277" s="15"/>
      <c r="H277" s="15"/>
      <c r="I277" s="15"/>
      <c r="J277" s="15"/>
      <c r="K277" s="15"/>
      <c r="L277" s="15"/>
      <c r="M277" s="15"/>
      <c r="N277" s="15"/>
      <c r="O277" s="15"/>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row>
    <row r="278">
      <c r="A278" s="16"/>
      <c r="B278" s="15"/>
      <c r="C278" s="15"/>
      <c r="D278" s="9"/>
      <c r="E278" s="15"/>
      <c r="F278" s="15"/>
      <c r="G278" s="15"/>
      <c r="H278" s="15"/>
      <c r="I278" s="15"/>
      <c r="J278" s="15"/>
      <c r="K278" s="15"/>
      <c r="L278" s="15"/>
      <c r="M278" s="15"/>
      <c r="N278" s="15"/>
      <c r="O278" s="15"/>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row>
    <row r="279">
      <c r="A279" s="16"/>
      <c r="B279" s="15"/>
      <c r="C279" s="15"/>
      <c r="D279" s="9"/>
      <c r="E279" s="15"/>
      <c r="F279" s="15"/>
      <c r="G279" s="15"/>
      <c r="H279" s="15"/>
      <c r="I279" s="15"/>
      <c r="J279" s="15"/>
      <c r="K279" s="15"/>
      <c r="L279" s="15"/>
      <c r="M279" s="15"/>
      <c r="N279" s="15"/>
      <c r="O279" s="15"/>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row>
    <row r="280">
      <c r="A280" s="16"/>
      <c r="B280" s="15"/>
      <c r="C280" s="15"/>
      <c r="D280" s="9"/>
      <c r="E280" s="15"/>
      <c r="F280" s="15"/>
      <c r="G280" s="15"/>
      <c r="H280" s="15"/>
      <c r="I280" s="15"/>
      <c r="J280" s="15"/>
      <c r="K280" s="15"/>
      <c r="L280" s="15"/>
      <c r="M280" s="15"/>
      <c r="N280" s="15"/>
      <c r="O280" s="15"/>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row>
    <row r="281">
      <c r="A281" s="16"/>
      <c r="B281" s="15"/>
      <c r="C281" s="15"/>
      <c r="D281" s="9"/>
      <c r="E281" s="15"/>
      <c r="F281" s="15"/>
      <c r="G281" s="15"/>
      <c r="H281" s="15"/>
      <c r="I281" s="15"/>
      <c r="J281" s="15"/>
      <c r="K281" s="15"/>
      <c r="L281" s="15"/>
      <c r="M281" s="15"/>
      <c r="N281" s="15"/>
      <c r="O281" s="15"/>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row>
    <row r="282">
      <c r="A282" s="16"/>
      <c r="B282" s="15"/>
      <c r="C282" s="15"/>
      <c r="D282" s="9"/>
      <c r="E282" s="15"/>
      <c r="F282" s="15"/>
      <c r="G282" s="15"/>
      <c r="H282" s="15"/>
      <c r="I282" s="15"/>
      <c r="J282" s="15"/>
      <c r="K282" s="15"/>
      <c r="L282" s="15"/>
      <c r="M282" s="15"/>
      <c r="N282" s="15"/>
      <c r="O282" s="15"/>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row>
    <row r="283">
      <c r="A283" s="16"/>
      <c r="B283" s="15"/>
      <c r="C283" s="15"/>
      <c r="D283" s="9"/>
      <c r="E283" s="15"/>
      <c r="F283" s="15"/>
      <c r="G283" s="15"/>
      <c r="H283" s="15"/>
      <c r="I283" s="15"/>
      <c r="J283" s="15"/>
      <c r="K283" s="15"/>
      <c r="L283" s="15"/>
      <c r="M283" s="15"/>
      <c r="N283" s="15"/>
      <c r="O283" s="15"/>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row>
    <row r="284">
      <c r="A284" s="16"/>
      <c r="B284" s="15"/>
      <c r="C284" s="15"/>
      <c r="D284" s="9"/>
      <c r="E284" s="15"/>
      <c r="F284" s="15"/>
      <c r="G284" s="15"/>
      <c r="H284" s="15"/>
      <c r="I284" s="15"/>
      <c r="J284" s="15"/>
      <c r="K284" s="15"/>
      <c r="L284" s="15"/>
      <c r="M284" s="15"/>
      <c r="N284" s="15"/>
      <c r="O284" s="15"/>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row>
    <row r="285">
      <c r="A285" s="16"/>
      <c r="B285" s="15"/>
      <c r="C285" s="15"/>
      <c r="D285" s="9"/>
      <c r="E285" s="15"/>
      <c r="F285" s="15"/>
      <c r="G285" s="15"/>
      <c r="H285" s="15"/>
      <c r="I285" s="15"/>
      <c r="J285" s="15"/>
      <c r="K285" s="15"/>
      <c r="L285" s="15"/>
      <c r="M285" s="15"/>
      <c r="N285" s="15"/>
      <c r="O285" s="15"/>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row>
    <row r="286">
      <c r="A286" s="16"/>
      <c r="B286" s="15"/>
      <c r="C286" s="15"/>
      <c r="D286" s="9"/>
      <c r="E286" s="15"/>
      <c r="F286" s="15"/>
      <c r="G286" s="15"/>
      <c r="H286" s="15"/>
      <c r="I286" s="15"/>
      <c r="J286" s="15"/>
      <c r="K286" s="15"/>
      <c r="L286" s="15"/>
      <c r="M286" s="15"/>
      <c r="N286" s="15"/>
      <c r="O286" s="15"/>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row>
    <row r="287">
      <c r="A287" s="16"/>
      <c r="B287" s="15"/>
      <c r="C287" s="15"/>
      <c r="D287" s="9"/>
      <c r="E287" s="15"/>
      <c r="F287" s="15"/>
      <c r="G287" s="15"/>
      <c r="H287" s="15"/>
      <c r="I287" s="15"/>
      <c r="J287" s="15"/>
      <c r="K287" s="15"/>
      <c r="L287" s="15"/>
      <c r="M287" s="15"/>
      <c r="N287" s="15"/>
      <c r="O287" s="15"/>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row>
    <row r="288">
      <c r="A288" s="16"/>
      <c r="B288" s="15"/>
      <c r="C288" s="15"/>
      <c r="D288" s="9"/>
      <c r="E288" s="15"/>
      <c r="F288" s="15"/>
      <c r="G288" s="15"/>
      <c r="H288" s="15"/>
      <c r="I288" s="15"/>
      <c r="J288" s="15"/>
      <c r="K288" s="15"/>
      <c r="L288" s="15"/>
      <c r="M288" s="15"/>
      <c r="N288" s="15"/>
      <c r="O288" s="15"/>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row>
    <row r="289">
      <c r="A289" s="16"/>
      <c r="B289" s="15"/>
      <c r="C289" s="15"/>
      <c r="D289" s="9"/>
      <c r="E289" s="15"/>
      <c r="F289" s="15"/>
      <c r="G289" s="15"/>
      <c r="H289" s="15"/>
      <c r="I289" s="15"/>
      <c r="J289" s="15"/>
      <c r="K289" s="15"/>
      <c r="L289" s="15"/>
      <c r="M289" s="15"/>
      <c r="N289" s="15"/>
      <c r="O289" s="15"/>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row>
    <row r="290">
      <c r="A290" s="16"/>
      <c r="B290" s="15"/>
      <c r="C290" s="15"/>
      <c r="D290" s="9"/>
      <c r="E290" s="15"/>
      <c r="F290" s="15"/>
      <c r="G290" s="15"/>
      <c r="H290" s="15"/>
      <c r="I290" s="15"/>
      <c r="J290" s="15"/>
      <c r="K290" s="15"/>
      <c r="L290" s="15"/>
      <c r="M290" s="15"/>
      <c r="N290" s="15"/>
      <c r="O290" s="15"/>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row>
    <row r="291">
      <c r="A291" s="16"/>
      <c r="B291" s="15"/>
      <c r="C291" s="15"/>
      <c r="D291" s="9"/>
      <c r="E291" s="15"/>
      <c r="F291" s="15"/>
      <c r="G291" s="15"/>
      <c r="H291" s="15"/>
      <c r="I291" s="15"/>
      <c r="J291" s="15"/>
      <c r="K291" s="15"/>
      <c r="L291" s="15"/>
      <c r="M291" s="15"/>
      <c r="N291" s="15"/>
      <c r="O291" s="15"/>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row>
    <row r="292">
      <c r="A292" s="16"/>
      <c r="B292" s="15"/>
      <c r="C292" s="15"/>
      <c r="D292" s="9"/>
      <c r="E292" s="15"/>
      <c r="F292" s="15"/>
      <c r="G292" s="15"/>
      <c r="H292" s="15"/>
      <c r="I292" s="15"/>
      <c r="J292" s="15"/>
      <c r="K292" s="15"/>
      <c r="L292" s="15"/>
      <c r="M292" s="15"/>
      <c r="N292" s="15"/>
      <c r="O292" s="15"/>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row>
    <row r="293">
      <c r="A293" s="16"/>
      <c r="B293" s="15"/>
      <c r="C293" s="15"/>
      <c r="D293" s="9"/>
      <c r="E293" s="15"/>
      <c r="F293" s="15"/>
      <c r="G293" s="15"/>
      <c r="H293" s="15"/>
      <c r="I293" s="15"/>
      <c r="J293" s="15"/>
      <c r="K293" s="15"/>
      <c r="L293" s="15"/>
      <c r="M293" s="15"/>
      <c r="N293" s="15"/>
      <c r="O293" s="15"/>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row>
    <row r="294">
      <c r="A294" s="16"/>
      <c r="B294" s="15"/>
      <c r="C294" s="15"/>
      <c r="D294" s="9"/>
      <c r="E294" s="15"/>
      <c r="F294" s="15"/>
      <c r="G294" s="15"/>
      <c r="H294" s="15"/>
      <c r="I294" s="15"/>
      <c r="J294" s="15"/>
      <c r="K294" s="15"/>
      <c r="L294" s="15"/>
      <c r="M294" s="15"/>
      <c r="N294" s="15"/>
      <c r="O294" s="15"/>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row>
    <row r="295">
      <c r="A295" s="16"/>
      <c r="B295" s="15"/>
      <c r="C295" s="15"/>
      <c r="D295" s="9"/>
      <c r="E295" s="15"/>
      <c r="F295" s="15"/>
      <c r="G295" s="15"/>
      <c r="H295" s="15"/>
      <c r="I295" s="15"/>
      <c r="J295" s="15"/>
      <c r="K295" s="15"/>
      <c r="L295" s="15"/>
      <c r="M295" s="15"/>
      <c r="N295" s="15"/>
      <c r="O295" s="15"/>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row>
    <row r="296">
      <c r="A296" s="16"/>
      <c r="B296" s="15"/>
      <c r="C296" s="15"/>
      <c r="D296" s="9"/>
      <c r="E296" s="15"/>
      <c r="F296" s="15"/>
      <c r="G296" s="15"/>
      <c r="H296" s="15"/>
      <c r="I296" s="15"/>
      <c r="J296" s="15"/>
      <c r="K296" s="15"/>
      <c r="L296" s="15"/>
      <c r="M296" s="15"/>
      <c r="N296" s="15"/>
      <c r="O296" s="15"/>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row>
    <row r="297">
      <c r="A297" s="16"/>
      <c r="B297" s="15"/>
      <c r="C297" s="15"/>
      <c r="D297" s="9"/>
      <c r="E297" s="15"/>
      <c r="F297" s="15"/>
      <c r="G297" s="15"/>
      <c r="H297" s="15"/>
      <c r="I297" s="15"/>
      <c r="J297" s="15"/>
      <c r="K297" s="15"/>
      <c r="L297" s="15"/>
      <c r="M297" s="15"/>
      <c r="N297" s="15"/>
      <c r="O297" s="15"/>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row>
    <row r="298">
      <c r="A298" s="16"/>
      <c r="B298" s="15"/>
      <c r="C298" s="15"/>
      <c r="D298" s="9"/>
      <c r="E298" s="15"/>
      <c r="F298" s="15"/>
      <c r="G298" s="15"/>
      <c r="H298" s="15"/>
      <c r="I298" s="15"/>
      <c r="J298" s="15"/>
      <c r="K298" s="15"/>
      <c r="L298" s="15"/>
      <c r="M298" s="15"/>
      <c r="N298" s="15"/>
      <c r="O298" s="15"/>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row>
    <row r="299">
      <c r="A299" s="16"/>
      <c r="B299" s="15"/>
      <c r="C299" s="15"/>
      <c r="D299" s="9"/>
      <c r="E299" s="15"/>
      <c r="F299" s="15"/>
      <c r="G299" s="15"/>
      <c r="H299" s="15"/>
      <c r="I299" s="15"/>
      <c r="J299" s="15"/>
      <c r="K299" s="15"/>
      <c r="L299" s="15"/>
      <c r="M299" s="15"/>
      <c r="N299" s="15"/>
      <c r="O299" s="15"/>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row>
    <row r="300">
      <c r="A300" s="16"/>
      <c r="B300" s="15"/>
      <c r="C300" s="15"/>
      <c r="D300" s="9"/>
      <c r="E300" s="15"/>
      <c r="F300" s="15"/>
      <c r="G300" s="15"/>
      <c r="H300" s="15"/>
      <c r="I300" s="15"/>
      <c r="J300" s="15"/>
      <c r="K300" s="15"/>
      <c r="L300" s="15"/>
      <c r="M300" s="15"/>
      <c r="N300" s="15"/>
      <c r="O300" s="15"/>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row>
    <row r="301">
      <c r="A301" s="16"/>
      <c r="B301" s="15"/>
      <c r="C301" s="15"/>
      <c r="D301" s="9"/>
      <c r="E301" s="15"/>
      <c r="F301" s="15"/>
      <c r="G301" s="15"/>
      <c r="H301" s="15"/>
      <c r="I301" s="15"/>
      <c r="J301" s="15"/>
      <c r="K301" s="15"/>
      <c r="L301" s="15"/>
      <c r="M301" s="15"/>
      <c r="N301" s="15"/>
      <c r="O301" s="15"/>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row>
    <row r="302">
      <c r="A302" s="16"/>
      <c r="B302" s="15"/>
      <c r="C302" s="15"/>
      <c r="D302" s="9"/>
      <c r="E302" s="15"/>
      <c r="F302" s="15"/>
      <c r="G302" s="15"/>
      <c r="H302" s="15"/>
      <c r="I302" s="15"/>
      <c r="J302" s="15"/>
      <c r="K302" s="15"/>
      <c r="L302" s="15"/>
      <c r="M302" s="15"/>
      <c r="N302" s="15"/>
      <c r="O302" s="15"/>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row>
    <row r="303">
      <c r="A303" s="16"/>
      <c r="B303" s="15"/>
      <c r="C303" s="15"/>
      <c r="D303" s="9"/>
      <c r="E303" s="15"/>
      <c r="F303" s="15"/>
      <c r="G303" s="15"/>
      <c r="H303" s="15"/>
      <c r="I303" s="15"/>
      <c r="J303" s="15"/>
      <c r="K303" s="15"/>
      <c r="L303" s="15"/>
      <c r="M303" s="15"/>
      <c r="N303" s="15"/>
      <c r="O303" s="15"/>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row>
    <row r="304">
      <c r="A304" s="16"/>
      <c r="B304" s="15"/>
      <c r="C304" s="15"/>
      <c r="D304" s="9"/>
      <c r="E304" s="15"/>
      <c r="F304" s="15"/>
      <c r="G304" s="15"/>
      <c r="H304" s="15"/>
      <c r="I304" s="15"/>
      <c r="J304" s="15"/>
      <c r="K304" s="15"/>
      <c r="L304" s="15"/>
      <c r="M304" s="15"/>
      <c r="N304" s="15"/>
      <c r="O304" s="15"/>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row>
    <row r="305">
      <c r="A305" s="16"/>
      <c r="B305" s="15"/>
      <c r="C305" s="15"/>
      <c r="D305" s="9"/>
      <c r="E305" s="15"/>
      <c r="F305" s="15"/>
      <c r="G305" s="15"/>
      <c r="H305" s="15"/>
      <c r="I305" s="15"/>
      <c r="J305" s="15"/>
      <c r="K305" s="15"/>
      <c r="L305" s="15"/>
      <c r="M305" s="15"/>
      <c r="N305" s="15"/>
      <c r="O305" s="15"/>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row>
    <row r="306">
      <c r="A306" s="16"/>
      <c r="B306" s="15"/>
      <c r="C306" s="15"/>
      <c r="D306" s="9"/>
      <c r="E306" s="15"/>
      <c r="F306" s="15"/>
      <c r="G306" s="15"/>
      <c r="H306" s="15"/>
      <c r="I306" s="15"/>
      <c r="J306" s="15"/>
      <c r="K306" s="15"/>
      <c r="L306" s="15"/>
      <c r="M306" s="15"/>
      <c r="N306" s="15"/>
      <c r="O306" s="15"/>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row>
    <row r="307">
      <c r="A307" s="16"/>
      <c r="B307" s="15"/>
      <c r="C307" s="15"/>
      <c r="D307" s="9"/>
      <c r="E307" s="15"/>
      <c r="F307" s="15"/>
      <c r="G307" s="15"/>
      <c r="H307" s="15"/>
      <c r="I307" s="15"/>
      <c r="J307" s="15"/>
      <c r="K307" s="15"/>
      <c r="L307" s="15"/>
      <c r="M307" s="15"/>
      <c r="N307" s="15"/>
      <c r="O307" s="15"/>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row>
    <row r="308">
      <c r="A308" s="16"/>
      <c r="B308" s="15"/>
      <c r="C308" s="15"/>
      <c r="D308" s="9"/>
      <c r="E308" s="15"/>
      <c r="F308" s="15"/>
      <c r="G308" s="15"/>
      <c r="H308" s="15"/>
      <c r="I308" s="15"/>
      <c r="J308" s="15"/>
      <c r="K308" s="15"/>
      <c r="L308" s="15"/>
      <c r="M308" s="15"/>
      <c r="N308" s="15"/>
      <c r="O308" s="15"/>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row>
    <row r="309">
      <c r="A309" s="16"/>
      <c r="B309" s="15"/>
      <c r="C309" s="15"/>
      <c r="D309" s="9"/>
      <c r="E309" s="15"/>
      <c r="F309" s="15"/>
      <c r="G309" s="15"/>
      <c r="H309" s="15"/>
      <c r="I309" s="15"/>
      <c r="J309" s="15"/>
      <c r="K309" s="15"/>
      <c r="L309" s="15"/>
      <c r="M309" s="15"/>
      <c r="N309" s="15"/>
      <c r="O309" s="15"/>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row>
    <row r="310">
      <c r="A310" s="16"/>
      <c r="B310" s="15"/>
      <c r="C310" s="15"/>
      <c r="D310" s="9"/>
      <c r="E310" s="15"/>
      <c r="F310" s="15"/>
      <c r="G310" s="15"/>
      <c r="H310" s="15"/>
      <c r="I310" s="15"/>
      <c r="J310" s="15"/>
      <c r="K310" s="15"/>
      <c r="L310" s="15"/>
      <c r="M310" s="15"/>
      <c r="N310" s="15"/>
      <c r="O310" s="15"/>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row>
    <row r="311">
      <c r="A311" s="16"/>
      <c r="B311" s="15"/>
      <c r="C311" s="15"/>
      <c r="D311" s="9"/>
      <c r="E311" s="15"/>
      <c r="F311" s="15"/>
      <c r="G311" s="15"/>
      <c r="H311" s="15"/>
      <c r="I311" s="15"/>
      <c r="J311" s="15"/>
      <c r="K311" s="15"/>
      <c r="L311" s="15"/>
      <c r="M311" s="15"/>
      <c r="N311" s="15"/>
      <c r="O311" s="15"/>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row>
    <row r="312">
      <c r="A312" s="16"/>
      <c r="B312" s="15"/>
      <c r="C312" s="15"/>
      <c r="D312" s="9"/>
      <c r="E312" s="15"/>
      <c r="F312" s="15"/>
      <c r="G312" s="15"/>
      <c r="H312" s="15"/>
      <c r="I312" s="15"/>
      <c r="J312" s="15"/>
      <c r="K312" s="15"/>
      <c r="L312" s="15"/>
      <c r="M312" s="15"/>
      <c r="N312" s="15"/>
      <c r="O312" s="15"/>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row>
    <row r="313">
      <c r="A313" s="16"/>
      <c r="B313" s="15"/>
      <c r="C313" s="15"/>
      <c r="D313" s="9"/>
      <c r="E313" s="15"/>
      <c r="F313" s="15"/>
      <c r="G313" s="15"/>
      <c r="H313" s="15"/>
      <c r="I313" s="15"/>
      <c r="J313" s="15"/>
      <c r="K313" s="15"/>
      <c r="L313" s="15"/>
      <c r="M313" s="15"/>
      <c r="N313" s="15"/>
      <c r="O313" s="15"/>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row>
    <row r="314">
      <c r="A314" s="16"/>
      <c r="B314" s="15"/>
      <c r="C314" s="15"/>
      <c r="D314" s="9"/>
      <c r="E314" s="15"/>
      <c r="F314" s="15"/>
      <c r="G314" s="15"/>
      <c r="H314" s="15"/>
      <c r="I314" s="15"/>
      <c r="J314" s="15"/>
      <c r="K314" s="15"/>
      <c r="L314" s="15"/>
      <c r="M314" s="15"/>
      <c r="N314" s="15"/>
      <c r="O314" s="15"/>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row>
    <row r="315">
      <c r="A315" s="16"/>
      <c r="B315" s="15"/>
      <c r="C315" s="15"/>
      <c r="D315" s="9"/>
      <c r="E315" s="15"/>
      <c r="F315" s="15"/>
      <c r="G315" s="15"/>
      <c r="H315" s="15"/>
      <c r="I315" s="15"/>
      <c r="J315" s="15"/>
      <c r="K315" s="15"/>
      <c r="L315" s="15"/>
      <c r="M315" s="15"/>
      <c r="N315" s="15"/>
      <c r="O315" s="15"/>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row>
    <row r="316">
      <c r="A316" s="16"/>
      <c r="B316" s="15"/>
      <c r="C316" s="15"/>
      <c r="D316" s="9"/>
      <c r="E316" s="15"/>
      <c r="F316" s="15"/>
      <c r="G316" s="15"/>
      <c r="H316" s="15"/>
      <c r="I316" s="15"/>
      <c r="J316" s="15"/>
      <c r="K316" s="15"/>
      <c r="L316" s="15"/>
      <c r="M316" s="15"/>
      <c r="N316" s="15"/>
      <c r="O316" s="15"/>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row>
    <row r="317">
      <c r="A317" s="16"/>
      <c r="B317" s="15"/>
      <c r="C317" s="15"/>
      <c r="D317" s="9"/>
      <c r="E317" s="15"/>
      <c r="F317" s="15"/>
      <c r="G317" s="15"/>
      <c r="H317" s="15"/>
      <c r="I317" s="15"/>
      <c r="J317" s="15"/>
      <c r="K317" s="15"/>
      <c r="L317" s="15"/>
      <c r="M317" s="15"/>
      <c r="N317" s="15"/>
      <c r="O317" s="15"/>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row>
    <row r="318">
      <c r="A318" s="16"/>
      <c r="B318" s="15"/>
      <c r="C318" s="15"/>
      <c r="D318" s="9"/>
      <c r="E318" s="15"/>
      <c r="F318" s="15"/>
      <c r="G318" s="15"/>
      <c r="H318" s="15"/>
      <c r="I318" s="15"/>
      <c r="J318" s="15"/>
      <c r="K318" s="15"/>
      <c r="L318" s="15"/>
      <c r="M318" s="15"/>
      <c r="N318" s="15"/>
      <c r="O318" s="15"/>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row>
    <row r="319">
      <c r="A319" s="16"/>
      <c r="B319" s="15"/>
      <c r="C319" s="15"/>
      <c r="D319" s="9"/>
      <c r="E319" s="15"/>
      <c r="F319" s="15"/>
      <c r="G319" s="15"/>
      <c r="H319" s="15"/>
      <c r="I319" s="15"/>
      <c r="J319" s="15"/>
      <c r="K319" s="15"/>
      <c r="L319" s="15"/>
      <c r="M319" s="15"/>
      <c r="N319" s="15"/>
      <c r="O319" s="15"/>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row>
    <row r="320">
      <c r="A320" s="16"/>
      <c r="B320" s="15"/>
      <c r="C320" s="15"/>
      <c r="D320" s="9"/>
      <c r="E320" s="15"/>
      <c r="F320" s="15"/>
      <c r="G320" s="15"/>
      <c r="H320" s="15"/>
      <c r="I320" s="15"/>
      <c r="J320" s="15"/>
      <c r="K320" s="15"/>
      <c r="L320" s="15"/>
      <c r="M320" s="15"/>
      <c r="N320" s="15"/>
      <c r="O320" s="15"/>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row>
    <row r="321">
      <c r="A321" s="16"/>
      <c r="B321" s="15"/>
      <c r="C321" s="15"/>
      <c r="D321" s="9"/>
      <c r="E321" s="15"/>
      <c r="F321" s="15"/>
      <c r="G321" s="15"/>
      <c r="H321" s="15"/>
      <c r="I321" s="15"/>
      <c r="J321" s="15"/>
      <c r="K321" s="15"/>
      <c r="L321" s="15"/>
      <c r="M321" s="15"/>
      <c r="N321" s="15"/>
      <c r="O321" s="15"/>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row>
    <row r="322">
      <c r="A322" s="16"/>
      <c r="B322" s="15"/>
      <c r="C322" s="15"/>
      <c r="D322" s="9"/>
      <c r="E322" s="15"/>
      <c r="F322" s="15"/>
      <c r="G322" s="15"/>
      <c r="H322" s="15"/>
      <c r="I322" s="15"/>
      <c r="J322" s="15"/>
      <c r="K322" s="15"/>
      <c r="L322" s="15"/>
      <c r="M322" s="15"/>
      <c r="N322" s="15"/>
      <c r="O322" s="15"/>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row>
    <row r="323">
      <c r="A323" s="16"/>
      <c r="B323" s="15"/>
      <c r="C323" s="15"/>
      <c r="D323" s="9"/>
      <c r="E323" s="15"/>
      <c r="F323" s="15"/>
      <c r="G323" s="15"/>
      <c r="H323" s="15"/>
      <c r="I323" s="15"/>
      <c r="J323" s="15"/>
      <c r="K323" s="15"/>
      <c r="L323" s="15"/>
      <c r="M323" s="15"/>
      <c r="N323" s="15"/>
      <c r="O323" s="15"/>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row>
    <row r="324">
      <c r="A324" s="16"/>
      <c r="B324" s="15"/>
      <c r="C324" s="15"/>
      <c r="D324" s="9"/>
      <c r="E324" s="15"/>
      <c r="F324" s="15"/>
      <c r="G324" s="15"/>
      <c r="H324" s="15"/>
      <c r="I324" s="15"/>
      <c r="J324" s="15"/>
      <c r="K324" s="15"/>
      <c r="L324" s="15"/>
      <c r="M324" s="15"/>
      <c r="N324" s="15"/>
      <c r="O324" s="15"/>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row>
    <row r="325">
      <c r="A325" s="16"/>
      <c r="B325" s="15"/>
      <c r="C325" s="15"/>
      <c r="D325" s="9"/>
      <c r="E325" s="15"/>
      <c r="F325" s="15"/>
      <c r="G325" s="15"/>
      <c r="H325" s="15"/>
      <c r="I325" s="15"/>
      <c r="J325" s="15"/>
      <c r="K325" s="15"/>
      <c r="L325" s="15"/>
      <c r="M325" s="15"/>
      <c r="N325" s="15"/>
      <c r="O325" s="15"/>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row>
    <row r="326">
      <c r="A326" s="16"/>
      <c r="B326" s="15"/>
      <c r="C326" s="15"/>
      <c r="D326" s="9"/>
      <c r="E326" s="15"/>
      <c r="F326" s="15"/>
      <c r="G326" s="15"/>
      <c r="H326" s="15"/>
      <c r="I326" s="15"/>
      <c r="J326" s="15"/>
      <c r="K326" s="15"/>
      <c r="L326" s="15"/>
      <c r="M326" s="15"/>
      <c r="N326" s="15"/>
      <c r="O326" s="15"/>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row>
    <row r="327">
      <c r="A327" s="16"/>
      <c r="B327" s="15"/>
      <c r="C327" s="15"/>
      <c r="D327" s="9"/>
      <c r="E327" s="15"/>
      <c r="F327" s="15"/>
      <c r="G327" s="15"/>
      <c r="H327" s="15"/>
      <c r="I327" s="15"/>
      <c r="J327" s="15"/>
      <c r="K327" s="15"/>
      <c r="L327" s="15"/>
      <c r="M327" s="15"/>
      <c r="N327" s="15"/>
      <c r="O327" s="15"/>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row>
    <row r="328">
      <c r="A328" s="16"/>
      <c r="B328" s="15"/>
      <c r="C328" s="15"/>
      <c r="D328" s="9"/>
      <c r="E328" s="15"/>
      <c r="F328" s="15"/>
      <c r="G328" s="15"/>
      <c r="H328" s="15"/>
      <c r="I328" s="15"/>
      <c r="J328" s="15"/>
      <c r="K328" s="15"/>
      <c r="L328" s="15"/>
      <c r="M328" s="15"/>
      <c r="N328" s="15"/>
      <c r="O328" s="15"/>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row>
    <row r="329">
      <c r="A329" s="16"/>
      <c r="B329" s="15"/>
      <c r="C329" s="15"/>
      <c r="D329" s="9"/>
      <c r="E329" s="15"/>
      <c r="F329" s="15"/>
      <c r="G329" s="15"/>
      <c r="H329" s="15"/>
      <c r="I329" s="15"/>
      <c r="J329" s="15"/>
      <c r="K329" s="15"/>
      <c r="L329" s="15"/>
      <c r="M329" s="15"/>
      <c r="N329" s="15"/>
      <c r="O329" s="15"/>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row>
    <row r="330">
      <c r="A330" s="16"/>
      <c r="B330" s="15"/>
      <c r="C330" s="15"/>
      <c r="D330" s="9"/>
      <c r="E330" s="15"/>
      <c r="F330" s="15"/>
      <c r="G330" s="15"/>
      <c r="H330" s="15"/>
      <c r="I330" s="15"/>
      <c r="J330" s="15"/>
      <c r="K330" s="15"/>
      <c r="L330" s="15"/>
      <c r="M330" s="15"/>
      <c r="N330" s="15"/>
      <c r="O330" s="15"/>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row>
    <row r="331">
      <c r="A331" s="16"/>
      <c r="B331" s="15"/>
      <c r="C331" s="15"/>
      <c r="D331" s="9"/>
      <c r="E331" s="15"/>
      <c r="F331" s="15"/>
      <c r="G331" s="15"/>
      <c r="H331" s="15"/>
      <c r="I331" s="15"/>
      <c r="J331" s="15"/>
      <c r="K331" s="15"/>
      <c r="L331" s="15"/>
      <c r="M331" s="15"/>
      <c r="N331" s="15"/>
      <c r="O331" s="15"/>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row>
    <row r="332">
      <c r="A332" s="16"/>
      <c r="B332" s="15"/>
      <c r="C332" s="15"/>
      <c r="D332" s="9"/>
      <c r="E332" s="15"/>
      <c r="F332" s="15"/>
      <c r="G332" s="15"/>
      <c r="H332" s="15"/>
      <c r="I332" s="15"/>
      <c r="J332" s="15"/>
      <c r="K332" s="15"/>
      <c r="L332" s="15"/>
      <c r="M332" s="15"/>
      <c r="N332" s="15"/>
      <c r="O332" s="15"/>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row>
    <row r="333">
      <c r="A333" s="16"/>
      <c r="B333" s="15"/>
      <c r="C333" s="15"/>
      <c r="D333" s="9"/>
      <c r="E333" s="15"/>
      <c r="F333" s="15"/>
      <c r="G333" s="15"/>
      <c r="H333" s="15"/>
      <c r="I333" s="15"/>
      <c r="J333" s="15"/>
      <c r="K333" s="15"/>
      <c r="L333" s="15"/>
      <c r="M333" s="15"/>
      <c r="N333" s="15"/>
      <c r="O333" s="15"/>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row>
    <row r="334">
      <c r="A334" s="16"/>
      <c r="B334" s="15"/>
      <c r="C334" s="15"/>
      <c r="D334" s="9"/>
      <c r="E334" s="15"/>
      <c r="F334" s="15"/>
      <c r="G334" s="15"/>
      <c r="H334" s="15"/>
      <c r="I334" s="15"/>
      <c r="J334" s="15"/>
      <c r="K334" s="15"/>
      <c r="L334" s="15"/>
      <c r="M334" s="15"/>
      <c r="N334" s="15"/>
      <c r="O334" s="15"/>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row>
    <row r="335">
      <c r="A335" s="16"/>
      <c r="B335" s="15"/>
      <c r="C335" s="15"/>
      <c r="D335" s="9"/>
      <c r="E335" s="15"/>
      <c r="F335" s="15"/>
      <c r="G335" s="15"/>
      <c r="H335" s="15"/>
      <c r="I335" s="15"/>
      <c r="J335" s="15"/>
      <c r="K335" s="15"/>
      <c r="L335" s="15"/>
      <c r="M335" s="15"/>
      <c r="N335" s="15"/>
      <c r="O335" s="15"/>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row>
    <row r="336">
      <c r="A336" s="16"/>
      <c r="B336" s="15"/>
      <c r="C336" s="15"/>
      <c r="D336" s="9"/>
      <c r="E336" s="15"/>
      <c r="F336" s="15"/>
      <c r="G336" s="15"/>
      <c r="H336" s="15"/>
      <c r="I336" s="15"/>
      <c r="J336" s="15"/>
      <c r="K336" s="15"/>
      <c r="L336" s="15"/>
      <c r="M336" s="15"/>
      <c r="N336" s="15"/>
      <c r="O336" s="15"/>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row>
    <row r="337">
      <c r="A337" s="16"/>
      <c r="B337" s="15"/>
      <c r="C337" s="15"/>
      <c r="D337" s="9"/>
      <c r="E337" s="15"/>
      <c r="F337" s="15"/>
      <c r="G337" s="15"/>
      <c r="H337" s="15"/>
      <c r="I337" s="15"/>
      <c r="J337" s="15"/>
      <c r="K337" s="15"/>
      <c r="L337" s="15"/>
      <c r="M337" s="15"/>
      <c r="N337" s="15"/>
      <c r="O337" s="15"/>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row>
    <row r="338">
      <c r="A338" s="16"/>
      <c r="B338" s="15"/>
      <c r="C338" s="15"/>
      <c r="D338" s="9"/>
      <c r="E338" s="15"/>
      <c r="F338" s="15"/>
      <c r="G338" s="15"/>
      <c r="H338" s="15"/>
      <c r="I338" s="15"/>
      <c r="J338" s="15"/>
      <c r="K338" s="15"/>
      <c r="L338" s="15"/>
      <c r="M338" s="15"/>
      <c r="N338" s="15"/>
      <c r="O338" s="15"/>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row>
    <row r="339">
      <c r="A339" s="16"/>
      <c r="B339" s="15"/>
      <c r="C339" s="15"/>
      <c r="D339" s="9"/>
      <c r="E339" s="15"/>
      <c r="F339" s="15"/>
      <c r="G339" s="15"/>
      <c r="H339" s="15"/>
      <c r="I339" s="15"/>
      <c r="J339" s="15"/>
      <c r="K339" s="15"/>
      <c r="L339" s="15"/>
      <c r="M339" s="15"/>
      <c r="N339" s="15"/>
      <c r="O339" s="15"/>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row>
    <row r="340">
      <c r="A340" s="16"/>
      <c r="B340" s="15"/>
      <c r="C340" s="15"/>
      <c r="D340" s="9"/>
      <c r="E340" s="15"/>
      <c r="F340" s="15"/>
      <c r="G340" s="15"/>
      <c r="H340" s="15"/>
      <c r="I340" s="15"/>
      <c r="J340" s="15"/>
      <c r="K340" s="15"/>
      <c r="L340" s="15"/>
      <c r="M340" s="15"/>
      <c r="N340" s="15"/>
      <c r="O340" s="15"/>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row>
    <row r="341">
      <c r="A341" s="16"/>
      <c r="B341" s="15"/>
      <c r="C341" s="15"/>
      <c r="D341" s="9"/>
      <c r="E341" s="15"/>
      <c r="F341" s="15"/>
      <c r="G341" s="15"/>
      <c r="H341" s="15"/>
      <c r="I341" s="15"/>
      <c r="J341" s="15"/>
      <c r="K341" s="15"/>
      <c r="L341" s="15"/>
      <c r="M341" s="15"/>
      <c r="N341" s="15"/>
      <c r="O341" s="15"/>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row>
    <row r="342">
      <c r="A342" s="16"/>
      <c r="B342" s="15"/>
      <c r="C342" s="15"/>
      <c r="D342" s="9"/>
      <c r="E342" s="15"/>
      <c r="F342" s="15"/>
      <c r="G342" s="15"/>
      <c r="H342" s="15"/>
      <c r="I342" s="15"/>
      <c r="J342" s="15"/>
      <c r="K342" s="15"/>
      <c r="L342" s="15"/>
      <c r="M342" s="15"/>
      <c r="N342" s="15"/>
      <c r="O342" s="15"/>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row>
    <row r="343">
      <c r="A343" s="16"/>
      <c r="B343" s="15"/>
      <c r="C343" s="15"/>
      <c r="D343" s="9"/>
      <c r="E343" s="15"/>
      <c r="F343" s="15"/>
      <c r="G343" s="15"/>
      <c r="H343" s="15"/>
      <c r="I343" s="15"/>
      <c r="J343" s="15"/>
      <c r="K343" s="15"/>
      <c r="L343" s="15"/>
      <c r="M343" s="15"/>
      <c r="N343" s="15"/>
      <c r="O343" s="15"/>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row>
    <row r="344">
      <c r="A344" s="16"/>
      <c r="B344" s="15"/>
      <c r="C344" s="15"/>
      <c r="D344" s="9"/>
      <c r="E344" s="15"/>
      <c r="F344" s="15"/>
      <c r="G344" s="15"/>
      <c r="H344" s="15"/>
      <c r="I344" s="15"/>
      <c r="J344" s="15"/>
      <c r="K344" s="15"/>
      <c r="L344" s="15"/>
      <c r="M344" s="15"/>
      <c r="N344" s="15"/>
      <c r="O344" s="15"/>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row>
    <row r="345">
      <c r="A345" s="16"/>
      <c r="B345" s="15"/>
      <c r="C345" s="15"/>
      <c r="D345" s="9"/>
      <c r="E345" s="15"/>
      <c r="F345" s="15"/>
      <c r="G345" s="15"/>
      <c r="H345" s="15"/>
      <c r="I345" s="15"/>
      <c r="J345" s="15"/>
      <c r="K345" s="15"/>
      <c r="L345" s="15"/>
      <c r="M345" s="15"/>
      <c r="N345" s="15"/>
      <c r="O345" s="15"/>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row>
    <row r="346">
      <c r="A346" s="16"/>
      <c r="B346" s="15"/>
      <c r="C346" s="15"/>
      <c r="D346" s="9"/>
      <c r="E346" s="15"/>
      <c r="F346" s="15"/>
      <c r="G346" s="15"/>
      <c r="H346" s="15"/>
      <c r="I346" s="15"/>
      <c r="J346" s="15"/>
      <c r="K346" s="15"/>
      <c r="L346" s="15"/>
      <c r="M346" s="15"/>
      <c r="N346" s="15"/>
      <c r="O346" s="15"/>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row>
    <row r="347">
      <c r="A347" s="16"/>
      <c r="B347" s="15"/>
      <c r="C347" s="15"/>
      <c r="D347" s="9"/>
      <c r="E347" s="15"/>
      <c r="F347" s="15"/>
      <c r="G347" s="15"/>
      <c r="H347" s="15"/>
      <c r="I347" s="15"/>
      <c r="J347" s="15"/>
      <c r="K347" s="15"/>
      <c r="L347" s="15"/>
      <c r="M347" s="15"/>
      <c r="N347" s="15"/>
      <c r="O347" s="15"/>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row>
    <row r="348">
      <c r="A348" s="16"/>
      <c r="B348" s="15"/>
      <c r="C348" s="15"/>
      <c r="D348" s="9"/>
      <c r="E348" s="15"/>
      <c r="F348" s="15"/>
      <c r="G348" s="15"/>
      <c r="H348" s="15"/>
      <c r="I348" s="15"/>
      <c r="J348" s="15"/>
      <c r="K348" s="15"/>
      <c r="L348" s="15"/>
      <c r="M348" s="15"/>
      <c r="N348" s="15"/>
      <c r="O348" s="15"/>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row>
    <row r="349">
      <c r="A349" s="16"/>
      <c r="B349" s="15"/>
      <c r="C349" s="15"/>
      <c r="D349" s="9"/>
      <c r="E349" s="15"/>
      <c r="F349" s="15"/>
      <c r="G349" s="15"/>
      <c r="H349" s="15"/>
      <c r="I349" s="15"/>
      <c r="J349" s="15"/>
      <c r="K349" s="15"/>
      <c r="L349" s="15"/>
      <c r="M349" s="15"/>
      <c r="N349" s="15"/>
      <c r="O349" s="15"/>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row>
    <row r="350">
      <c r="A350" s="16"/>
      <c r="B350" s="15"/>
      <c r="C350" s="15"/>
      <c r="D350" s="9"/>
      <c r="E350" s="15"/>
      <c r="F350" s="15"/>
      <c r="G350" s="15"/>
      <c r="H350" s="15"/>
      <c r="I350" s="15"/>
      <c r="J350" s="15"/>
      <c r="K350" s="15"/>
      <c r="L350" s="15"/>
      <c r="M350" s="15"/>
      <c r="N350" s="15"/>
      <c r="O350" s="15"/>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row>
    <row r="351">
      <c r="A351" s="16"/>
      <c r="B351" s="15"/>
      <c r="C351" s="15"/>
      <c r="D351" s="9"/>
      <c r="E351" s="15"/>
      <c r="F351" s="15"/>
      <c r="G351" s="15"/>
      <c r="H351" s="15"/>
      <c r="I351" s="15"/>
      <c r="J351" s="15"/>
      <c r="K351" s="15"/>
      <c r="L351" s="15"/>
      <c r="M351" s="15"/>
      <c r="N351" s="15"/>
      <c r="O351" s="15"/>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row>
    <row r="352">
      <c r="A352" s="16"/>
      <c r="B352" s="15"/>
      <c r="C352" s="15"/>
      <c r="D352" s="9"/>
      <c r="E352" s="15"/>
      <c r="F352" s="15"/>
      <c r="G352" s="15"/>
      <c r="H352" s="15"/>
      <c r="I352" s="15"/>
      <c r="J352" s="15"/>
      <c r="K352" s="15"/>
      <c r="L352" s="15"/>
      <c r="M352" s="15"/>
      <c r="N352" s="15"/>
      <c r="O352" s="15"/>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row>
    <row r="353">
      <c r="A353" s="16"/>
      <c r="B353" s="15"/>
      <c r="C353" s="15"/>
      <c r="D353" s="9"/>
      <c r="E353" s="15"/>
      <c r="F353" s="15"/>
      <c r="G353" s="15"/>
      <c r="H353" s="15"/>
      <c r="I353" s="15"/>
      <c r="J353" s="15"/>
      <c r="K353" s="15"/>
      <c r="L353" s="15"/>
      <c r="M353" s="15"/>
      <c r="N353" s="15"/>
      <c r="O353" s="15"/>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row>
    <row r="354">
      <c r="A354" s="16"/>
      <c r="B354" s="15"/>
      <c r="C354" s="15"/>
      <c r="D354" s="9"/>
      <c r="E354" s="15"/>
      <c r="F354" s="15"/>
      <c r="G354" s="15"/>
      <c r="H354" s="15"/>
      <c r="I354" s="15"/>
      <c r="J354" s="15"/>
      <c r="K354" s="15"/>
      <c r="L354" s="15"/>
      <c r="M354" s="15"/>
      <c r="N354" s="15"/>
      <c r="O354" s="15"/>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row>
    <row r="355">
      <c r="A355" s="16"/>
      <c r="B355" s="15"/>
      <c r="C355" s="15"/>
      <c r="D355" s="9"/>
      <c r="E355" s="15"/>
      <c r="F355" s="15"/>
      <c r="G355" s="15"/>
      <c r="H355" s="15"/>
      <c r="I355" s="15"/>
      <c r="J355" s="15"/>
      <c r="K355" s="15"/>
      <c r="L355" s="15"/>
      <c r="M355" s="15"/>
      <c r="N355" s="15"/>
      <c r="O355" s="15"/>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row>
    <row r="356">
      <c r="A356" s="16"/>
      <c r="B356" s="15"/>
      <c r="C356" s="15"/>
      <c r="D356" s="9"/>
      <c r="E356" s="15"/>
      <c r="F356" s="15"/>
      <c r="G356" s="15"/>
      <c r="H356" s="15"/>
      <c r="I356" s="15"/>
      <c r="J356" s="15"/>
      <c r="K356" s="15"/>
      <c r="L356" s="15"/>
      <c r="M356" s="15"/>
      <c r="N356" s="15"/>
      <c r="O356" s="15"/>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row>
    <row r="357">
      <c r="A357" s="16"/>
      <c r="B357" s="15"/>
      <c r="C357" s="15"/>
      <c r="D357" s="9"/>
      <c r="E357" s="15"/>
      <c r="F357" s="15"/>
      <c r="G357" s="15"/>
      <c r="H357" s="15"/>
      <c r="I357" s="15"/>
      <c r="J357" s="15"/>
      <c r="K357" s="15"/>
      <c r="L357" s="15"/>
      <c r="M357" s="15"/>
      <c r="N357" s="15"/>
      <c r="O357" s="15"/>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row>
    <row r="358">
      <c r="A358" s="16"/>
      <c r="B358" s="15"/>
      <c r="C358" s="15"/>
      <c r="D358" s="9"/>
      <c r="E358" s="15"/>
      <c r="F358" s="15"/>
      <c r="G358" s="15"/>
      <c r="H358" s="15"/>
      <c r="I358" s="15"/>
      <c r="J358" s="15"/>
      <c r="K358" s="15"/>
      <c r="L358" s="15"/>
      <c r="M358" s="15"/>
      <c r="N358" s="15"/>
      <c r="O358" s="15"/>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row>
    <row r="359">
      <c r="A359" s="16"/>
      <c r="B359" s="15"/>
      <c r="C359" s="15"/>
      <c r="D359" s="9"/>
      <c r="E359" s="15"/>
      <c r="F359" s="15"/>
      <c r="G359" s="15"/>
      <c r="H359" s="15"/>
      <c r="I359" s="15"/>
      <c r="J359" s="15"/>
      <c r="K359" s="15"/>
      <c r="L359" s="15"/>
      <c r="M359" s="15"/>
      <c r="N359" s="15"/>
      <c r="O359" s="15"/>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row>
    <row r="360">
      <c r="A360" s="16"/>
      <c r="B360" s="15"/>
      <c r="C360" s="15"/>
      <c r="D360" s="9"/>
      <c r="E360" s="15"/>
      <c r="F360" s="15"/>
      <c r="G360" s="15"/>
      <c r="H360" s="15"/>
      <c r="I360" s="15"/>
      <c r="J360" s="15"/>
      <c r="K360" s="15"/>
      <c r="L360" s="15"/>
      <c r="M360" s="15"/>
      <c r="N360" s="15"/>
      <c r="O360" s="15"/>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row>
    <row r="361">
      <c r="A361" s="16"/>
      <c r="B361" s="15"/>
      <c r="C361" s="15"/>
      <c r="D361" s="9"/>
      <c r="E361" s="15"/>
      <c r="F361" s="15"/>
      <c r="G361" s="15"/>
      <c r="H361" s="15"/>
      <c r="I361" s="15"/>
      <c r="J361" s="15"/>
      <c r="K361" s="15"/>
      <c r="L361" s="15"/>
      <c r="M361" s="15"/>
      <c r="N361" s="15"/>
      <c r="O361" s="15"/>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row>
    <row r="362">
      <c r="A362" s="16"/>
      <c r="B362" s="15"/>
      <c r="C362" s="15"/>
      <c r="D362" s="9"/>
      <c r="E362" s="15"/>
      <c r="F362" s="15"/>
      <c r="G362" s="15"/>
      <c r="H362" s="15"/>
      <c r="I362" s="15"/>
      <c r="J362" s="15"/>
      <c r="K362" s="15"/>
      <c r="L362" s="15"/>
      <c r="M362" s="15"/>
      <c r="N362" s="15"/>
      <c r="O362" s="15"/>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row>
    <row r="363">
      <c r="A363" s="16"/>
      <c r="B363" s="15"/>
      <c r="C363" s="15"/>
      <c r="D363" s="9"/>
      <c r="E363" s="15"/>
      <c r="F363" s="15"/>
      <c r="G363" s="15"/>
      <c r="H363" s="15"/>
      <c r="I363" s="15"/>
      <c r="J363" s="15"/>
      <c r="K363" s="15"/>
      <c r="L363" s="15"/>
      <c r="M363" s="15"/>
      <c r="N363" s="15"/>
      <c r="O363" s="15"/>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row>
    <row r="364">
      <c r="A364" s="16"/>
      <c r="B364" s="15"/>
      <c r="C364" s="15"/>
      <c r="D364" s="9"/>
      <c r="E364" s="15"/>
      <c r="F364" s="15"/>
      <c r="G364" s="15"/>
      <c r="H364" s="15"/>
      <c r="I364" s="15"/>
      <c r="J364" s="15"/>
      <c r="K364" s="15"/>
      <c r="L364" s="15"/>
      <c r="M364" s="15"/>
      <c r="N364" s="15"/>
      <c r="O364" s="15"/>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row>
    <row r="365">
      <c r="A365" s="16"/>
      <c r="B365" s="15"/>
      <c r="C365" s="15"/>
      <c r="D365" s="9"/>
      <c r="E365" s="15"/>
      <c r="F365" s="15"/>
      <c r="G365" s="15"/>
      <c r="H365" s="15"/>
      <c r="I365" s="15"/>
      <c r="J365" s="15"/>
      <c r="K365" s="15"/>
      <c r="L365" s="15"/>
      <c r="M365" s="15"/>
      <c r="N365" s="15"/>
      <c r="O365" s="15"/>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row>
    <row r="366">
      <c r="A366" s="16"/>
      <c r="B366" s="15"/>
      <c r="C366" s="15"/>
      <c r="D366" s="9"/>
      <c r="E366" s="15"/>
      <c r="F366" s="15"/>
      <c r="G366" s="15"/>
      <c r="H366" s="15"/>
      <c r="I366" s="15"/>
      <c r="J366" s="15"/>
      <c r="K366" s="15"/>
      <c r="L366" s="15"/>
      <c r="M366" s="15"/>
      <c r="N366" s="15"/>
      <c r="O366" s="15"/>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row>
    <row r="367">
      <c r="A367" s="16"/>
      <c r="B367" s="15"/>
      <c r="C367" s="15"/>
      <c r="D367" s="9"/>
      <c r="E367" s="15"/>
      <c r="F367" s="15"/>
      <c r="G367" s="15"/>
      <c r="H367" s="15"/>
      <c r="I367" s="15"/>
      <c r="J367" s="15"/>
      <c r="K367" s="15"/>
      <c r="L367" s="15"/>
      <c r="M367" s="15"/>
      <c r="N367" s="15"/>
      <c r="O367" s="15"/>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row>
    <row r="368">
      <c r="A368" s="16"/>
      <c r="B368" s="15"/>
      <c r="C368" s="15"/>
      <c r="D368" s="9"/>
      <c r="E368" s="15"/>
      <c r="F368" s="15"/>
      <c r="G368" s="15"/>
      <c r="H368" s="15"/>
      <c r="I368" s="15"/>
      <c r="J368" s="15"/>
      <c r="K368" s="15"/>
      <c r="L368" s="15"/>
      <c r="M368" s="15"/>
      <c r="N368" s="15"/>
      <c r="O368" s="15"/>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row>
    <row r="369">
      <c r="A369" s="16"/>
      <c r="B369" s="15"/>
      <c r="C369" s="15"/>
      <c r="D369" s="9"/>
      <c r="E369" s="15"/>
      <c r="F369" s="15"/>
      <c r="G369" s="15"/>
      <c r="H369" s="15"/>
      <c r="I369" s="15"/>
      <c r="J369" s="15"/>
      <c r="K369" s="15"/>
      <c r="L369" s="15"/>
      <c r="M369" s="15"/>
      <c r="N369" s="15"/>
      <c r="O369" s="15"/>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row>
    <row r="370">
      <c r="A370" s="16"/>
      <c r="B370" s="15"/>
      <c r="C370" s="15"/>
      <c r="D370" s="9"/>
      <c r="E370" s="15"/>
      <c r="F370" s="15"/>
      <c r="G370" s="15"/>
      <c r="H370" s="15"/>
      <c r="I370" s="15"/>
      <c r="J370" s="15"/>
      <c r="K370" s="15"/>
      <c r="L370" s="15"/>
      <c r="M370" s="15"/>
      <c r="N370" s="15"/>
      <c r="O370" s="15"/>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row>
    <row r="371">
      <c r="A371" s="16"/>
      <c r="B371" s="15"/>
      <c r="C371" s="15"/>
      <c r="D371" s="9"/>
      <c r="E371" s="15"/>
      <c r="F371" s="15"/>
      <c r="G371" s="15"/>
      <c r="H371" s="15"/>
      <c r="I371" s="15"/>
      <c r="J371" s="15"/>
      <c r="K371" s="15"/>
      <c r="L371" s="15"/>
      <c r="M371" s="15"/>
      <c r="N371" s="15"/>
      <c r="O371" s="15"/>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row>
    <row r="372">
      <c r="A372" s="16"/>
      <c r="B372" s="15"/>
      <c r="C372" s="15"/>
      <c r="D372" s="9"/>
      <c r="E372" s="15"/>
      <c r="F372" s="15"/>
      <c r="G372" s="15"/>
      <c r="H372" s="15"/>
      <c r="I372" s="15"/>
      <c r="J372" s="15"/>
      <c r="K372" s="15"/>
      <c r="L372" s="15"/>
      <c r="M372" s="15"/>
      <c r="N372" s="15"/>
      <c r="O372" s="15"/>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row>
    <row r="373">
      <c r="A373" s="16"/>
      <c r="B373" s="15"/>
      <c r="C373" s="15"/>
      <c r="D373" s="9"/>
      <c r="E373" s="15"/>
      <c r="F373" s="15"/>
      <c r="G373" s="15"/>
      <c r="H373" s="15"/>
      <c r="I373" s="15"/>
      <c r="J373" s="15"/>
      <c r="K373" s="15"/>
      <c r="L373" s="15"/>
      <c r="M373" s="15"/>
      <c r="N373" s="15"/>
      <c r="O373" s="15"/>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row>
    <row r="374">
      <c r="A374" s="16"/>
      <c r="B374" s="15"/>
      <c r="C374" s="15"/>
      <c r="D374" s="9"/>
      <c r="E374" s="15"/>
      <c r="F374" s="15"/>
      <c r="G374" s="15"/>
      <c r="H374" s="15"/>
      <c r="I374" s="15"/>
      <c r="J374" s="15"/>
      <c r="K374" s="15"/>
      <c r="L374" s="15"/>
      <c r="M374" s="15"/>
      <c r="N374" s="15"/>
      <c r="O374" s="15"/>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row>
    <row r="375">
      <c r="A375" s="16"/>
      <c r="B375" s="15"/>
      <c r="C375" s="15"/>
      <c r="D375" s="9"/>
      <c r="E375" s="15"/>
      <c r="F375" s="15"/>
      <c r="G375" s="15"/>
      <c r="H375" s="15"/>
      <c r="I375" s="15"/>
      <c r="J375" s="15"/>
      <c r="K375" s="15"/>
      <c r="L375" s="15"/>
      <c r="M375" s="15"/>
      <c r="N375" s="15"/>
      <c r="O375" s="15"/>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row>
    <row r="376">
      <c r="A376" s="16"/>
      <c r="B376" s="15"/>
      <c r="C376" s="15"/>
      <c r="D376" s="9"/>
      <c r="E376" s="15"/>
      <c r="F376" s="15"/>
      <c r="G376" s="15"/>
      <c r="H376" s="15"/>
      <c r="I376" s="15"/>
      <c r="J376" s="15"/>
      <c r="K376" s="15"/>
      <c r="L376" s="15"/>
      <c r="M376" s="15"/>
      <c r="N376" s="15"/>
      <c r="O376" s="15"/>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row>
    <row r="377">
      <c r="A377" s="16"/>
      <c r="B377" s="15"/>
      <c r="C377" s="15"/>
      <c r="D377" s="9"/>
      <c r="E377" s="15"/>
      <c r="F377" s="15"/>
      <c r="G377" s="15"/>
      <c r="H377" s="15"/>
      <c r="I377" s="15"/>
      <c r="J377" s="15"/>
      <c r="K377" s="15"/>
      <c r="L377" s="15"/>
      <c r="M377" s="15"/>
      <c r="N377" s="15"/>
      <c r="O377" s="15"/>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row>
    <row r="378">
      <c r="A378" s="16"/>
      <c r="B378" s="15"/>
      <c r="C378" s="15"/>
      <c r="D378" s="9"/>
      <c r="E378" s="15"/>
      <c r="F378" s="15"/>
      <c r="G378" s="15"/>
      <c r="H378" s="15"/>
      <c r="I378" s="15"/>
      <c r="J378" s="15"/>
      <c r="K378" s="15"/>
      <c r="L378" s="15"/>
      <c r="M378" s="15"/>
      <c r="N378" s="15"/>
      <c r="O378" s="15"/>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row>
    <row r="379">
      <c r="A379" s="16"/>
      <c r="B379" s="15"/>
      <c r="C379" s="15"/>
      <c r="D379" s="9"/>
      <c r="E379" s="15"/>
      <c r="F379" s="15"/>
      <c r="G379" s="15"/>
      <c r="H379" s="15"/>
      <c r="I379" s="15"/>
      <c r="J379" s="15"/>
      <c r="K379" s="15"/>
      <c r="L379" s="15"/>
      <c r="M379" s="15"/>
      <c r="N379" s="15"/>
      <c r="O379" s="15"/>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row>
    <row r="380">
      <c r="A380" s="16"/>
      <c r="B380" s="15"/>
      <c r="C380" s="15"/>
      <c r="D380" s="9"/>
      <c r="E380" s="15"/>
      <c r="F380" s="15"/>
      <c r="G380" s="15"/>
      <c r="H380" s="15"/>
      <c r="I380" s="15"/>
      <c r="J380" s="15"/>
      <c r="K380" s="15"/>
      <c r="L380" s="15"/>
      <c r="M380" s="15"/>
      <c r="N380" s="15"/>
      <c r="O380" s="15"/>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row>
    <row r="381">
      <c r="A381" s="16"/>
      <c r="B381" s="15"/>
      <c r="C381" s="15"/>
      <c r="D381" s="9"/>
      <c r="E381" s="15"/>
      <c r="F381" s="15"/>
      <c r="G381" s="15"/>
      <c r="H381" s="15"/>
      <c r="I381" s="15"/>
      <c r="J381" s="15"/>
      <c r="K381" s="15"/>
      <c r="L381" s="15"/>
      <c r="M381" s="15"/>
      <c r="N381" s="15"/>
      <c r="O381" s="15"/>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row>
    <row r="382">
      <c r="A382" s="16"/>
      <c r="B382" s="15"/>
      <c r="C382" s="15"/>
      <c r="D382" s="9"/>
      <c r="E382" s="15"/>
      <c r="F382" s="15"/>
      <c r="G382" s="15"/>
      <c r="H382" s="15"/>
      <c r="I382" s="15"/>
      <c r="J382" s="15"/>
      <c r="K382" s="15"/>
      <c r="L382" s="15"/>
      <c r="M382" s="15"/>
      <c r="N382" s="15"/>
      <c r="O382" s="15"/>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row>
    <row r="383">
      <c r="A383" s="16"/>
      <c r="B383" s="15"/>
      <c r="C383" s="15"/>
      <c r="D383" s="9"/>
      <c r="E383" s="15"/>
      <c r="F383" s="15"/>
      <c r="G383" s="15"/>
      <c r="H383" s="15"/>
      <c r="I383" s="15"/>
      <c r="J383" s="15"/>
      <c r="K383" s="15"/>
      <c r="L383" s="15"/>
      <c r="M383" s="15"/>
      <c r="N383" s="15"/>
      <c r="O383" s="15"/>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row>
    <row r="384">
      <c r="A384" s="16"/>
      <c r="B384" s="15"/>
      <c r="C384" s="15"/>
      <c r="D384" s="9"/>
      <c r="E384" s="15"/>
      <c r="F384" s="15"/>
      <c r="G384" s="15"/>
      <c r="H384" s="15"/>
      <c r="I384" s="15"/>
      <c r="J384" s="15"/>
      <c r="K384" s="15"/>
      <c r="L384" s="15"/>
      <c r="M384" s="15"/>
      <c r="N384" s="15"/>
      <c r="O384" s="15"/>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row>
    <row r="385">
      <c r="A385" s="16"/>
      <c r="B385" s="15"/>
      <c r="C385" s="15"/>
      <c r="D385" s="9"/>
      <c r="E385" s="15"/>
      <c r="F385" s="15"/>
      <c r="G385" s="15"/>
      <c r="H385" s="15"/>
      <c r="I385" s="15"/>
      <c r="J385" s="15"/>
      <c r="K385" s="15"/>
      <c r="L385" s="15"/>
      <c r="M385" s="15"/>
      <c r="N385" s="15"/>
      <c r="O385" s="15"/>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row>
    <row r="386">
      <c r="A386" s="16"/>
      <c r="B386" s="15"/>
      <c r="C386" s="15"/>
      <c r="D386" s="9"/>
      <c r="E386" s="15"/>
      <c r="F386" s="15"/>
      <c r="G386" s="15"/>
      <c r="H386" s="15"/>
      <c r="I386" s="15"/>
      <c r="J386" s="15"/>
      <c r="K386" s="15"/>
      <c r="L386" s="15"/>
      <c r="M386" s="15"/>
      <c r="N386" s="15"/>
      <c r="O386" s="15"/>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row>
    <row r="387">
      <c r="A387" s="16"/>
      <c r="B387" s="15"/>
      <c r="C387" s="15"/>
      <c r="D387" s="9"/>
      <c r="E387" s="15"/>
      <c r="F387" s="15"/>
      <c r="G387" s="15"/>
      <c r="H387" s="15"/>
      <c r="I387" s="15"/>
      <c r="J387" s="15"/>
      <c r="K387" s="15"/>
      <c r="L387" s="15"/>
      <c r="M387" s="15"/>
      <c r="N387" s="15"/>
      <c r="O387" s="15"/>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row>
    <row r="388">
      <c r="A388" s="16"/>
      <c r="B388" s="15"/>
      <c r="C388" s="15"/>
      <c r="D388" s="9"/>
      <c r="E388" s="15"/>
      <c r="F388" s="15"/>
      <c r="G388" s="15"/>
      <c r="H388" s="15"/>
      <c r="I388" s="15"/>
      <c r="J388" s="15"/>
      <c r="K388" s="15"/>
      <c r="L388" s="15"/>
      <c r="M388" s="15"/>
      <c r="N388" s="15"/>
      <c r="O388" s="15"/>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row>
    <row r="389">
      <c r="A389" s="16"/>
      <c r="B389" s="15"/>
      <c r="C389" s="15"/>
      <c r="D389" s="9"/>
      <c r="E389" s="15"/>
      <c r="F389" s="15"/>
      <c r="G389" s="15"/>
      <c r="H389" s="15"/>
      <c r="I389" s="15"/>
      <c r="J389" s="15"/>
      <c r="K389" s="15"/>
      <c r="L389" s="15"/>
      <c r="M389" s="15"/>
      <c r="N389" s="15"/>
      <c r="O389" s="15"/>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row>
    <row r="390">
      <c r="A390" s="16"/>
      <c r="B390" s="15"/>
      <c r="C390" s="15"/>
      <c r="D390" s="9"/>
      <c r="E390" s="15"/>
      <c r="F390" s="15"/>
      <c r="G390" s="15"/>
      <c r="H390" s="15"/>
      <c r="I390" s="15"/>
      <c r="J390" s="15"/>
      <c r="K390" s="15"/>
      <c r="L390" s="15"/>
      <c r="M390" s="15"/>
      <c r="N390" s="15"/>
      <c r="O390" s="15"/>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row>
    <row r="391">
      <c r="A391" s="16"/>
      <c r="B391" s="15"/>
      <c r="C391" s="15"/>
      <c r="D391" s="9"/>
      <c r="E391" s="15"/>
      <c r="F391" s="15"/>
      <c r="G391" s="15"/>
      <c r="H391" s="15"/>
      <c r="I391" s="15"/>
      <c r="J391" s="15"/>
      <c r="K391" s="15"/>
      <c r="L391" s="15"/>
      <c r="M391" s="15"/>
      <c r="N391" s="15"/>
      <c r="O391" s="15"/>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row>
    <row r="392">
      <c r="A392" s="16"/>
      <c r="B392" s="15"/>
      <c r="C392" s="15"/>
      <c r="D392" s="9"/>
      <c r="E392" s="15"/>
      <c r="F392" s="15"/>
      <c r="G392" s="15"/>
      <c r="H392" s="15"/>
      <c r="I392" s="15"/>
      <c r="J392" s="15"/>
      <c r="K392" s="15"/>
      <c r="L392" s="15"/>
      <c r="M392" s="15"/>
      <c r="N392" s="15"/>
      <c r="O392" s="15"/>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row>
    <row r="393">
      <c r="A393" s="16"/>
      <c r="B393" s="15"/>
      <c r="C393" s="15"/>
      <c r="D393" s="9"/>
      <c r="E393" s="15"/>
      <c r="F393" s="15"/>
      <c r="G393" s="15"/>
      <c r="H393" s="15"/>
      <c r="I393" s="15"/>
      <c r="J393" s="15"/>
      <c r="K393" s="15"/>
      <c r="L393" s="15"/>
      <c r="M393" s="15"/>
      <c r="N393" s="15"/>
      <c r="O393" s="15"/>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row>
    <row r="394">
      <c r="A394" s="16"/>
      <c r="B394" s="15"/>
      <c r="C394" s="15"/>
      <c r="D394" s="9"/>
      <c r="E394" s="15"/>
      <c r="F394" s="15"/>
      <c r="G394" s="15"/>
      <c r="H394" s="15"/>
      <c r="I394" s="15"/>
      <c r="J394" s="15"/>
      <c r="K394" s="15"/>
      <c r="L394" s="15"/>
      <c r="M394" s="15"/>
      <c r="N394" s="15"/>
      <c r="O394" s="15"/>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row>
    <row r="395">
      <c r="A395" s="16"/>
      <c r="B395" s="15"/>
      <c r="C395" s="15"/>
      <c r="D395" s="9"/>
      <c r="E395" s="15"/>
      <c r="F395" s="15"/>
      <c r="G395" s="15"/>
      <c r="H395" s="15"/>
      <c r="I395" s="15"/>
      <c r="J395" s="15"/>
      <c r="K395" s="15"/>
      <c r="L395" s="15"/>
      <c r="M395" s="15"/>
      <c r="N395" s="15"/>
      <c r="O395" s="15"/>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row>
    <row r="396">
      <c r="A396" s="16"/>
      <c r="B396" s="15"/>
      <c r="C396" s="15"/>
      <c r="D396" s="9"/>
      <c r="E396" s="15"/>
      <c r="F396" s="15"/>
      <c r="G396" s="15"/>
      <c r="H396" s="15"/>
      <c r="I396" s="15"/>
      <c r="J396" s="15"/>
      <c r="K396" s="15"/>
      <c r="L396" s="15"/>
      <c r="M396" s="15"/>
      <c r="N396" s="15"/>
      <c r="O396" s="15"/>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row>
    <row r="397">
      <c r="A397" s="16"/>
      <c r="B397" s="15"/>
      <c r="C397" s="15"/>
      <c r="D397" s="9"/>
      <c r="E397" s="15"/>
      <c r="F397" s="15"/>
      <c r="G397" s="15"/>
      <c r="H397" s="15"/>
      <c r="I397" s="15"/>
      <c r="J397" s="15"/>
      <c r="K397" s="15"/>
      <c r="L397" s="15"/>
      <c r="M397" s="15"/>
      <c r="N397" s="15"/>
      <c r="O397" s="15"/>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row>
    <row r="398">
      <c r="A398" s="16"/>
      <c r="B398" s="15"/>
      <c r="C398" s="15"/>
      <c r="D398" s="9"/>
      <c r="E398" s="15"/>
      <c r="F398" s="15"/>
      <c r="G398" s="15"/>
      <c r="H398" s="15"/>
      <c r="I398" s="15"/>
      <c r="J398" s="15"/>
      <c r="K398" s="15"/>
      <c r="L398" s="15"/>
      <c r="M398" s="15"/>
      <c r="N398" s="15"/>
      <c r="O398" s="15"/>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row>
    <row r="399">
      <c r="A399" s="16"/>
      <c r="B399" s="15"/>
      <c r="C399" s="15"/>
      <c r="D399" s="9"/>
      <c r="E399" s="15"/>
      <c r="F399" s="15"/>
      <c r="G399" s="15"/>
      <c r="H399" s="15"/>
      <c r="I399" s="15"/>
      <c r="J399" s="15"/>
      <c r="K399" s="15"/>
      <c r="L399" s="15"/>
      <c r="M399" s="15"/>
      <c r="N399" s="15"/>
      <c r="O399" s="15"/>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row>
    <row r="400">
      <c r="A400" s="16"/>
      <c r="B400" s="15"/>
      <c r="C400" s="15"/>
      <c r="D400" s="9"/>
      <c r="E400" s="15"/>
      <c r="F400" s="15"/>
      <c r="G400" s="15"/>
      <c r="H400" s="15"/>
      <c r="I400" s="15"/>
      <c r="J400" s="15"/>
      <c r="K400" s="15"/>
      <c r="L400" s="15"/>
      <c r="M400" s="15"/>
      <c r="N400" s="15"/>
      <c r="O400" s="15"/>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row>
    <row r="401">
      <c r="A401" s="16"/>
      <c r="B401" s="15"/>
      <c r="C401" s="15"/>
      <c r="D401" s="9"/>
      <c r="E401" s="15"/>
      <c r="F401" s="15"/>
      <c r="G401" s="15"/>
      <c r="H401" s="15"/>
      <c r="I401" s="15"/>
      <c r="J401" s="15"/>
      <c r="K401" s="15"/>
      <c r="L401" s="15"/>
      <c r="M401" s="15"/>
      <c r="N401" s="15"/>
      <c r="O401" s="15"/>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row>
    <row r="402">
      <c r="A402" s="16"/>
      <c r="B402" s="15"/>
      <c r="C402" s="15"/>
      <c r="D402" s="9"/>
      <c r="E402" s="15"/>
      <c r="F402" s="15"/>
      <c r="G402" s="15"/>
      <c r="H402" s="15"/>
      <c r="I402" s="15"/>
      <c r="J402" s="15"/>
      <c r="K402" s="15"/>
      <c r="L402" s="15"/>
      <c r="M402" s="15"/>
      <c r="N402" s="15"/>
      <c r="O402" s="15"/>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row>
    <row r="403">
      <c r="A403" s="16"/>
      <c r="B403" s="15"/>
      <c r="C403" s="15"/>
      <c r="D403" s="9"/>
      <c r="E403" s="15"/>
      <c r="F403" s="15"/>
      <c r="G403" s="15"/>
      <c r="H403" s="15"/>
      <c r="I403" s="15"/>
      <c r="J403" s="15"/>
      <c r="K403" s="15"/>
      <c r="L403" s="15"/>
      <c r="M403" s="15"/>
      <c r="N403" s="15"/>
      <c r="O403" s="15"/>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row>
    <row r="404">
      <c r="A404" s="16"/>
      <c r="B404" s="15"/>
      <c r="C404" s="15"/>
      <c r="D404" s="9"/>
      <c r="E404" s="15"/>
      <c r="F404" s="15"/>
      <c r="G404" s="15"/>
      <c r="H404" s="15"/>
      <c r="I404" s="15"/>
      <c r="J404" s="15"/>
      <c r="K404" s="15"/>
      <c r="L404" s="15"/>
      <c r="M404" s="15"/>
      <c r="N404" s="15"/>
      <c r="O404" s="15"/>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row>
    <row r="405">
      <c r="A405" s="16"/>
      <c r="B405" s="15"/>
      <c r="C405" s="15"/>
      <c r="D405" s="9"/>
      <c r="E405" s="15"/>
      <c r="F405" s="15"/>
      <c r="G405" s="15"/>
      <c r="H405" s="15"/>
      <c r="I405" s="15"/>
      <c r="J405" s="15"/>
      <c r="K405" s="15"/>
      <c r="L405" s="15"/>
      <c r="M405" s="15"/>
      <c r="N405" s="15"/>
      <c r="O405" s="15"/>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row>
    <row r="406">
      <c r="A406" s="16"/>
      <c r="B406" s="15"/>
      <c r="C406" s="15"/>
      <c r="D406" s="9"/>
      <c r="E406" s="15"/>
      <c r="F406" s="15"/>
      <c r="G406" s="15"/>
      <c r="H406" s="15"/>
      <c r="I406" s="15"/>
      <c r="J406" s="15"/>
      <c r="K406" s="15"/>
      <c r="L406" s="15"/>
      <c r="M406" s="15"/>
      <c r="N406" s="15"/>
      <c r="O406" s="15"/>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row>
    <row r="407">
      <c r="A407" s="16"/>
      <c r="B407" s="15"/>
      <c r="C407" s="15"/>
      <c r="D407" s="9"/>
      <c r="E407" s="15"/>
      <c r="F407" s="15"/>
      <c r="G407" s="15"/>
      <c r="H407" s="15"/>
      <c r="I407" s="15"/>
      <c r="J407" s="15"/>
      <c r="K407" s="15"/>
      <c r="L407" s="15"/>
      <c r="M407" s="15"/>
      <c r="N407" s="15"/>
      <c r="O407" s="15"/>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row>
    <row r="408">
      <c r="A408" s="16"/>
      <c r="B408" s="15"/>
      <c r="C408" s="15"/>
      <c r="D408" s="9"/>
      <c r="E408" s="15"/>
      <c r="F408" s="15"/>
      <c r="G408" s="15"/>
      <c r="H408" s="15"/>
      <c r="I408" s="15"/>
      <c r="J408" s="15"/>
      <c r="K408" s="15"/>
      <c r="L408" s="15"/>
      <c r="M408" s="15"/>
      <c r="N408" s="15"/>
      <c r="O408" s="15"/>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row>
    <row r="409">
      <c r="A409" s="16"/>
      <c r="B409" s="15"/>
      <c r="C409" s="15"/>
      <c r="D409" s="9"/>
      <c r="E409" s="15"/>
      <c r="F409" s="15"/>
      <c r="G409" s="15"/>
      <c r="H409" s="15"/>
      <c r="I409" s="15"/>
      <c r="J409" s="15"/>
      <c r="K409" s="15"/>
      <c r="L409" s="15"/>
      <c r="M409" s="15"/>
      <c r="N409" s="15"/>
      <c r="O409" s="15"/>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row>
    <row r="410">
      <c r="A410" s="16"/>
      <c r="B410" s="15"/>
      <c r="C410" s="15"/>
      <c r="D410" s="9"/>
      <c r="E410" s="15"/>
      <c r="F410" s="15"/>
      <c r="G410" s="15"/>
      <c r="H410" s="15"/>
      <c r="I410" s="15"/>
      <c r="J410" s="15"/>
      <c r="K410" s="15"/>
      <c r="L410" s="15"/>
      <c r="M410" s="15"/>
      <c r="N410" s="15"/>
      <c r="O410" s="15"/>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row>
    <row r="411">
      <c r="A411" s="16"/>
      <c r="B411" s="15"/>
      <c r="C411" s="15"/>
      <c r="D411" s="9"/>
      <c r="E411" s="15"/>
      <c r="F411" s="15"/>
      <c r="G411" s="15"/>
      <c r="H411" s="15"/>
      <c r="I411" s="15"/>
      <c r="J411" s="15"/>
      <c r="K411" s="15"/>
      <c r="L411" s="15"/>
      <c r="M411" s="15"/>
      <c r="N411" s="15"/>
      <c r="O411" s="15"/>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row>
    <row r="412">
      <c r="A412" s="16"/>
      <c r="B412" s="15"/>
      <c r="C412" s="15"/>
      <c r="D412" s="9"/>
      <c r="E412" s="15"/>
      <c r="F412" s="15"/>
      <c r="G412" s="15"/>
      <c r="H412" s="15"/>
      <c r="I412" s="15"/>
      <c r="J412" s="15"/>
      <c r="K412" s="15"/>
      <c r="L412" s="15"/>
      <c r="M412" s="15"/>
      <c r="N412" s="15"/>
      <c r="O412" s="15"/>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row>
    <row r="413">
      <c r="A413" s="16"/>
      <c r="B413" s="15"/>
      <c r="C413" s="15"/>
      <c r="D413" s="9"/>
      <c r="E413" s="15"/>
      <c r="F413" s="15"/>
      <c r="G413" s="15"/>
      <c r="H413" s="15"/>
      <c r="I413" s="15"/>
      <c r="J413" s="15"/>
      <c r="K413" s="15"/>
      <c r="L413" s="15"/>
      <c r="M413" s="15"/>
      <c r="N413" s="15"/>
      <c r="O413" s="15"/>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row>
    <row r="414">
      <c r="A414" s="16"/>
      <c r="B414" s="15"/>
      <c r="C414" s="15"/>
      <c r="D414" s="9"/>
      <c r="E414" s="15"/>
      <c r="F414" s="15"/>
      <c r="G414" s="15"/>
      <c r="H414" s="15"/>
      <c r="I414" s="15"/>
      <c r="J414" s="15"/>
      <c r="K414" s="15"/>
      <c r="L414" s="15"/>
      <c r="M414" s="15"/>
      <c r="N414" s="15"/>
      <c r="O414" s="15"/>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row>
    <row r="415">
      <c r="A415" s="16"/>
      <c r="B415" s="15"/>
      <c r="C415" s="15"/>
      <c r="D415" s="9"/>
      <c r="E415" s="15"/>
      <c r="F415" s="15"/>
      <c r="G415" s="15"/>
      <c r="H415" s="15"/>
      <c r="I415" s="15"/>
      <c r="J415" s="15"/>
      <c r="K415" s="15"/>
      <c r="L415" s="15"/>
      <c r="M415" s="15"/>
      <c r="N415" s="15"/>
      <c r="O415" s="15"/>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row>
    <row r="416">
      <c r="A416" s="16"/>
      <c r="B416" s="15"/>
      <c r="C416" s="15"/>
      <c r="D416" s="9"/>
      <c r="E416" s="15"/>
      <c r="F416" s="15"/>
      <c r="G416" s="15"/>
      <c r="H416" s="15"/>
      <c r="I416" s="15"/>
      <c r="J416" s="15"/>
      <c r="K416" s="15"/>
      <c r="L416" s="15"/>
      <c r="M416" s="15"/>
      <c r="N416" s="15"/>
      <c r="O416" s="15"/>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row>
    <row r="417">
      <c r="A417" s="16"/>
      <c r="B417" s="15"/>
      <c r="C417" s="15"/>
      <c r="D417" s="9"/>
      <c r="E417" s="15"/>
      <c r="F417" s="15"/>
      <c r="G417" s="15"/>
      <c r="H417" s="15"/>
      <c r="I417" s="15"/>
      <c r="J417" s="15"/>
      <c r="K417" s="15"/>
      <c r="L417" s="15"/>
      <c r="M417" s="15"/>
      <c r="N417" s="15"/>
      <c r="O417" s="15"/>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row>
    <row r="418">
      <c r="A418" s="16"/>
      <c r="B418" s="15"/>
      <c r="C418" s="15"/>
      <c r="D418" s="9"/>
      <c r="E418" s="15"/>
      <c r="F418" s="15"/>
      <c r="G418" s="15"/>
      <c r="H418" s="15"/>
      <c r="I418" s="15"/>
      <c r="J418" s="15"/>
      <c r="K418" s="15"/>
      <c r="L418" s="15"/>
      <c r="M418" s="15"/>
      <c r="N418" s="15"/>
      <c r="O418" s="15"/>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row>
    <row r="419">
      <c r="A419" s="16"/>
      <c r="B419" s="15"/>
      <c r="C419" s="15"/>
      <c r="D419" s="9"/>
      <c r="E419" s="15"/>
      <c r="F419" s="15"/>
      <c r="G419" s="15"/>
      <c r="H419" s="15"/>
      <c r="I419" s="15"/>
      <c r="J419" s="15"/>
      <c r="K419" s="15"/>
      <c r="L419" s="15"/>
      <c r="M419" s="15"/>
      <c r="N419" s="15"/>
      <c r="O419" s="15"/>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row>
    <row r="420">
      <c r="A420" s="16"/>
      <c r="B420" s="15"/>
      <c r="C420" s="15"/>
      <c r="D420" s="9"/>
      <c r="E420" s="15"/>
      <c r="F420" s="15"/>
      <c r="G420" s="15"/>
      <c r="H420" s="15"/>
      <c r="I420" s="15"/>
      <c r="J420" s="15"/>
      <c r="K420" s="15"/>
      <c r="L420" s="15"/>
      <c r="M420" s="15"/>
      <c r="N420" s="15"/>
      <c r="O420" s="15"/>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row>
    <row r="421">
      <c r="A421" s="16"/>
      <c r="B421" s="15"/>
      <c r="C421" s="15"/>
      <c r="D421" s="9"/>
      <c r="E421" s="15"/>
      <c r="F421" s="15"/>
      <c r="G421" s="15"/>
      <c r="H421" s="15"/>
      <c r="I421" s="15"/>
      <c r="J421" s="15"/>
      <c r="K421" s="15"/>
      <c r="L421" s="15"/>
      <c r="M421" s="15"/>
      <c r="N421" s="15"/>
      <c r="O421" s="15"/>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row>
    <row r="422">
      <c r="A422" s="16"/>
      <c r="B422" s="15"/>
      <c r="C422" s="15"/>
      <c r="D422" s="9"/>
      <c r="E422" s="15"/>
      <c r="F422" s="15"/>
      <c r="G422" s="15"/>
      <c r="H422" s="15"/>
      <c r="I422" s="15"/>
      <c r="J422" s="15"/>
      <c r="K422" s="15"/>
      <c r="L422" s="15"/>
      <c r="M422" s="15"/>
      <c r="N422" s="15"/>
      <c r="O422" s="15"/>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row>
    <row r="423">
      <c r="A423" s="16"/>
      <c r="B423" s="15"/>
      <c r="C423" s="15"/>
      <c r="D423" s="9"/>
      <c r="E423" s="15"/>
      <c r="F423" s="15"/>
      <c r="G423" s="15"/>
      <c r="H423" s="15"/>
      <c r="I423" s="15"/>
      <c r="J423" s="15"/>
      <c r="K423" s="15"/>
      <c r="L423" s="15"/>
      <c r="M423" s="15"/>
      <c r="N423" s="15"/>
      <c r="O423" s="15"/>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row>
    <row r="424">
      <c r="A424" s="16"/>
      <c r="B424" s="15"/>
      <c r="C424" s="15"/>
      <c r="D424" s="9"/>
      <c r="E424" s="15"/>
      <c r="F424" s="15"/>
      <c r="G424" s="15"/>
      <c r="H424" s="15"/>
      <c r="I424" s="15"/>
      <c r="J424" s="15"/>
      <c r="K424" s="15"/>
      <c r="L424" s="15"/>
      <c r="M424" s="15"/>
      <c r="N424" s="15"/>
      <c r="O424" s="15"/>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row>
    <row r="425">
      <c r="A425" s="16"/>
      <c r="B425" s="15"/>
      <c r="C425" s="15"/>
      <c r="D425" s="9"/>
      <c r="E425" s="15"/>
      <c r="F425" s="15"/>
      <c r="G425" s="15"/>
      <c r="H425" s="15"/>
      <c r="I425" s="15"/>
      <c r="J425" s="15"/>
      <c r="K425" s="15"/>
      <c r="L425" s="15"/>
      <c r="M425" s="15"/>
      <c r="N425" s="15"/>
      <c r="O425" s="15"/>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row>
    <row r="426">
      <c r="A426" s="16"/>
      <c r="B426" s="15"/>
      <c r="C426" s="15"/>
      <c r="D426" s="9"/>
      <c r="E426" s="15"/>
      <c r="F426" s="15"/>
      <c r="G426" s="15"/>
      <c r="H426" s="15"/>
      <c r="I426" s="15"/>
      <c r="J426" s="15"/>
      <c r="K426" s="15"/>
      <c r="L426" s="15"/>
      <c r="M426" s="15"/>
      <c r="N426" s="15"/>
      <c r="O426" s="15"/>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row>
    <row r="427">
      <c r="A427" s="16"/>
      <c r="B427" s="15"/>
      <c r="C427" s="15"/>
      <c r="D427" s="9"/>
      <c r="E427" s="15"/>
      <c r="F427" s="15"/>
      <c r="G427" s="15"/>
      <c r="H427" s="15"/>
      <c r="I427" s="15"/>
      <c r="J427" s="15"/>
      <c r="K427" s="15"/>
      <c r="L427" s="15"/>
      <c r="M427" s="15"/>
      <c r="N427" s="15"/>
      <c r="O427" s="15"/>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row>
    <row r="428">
      <c r="A428" s="16"/>
      <c r="B428" s="15"/>
      <c r="C428" s="15"/>
      <c r="D428" s="9"/>
      <c r="E428" s="15"/>
      <c r="F428" s="15"/>
      <c r="G428" s="15"/>
      <c r="H428" s="15"/>
      <c r="I428" s="15"/>
      <c r="J428" s="15"/>
      <c r="K428" s="15"/>
      <c r="L428" s="15"/>
      <c r="M428" s="15"/>
      <c r="N428" s="15"/>
      <c r="O428" s="15"/>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row>
    <row r="429">
      <c r="A429" s="16"/>
      <c r="B429" s="15"/>
      <c r="C429" s="15"/>
      <c r="D429" s="9"/>
      <c r="E429" s="15"/>
      <c r="F429" s="15"/>
      <c r="G429" s="15"/>
      <c r="H429" s="15"/>
      <c r="I429" s="15"/>
      <c r="J429" s="15"/>
      <c r="K429" s="15"/>
      <c r="L429" s="15"/>
      <c r="M429" s="15"/>
      <c r="N429" s="15"/>
      <c r="O429" s="15"/>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row>
    <row r="430">
      <c r="A430" s="16"/>
      <c r="B430" s="15"/>
      <c r="C430" s="15"/>
      <c r="D430" s="9"/>
      <c r="E430" s="15"/>
      <c r="F430" s="15"/>
      <c r="G430" s="15"/>
      <c r="H430" s="15"/>
      <c r="I430" s="15"/>
      <c r="J430" s="15"/>
      <c r="K430" s="15"/>
      <c r="L430" s="15"/>
      <c r="M430" s="15"/>
      <c r="N430" s="15"/>
      <c r="O430" s="15"/>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row>
    <row r="431">
      <c r="A431" s="16"/>
      <c r="B431" s="15"/>
      <c r="C431" s="15"/>
      <c r="D431" s="9"/>
      <c r="E431" s="15"/>
      <c r="F431" s="15"/>
      <c r="G431" s="15"/>
      <c r="H431" s="15"/>
      <c r="I431" s="15"/>
      <c r="J431" s="15"/>
      <c r="K431" s="15"/>
      <c r="L431" s="15"/>
      <c r="M431" s="15"/>
      <c r="N431" s="15"/>
      <c r="O431" s="15"/>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row>
    <row r="432">
      <c r="A432" s="16"/>
      <c r="B432" s="15"/>
      <c r="C432" s="15"/>
      <c r="D432" s="9"/>
      <c r="E432" s="15"/>
      <c r="F432" s="15"/>
      <c r="G432" s="15"/>
      <c r="H432" s="15"/>
      <c r="I432" s="15"/>
      <c r="J432" s="15"/>
      <c r="K432" s="15"/>
      <c r="L432" s="15"/>
      <c r="M432" s="15"/>
      <c r="N432" s="15"/>
      <c r="O432" s="15"/>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row>
    <row r="433">
      <c r="A433" s="16"/>
      <c r="B433" s="15"/>
      <c r="C433" s="15"/>
      <c r="D433" s="9"/>
      <c r="E433" s="15"/>
      <c r="F433" s="15"/>
      <c r="G433" s="15"/>
      <c r="H433" s="15"/>
      <c r="I433" s="15"/>
      <c r="J433" s="15"/>
      <c r="K433" s="15"/>
      <c r="L433" s="15"/>
      <c r="M433" s="15"/>
      <c r="N433" s="15"/>
      <c r="O433" s="15"/>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row>
    <row r="434">
      <c r="A434" s="16"/>
      <c r="B434" s="15"/>
      <c r="C434" s="15"/>
      <c r="D434" s="9"/>
      <c r="E434" s="15"/>
      <c r="F434" s="15"/>
      <c r="G434" s="15"/>
      <c r="H434" s="15"/>
      <c r="I434" s="15"/>
      <c r="J434" s="15"/>
      <c r="K434" s="15"/>
      <c r="L434" s="15"/>
      <c r="M434" s="15"/>
      <c r="N434" s="15"/>
      <c r="O434" s="15"/>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row>
    <row r="435">
      <c r="A435" s="16"/>
      <c r="B435" s="15"/>
      <c r="C435" s="15"/>
      <c r="D435" s="9"/>
      <c r="E435" s="15"/>
      <c r="F435" s="15"/>
      <c r="G435" s="15"/>
      <c r="H435" s="15"/>
      <c r="I435" s="15"/>
      <c r="J435" s="15"/>
      <c r="K435" s="15"/>
      <c r="L435" s="15"/>
      <c r="M435" s="15"/>
      <c r="N435" s="15"/>
      <c r="O435" s="15"/>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row>
    <row r="436">
      <c r="A436" s="16"/>
      <c r="B436" s="15"/>
      <c r="C436" s="15"/>
      <c r="D436" s="9"/>
      <c r="E436" s="15"/>
      <c r="F436" s="15"/>
      <c r="G436" s="15"/>
      <c r="H436" s="15"/>
      <c r="I436" s="15"/>
      <c r="J436" s="15"/>
      <c r="K436" s="15"/>
      <c r="L436" s="15"/>
      <c r="M436" s="15"/>
      <c r="N436" s="15"/>
      <c r="O436" s="15"/>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row>
    <row r="437">
      <c r="A437" s="16"/>
      <c r="B437" s="15"/>
      <c r="C437" s="15"/>
      <c r="D437" s="9"/>
      <c r="E437" s="15"/>
      <c r="F437" s="15"/>
      <c r="G437" s="15"/>
      <c r="H437" s="15"/>
      <c r="I437" s="15"/>
      <c r="J437" s="15"/>
      <c r="K437" s="15"/>
      <c r="L437" s="15"/>
      <c r="M437" s="15"/>
      <c r="N437" s="15"/>
      <c r="O437" s="15"/>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row>
    <row r="438">
      <c r="A438" s="16"/>
      <c r="B438" s="15"/>
      <c r="C438" s="15"/>
      <c r="D438" s="9"/>
      <c r="E438" s="15"/>
      <c r="F438" s="15"/>
      <c r="G438" s="15"/>
      <c r="H438" s="15"/>
      <c r="I438" s="15"/>
      <c r="J438" s="15"/>
      <c r="K438" s="15"/>
      <c r="L438" s="15"/>
      <c r="M438" s="15"/>
      <c r="N438" s="15"/>
      <c r="O438" s="15"/>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row>
    <row r="439">
      <c r="A439" s="16"/>
      <c r="B439" s="15"/>
      <c r="C439" s="15"/>
      <c r="D439" s="9"/>
      <c r="E439" s="15"/>
      <c r="F439" s="15"/>
      <c r="G439" s="15"/>
      <c r="H439" s="15"/>
      <c r="I439" s="15"/>
      <c r="J439" s="15"/>
      <c r="K439" s="15"/>
      <c r="L439" s="15"/>
      <c r="M439" s="15"/>
      <c r="N439" s="15"/>
      <c r="O439" s="15"/>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row>
    <row r="440">
      <c r="A440" s="16"/>
      <c r="B440" s="15"/>
      <c r="C440" s="15"/>
      <c r="D440" s="9"/>
      <c r="E440" s="15"/>
      <c r="F440" s="15"/>
      <c r="G440" s="15"/>
      <c r="H440" s="15"/>
      <c r="I440" s="15"/>
      <c r="J440" s="15"/>
      <c r="K440" s="15"/>
      <c r="L440" s="15"/>
      <c r="M440" s="15"/>
      <c r="N440" s="15"/>
      <c r="O440" s="15"/>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row>
    <row r="441">
      <c r="A441" s="16"/>
      <c r="B441" s="15"/>
      <c r="C441" s="15"/>
      <c r="D441" s="9"/>
      <c r="E441" s="15"/>
      <c r="F441" s="15"/>
      <c r="G441" s="15"/>
      <c r="H441" s="15"/>
      <c r="I441" s="15"/>
      <c r="J441" s="15"/>
      <c r="K441" s="15"/>
      <c r="L441" s="15"/>
      <c r="M441" s="15"/>
      <c r="N441" s="15"/>
      <c r="O441" s="15"/>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row>
    <row r="442">
      <c r="A442" s="16"/>
      <c r="B442" s="15"/>
      <c r="C442" s="15"/>
      <c r="D442" s="9"/>
      <c r="E442" s="15"/>
      <c r="F442" s="15"/>
      <c r="G442" s="15"/>
      <c r="H442" s="15"/>
      <c r="I442" s="15"/>
      <c r="J442" s="15"/>
      <c r="K442" s="15"/>
      <c r="L442" s="15"/>
      <c r="M442" s="15"/>
      <c r="N442" s="15"/>
      <c r="O442" s="15"/>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row>
    <row r="443">
      <c r="A443" s="16"/>
      <c r="B443" s="15"/>
      <c r="C443" s="15"/>
      <c r="D443" s="9"/>
      <c r="E443" s="15"/>
      <c r="F443" s="15"/>
      <c r="G443" s="15"/>
      <c r="H443" s="15"/>
      <c r="I443" s="15"/>
      <c r="J443" s="15"/>
      <c r="K443" s="15"/>
      <c r="L443" s="15"/>
      <c r="M443" s="15"/>
      <c r="N443" s="15"/>
      <c r="O443" s="15"/>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row>
    <row r="444">
      <c r="A444" s="16"/>
      <c r="B444" s="15"/>
      <c r="C444" s="15"/>
      <c r="D444" s="9"/>
      <c r="E444" s="15"/>
      <c r="F444" s="15"/>
      <c r="G444" s="15"/>
      <c r="H444" s="15"/>
      <c r="I444" s="15"/>
      <c r="J444" s="15"/>
      <c r="K444" s="15"/>
      <c r="L444" s="15"/>
      <c r="M444" s="15"/>
      <c r="N444" s="15"/>
      <c r="O444" s="15"/>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row>
    <row r="445">
      <c r="A445" s="16"/>
      <c r="B445" s="15"/>
      <c r="C445" s="15"/>
      <c r="D445" s="9"/>
      <c r="E445" s="15"/>
      <c r="F445" s="15"/>
      <c r="G445" s="15"/>
      <c r="H445" s="15"/>
      <c r="I445" s="15"/>
      <c r="J445" s="15"/>
      <c r="K445" s="15"/>
      <c r="L445" s="15"/>
      <c r="M445" s="15"/>
      <c r="N445" s="15"/>
      <c r="O445" s="15"/>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row>
    <row r="446">
      <c r="A446" s="16"/>
      <c r="B446" s="15"/>
      <c r="C446" s="15"/>
      <c r="D446" s="9"/>
      <c r="E446" s="15"/>
      <c r="F446" s="15"/>
      <c r="G446" s="15"/>
      <c r="H446" s="15"/>
      <c r="I446" s="15"/>
      <c r="J446" s="15"/>
      <c r="K446" s="15"/>
      <c r="L446" s="15"/>
      <c r="M446" s="15"/>
      <c r="N446" s="15"/>
      <c r="O446" s="15"/>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row>
    <row r="447">
      <c r="A447" s="16"/>
      <c r="B447" s="15"/>
      <c r="C447" s="15"/>
      <c r="D447" s="9"/>
      <c r="E447" s="15"/>
      <c r="F447" s="15"/>
      <c r="G447" s="15"/>
      <c r="H447" s="15"/>
      <c r="I447" s="15"/>
      <c r="J447" s="15"/>
      <c r="K447" s="15"/>
      <c r="L447" s="15"/>
      <c r="M447" s="15"/>
      <c r="N447" s="15"/>
      <c r="O447" s="15"/>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row>
    <row r="448">
      <c r="A448" s="16"/>
      <c r="B448" s="15"/>
      <c r="C448" s="15"/>
      <c r="D448" s="9"/>
      <c r="E448" s="15"/>
      <c r="F448" s="15"/>
      <c r="G448" s="15"/>
      <c r="H448" s="15"/>
      <c r="I448" s="15"/>
      <c r="J448" s="15"/>
      <c r="K448" s="15"/>
      <c r="L448" s="15"/>
      <c r="M448" s="15"/>
      <c r="N448" s="15"/>
      <c r="O448" s="15"/>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row>
    <row r="449">
      <c r="A449" s="16"/>
      <c r="B449" s="15"/>
      <c r="C449" s="15"/>
      <c r="D449" s="9"/>
      <c r="E449" s="15"/>
      <c r="F449" s="15"/>
      <c r="G449" s="15"/>
      <c r="H449" s="15"/>
      <c r="I449" s="15"/>
      <c r="J449" s="15"/>
      <c r="K449" s="15"/>
      <c r="L449" s="15"/>
      <c r="M449" s="15"/>
      <c r="N449" s="15"/>
      <c r="O449" s="15"/>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row>
    <row r="450">
      <c r="A450" s="16"/>
      <c r="B450" s="15"/>
      <c r="C450" s="15"/>
      <c r="D450" s="9"/>
      <c r="E450" s="15"/>
      <c r="F450" s="15"/>
      <c r="G450" s="15"/>
      <c r="H450" s="15"/>
      <c r="I450" s="15"/>
      <c r="J450" s="15"/>
      <c r="K450" s="15"/>
      <c r="L450" s="15"/>
      <c r="M450" s="15"/>
      <c r="N450" s="15"/>
      <c r="O450" s="15"/>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row>
    <row r="451">
      <c r="A451" s="16"/>
      <c r="B451" s="15"/>
      <c r="C451" s="15"/>
      <c r="D451" s="9"/>
      <c r="E451" s="15"/>
      <c r="F451" s="15"/>
      <c r="G451" s="15"/>
      <c r="H451" s="15"/>
      <c r="I451" s="15"/>
      <c r="J451" s="15"/>
      <c r="K451" s="15"/>
      <c r="L451" s="15"/>
      <c r="M451" s="15"/>
      <c r="N451" s="15"/>
      <c r="O451" s="15"/>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row>
    <row r="452">
      <c r="A452" s="16"/>
      <c r="B452" s="15"/>
      <c r="C452" s="15"/>
      <c r="D452" s="9"/>
      <c r="E452" s="15"/>
      <c r="F452" s="15"/>
      <c r="G452" s="15"/>
      <c r="H452" s="15"/>
      <c r="I452" s="15"/>
      <c r="J452" s="15"/>
      <c r="K452" s="15"/>
      <c r="L452" s="15"/>
      <c r="M452" s="15"/>
      <c r="N452" s="15"/>
      <c r="O452" s="15"/>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row>
    <row r="453">
      <c r="A453" s="16"/>
      <c r="B453" s="15"/>
      <c r="C453" s="15"/>
      <c r="D453" s="9"/>
      <c r="E453" s="15"/>
      <c r="F453" s="15"/>
      <c r="G453" s="15"/>
      <c r="H453" s="15"/>
      <c r="I453" s="15"/>
      <c r="J453" s="15"/>
      <c r="K453" s="15"/>
      <c r="L453" s="15"/>
      <c r="M453" s="15"/>
      <c r="N453" s="15"/>
      <c r="O453" s="15"/>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row>
    <row r="454">
      <c r="A454" s="16"/>
      <c r="B454" s="15"/>
      <c r="C454" s="15"/>
      <c r="D454" s="9"/>
      <c r="E454" s="15"/>
      <c r="F454" s="15"/>
      <c r="G454" s="15"/>
      <c r="H454" s="15"/>
      <c r="I454" s="15"/>
      <c r="J454" s="15"/>
      <c r="K454" s="15"/>
      <c r="L454" s="15"/>
      <c r="M454" s="15"/>
      <c r="N454" s="15"/>
      <c r="O454" s="15"/>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row>
    <row r="455">
      <c r="A455" s="16"/>
      <c r="B455" s="15"/>
      <c r="C455" s="15"/>
      <c r="D455" s="9"/>
      <c r="E455" s="15"/>
      <c r="F455" s="15"/>
      <c r="G455" s="15"/>
      <c r="H455" s="15"/>
      <c r="I455" s="15"/>
      <c r="J455" s="15"/>
      <c r="K455" s="15"/>
      <c r="L455" s="15"/>
      <c r="M455" s="15"/>
      <c r="N455" s="15"/>
      <c r="O455" s="15"/>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row>
    <row r="456">
      <c r="A456" s="16"/>
      <c r="B456" s="15"/>
      <c r="C456" s="15"/>
      <c r="D456" s="9"/>
      <c r="E456" s="15"/>
      <c r="F456" s="15"/>
      <c r="G456" s="15"/>
      <c r="H456" s="15"/>
      <c r="I456" s="15"/>
      <c r="J456" s="15"/>
      <c r="K456" s="15"/>
      <c r="L456" s="15"/>
      <c r="M456" s="15"/>
      <c r="N456" s="15"/>
      <c r="O456" s="15"/>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row>
    <row r="457">
      <c r="A457" s="16"/>
      <c r="B457" s="15"/>
      <c r="C457" s="15"/>
      <c r="D457" s="9"/>
      <c r="E457" s="15"/>
      <c r="F457" s="15"/>
      <c r="G457" s="15"/>
      <c r="H457" s="15"/>
      <c r="I457" s="15"/>
      <c r="J457" s="15"/>
      <c r="K457" s="15"/>
      <c r="L457" s="15"/>
      <c r="M457" s="15"/>
      <c r="N457" s="15"/>
      <c r="O457" s="15"/>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row>
    <row r="458">
      <c r="A458" s="16"/>
      <c r="B458" s="15"/>
      <c r="C458" s="15"/>
      <c r="D458" s="9"/>
      <c r="E458" s="15"/>
      <c r="F458" s="15"/>
      <c r="G458" s="15"/>
      <c r="H458" s="15"/>
      <c r="I458" s="15"/>
      <c r="J458" s="15"/>
      <c r="K458" s="15"/>
      <c r="L458" s="15"/>
      <c r="M458" s="15"/>
      <c r="N458" s="15"/>
      <c r="O458" s="15"/>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row>
    <row r="459">
      <c r="A459" s="16"/>
      <c r="B459" s="15"/>
      <c r="C459" s="15"/>
      <c r="D459" s="9"/>
      <c r="E459" s="15"/>
      <c r="F459" s="15"/>
      <c r="G459" s="15"/>
      <c r="H459" s="15"/>
      <c r="I459" s="15"/>
      <c r="J459" s="15"/>
      <c r="K459" s="15"/>
      <c r="L459" s="15"/>
      <c r="M459" s="15"/>
      <c r="N459" s="15"/>
      <c r="O459" s="15"/>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row>
    <row r="460">
      <c r="A460" s="16"/>
      <c r="B460" s="15"/>
      <c r="C460" s="15"/>
      <c r="D460" s="9"/>
      <c r="E460" s="15"/>
      <c r="F460" s="15"/>
      <c r="G460" s="15"/>
      <c r="H460" s="15"/>
      <c r="I460" s="15"/>
      <c r="J460" s="15"/>
      <c r="K460" s="15"/>
      <c r="L460" s="15"/>
      <c r="M460" s="15"/>
      <c r="N460" s="15"/>
      <c r="O460" s="15"/>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row>
    <row r="461">
      <c r="A461" s="16"/>
      <c r="B461" s="15"/>
      <c r="C461" s="15"/>
      <c r="D461" s="9"/>
      <c r="E461" s="15"/>
      <c r="F461" s="15"/>
      <c r="G461" s="15"/>
      <c r="H461" s="15"/>
      <c r="I461" s="15"/>
      <c r="J461" s="15"/>
      <c r="K461" s="15"/>
      <c r="L461" s="15"/>
      <c r="M461" s="15"/>
      <c r="N461" s="15"/>
      <c r="O461" s="15"/>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row>
    <row r="462">
      <c r="A462" s="16"/>
      <c r="B462" s="15"/>
      <c r="C462" s="15"/>
      <c r="D462" s="9"/>
      <c r="E462" s="15"/>
      <c r="F462" s="15"/>
      <c r="G462" s="15"/>
      <c r="H462" s="15"/>
      <c r="I462" s="15"/>
      <c r="J462" s="15"/>
      <c r="K462" s="15"/>
      <c r="L462" s="15"/>
      <c r="M462" s="15"/>
      <c r="N462" s="15"/>
      <c r="O462" s="15"/>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row>
    <row r="463">
      <c r="A463" s="16"/>
      <c r="B463" s="15"/>
      <c r="C463" s="15"/>
      <c r="D463" s="9"/>
      <c r="E463" s="15"/>
      <c r="F463" s="15"/>
      <c r="G463" s="15"/>
      <c r="H463" s="15"/>
      <c r="I463" s="15"/>
      <c r="J463" s="15"/>
      <c r="K463" s="15"/>
      <c r="L463" s="15"/>
      <c r="M463" s="15"/>
      <c r="N463" s="15"/>
      <c r="O463" s="15"/>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row>
    <row r="464">
      <c r="A464" s="16"/>
      <c r="B464" s="15"/>
      <c r="C464" s="15"/>
      <c r="D464" s="9"/>
      <c r="E464" s="15"/>
      <c r="F464" s="15"/>
      <c r="G464" s="15"/>
      <c r="H464" s="15"/>
      <c r="I464" s="15"/>
      <c r="J464" s="15"/>
      <c r="K464" s="15"/>
      <c r="L464" s="15"/>
      <c r="M464" s="15"/>
      <c r="N464" s="15"/>
      <c r="O464" s="15"/>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row>
    <row r="465">
      <c r="A465" s="16"/>
      <c r="B465" s="15"/>
      <c r="C465" s="15"/>
      <c r="D465" s="9"/>
      <c r="E465" s="15"/>
      <c r="F465" s="15"/>
      <c r="G465" s="15"/>
      <c r="H465" s="15"/>
      <c r="I465" s="15"/>
      <c r="J465" s="15"/>
      <c r="K465" s="15"/>
      <c r="L465" s="15"/>
      <c r="M465" s="15"/>
      <c r="N465" s="15"/>
      <c r="O465" s="15"/>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row>
    <row r="466">
      <c r="A466" s="16"/>
      <c r="B466" s="15"/>
      <c r="C466" s="15"/>
      <c r="D466" s="9"/>
      <c r="E466" s="15"/>
      <c r="F466" s="15"/>
      <c r="G466" s="15"/>
      <c r="H466" s="15"/>
      <c r="I466" s="15"/>
      <c r="J466" s="15"/>
      <c r="K466" s="15"/>
      <c r="L466" s="15"/>
      <c r="M466" s="15"/>
      <c r="N466" s="15"/>
      <c r="O466" s="15"/>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row>
    <row r="467">
      <c r="A467" s="16"/>
      <c r="B467" s="15"/>
      <c r="C467" s="15"/>
      <c r="D467" s="9"/>
      <c r="E467" s="15"/>
      <c r="F467" s="15"/>
      <c r="G467" s="15"/>
      <c r="H467" s="15"/>
      <c r="I467" s="15"/>
      <c r="J467" s="15"/>
      <c r="K467" s="15"/>
      <c r="L467" s="15"/>
      <c r="M467" s="15"/>
      <c r="N467" s="15"/>
      <c r="O467" s="15"/>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row>
    <row r="468">
      <c r="A468" s="16"/>
      <c r="B468" s="15"/>
      <c r="C468" s="15"/>
      <c r="D468" s="9"/>
      <c r="E468" s="15"/>
      <c r="F468" s="15"/>
      <c r="G468" s="15"/>
      <c r="H468" s="15"/>
      <c r="I468" s="15"/>
      <c r="J468" s="15"/>
      <c r="K468" s="15"/>
      <c r="L468" s="15"/>
      <c r="M468" s="15"/>
      <c r="N468" s="15"/>
      <c r="O468" s="15"/>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row>
    <row r="469">
      <c r="A469" s="16"/>
      <c r="B469" s="15"/>
      <c r="C469" s="15"/>
      <c r="D469" s="9"/>
      <c r="E469" s="15"/>
      <c r="F469" s="15"/>
      <c r="G469" s="15"/>
      <c r="H469" s="15"/>
      <c r="I469" s="15"/>
      <c r="J469" s="15"/>
      <c r="K469" s="15"/>
      <c r="L469" s="15"/>
      <c r="M469" s="15"/>
      <c r="N469" s="15"/>
      <c r="O469" s="15"/>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row>
    <row r="470">
      <c r="A470" s="16"/>
      <c r="B470" s="15"/>
      <c r="C470" s="15"/>
      <c r="D470" s="9"/>
      <c r="E470" s="15"/>
      <c r="F470" s="15"/>
      <c r="G470" s="15"/>
      <c r="H470" s="15"/>
      <c r="I470" s="15"/>
      <c r="J470" s="15"/>
      <c r="K470" s="15"/>
      <c r="L470" s="15"/>
      <c r="M470" s="15"/>
      <c r="N470" s="15"/>
      <c r="O470" s="15"/>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row>
    <row r="471">
      <c r="A471" s="16"/>
      <c r="B471" s="15"/>
      <c r="C471" s="15"/>
      <c r="D471" s="9"/>
      <c r="E471" s="15"/>
      <c r="F471" s="15"/>
      <c r="G471" s="15"/>
      <c r="H471" s="15"/>
      <c r="I471" s="15"/>
      <c r="J471" s="15"/>
      <c r="K471" s="15"/>
      <c r="L471" s="15"/>
      <c r="M471" s="15"/>
      <c r="N471" s="15"/>
      <c r="O471" s="15"/>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row>
    <row r="472">
      <c r="A472" s="16"/>
      <c r="B472" s="15"/>
      <c r="C472" s="15"/>
      <c r="D472" s="9"/>
      <c r="E472" s="15"/>
      <c r="F472" s="15"/>
      <c r="G472" s="15"/>
      <c r="H472" s="15"/>
      <c r="I472" s="15"/>
      <c r="J472" s="15"/>
      <c r="K472" s="15"/>
      <c r="L472" s="15"/>
      <c r="M472" s="15"/>
      <c r="N472" s="15"/>
      <c r="O472" s="15"/>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row>
    <row r="473">
      <c r="A473" s="16"/>
      <c r="B473" s="15"/>
      <c r="C473" s="15"/>
      <c r="D473" s="9"/>
      <c r="E473" s="15"/>
      <c r="F473" s="15"/>
      <c r="G473" s="15"/>
      <c r="H473" s="15"/>
      <c r="I473" s="15"/>
      <c r="J473" s="15"/>
      <c r="K473" s="15"/>
      <c r="L473" s="15"/>
      <c r="M473" s="15"/>
      <c r="N473" s="15"/>
      <c r="O473" s="15"/>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row>
    <row r="474">
      <c r="A474" s="16"/>
      <c r="B474" s="15"/>
      <c r="C474" s="15"/>
      <c r="D474" s="9"/>
      <c r="E474" s="15"/>
      <c r="F474" s="15"/>
      <c r="G474" s="15"/>
      <c r="H474" s="15"/>
      <c r="I474" s="15"/>
      <c r="J474" s="15"/>
      <c r="K474" s="15"/>
      <c r="L474" s="15"/>
      <c r="M474" s="15"/>
      <c r="N474" s="15"/>
      <c r="O474" s="15"/>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row>
    <row r="475">
      <c r="A475" s="16"/>
      <c r="B475" s="15"/>
      <c r="C475" s="15"/>
      <c r="D475" s="9"/>
      <c r="E475" s="15"/>
      <c r="F475" s="15"/>
      <c r="G475" s="15"/>
      <c r="H475" s="15"/>
      <c r="I475" s="15"/>
      <c r="J475" s="15"/>
      <c r="K475" s="15"/>
      <c r="L475" s="15"/>
      <c r="M475" s="15"/>
      <c r="N475" s="15"/>
      <c r="O475" s="15"/>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row>
    <row r="476">
      <c r="A476" s="16"/>
      <c r="B476" s="15"/>
      <c r="C476" s="15"/>
      <c r="D476" s="9"/>
      <c r="E476" s="15"/>
      <c r="F476" s="15"/>
      <c r="G476" s="15"/>
      <c r="H476" s="15"/>
      <c r="I476" s="15"/>
      <c r="J476" s="15"/>
      <c r="K476" s="15"/>
      <c r="L476" s="15"/>
      <c r="M476" s="15"/>
      <c r="N476" s="15"/>
      <c r="O476" s="15"/>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row>
    <row r="477">
      <c r="A477" s="16"/>
      <c r="B477" s="15"/>
      <c r="C477" s="15"/>
      <c r="D477" s="9"/>
      <c r="E477" s="15"/>
      <c r="F477" s="15"/>
      <c r="G477" s="15"/>
      <c r="H477" s="15"/>
      <c r="I477" s="15"/>
      <c r="J477" s="15"/>
      <c r="K477" s="15"/>
      <c r="L477" s="15"/>
      <c r="M477" s="15"/>
      <c r="N477" s="15"/>
      <c r="O477" s="15"/>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row>
    <row r="478">
      <c r="A478" s="16"/>
      <c r="B478" s="15"/>
      <c r="C478" s="15"/>
      <c r="D478" s="9"/>
      <c r="E478" s="15"/>
      <c r="F478" s="15"/>
      <c r="G478" s="15"/>
      <c r="H478" s="15"/>
      <c r="I478" s="15"/>
      <c r="J478" s="15"/>
      <c r="K478" s="15"/>
      <c r="L478" s="15"/>
      <c r="M478" s="15"/>
      <c r="N478" s="15"/>
      <c r="O478" s="15"/>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row>
    <row r="479">
      <c r="A479" s="16"/>
      <c r="B479" s="15"/>
      <c r="C479" s="15"/>
      <c r="D479" s="9"/>
      <c r="E479" s="15"/>
      <c r="F479" s="15"/>
      <c r="G479" s="15"/>
      <c r="H479" s="15"/>
      <c r="I479" s="15"/>
      <c r="J479" s="15"/>
      <c r="K479" s="15"/>
      <c r="L479" s="15"/>
      <c r="M479" s="15"/>
      <c r="N479" s="15"/>
      <c r="O479" s="15"/>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row>
    <row r="480">
      <c r="A480" s="16"/>
      <c r="B480" s="15"/>
      <c r="C480" s="15"/>
      <c r="D480" s="9"/>
      <c r="E480" s="15"/>
      <c r="F480" s="15"/>
      <c r="G480" s="15"/>
      <c r="H480" s="15"/>
      <c r="I480" s="15"/>
      <c r="J480" s="15"/>
      <c r="K480" s="15"/>
      <c r="L480" s="15"/>
      <c r="M480" s="15"/>
      <c r="N480" s="15"/>
      <c r="O480" s="15"/>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row>
    <row r="481">
      <c r="A481" s="16"/>
      <c r="B481" s="15"/>
      <c r="C481" s="15"/>
      <c r="D481" s="9"/>
      <c r="E481" s="15"/>
      <c r="F481" s="15"/>
      <c r="G481" s="15"/>
      <c r="H481" s="15"/>
      <c r="I481" s="15"/>
      <c r="J481" s="15"/>
      <c r="K481" s="15"/>
      <c r="L481" s="15"/>
      <c r="M481" s="15"/>
      <c r="N481" s="15"/>
      <c r="O481" s="15"/>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row>
    <row r="482">
      <c r="A482" s="16"/>
      <c r="B482" s="15"/>
      <c r="C482" s="15"/>
      <c r="D482" s="9"/>
      <c r="E482" s="15"/>
      <c r="F482" s="15"/>
      <c r="G482" s="15"/>
      <c r="H482" s="15"/>
      <c r="I482" s="15"/>
      <c r="J482" s="15"/>
      <c r="K482" s="15"/>
      <c r="L482" s="15"/>
      <c r="M482" s="15"/>
      <c r="N482" s="15"/>
      <c r="O482" s="15"/>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row>
    <row r="483">
      <c r="A483" s="16"/>
      <c r="B483" s="15"/>
      <c r="C483" s="15"/>
      <c r="D483" s="9"/>
      <c r="E483" s="15"/>
      <c r="F483" s="15"/>
      <c r="G483" s="15"/>
      <c r="H483" s="15"/>
      <c r="I483" s="15"/>
      <c r="J483" s="15"/>
      <c r="K483" s="15"/>
      <c r="L483" s="15"/>
      <c r="M483" s="15"/>
      <c r="N483" s="15"/>
      <c r="O483" s="15"/>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row>
    <row r="484">
      <c r="A484" s="16"/>
      <c r="B484" s="15"/>
      <c r="C484" s="15"/>
      <c r="D484" s="9"/>
      <c r="E484" s="15"/>
      <c r="F484" s="15"/>
      <c r="G484" s="15"/>
      <c r="H484" s="15"/>
      <c r="I484" s="15"/>
      <c r="J484" s="15"/>
      <c r="K484" s="15"/>
      <c r="L484" s="15"/>
      <c r="M484" s="15"/>
      <c r="N484" s="15"/>
      <c r="O484" s="15"/>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row>
    <row r="485">
      <c r="A485" s="16"/>
      <c r="B485" s="15"/>
      <c r="C485" s="15"/>
      <c r="D485" s="9"/>
      <c r="E485" s="15"/>
      <c r="F485" s="15"/>
      <c r="G485" s="15"/>
      <c r="H485" s="15"/>
      <c r="I485" s="15"/>
      <c r="J485" s="15"/>
      <c r="K485" s="15"/>
      <c r="L485" s="15"/>
      <c r="M485" s="15"/>
      <c r="N485" s="15"/>
      <c r="O485" s="15"/>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row>
    <row r="486">
      <c r="A486" s="16"/>
      <c r="B486" s="15"/>
      <c r="C486" s="15"/>
      <c r="D486" s="9"/>
      <c r="E486" s="15"/>
      <c r="F486" s="15"/>
      <c r="G486" s="15"/>
      <c r="H486" s="15"/>
      <c r="I486" s="15"/>
      <c r="J486" s="15"/>
      <c r="K486" s="15"/>
      <c r="L486" s="15"/>
      <c r="M486" s="15"/>
      <c r="N486" s="15"/>
      <c r="O486" s="15"/>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row>
    <row r="487">
      <c r="A487" s="16"/>
      <c r="B487" s="15"/>
      <c r="C487" s="15"/>
      <c r="D487" s="9"/>
      <c r="E487" s="15"/>
      <c r="F487" s="15"/>
      <c r="G487" s="15"/>
      <c r="H487" s="15"/>
      <c r="I487" s="15"/>
      <c r="J487" s="15"/>
      <c r="K487" s="15"/>
      <c r="L487" s="15"/>
      <c r="M487" s="15"/>
      <c r="N487" s="15"/>
      <c r="O487" s="15"/>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row>
    <row r="488">
      <c r="A488" s="16"/>
      <c r="B488" s="15"/>
      <c r="C488" s="15"/>
      <c r="D488" s="9"/>
      <c r="E488" s="15"/>
      <c r="F488" s="15"/>
      <c r="G488" s="15"/>
      <c r="H488" s="15"/>
      <c r="I488" s="15"/>
      <c r="J488" s="15"/>
      <c r="K488" s="15"/>
      <c r="L488" s="15"/>
      <c r="M488" s="15"/>
      <c r="N488" s="15"/>
      <c r="O488" s="15"/>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row>
    <row r="489">
      <c r="A489" s="16"/>
      <c r="B489" s="15"/>
      <c r="C489" s="15"/>
      <c r="D489" s="9"/>
      <c r="E489" s="15"/>
      <c r="F489" s="15"/>
      <c r="G489" s="15"/>
      <c r="H489" s="15"/>
      <c r="I489" s="15"/>
      <c r="J489" s="15"/>
      <c r="K489" s="15"/>
      <c r="L489" s="15"/>
      <c r="M489" s="15"/>
      <c r="N489" s="15"/>
      <c r="O489" s="15"/>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row>
    <row r="490">
      <c r="A490" s="16"/>
      <c r="B490" s="15"/>
      <c r="C490" s="15"/>
      <c r="D490" s="9"/>
      <c r="E490" s="15"/>
      <c r="F490" s="15"/>
      <c r="G490" s="15"/>
      <c r="H490" s="15"/>
      <c r="I490" s="15"/>
      <c r="J490" s="15"/>
      <c r="K490" s="15"/>
      <c r="L490" s="15"/>
      <c r="M490" s="15"/>
      <c r="N490" s="15"/>
      <c r="O490" s="15"/>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row>
    <row r="491">
      <c r="A491" s="16"/>
      <c r="B491" s="15"/>
      <c r="C491" s="15"/>
      <c r="D491" s="9"/>
      <c r="E491" s="15"/>
      <c r="F491" s="15"/>
      <c r="G491" s="15"/>
      <c r="H491" s="15"/>
      <c r="I491" s="15"/>
      <c r="J491" s="15"/>
      <c r="K491" s="15"/>
      <c r="L491" s="15"/>
      <c r="M491" s="15"/>
      <c r="N491" s="15"/>
      <c r="O491" s="15"/>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row>
    <row r="492">
      <c r="A492" s="16"/>
      <c r="B492" s="15"/>
      <c r="C492" s="15"/>
      <c r="D492" s="9"/>
      <c r="E492" s="15"/>
      <c r="F492" s="15"/>
      <c r="G492" s="15"/>
      <c r="H492" s="15"/>
      <c r="I492" s="15"/>
      <c r="J492" s="15"/>
      <c r="K492" s="15"/>
      <c r="L492" s="15"/>
      <c r="M492" s="15"/>
      <c r="N492" s="15"/>
      <c r="O492" s="15"/>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row>
    <row r="493">
      <c r="A493" s="16"/>
      <c r="B493" s="15"/>
      <c r="C493" s="15"/>
      <c r="D493" s="9"/>
      <c r="E493" s="15"/>
      <c r="F493" s="15"/>
      <c r="G493" s="15"/>
      <c r="H493" s="15"/>
      <c r="I493" s="15"/>
      <c r="J493" s="15"/>
      <c r="K493" s="15"/>
      <c r="L493" s="15"/>
      <c r="M493" s="15"/>
      <c r="N493" s="15"/>
      <c r="O493" s="15"/>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row>
    <row r="494">
      <c r="A494" s="16"/>
      <c r="B494" s="15"/>
      <c r="C494" s="15"/>
      <c r="D494" s="9"/>
      <c r="E494" s="15"/>
      <c r="F494" s="15"/>
      <c r="G494" s="15"/>
      <c r="H494" s="15"/>
      <c r="I494" s="15"/>
      <c r="J494" s="15"/>
      <c r="K494" s="15"/>
      <c r="L494" s="15"/>
      <c r="M494" s="15"/>
      <c r="N494" s="15"/>
      <c r="O494" s="15"/>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row>
    <row r="495">
      <c r="A495" s="16"/>
      <c r="B495" s="15"/>
      <c r="C495" s="15"/>
      <c r="D495" s="9"/>
      <c r="E495" s="15"/>
      <c r="F495" s="15"/>
      <c r="G495" s="15"/>
      <c r="H495" s="15"/>
      <c r="I495" s="15"/>
      <c r="J495" s="15"/>
      <c r="K495" s="15"/>
      <c r="L495" s="15"/>
      <c r="M495" s="15"/>
      <c r="N495" s="15"/>
      <c r="O495" s="15"/>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row>
    <row r="496">
      <c r="A496" s="16"/>
      <c r="B496" s="15"/>
      <c r="C496" s="15"/>
      <c r="D496" s="9"/>
      <c r="E496" s="15"/>
      <c r="F496" s="15"/>
      <c r="G496" s="15"/>
      <c r="H496" s="15"/>
      <c r="I496" s="15"/>
      <c r="J496" s="15"/>
      <c r="K496" s="15"/>
      <c r="L496" s="15"/>
      <c r="M496" s="15"/>
      <c r="N496" s="15"/>
      <c r="O496" s="15"/>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row>
    <row r="497">
      <c r="A497" s="16"/>
      <c r="B497" s="15"/>
      <c r="C497" s="15"/>
      <c r="D497" s="9"/>
      <c r="E497" s="15"/>
      <c r="F497" s="15"/>
      <c r="G497" s="15"/>
      <c r="H497" s="15"/>
      <c r="I497" s="15"/>
      <c r="J497" s="15"/>
      <c r="K497" s="15"/>
      <c r="L497" s="15"/>
      <c r="M497" s="15"/>
      <c r="N497" s="15"/>
      <c r="O497" s="15"/>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row>
    <row r="498">
      <c r="A498" s="16"/>
      <c r="B498" s="15"/>
      <c r="C498" s="15"/>
      <c r="D498" s="9"/>
      <c r="E498" s="15"/>
      <c r="F498" s="15"/>
      <c r="G498" s="15"/>
      <c r="H498" s="15"/>
      <c r="I498" s="15"/>
      <c r="J498" s="15"/>
      <c r="K498" s="15"/>
      <c r="L498" s="15"/>
      <c r="M498" s="15"/>
      <c r="N498" s="15"/>
      <c r="O498" s="15"/>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row>
    <row r="499">
      <c r="A499" s="16"/>
      <c r="B499" s="15"/>
      <c r="C499" s="15"/>
      <c r="D499" s="9"/>
      <c r="E499" s="15"/>
      <c r="F499" s="15"/>
      <c r="G499" s="15"/>
      <c r="H499" s="15"/>
      <c r="I499" s="15"/>
      <c r="J499" s="15"/>
      <c r="K499" s="15"/>
      <c r="L499" s="15"/>
      <c r="M499" s="15"/>
      <c r="N499" s="15"/>
      <c r="O499" s="15"/>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row>
    <row r="500">
      <c r="A500" s="16"/>
      <c r="B500" s="15"/>
      <c r="C500" s="15"/>
      <c r="D500" s="9"/>
      <c r="E500" s="15"/>
      <c r="F500" s="15"/>
      <c r="G500" s="15"/>
      <c r="H500" s="15"/>
      <c r="I500" s="15"/>
      <c r="J500" s="15"/>
      <c r="K500" s="15"/>
      <c r="L500" s="15"/>
      <c r="M500" s="15"/>
      <c r="N500" s="15"/>
      <c r="O500" s="15"/>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row>
    <row r="501">
      <c r="A501" s="16"/>
      <c r="B501" s="15"/>
      <c r="C501" s="15"/>
      <c r="D501" s="9"/>
      <c r="E501" s="15"/>
      <c r="F501" s="15"/>
      <c r="G501" s="15"/>
      <c r="H501" s="15"/>
      <c r="I501" s="15"/>
      <c r="J501" s="15"/>
      <c r="K501" s="15"/>
      <c r="L501" s="15"/>
      <c r="M501" s="15"/>
      <c r="N501" s="15"/>
      <c r="O501" s="15"/>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row>
    <row r="502">
      <c r="A502" s="16"/>
      <c r="B502" s="15"/>
      <c r="C502" s="15"/>
      <c r="D502" s="9"/>
      <c r="E502" s="15"/>
      <c r="F502" s="15"/>
      <c r="G502" s="15"/>
      <c r="H502" s="15"/>
      <c r="I502" s="15"/>
      <c r="J502" s="15"/>
      <c r="K502" s="15"/>
      <c r="L502" s="15"/>
      <c r="M502" s="15"/>
      <c r="N502" s="15"/>
      <c r="O502" s="15"/>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row>
    <row r="503">
      <c r="A503" s="16"/>
      <c r="B503" s="15"/>
      <c r="C503" s="15"/>
      <c r="D503" s="9"/>
      <c r="E503" s="15"/>
      <c r="F503" s="15"/>
      <c r="G503" s="15"/>
      <c r="H503" s="15"/>
      <c r="I503" s="15"/>
      <c r="J503" s="15"/>
      <c r="K503" s="15"/>
      <c r="L503" s="15"/>
      <c r="M503" s="15"/>
      <c r="N503" s="15"/>
      <c r="O503" s="15"/>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row>
    <row r="504">
      <c r="A504" s="16"/>
      <c r="B504" s="15"/>
      <c r="C504" s="15"/>
      <c r="D504" s="9"/>
      <c r="E504" s="15"/>
      <c r="F504" s="15"/>
      <c r="G504" s="15"/>
      <c r="H504" s="15"/>
      <c r="I504" s="15"/>
      <c r="J504" s="15"/>
      <c r="K504" s="15"/>
      <c r="L504" s="15"/>
      <c r="M504" s="15"/>
      <c r="N504" s="15"/>
      <c r="O504" s="15"/>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row>
    <row r="505">
      <c r="A505" s="16"/>
      <c r="B505" s="15"/>
      <c r="C505" s="15"/>
      <c r="D505" s="9"/>
      <c r="E505" s="15"/>
      <c r="F505" s="15"/>
      <c r="G505" s="15"/>
      <c r="H505" s="15"/>
      <c r="I505" s="15"/>
      <c r="J505" s="15"/>
      <c r="K505" s="15"/>
      <c r="L505" s="15"/>
      <c r="M505" s="15"/>
      <c r="N505" s="15"/>
      <c r="O505" s="15"/>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row>
    <row r="506">
      <c r="A506" s="16"/>
      <c r="B506" s="15"/>
      <c r="C506" s="15"/>
      <c r="D506" s="9"/>
      <c r="E506" s="15"/>
      <c r="F506" s="15"/>
      <c r="G506" s="15"/>
      <c r="H506" s="15"/>
      <c r="I506" s="15"/>
      <c r="J506" s="15"/>
      <c r="K506" s="15"/>
      <c r="L506" s="15"/>
      <c r="M506" s="15"/>
      <c r="N506" s="15"/>
      <c r="O506" s="15"/>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row>
    <row r="507">
      <c r="A507" s="16"/>
      <c r="B507" s="15"/>
      <c r="C507" s="15"/>
      <c r="D507" s="9"/>
      <c r="E507" s="15"/>
      <c r="F507" s="15"/>
      <c r="G507" s="15"/>
      <c r="H507" s="15"/>
      <c r="I507" s="15"/>
      <c r="J507" s="15"/>
      <c r="K507" s="15"/>
      <c r="L507" s="15"/>
      <c r="M507" s="15"/>
      <c r="N507" s="15"/>
      <c r="O507" s="15"/>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row>
    <row r="508">
      <c r="A508" s="16"/>
      <c r="B508" s="15"/>
      <c r="C508" s="15"/>
      <c r="D508" s="9"/>
      <c r="E508" s="15"/>
      <c r="F508" s="15"/>
      <c r="G508" s="15"/>
      <c r="H508" s="15"/>
      <c r="I508" s="15"/>
      <c r="J508" s="15"/>
      <c r="K508" s="15"/>
      <c r="L508" s="15"/>
      <c r="M508" s="15"/>
      <c r="N508" s="15"/>
      <c r="O508" s="15"/>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row>
    <row r="509">
      <c r="A509" s="16"/>
      <c r="B509" s="15"/>
      <c r="C509" s="15"/>
      <c r="D509" s="9"/>
      <c r="E509" s="15"/>
      <c r="F509" s="15"/>
      <c r="G509" s="15"/>
      <c r="H509" s="15"/>
      <c r="I509" s="15"/>
      <c r="J509" s="15"/>
      <c r="K509" s="15"/>
      <c r="L509" s="15"/>
      <c r="M509" s="15"/>
      <c r="N509" s="15"/>
      <c r="O509" s="15"/>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row>
    <row r="510">
      <c r="A510" s="16"/>
      <c r="B510" s="15"/>
      <c r="C510" s="15"/>
      <c r="D510" s="9"/>
      <c r="E510" s="15"/>
      <c r="F510" s="15"/>
      <c r="G510" s="15"/>
      <c r="H510" s="15"/>
      <c r="I510" s="15"/>
      <c r="J510" s="15"/>
      <c r="K510" s="15"/>
      <c r="L510" s="15"/>
      <c r="M510" s="15"/>
      <c r="N510" s="15"/>
      <c r="O510" s="15"/>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row>
    <row r="511">
      <c r="A511" s="16"/>
      <c r="B511" s="15"/>
      <c r="C511" s="15"/>
      <c r="D511" s="9"/>
      <c r="E511" s="15"/>
      <c r="F511" s="15"/>
      <c r="G511" s="15"/>
      <c r="H511" s="15"/>
      <c r="I511" s="15"/>
      <c r="J511" s="15"/>
      <c r="K511" s="15"/>
      <c r="L511" s="15"/>
      <c r="M511" s="15"/>
      <c r="N511" s="15"/>
      <c r="O511" s="15"/>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row>
    <row r="512">
      <c r="A512" s="16"/>
      <c r="B512" s="15"/>
      <c r="C512" s="15"/>
      <c r="D512" s="9"/>
      <c r="E512" s="15"/>
      <c r="F512" s="15"/>
      <c r="G512" s="15"/>
      <c r="H512" s="15"/>
      <c r="I512" s="15"/>
      <c r="J512" s="15"/>
      <c r="K512" s="15"/>
      <c r="L512" s="15"/>
      <c r="M512" s="15"/>
      <c r="N512" s="15"/>
      <c r="O512" s="15"/>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row>
    <row r="513">
      <c r="A513" s="16"/>
      <c r="B513" s="15"/>
      <c r="C513" s="15"/>
      <c r="D513" s="9"/>
      <c r="E513" s="15"/>
      <c r="F513" s="15"/>
      <c r="G513" s="15"/>
      <c r="H513" s="15"/>
      <c r="I513" s="15"/>
      <c r="J513" s="15"/>
      <c r="K513" s="15"/>
      <c r="L513" s="15"/>
      <c r="M513" s="15"/>
      <c r="N513" s="15"/>
      <c r="O513" s="15"/>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row>
    <row r="514">
      <c r="A514" s="16"/>
      <c r="B514" s="15"/>
      <c r="C514" s="15"/>
      <c r="D514" s="9"/>
      <c r="E514" s="15"/>
      <c r="F514" s="15"/>
      <c r="G514" s="15"/>
      <c r="H514" s="15"/>
      <c r="I514" s="15"/>
      <c r="J514" s="15"/>
      <c r="K514" s="15"/>
      <c r="L514" s="15"/>
      <c r="M514" s="15"/>
      <c r="N514" s="15"/>
      <c r="O514" s="15"/>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row>
    <row r="515">
      <c r="A515" s="16"/>
      <c r="B515" s="15"/>
      <c r="C515" s="15"/>
      <c r="D515" s="9"/>
      <c r="E515" s="15"/>
      <c r="F515" s="15"/>
      <c r="G515" s="15"/>
      <c r="H515" s="15"/>
      <c r="I515" s="15"/>
      <c r="J515" s="15"/>
      <c r="K515" s="15"/>
      <c r="L515" s="15"/>
      <c r="M515" s="15"/>
      <c r="N515" s="15"/>
      <c r="O515" s="15"/>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row>
    <row r="516">
      <c r="A516" s="16"/>
      <c r="B516" s="15"/>
      <c r="C516" s="15"/>
      <c r="D516" s="9"/>
      <c r="E516" s="15"/>
      <c r="F516" s="15"/>
      <c r="G516" s="15"/>
      <c r="H516" s="15"/>
      <c r="I516" s="15"/>
      <c r="J516" s="15"/>
      <c r="K516" s="15"/>
      <c r="L516" s="15"/>
      <c r="M516" s="15"/>
      <c r="N516" s="15"/>
      <c r="O516" s="15"/>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row>
    <row r="517">
      <c r="A517" s="16"/>
      <c r="B517" s="15"/>
      <c r="C517" s="15"/>
      <c r="D517" s="9"/>
      <c r="E517" s="15"/>
      <c r="F517" s="15"/>
      <c r="G517" s="15"/>
      <c r="H517" s="15"/>
      <c r="I517" s="15"/>
      <c r="J517" s="15"/>
      <c r="K517" s="15"/>
      <c r="L517" s="15"/>
      <c r="M517" s="15"/>
      <c r="N517" s="15"/>
      <c r="O517" s="15"/>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row>
    <row r="518">
      <c r="A518" s="16"/>
      <c r="B518" s="15"/>
      <c r="C518" s="15"/>
      <c r="D518" s="9"/>
      <c r="E518" s="15"/>
      <c r="F518" s="15"/>
      <c r="G518" s="15"/>
      <c r="H518" s="15"/>
      <c r="I518" s="15"/>
      <c r="J518" s="15"/>
      <c r="K518" s="15"/>
      <c r="L518" s="15"/>
      <c r="M518" s="15"/>
      <c r="N518" s="15"/>
      <c r="O518" s="15"/>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row>
    <row r="519">
      <c r="A519" s="16"/>
      <c r="B519" s="15"/>
      <c r="C519" s="15"/>
      <c r="D519" s="9"/>
      <c r="E519" s="15"/>
      <c r="F519" s="15"/>
      <c r="G519" s="15"/>
      <c r="H519" s="15"/>
      <c r="I519" s="15"/>
      <c r="J519" s="15"/>
      <c r="K519" s="15"/>
      <c r="L519" s="15"/>
      <c r="M519" s="15"/>
      <c r="N519" s="15"/>
      <c r="O519" s="15"/>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row>
    <row r="520">
      <c r="A520" s="16"/>
      <c r="B520" s="15"/>
      <c r="C520" s="15"/>
      <c r="D520" s="9"/>
      <c r="E520" s="15"/>
      <c r="F520" s="15"/>
      <c r="G520" s="15"/>
      <c r="H520" s="15"/>
      <c r="I520" s="15"/>
      <c r="J520" s="15"/>
      <c r="K520" s="15"/>
      <c r="L520" s="15"/>
      <c r="M520" s="15"/>
      <c r="N520" s="15"/>
      <c r="O520" s="15"/>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row>
    <row r="521">
      <c r="A521" s="16"/>
      <c r="B521" s="15"/>
      <c r="C521" s="15"/>
      <c r="D521" s="9"/>
      <c r="E521" s="15"/>
      <c r="F521" s="15"/>
      <c r="G521" s="15"/>
      <c r="H521" s="15"/>
      <c r="I521" s="15"/>
      <c r="J521" s="15"/>
      <c r="K521" s="15"/>
      <c r="L521" s="15"/>
      <c r="M521" s="15"/>
      <c r="N521" s="15"/>
      <c r="O521" s="15"/>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row>
    <row r="522">
      <c r="A522" s="16"/>
      <c r="B522" s="15"/>
      <c r="C522" s="15"/>
      <c r="D522" s="9"/>
      <c r="E522" s="15"/>
      <c r="F522" s="15"/>
      <c r="G522" s="15"/>
      <c r="H522" s="15"/>
      <c r="I522" s="15"/>
      <c r="J522" s="15"/>
      <c r="K522" s="15"/>
      <c r="L522" s="15"/>
      <c r="M522" s="15"/>
      <c r="N522" s="15"/>
      <c r="O522" s="15"/>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row>
    <row r="523">
      <c r="A523" s="16"/>
      <c r="B523" s="15"/>
      <c r="C523" s="15"/>
      <c r="D523" s="9"/>
      <c r="E523" s="15"/>
      <c r="F523" s="15"/>
      <c r="G523" s="15"/>
      <c r="H523" s="15"/>
      <c r="I523" s="15"/>
      <c r="J523" s="15"/>
      <c r="K523" s="15"/>
      <c r="L523" s="15"/>
      <c r="M523" s="15"/>
      <c r="N523" s="15"/>
      <c r="O523" s="15"/>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row>
    <row r="524">
      <c r="A524" s="16"/>
      <c r="B524" s="15"/>
      <c r="C524" s="15"/>
      <c r="D524" s="9"/>
      <c r="E524" s="15"/>
      <c r="F524" s="15"/>
      <c r="G524" s="15"/>
      <c r="H524" s="15"/>
      <c r="I524" s="15"/>
      <c r="J524" s="15"/>
      <c r="K524" s="15"/>
      <c r="L524" s="15"/>
      <c r="M524" s="15"/>
      <c r="N524" s="15"/>
      <c r="O524" s="15"/>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row>
    <row r="525">
      <c r="A525" s="16"/>
      <c r="B525" s="15"/>
      <c r="C525" s="15"/>
      <c r="D525" s="9"/>
      <c r="E525" s="15"/>
      <c r="F525" s="15"/>
      <c r="G525" s="15"/>
      <c r="H525" s="15"/>
      <c r="I525" s="15"/>
      <c r="J525" s="15"/>
      <c r="K525" s="15"/>
      <c r="L525" s="15"/>
      <c r="M525" s="15"/>
      <c r="N525" s="15"/>
      <c r="O525" s="15"/>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row>
    <row r="526">
      <c r="A526" s="16"/>
      <c r="B526" s="15"/>
      <c r="C526" s="15"/>
      <c r="D526" s="9"/>
      <c r="E526" s="15"/>
      <c r="F526" s="15"/>
      <c r="G526" s="15"/>
      <c r="H526" s="15"/>
      <c r="I526" s="15"/>
      <c r="J526" s="15"/>
      <c r="K526" s="15"/>
      <c r="L526" s="15"/>
      <c r="M526" s="15"/>
      <c r="N526" s="15"/>
      <c r="O526" s="15"/>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row>
    <row r="527">
      <c r="A527" s="16"/>
      <c r="B527" s="15"/>
      <c r="C527" s="15"/>
      <c r="D527" s="9"/>
      <c r="E527" s="15"/>
      <c r="F527" s="15"/>
      <c r="G527" s="15"/>
      <c r="H527" s="15"/>
      <c r="I527" s="15"/>
      <c r="J527" s="15"/>
      <c r="K527" s="15"/>
      <c r="L527" s="15"/>
      <c r="M527" s="15"/>
      <c r="N527" s="15"/>
      <c r="O527" s="15"/>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row>
    <row r="528">
      <c r="A528" s="16"/>
      <c r="B528" s="15"/>
      <c r="C528" s="15"/>
      <c r="D528" s="9"/>
      <c r="E528" s="15"/>
      <c r="F528" s="15"/>
      <c r="G528" s="15"/>
      <c r="H528" s="15"/>
      <c r="I528" s="15"/>
      <c r="J528" s="15"/>
      <c r="K528" s="15"/>
      <c r="L528" s="15"/>
      <c r="M528" s="15"/>
      <c r="N528" s="15"/>
      <c r="O528" s="15"/>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row>
    <row r="529">
      <c r="A529" s="16"/>
      <c r="B529" s="15"/>
      <c r="C529" s="15"/>
      <c r="D529" s="9"/>
      <c r="E529" s="15"/>
      <c r="F529" s="15"/>
      <c r="G529" s="15"/>
      <c r="H529" s="15"/>
      <c r="I529" s="15"/>
      <c r="J529" s="15"/>
      <c r="K529" s="15"/>
      <c r="L529" s="15"/>
      <c r="M529" s="15"/>
      <c r="N529" s="15"/>
      <c r="O529" s="15"/>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row>
    <row r="530">
      <c r="A530" s="16"/>
      <c r="B530" s="15"/>
      <c r="C530" s="15"/>
      <c r="D530" s="9"/>
      <c r="E530" s="15"/>
      <c r="F530" s="15"/>
      <c r="G530" s="15"/>
      <c r="H530" s="15"/>
      <c r="I530" s="15"/>
      <c r="J530" s="15"/>
      <c r="K530" s="15"/>
      <c r="L530" s="15"/>
      <c r="M530" s="15"/>
      <c r="N530" s="15"/>
      <c r="O530" s="15"/>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row>
    <row r="531">
      <c r="A531" s="16"/>
      <c r="B531" s="15"/>
      <c r="C531" s="15"/>
      <c r="D531" s="9"/>
      <c r="E531" s="15"/>
      <c r="F531" s="15"/>
      <c r="G531" s="15"/>
      <c r="H531" s="15"/>
      <c r="I531" s="15"/>
      <c r="J531" s="15"/>
      <c r="K531" s="15"/>
      <c r="L531" s="15"/>
      <c r="M531" s="15"/>
      <c r="N531" s="15"/>
      <c r="O531" s="15"/>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row>
    <row r="532">
      <c r="A532" s="16"/>
      <c r="B532" s="15"/>
      <c r="C532" s="15"/>
      <c r="D532" s="9"/>
      <c r="E532" s="15"/>
      <c r="F532" s="15"/>
      <c r="G532" s="15"/>
      <c r="H532" s="15"/>
      <c r="I532" s="15"/>
      <c r="J532" s="15"/>
      <c r="K532" s="15"/>
      <c r="L532" s="15"/>
      <c r="M532" s="15"/>
      <c r="N532" s="15"/>
      <c r="O532" s="15"/>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row>
    <row r="533">
      <c r="A533" s="16"/>
      <c r="B533" s="15"/>
      <c r="C533" s="15"/>
      <c r="D533" s="9"/>
      <c r="E533" s="15"/>
      <c r="F533" s="15"/>
      <c r="G533" s="15"/>
      <c r="H533" s="15"/>
      <c r="I533" s="15"/>
      <c r="J533" s="15"/>
      <c r="K533" s="15"/>
      <c r="L533" s="15"/>
      <c r="M533" s="15"/>
      <c r="N533" s="15"/>
      <c r="O533" s="15"/>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row>
    <row r="534">
      <c r="A534" s="16"/>
      <c r="B534" s="15"/>
      <c r="C534" s="15"/>
      <c r="D534" s="9"/>
      <c r="E534" s="15"/>
      <c r="F534" s="15"/>
      <c r="G534" s="15"/>
      <c r="H534" s="15"/>
      <c r="I534" s="15"/>
      <c r="J534" s="15"/>
      <c r="K534" s="15"/>
      <c r="L534" s="15"/>
      <c r="M534" s="15"/>
      <c r="N534" s="15"/>
      <c r="O534" s="15"/>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row>
    <row r="535">
      <c r="A535" s="16"/>
      <c r="B535" s="15"/>
      <c r="C535" s="15"/>
      <c r="D535" s="9"/>
      <c r="E535" s="15"/>
      <c r="F535" s="15"/>
      <c r="G535" s="15"/>
      <c r="H535" s="15"/>
      <c r="I535" s="15"/>
      <c r="J535" s="15"/>
      <c r="K535" s="15"/>
      <c r="L535" s="15"/>
      <c r="M535" s="15"/>
      <c r="N535" s="15"/>
      <c r="O535" s="15"/>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row>
    <row r="536">
      <c r="A536" s="16"/>
      <c r="B536" s="15"/>
      <c r="C536" s="15"/>
      <c r="D536" s="9"/>
      <c r="E536" s="15"/>
      <c r="F536" s="15"/>
      <c r="G536" s="15"/>
      <c r="H536" s="15"/>
      <c r="I536" s="15"/>
      <c r="J536" s="15"/>
      <c r="K536" s="15"/>
      <c r="L536" s="15"/>
      <c r="M536" s="15"/>
      <c r="N536" s="15"/>
      <c r="O536" s="15"/>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row>
    <row r="537">
      <c r="A537" s="16"/>
      <c r="B537" s="15"/>
      <c r="C537" s="15"/>
      <c r="D537" s="9"/>
      <c r="E537" s="15"/>
      <c r="F537" s="15"/>
      <c r="G537" s="15"/>
      <c r="H537" s="15"/>
      <c r="I537" s="15"/>
      <c r="J537" s="15"/>
      <c r="K537" s="15"/>
      <c r="L537" s="15"/>
      <c r="M537" s="15"/>
      <c r="N537" s="15"/>
      <c r="O537" s="15"/>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row>
    <row r="538">
      <c r="A538" s="16"/>
      <c r="B538" s="15"/>
      <c r="C538" s="15"/>
      <c r="D538" s="9"/>
      <c r="E538" s="15"/>
      <c r="F538" s="15"/>
      <c r="G538" s="15"/>
      <c r="H538" s="15"/>
      <c r="I538" s="15"/>
      <c r="J538" s="15"/>
      <c r="K538" s="15"/>
      <c r="L538" s="15"/>
      <c r="M538" s="15"/>
      <c r="N538" s="15"/>
      <c r="O538" s="15"/>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row>
    <row r="539">
      <c r="A539" s="16"/>
      <c r="B539" s="15"/>
      <c r="C539" s="15"/>
      <c r="D539" s="9"/>
      <c r="E539" s="15"/>
      <c r="F539" s="15"/>
      <c r="G539" s="15"/>
      <c r="H539" s="15"/>
      <c r="I539" s="15"/>
      <c r="J539" s="15"/>
      <c r="K539" s="15"/>
      <c r="L539" s="15"/>
      <c r="M539" s="15"/>
      <c r="N539" s="15"/>
      <c r="O539" s="15"/>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row>
    <row r="540">
      <c r="A540" s="16"/>
      <c r="B540" s="15"/>
      <c r="C540" s="15"/>
      <c r="D540" s="9"/>
      <c r="E540" s="15"/>
      <c r="F540" s="15"/>
      <c r="G540" s="15"/>
      <c r="H540" s="15"/>
      <c r="I540" s="15"/>
      <c r="J540" s="15"/>
      <c r="K540" s="15"/>
      <c r="L540" s="15"/>
      <c r="M540" s="15"/>
      <c r="N540" s="15"/>
      <c r="O540" s="15"/>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row>
    <row r="541">
      <c r="A541" s="16"/>
      <c r="B541" s="15"/>
      <c r="C541" s="15"/>
      <c r="D541" s="9"/>
      <c r="E541" s="15"/>
      <c r="F541" s="15"/>
      <c r="G541" s="15"/>
      <c r="H541" s="15"/>
      <c r="I541" s="15"/>
      <c r="J541" s="15"/>
      <c r="K541" s="15"/>
      <c r="L541" s="15"/>
      <c r="M541" s="15"/>
      <c r="N541" s="15"/>
      <c r="O541" s="15"/>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row>
    <row r="542">
      <c r="A542" s="16"/>
      <c r="B542" s="15"/>
      <c r="C542" s="15"/>
      <c r="D542" s="9"/>
      <c r="E542" s="15"/>
      <c r="F542" s="15"/>
      <c r="G542" s="15"/>
      <c r="H542" s="15"/>
      <c r="I542" s="15"/>
      <c r="J542" s="15"/>
      <c r="K542" s="15"/>
      <c r="L542" s="15"/>
      <c r="M542" s="15"/>
      <c r="N542" s="15"/>
      <c r="O542" s="15"/>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row>
    <row r="543">
      <c r="A543" s="16"/>
      <c r="B543" s="15"/>
      <c r="C543" s="15"/>
      <c r="D543" s="9"/>
      <c r="E543" s="15"/>
      <c r="F543" s="15"/>
      <c r="G543" s="15"/>
      <c r="H543" s="15"/>
      <c r="I543" s="15"/>
      <c r="J543" s="15"/>
      <c r="K543" s="15"/>
      <c r="L543" s="15"/>
      <c r="M543" s="15"/>
      <c r="N543" s="15"/>
      <c r="O543" s="15"/>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row>
    <row r="544">
      <c r="A544" s="16"/>
      <c r="B544" s="15"/>
      <c r="C544" s="15"/>
      <c r="D544" s="9"/>
      <c r="E544" s="15"/>
      <c r="F544" s="15"/>
      <c r="G544" s="15"/>
      <c r="H544" s="15"/>
      <c r="I544" s="15"/>
      <c r="J544" s="15"/>
      <c r="K544" s="15"/>
      <c r="L544" s="15"/>
      <c r="M544" s="15"/>
      <c r="N544" s="15"/>
      <c r="O544" s="15"/>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row>
    <row r="545">
      <c r="A545" s="16"/>
      <c r="B545" s="15"/>
      <c r="C545" s="15"/>
      <c r="D545" s="9"/>
      <c r="E545" s="15"/>
      <c r="F545" s="15"/>
      <c r="G545" s="15"/>
      <c r="H545" s="15"/>
      <c r="I545" s="15"/>
      <c r="J545" s="15"/>
      <c r="K545" s="15"/>
      <c r="L545" s="15"/>
      <c r="M545" s="15"/>
      <c r="N545" s="15"/>
      <c r="O545" s="15"/>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row>
    <row r="546">
      <c r="A546" s="16"/>
      <c r="B546" s="15"/>
      <c r="C546" s="15"/>
      <c r="D546" s="9"/>
      <c r="E546" s="15"/>
      <c r="F546" s="15"/>
      <c r="G546" s="15"/>
      <c r="H546" s="15"/>
      <c r="I546" s="15"/>
      <c r="J546" s="15"/>
      <c r="K546" s="15"/>
      <c r="L546" s="15"/>
      <c r="M546" s="15"/>
      <c r="N546" s="15"/>
      <c r="O546" s="15"/>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row>
    <row r="547">
      <c r="A547" s="16"/>
      <c r="B547" s="15"/>
      <c r="C547" s="15"/>
      <c r="D547" s="9"/>
      <c r="E547" s="15"/>
      <c r="F547" s="15"/>
      <c r="G547" s="15"/>
      <c r="H547" s="15"/>
      <c r="I547" s="15"/>
      <c r="J547" s="15"/>
      <c r="K547" s="15"/>
      <c r="L547" s="15"/>
      <c r="M547" s="15"/>
      <c r="N547" s="15"/>
      <c r="O547" s="15"/>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row>
    <row r="548">
      <c r="A548" s="16"/>
      <c r="B548" s="15"/>
      <c r="C548" s="15"/>
      <c r="D548" s="9"/>
      <c r="E548" s="15"/>
      <c r="F548" s="15"/>
      <c r="G548" s="15"/>
      <c r="H548" s="15"/>
      <c r="I548" s="15"/>
      <c r="J548" s="15"/>
      <c r="K548" s="15"/>
      <c r="L548" s="15"/>
      <c r="M548" s="15"/>
      <c r="N548" s="15"/>
      <c r="O548" s="15"/>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row>
    <row r="549">
      <c r="A549" s="16"/>
      <c r="B549" s="15"/>
      <c r="C549" s="15"/>
      <c r="D549" s="9"/>
      <c r="E549" s="15"/>
      <c r="F549" s="15"/>
      <c r="G549" s="15"/>
      <c r="H549" s="15"/>
      <c r="I549" s="15"/>
      <c r="J549" s="15"/>
      <c r="K549" s="15"/>
      <c r="L549" s="15"/>
      <c r="M549" s="15"/>
      <c r="N549" s="15"/>
      <c r="O549" s="15"/>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row>
    <row r="550">
      <c r="A550" s="16"/>
      <c r="B550" s="15"/>
      <c r="C550" s="15"/>
      <c r="D550" s="9"/>
      <c r="E550" s="15"/>
      <c r="F550" s="15"/>
      <c r="G550" s="15"/>
      <c r="H550" s="15"/>
      <c r="I550" s="15"/>
      <c r="J550" s="15"/>
      <c r="K550" s="15"/>
      <c r="L550" s="15"/>
      <c r="M550" s="15"/>
      <c r="N550" s="15"/>
      <c r="O550" s="15"/>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row>
    <row r="551">
      <c r="A551" s="16"/>
      <c r="B551" s="15"/>
      <c r="C551" s="15"/>
      <c r="D551" s="9"/>
      <c r="E551" s="15"/>
      <c r="F551" s="15"/>
      <c r="G551" s="15"/>
      <c r="H551" s="15"/>
      <c r="I551" s="15"/>
      <c r="J551" s="15"/>
      <c r="K551" s="15"/>
      <c r="L551" s="15"/>
      <c r="M551" s="15"/>
      <c r="N551" s="15"/>
      <c r="O551" s="15"/>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row>
    <row r="552">
      <c r="A552" s="16"/>
      <c r="B552" s="15"/>
      <c r="C552" s="15"/>
      <c r="D552" s="9"/>
      <c r="E552" s="15"/>
      <c r="F552" s="15"/>
      <c r="G552" s="15"/>
      <c r="H552" s="15"/>
      <c r="I552" s="15"/>
      <c r="J552" s="15"/>
      <c r="K552" s="15"/>
      <c r="L552" s="15"/>
      <c r="M552" s="15"/>
      <c r="N552" s="15"/>
      <c r="O552" s="15"/>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row>
    <row r="553">
      <c r="A553" s="16"/>
      <c r="B553" s="15"/>
      <c r="C553" s="15"/>
      <c r="D553" s="9"/>
      <c r="E553" s="15"/>
      <c r="F553" s="15"/>
      <c r="G553" s="15"/>
      <c r="H553" s="15"/>
      <c r="I553" s="15"/>
      <c r="J553" s="15"/>
      <c r="K553" s="15"/>
      <c r="L553" s="15"/>
      <c r="M553" s="15"/>
      <c r="N553" s="15"/>
      <c r="O553" s="15"/>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row>
    <row r="554">
      <c r="A554" s="16"/>
      <c r="B554" s="15"/>
      <c r="C554" s="15"/>
      <c r="D554" s="9"/>
      <c r="E554" s="15"/>
      <c r="F554" s="15"/>
      <c r="G554" s="15"/>
      <c r="H554" s="15"/>
      <c r="I554" s="15"/>
      <c r="J554" s="15"/>
      <c r="K554" s="15"/>
      <c r="L554" s="15"/>
      <c r="M554" s="15"/>
      <c r="N554" s="15"/>
      <c r="O554" s="15"/>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row>
    <row r="555">
      <c r="A555" s="16"/>
      <c r="B555" s="15"/>
      <c r="C555" s="15"/>
      <c r="D555" s="9"/>
      <c r="E555" s="15"/>
      <c r="F555" s="15"/>
      <c r="G555" s="15"/>
      <c r="H555" s="15"/>
      <c r="I555" s="15"/>
      <c r="J555" s="15"/>
      <c r="K555" s="15"/>
      <c r="L555" s="15"/>
      <c r="M555" s="15"/>
      <c r="N555" s="15"/>
      <c r="O555" s="15"/>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row>
    <row r="556">
      <c r="A556" s="16"/>
      <c r="B556" s="15"/>
      <c r="C556" s="15"/>
      <c r="D556" s="9"/>
      <c r="E556" s="15"/>
      <c r="F556" s="15"/>
      <c r="G556" s="15"/>
      <c r="H556" s="15"/>
      <c r="I556" s="15"/>
      <c r="J556" s="15"/>
      <c r="K556" s="15"/>
      <c r="L556" s="15"/>
      <c r="M556" s="15"/>
      <c r="N556" s="15"/>
      <c r="O556" s="15"/>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row>
    <row r="557">
      <c r="A557" s="16"/>
      <c r="B557" s="15"/>
      <c r="C557" s="15"/>
      <c r="D557" s="9"/>
      <c r="E557" s="15"/>
      <c r="F557" s="15"/>
      <c r="G557" s="15"/>
      <c r="H557" s="15"/>
      <c r="I557" s="15"/>
      <c r="J557" s="15"/>
      <c r="K557" s="15"/>
      <c r="L557" s="15"/>
      <c r="M557" s="15"/>
      <c r="N557" s="15"/>
      <c r="O557" s="15"/>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row>
    <row r="558">
      <c r="A558" s="16"/>
      <c r="B558" s="15"/>
      <c r="C558" s="15"/>
      <c r="D558" s="9"/>
      <c r="E558" s="15"/>
      <c r="F558" s="15"/>
      <c r="G558" s="15"/>
      <c r="H558" s="15"/>
      <c r="I558" s="15"/>
      <c r="J558" s="15"/>
      <c r="K558" s="15"/>
      <c r="L558" s="15"/>
      <c r="M558" s="15"/>
      <c r="N558" s="15"/>
      <c r="O558" s="15"/>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row>
    <row r="559">
      <c r="A559" s="16"/>
      <c r="B559" s="15"/>
      <c r="C559" s="15"/>
      <c r="D559" s="9"/>
      <c r="E559" s="15"/>
      <c r="F559" s="15"/>
      <c r="G559" s="15"/>
      <c r="H559" s="15"/>
      <c r="I559" s="15"/>
      <c r="J559" s="15"/>
      <c r="K559" s="15"/>
      <c r="L559" s="15"/>
      <c r="M559" s="15"/>
      <c r="N559" s="15"/>
      <c r="O559" s="15"/>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row>
    <row r="560">
      <c r="A560" s="16"/>
      <c r="B560" s="15"/>
      <c r="C560" s="15"/>
      <c r="D560" s="9"/>
      <c r="E560" s="15"/>
      <c r="F560" s="15"/>
      <c r="G560" s="15"/>
      <c r="H560" s="15"/>
      <c r="I560" s="15"/>
      <c r="J560" s="15"/>
      <c r="K560" s="15"/>
      <c r="L560" s="15"/>
      <c r="M560" s="15"/>
      <c r="N560" s="15"/>
      <c r="O560" s="15"/>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row>
    <row r="561">
      <c r="A561" s="16"/>
      <c r="B561" s="15"/>
      <c r="C561" s="15"/>
      <c r="D561" s="9"/>
      <c r="E561" s="15"/>
      <c r="F561" s="15"/>
      <c r="G561" s="15"/>
      <c r="H561" s="15"/>
      <c r="I561" s="15"/>
      <c r="J561" s="15"/>
      <c r="K561" s="15"/>
      <c r="L561" s="15"/>
      <c r="M561" s="15"/>
      <c r="N561" s="15"/>
      <c r="O561" s="15"/>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row>
    <row r="562">
      <c r="A562" s="16"/>
      <c r="B562" s="15"/>
      <c r="C562" s="15"/>
      <c r="D562" s="9"/>
      <c r="E562" s="15"/>
      <c r="F562" s="15"/>
      <c r="G562" s="15"/>
      <c r="H562" s="15"/>
      <c r="I562" s="15"/>
      <c r="J562" s="15"/>
      <c r="K562" s="15"/>
      <c r="L562" s="15"/>
      <c r="M562" s="15"/>
      <c r="N562" s="15"/>
      <c r="O562" s="15"/>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row>
    <row r="563">
      <c r="A563" s="16"/>
      <c r="B563" s="15"/>
      <c r="C563" s="15"/>
      <c r="D563" s="9"/>
      <c r="E563" s="15"/>
      <c r="F563" s="15"/>
      <c r="G563" s="15"/>
      <c r="H563" s="15"/>
      <c r="I563" s="15"/>
      <c r="J563" s="15"/>
      <c r="K563" s="15"/>
      <c r="L563" s="15"/>
      <c r="M563" s="15"/>
      <c r="N563" s="15"/>
      <c r="O563" s="15"/>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row>
    <row r="564">
      <c r="A564" s="16"/>
      <c r="B564" s="15"/>
      <c r="C564" s="15"/>
      <c r="D564" s="9"/>
      <c r="E564" s="15"/>
      <c r="F564" s="15"/>
      <c r="G564" s="15"/>
      <c r="H564" s="15"/>
      <c r="I564" s="15"/>
      <c r="J564" s="15"/>
      <c r="K564" s="15"/>
      <c r="L564" s="15"/>
      <c r="M564" s="15"/>
      <c r="N564" s="15"/>
      <c r="O564" s="15"/>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row>
    <row r="565">
      <c r="A565" s="16"/>
      <c r="B565" s="15"/>
      <c r="C565" s="15"/>
      <c r="D565" s="9"/>
      <c r="E565" s="15"/>
      <c r="F565" s="15"/>
      <c r="G565" s="15"/>
      <c r="H565" s="15"/>
      <c r="I565" s="15"/>
      <c r="J565" s="15"/>
      <c r="K565" s="15"/>
      <c r="L565" s="15"/>
      <c r="M565" s="15"/>
      <c r="N565" s="15"/>
      <c r="O565" s="15"/>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row>
    <row r="566">
      <c r="A566" s="16"/>
      <c r="B566" s="15"/>
      <c r="C566" s="15"/>
      <c r="D566" s="9"/>
      <c r="E566" s="15"/>
      <c r="F566" s="15"/>
      <c r="G566" s="15"/>
      <c r="H566" s="15"/>
      <c r="I566" s="15"/>
      <c r="J566" s="15"/>
      <c r="K566" s="15"/>
      <c r="L566" s="15"/>
      <c r="M566" s="15"/>
      <c r="N566" s="15"/>
      <c r="O566" s="15"/>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row>
    <row r="567">
      <c r="A567" s="16"/>
      <c r="B567" s="15"/>
      <c r="C567" s="15"/>
      <c r="D567" s="9"/>
      <c r="E567" s="15"/>
      <c r="F567" s="15"/>
      <c r="G567" s="15"/>
      <c r="H567" s="15"/>
      <c r="I567" s="15"/>
      <c r="J567" s="15"/>
      <c r="K567" s="15"/>
      <c r="L567" s="15"/>
      <c r="M567" s="15"/>
      <c r="N567" s="15"/>
      <c r="O567" s="15"/>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row>
    <row r="568">
      <c r="A568" s="16"/>
      <c r="B568" s="15"/>
      <c r="C568" s="15"/>
      <c r="D568" s="9"/>
      <c r="E568" s="15"/>
      <c r="F568" s="15"/>
      <c r="G568" s="15"/>
      <c r="H568" s="15"/>
      <c r="I568" s="15"/>
      <c r="J568" s="15"/>
      <c r="K568" s="15"/>
      <c r="L568" s="15"/>
      <c r="M568" s="15"/>
      <c r="N568" s="15"/>
      <c r="O568" s="15"/>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row>
    <row r="569">
      <c r="A569" s="16"/>
      <c r="B569" s="15"/>
      <c r="C569" s="15"/>
      <c r="D569" s="9"/>
      <c r="E569" s="15"/>
      <c r="F569" s="15"/>
      <c r="G569" s="15"/>
      <c r="H569" s="15"/>
      <c r="I569" s="15"/>
      <c r="J569" s="15"/>
      <c r="K569" s="15"/>
      <c r="L569" s="15"/>
      <c r="M569" s="15"/>
      <c r="N569" s="15"/>
      <c r="O569" s="15"/>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row>
    <row r="570">
      <c r="A570" s="16"/>
      <c r="B570" s="15"/>
      <c r="C570" s="15"/>
      <c r="D570" s="9"/>
      <c r="E570" s="15"/>
      <c r="F570" s="15"/>
      <c r="G570" s="15"/>
      <c r="H570" s="15"/>
      <c r="I570" s="15"/>
      <c r="J570" s="15"/>
      <c r="K570" s="15"/>
      <c r="L570" s="15"/>
      <c r="M570" s="15"/>
      <c r="N570" s="15"/>
      <c r="O570" s="15"/>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row>
    <row r="571">
      <c r="A571" s="16"/>
      <c r="B571" s="15"/>
      <c r="C571" s="15"/>
      <c r="D571" s="9"/>
      <c r="E571" s="15"/>
      <c r="F571" s="15"/>
      <c r="G571" s="15"/>
      <c r="H571" s="15"/>
      <c r="I571" s="15"/>
      <c r="J571" s="15"/>
      <c r="K571" s="15"/>
      <c r="L571" s="15"/>
      <c r="M571" s="15"/>
      <c r="N571" s="15"/>
      <c r="O571" s="15"/>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row>
    <row r="572">
      <c r="A572" s="16"/>
      <c r="B572" s="15"/>
      <c r="C572" s="15"/>
      <c r="D572" s="9"/>
      <c r="E572" s="15"/>
      <c r="F572" s="15"/>
      <c r="G572" s="15"/>
      <c r="H572" s="15"/>
      <c r="I572" s="15"/>
      <c r="J572" s="15"/>
      <c r="K572" s="15"/>
      <c r="L572" s="15"/>
      <c r="M572" s="15"/>
      <c r="N572" s="15"/>
      <c r="O572" s="15"/>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row>
    <row r="573">
      <c r="A573" s="16"/>
      <c r="B573" s="15"/>
      <c r="C573" s="15"/>
      <c r="D573" s="9"/>
      <c r="E573" s="15"/>
      <c r="F573" s="15"/>
      <c r="G573" s="15"/>
      <c r="H573" s="15"/>
      <c r="I573" s="15"/>
      <c r="J573" s="15"/>
      <c r="K573" s="15"/>
      <c r="L573" s="15"/>
      <c r="M573" s="15"/>
      <c r="N573" s="15"/>
      <c r="O573" s="15"/>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row>
    <row r="574">
      <c r="A574" s="16"/>
      <c r="B574" s="15"/>
      <c r="C574" s="15"/>
      <c r="D574" s="9"/>
      <c r="E574" s="15"/>
      <c r="F574" s="15"/>
      <c r="G574" s="15"/>
      <c r="H574" s="15"/>
      <c r="I574" s="15"/>
      <c r="J574" s="15"/>
      <c r="K574" s="15"/>
      <c r="L574" s="15"/>
      <c r="M574" s="15"/>
      <c r="N574" s="15"/>
      <c r="O574" s="15"/>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row>
    <row r="575">
      <c r="A575" s="16"/>
      <c r="B575" s="15"/>
      <c r="C575" s="15"/>
      <c r="D575" s="9"/>
      <c r="E575" s="15"/>
      <c r="F575" s="15"/>
      <c r="G575" s="15"/>
      <c r="H575" s="15"/>
      <c r="I575" s="15"/>
      <c r="J575" s="15"/>
      <c r="K575" s="15"/>
      <c r="L575" s="15"/>
      <c r="M575" s="15"/>
      <c r="N575" s="15"/>
      <c r="O575" s="15"/>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row>
    <row r="576">
      <c r="A576" s="16"/>
      <c r="B576" s="15"/>
      <c r="C576" s="15"/>
      <c r="D576" s="9"/>
      <c r="E576" s="15"/>
      <c r="F576" s="15"/>
      <c r="G576" s="15"/>
      <c r="H576" s="15"/>
      <c r="I576" s="15"/>
      <c r="J576" s="15"/>
      <c r="K576" s="15"/>
      <c r="L576" s="15"/>
      <c r="M576" s="15"/>
      <c r="N576" s="15"/>
      <c r="O576" s="15"/>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row>
    <row r="577">
      <c r="A577" s="16"/>
      <c r="B577" s="15"/>
      <c r="C577" s="15"/>
      <c r="D577" s="9"/>
      <c r="E577" s="15"/>
      <c r="F577" s="15"/>
      <c r="G577" s="15"/>
      <c r="H577" s="15"/>
      <c r="I577" s="15"/>
      <c r="J577" s="15"/>
      <c r="K577" s="15"/>
      <c r="L577" s="15"/>
      <c r="M577" s="15"/>
      <c r="N577" s="15"/>
      <c r="O577" s="15"/>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row>
    <row r="578">
      <c r="A578" s="16"/>
      <c r="B578" s="15"/>
      <c r="C578" s="15"/>
      <c r="D578" s="9"/>
      <c r="E578" s="15"/>
      <c r="F578" s="15"/>
      <c r="G578" s="15"/>
      <c r="H578" s="15"/>
      <c r="I578" s="15"/>
      <c r="J578" s="15"/>
      <c r="K578" s="15"/>
      <c r="L578" s="15"/>
      <c r="M578" s="15"/>
      <c r="N578" s="15"/>
      <c r="O578" s="15"/>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row>
    <row r="579">
      <c r="A579" s="16"/>
      <c r="B579" s="15"/>
      <c r="C579" s="15"/>
      <c r="D579" s="9"/>
      <c r="E579" s="15"/>
      <c r="F579" s="15"/>
      <c r="G579" s="15"/>
      <c r="H579" s="15"/>
      <c r="I579" s="15"/>
      <c r="J579" s="15"/>
      <c r="K579" s="15"/>
      <c r="L579" s="15"/>
      <c r="M579" s="15"/>
      <c r="N579" s="15"/>
      <c r="O579" s="15"/>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row>
    <row r="580">
      <c r="A580" s="16"/>
      <c r="B580" s="15"/>
      <c r="C580" s="15"/>
      <c r="D580" s="9"/>
      <c r="E580" s="15"/>
      <c r="F580" s="15"/>
      <c r="G580" s="15"/>
      <c r="H580" s="15"/>
      <c r="I580" s="15"/>
      <c r="J580" s="15"/>
      <c r="K580" s="15"/>
      <c r="L580" s="15"/>
      <c r="M580" s="15"/>
      <c r="N580" s="15"/>
      <c r="O580" s="15"/>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row>
    <row r="581">
      <c r="A581" s="16"/>
      <c r="B581" s="15"/>
      <c r="C581" s="15"/>
      <c r="D581" s="9"/>
      <c r="E581" s="15"/>
      <c r="F581" s="15"/>
      <c r="G581" s="15"/>
      <c r="H581" s="15"/>
      <c r="I581" s="15"/>
      <c r="J581" s="15"/>
      <c r="K581" s="15"/>
      <c r="L581" s="15"/>
      <c r="M581" s="15"/>
      <c r="N581" s="15"/>
      <c r="O581" s="15"/>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row>
    <row r="582">
      <c r="A582" s="16"/>
      <c r="B582" s="15"/>
      <c r="C582" s="15"/>
      <c r="D582" s="9"/>
      <c r="E582" s="15"/>
      <c r="F582" s="15"/>
      <c r="G582" s="15"/>
      <c r="H582" s="15"/>
      <c r="I582" s="15"/>
      <c r="J582" s="15"/>
      <c r="K582" s="15"/>
      <c r="L582" s="15"/>
      <c r="M582" s="15"/>
      <c r="N582" s="15"/>
      <c r="O582" s="15"/>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row>
    <row r="583">
      <c r="A583" s="16"/>
      <c r="B583" s="15"/>
      <c r="C583" s="15"/>
      <c r="D583" s="9"/>
      <c r="E583" s="15"/>
      <c r="F583" s="15"/>
      <c r="G583" s="15"/>
      <c r="H583" s="15"/>
      <c r="I583" s="15"/>
      <c r="J583" s="15"/>
      <c r="K583" s="15"/>
      <c r="L583" s="15"/>
      <c r="M583" s="15"/>
      <c r="N583" s="15"/>
      <c r="O583" s="15"/>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row>
    <row r="584">
      <c r="A584" s="16"/>
      <c r="B584" s="15"/>
      <c r="C584" s="15"/>
      <c r="D584" s="9"/>
      <c r="E584" s="15"/>
      <c r="F584" s="15"/>
      <c r="G584" s="15"/>
      <c r="H584" s="15"/>
      <c r="I584" s="15"/>
      <c r="J584" s="15"/>
      <c r="K584" s="15"/>
      <c r="L584" s="15"/>
      <c r="M584" s="15"/>
      <c r="N584" s="15"/>
      <c r="O584" s="15"/>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row>
    <row r="585">
      <c r="A585" s="16"/>
      <c r="B585" s="15"/>
      <c r="C585" s="15"/>
      <c r="D585" s="9"/>
      <c r="E585" s="15"/>
      <c r="F585" s="15"/>
      <c r="G585" s="15"/>
      <c r="H585" s="15"/>
      <c r="I585" s="15"/>
      <c r="J585" s="15"/>
      <c r="K585" s="15"/>
      <c r="L585" s="15"/>
      <c r="M585" s="15"/>
      <c r="N585" s="15"/>
      <c r="O585" s="15"/>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row>
    <row r="586">
      <c r="A586" s="16"/>
      <c r="B586" s="15"/>
      <c r="C586" s="15"/>
      <c r="D586" s="9"/>
      <c r="E586" s="15"/>
      <c r="F586" s="15"/>
      <c r="G586" s="15"/>
      <c r="H586" s="15"/>
      <c r="I586" s="15"/>
      <c r="J586" s="15"/>
      <c r="K586" s="15"/>
      <c r="L586" s="15"/>
      <c r="M586" s="15"/>
      <c r="N586" s="15"/>
      <c r="O586" s="15"/>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row>
    <row r="587">
      <c r="A587" s="16"/>
      <c r="B587" s="15"/>
      <c r="C587" s="15"/>
      <c r="D587" s="9"/>
      <c r="E587" s="15"/>
      <c r="F587" s="15"/>
      <c r="G587" s="15"/>
      <c r="H587" s="15"/>
      <c r="I587" s="15"/>
      <c r="J587" s="15"/>
      <c r="K587" s="15"/>
      <c r="L587" s="15"/>
      <c r="M587" s="15"/>
      <c r="N587" s="15"/>
      <c r="O587" s="15"/>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row>
    <row r="588">
      <c r="A588" s="16"/>
      <c r="B588" s="15"/>
      <c r="C588" s="15"/>
      <c r="D588" s="9"/>
      <c r="E588" s="15"/>
      <c r="F588" s="15"/>
      <c r="G588" s="15"/>
      <c r="H588" s="15"/>
      <c r="I588" s="15"/>
      <c r="J588" s="15"/>
      <c r="K588" s="15"/>
      <c r="L588" s="15"/>
      <c r="M588" s="15"/>
      <c r="N588" s="15"/>
      <c r="O588" s="15"/>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row>
    <row r="589">
      <c r="A589" s="16"/>
      <c r="B589" s="15"/>
      <c r="C589" s="15"/>
      <c r="D589" s="9"/>
      <c r="E589" s="15"/>
      <c r="F589" s="15"/>
      <c r="G589" s="15"/>
      <c r="H589" s="15"/>
      <c r="I589" s="15"/>
      <c r="J589" s="15"/>
      <c r="K589" s="15"/>
      <c r="L589" s="15"/>
      <c r="M589" s="15"/>
      <c r="N589" s="15"/>
      <c r="O589" s="15"/>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row>
    <row r="590">
      <c r="A590" s="16"/>
      <c r="B590" s="15"/>
      <c r="C590" s="15"/>
      <c r="D590" s="9"/>
      <c r="E590" s="15"/>
      <c r="F590" s="15"/>
      <c r="G590" s="15"/>
      <c r="H590" s="15"/>
      <c r="I590" s="15"/>
      <c r="J590" s="15"/>
      <c r="K590" s="15"/>
      <c r="L590" s="15"/>
      <c r="M590" s="15"/>
      <c r="N590" s="15"/>
      <c r="O590" s="15"/>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row>
    <row r="591">
      <c r="A591" s="16"/>
      <c r="B591" s="15"/>
      <c r="C591" s="15"/>
      <c r="D591" s="9"/>
      <c r="E591" s="15"/>
      <c r="F591" s="15"/>
      <c r="G591" s="15"/>
      <c r="H591" s="15"/>
      <c r="I591" s="15"/>
      <c r="J591" s="15"/>
      <c r="K591" s="15"/>
      <c r="L591" s="15"/>
      <c r="M591" s="15"/>
      <c r="N591" s="15"/>
      <c r="O591" s="15"/>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row>
    <row r="592">
      <c r="A592" s="16"/>
      <c r="B592" s="15"/>
      <c r="C592" s="15"/>
      <c r="D592" s="9"/>
      <c r="E592" s="15"/>
      <c r="F592" s="15"/>
      <c r="G592" s="15"/>
      <c r="H592" s="15"/>
      <c r="I592" s="15"/>
      <c r="J592" s="15"/>
      <c r="K592" s="15"/>
      <c r="L592" s="15"/>
      <c r="M592" s="15"/>
      <c r="N592" s="15"/>
      <c r="O592" s="15"/>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row>
    <row r="593">
      <c r="A593" s="16"/>
      <c r="B593" s="15"/>
      <c r="C593" s="15"/>
      <c r="D593" s="9"/>
      <c r="E593" s="15"/>
      <c r="F593" s="15"/>
      <c r="G593" s="15"/>
      <c r="H593" s="15"/>
      <c r="I593" s="15"/>
      <c r="J593" s="15"/>
      <c r="K593" s="15"/>
      <c r="L593" s="15"/>
      <c r="M593" s="15"/>
      <c r="N593" s="15"/>
      <c r="O593" s="15"/>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row>
    <row r="594">
      <c r="A594" s="16"/>
      <c r="B594" s="15"/>
      <c r="C594" s="15"/>
      <c r="D594" s="9"/>
      <c r="E594" s="15"/>
      <c r="F594" s="15"/>
      <c r="G594" s="15"/>
      <c r="H594" s="15"/>
      <c r="I594" s="15"/>
      <c r="J594" s="15"/>
      <c r="K594" s="15"/>
      <c r="L594" s="15"/>
      <c r="M594" s="15"/>
      <c r="N594" s="15"/>
      <c r="O594" s="15"/>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row>
    <row r="595">
      <c r="A595" s="16"/>
      <c r="B595" s="15"/>
      <c r="C595" s="15"/>
      <c r="D595" s="9"/>
      <c r="E595" s="15"/>
      <c r="F595" s="15"/>
      <c r="G595" s="15"/>
      <c r="H595" s="15"/>
      <c r="I595" s="15"/>
      <c r="J595" s="15"/>
      <c r="K595" s="15"/>
      <c r="L595" s="15"/>
      <c r="M595" s="15"/>
      <c r="N595" s="15"/>
      <c r="O595" s="15"/>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row>
    <row r="596">
      <c r="A596" s="16"/>
      <c r="B596" s="15"/>
      <c r="C596" s="15"/>
      <c r="D596" s="9"/>
      <c r="E596" s="15"/>
      <c r="F596" s="15"/>
      <c r="G596" s="15"/>
      <c r="H596" s="15"/>
      <c r="I596" s="15"/>
      <c r="J596" s="15"/>
      <c r="K596" s="15"/>
      <c r="L596" s="15"/>
      <c r="M596" s="15"/>
      <c r="N596" s="15"/>
      <c r="O596" s="15"/>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row>
    <row r="597">
      <c r="A597" s="16"/>
      <c r="B597" s="15"/>
      <c r="C597" s="15"/>
      <c r="D597" s="9"/>
      <c r="E597" s="15"/>
      <c r="F597" s="15"/>
      <c r="G597" s="15"/>
      <c r="H597" s="15"/>
      <c r="I597" s="15"/>
      <c r="J597" s="15"/>
      <c r="K597" s="15"/>
      <c r="L597" s="15"/>
      <c r="M597" s="15"/>
      <c r="N597" s="15"/>
      <c r="O597" s="15"/>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row>
    <row r="598">
      <c r="A598" s="16"/>
      <c r="B598" s="15"/>
      <c r="C598" s="15"/>
      <c r="D598" s="9"/>
      <c r="E598" s="15"/>
      <c r="F598" s="15"/>
      <c r="G598" s="15"/>
      <c r="H598" s="15"/>
      <c r="I598" s="15"/>
      <c r="J598" s="15"/>
      <c r="K598" s="15"/>
      <c r="L598" s="15"/>
      <c r="M598" s="15"/>
      <c r="N598" s="15"/>
      <c r="O598" s="15"/>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row>
    <row r="599">
      <c r="A599" s="16"/>
      <c r="B599" s="15"/>
      <c r="C599" s="15"/>
      <c r="D599" s="9"/>
      <c r="E599" s="15"/>
      <c r="F599" s="15"/>
      <c r="G599" s="15"/>
      <c r="H599" s="15"/>
      <c r="I599" s="15"/>
      <c r="J599" s="15"/>
      <c r="K599" s="15"/>
      <c r="L599" s="15"/>
      <c r="M599" s="15"/>
      <c r="N599" s="15"/>
      <c r="O599" s="15"/>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row>
    <row r="600">
      <c r="A600" s="16"/>
      <c r="B600" s="15"/>
      <c r="C600" s="15"/>
      <c r="D600" s="9"/>
      <c r="E600" s="15"/>
      <c r="F600" s="15"/>
      <c r="G600" s="15"/>
      <c r="H600" s="15"/>
      <c r="I600" s="15"/>
      <c r="J600" s="15"/>
      <c r="K600" s="15"/>
      <c r="L600" s="15"/>
      <c r="M600" s="15"/>
      <c r="N600" s="15"/>
      <c r="O600" s="15"/>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row>
    <row r="601">
      <c r="A601" s="16"/>
      <c r="B601" s="15"/>
      <c r="C601" s="15"/>
      <c r="D601" s="9"/>
      <c r="E601" s="15"/>
      <c r="F601" s="15"/>
      <c r="G601" s="15"/>
      <c r="H601" s="15"/>
      <c r="I601" s="15"/>
      <c r="J601" s="15"/>
      <c r="K601" s="15"/>
      <c r="L601" s="15"/>
      <c r="M601" s="15"/>
      <c r="N601" s="15"/>
      <c r="O601" s="15"/>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row>
    <row r="602">
      <c r="A602" s="16"/>
      <c r="B602" s="15"/>
      <c r="C602" s="15"/>
      <c r="D602" s="9"/>
      <c r="E602" s="15"/>
      <c r="F602" s="15"/>
      <c r="G602" s="15"/>
      <c r="H602" s="15"/>
      <c r="I602" s="15"/>
      <c r="J602" s="15"/>
      <c r="K602" s="15"/>
      <c r="L602" s="15"/>
      <c r="M602" s="15"/>
      <c r="N602" s="15"/>
      <c r="O602" s="15"/>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row>
    <row r="603">
      <c r="A603" s="16"/>
      <c r="B603" s="15"/>
      <c r="C603" s="15"/>
      <c r="D603" s="9"/>
      <c r="E603" s="15"/>
      <c r="F603" s="15"/>
      <c r="G603" s="15"/>
      <c r="H603" s="15"/>
      <c r="I603" s="15"/>
      <c r="J603" s="15"/>
      <c r="K603" s="15"/>
      <c r="L603" s="15"/>
      <c r="M603" s="15"/>
      <c r="N603" s="15"/>
      <c r="O603" s="15"/>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row>
    <row r="604">
      <c r="A604" s="16"/>
      <c r="B604" s="15"/>
      <c r="C604" s="15"/>
      <c r="D604" s="9"/>
      <c r="E604" s="15"/>
      <c r="F604" s="15"/>
      <c r="G604" s="15"/>
      <c r="H604" s="15"/>
      <c r="I604" s="15"/>
      <c r="J604" s="15"/>
      <c r="K604" s="15"/>
      <c r="L604" s="15"/>
      <c r="M604" s="15"/>
      <c r="N604" s="15"/>
      <c r="O604" s="15"/>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row>
    <row r="605">
      <c r="A605" s="16"/>
      <c r="B605" s="15"/>
      <c r="C605" s="15"/>
      <c r="D605" s="9"/>
      <c r="E605" s="15"/>
      <c r="F605" s="15"/>
      <c r="G605" s="15"/>
      <c r="H605" s="15"/>
      <c r="I605" s="15"/>
      <c r="J605" s="15"/>
      <c r="K605" s="15"/>
      <c r="L605" s="15"/>
      <c r="M605" s="15"/>
      <c r="N605" s="15"/>
      <c r="O605" s="15"/>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row>
    <row r="606">
      <c r="A606" s="16"/>
      <c r="B606" s="15"/>
      <c r="C606" s="15"/>
      <c r="D606" s="9"/>
      <c r="E606" s="15"/>
      <c r="F606" s="15"/>
      <c r="G606" s="15"/>
      <c r="H606" s="15"/>
      <c r="I606" s="15"/>
      <c r="J606" s="15"/>
      <c r="K606" s="15"/>
      <c r="L606" s="15"/>
      <c r="M606" s="15"/>
      <c r="N606" s="15"/>
      <c r="O606" s="15"/>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row>
    <row r="607">
      <c r="A607" s="16"/>
      <c r="B607" s="15"/>
      <c r="C607" s="15"/>
      <c r="D607" s="9"/>
      <c r="E607" s="15"/>
      <c r="F607" s="15"/>
      <c r="G607" s="15"/>
      <c r="H607" s="15"/>
      <c r="I607" s="15"/>
      <c r="J607" s="15"/>
      <c r="K607" s="15"/>
      <c r="L607" s="15"/>
      <c r="M607" s="15"/>
      <c r="N607" s="15"/>
      <c r="O607" s="15"/>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row>
    <row r="608">
      <c r="A608" s="16"/>
      <c r="B608" s="15"/>
      <c r="C608" s="15"/>
      <c r="D608" s="9"/>
      <c r="E608" s="15"/>
      <c r="F608" s="15"/>
      <c r="G608" s="15"/>
      <c r="H608" s="15"/>
      <c r="I608" s="15"/>
      <c r="J608" s="15"/>
      <c r="K608" s="15"/>
      <c r="L608" s="15"/>
      <c r="M608" s="15"/>
      <c r="N608" s="15"/>
      <c r="O608" s="15"/>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row>
    <row r="609">
      <c r="A609" s="16"/>
      <c r="B609" s="15"/>
      <c r="C609" s="15"/>
      <c r="D609" s="9"/>
      <c r="E609" s="15"/>
      <c r="F609" s="15"/>
      <c r="G609" s="15"/>
      <c r="H609" s="15"/>
      <c r="I609" s="15"/>
      <c r="J609" s="15"/>
      <c r="K609" s="15"/>
      <c r="L609" s="15"/>
      <c r="M609" s="15"/>
      <c r="N609" s="15"/>
      <c r="O609" s="15"/>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row>
    <row r="610">
      <c r="A610" s="16"/>
      <c r="B610" s="15"/>
      <c r="C610" s="15"/>
      <c r="D610" s="9"/>
      <c r="E610" s="15"/>
      <c r="F610" s="15"/>
      <c r="G610" s="15"/>
      <c r="H610" s="15"/>
      <c r="I610" s="15"/>
      <c r="J610" s="15"/>
      <c r="K610" s="15"/>
      <c r="L610" s="15"/>
      <c r="M610" s="15"/>
      <c r="N610" s="15"/>
      <c r="O610" s="15"/>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row>
    <row r="611">
      <c r="A611" s="16"/>
      <c r="B611" s="15"/>
      <c r="C611" s="15"/>
      <c r="D611" s="9"/>
      <c r="E611" s="15"/>
      <c r="F611" s="15"/>
      <c r="G611" s="15"/>
      <c r="H611" s="15"/>
      <c r="I611" s="15"/>
      <c r="J611" s="15"/>
      <c r="K611" s="15"/>
      <c r="L611" s="15"/>
      <c r="M611" s="15"/>
      <c r="N611" s="15"/>
      <c r="O611" s="15"/>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row>
    <row r="612">
      <c r="A612" s="16"/>
      <c r="B612" s="15"/>
      <c r="C612" s="15"/>
      <c r="D612" s="9"/>
      <c r="E612" s="15"/>
      <c r="F612" s="15"/>
      <c r="G612" s="15"/>
      <c r="H612" s="15"/>
      <c r="I612" s="15"/>
      <c r="J612" s="15"/>
      <c r="K612" s="15"/>
      <c r="L612" s="15"/>
      <c r="M612" s="15"/>
      <c r="N612" s="15"/>
      <c r="O612" s="15"/>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row>
    <row r="613">
      <c r="A613" s="16"/>
      <c r="B613" s="15"/>
      <c r="C613" s="15"/>
      <c r="D613" s="9"/>
      <c r="E613" s="15"/>
      <c r="F613" s="15"/>
      <c r="G613" s="15"/>
      <c r="H613" s="15"/>
      <c r="I613" s="15"/>
      <c r="J613" s="15"/>
      <c r="K613" s="15"/>
      <c r="L613" s="15"/>
      <c r="M613" s="15"/>
      <c r="N613" s="15"/>
      <c r="O613" s="15"/>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row>
    <row r="614">
      <c r="A614" s="16"/>
      <c r="B614" s="15"/>
      <c r="C614" s="15"/>
      <c r="D614" s="9"/>
      <c r="E614" s="15"/>
      <c r="F614" s="15"/>
      <c r="G614" s="15"/>
      <c r="H614" s="15"/>
      <c r="I614" s="15"/>
      <c r="J614" s="15"/>
      <c r="K614" s="15"/>
      <c r="L614" s="15"/>
      <c r="M614" s="15"/>
      <c r="N614" s="15"/>
      <c r="O614" s="15"/>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row>
    <row r="615">
      <c r="A615" s="16"/>
      <c r="B615" s="15"/>
      <c r="C615" s="15"/>
      <c r="D615" s="9"/>
      <c r="E615" s="15"/>
      <c r="F615" s="15"/>
      <c r="G615" s="15"/>
      <c r="H615" s="15"/>
      <c r="I615" s="15"/>
      <c r="J615" s="15"/>
      <c r="K615" s="15"/>
      <c r="L615" s="15"/>
      <c r="M615" s="15"/>
      <c r="N615" s="15"/>
      <c r="O615" s="15"/>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row>
    <row r="616">
      <c r="A616" s="16"/>
      <c r="B616" s="15"/>
      <c r="C616" s="15"/>
      <c r="D616" s="9"/>
      <c r="E616" s="15"/>
      <c r="F616" s="15"/>
      <c r="G616" s="15"/>
      <c r="H616" s="15"/>
      <c r="I616" s="15"/>
      <c r="J616" s="15"/>
      <c r="K616" s="15"/>
      <c r="L616" s="15"/>
      <c r="M616" s="15"/>
      <c r="N616" s="15"/>
      <c r="O616" s="15"/>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row>
    <row r="617">
      <c r="A617" s="16"/>
      <c r="B617" s="15"/>
      <c r="C617" s="15"/>
      <c r="D617" s="9"/>
      <c r="E617" s="15"/>
      <c r="F617" s="15"/>
      <c r="G617" s="15"/>
      <c r="H617" s="15"/>
      <c r="I617" s="15"/>
      <c r="J617" s="15"/>
      <c r="K617" s="15"/>
      <c r="L617" s="15"/>
      <c r="M617" s="15"/>
      <c r="N617" s="15"/>
      <c r="O617" s="15"/>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row>
    <row r="618">
      <c r="A618" s="16"/>
      <c r="B618" s="15"/>
      <c r="C618" s="15"/>
      <c r="D618" s="9"/>
      <c r="E618" s="15"/>
      <c r="F618" s="15"/>
      <c r="G618" s="15"/>
      <c r="H618" s="15"/>
      <c r="I618" s="15"/>
      <c r="J618" s="15"/>
      <c r="K618" s="15"/>
      <c r="L618" s="15"/>
      <c r="M618" s="15"/>
      <c r="N618" s="15"/>
      <c r="O618" s="15"/>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row>
    <row r="619">
      <c r="A619" s="16"/>
      <c r="B619" s="15"/>
      <c r="C619" s="15"/>
      <c r="D619" s="9"/>
      <c r="E619" s="15"/>
      <c r="F619" s="15"/>
      <c r="G619" s="15"/>
      <c r="H619" s="15"/>
      <c r="I619" s="15"/>
      <c r="J619" s="15"/>
      <c r="K619" s="15"/>
      <c r="L619" s="15"/>
      <c r="M619" s="15"/>
      <c r="N619" s="15"/>
      <c r="O619" s="15"/>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row>
    <row r="620">
      <c r="A620" s="16"/>
      <c r="B620" s="15"/>
      <c r="C620" s="15"/>
      <c r="D620" s="9"/>
      <c r="E620" s="15"/>
      <c r="F620" s="15"/>
      <c r="G620" s="15"/>
      <c r="H620" s="15"/>
      <c r="I620" s="15"/>
      <c r="J620" s="15"/>
      <c r="K620" s="15"/>
      <c r="L620" s="15"/>
      <c r="M620" s="15"/>
      <c r="N620" s="15"/>
      <c r="O620" s="15"/>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row>
    <row r="621">
      <c r="A621" s="16"/>
      <c r="B621" s="15"/>
      <c r="C621" s="15"/>
      <c r="D621" s="9"/>
      <c r="E621" s="15"/>
      <c r="F621" s="15"/>
      <c r="G621" s="15"/>
      <c r="H621" s="15"/>
      <c r="I621" s="15"/>
      <c r="J621" s="15"/>
      <c r="K621" s="15"/>
      <c r="L621" s="15"/>
      <c r="M621" s="15"/>
      <c r="N621" s="15"/>
      <c r="O621" s="15"/>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row>
    <row r="622">
      <c r="A622" s="16"/>
      <c r="B622" s="15"/>
      <c r="C622" s="15"/>
      <c r="D622" s="9"/>
      <c r="E622" s="15"/>
      <c r="F622" s="15"/>
      <c r="G622" s="15"/>
      <c r="H622" s="15"/>
      <c r="I622" s="15"/>
      <c r="J622" s="15"/>
      <c r="K622" s="15"/>
      <c r="L622" s="15"/>
      <c r="M622" s="15"/>
      <c r="N622" s="15"/>
      <c r="O622" s="15"/>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row>
    <row r="623">
      <c r="A623" s="16"/>
      <c r="B623" s="15"/>
      <c r="C623" s="15"/>
      <c r="D623" s="9"/>
      <c r="E623" s="15"/>
      <c r="F623" s="15"/>
      <c r="G623" s="15"/>
      <c r="H623" s="15"/>
      <c r="I623" s="15"/>
      <c r="J623" s="15"/>
      <c r="K623" s="15"/>
      <c r="L623" s="15"/>
      <c r="M623" s="15"/>
      <c r="N623" s="15"/>
      <c r="O623" s="15"/>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row>
    <row r="624">
      <c r="A624" s="16"/>
      <c r="B624" s="15"/>
      <c r="C624" s="15"/>
      <c r="D624" s="9"/>
      <c r="E624" s="15"/>
      <c r="F624" s="15"/>
      <c r="G624" s="15"/>
      <c r="H624" s="15"/>
      <c r="I624" s="15"/>
      <c r="J624" s="15"/>
      <c r="K624" s="15"/>
      <c r="L624" s="15"/>
      <c r="M624" s="15"/>
      <c r="N624" s="15"/>
      <c r="O624" s="15"/>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row>
    <row r="625">
      <c r="A625" s="16"/>
      <c r="B625" s="15"/>
      <c r="C625" s="15"/>
      <c r="D625" s="9"/>
      <c r="E625" s="15"/>
      <c r="F625" s="15"/>
      <c r="G625" s="15"/>
      <c r="H625" s="15"/>
      <c r="I625" s="15"/>
      <c r="J625" s="15"/>
      <c r="K625" s="15"/>
      <c r="L625" s="15"/>
      <c r="M625" s="15"/>
      <c r="N625" s="15"/>
      <c r="O625" s="15"/>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row>
    <row r="626">
      <c r="A626" s="16"/>
      <c r="B626" s="15"/>
      <c r="C626" s="15"/>
      <c r="D626" s="9"/>
      <c r="E626" s="15"/>
      <c r="F626" s="15"/>
      <c r="G626" s="15"/>
      <c r="H626" s="15"/>
      <c r="I626" s="15"/>
      <c r="J626" s="15"/>
      <c r="K626" s="15"/>
      <c r="L626" s="15"/>
      <c r="M626" s="15"/>
      <c r="N626" s="15"/>
      <c r="O626" s="15"/>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row>
    <row r="627">
      <c r="A627" s="16"/>
      <c r="B627" s="15"/>
      <c r="C627" s="15"/>
      <c r="D627" s="9"/>
      <c r="E627" s="15"/>
      <c r="F627" s="15"/>
      <c r="G627" s="15"/>
      <c r="H627" s="15"/>
      <c r="I627" s="15"/>
      <c r="J627" s="15"/>
      <c r="K627" s="15"/>
      <c r="L627" s="15"/>
      <c r="M627" s="15"/>
      <c r="N627" s="15"/>
      <c r="O627" s="15"/>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row>
    <row r="628">
      <c r="A628" s="16"/>
      <c r="B628" s="15"/>
      <c r="C628" s="15"/>
      <c r="D628" s="9"/>
      <c r="E628" s="15"/>
      <c r="F628" s="15"/>
      <c r="G628" s="15"/>
      <c r="H628" s="15"/>
      <c r="I628" s="15"/>
      <c r="J628" s="15"/>
      <c r="K628" s="15"/>
      <c r="L628" s="15"/>
      <c r="M628" s="15"/>
      <c r="N628" s="15"/>
      <c r="O628" s="15"/>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row>
    <row r="629">
      <c r="A629" s="16"/>
      <c r="B629" s="15"/>
      <c r="C629" s="15"/>
      <c r="D629" s="9"/>
      <c r="E629" s="15"/>
      <c r="F629" s="15"/>
      <c r="G629" s="15"/>
      <c r="H629" s="15"/>
      <c r="I629" s="15"/>
      <c r="J629" s="15"/>
      <c r="K629" s="15"/>
      <c r="L629" s="15"/>
      <c r="M629" s="15"/>
      <c r="N629" s="15"/>
      <c r="O629" s="15"/>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row>
    <row r="630">
      <c r="A630" s="16"/>
      <c r="B630" s="15"/>
      <c r="C630" s="15"/>
      <c r="D630" s="9"/>
      <c r="E630" s="15"/>
      <c r="F630" s="15"/>
      <c r="G630" s="15"/>
      <c r="H630" s="15"/>
      <c r="I630" s="15"/>
      <c r="J630" s="15"/>
      <c r="K630" s="15"/>
      <c r="L630" s="15"/>
      <c r="M630" s="15"/>
      <c r="N630" s="15"/>
      <c r="O630" s="15"/>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row>
    <row r="631">
      <c r="A631" s="16"/>
      <c r="B631" s="15"/>
      <c r="C631" s="15"/>
      <c r="D631" s="9"/>
      <c r="E631" s="15"/>
      <c r="F631" s="15"/>
      <c r="G631" s="15"/>
      <c r="H631" s="15"/>
      <c r="I631" s="15"/>
      <c r="J631" s="15"/>
      <c r="K631" s="15"/>
      <c r="L631" s="15"/>
      <c r="M631" s="15"/>
      <c r="N631" s="15"/>
      <c r="O631" s="15"/>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row>
    <row r="632">
      <c r="A632" s="16"/>
      <c r="B632" s="15"/>
      <c r="C632" s="15"/>
      <c r="D632" s="9"/>
      <c r="E632" s="15"/>
      <c r="F632" s="15"/>
      <c r="G632" s="15"/>
      <c r="H632" s="15"/>
      <c r="I632" s="15"/>
      <c r="J632" s="15"/>
      <c r="K632" s="15"/>
      <c r="L632" s="15"/>
      <c r="M632" s="15"/>
      <c r="N632" s="15"/>
      <c r="O632" s="15"/>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row>
    <row r="633">
      <c r="A633" s="16"/>
      <c r="B633" s="15"/>
      <c r="C633" s="15"/>
      <c r="D633" s="9"/>
      <c r="E633" s="15"/>
      <c r="F633" s="15"/>
      <c r="G633" s="15"/>
      <c r="H633" s="15"/>
      <c r="I633" s="15"/>
      <c r="J633" s="15"/>
      <c r="K633" s="15"/>
      <c r="L633" s="15"/>
      <c r="M633" s="15"/>
      <c r="N633" s="15"/>
      <c r="O633" s="15"/>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row>
    <row r="634">
      <c r="A634" s="16"/>
      <c r="B634" s="15"/>
      <c r="C634" s="15"/>
      <c r="D634" s="9"/>
      <c r="E634" s="15"/>
      <c r="F634" s="15"/>
      <c r="G634" s="15"/>
      <c r="H634" s="15"/>
      <c r="I634" s="15"/>
      <c r="J634" s="15"/>
      <c r="K634" s="15"/>
      <c r="L634" s="15"/>
      <c r="M634" s="15"/>
      <c r="N634" s="15"/>
      <c r="O634" s="15"/>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row>
    <row r="635">
      <c r="A635" s="16"/>
      <c r="B635" s="15"/>
      <c r="C635" s="15"/>
      <c r="D635" s="9"/>
      <c r="E635" s="15"/>
      <c r="F635" s="15"/>
      <c r="G635" s="15"/>
      <c r="H635" s="15"/>
      <c r="I635" s="15"/>
      <c r="J635" s="15"/>
      <c r="K635" s="15"/>
      <c r="L635" s="15"/>
      <c r="M635" s="15"/>
      <c r="N635" s="15"/>
      <c r="O635" s="15"/>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row>
    <row r="636">
      <c r="A636" s="16"/>
      <c r="B636" s="15"/>
      <c r="C636" s="15"/>
      <c r="D636" s="9"/>
      <c r="E636" s="15"/>
      <c r="F636" s="15"/>
      <c r="G636" s="15"/>
      <c r="H636" s="15"/>
      <c r="I636" s="15"/>
      <c r="J636" s="15"/>
      <c r="K636" s="15"/>
      <c r="L636" s="15"/>
      <c r="M636" s="15"/>
      <c r="N636" s="15"/>
      <c r="O636" s="15"/>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row>
    <row r="637">
      <c r="A637" s="16"/>
      <c r="B637" s="15"/>
      <c r="C637" s="15"/>
      <c r="D637" s="9"/>
      <c r="E637" s="15"/>
      <c r="F637" s="15"/>
      <c r="G637" s="15"/>
      <c r="H637" s="15"/>
      <c r="I637" s="15"/>
      <c r="J637" s="15"/>
      <c r="K637" s="15"/>
      <c r="L637" s="15"/>
      <c r="M637" s="15"/>
      <c r="N637" s="15"/>
      <c r="O637" s="15"/>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row>
    <row r="638">
      <c r="A638" s="16"/>
      <c r="B638" s="15"/>
      <c r="C638" s="15"/>
      <c r="D638" s="9"/>
      <c r="E638" s="15"/>
      <c r="F638" s="15"/>
      <c r="G638" s="15"/>
      <c r="H638" s="15"/>
      <c r="I638" s="15"/>
      <c r="J638" s="15"/>
      <c r="K638" s="15"/>
      <c r="L638" s="15"/>
      <c r="M638" s="15"/>
      <c r="N638" s="15"/>
      <c r="O638" s="15"/>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row>
    <row r="639">
      <c r="A639" s="16"/>
      <c r="B639" s="15"/>
      <c r="C639" s="15"/>
      <c r="D639" s="9"/>
      <c r="E639" s="15"/>
      <c r="F639" s="15"/>
      <c r="G639" s="15"/>
      <c r="H639" s="15"/>
      <c r="I639" s="15"/>
      <c r="J639" s="15"/>
      <c r="K639" s="15"/>
      <c r="L639" s="15"/>
      <c r="M639" s="15"/>
      <c r="N639" s="15"/>
      <c r="O639" s="15"/>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row>
    <row r="640">
      <c r="A640" s="16"/>
      <c r="B640" s="15"/>
      <c r="C640" s="15"/>
      <c r="D640" s="9"/>
      <c r="E640" s="15"/>
      <c r="F640" s="15"/>
      <c r="G640" s="15"/>
      <c r="H640" s="15"/>
      <c r="I640" s="15"/>
      <c r="J640" s="15"/>
      <c r="K640" s="15"/>
      <c r="L640" s="15"/>
      <c r="M640" s="15"/>
      <c r="N640" s="15"/>
      <c r="O640" s="15"/>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row>
    <row r="641">
      <c r="A641" s="16"/>
      <c r="B641" s="15"/>
      <c r="C641" s="15"/>
      <c r="D641" s="9"/>
      <c r="E641" s="15"/>
      <c r="F641" s="15"/>
      <c r="G641" s="15"/>
      <c r="H641" s="15"/>
      <c r="I641" s="15"/>
      <c r="J641" s="15"/>
      <c r="K641" s="15"/>
      <c r="L641" s="15"/>
      <c r="M641" s="15"/>
      <c r="N641" s="15"/>
      <c r="O641" s="15"/>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row>
    <row r="642">
      <c r="A642" s="16"/>
      <c r="B642" s="15"/>
      <c r="C642" s="15"/>
      <c r="D642" s="9"/>
      <c r="E642" s="15"/>
      <c r="F642" s="15"/>
      <c r="G642" s="15"/>
      <c r="H642" s="15"/>
      <c r="I642" s="15"/>
      <c r="J642" s="15"/>
      <c r="K642" s="15"/>
      <c r="L642" s="15"/>
      <c r="M642" s="15"/>
      <c r="N642" s="15"/>
      <c r="O642" s="15"/>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row>
    <row r="643">
      <c r="A643" s="16"/>
      <c r="B643" s="15"/>
      <c r="C643" s="15"/>
      <c r="D643" s="9"/>
      <c r="E643" s="15"/>
      <c r="F643" s="15"/>
      <c r="G643" s="15"/>
      <c r="H643" s="15"/>
      <c r="I643" s="15"/>
      <c r="J643" s="15"/>
      <c r="K643" s="15"/>
      <c r="L643" s="15"/>
      <c r="M643" s="15"/>
      <c r="N643" s="15"/>
      <c r="O643" s="15"/>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row>
    <row r="644">
      <c r="A644" s="16"/>
      <c r="B644" s="15"/>
      <c r="C644" s="15"/>
      <c r="D644" s="9"/>
      <c r="E644" s="15"/>
      <c r="F644" s="15"/>
      <c r="G644" s="15"/>
      <c r="H644" s="15"/>
      <c r="I644" s="15"/>
      <c r="J644" s="15"/>
      <c r="K644" s="15"/>
      <c r="L644" s="15"/>
      <c r="M644" s="15"/>
      <c r="N644" s="15"/>
      <c r="O644" s="15"/>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row>
    <row r="645">
      <c r="A645" s="16"/>
      <c r="B645" s="15"/>
      <c r="C645" s="15"/>
      <c r="D645" s="9"/>
      <c r="E645" s="15"/>
      <c r="F645" s="15"/>
      <c r="G645" s="15"/>
      <c r="H645" s="15"/>
      <c r="I645" s="15"/>
      <c r="J645" s="15"/>
      <c r="K645" s="15"/>
      <c r="L645" s="15"/>
      <c r="M645" s="15"/>
      <c r="N645" s="15"/>
      <c r="O645" s="15"/>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row>
    <row r="646">
      <c r="A646" s="16"/>
      <c r="B646" s="15"/>
      <c r="C646" s="15"/>
      <c r="D646" s="9"/>
      <c r="E646" s="15"/>
      <c r="F646" s="15"/>
      <c r="G646" s="15"/>
      <c r="H646" s="15"/>
      <c r="I646" s="15"/>
      <c r="J646" s="15"/>
      <c r="K646" s="15"/>
      <c r="L646" s="15"/>
      <c r="M646" s="15"/>
      <c r="N646" s="15"/>
      <c r="O646" s="15"/>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row>
    <row r="647">
      <c r="A647" s="16"/>
      <c r="B647" s="15"/>
      <c r="C647" s="15"/>
      <c r="D647" s="9"/>
      <c r="E647" s="15"/>
      <c r="F647" s="15"/>
      <c r="G647" s="15"/>
      <c r="H647" s="15"/>
      <c r="I647" s="15"/>
      <c r="J647" s="15"/>
      <c r="K647" s="15"/>
      <c r="L647" s="15"/>
      <c r="M647" s="15"/>
      <c r="N647" s="15"/>
      <c r="O647" s="15"/>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row>
    <row r="648">
      <c r="A648" s="16"/>
      <c r="B648" s="15"/>
      <c r="C648" s="15"/>
      <c r="D648" s="9"/>
      <c r="E648" s="15"/>
      <c r="F648" s="15"/>
      <c r="G648" s="15"/>
      <c r="H648" s="15"/>
      <c r="I648" s="15"/>
      <c r="J648" s="15"/>
      <c r="K648" s="15"/>
      <c r="L648" s="15"/>
      <c r="M648" s="15"/>
      <c r="N648" s="15"/>
      <c r="O648" s="15"/>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row>
    <row r="649">
      <c r="A649" s="16"/>
      <c r="B649" s="15"/>
      <c r="C649" s="15"/>
      <c r="D649" s="9"/>
      <c r="E649" s="15"/>
      <c r="F649" s="15"/>
      <c r="G649" s="15"/>
      <c r="H649" s="15"/>
      <c r="I649" s="15"/>
      <c r="J649" s="15"/>
      <c r="K649" s="15"/>
      <c r="L649" s="15"/>
      <c r="M649" s="15"/>
      <c r="N649" s="15"/>
      <c r="O649" s="15"/>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row>
    <row r="650">
      <c r="A650" s="16"/>
      <c r="B650" s="15"/>
      <c r="C650" s="15"/>
      <c r="D650" s="9"/>
      <c r="E650" s="15"/>
      <c r="F650" s="15"/>
      <c r="G650" s="15"/>
      <c r="H650" s="15"/>
      <c r="I650" s="15"/>
      <c r="J650" s="15"/>
      <c r="K650" s="15"/>
      <c r="L650" s="15"/>
      <c r="M650" s="15"/>
      <c r="N650" s="15"/>
      <c r="O650" s="15"/>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row>
    <row r="651">
      <c r="A651" s="16"/>
      <c r="B651" s="15"/>
      <c r="C651" s="15"/>
      <c r="D651" s="9"/>
      <c r="E651" s="15"/>
      <c r="F651" s="15"/>
      <c r="G651" s="15"/>
      <c r="H651" s="15"/>
      <c r="I651" s="15"/>
      <c r="J651" s="15"/>
      <c r="K651" s="15"/>
      <c r="L651" s="15"/>
      <c r="M651" s="15"/>
      <c r="N651" s="15"/>
      <c r="O651" s="15"/>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row>
    <row r="652">
      <c r="A652" s="16"/>
      <c r="B652" s="15"/>
      <c r="C652" s="15"/>
      <c r="D652" s="9"/>
      <c r="E652" s="15"/>
      <c r="F652" s="15"/>
      <c r="G652" s="15"/>
      <c r="H652" s="15"/>
      <c r="I652" s="15"/>
      <c r="J652" s="15"/>
      <c r="K652" s="15"/>
      <c r="L652" s="15"/>
      <c r="M652" s="15"/>
      <c r="N652" s="15"/>
      <c r="O652" s="15"/>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row>
    <row r="653">
      <c r="A653" s="16"/>
      <c r="B653" s="15"/>
      <c r="C653" s="15"/>
      <c r="D653" s="9"/>
      <c r="E653" s="15"/>
      <c r="F653" s="15"/>
      <c r="G653" s="15"/>
      <c r="H653" s="15"/>
      <c r="I653" s="15"/>
      <c r="J653" s="15"/>
      <c r="K653" s="15"/>
      <c r="L653" s="15"/>
      <c r="M653" s="15"/>
      <c r="N653" s="15"/>
      <c r="O653" s="15"/>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row>
    <row r="654">
      <c r="A654" s="16"/>
      <c r="B654" s="15"/>
      <c r="C654" s="15"/>
      <c r="D654" s="9"/>
      <c r="E654" s="15"/>
      <c r="F654" s="15"/>
      <c r="G654" s="15"/>
      <c r="H654" s="15"/>
      <c r="I654" s="15"/>
      <c r="J654" s="15"/>
      <c r="K654" s="15"/>
      <c r="L654" s="15"/>
      <c r="M654" s="15"/>
      <c r="N654" s="15"/>
      <c r="O654" s="15"/>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row>
    <row r="655">
      <c r="A655" s="16"/>
      <c r="B655" s="15"/>
      <c r="C655" s="15"/>
      <c r="D655" s="9"/>
      <c r="E655" s="15"/>
      <c r="F655" s="15"/>
      <c r="G655" s="15"/>
      <c r="H655" s="15"/>
      <c r="I655" s="15"/>
      <c r="J655" s="15"/>
      <c r="K655" s="15"/>
      <c r="L655" s="15"/>
      <c r="M655" s="15"/>
      <c r="N655" s="15"/>
      <c r="O655" s="15"/>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row>
    <row r="656">
      <c r="A656" s="16"/>
      <c r="B656" s="15"/>
      <c r="C656" s="15"/>
      <c r="D656" s="9"/>
      <c r="E656" s="15"/>
      <c r="F656" s="15"/>
      <c r="G656" s="15"/>
      <c r="H656" s="15"/>
      <c r="I656" s="15"/>
      <c r="J656" s="15"/>
      <c r="K656" s="15"/>
      <c r="L656" s="15"/>
      <c r="M656" s="15"/>
      <c r="N656" s="15"/>
      <c r="O656" s="15"/>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row>
    <row r="657">
      <c r="A657" s="16"/>
      <c r="B657" s="15"/>
      <c r="C657" s="15"/>
      <c r="D657" s="9"/>
      <c r="E657" s="15"/>
      <c r="F657" s="15"/>
      <c r="G657" s="15"/>
      <c r="H657" s="15"/>
      <c r="I657" s="15"/>
      <c r="J657" s="15"/>
      <c r="K657" s="15"/>
      <c r="L657" s="15"/>
      <c r="M657" s="15"/>
      <c r="N657" s="15"/>
      <c r="O657" s="15"/>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row>
    <row r="658">
      <c r="A658" s="16"/>
      <c r="B658" s="15"/>
      <c r="C658" s="15"/>
      <c r="D658" s="9"/>
      <c r="E658" s="15"/>
      <c r="F658" s="15"/>
      <c r="G658" s="15"/>
      <c r="H658" s="15"/>
      <c r="I658" s="15"/>
      <c r="J658" s="15"/>
      <c r="K658" s="15"/>
      <c r="L658" s="15"/>
      <c r="M658" s="15"/>
      <c r="N658" s="15"/>
      <c r="O658" s="15"/>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row>
    <row r="659">
      <c r="A659" s="16"/>
      <c r="B659" s="15"/>
      <c r="C659" s="15"/>
      <c r="D659" s="9"/>
      <c r="E659" s="15"/>
      <c r="F659" s="15"/>
      <c r="G659" s="15"/>
      <c r="H659" s="15"/>
      <c r="I659" s="15"/>
      <c r="J659" s="15"/>
      <c r="K659" s="15"/>
      <c r="L659" s="15"/>
      <c r="M659" s="15"/>
      <c r="N659" s="15"/>
      <c r="O659" s="15"/>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row>
    <row r="660">
      <c r="A660" s="16"/>
      <c r="B660" s="15"/>
      <c r="C660" s="15"/>
      <c r="D660" s="9"/>
      <c r="E660" s="15"/>
      <c r="F660" s="15"/>
      <c r="G660" s="15"/>
      <c r="H660" s="15"/>
      <c r="I660" s="15"/>
      <c r="J660" s="15"/>
      <c r="K660" s="15"/>
      <c r="L660" s="15"/>
      <c r="M660" s="15"/>
      <c r="N660" s="15"/>
      <c r="O660" s="15"/>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row>
    <row r="661">
      <c r="A661" s="16"/>
      <c r="B661" s="15"/>
      <c r="C661" s="15"/>
      <c r="D661" s="9"/>
      <c r="E661" s="15"/>
      <c r="F661" s="15"/>
      <c r="G661" s="15"/>
      <c r="H661" s="15"/>
      <c r="I661" s="15"/>
      <c r="J661" s="15"/>
      <c r="K661" s="15"/>
      <c r="L661" s="15"/>
      <c r="M661" s="15"/>
      <c r="N661" s="15"/>
      <c r="O661" s="15"/>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row>
    <row r="662">
      <c r="A662" s="16"/>
      <c r="B662" s="15"/>
      <c r="C662" s="15"/>
      <c r="D662" s="9"/>
      <c r="E662" s="15"/>
      <c r="F662" s="15"/>
      <c r="G662" s="15"/>
      <c r="H662" s="15"/>
      <c r="I662" s="15"/>
      <c r="J662" s="15"/>
      <c r="K662" s="15"/>
      <c r="L662" s="15"/>
      <c r="M662" s="15"/>
      <c r="N662" s="15"/>
      <c r="O662" s="15"/>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row>
    <row r="663">
      <c r="A663" s="16"/>
      <c r="B663" s="15"/>
      <c r="C663" s="15"/>
      <c r="D663" s="9"/>
      <c r="E663" s="15"/>
      <c r="F663" s="15"/>
      <c r="G663" s="15"/>
      <c r="H663" s="15"/>
      <c r="I663" s="15"/>
      <c r="J663" s="15"/>
      <c r="K663" s="15"/>
      <c r="L663" s="15"/>
      <c r="M663" s="15"/>
      <c r="N663" s="15"/>
      <c r="O663" s="15"/>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row>
    <row r="664">
      <c r="A664" s="16"/>
      <c r="B664" s="15"/>
      <c r="C664" s="15"/>
      <c r="D664" s="9"/>
      <c r="E664" s="15"/>
      <c r="F664" s="15"/>
      <c r="G664" s="15"/>
      <c r="H664" s="15"/>
      <c r="I664" s="15"/>
      <c r="J664" s="15"/>
      <c r="K664" s="15"/>
      <c r="L664" s="15"/>
      <c r="M664" s="15"/>
      <c r="N664" s="15"/>
      <c r="O664" s="15"/>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row>
    <row r="665">
      <c r="A665" s="16"/>
      <c r="B665" s="15"/>
      <c r="C665" s="15"/>
      <c r="D665" s="9"/>
      <c r="E665" s="15"/>
      <c r="F665" s="15"/>
      <c r="G665" s="15"/>
      <c r="H665" s="15"/>
      <c r="I665" s="15"/>
      <c r="J665" s="15"/>
      <c r="K665" s="15"/>
      <c r="L665" s="15"/>
      <c r="M665" s="15"/>
      <c r="N665" s="15"/>
      <c r="O665" s="15"/>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row>
    <row r="666">
      <c r="A666" s="16"/>
      <c r="B666" s="15"/>
      <c r="C666" s="15"/>
      <c r="D666" s="9"/>
      <c r="E666" s="15"/>
      <c r="F666" s="15"/>
      <c r="G666" s="15"/>
      <c r="H666" s="15"/>
      <c r="I666" s="15"/>
      <c r="J666" s="15"/>
      <c r="K666" s="15"/>
      <c r="L666" s="15"/>
      <c r="M666" s="15"/>
      <c r="N666" s="15"/>
      <c r="O666" s="15"/>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row>
    <row r="667">
      <c r="A667" s="16"/>
      <c r="B667" s="15"/>
      <c r="C667" s="15"/>
      <c r="D667" s="9"/>
      <c r="E667" s="15"/>
      <c r="F667" s="15"/>
      <c r="G667" s="15"/>
      <c r="H667" s="15"/>
      <c r="I667" s="15"/>
      <c r="J667" s="15"/>
      <c r="K667" s="15"/>
      <c r="L667" s="15"/>
      <c r="M667" s="15"/>
      <c r="N667" s="15"/>
      <c r="O667" s="15"/>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row>
    <row r="668">
      <c r="A668" s="16"/>
      <c r="B668" s="15"/>
      <c r="C668" s="15"/>
      <c r="D668" s="9"/>
      <c r="E668" s="15"/>
      <c r="F668" s="15"/>
      <c r="G668" s="15"/>
      <c r="H668" s="15"/>
      <c r="I668" s="15"/>
      <c r="J668" s="15"/>
      <c r="K668" s="15"/>
      <c r="L668" s="15"/>
      <c r="M668" s="15"/>
      <c r="N668" s="15"/>
      <c r="O668" s="15"/>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row>
    <row r="669">
      <c r="A669" s="16"/>
      <c r="B669" s="15"/>
      <c r="C669" s="15"/>
      <c r="D669" s="9"/>
      <c r="E669" s="15"/>
      <c r="F669" s="15"/>
      <c r="G669" s="15"/>
      <c r="H669" s="15"/>
      <c r="I669" s="15"/>
      <c r="J669" s="15"/>
      <c r="K669" s="15"/>
      <c r="L669" s="15"/>
      <c r="M669" s="15"/>
      <c r="N669" s="15"/>
      <c r="O669" s="15"/>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row>
    <row r="670">
      <c r="A670" s="16"/>
      <c r="B670" s="15"/>
      <c r="C670" s="15"/>
      <c r="D670" s="9"/>
      <c r="E670" s="15"/>
      <c r="F670" s="15"/>
      <c r="G670" s="15"/>
      <c r="H670" s="15"/>
      <c r="I670" s="15"/>
      <c r="J670" s="15"/>
      <c r="K670" s="15"/>
      <c r="L670" s="15"/>
      <c r="M670" s="15"/>
      <c r="N670" s="15"/>
      <c r="O670" s="15"/>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row>
    <row r="671">
      <c r="A671" s="16"/>
      <c r="B671" s="15"/>
      <c r="C671" s="15"/>
      <c r="D671" s="9"/>
      <c r="E671" s="15"/>
      <c r="F671" s="15"/>
      <c r="G671" s="15"/>
      <c r="H671" s="15"/>
      <c r="I671" s="15"/>
      <c r="J671" s="15"/>
      <c r="K671" s="15"/>
      <c r="L671" s="15"/>
      <c r="M671" s="15"/>
      <c r="N671" s="15"/>
      <c r="O671" s="15"/>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row>
    <row r="672">
      <c r="A672" s="16"/>
      <c r="B672" s="15"/>
      <c r="C672" s="15"/>
      <c r="D672" s="9"/>
      <c r="E672" s="15"/>
      <c r="F672" s="15"/>
      <c r="G672" s="15"/>
      <c r="H672" s="15"/>
      <c r="I672" s="15"/>
      <c r="J672" s="15"/>
      <c r="K672" s="15"/>
      <c r="L672" s="15"/>
      <c r="M672" s="15"/>
      <c r="N672" s="15"/>
      <c r="O672" s="15"/>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row>
    <row r="673">
      <c r="A673" s="16"/>
      <c r="B673" s="15"/>
      <c r="C673" s="15"/>
      <c r="D673" s="9"/>
      <c r="E673" s="15"/>
      <c r="F673" s="15"/>
      <c r="G673" s="15"/>
      <c r="H673" s="15"/>
      <c r="I673" s="15"/>
      <c r="J673" s="15"/>
      <c r="K673" s="15"/>
      <c r="L673" s="15"/>
      <c r="M673" s="15"/>
      <c r="N673" s="15"/>
      <c r="O673" s="15"/>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row>
    <row r="674">
      <c r="A674" s="16"/>
      <c r="B674" s="15"/>
      <c r="C674" s="15"/>
      <c r="D674" s="9"/>
      <c r="E674" s="15"/>
      <c r="F674" s="15"/>
      <c r="G674" s="15"/>
      <c r="H674" s="15"/>
      <c r="I674" s="15"/>
      <c r="J674" s="15"/>
      <c r="K674" s="15"/>
      <c r="L674" s="15"/>
      <c r="M674" s="15"/>
      <c r="N674" s="15"/>
      <c r="O674" s="15"/>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row>
    <row r="675">
      <c r="A675" s="16"/>
      <c r="B675" s="15"/>
      <c r="C675" s="15"/>
      <c r="D675" s="9"/>
      <c r="E675" s="15"/>
      <c r="F675" s="15"/>
      <c r="G675" s="15"/>
      <c r="H675" s="15"/>
      <c r="I675" s="15"/>
      <c r="J675" s="15"/>
      <c r="K675" s="15"/>
      <c r="L675" s="15"/>
      <c r="M675" s="15"/>
      <c r="N675" s="15"/>
      <c r="O675" s="15"/>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row>
    <row r="676">
      <c r="A676" s="16"/>
      <c r="B676" s="15"/>
      <c r="C676" s="15"/>
      <c r="D676" s="9"/>
      <c r="E676" s="15"/>
      <c r="F676" s="15"/>
      <c r="G676" s="15"/>
      <c r="H676" s="15"/>
      <c r="I676" s="15"/>
      <c r="J676" s="15"/>
      <c r="K676" s="15"/>
      <c r="L676" s="15"/>
      <c r="M676" s="15"/>
      <c r="N676" s="15"/>
      <c r="O676" s="15"/>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row>
    <row r="677">
      <c r="A677" s="16"/>
      <c r="B677" s="15"/>
      <c r="C677" s="15"/>
      <c r="D677" s="9"/>
      <c r="E677" s="15"/>
      <c r="F677" s="15"/>
      <c r="G677" s="15"/>
      <c r="H677" s="15"/>
      <c r="I677" s="15"/>
      <c r="J677" s="15"/>
      <c r="K677" s="15"/>
      <c r="L677" s="15"/>
      <c r="M677" s="15"/>
      <c r="N677" s="15"/>
      <c r="O677" s="15"/>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row>
    <row r="678">
      <c r="A678" s="16"/>
      <c r="B678" s="15"/>
      <c r="C678" s="15"/>
      <c r="D678" s="9"/>
      <c r="E678" s="15"/>
      <c r="F678" s="15"/>
      <c r="G678" s="15"/>
      <c r="H678" s="15"/>
      <c r="I678" s="15"/>
      <c r="J678" s="15"/>
      <c r="K678" s="15"/>
      <c r="L678" s="15"/>
      <c r="M678" s="15"/>
      <c r="N678" s="15"/>
      <c r="O678" s="15"/>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row>
    <row r="679">
      <c r="A679" s="16"/>
      <c r="B679" s="15"/>
      <c r="C679" s="15"/>
      <c r="D679" s="9"/>
      <c r="E679" s="15"/>
      <c r="F679" s="15"/>
      <c r="G679" s="15"/>
      <c r="H679" s="15"/>
      <c r="I679" s="15"/>
      <c r="J679" s="15"/>
      <c r="K679" s="15"/>
      <c r="L679" s="15"/>
      <c r="M679" s="15"/>
      <c r="N679" s="15"/>
      <c r="O679" s="15"/>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row>
    <row r="680">
      <c r="A680" s="16"/>
      <c r="B680" s="15"/>
      <c r="C680" s="15"/>
      <c r="D680" s="9"/>
      <c r="E680" s="15"/>
      <c r="F680" s="15"/>
      <c r="G680" s="15"/>
      <c r="H680" s="15"/>
      <c r="I680" s="15"/>
      <c r="J680" s="15"/>
      <c r="K680" s="15"/>
      <c r="L680" s="15"/>
      <c r="M680" s="15"/>
      <c r="N680" s="15"/>
      <c r="O680" s="15"/>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row>
    <row r="681">
      <c r="A681" s="16"/>
      <c r="B681" s="15"/>
      <c r="C681" s="15"/>
      <c r="D681" s="9"/>
      <c r="E681" s="15"/>
      <c r="F681" s="15"/>
      <c r="G681" s="15"/>
      <c r="H681" s="15"/>
      <c r="I681" s="15"/>
      <c r="J681" s="15"/>
      <c r="K681" s="15"/>
      <c r="L681" s="15"/>
      <c r="M681" s="15"/>
      <c r="N681" s="15"/>
      <c r="O681" s="15"/>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row>
    <row r="682">
      <c r="A682" s="16"/>
      <c r="B682" s="15"/>
      <c r="C682" s="15"/>
      <c r="D682" s="9"/>
      <c r="E682" s="15"/>
      <c r="F682" s="15"/>
      <c r="G682" s="15"/>
      <c r="H682" s="15"/>
      <c r="I682" s="15"/>
      <c r="J682" s="15"/>
      <c r="K682" s="15"/>
      <c r="L682" s="15"/>
      <c r="M682" s="15"/>
      <c r="N682" s="15"/>
      <c r="O682" s="15"/>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row>
    <row r="683">
      <c r="A683" s="16"/>
      <c r="B683" s="15"/>
      <c r="C683" s="15"/>
      <c r="D683" s="9"/>
      <c r="E683" s="15"/>
      <c r="F683" s="15"/>
      <c r="G683" s="15"/>
      <c r="H683" s="15"/>
      <c r="I683" s="15"/>
      <c r="J683" s="15"/>
      <c r="K683" s="15"/>
      <c r="L683" s="15"/>
      <c r="M683" s="15"/>
      <c r="N683" s="15"/>
      <c r="O683" s="15"/>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row>
    <row r="684">
      <c r="A684" s="16"/>
      <c r="B684" s="15"/>
      <c r="C684" s="15"/>
      <c r="D684" s="9"/>
      <c r="E684" s="15"/>
      <c r="F684" s="15"/>
      <c r="G684" s="15"/>
      <c r="H684" s="15"/>
      <c r="I684" s="15"/>
      <c r="J684" s="15"/>
      <c r="K684" s="15"/>
      <c r="L684" s="15"/>
      <c r="M684" s="15"/>
      <c r="N684" s="15"/>
      <c r="O684" s="15"/>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row>
    <row r="685">
      <c r="A685" s="16"/>
      <c r="B685" s="15"/>
      <c r="C685" s="15"/>
      <c r="D685" s="9"/>
      <c r="E685" s="15"/>
      <c r="F685" s="15"/>
      <c r="G685" s="15"/>
      <c r="H685" s="15"/>
      <c r="I685" s="15"/>
      <c r="J685" s="15"/>
      <c r="K685" s="15"/>
      <c r="L685" s="15"/>
      <c r="M685" s="15"/>
      <c r="N685" s="15"/>
      <c r="O685" s="15"/>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row>
    <row r="686">
      <c r="A686" s="16"/>
      <c r="B686" s="15"/>
      <c r="C686" s="15"/>
      <c r="D686" s="9"/>
      <c r="E686" s="15"/>
      <c r="F686" s="15"/>
      <c r="G686" s="15"/>
      <c r="H686" s="15"/>
      <c r="I686" s="15"/>
      <c r="J686" s="15"/>
      <c r="K686" s="15"/>
      <c r="L686" s="15"/>
      <c r="M686" s="15"/>
      <c r="N686" s="15"/>
      <c r="O686" s="15"/>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row>
    <row r="687">
      <c r="A687" s="16"/>
      <c r="B687" s="15"/>
      <c r="C687" s="15"/>
      <c r="D687" s="9"/>
      <c r="E687" s="15"/>
      <c r="F687" s="15"/>
      <c r="G687" s="15"/>
      <c r="H687" s="15"/>
      <c r="I687" s="15"/>
      <c r="J687" s="15"/>
      <c r="K687" s="15"/>
      <c r="L687" s="15"/>
      <c r="M687" s="15"/>
      <c r="N687" s="15"/>
      <c r="O687" s="15"/>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row>
    <row r="688">
      <c r="A688" s="16"/>
      <c r="B688" s="15"/>
      <c r="C688" s="15"/>
      <c r="D688" s="9"/>
      <c r="E688" s="15"/>
      <c r="F688" s="15"/>
      <c r="G688" s="15"/>
      <c r="H688" s="15"/>
      <c r="I688" s="15"/>
      <c r="J688" s="15"/>
      <c r="K688" s="15"/>
      <c r="L688" s="15"/>
      <c r="M688" s="15"/>
      <c r="N688" s="15"/>
      <c r="O688" s="15"/>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row>
    <row r="689">
      <c r="A689" s="16"/>
      <c r="B689" s="15"/>
      <c r="C689" s="15"/>
      <c r="D689" s="9"/>
      <c r="E689" s="15"/>
      <c r="F689" s="15"/>
      <c r="G689" s="15"/>
      <c r="H689" s="15"/>
      <c r="I689" s="15"/>
      <c r="J689" s="15"/>
      <c r="K689" s="15"/>
      <c r="L689" s="15"/>
      <c r="M689" s="15"/>
      <c r="N689" s="15"/>
      <c r="O689" s="15"/>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row>
    <row r="690">
      <c r="A690" s="16"/>
      <c r="B690" s="15"/>
      <c r="C690" s="15"/>
      <c r="D690" s="9"/>
      <c r="E690" s="15"/>
      <c r="F690" s="15"/>
      <c r="G690" s="15"/>
      <c r="H690" s="15"/>
      <c r="I690" s="15"/>
      <c r="J690" s="15"/>
      <c r="K690" s="15"/>
      <c r="L690" s="15"/>
      <c r="M690" s="15"/>
      <c r="N690" s="15"/>
      <c r="O690" s="15"/>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row>
    <row r="691">
      <c r="A691" s="16"/>
      <c r="B691" s="15"/>
      <c r="C691" s="15"/>
      <c r="D691" s="9"/>
      <c r="E691" s="15"/>
      <c r="F691" s="15"/>
      <c r="G691" s="15"/>
      <c r="H691" s="15"/>
      <c r="I691" s="15"/>
      <c r="J691" s="15"/>
      <c r="K691" s="15"/>
      <c r="L691" s="15"/>
      <c r="M691" s="15"/>
      <c r="N691" s="15"/>
      <c r="O691" s="15"/>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row>
    <row r="692">
      <c r="A692" s="16"/>
      <c r="B692" s="15"/>
      <c r="C692" s="15"/>
      <c r="D692" s="9"/>
      <c r="E692" s="15"/>
      <c r="F692" s="15"/>
      <c r="G692" s="15"/>
      <c r="H692" s="15"/>
      <c r="I692" s="15"/>
      <c r="J692" s="15"/>
      <c r="K692" s="15"/>
      <c r="L692" s="15"/>
      <c r="M692" s="15"/>
      <c r="N692" s="15"/>
      <c r="O692" s="15"/>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row>
    <row r="693">
      <c r="A693" s="16"/>
      <c r="B693" s="15"/>
      <c r="C693" s="15"/>
      <c r="D693" s="9"/>
      <c r="E693" s="15"/>
      <c r="F693" s="15"/>
      <c r="G693" s="15"/>
      <c r="H693" s="15"/>
      <c r="I693" s="15"/>
      <c r="J693" s="15"/>
      <c r="K693" s="15"/>
      <c r="L693" s="15"/>
      <c r="M693" s="15"/>
      <c r="N693" s="15"/>
      <c r="O693" s="15"/>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row>
    <row r="694">
      <c r="A694" s="16"/>
      <c r="B694" s="15"/>
      <c r="C694" s="15"/>
      <c r="D694" s="9"/>
      <c r="E694" s="15"/>
      <c r="F694" s="15"/>
      <c r="G694" s="15"/>
      <c r="H694" s="15"/>
      <c r="I694" s="15"/>
      <c r="J694" s="15"/>
      <c r="K694" s="15"/>
      <c r="L694" s="15"/>
      <c r="M694" s="15"/>
      <c r="N694" s="15"/>
      <c r="O694" s="15"/>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row>
    <row r="695">
      <c r="A695" s="16"/>
      <c r="B695" s="15"/>
      <c r="C695" s="15"/>
      <c r="D695" s="9"/>
      <c r="E695" s="15"/>
      <c r="F695" s="15"/>
      <c r="G695" s="15"/>
      <c r="H695" s="15"/>
      <c r="I695" s="15"/>
      <c r="J695" s="15"/>
      <c r="K695" s="15"/>
      <c r="L695" s="15"/>
      <c r="M695" s="15"/>
      <c r="N695" s="15"/>
      <c r="O695" s="15"/>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row>
    <row r="696">
      <c r="A696" s="16"/>
      <c r="B696" s="15"/>
      <c r="C696" s="15"/>
      <c r="D696" s="9"/>
      <c r="E696" s="15"/>
      <c r="F696" s="15"/>
      <c r="G696" s="15"/>
      <c r="H696" s="15"/>
      <c r="I696" s="15"/>
      <c r="J696" s="15"/>
      <c r="K696" s="15"/>
      <c r="L696" s="15"/>
      <c r="M696" s="15"/>
      <c r="N696" s="15"/>
      <c r="O696" s="15"/>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row>
    <row r="697">
      <c r="A697" s="16"/>
      <c r="B697" s="15"/>
      <c r="C697" s="15"/>
      <c r="D697" s="9"/>
      <c r="E697" s="15"/>
      <c r="F697" s="15"/>
      <c r="G697" s="15"/>
      <c r="H697" s="15"/>
      <c r="I697" s="15"/>
      <c r="J697" s="15"/>
      <c r="K697" s="15"/>
      <c r="L697" s="15"/>
      <c r="M697" s="15"/>
      <c r="N697" s="15"/>
      <c r="O697" s="15"/>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row>
    <row r="698">
      <c r="A698" s="16"/>
      <c r="B698" s="15"/>
      <c r="C698" s="15"/>
      <c r="D698" s="9"/>
      <c r="E698" s="15"/>
      <c r="F698" s="15"/>
      <c r="G698" s="15"/>
      <c r="H698" s="15"/>
      <c r="I698" s="15"/>
      <c r="J698" s="15"/>
      <c r="K698" s="15"/>
      <c r="L698" s="15"/>
      <c r="M698" s="15"/>
      <c r="N698" s="15"/>
      <c r="O698" s="15"/>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row>
    <row r="699">
      <c r="A699" s="16"/>
      <c r="B699" s="15"/>
      <c r="C699" s="15"/>
      <c r="D699" s="9"/>
      <c r="E699" s="15"/>
      <c r="F699" s="15"/>
      <c r="G699" s="15"/>
      <c r="H699" s="15"/>
      <c r="I699" s="15"/>
      <c r="J699" s="15"/>
      <c r="K699" s="15"/>
      <c r="L699" s="15"/>
      <c r="M699" s="15"/>
      <c r="N699" s="15"/>
      <c r="O699" s="15"/>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row>
    <row r="700">
      <c r="A700" s="16"/>
      <c r="B700" s="15"/>
      <c r="C700" s="15"/>
      <c r="D700" s="9"/>
      <c r="E700" s="15"/>
      <c r="F700" s="15"/>
      <c r="G700" s="15"/>
      <c r="H700" s="15"/>
      <c r="I700" s="15"/>
      <c r="J700" s="15"/>
      <c r="K700" s="15"/>
      <c r="L700" s="15"/>
      <c r="M700" s="15"/>
      <c r="N700" s="15"/>
      <c r="O700" s="15"/>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row>
    <row r="701">
      <c r="A701" s="16"/>
      <c r="B701" s="15"/>
      <c r="C701" s="15"/>
      <c r="D701" s="9"/>
      <c r="E701" s="15"/>
      <c r="F701" s="15"/>
      <c r="G701" s="15"/>
      <c r="H701" s="15"/>
      <c r="I701" s="15"/>
      <c r="J701" s="15"/>
      <c r="K701" s="15"/>
      <c r="L701" s="15"/>
      <c r="M701" s="15"/>
      <c r="N701" s="15"/>
      <c r="O701" s="15"/>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row>
    <row r="702">
      <c r="A702" s="16"/>
      <c r="B702" s="15"/>
      <c r="C702" s="15"/>
      <c r="D702" s="9"/>
      <c r="E702" s="15"/>
      <c r="F702" s="15"/>
      <c r="G702" s="15"/>
      <c r="H702" s="15"/>
      <c r="I702" s="15"/>
      <c r="J702" s="15"/>
      <c r="K702" s="15"/>
      <c r="L702" s="15"/>
      <c r="M702" s="15"/>
      <c r="N702" s="15"/>
      <c r="O702" s="15"/>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row>
    <row r="703">
      <c r="A703" s="16"/>
      <c r="B703" s="15"/>
      <c r="C703" s="15"/>
      <c r="D703" s="9"/>
      <c r="E703" s="15"/>
      <c r="F703" s="15"/>
      <c r="G703" s="15"/>
      <c r="H703" s="15"/>
      <c r="I703" s="15"/>
      <c r="J703" s="15"/>
      <c r="K703" s="15"/>
      <c r="L703" s="15"/>
      <c r="M703" s="15"/>
      <c r="N703" s="15"/>
      <c r="O703" s="15"/>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row>
    <row r="704">
      <c r="A704" s="16"/>
      <c r="B704" s="15"/>
      <c r="C704" s="15"/>
      <c r="D704" s="9"/>
      <c r="E704" s="15"/>
      <c r="F704" s="15"/>
      <c r="G704" s="15"/>
      <c r="H704" s="15"/>
      <c r="I704" s="15"/>
      <c r="J704" s="15"/>
      <c r="K704" s="15"/>
      <c r="L704" s="15"/>
      <c r="M704" s="15"/>
      <c r="N704" s="15"/>
      <c r="O704" s="15"/>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row>
    <row r="705">
      <c r="A705" s="16"/>
      <c r="B705" s="15"/>
      <c r="C705" s="15"/>
      <c r="D705" s="9"/>
      <c r="E705" s="15"/>
      <c r="F705" s="15"/>
      <c r="G705" s="15"/>
      <c r="H705" s="15"/>
      <c r="I705" s="15"/>
      <c r="J705" s="15"/>
      <c r="K705" s="15"/>
      <c r="L705" s="15"/>
      <c r="M705" s="15"/>
      <c r="N705" s="15"/>
      <c r="O705" s="15"/>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row>
    <row r="706">
      <c r="A706" s="16"/>
      <c r="B706" s="15"/>
      <c r="C706" s="15"/>
      <c r="D706" s="9"/>
      <c r="E706" s="15"/>
      <c r="F706" s="15"/>
      <c r="G706" s="15"/>
      <c r="H706" s="15"/>
      <c r="I706" s="15"/>
      <c r="J706" s="15"/>
      <c r="K706" s="15"/>
      <c r="L706" s="15"/>
      <c r="M706" s="15"/>
      <c r="N706" s="15"/>
      <c r="O706" s="15"/>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row>
    <row r="707">
      <c r="A707" s="16"/>
      <c r="B707" s="15"/>
      <c r="C707" s="15"/>
      <c r="D707" s="9"/>
      <c r="E707" s="15"/>
      <c r="F707" s="15"/>
      <c r="G707" s="15"/>
      <c r="H707" s="15"/>
      <c r="I707" s="15"/>
      <c r="J707" s="15"/>
      <c r="K707" s="15"/>
      <c r="L707" s="15"/>
      <c r="M707" s="15"/>
      <c r="N707" s="15"/>
      <c r="O707" s="15"/>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row>
    <row r="708">
      <c r="A708" s="16"/>
      <c r="B708" s="15"/>
      <c r="C708" s="15"/>
      <c r="D708" s="9"/>
      <c r="E708" s="15"/>
      <c r="F708" s="15"/>
      <c r="G708" s="15"/>
      <c r="H708" s="15"/>
      <c r="I708" s="15"/>
      <c r="J708" s="15"/>
      <c r="K708" s="15"/>
      <c r="L708" s="15"/>
      <c r="M708" s="15"/>
      <c r="N708" s="15"/>
      <c r="O708" s="15"/>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row>
    <row r="709">
      <c r="A709" s="16"/>
      <c r="B709" s="15"/>
      <c r="C709" s="15"/>
      <c r="D709" s="9"/>
      <c r="E709" s="15"/>
      <c r="F709" s="15"/>
      <c r="G709" s="15"/>
      <c r="H709" s="15"/>
      <c r="I709" s="15"/>
      <c r="J709" s="15"/>
      <c r="K709" s="15"/>
      <c r="L709" s="15"/>
      <c r="M709" s="15"/>
      <c r="N709" s="15"/>
      <c r="O709" s="15"/>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row>
    <row r="710">
      <c r="A710" s="16"/>
      <c r="B710" s="15"/>
      <c r="C710" s="15"/>
      <c r="D710" s="9"/>
      <c r="E710" s="15"/>
      <c r="F710" s="15"/>
      <c r="G710" s="15"/>
      <c r="H710" s="15"/>
      <c r="I710" s="15"/>
      <c r="J710" s="15"/>
      <c r="K710" s="15"/>
      <c r="L710" s="15"/>
      <c r="M710" s="15"/>
      <c r="N710" s="15"/>
      <c r="O710" s="15"/>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row>
    <row r="711">
      <c r="A711" s="16"/>
      <c r="B711" s="15"/>
      <c r="C711" s="15"/>
      <c r="D711" s="9"/>
      <c r="E711" s="15"/>
      <c r="F711" s="15"/>
      <c r="G711" s="15"/>
      <c r="H711" s="15"/>
      <c r="I711" s="15"/>
      <c r="J711" s="15"/>
      <c r="K711" s="15"/>
      <c r="L711" s="15"/>
      <c r="M711" s="15"/>
      <c r="N711" s="15"/>
      <c r="O711" s="15"/>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row>
    <row r="712">
      <c r="A712" s="16"/>
      <c r="B712" s="15"/>
      <c r="C712" s="15"/>
      <c r="D712" s="9"/>
      <c r="E712" s="15"/>
      <c r="F712" s="15"/>
      <c r="G712" s="15"/>
      <c r="H712" s="15"/>
      <c r="I712" s="15"/>
      <c r="J712" s="15"/>
      <c r="K712" s="15"/>
      <c r="L712" s="15"/>
      <c r="M712" s="15"/>
      <c r="N712" s="15"/>
      <c r="O712" s="15"/>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row>
    <row r="713">
      <c r="A713" s="16"/>
      <c r="B713" s="15"/>
      <c r="C713" s="15"/>
      <c r="D713" s="9"/>
      <c r="E713" s="15"/>
      <c r="F713" s="15"/>
      <c r="G713" s="15"/>
      <c r="H713" s="15"/>
      <c r="I713" s="15"/>
      <c r="J713" s="15"/>
      <c r="K713" s="15"/>
      <c r="L713" s="15"/>
      <c r="M713" s="15"/>
      <c r="N713" s="15"/>
      <c r="O713" s="15"/>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row>
    <row r="714">
      <c r="A714" s="16"/>
      <c r="B714" s="15"/>
      <c r="C714" s="15"/>
      <c r="D714" s="9"/>
      <c r="E714" s="15"/>
      <c r="F714" s="15"/>
      <c r="G714" s="15"/>
      <c r="H714" s="15"/>
      <c r="I714" s="15"/>
      <c r="J714" s="15"/>
      <c r="K714" s="15"/>
      <c r="L714" s="15"/>
      <c r="M714" s="15"/>
      <c r="N714" s="15"/>
      <c r="O714" s="15"/>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row>
    <row r="715">
      <c r="A715" s="16"/>
      <c r="B715" s="15"/>
      <c r="C715" s="15"/>
      <c r="D715" s="9"/>
      <c r="E715" s="15"/>
      <c r="F715" s="15"/>
      <c r="G715" s="15"/>
      <c r="H715" s="15"/>
      <c r="I715" s="15"/>
      <c r="J715" s="15"/>
      <c r="K715" s="15"/>
      <c r="L715" s="15"/>
      <c r="M715" s="15"/>
      <c r="N715" s="15"/>
      <c r="O715" s="15"/>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row>
    <row r="716">
      <c r="A716" s="16"/>
      <c r="B716" s="15"/>
      <c r="C716" s="15"/>
      <c r="D716" s="9"/>
      <c r="E716" s="15"/>
      <c r="F716" s="15"/>
      <c r="G716" s="15"/>
      <c r="H716" s="15"/>
      <c r="I716" s="15"/>
      <c r="J716" s="15"/>
      <c r="K716" s="15"/>
      <c r="L716" s="15"/>
      <c r="M716" s="15"/>
      <c r="N716" s="15"/>
      <c r="O716" s="15"/>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row>
    <row r="717">
      <c r="A717" s="16"/>
      <c r="B717" s="15"/>
      <c r="C717" s="15"/>
      <c r="D717" s="9"/>
      <c r="E717" s="15"/>
      <c r="F717" s="15"/>
      <c r="G717" s="15"/>
      <c r="H717" s="15"/>
      <c r="I717" s="15"/>
      <c r="J717" s="15"/>
      <c r="K717" s="15"/>
      <c r="L717" s="15"/>
      <c r="M717" s="15"/>
      <c r="N717" s="15"/>
      <c r="O717" s="15"/>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row>
    <row r="718">
      <c r="A718" s="16"/>
      <c r="B718" s="15"/>
      <c r="C718" s="15"/>
      <c r="D718" s="9"/>
      <c r="E718" s="15"/>
      <c r="F718" s="15"/>
      <c r="G718" s="15"/>
      <c r="H718" s="15"/>
      <c r="I718" s="15"/>
      <c r="J718" s="15"/>
      <c r="K718" s="15"/>
      <c r="L718" s="15"/>
      <c r="M718" s="15"/>
      <c r="N718" s="15"/>
      <c r="O718" s="15"/>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row>
    <row r="719">
      <c r="A719" s="16"/>
      <c r="B719" s="15"/>
      <c r="C719" s="15"/>
      <c r="D719" s="9"/>
      <c r="E719" s="15"/>
      <c r="F719" s="15"/>
      <c r="G719" s="15"/>
      <c r="H719" s="15"/>
      <c r="I719" s="15"/>
      <c r="J719" s="15"/>
      <c r="K719" s="15"/>
      <c r="L719" s="15"/>
      <c r="M719" s="15"/>
      <c r="N719" s="15"/>
      <c r="O719" s="15"/>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row>
    <row r="720">
      <c r="A720" s="16"/>
      <c r="B720" s="15"/>
      <c r="C720" s="15"/>
      <c r="D720" s="9"/>
      <c r="E720" s="15"/>
      <c r="F720" s="15"/>
      <c r="G720" s="15"/>
      <c r="H720" s="15"/>
      <c r="I720" s="15"/>
      <c r="J720" s="15"/>
      <c r="K720" s="15"/>
      <c r="L720" s="15"/>
      <c r="M720" s="15"/>
      <c r="N720" s="15"/>
      <c r="O720" s="15"/>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row>
    <row r="721">
      <c r="A721" s="16"/>
      <c r="B721" s="15"/>
      <c r="C721" s="15"/>
      <c r="D721" s="9"/>
      <c r="E721" s="15"/>
      <c r="F721" s="15"/>
      <c r="G721" s="15"/>
      <c r="H721" s="15"/>
      <c r="I721" s="15"/>
      <c r="J721" s="15"/>
      <c r="K721" s="15"/>
      <c r="L721" s="15"/>
      <c r="M721" s="15"/>
      <c r="N721" s="15"/>
      <c r="O721" s="15"/>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row>
    <row r="722">
      <c r="A722" s="16"/>
      <c r="B722" s="15"/>
      <c r="C722" s="15"/>
      <c r="D722" s="9"/>
      <c r="E722" s="15"/>
      <c r="F722" s="15"/>
      <c r="G722" s="15"/>
      <c r="H722" s="15"/>
      <c r="I722" s="15"/>
      <c r="J722" s="15"/>
      <c r="K722" s="15"/>
      <c r="L722" s="15"/>
      <c r="M722" s="15"/>
      <c r="N722" s="15"/>
      <c r="O722" s="15"/>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row>
    <row r="723">
      <c r="A723" s="16"/>
      <c r="B723" s="15"/>
      <c r="C723" s="15"/>
      <c r="D723" s="9"/>
      <c r="E723" s="15"/>
      <c r="F723" s="15"/>
      <c r="G723" s="15"/>
      <c r="H723" s="15"/>
      <c r="I723" s="15"/>
      <c r="J723" s="15"/>
      <c r="K723" s="15"/>
      <c r="L723" s="15"/>
      <c r="M723" s="15"/>
      <c r="N723" s="15"/>
      <c r="O723" s="15"/>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row>
    <row r="724">
      <c r="A724" s="16"/>
      <c r="B724" s="15"/>
      <c r="C724" s="15"/>
      <c r="D724" s="9"/>
      <c r="E724" s="15"/>
      <c r="F724" s="15"/>
      <c r="G724" s="15"/>
      <c r="H724" s="15"/>
      <c r="I724" s="15"/>
      <c r="J724" s="15"/>
      <c r="K724" s="15"/>
      <c r="L724" s="15"/>
      <c r="M724" s="15"/>
      <c r="N724" s="15"/>
      <c r="O724" s="15"/>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row>
    <row r="725">
      <c r="A725" s="16"/>
      <c r="B725" s="15"/>
      <c r="C725" s="15"/>
      <c r="D725" s="9"/>
      <c r="E725" s="15"/>
      <c r="F725" s="15"/>
      <c r="G725" s="15"/>
      <c r="H725" s="15"/>
      <c r="I725" s="15"/>
      <c r="J725" s="15"/>
      <c r="K725" s="15"/>
      <c r="L725" s="15"/>
      <c r="M725" s="15"/>
      <c r="N725" s="15"/>
      <c r="O725" s="15"/>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row>
    <row r="726">
      <c r="A726" s="16"/>
      <c r="B726" s="15"/>
      <c r="C726" s="15"/>
      <c r="D726" s="9"/>
      <c r="E726" s="15"/>
      <c r="F726" s="15"/>
      <c r="G726" s="15"/>
      <c r="H726" s="15"/>
      <c r="I726" s="15"/>
      <c r="J726" s="15"/>
      <c r="K726" s="15"/>
      <c r="L726" s="15"/>
      <c r="M726" s="15"/>
      <c r="N726" s="15"/>
      <c r="O726" s="15"/>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row>
    <row r="727">
      <c r="A727" s="16"/>
      <c r="B727" s="15"/>
      <c r="C727" s="15"/>
      <c r="D727" s="9"/>
      <c r="E727" s="15"/>
      <c r="F727" s="15"/>
      <c r="G727" s="15"/>
      <c r="H727" s="15"/>
      <c r="I727" s="15"/>
      <c r="J727" s="15"/>
      <c r="K727" s="15"/>
      <c r="L727" s="15"/>
      <c r="M727" s="15"/>
      <c r="N727" s="15"/>
      <c r="O727" s="15"/>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row>
    <row r="728">
      <c r="A728" s="16"/>
      <c r="B728" s="15"/>
      <c r="C728" s="15"/>
      <c r="D728" s="9"/>
      <c r="E728" s="15"/>
      <c r="F728" s="15"/>
      <c r="G728" s="15"/>
      <c r="H728" s="15"/>
      <c r="I728" s="15"/>
      <c r="J728" s="15"/>
      <c r="K728" s="15"/>
      <c r="L728" s="15"/>
      <c r="M728" s="15"/>
      <c r="N728" s="15"/>
      <c r="O728" s="15"/>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row>
    <row r="729">
      <c r="A729" s="16"/>
      <c r="B729" s="15"/>
      <c r="C729" s="15"/>
      <c r="D729" s="9"/>
      <c r="E729" s="15"/>
      <c r="F729" s="15"/>
      <c r="G729" s="15"/>
      <c r="H729" s="15"/>
      <c r="I729" s="15"/>
      <c r="J729" s="15"/>
      <c r="K729" s="15"/>
      <c r="L729" s="15"/>
      <c r="M729" s="15"/>
      <c r="N729" s="15"/>
      <c r="O729" s="15"/>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row>
    <row r="730">
      <c r="A730" s="16"/>
      <c r="B730" s="15"/>
      <c r="C730" s="15"/>
      <c r="D730" s="9"/>
      <c r="E730" s="15"/>
      <c r="F730" s="15"/>
      <c r="G730" s="15"/>
      <c r="H730" s="15"/>
      <c r="I730" s="15"/>
      <c r="J730" s="15"/>
      <c r="K730" s="15"/>
      <c r="L730" s="15"/>
      <c r="M730" s="15"/>
      <c r="N730" s="15"/>
      <c r="O730" s="15"/>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row>
    <row r="731">
      <c r="A731" s="16"/>
      <c r="B731" s="15"/>
      <c r="C731" s="15"/>
      <c r="D731" s="9"/>
      <c r="E731" s="15"/>
      <c r="F731" s="15"/>
      <c r="G731" s="15"/>
      <c r="H731" s="15"/>
      <c r="I731" s="15"/>
      <c r="J731" s="15"/>
      <c r="K731" s="15"/>
      <c r="L731" s="15"/>
      <c r="M731" s="15"/>
      <c r="N731" s="15"/>
      <c r="O731" s="15"/>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row>
    <row r="732">
      <c r="A732" s="16"/>
      <c r="B732" s="15"/>
      <c r="C732" s="15"/>
      <c r="D732" s="9"/>
      <c r="E732" s="15"/>
      <c r="F732" s="15"/>
      <c r="G732" s="15"/>
      <c r="H732" s="15"/>
      <c r="I732" s="15"/>
      <c r="J732" s="15"/>
      <c r="K732" s="15"/>
      <c r="L732" s="15"/>
      <c r="M732" s="15"/>
      <c r="N732" s="15"/>
      <c r="O732" s="15"/>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row>
    <row r="733">
      <c r="A733" s="16"/>
      <c r="B733" s="15"/>
      <c r="C733" s="15"/>
      <c r="D733" s="9"/>
      <c r="E733" s="15"/>
      <c r="F733" s="15"/>
      <c r="G733" s="15"/>
      <c r="H733" s="15"/>
      <c r="I733" s="15"/>
      <c r="J733" s="15"/>
      <c r="K733" s="15"/>
      <c r="L733" s="15"/>
      <c r="M733" s="15"/>
      <c r="N733" s="15"/>
      <c r="O733" s="15"/>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row>
    <row r="734">
      <c r="A734" s="16"/>
      <c r="B734" s="15"/>
      <c r="C734" s="15"/>
      <c r="D734" s="9"/>
      <c r="E734" s="15"/>
      <c r="F734" s="15"/>
      <c r="G734" s="15"/>
      <c r="H734" s="15"/>
      <c r="I734" s="15"/>
      <c r="J734" s="15"/>
      <c r="K734" s="15"/>
      <c r="L734" s="15"/>
      <c r="M734" s="15"/>
      <c r="N734" s="15"/>
      <c r="O734" s="15"/>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row>
    <row r="735">
      <c r="A735" s="16"/>
      <c r="B735" s="15"/>
      <c r="C735" s="15"/>
      <c r="D735" s="9"/>
      <c r="E735" s="15"/>
      <c r="F735" s="15"/>
      <c r="G735" s="15"/>
      <c r="H735" s="15"/>
      <c r="I735" s="15"/>
      <c r="J735" s="15"/>
      <c r="K735" s="15"/>
      <c r="L735" s="15"/>
      <c r="M735" s="15"/>
      <c r="N735" s="15"/>
      <c r="O735" s="15"/>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row>
    <row r="736">
      <c r="A736" s="16"/>
      <c r="B736" s="15"/>
      <c r="C736" s="15"/>
      <c r="D736" s="9"/>
      <c r="E736" s="15"/>
      <c r="F736" s="15"/>
      <c r="G736" s="15"/>
      <c r="H736" s="15"/>
      <c r="I736" s="15"/>
      <c r="J736" s="15"/>
      <c r="K736" s="15"/>
      <c r="L736" s="15"/>
      <c r="M736" s="15"/>
      <c r="N736" s="15"/>
      <c r="O736" s="15"/>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row>
    <row r="737">
      <c r="A737" s="16"/>
      <c r="B737" s="15"/>
      <c r="C737" s="15"/>
      <c r="D737" s="9"/>
      <c r="E737" s="15"/>
      <c r="F737" s="15"/>
      <c r="G737" s="15"/>
      <c r="H737" s="15"/>
      <c r="I737" s="15"/>
      <c r="J737" s="15"/>
      <c r="K737" s="15"/>
      <c r="L737" s="15"/>
      <c r="M737" s="15"/>
      <c r="N737" s="15"/>
      <c r="O737" s="15"/>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row>
    <row r="738">
      <c r="A738" s="16"/>
      <c r="B738" s="15"/>
      <c r="C738" s="15"/>
      <c r="D738" s="9"/>
      <c r="E738" s="15"/>
      <c r="F738" s="15"/>
      <c r="G738" s="15"/>
      <c r="H738" s="15"/>
      <c r="I738" s="15"/>
      <c r="J738" s="15"/>
      <c r="K738" s="15"/>
      <c r="L738" s="15"/>
      <c r="M738" s="15"/>
      <c r="N738" s="15"/>
      <c r="O738" s="15"/>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row>
    <row r="739">
      <c r="A739" s="16"/>
      <c r="B739" s="15"/>
      <c r="C739" s="15"/>
      <c r="D739" s="9"/>
      <c r="E739" s="15"/>
      <c r="F739" s="15"/>
      <c r="G739" s="15"/>
      <c r="H739" s="15"/>
      <c r="I739" s="15"/>
      <c r="J739" s="15"/>
      <c r="K739" s="15"/>
      <c r="L739" s="15"/>
      <c r="M739" s="15"/>
      <c r="N739" s="15"/>
      <c r="O739" s="15"/>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row>
    <row r="740">
      <c r="A740" s="16"/>
      <c r="B740" s="15"/>
      <c r="C740" s="15"/>
      <c r="D740" s="9"/>
      <c r="E740" s="15"/>
      <c r="F740" s="15"/>
      <c r="G740" s="15"/>
      <c r="H740" s="15"/>
      <c r="I740" s="15"/>
      <c r="J740" s="15"/>
      <c r="K740" s="15"/>
      <c r="L740" s="15"/>
      <c r="M740" s="15"/>
      <c r="N740" s="15"/>
      <c r="O740" s="15"/>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row>
    <row r="741">
      <c r="A741" s="16"/>
      <c r="B741" s="15"/>
      <c r="C741" s="15"/>
      <c r="D741" s="9"/>
      <c r="E741" s="15"/>
      <c r="F741" s="15"/>
      <c r="G741" s="15"/>
      <c r="H741" s="15"/>
      <c r="I741" s="15"/>
      <c r="J741" s="15"/>
      <c r="K741" s="15"/>
      <c r="L741" s="15"/>
      <c r="M741" s="15"/>
      <c r="N741" s="15"/>
      <c r="O741" s="15"/>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row>
    <row r="742">
      <c r="A742" s="16"/>
      <c r="B742" s="15"/>
      <c r="C742" s="15"/>
      <c r="D742" s="9"/>
      <c r="E742" s="15"/>
      <c r="F742" s="15"/>
      <c r="G742" s="15"/>
      <c r="H742" s="15"/>
      <c r="I742" s="15"/>
      <c r="J742" s="15"/>
      <c r="K742" s="15"/>
      <c r="L742" s="15"/>
      <c r="M742" s="15"/>
      <c r="N742" s="15"/>
      <c r="O742" s="15"/>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row>
    <row r="743">
      <c r="A743" s="16"/>
      <c r="B743" s="15"/>
      <c r="C743" s="15"/>
      <c r="D743" s="9"/>
      <c r="E743" s="15"/>
      <c r="F743" s="15"/>
      <c r="G743" s="15"/>
      <c r="H743" s="15"/>
      <c r="I743" s="15"/>
      <c r="J743" s="15"/>
      <c r="K743" s="15"/>
      <c r="L743" s="15"/>
      <c r="M743" s="15"/>
      <c r="N743" s="15"/>
      <c r="O743" s="15"/>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row>
    <row r="744">
      <c r="A744" s="16"/>
      <c r="B744" s="15"/>
      <c r="C744" s="15"/>
      <c r="D744" s="9"/>
      <c r="E744" s="15"/>
      <c r="F744" s="15"/>
      <c r="G744" s="15"/>
      <c r="H744" s="15"/>
      <c r="I744" s="15"/>
      <c r="J744" s="15"/>
      <c r="K744" s="15"/>
      <c r="L744" s="15"/>
      <c r="M744" s="15"/>
      <c r="N744" s="15"/>
      <c r="O744" s="15"/>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row>
    <row r="745">
      <c r="A745" s="16"/>
      <c r="B745" s="15"/>
      <c r="C745" s="15"/>
      <c r="D745" s="9"/>
      <c r="E745" s="15"/>
      <c r="F745" s="15"/>
      <c r="G745" s="15"/>
      <c r="H745" s="15"/>
      <c r="I745" s="15"/>
      <c r="J745" s="15"/>
      <c r="K745" s="15"/>
      <c r="L745" s="15"/>
      <c r="M745" s="15"/>
      <c r="N745" s="15"/>
      <c r="O745" s="15"/>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row>
    <row r="746">
      <c r="A746" s="16"/>
      <c r="B746" s="15"/>
      <c r="C746" s="15"/>
      <c r="D746" s="9"/>
      <c r="E746" s="15"/>
      <c r="F746" s="15"/>
      <c r="G746" s="15"/>
      <c r="H746" s="15"/>
      <c r="I746" s="15"/>
      <c r="J746" s="15"/>
      <c r="K746" s="15"/>
      <c r="L746" s="15"/>
      <c r="M746" s="15"/>
      <c r="N746" s="15"/>
      <c r="O746" s="15"/>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row>
    <row r="747">
      <c r="A747" s="16"/>
      <c r="B747" s="15"/>
      <c r="C747" s="15"/>
      <c r="D747" s="9"/>
      <c r="E747" s="15"/>
      <c r="F747" s="15"/>
      <c r="G747" s="15"/>
      <c r="H747" s="15"/>
      <c r="I747" s="15"/>
      <c r="J747" s="15"/>
      <c r="K747" s="15"/>
      <c r="L747" s="15"/>
      <c r="M747" s="15"/>
      <c r="N747" s="15"/>
      <c r="O747" s="15"/>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row>
    <row r="748">
      <c r="A748" s="16"/>
      <c r="B748" s="15"/>
      <c r="C748" s="15"/>
      <c r="D748" s="9"/>
      <c r="E748" s="15"/>
      <c r="F748" s="15"/>
      <c r="G748" s="15"/>
      <c r="H748" s="15"/>
      <c r="I748" s="15"/>
      <c r="J748" s="15"/>
      <c r="K748" s="15"/>
      <c r="L748" s="15"/>
      <c r="M748" s="15"/>
      <c r="N748" s="15"/>
      <c r="O748" s="15"/>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row>
    <row r="749">
      <c r="A749" s="16"/>
      <c r="B749" s="15"/>
      <c r="C749" s="15"/>
      <c r="D749" s="9"/>
      <c r="E749" s="15"/>
      <c r="F749" s="15"/>
      <c r="G749" s="15"/>
      <c r="H749" s="15"/>
      <c r="I749" s="15"/>
      <c r="J749" s="15"/>
      <c r="K749" s="15"/>
      <c r="L749" s="15"/>
      <c r="M749" s="15"/>
      <c r="N749" s="15"/>
      <c r="O749" s="15"/>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row>
    <row r="750">
      <c r="A750" s="16"/>
      <c r="B750" s="15"/>
      <c r="C750" s="15"/>
      <c r="D750" s="9"/>
      <c r="E750" s="15"/>
      <c r="F750" s="15"/>
      <c r="G750" s="15"/>
      <c r="H750" s="15"/>
      <c r="I750" s="15"/>
      <c r="J750" s="15"/>
      <c r="K750" s="15"/>
      <c r="L750" s="15"/>
      <c r="M750" s="15"/>
      <c r="N750" s="15"/>
      <c r="O750" s="15"/>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row>
    <row r="751">
      <c r="A751" s="16"/>
      <c r="B751" s="15"/>
      <c r="C751" s="15"/>
      <c r="D751" s="9"/>
      <c r="E751" s="15"/>
      <c r="F751" s="15"/>
      <c r="G751" s="15"/>
      <c r="H751" s="15"/>
      <c r="I751" s="15"/>
      <c r="J751" s="15"/>
      <c r="K751" s="15"/>
      <c r="L751" s="15"/>
      <c r="M751" s="15"/>
      <c r="N751" s="15"/>
      <c r="O751" s="15"/>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row>
    <row r="752">
      <c r="A752" s="16"/>
      <c r="B752" s="15"/>
      <c r="C752" s="15"/>
      <c r="D752" s="9"/>
      <c r="E752" s="15"/>
      <c r="F752" s="15"/>
      <c r="G752" s="15"/>
      <c r="H752" s="15"/>
      <c r="I752" s="15"/>
      <c r="J752" s="15"/>
      <c r="K752" s="15"/>
      <c r="L752" s="15"/>
      <c r="M752" s="15"/>
      <c r="N752" s="15"/>
      <c r="O752" s="15"/>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row>
    <row r="753">
      <c r="A753" s="16"/>
      <c r="B753" s="15"/>
      <c r="C753" s="15"/>
      <c r="D753" s="9"/>
      <c r="E753" s="15"/>
      <c r="F753" s="15"/>
      <c r="G753" s="15"/>
      <c r="H753" s="15"/>
      <c r="I753" s="15"/>
      <c r="J753" s="15"/>
      <c r="K753" s="15"/>
      <c r="L753" s="15"/>
      <c r="M753" s="15"/>
      <c r="N753" s="15"/>
      <c r="O753" s="15"/>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row>
    <row r="754">
      <c r="A754" s="16"/>
      <c r="B754" s="15"/>
      <c r="C754" s="15"/>
      <c r="D754" s="9"/>
      <c r="E754" s="15"/>
      <c r="F754" s="15"/>
      <c r="G754" s="15"/>
      <c r="H754" s="15"/>
      <c r="I754" s="15"/>
      <c r="J754" s="15"/>
      <c r="K754" s="15"/>
      <c r="L754" s="15"/>
      <c r="M754" s="15"/>
      <c r="N754" s="15"/>
      <c r="O754" s="15"/>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row>
    <row r="755">
      <c r="A755" s="16"/>
      <c r="B755" s="15"/>
      <c r="C755" s="15"/>
      <c r="D755" s="9"/>
      <c r="E755" s="15"/>
      <c r="F755" s="15"/>
      <c r="G755" s="15"/>
      <c r="H755" s="15"/>
      <c r="I755" s="15"/>
      <c r="J755" s="15"/>
      <c r="K755" s="15"/>
      <c r="L755" s="15"/>
      <c r="M755" s="15"/>
      <c r="N755" s="15"/>
      <c r="O755" s="15"/>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row>
    <row r="756">
      <c r="A756" s="16"/>
      <c r="B756" s="15"/>
      <c r="C756" s="15"/>
      <c r="D756" s="9"/>
      <c r="E756" s="15"/>
      <c r="F756" s="15"/>
      <c r="G756" s="15"/>
      <c r="H756" s="15"/>
      <c r="I756" s="15"/>
      <c r="J756" s="15"/>
      <c r="K756" s="15"/>
      <c r="L756" s="15"/>
      <c r="M756" s="15"/>
      <c r="N756" s="15"/>
      <c r="O756" s="15"/>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row>
    <row r="757">
      <c r="A757" s="16"/>
      <c r="B757" s="15"/>
      <c r="C757" s="15"/>
      <c r="D757" s="9"/>
      <c r="E757" s="15"/>
      <c r="F757" s="15"/>
      <c r="G757" s="15"/>
      <c r="H757" s="15"/>
      <c r="I757" s="15"/>
      <c r="J757" s="15"/>
      <c r="K757" s="15"/>
      <c r="L757" s="15"/>
      <c r="M757" s="15"/>
      <c r="N757" s="15"/>
      <c r="O757" s="15"/>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row>
    <row r="758">
      <c r="A758" s="16"/>
      <c r="B758" s="15"/>
      <c r="C758" s="15"/>
      <c r="D758" s="9"/>
      <c r="E758" s="15"/>
      <c r="F758" s="15"/>
      <c r="G758" s="15"/>
      <c r="H758" s="15"/>
      <c r="I758" s="15"/>
      <c r="J758" s="15"/>
      <c r="K758" s="15"/>
      <c r="L758" s="15"/>
      <c r="M758" s="15"/>
      <c r="N758" s="15"/>
      <c r="O758" s="15"/>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row>
    <row r="759">
      <c r="A759" s="16"/>
      <c r="B759" s="15"/>
      <c r="C759" s="15"/>
      <c r="D759" s="9"/>
      <c r="E759" s="15"/>
      <c r="F759" s="15"/>
      <c r="G759" s="15"/>
      <c r="H759" s="15"/>
      <c r="I759" s="15"/>
      <c r="J759" s="15"/>
      <c r="K759" s="15"/>
      <c r="L759" s="15"/>
      <c r="M759" s="15"/>
      <c r="N759" s="15"/>
      <c r="O759" s="15"/>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row>
    <row r="760">
      <c r="A760" s="16"/>
      <c r="B760" s="15"/>
      <c r="C760" s="15"/>
      <c r="D760" s="9"/>
      <c r="E760" s="15"/>
      <c r="F760" s="15"/>
      <c r="G760" s="15"/>
      <c r="H760" s="15"/>
      <c r="I760" s="15"/>
      <c r="J760" s="15"/>
      <c r="K760" s="15"/>
      <c r="L760" s="15"/>
      <c r="M760" s="15"/>
      <c r="N760" s="15"/>
      <c r="O760" s="15"/>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row>
    <row r="761">
      <c r="A761" s="16"/>
      <c r="B761" s="15"/>
      <c r="C761" s="15"/>
      <c r="D761" s="9"/>
      <c r="E761" s="15"/>
      <c r="F761" s="15"/>
      <c r="G761" s="15"/>
      <c r="H761" s="15"/>
      <c r="I761" s="15"/>
      <c r="J761" s="15"/>
      <c r="K761" s="15"/>
      <c r="L761" s="15"/>
      <c r="M761" s="15"/>
      <c r="N761" s="15"/>
      <c r="O761" s="15"/>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row>
    <row r="762">
      <c r="A762" s="16"/>
      <c r="B762" s="15"/>
      <c r="C762" s="15"/>
      <c r="D762" s="9"/>
      <c r="E762" s="15"/>
      <c r="F762" s="15"/>
      <c r="G762" s="15"/>
      <c r="H762" s="15"/>
      <c r="I762" s="15"/>
      <c r="J762" s="15"/>
      <c r="K762" s="15"/>
      <c r="L762" s="15"/>
      <c r="M762" s="15"/>
      <c r="N762" s="15"/>
      <c r="O762" s="15"/>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row>
    <row r="763">
      <c r="A763" s="16"/>
      <c r="B763" s="15"/>
      <c r="C763" s="15"/>
      <c r="D763" s="9"/>
      <c r="E763" s="15"/>
      <c r="F763" s="15"/>
      <c r="G763" s="15"/>
      <c r="H763" s="15"/>
      <c r="I763" s="15"/>
      <c r="J763" s="15"/>
      <c r="K763" s="15"/>
      <c r="L763" s="15"/>
      <c r="M763" s="15"/>
      <c r="N763" s="15"/>
      <c r="O763" s="15"/>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row>
    <row r="764">
      <c r="A764" s="16"/>
      <c r="B764" s="15"/>
      <c r="C764" s="15"/>
      <c r="D764" s="9"/>
      <c r="E764" s="15"/>
      <c r="F764" s="15"/>
      <c r="G764" s="15"/>
      <c r="H764" s="15"/>
      <c r="I764" s="15"/>
      <c r="J764" s="15"/>
      <c r="K764" s="15"/>
      <c r="L764" s="15"/>
      <c r="M764" s="15"/>
      <c r="N764" s="15"/>
      <c r="O764" s="15"/>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row>
    <row r="765">
      <c r="A765" s="16"/>
      <c r="B765" s="15"/>
      <c r="C765" s="15"/>
      <c r="D765" s="9"/>
      <c r="E765" s="15"/>
      <c r="F765" s="15"/>
      <c r="G765" s="15"/>
      <c r="H765" s="15"/>
      <c r="I765" s="15"/>
      <c r="J765" s="15"/>
      <c r="K765" s="15"/>
      <c r="L765" s="15"/>
      <c r="M765" s="15"/>
      <c r="N765" s="15"/>
      <c r="O765" s="15"/>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row>
    <row r="766">
      <c r="A766" s="16"/>
      <c r="B766" s="15"/>
      <c r="C766" s="15"/>
      <c r="D766" s="9"/>
      <c r="E766" s="15"/>
      <c r="F766" s="15"/>
      <c r="G766" s="15"/>
      <c r="H766" s="15"/>
      <c r="I766" s="15"/>
      <c r="J766" s="15"/>
      <c r="K766" s="15"/>
      <c r="L766" s="15"/>
      <c r="M766" s="15"/>
      <c r="N766" s="15"/>
      <c r="O766" s="15"/>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row>
    <row r="767">
      <c r="A767" s="16"/>
      <c r="B767" s="15"/>
      <c r="C767" s="15"/>
      <c r="D767" s="9"/>
      <c r="E767" s="15"/>
      <c r="F767" s="15"/>
      <c r="G767" s="15"/>
      <c r="H767" s="15"/>
      <c r="I767" s="15"/>
      <c r="J767" s="15"/>
      <c r="K767" s="15"/>
      <c r="L767" s="15"/>
      <c r="M767" s="15"/>
      <c r="N767" s="15"/>
      <c r="O767" s="15"/>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row>
    <row r="768">
      <c r="A768" s="16"/>
      <c r="B768" s="15"/>
      <c r="C768" s="15"/>
      <c r="D768" s="9"/>
      <c r="E768" s="15"/>
      <c r="F768" s="15"/>
      <c r="G768" s="15"/>
      <c r="H768" s="15"/>
      <c r="I768" s="15"/>
      <c r="J768" s="15"/>
      <c r="K768" s="15"/>
      <c r="L768" s="15"/>
      <c r="M768" s="15"/>
      <c r="N768" s="15"/>
      <c r="O768" s="15"/>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row>
    <row r="769">
      <c r="A769" s="16"/>
      <c r="B769" s="15"/>
      <c r="C769" s="15"/>
      <c r="D769" s="9"/>
      <c r="E769" s="15"/>
      <c r="F769" s="15"/>
      <c r="G769" s="15"/>
      <c r="H769" s="15"/>
      <c r="I769" s="15"/>
      <c r="J769" s="15"/>
      <c r="K769" s="15"/>
      <c r="L769" s="15"/>
      <c r="M769" s="15"/>
      <c r="N769" s="15"/>
      <c r="O769" s="15"/>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row>
    <row r="770">
      <c r="A770" s="16"/>
      <c r="B770" s="15"/>
      <c r="C770" s="15"/>
      <c r="D770" s="9"/>
      <c r="E770" s="15"/>
      <c r="F770" s="15"/>
      <c r="G770" s="15"/>
      <c r="H770" s="15"/>
      <c r="I770" s="15"/>
      <c r="J770" s="15"/>
      <c r="K770" s="15"/>
      <c r="L770" s="15"/>
      <c r="M770" s="15"/>
      <c r="N770" s="15"/>
      <c r="O770" s="15"/>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row>
    <row r="771">
      <c r="A771" s="16"/>
      <c r="B771" s="15"/>
      <c r="C771" s="15"/>
      <c r="D771" s="9"/>
      <c r="E771" s="15"/>
      <c r="F771" s="15"/>
      <c r="G771" s="15"/>
      <c r="H771" s="15"/>
      <c r="I771" s="15"/>
      <c r="J771" s="15"/>
      <c r="K771" s="15"/>
      <c r="L771" s="15"/>
      <c r="M771" s="15"/>
      <c r="N771" s="15"/>
      <c r="O771" s="15"/>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row>
    <row r="772">
      <c r="A772" s="16"/>
      <c r="B772" s="15"/>
      <c r="C772" s="15"/>
      <c r="D772" s="9"/>
      <c r="E772" s="15"/>
      <c r="F772" s="15"/>
      <c r="G772" s="15"/>
      <c r="H772" s="15"/>
      <c r="I772" s="15"/>
      <c r="J772" s="15"/>
      <c r="K772" s="15"/>
      <c r="L772" s="15"/>
      <c r="M772" s="15"/>
      <c r="N772" s="15"/>
      <c r="O772" s="15"/>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row>
    <row r="773">
      <c r="A773" s="16"/>
      <c r="B773" s="15"/>
      <c r="C773" s="15"/>
      <c r="D773" s="9"/>
      <c r="E773" s="15"/>
      <c r="F773" s="15"/>
      <c r="G773" s="15"/>
      <c r="H773" s="15"/>
      <c r="I773" s="15"/>
      <c r="J773" s="15"/>
      <c r="K773" s="15"/>
      <c r="L773" s="15"/>
      <c r="M773" s="15"/>
      <c r="N773" s="15"/>
      <c r="O773" s="15"/>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row>
    <row r="774">
      <c r="A774" s="16"/>
      <c r="B774" s="15"/>
      <c r="C774" s="15"/>
      <c r="D774" s="9"/>
      <c r="E774" s="15"/>
      <c r="F774" s="15"/>
      <c r="G774" s="15"/>
      <c r="H774" s="15"/>
      <c r="I774" s="15"/>
      <c r="J774" s="15"/>
      <c r="K774" s="15"/>
      <c r="L774" s="15"/>
      <c r="M774" s="15"/>
      <c r="N774" s="15"/>
      <c r="O774" s="15"/>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row>
    <row r="775">
      <c r="A775" s="16"/>
      <c r="B775" s="15"/>
      <c r="C775" s="15"/>
      <c r="D775" s="9"/>
      <c r="E775" s="15"/>
      <c r="F775" s="15"/>
      <c r="G775" s="15"/>
      <c r="H775" s="15"/>
      <c r="I775" s="15"/>
      <c r="J775" s="15"/>
      <c r="K775" s="15"/>
      <c r="L775" s="15"/>
      <c r="M775" s="15"/>
      <c r="N775" s="15"/>
      <c r="O775" s="15"/>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row>
    <row r="776">
      <c r="A776" s="16"/>
      <c r="B776" s="15"/>
      <c r="C776" s="15"/>
      <c r="D776" s="9"/>
      <c r="E776" s="15"/>
      <c r="F776" s="15"/>
      <c r="G776" s="15"/>
      <c r="H776" s="15"/>
      <c r="I776" s="15"/>
      <c r="J776" s="15"/>
      <c r="K776" s="15"/>
      <c r="L776" s="15"/>
      <c r="M776" s="15"/>
      <c r="N776" s="15"/>
      <c r="O776" s="15"/>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row>
    <row r="777">
      <c r="A777" s="16"/>
      <c r="B777" s="15"/>
      <c r="C777" s="15"/>
      <c r="D777" s="9"/>
      <c r="E777" s="15"/>
      <c r="F777" s="15"/>
      <c r="G777" s="15"/>
      <c r="H777" s="15"/>
      <c r="I777" s="15"/>
      <c r="J777" s="15"/>
      <c r="K777" s="15"/>
      <c r="L777" s="15"/>
      <c r="M777" s="15"/>
      <c r="N777" s="15"/>
      <c r="O777" s="15"/>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row>
    <row r="778">
      <c r="A778" s="16"/>
      <c r="B778" s="15"/>
      <c r="C778" s="15"/>
      <c r="D778" s="9"/>
      <c r="E778" s="15"/>
      <c r="F778" s="15"/>
      <c r="G778" s="15"/>
      <c r="H778" s="15"/>
      <c r="I778" s="15"/>
      <c r="J778" s="15"/>
      <c r="K778" s="15"/>
      <c r="L778" s="15"/>
      <c r="M778" s="15"/>
      <c r="N778" s="15"/>
      <c r="O778" s="15"/>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row>
    <row r="779">
      <c r="A779" s="16"/>
      <c r="B779" s="15"/>
      <c r="C779" s="15"/>
      <c r="D779" s="9"/>
      <c r="E779" s="15"/>
      <c r="F779" s="15"/>
      <c r="G779" s="15"/>
      <c r="H779" s="15"/>
      <c r="I779" s="15"/>
      <c r="J779" s="15"/>
      <c r="K779" s="15"/>
      <c r="L779" s="15"/>
      <c r="M779" s="15"/>
      <c r="N779" s="15"/>
      <c r="O779" s="15"/>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row>
    <row r="780">
      <c r="A780" s="16"/>
      <c r="B780" s="15"/>
      <c r="C780" s="15"/>
      <c r="D780" s="9"/>
      <c r="E780" s="15"/>
      <c r="F780" s="15"/>
      <c r="G780" s="15"/>
      <c r="H780" s="15"/>
      <c r="I780" s="15"/>
      <c r="J780" s="15"/>
      <c r="K780" s="15"/>
      <c r="L780" s="15"/>
      <c r="M780" s="15"/>
      <c r="N780" s="15"/>
      <c r="O780" s="15"/>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row>
    <row r="781">
      <c r="A781" s="16"/>
      <c r="B781" s="15"/>
      <c r="C781" s="15"/>
      <c r="D781" s="9"/>
      <c r="E781" s="15"/>
      <c r="F781" s="15"/>
      <c r="G781" s="15"/>
      <c r="H781" s="15"/>
      <c r="I781" s="15"/>
      <c r="J781" s="15"/>
      <c r="K781" s="15"/>
      <c r="L781" s="15"/>
      <c r="M781" s="15"/>
      <c r="N781" s="15"/>
      <c r="O781" s="15"/>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row>
    <row r="782">
      <c r="A782" s="16"/>
      <c r="B782" s="15"/>
      <c r="C782" s="15"/>
      <c r="D782" s="9"/>
      <c r="E782" s="15"/>
      <c r="F782" s="15"/>
      <c r="G782" s="15"/>
      <c r="H782" s="15"/>
      <c r="I782" s="15"/>
      <c r="J782" s="15"/>
      <c r="K782" s="15"/>
      <c r="L782" s="15"/>
      <c r="M782" s="15"/>
      <c r="N782" s="15"/>
      <c r="O782" s="15"/>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row>
    <row r="783">
      <c r="A783" s="16"/>
      <c r="B783" s="15"/>
      <c r="C783" s="15"/>
      <c r="D783" s="9"/>
      <c r="E783" s="15"/>
      <c r="F783" s="15"/>
      <c r="G783" s="15"/>
      <c r="H783" s="15"/>
      <c r="I783" s="15"/>
      <c r="J783" s="15"/>
      <c r="K783" s="15"/>
      <c r="L783" s="15"/>
      <c r="M783" s="15"/>
      <c r="N783" s="15"/>
      <c r="O783" s="15"/>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row>
    <row r="784">
      <c r="A784" s="16"/>
      <c r="B784" s="15"/>
      <c r="C784" s="15"/>
      <c r="D784" s="9"/>
      <c r="E784" s="15"/>
      <c r="F784" s="15"/>
      <c r="G784" s="15"/>
      <c r="H784" s="15"/>
      <c r="I784" s="15"/>
      <c r="J784" s="15"/>
      <c r="K784" s="15"/>
      <c r="L784" s="15"/>
      <c r="M784" s="15"/>
      <c r="N784" s="15"/>
      <c r="O784" s="15"/>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row>
    <row r="785">
      <c r="A785" s="16"/>
      <c r="B785" s="15"/>
      <c r="C785" s="15"/>
      <c r="D785" s="9"/>
      <c r="E785" s="15"/>
      <c r="F785" s="15"/>
      <c r="G785" s="15"/>
      <c r="H785" s="15"/>
      <c r="I785" s="15"/>
      <c r="J785" s="15"/>
      <c r="K785" s="15"/>
      <c r="L785" s="15"/>
      <c r="M785" s="15"/>
      <c r="N785" s="15"/>
      <c r="O785" s="15"/>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row>
    <row r="786">
      <c r="A786" s="16"/>
      <c r="B786" s="15"/>
      <c r="C786" s="15"/>
      <c r="D786" s="9"/>
      <c r="E786" s="15"/>
      <c r="F786" s="15"/>
      <c r="G786" s="15"/>
      <c r="H786" s="15"/>
      <c r="I786" s="15"/>
      <c r="J786" s="15"/>
      <c r="K786" s="15"/>
      <c r="L786" s="15"/>
      <c r="M786" s="15"/>
      <c r="N786" s="15"/>
      <c r="O786" s="15"/>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row>
    <row r="787">
      <c r="A787" s="16"/>
      <c r="B787" s="15"/>
      <c r="C787" s="15"/>
      <c r="D787" s="9"/>
      <c r="E787" s="15"/>
      <c r="F787" s="15"/>
      <c r="G787" s="15"/>
      <c r="H787" s="15"/>
      <c r="I787" s="15"/>
      <c r="J787" s="15"/>
      <c r="K787" s="15"/>
      <c r="L787" s="15"/>
      <c r="M787" s="15"/>
      <c r="N787" s="15"/>
      <c r="O787" s="15"/>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row>
    <row r="788">
      <c r="A788" s="16"/>
      <c r="B788" s="15"/>
      <c r="C788" s="15"/>
      <c r="D788" s="9"/>
      <c r="E788" s="15"/>
      <c r="F788" s="15"/>
      <c r="G788" s="15"/>
      <c r="H788" s="15"/>
      <c r="I788" s="15"/>
      <c r="J788" s="15"/>
      <c r="K788" s="15"/>
      <c r="L788" s="15"/>
      <c r="M788" s="15"/>
      <c r="N788" s="15"/>
      <c r="O788" s="15"/>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row>
    <row r="789">
      <c r="A789" s="16"/>
      <c r="B789" s="15"/>
      <c r="C789" s="15"/>
      <c r="D789" s="9"/>
      <c r="E789" s="15"/>
      <c r="F789" s="15"/>
      <c r="G789" s="15"/>
      <c r="H789" s="15"/>
      <c r="I789" s="15"/>
      <c r="J789" s="15"/>
      <c r="K789" s="15"/>
      <c r="L789" s="15"/>
      <c r="M789" s="15"/>
      <c r="N789" s="15"/>
      <c r="O789" s="15"/>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row>
    <row r="790">
      <c r="A790" s="16"/>
      <c r="B790" s="15"/>
      <c r="C790" s="15"/>
      <c r="D790" s="9"/>
      <c r="E790" s="15"/>
      <c r="F790" s="15"/>
      <c r="G790" s="15"/>
      <c r="H790" s="15"/>
      <c r="I790" s="15"/>
      <c r="J790" s="15"/>
      <c r="K790" s="15"/>
      <c r="L790" s="15"/>
      <c r="M790" s="15"/>
      <c r="N790" s="15"/>
      <c r="O790" s="15"/>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row>
    <row r="791">
      <c r="A791" s="16"/>
      <c r="B791" s="15"/>
      <c r="C791" s="15"/>
      <c r="D791" s="9"/>
      <c r="E791" s="15"/>
      <c r="F791" s="15"/>
      <c r="G791" s="15"/>
      <c r="H791" s="15"/>
      <c r="I791" s="15"/>
      <c r="J791" s="15"/>
      <c r="K791" s="15"/>
      <c r="L791" s="15"/>
      <c r="M791" s="15"/>
      <c r="N791" s="15"/>
      <c r="O791" s="15"/>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row>
    <row r="792">
      <c r="A792" s="16"/>
      <c r="B792" s="15"/>
      <c r="C792" s="15"/>
      <c r="D792" s="9"/>
      <c r="E792" s="15"/>
      <c r="F792" s="15"/>
      <c r="G792" s="15"/>
      <c r="H792" s="15"/>
      <c r="I792" s="15"/>
      <c r="J792" s="15"/>
      <c r="K792" s="15"/>
      <c r="L792" s="15"/>
      <c r="M792" s="15"/>
      <c r="N792" s="15"/>
      <c r="O792" s="15"/>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row>
    <row r="793">
      <c r="A793" s="16"/>
      <c r="B793" s="15"/>
      <c r="C793" s="15"/>
      <c r="D793" s="9"/>
      <c r="E793" s="15"/>
      <c r="F793" s="15"/>
      <c r="G793" s="15"/>
      <c r="H793" s="15"/>
      <c r="I793" s="15"/>
      <c r="J793" s="15"/>
      <c r="K793" s="15"/>
      <c r="L793" s="15"/>
      <c r="M793" s="15"/>
      <c r="N793" s="15"/>
      <c r="O793" s="15"/>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row>
    <row r="794">
      <c r="A794" s="16"/>
      <c r="B794" s="15"/>
      <c r="C794" s="15"/>
      <c r="D794" s="9"/>
      <c r="E794" s="15"/>
      <c r="F794" s="15"/>
      <c r="G794" s="15"/>
      <c r="H794" s="15"/>
      <c r="I794" s="15"/>
      <c r="J794" s="15"/>
      <c r="K794" s="15"/>
      <c r="L794" s="15"/>
      <c r="M794" s="15"/>
      <c r="N794" s="15"/>
      <c r="O794" s="15"/>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row>
    <row r="795">
      <c r="A795" s="16"/>
      <c r="B795" s="15"/>
      <c r="C795" s="15"/>
      <c r="D795" s="9"/>
      <c r="E795" s="15"/>
      <c r="F795" s="15"/>
      <c r="G795" s="15"/>
      <c r="H795" s="15"/>
      <c r="I795" s="15"/>
      <c r="J795" s="15"/>
      <c r="K795" s="15"/>
      <c r="L795" s="15"/>
      <c r="M795" s="15"/>
      <c r="N795" s="15"/>
      <c r="O795" s="15"/>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row>
    <row r="796">
      <c r="A796" s="16"/>
      <c r="B796" s="15"/>
      <c r="C796" s="15"/>
      <c r="D796" s="9"/>
      <c r="E796" s="15"/>
      <c r="F796" s="15"/>
      <c r="G796" s="15"/>
      <c r="H796" s="15"/>
      <c r="I796" s="15"/>
      <c r="J796" s="15"/>
      <c r="K796" s="15"/>
      <c r="L796" s="15"/>
      <c r="M796" s="15"/>
      <c r="N796" s="15"/>
      <c r="O796" s="15"/>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row>
    <row r="797">
      <c r="A797" s="16"/>
      <c r="B797" s="15"/>
      <c r="C797" s="15"/>
      <c r="D797" s="9"/>
      <c r="E797" s="15"/>
      <c r="F797" s="15"/>
      <c r="G797" s="15"/>
      <c r="H797" s="15"/>
      <c r="I797" s="15"/>
      <c r="J797" s="15"/>
      <c r="K797" s="15"/>
      <c r="L797" s="15"/>
      <c r="M797" s="15"/>
      <c r="N797" s="15"/>
      <c r="O797" s="15"/>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row>
    <row r="798">
      <c r="A798" s="16"/>
      <c r="B798" s="15"/>
      <c r="C798" s="15"/>
      <c r="D798" s="9"/>
      <c r="E798" s="15"/>
      <c r="F798" s="15"/>
      <c r="G798" s="15"/>
      <c r="H798" s="15"/>
      <c r="I798" s="15"/>
      <c r="J798" s="15"/>
      <c r="K798" s="15"/>
      <c r="L798" s="15"/>
      <c r="M798" s="15"/>
      <c r="N798" s="15"/>
      <c r="O798" s="15"/>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row>
    <row r="799">
      <c r="A799" s="16"/>
      <c r="B799" s="15"/>
      <c r="C799" s="15"/>
      <c r="D799" s="9"/>
      <c r="E799" s="15"/>
      <c r="F799" s="15"/>
      <c r="G799" s="15"/>
      <c r="H799" s="15"/>
      <c r="I799" s="15"/>
      <c r="J799" s="15"/>
      <c r="K799" s="15"/>
      <c r="L799" s="15"/>
      <c r="M799" s="15"/>
      <c r="N799" s="15"/>
      <c r="O799" s="15"/>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row>
    <row r="800">
      <c r="A800" s="16"/>
      <c r="B800" s="15"/>
      <c r="C800" s="15"/>
      <c r="D800" s="9"/>
      <c r="E800" s="15"/>
      <c r="F800" s="15"/>
      <c r="G800" s="15"/>
      <c r="H800" s="15"/>
      <c r="I800" s="15"/>
      <c r="J800" s="15"/>
      <c r="K800" s="15"/>
      <c r="L800" s="15"/>
      <c r="M800" s="15"/>
      <c r="N800" s="15"/>
      <c r="O800" s="15"/>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row>
    <row r="801">
      <c r="A801" s="16"/>
      <c r="B801" s="15"/>
      <c r="C801" s="15"/>
      <c r="D801" s="9"/>
      <c r="E801" s="15"/>
      <c r="F801" s="15"/>
      <c r="G801" s="15"/>
      <c r="H801" s="15"/>
      <c r="I801" s="15"/>
      <c r="J801" s="15"/>
      <c r="K801" s="15"/>
      <c r="L801" s="15"/>
      <c r="M801" s="15"/>
      <c r="N801" s="15"/>
      <c r="O801" s="15"/>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row>
    <row r="802">
      <c r="A802" s="16"/>
      <c r="B802" s="15"/>
      <c r="C802" s="15"/>
      <c r="D802" s="9"/>
      <c r="E802" s="15"/>
      <c r="F802" s="15"/>
      <c r="G802" s="15"/>
      <c r="H802" s="15"/>
      <c r="I802" s="15"/>
      <c r="J802" s="15"/>
      <c r="K802" s="15"/>
      <c r="L802" s="15"/>
      <c r="M802" s="15"/>
      <c r="N802" s="15"/>
      <c r="O802" s="15"/>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row>
    <row r="803">
      <c r="A803" s="16"/>
      <c r="B803" s="15"/>
      <c r="C803" s="15"/>
      <c r="D803" s="9"/>
      <c r="E803" s="15"/>
      <c r="F803" s="15"/>
      <c r="G803" s="15"/>
      <c r="H803" s="15"/>
      <c r="I803" s="15"/>
      <c r="J803" s="15"/>
      <c r="K803" s="15"/>
      <c r="L803" s="15"/>
      <c r="M803" s="15"/>
      <c r="N803" s="15"/>
      <c r="O803" s="15"/>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row>
    <row r="804">
      <c r="A804" s="16"/>
      <c r="B804" s="15"/>
      <c r="C804" s="15"/>
      <c r="D804" s="9"/>
      <c r="E804" s="15"/>
      <c r="F804" s="15"/>
      <c r="G804" s="15"/>
      <c r="H804" s="15"/>
      <c r="I804" s="15"/>
      <c r="J804" s="15"/>
      <c r="K804" s="15"/>
      <c r="L804" s="15"/>
      <c r="M804" s="15"/>
      <c r="N804" s="15"/>
      <c r="O804" s="15"/>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row>
    <row r="805">
      <c r="A805" s="16"/>
      <c r="B805" s="15"/>
      <c r="C805" s="15"/>
      <c r="D805" s="9"/>
      <c r="E805" s="15"/>
      <c r="F805" s="15"/>
      <c r="G805" s="15"/>
      <c r="H805" s="15"/>
      <c r="I805" s="15"/>
      <c r="J805" s="15"/>
      <c r="K805" s="15"/>
      <c r="L805" s="15"/>
      <c r="M805" s="15"/>
      <c r="N805" s="15"/>
      <c r="O805" s="15"/>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row>
    <row r="806">
      <c r="A806" s="16"/>
      <c r="B806" s="15"/>
      <c r="C806" s="15"/>
      <c r="D806" s="9"/>
      <c r="E806" s="15"/>
      <c r="F806" s="15"/>
      <c r="G806" s="15"/>
      <c r="H806" s="15"/>
      <c r="I806" s="15"/>
      <c r="J806" s="15"/>
      <c r="K806" s="15"/>
      <c r="L806" s="15"/>
      <c r="M806" s="15"/>
      <c r="N806" s="15"/>
      <c r="O806" s="15"/>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row>
    <row r="807">
      <c r="A807" s="16"/>
      <c r="B807" s="15"/>
      <c r="C807" s="15"/>
      <c r="D807" s="9"/>
      <c r="E807" s="15"/>
      <c r="F807" s="15"/>
      <c r="G807" s="15"/>
      <c r="H807" s="15"/>
      <c r="I807" s="15"/>
      <c r="J807" s="15"/>
      <c r="K807" s="15"/>
      <c r="L807" s="15"/>
      <c r="M807" s="15"/>
      <c r="N807" s="15"/>
      <c r="O807" s="15"/>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row>
    <row r="808">
      <c r="A808" s="16"/>
      <c r="B808" s="15"/>
      <c r="C808" s="15"/>
      <c r="D808" s="9"/>
      <c r="E808" s="15"/>
      <c r="F808" s="15"/>
      <c r="G808" s="15"/>
      <c r="H808" s="15"/>
      <c r="I808" s="15"/>
      <c r="J808" s="15"/>
      <c r="K808" s="15"/>
      <c r="L808" s="15"/>
      <c r="M808" s="15"/>
      <c r="N808" s="15"/>
      <c r="O808" s="15"/>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row>
    <row r="809">
      <c r="A809" s="16"/>
      <c r="B809" s="15"/>
      <c r="C809" s="15"/>
      <c r="D809" s="9"/>
      <c r="E809" s="15"/>
      <c r="F809" s="15"/>
      <c r="G809" s="15"/>
      <c r="H809" s="15"/>
      <c r="I809" s="15"/>
      <c r="J809" s="15"/>
      <c r="K809" s="15"/>
      <c r="L809" s="15"/>
      <c r="M809" s="15"/>
      <c r="N809" s="15"/>
      <c r="O809" s="15"/>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row>
    <row r="810">
      <c r="A810" s="16"/>
      <c r="B810" s="15"/>
      <c r="C810" s="15"/>
      <c r="D810" s="9"/>
      <c r="E810" s="15"/>
      <c r="F810" s="15"/>
      <c r="G810" s="15"/>
      <c r="H810" s="15"/>
      <c r="I810" s="15"/>
      <c r="J810" s="15"/>
      <c r="K810" s="15"/>
      <c r="L810" s="15"/>
      <c r="M810" s="15"/>
      <c r="N810" s="15"/>
      <c r="O810" s="15"/>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row>
    <row r="811">
      <c r="A811" s="16"/>
      <c r="B811" s="15"/>
      <c r="C811" s="15"/>
      <c r="D811" s="9"/>
      <c r="E811" s="15"/>
      <c r="F811" s="15"/>
      <c r="G811" s="15"/>
      <c r="H811" s="15"/>
      <c r="I811" s="15"/>
      <c r="J811" s="15"/>
      <c r="K811" s="15"/>
      <c r="L811" s="15"/>
      <c r="M811" s="15"/>
      <c r="N811" s="15"/>
      <c r="O811" s="15"/>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row>
    <row r="812">
      <c r="A812" s="16"/>
      <c r="B812" s="15"/>
      <c r="C812" s="15"/>
      <c r="D812" s="9"/>
      <c r="E812" s="15"/>
      <c r="F812" s="15"/>
      <c r="G812" s="15"/>
      <c r="H812" s="15"/>
      <c r="I812" s="15"/>
      <c r="J812" s="15"/>
      <c r="K812" s="15"/>
      <c r="L812" s="15"/>
      <c r="M812" s="15"/>
      <c r="N812" s="15"/>
      <c r="O812" s="15"/>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row>
    <row r="813">
      <c r="A813" s="16"/>
      <c r="B813" s="15"/>
      <c r="C813" s="15"/>
      <c r="D813" s="9"/>
      <c r="E813" s="15"/>
      <c r="F813" s="15"/>
      <c r="G813" s="15"/>
      <c r="H813" s="15"/>
      <c r="I813" s="15"/>
      <c r="J813" s="15"/>
      <c r="K813" s="15"/>
      <c r="L813" s="15"/>
      <c r="M813" s="15"/>
      <c r="N813" s="15"/>
      <c r="O813" s="15"/>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row>
    <row r="814">
      <c r="A814" s="16"/>
      <c r="B814" s="15"/>
      <c r="C814" s="15"/>
      <c r="D814" s="9"/>
      <c r="E814" s="15"/>
      <c r="F814" s="15"/>
      <c r="G814" s="15"/>
      <c r="H814" s="15"/>
      <c r="I814" s="15"/>
      <c r="J814" s="15"/>
      <c r="K814" s="15"/>
      <c r="L814" s="15"/>
      <c r="M814" s="15"/>
      <c r="N814" s="15"/>
      <c r="O814" s="15"/>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row>
    <row r="815">
      <c r="A815" s="16"/>
      <c r="B815" s="15"/>
      <c r="C815" s="15"/>
      <c r="D815" s="9"/>
      <c r="E815" s="15"/>
      <c r="F815" s="15"/>
      <c r="G815" s="15"/>
      <c r="H815" s="15"/>
      <c r="I815" s="15"/>
      <c r="J815" s="15"/>
      <c r="K815" s="15"/>
      <c r="L815" s="15"/>
      <c r="M815" s="15"/>
      <c r="N815" s="15"/>
      <c r="O815" s="15"/>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row>
    <row r="816">
      <c r="A816" s="16"/>
      <c r="B816" s="15"/>
      <c r="C816" s="15"/>
      <c r="D816" s="9"/>
      <c r="E816" s="15"/>
      <c r="F816" s="15"/>
      <c r="G816" s="15"/>
      <c r="H816" s="15"/>
      <c r="I816" s="15"/>
      <c r="J816" s="15"/>
      <c r="K816" s="15"/>
      <c r="L816" s="15"/>
      <c r="M816" s="15"/>
      <c r="N816" s="15"/>
      <c r="O816" s="15"/>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row>
    <row r="817">
      <c r="A817" s="16"/>
      <c r="B817" s="15"/>
      <c r="C817" s="15"/>
      <c r="D817" s="9"/>
      <c r="E817" s="15"/>
      <c r="F817" s="15"/>
      <c r="G817" s="15"/>
      <c r="H817" s="15"/>
      <c r="I817" s="15"/>
      <c r="J817" s="15"/>
      <c r="K817" s="15"/>
      <c r="L817" s="15"/>
      <c r="M817" s="15"/>
      <c r="N817" s="15"/>
      <c r="O817" s="15"/>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row>
    <row r="818">
      <c r="A818" s="16"/>
      <c r="B818" s="15"/>
      <c r="C818" s="15"/>
      <c r="D818" s="9"/>
      <c r="E818" s="15"/>
      <c r="F818" s="15"/>
      <c r="G818" s="15"/>
      <c r="H818" s="15"/>
      <c r="I818" s="15"/>
      <c r="J818" s="15"/>
      <c r="K818" s="15"/>
      <c r="L818" s="15"/>
      <c r="M818" s="15"/>
      <c r="N818" s="15"/>
      <c r="O818" s="15"/>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row>
    <row r="819">
      <c r="A819" s="16"/>
      <c r="B819" s="15"/>
      <c r="C819" s="15"/>
      <c r="D819" s="9"/>
      <c r="E819" s="15"/>
      <c r="F819" s="15"/>
      <c r="G819" s="15"/>
      <c r="H819" s="15"/>
      <c r="I819" s="15"/>
      <c r="J819" s="15"/>
      <c r="K819" s="15"/>
      <c r="L819" s="15"/>
      <c r="M819" s="15"/>
      <c r="N819" s="15"/>
      <c r="O819" s="15"/>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row>
    <row r="820">
      <c r="A820" s="16"/>
      <c r="B820" s="15"/>
      <c r="C820" s="15"/>
      <c r="D820" s="9"/>
      <c r="E820" s="15"/>
      <c r="F820" s="15"/>
      <c r="G820" s="15"/>
      <c r="H820" s="15"/>
      <c r="I820" s="15"/>
      <c r="J820" s="15"/>
      <c r="K820" s="15"/>
      <c r="L820" s="15"/>
      <c r="M820" s="15"/>
      <c r="N820" s="15"/>
      <c r="O820" s="15"/>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row>
    <row r="821">
      <c r="A821" s="16"/>
      <c r="B821" s="15"/>
      <c r="C821" s="15"/>
      <c r="D821" s="9"/>
      <c r="E821" s="15"/>
      <c r="F821" s="15"/>
      <c r="G821" s="15"/>
      <c r="H821" s="15"/>
      <c r="I821" s="15"/>
      <c r="J821" s="15"/>
      <c r="K821" s="15"/>
      <c r="L821" s="15"/>
      <c r="M821" s="15"/>
      <c r="N821" s="15"/>
      <c r="O821" s="15"/>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row>
    <row r="822">
      <c r="A822" s="16"/>
      <c r="B822" s="15"/>
      <c r="C822" s="15"/>
      <c r="D822" s="9"/>
      <c r="E822" s="15"/>
      <c r="F822" s="15"/>
      <c r="G822" s="15"/>
      <c r="H822" s="15"/>
      <c r="I822" s="15"/>
      <c r="J822" s="15"/>
      <c r="K822" s="15"/>
      <c r="L822" s="15"/>
      <c r="M822" s="15"/>
      <c r="N822" s="15"/>
      <c r="O822" s="15"/>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row>
    <row r="823">
      <c r="A823" s="16"/>
      <c r="B823" s="15"/>
      <c r="C823" s="15"/>
      <c r="D823" s="9"/>
      <c r="E823" s="15"/>
      <c r="F823" s="15"/>
      <c r="G823" s="15"/>
      <c r="H823" s="15"/>
      <c r="I823" s="15"/>
      <c r="J823" s="15"/>
      <c r="K823" s="15"/>
      <c r="L823" s="15"/>
      <c r="M823" s="15"/>
      <c r="N823" s="15"/>
      <c r="O823" s="15"/>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row>
    <row r="824">
      <c r="A824" s="16"/>
      <c r="B824" s="15"/>
      <c r="C824" s="15"/>
      <c r="D824" s="9"/>
      <c r="E824" s="15"/>
      <c r="F824" s="15"/>
      <c r="G824" s="15"/>
      <c r="H824" s="15"/>
      <c r="I824" s="15"/>
      <c r="J824" s="15"/>
      <c r="K824" s="15"/>
      <c r="L824" s="15"/>
      <c r="M824" s="15"/>
      <c r="N824" s="15"/>
      <c r="O824" s="15"/>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row>
    <row r="825">
      <c r="A825" s="16"/>
      <c r="B825" s="15"/>
      <c r="C825" s="15"/>
      <c r="D825" s="9"/>
      <c r="E825" s="15"/>
      <c r="F825" s="15"/>
      <c r="G825" s="15"/>
      <c r="H825" s="15"/>
      <c r="I825" s="15"/>
      <c r="J825" s="15"/>
      <c r="K825" s="15"/>
      <c r="L825" s="15"/>
      <c r="M825" s="15"/>
      <c r="N825" s="15"/>
      <c r="O825" s="15"/>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row>
    <row r="826">
      <c r="A826" s="16"/>
      <c r="B826" s="15"/>
      <c r="C826" s="15"/>
      <c r="D826" s="9"/>
      <c r="E826" s="15"/>
      <c r="F826" s="15"/>
      <c r="G826" s="15"/>
      <c r="H826" s="15"/>
      <c r="I826" s="15"/>
      <c r="J826" s="15"/>
      <c r="K826" s="15"/>
      <c r="L826" s="15"/>
      <c r="M826" s="15"/>
      <c r="N826" s="15"/>
      <c r="O826" s="15"/>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row>
    <row r="827">
      <c r="A827" s="16"/>
      <c r="B827" s="15"/>
      <c r="C827" s="15"/>
      <c r="D827" s="9"/>
      <c r="E827" s="15"/>
      <c r="F827" s="15"/>
      <c r="G827" s="15"/>
      <c r="H827" s="15"/>
      <c r="I827" s="15"/>
      <c r="J827" s="15"/>
      <c r="K827" s="15"/>
      <c r="L827" s="15"/>
      <c r="M827" s="15"/>
      <c r="N827" s="15"/>
      <c r="O827" s="15"/>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row>
    <row r="828">
      <c r="A828" s="16"/>
      <c r="B828" s="15"/>
      <c r="C828" s="15"/>
      <c r="D828" s="9"/>
      <c r="E828" s="15"/>
      <c r="F828" s="15"/>
      <c r="G828" s="15"/>
      <c r="H828" s="15"/>
      <c r="I828" s="15"/>
      <c r="J828" s="15"/>
      <c r="K828" s="15"/>
      <c r="L828" s="15"/>
      <c r="M828" s="15"/>
      <c r="N828" s="15"/>
      <c r="O828" s="15"/>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row>
    <row r="829">
      <c r="A829" s="16"/>
      <c r="B829" s="15"/>
      <c r="C829" s="15"/>
      <c r="D829" s="9"/>
      <c r="E829" s="15"/>
      <c r="F829" s="15"/>
      <c r="G829" s="15"/>
      <c r="H829" s="15"/>
      <c r="I829" s="15"/>
      <c r="J829" s="15"/>
      <c r="K829" s="15"/>
      <c r="L829" s="15"/>
      <c r="M829" s="15"/>
      <c r="N829" s="15"/>
      <c r="O829" s="15"/>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row>
    <row r="830">
      <c r="A830" s="16"/>
      <c r="B830" s="15"/>
      <c r="C830" s="15"/>
      <c r="D830" s="9"/>
      <c r="E830" s="15"/>
      <c r="F830" s="15"/>
      <c r="G830" s="15"/>
      <c r="H830" s="15"/>
      <c r="I830" s="15"/>
      <c r="J830" s="15"/>
      <c r="K830" s="15"/>
      <c r="L830" s="15"/>
      <c r="M830" s="15"/>
      <c r="N830" s="15"/>
      <c r="O830" s="15"/>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row>
    <row r="831">
      <c r="A831" s="16"/>
      <c r="B831" s="15"/>
      <c r="C831" s="15"/>
      <c r="D831" s="9"/>
      <c r="E831" s="15"/>
      <c r="F831" s="15"/>
      <c r="G831" s="15"/>
      <c r="H831" s="15"/>
      <c r="I831" s="15"/>
      <c r="J831" s="15"/>
      <c r="K831" s="15"/>
      <c r="L831" s="15"/>
      <c r="M831" s="15"/>
      <c r="N831" s="15"/>
      <c r="O831" s="15"/>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row>
    <row r="832">
      <c r="A832" s="16"/>
      <c r="B832" s="15"/>
      <c r="C832" s="15"/>
      <c r="D832" s="9"/>
      <c r="E832" s="15"/>
      <c r="F832" s="15"/>
      <c r="G832" s="15"/>
      <c r="H832" s="15"/>
      <c r="I832" s="15"/>
      <c r="J832" s="15"/>
      <c r="K832" s="15"/>
      <c r="L832" s="15"/>
      <c r="M832" s="15"/>
      <c r="N832" s="15"/>
      <c r="O832" s="15"/>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row>
    <row r="833">
      <c r="A833" s="16"/>
      <c r="B833" s="15"/>
      <c r="C833" s="15"/>
      <c r="D833" s="9"/>
      <c r="E833" s="15"/>
      <c r="F833" s="15"/>
      <c r="G833" s="15"/>
      <c r="H833" s="15"/>
      <c r="I833" s="15"/>
      <c r="J833" s="15"/>
      <c r="K833" s="15"/>
      <c r="L833" s="15"/>
      <c r="M833" s="15"/>
      <c r="N833" s="15"/>
      <c r="O833" s="15"/>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row>
    <row r="834">
      <c r="A834" s="16"/>
      <c r="B834" s="15"/>
      <c r="C834" s="15"/>
      <c r="D834" s="9"/>
      <c r="E834" s="15"/>
      <c r="F834" s="15"/>
      <c r="G834" s="15"/>
      <c r="H834" s="15"/>
      <c r="I834" s="15"/>
      <c r="J834" s="15"/>
      <c r="K834" s="15"/>
      <c r="L834" s="15"/>
      <c r="M834" s="15"/>
      <c r="N834" s="15"/>
      <c r="O834" s="15"/>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row>
    <row r="835">
      <c r="A835" s="16"/>
      <c r="B835" s="15"/>
      <c r="C835" s="15"/>
      <c r="D835" s="9"/>
      <c r="E835" s="15"/>
      <c r="F835" s="15"/>
      <c r="G835" s="15"/>
      <c r="H835" s="15"/>
      <c r="I835" s="15"/>
      <c r="J835" s="15"/>
      <c r="K835" s="15"/>
      <c r="L835" s="15"/>
      <c r="M835" s="15"/>
      <c r="N835" s="15"/>
      <c r="O835" s="15"/>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row>
    <row r="836">
      <c r="A836" s="16"/>
      <c r="B836" s="15"/>
      <c r="C836" s="15"/>
      <c r="D836" s="9"/>
      <c r="E836" s="15"/>
      <c r="F836" s="15"/>
      <c r="G836" s="15"/>
      <c r="H836" s="15"/>
      <c r="I836" s="15"/>
      <c r="J836" s="15"/>
      <c r="K836" s="15"/>
      <c r="L836" s="15"/>
      <c r="M836" s="15"/>
      <c r="N836" s="15"/>
      <c r="O836" s="15"/>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row>
    <row r="837">
      <c r="A837" s="16"/>
      <c r="B837" s="15"/>
      <c r="C837" s="15"/>
      <c r="D837" s="9"/>
      <c r="E837" s="15"/>
      <c r="F837" s="15"/>
      <c r="G837" s="15"/>
      <c r="H837" s="15"/>
      <c r="I837" s="15"/>
      <c r="J837" s="15"/>
      <c r="K837" s="15"/>
      <c r="L837" s="15"/>
      <c r="M837" s="15"/>
      <c r="N837" s="15"/>
      <c r="O837" s="15"/>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row>
    <row r="838">
      <c r="A838" s="16"/>
      <c r="B838" s="15"/>
      <c r="C838" s="15"/>
      <c r="D838" s="9"/>
      <c r="E838" s="15"/>
      <c r="F838" s="15"/>
      <c r="G838" s="15"/>
      <c r="H838" s="15"/>
      <c r="I838" s="15"/>
      <c r="J838" s="15"/>
      <c r="K838" s="15"/>
      <c r="L838" s="15"/>
      <c r="M838" s="15"/>
      <c r="N838" s="15"/>
      <c r="O838" s="15"/>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row>
    <row r="839">
      <c r="A839" s="16"/>
      <c r="B839" s="15"/>
      <c r="C839" s="15"/>
      <c r="D839" s="9"/>
      <c r="E839" s="15"/>
      <c r="F839" s="15"/>
      <c r="G839" s="15"/>
      <c r="H839" s="15"/>
      <c r="I839" s="15"/>
      <c r="J839" s="15"/>
      <c r="K839" s="15"/>
      <c r="L839" s="15"/>
      <c r="M839" s="15"/>
      <c r="N839" s="15"/>
      <c r="O839" s="15"/>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row>
    <row r="840">
      <c r="A840" s="16"/>
      <c r="B840" s="15"/>
      <c r="C840" s="15"/>
      <c r="D840" s="9"/>
      <c r="E840" s="15"/>
      <c r="F840" s="15"/>
      <c r="G840" s="15"/>
      <c r="H840" s="15"/>
      <c r="I840" s="15"/>
      <c r="J840" s="15"/>
      <c r="K840" s="15"/>
      <c r="L840" s="15"/>
      <c r="M840" s="15"/>
      <c r="N840" s="15"/>
      <c r="O840" s="15"/>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row>
    <row r="841">
      <c r="A841" s="16"/>
      <c r="B841" s="15"/>
      <c r="C841" s="15"/>
      <c r="D841" s="9"/>
      <c r="E841" s="15"/>
      <c r="F841" s="15"/>
      <c r="G841" s="15"/>
      <c r="H841" s="15"/>
      <c r="I841" s="15"/>
      <c r="J841" s="15"/>
      <c r="K841" s="15"/>
      <c r="L841" s="15"/>
      <c r="M841" s="15"/>
      <c r="N841" s="15"/>
      <c r="O841" s="15"/>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row>
    <row r="842">
      <c r="A842" s="16"/>
      <c r="B842" s="15"/>
      <c r="C842" s="15"/>
      <c r="D842" s="9"/>
      <c r="E842" s="15"/>
      <c r="F842" s="15"/>
      <c r="G842" s="15"/>
      <c r="H842" s="15"/>
      <c r="I842" s="15"/>
      <c r="J842" s="15"/>
      <c r="K842" s="15"/>
      <c r="L842" s="15"/>
      <c r="M842" s="15"/>
      <c r="N842" s="15"/>
      <c r="O842" s="15"/>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row>
    <row r="843">
      <c r="A843" s="16"/>
      <c r="B843" s="15"/>
      <c r="C843" s="15"/>
      <c r="D843" s="9"/>
      <c r="E843" s="15"/>
      <c r="F843" s="15"/>
      <c r="G843" s="15"/>
      <c r="H843" s="15"/>
      <c r="I843" s="15"/>
      <c r="J843" s="15"/>
      <c r="K843" s="15"/>
      <c r="L843" s="15"/>
      <c r="M843" s="15"/>
      <c r="N843" s="15"/>
      <c r="O843" s="15"/>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row>
    <row r="844">
      <c r="A844" s="16"/>
      <c r="B844" s="15"/>
      <c r="C844" s="15"/>
      <c r="D844" s="9"/>
      <c r="E844" s="15"/>
      <c r="F844" s="15"/>
      <c r="G844" s="15"/>
      <c r="H844" s="15"/>
      <c r="I844" s="15"/>
      <c r="J844" s="15"/>
      <c r="K844" s="15"/>
      <c r="L844" s="15"/>
      <c r="M844" s="15"/>
      <c r="N844" s="15"/>
      <c r="O844" s="15"/>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row>
    <row r="845">
      <c r="A845" s="16"/>
      <c r="B845" s="15"/>
      <c r="C845" s="15"/>
      <c r="D845" s="9"/>
      <c r="E845" s="15"/>
      <c r="F845" s="15"/>
      <c r="G845" s="15"/>
      <c r="H845" s="15"/>
      <c r="I845" s="15"/>
      <c r="J845" s="15"/>
      <c r="K845" s="15"/>
      <c r="L845" s="15"/>
      <c r="M845" s="15"/>
      <c r="N845" s="15"/>
      <c r="O845" s="15"/>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row>
    <row r="846">
      <c r="A846" s="16"/>
      <c r="B846" s="15"/>
      <c r="C846" s="15"/>
      <c r="D846" s="9"/>
      <c r="E846" s="15"/>
      <c r="F846" s="15"/>
      <c r="G846" s="15"/>
      <c r="H846" s="15"/>
      <c r="I846" s="15"/>
      <c r="J846" s="15"/>
      <c r="K846" s="15"/>
      <c r="L846" s="15"/>
      <c r="M846" s="15"/>
      <c r="N846" s="15"/>
      <c r="O846" s="15"/>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row>
    <row r="847">
      <c r="A847" s="16"/>
      <c r="B847" s="15"/>
      <c r="C847" s="15"/>
      <c r="D847" s="9"/>
      <c r="E847" s="15"/>
      <c r="F847" s="15"/>
      <c r="G847" s="15"/>
      <c r="H847" s="15"/>
      <c r="I847" s="15"/>
      <c r="J847" s="15"/>
      <c r="K847" s="15"/>
      <c r="L847" s="15"/>
      <c r="M847" s="15"/>
      <c r="N847" s="15"/>
      <c r="O847" s="15"/>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row>
    <row r="848">
      <c r="A848" s="16"/>
      <c r="B848" s="15"/>
      <c r="C848" s="15"/>
      <c r="D848" s="9"/>
      <c r="E848" s="15"/>
      <c r="F848" s="15"/>
      <c r="G848" s="15"/>
      <c r="H848" s="15"/>
      <c r="I848" s="15"/>
      <c r="J848" s="15"/>
      <c r="K848" s="15"/>
      <c r="L848" s="15"/>
      <c r="M848" s="15"/>
      <c r="N848" s="15"/>
      <c r="O848" s="15"/>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row>
    <row r="849">
      <c r="A849" s="16"/>
      <c r="B849" s="15"/>
      <c r="C849" s="15"/>
      <c r="D849" s="9"/>
      <c r="E849" s="15"/>
      <c r="F849" s="15"/>
      <c r="G849" s="15"/>
      <c r="H849" s="15"/>
      <c r="I849" s="15"/>
      <c r="J849" s="15"/>
      <c r="K849" s="15"/>
      <c r="L849" s="15"/>
      <c r="M849" s="15"/>
      <c r="N849" s="15"/>
      <c r="O849" s="15"/>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row>
    <row r="850">
      <c r="A850" s="16"/>
      <c r="B850" s="15"/>
      <c r="C850" s="15"/>
      <c r="D850" s="9"/>
      <c r="E850" s="15"/>
      <c r="F850" s="15"/>
      <c r="G850" s="15"/>
      <c r="H850" s="15"/>
      <c r="I850" s="15"/>
      <c r="J850" s="15"/>
      <c r="K850" s="15"/>
      <c r="L850" s="15"/>
      <c r="M850" s="15"/>
      <c r="N850" s="15"/>
      <c r="O850" s="15"/>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row>
    <row r="851">
      <c r="A851" s="16"/>
      <c r="B851" s="15"/>
      <c r="C851" s="15"/>
      <c r="D851" s="9"/>
      <c r="E851" s="15"/>
      <c r="F851" s="15"/>
      <c r="G851" s="15"/>
      <c r="H851" s="15"/>
      <c r="I851" s="15"/>
      <c r="J851" s="15"/>
      <c r="K851" s="15"/>
      <c r="L851" s="15"/>
      <c r="M851" s="15"/>
      <c r="N851" s="15"/>
      <c r="O851" s="15"/>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row>
    <row r="852">
      <c r="A852" s="16"/>
      <c r="B852" s="15"/>
      <c r="C852" s="15"/>
      <c r="D852" s="9"/>
      <c r="E852" s="15"/>
      <c r="F852" s="15"/>
      <c r="G852" s="15"/>
      <c r="H852" s="15"/>
      <c r="I852" s="15"/>
      <c r="J852" s="15"/>
      <c r="K852" s="15"/>
      <c r="L852" s="15"/>
      <c r="M852" s="15"/>
      <c r="N852" s="15"/>
      <c r="O852" s="15"/>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row>
    <row r="853">
      <c r="A853" s="16"/>
      <c r="B853" s="15"/>
      <c r="C853" s="15"/>
      <c r="D853" s="9"/>
      <c r="E853" s="15"/>
      <c r="F853" s="15"/>
      <c r="G853" s="15"/>
      <c r="H853" s="15"/>
      <c r="I853" s="15"/>
      <c r="J853" s="15"/>
      <c r="K853" s="15"/>
      <c r="L853" s="15"/>
      <c r="M853" s="15"/>
      <c r="N853" s="15"/>
      <c r="O853" s="15"/>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row>
    <row r="854">
      <c r="A854" s="16"/>
      <c r="B854" s="15"/>
      <c r="C854" s="15"/>
      <c r="D854" s="9"/>
      <c r="E854" s="15"/>
      <c r="F854" s="15"/>
      <c r="G854" s="15"/>
      <c r="H854" s="15"/>
      <c r="I854" s="15"/>
      <c r="J854" s="15"/>
      <c r="K854" s="15"/>
      <c r="L854" s="15"/>
      <c r="M854" s="15"/>
      <c r="N854" s="15"/>
      <c r="O854" s="15"/>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row>
    <row r="855">
      <c r="A855" s="16"/>
      <c r="B855" s="15"/>
      <c r="C855" s="15"/>
      <c r="D855" s="9"/>
      <c r="E855" s="15"/>
      <c r="F855" s="15"/>
      <c r="G855" s="15"/>
      <c r="H855" s="15"/>
      <c r="I855" s="15"/>
      <c r="J855" s="15"/>
      <c r="K855" s="15"/>
      <c r="L855" s="15"/>
      <c r="M855" s="15"/>
      <c r="N855" s="15"/>
      <c r="O855" s="15"/>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row>
    <row r="856">
      <c r="A856" s="16"/>
      <c r="B856" s="15"/>
      <c r="C856" s="15"/>
      <c r="D856" s="9"/>
      <c r="E856" s="15"/>
      <c r="F856" s="15"/>
      <c r="G856" s="15"/>
      <c r="H856" s="15"/>
      <c r="I856" s="15"/>
      <c r="J856" s="15"/>
      <c r="K856" s="15"/>
      <c r="L856" s="15"/>
      <c r="M856" s="15"/>
      <c r="N856" s="15"/>
      <c r="O856" s="15"/>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row>
    <row r="857">
      <c r="A857" s="16"/>
      <c r="B857" s="15"/>
      <c r="C857" s="15"/>
      <c r="D857" s="9"/>
      <c r="E857" s="15"/>
      <c r="F857" s="15"/>
      <c r="G857" s="15"/>
      <c r="H857" s="15"/>
      <c r="I857" s="15"/>
      <c r="J857" s="15"/>
      <c r="K857" s="15"/>
      <c r="L857" s="15"/>
      <c r="M857" s="15"/>
      <c r="N857" s="15"/>
      <c r="O857" s="15"/>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row>
    <row r="858">
      <c r="A858" s="16"/>
      <c r="B858" s="15"/>
      <c r="C858" s="15"/>
      <c r="D858" s="9"/>
      <c r="E858" s="15"/>
      <c r="F858" s="15"/>
      <c r="G858" s="15"/>
      <c r="H858" s="15"/>
      <c r="I858" s="15"/>
      <c r="J858" s="15"/>
      <c r="K858" s="15"/>
      <c r="L858" s="15"/>
      <c r="M858" s="15"/>
      <c r="N858" s="15"/>
      <c r="O858" s="15"/>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row>
    <row r="859">
      <c r="A859" s="16"/>
      <c r="B859" s="15"/>
      <c r="C859" s="15"/>
      <c r="D859" s="9"/>
      <c r="E859" s="15"/>
      <c r="F859" s="15"/>
      <c r="G859" s="15"/>
      <c r="H859" s="15"/>
      <c r="I859" s="15"/>
      <c r="J859" s="15"/>
      <c r="K859" s="15"/>
      <c r="L859" s="15"/>
      <c r="M859" s="15"/>
      <c r="N859" s="15"/>
      <c r="O859" s="15"/>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row>
    <row r="860">
      <c r="A860" s="16"/>
      <c r="B860" s="15"/>
      <c r="C860" s="15"/>
      <c r="D860" s="9"/>
      <c r="E860" s="15"/>
      <c r="F860" s="15"/>
      <c r="G860" s="15"/>
      <c r="H860" s="15"/>
      <c r="I860" s="15"/>
      <c r="J860" s="15"/>
      <c r="K860" s="15"/>
      <c r="L860" s="15"/>
      <c r="M860" s="15"/>
      <c r="N860" s="15"/>
      <c r="O860" s="15"/>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row>
    <row r="861">
      <c r="A861" s="16"/>
      <c r="B861" s="15"/>
      <c r="C861" s="15"/>
      <c r="D861" s="9"/>
      <c r="E861" s="15"/>
      <c r="F861" s="15"/>
      <c r="G861" s="15"/>
      <c r="H861" s="15"/>
      <c r="I861" s="15"/>
      <c r="J861" s="15"/>
      <c r="K861" s="15"/>
      <c r="L861" s="15"/>
      <c r="M861" s="15"/>
      <c r="N861" s="15"/>
      <c r="O861" s="15"/>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row>
    <row r="862">
      <c r="A862" s="16"/>
      <c r="B862" s="15"/>
      <c r="C862" s="15"/>
      <c r="D862" s="9"/>
      <c r="E862" s="15"/>
      <c r="F862" s="15"/>
      <c r="G862" s="15"/>
      <c r="H862" s="15"/>
      <c r="I862" s="15"/>
      <c r="J862" s="15"/>
      <c r="K862" s="15"/>
      <c r="L862" s="15"/>
      <c r="M862" s="15"/>
      <c r="N862" s="15"/>
      <c r="O862" s="15"/>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row>
    <row r="863">
      <c r="A863" s="16"/>
      <c r="B863" s="15"/>
      <c r="C863" s="15"/>
      <c r="D863" s="9"/>
      <c r="E863" s="15"/>
      <c r="F863" s="15"/>
      <c r="G863" s="15"/>
      <c r="H863" s="15"/>
      <c r="I863" s="15"/>
      <c r="J863" s="15"/>
      <c r="K863" s="15"/>
      <c r="L863" s="15"/>
      <c r="M863" s="15"/>
      <c r="N863" s="15"/>
      <c r="O863" s="15"/>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row>
    <row r="864">
      <c r="A864" s="16"/>
      <c r="B864" s="15"/>
      <c r="C864" s="15"/>
      <c r="D864" s="9"/>
      <c r="E864" s="15"/>
      <c r="F864" s="15"/>
      <c r="G864" s="15"/>
      <c r="H864" s="15"/>
      <c r="I864" s="15"/>
      <c r="J864" s="15"/>
      <c r="K864" s="15"/>
      <c r="L864" s="15"/>
      <c r="M864" s="15"/>
      <c r="N864" s="15"/>
      <c r="O864" s="15"/>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row>
    <row r="865">
      <c r="A865" s="16"/>
      <c r="B865" s="15"/>
      <c r="C865" s="15"/>
      <c r="D865" s="9"/>
      <c r="E865" s="15"/>
      <c r="F865" s="15"/>
      <c r="G865" s="15"/>
      <c r="H865" s="15"/>
      <c r="I865" s="15"/>
      <c r="J865" s="15"/>
      <c r="K865" s="15"/>
      <c r="L865" s="15"/>
      <c r="M865" s="15"/>
      <c r="N865" s="15"/>
      <c r="O865" s="15"/>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row>
    <row r="866">
      <c r="A866" s="16"/>
      <c r="B866" s="15"/>
      <c r="C866" s="15"/>
      <c r="D866" s="9"/>
      <c r="E866" s="15"/>
      <c r="F866" s="15"/>
      <c r="G866" s="15"/>
      <c r="H866" s="15"/>
      <c r="I866" s="15"/>
      <c r="J866" s="15"/>
      <c r="K866" s="15"/>
      <c r="L866" s="15"/>
      <c r="M866" s="15"/>
      <c r="N866" s="15"/>
      <c r="O866" s="15"/>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row>
    <row r="867">
      <c r="A867" s="16"/>
      <c r="B867" s="15"/>
      <c r="C867" s="15"/>
      <c r="D867" s="9"/>
      <c r="E867" s="15"/>
      <c r="F867" s="15"/>
      <c r="G867" s="15"/>
      <c r="H867" s="15"/>
      <c r="I867" s="15"/>
      <c r="J867" s="15"/>
      <c r="K867" s="15"/>
      <c r="L867" s="15"/>
      <c r="M867" s="15"/>
      <c r="N867" s="15"/>
      <c r="O867" s="15"/>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row>
    <row r="868">
      <c r="A868" s="16"/>
      <c r="B868" s="15"/>
      <c r="C868" s="15"/>
      <c r="D868" s="9"/>
      <c r="E868" s="15"/>
      <c r="F868" s="15"/>
      <c r="G868" s="15"/>
      <c r="H868" s="15"/>
      <c r="I868" s="15"/>
      <c r="J868" s="15"/>
      <c r="K868" s="15"/>
      <c r="L868" s="15"/>
      <c r="M868" s="15"/>
      <c r="N868" s="15"/>
      <c r="O868" s="15"/>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row>
    <row r="869">
      <c r="A869" s="16"/>
      <c r="B869" s="15"/>
      <c r="C869" s="15"/>
      <c r="D869" s="9"/>
      <c r="E869" s="15"/>
      <c r="F869" s="15"/>
      <c r="G869" s="15"/>
      <c r="H869" s="15"/>
      <c r="I869" s="15"/>
      <c r="J869" s="15"/>
      <c r="K869" s="15"/>
      <c r="L869" s="15"/>
      <c r="M869" s="15"/>
      <c r="N869" s="15"/>
      <c r="O869" s="15"/>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row>
    <row r="870">
      <c r="A870" s="16"/>
      <c r="B870" s="15"/>
      <c r="C870" s="15"/>
      <c r="D870" s="9"/>
      <c r="E870" s="15"/>
      <c r="F870" s="15"/>
      <c r="G870" s="15"/>
      <c r="H870" s="15"/>
      <c r="I870" s="15"/>
      <c r="J870" s="15"/>
      <c r="K870" s="15"/>
      <c r="L870" s="15"/>
      <c r="M870" s="15"/>
      <c r="N870" s="15"/>
      <c r="O870" s="15"/>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row>
    <row r="871">
      <c r="A871" s="16"/>
      <c r="B871" s="15"/>
      <c r="C871" s="15"/>
      <c r="D871" s="9"/>
      <c r="E871" s="15"/>
      <c r="F871" s="15"/>
      <c r="G871" s="15"/>
      <c r="H871" s="15"/>
      <c r="I871" s="15"/>
      <c r="J871" s="15"/>
      <c r="K871" s="15"/>
      <c r="L871" s="15"/>
      <c r="M871" s="15"/>
      <c r="N871" s="15"/>
      <c r="O871" s="15"/>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row>
    <row r="872">
      <c r="A872" s="16"/>
      <c r="B872" s="15"/>
      <c r="C872" s="15"/>
      <c r="D872" s="9"/>
      <c r="E872" s="15"/>
      <c r="F872" s="15"/>
      <c r="G872" s="15"/>
      <c r="H872" s="15"/>
      <c r="I872" s="15"/>
      <c r="J872" s="15"/>
      <c r="K872" s="15"/>
      <c r="L872" s="15"/>
      <c r="M872" s="15"/>
      <c r="N872" s="15"/>
      <c r="O872" s="15"/>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row>
    <row r="873">
      <c r="A873" s="16"/>
      <c r="B873" s="15"/>
      <c r="C873" s="15"/>
      <c r="D873" s="9"/>
      <c r="E873" s="15"/>
      <c r="F873" s="15"/>
      <c r="G873" s="15"/>
      <c r="H873" s="15"/>
      <c r="I873" s="15"/>
      <c r="J873" s="15"/>
      <c r="K873" s="15"/>
      <c r="L873" s="15"/>
      <c r="M873" s="15"/>
      <c r="N873" s="15"/>
      <c r="O873" s="15"/>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row>
    <row r="874">
      <c r="A874" s="16"/>
      <c r="B874" s="15"/>
      <c r="C874" s="15"/>
      <c r="D874" s="9"/>
      <c r="E874" s="15"/>
      <c r="F874" s="15"/>
      <c r="G874" s="15"/>
      <c r="H874" s="15"/>
      <c r="I874" s="15"/>
      <c r="J874" s="15"/>
      <c r="K874" s="15"/>
      <c r="L874" s="15"/>
      <c r="M874" s="15"/>
      <c r="N874" s="15"/>
      <c r="O874" s="15"/>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row>
    <row r="875">
      <c r="A875" s="16"/>
      <c r="B875" s="15"/>
      <c r="C875" s="15"/>
      <c r="D875" s="9"/>
      <c r="E875" s="15"/>
      <c r="F875" s="15"/>
      <c r="G875" s="15"/>
      <c r="H875" s="15"/>
      <c r="I875" s="15"/>
      <c r="J875" s="15"/>
      <c r="K875" s="15"/>
      <c r="L875" s="15"/>
      <c r="M875" s="15"/>
      <c r="N875" s="15"/>
      <c r="O875" s="15"/>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row>
    <row r="876">
      <c r="A876" s="16"/>
      <c r="B876" s="15"/>
      <c r="C876" s="15"/>
      <c r="D876" s="9"/>
      <c r="E876" s="15"/>
      <c r="F876" s="15"/>
      <c r="G876" s="15"/>
      <c r="H876" s="15"/>
      <c r="I876" s="15"/>
      <c r="J876" s="15"/>
      <c r="K876" s="15"/>
      <c r="L876" s="15"/>
      <c r="M876" s="15"/>
      <c r="N876" s="15"/>
      <c r="O876" s="15"/>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row>
    <row r="877">
      <c r="A877" s="16"/>
      <c r="B877" s="15"/>
      <c r="C877" s="15"/>
      <c r="D877" s="9"/>
      <c r="E877" s="15"/>
      <c r="F877" s="15"/>
      <c r="G877" s="15"/>
      <c r="H877" s="15"/>
      <c r="I877" s="15"/>
      <c r="J877" s="15"/>
      <c r="K877" s="15"/>
      <c r="L877" s="15"/>
      <c r="M877" s="15"/>
      <c r="N877" s="15"/>
      <c r="O877" s="15"/>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row>
    <row r="878">
      <c r="A878" s="16"/>
      <c r="B878" s="15"/>
      <c r="C878" s="15"/>
      <c r="D878" s="9"/>
      <c r="E878" s="15"/>
      <c r="F878" s="15"/>
      <c r="G878" s="15"/>
      <c r="H878" s="15"/>
      <c r="I878" s="15"/>
      <c r="J878" s="15"/>
      <c r="K878" s="15"/>
      <c r="L878" s="15"/>
      <c r="M878" s="15"/>
      <c r="N878" s="15"/>
      <c r="O878" s="15"/>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row>
    <row r="879">
      <c r="A879" s="16"/>
      <c r="B879" s="15"/>
      <c r="C879" s="15"/>
      <c r="D879" s="9"/>
      <c r="E879" s="15"/>
      <c r="F879" s="15"/>
      <c r="G879" s="15"/>
      <c r="H879" s="15"/>
      <c r="I879" s="15"/>
      <c r="J879" s="15"/>
      <c r="K879" s="15"/>
      <c r="L879" s="15"/>
      <c r="M879" s="15"/>
      <c r="N879" s="15"/>
      <c r="O879" s="15"/>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row>
    <row r="880">
      <c r="A880" s="16"/>
      <c r="B880" s="15"/>
      <c r="C880" s="15"/>
      <c r="D880" s="9"/>
      <c r="E880" s="15"/>
      <c r="F880" s="15"/>
      <c r="G880" s="15"/>
      <c r="H880" s="15"/>
      <c r="I880" s="15"/>
      <c r="J880" s="15"/>
      <c r="K880" s="15"/>
      <c r="L880" s="15"/>
      <c r="M880" s="15"/>
      <c r="N880" s="15"/>
      <c r="O880" s="15"/>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row>
    <row r="881">
      <c r="A881" s="16"/>
      <c r="B881" s="15"/>
      <c r="C881" s="15"/>
      <c r="D881" s="9"/>
      <c r="E881" s="15"/>
      <c r="F881" s="15"/>
      <c r="G881" s="15"/>
      <c r="H881" s="15"/>
      <c r="I881" s="15"/>
      <c r="J881" s="15"/>
      <c r="K881" s="15"/>
      <c r="L881" s="15"/>
      <c r="M881" s="15"/>
      <c r="N881" s="15"/>
      <c r="O881" s="15"/>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row>
    <row r="882">
      <c r="A882" s="16"/>
      <c r="B882" s="15"/>
      <c r="C882" s="15"/>
      <c r="D882" s="9"/>
      <c r="E882" s="15"/>
      <c r="F882" s="15"/>
      <c r="G882" s="15"/>
      <c r="H882" s="15"/>
      <c r="I882" s="15"/>
      <c r="J882" s="15"/>
      <c r="K882" s="15"/>
      <c r="L882" s="15"/>
      <c r="M882" s="15"/>
      <c r="N882" s="15"/>
      <c r="O882" s="15"/>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row>
    <row r="883">
      <c r="A883" s="16"/>
      <c r="B883" s="15"/>
      <c r="C883" s="15"/>
      <c r="D883" s="9"/>
      <c r="E883" s="15"/>
      <c r="F883" s="15"/>
      <c r="G883" s="15"/>
      <c r="H883" s="15"/>
      <c r="I883" s="15"/>
      <c r="J883" s="15"/>
      <c r="K883" s="15"/>
      <c r="L883" s="15"/>
      <c r="M883" s="15"/>
      <c r="N883" s="15"/>
      <c r="O883" s="15"/>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row>
    <row r="884">
      <c r="A884" s="16"/>
      <c r="B884" s="15"/>
      <c r="C884" s="15"/>
      <c r="D884" s="9"/>
      <c r="E884" s="15"/>
      <c r="F884" s="15"/>
      <c r="G884" s="15"/>
      <c r="H884" s="15"/>
      <c r="I884" s="15"/>
      <c r="J884" s="15"/>
      <c r="K884" s="15"/>
      <c r="L884" s="15"/>
      <c r="M884" s="15"/>
      <c r="N884" s="15"/>
      <c r="O884" s="15"/>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row>
    <row r="885">
      <c r="A885" s="16"/>
      <c r="B885" s="15"/>
      <c r="C885" s="15"/>
      <c r="D885" s="9"/>
      <c r="E885" s="15"/>
      <c r="F885" s="15"/>
      <c r="G885" s="15"/>
      <c r="H885" s="15"/>
      <c r="I885" s="15"/>
      <c r="J885" s="15"/>
      <c r="K885" s="15"/>
      <c r="L885" s="15"/>
      <c r="M885" s="15"/>
      <c r="N885" s="15"/>
      <c r="O885" s="15"/>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row>
    <row r="886">
      <c r="A886" s="16"/>
      <c r="B886" s="15"/>
      <c r="C886" s="15"/>
      <c r="D886" s="9"/>
      <c r="E886" s="15"/>
      <c r="F886" s="15"/>
      <c r="G886" s="15"/>
      <c r="H886" s="15"/>
      <c r="I886" s="15"/>
      <c r="J886" s="15"/>
      <c r="K886" s="15"/>
      <c r="L886" s="15"/>
      <c r="M886" s="15"/>
      <c r="N886" s="15"/>
      <c r="O886" s="15"/>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row>
    <row r="887">
      <c r="A887" s="16"/>
      <c r="B887" s="15"/>
      <c r="C887" s="15"/>
      <c r="D887" s="9"/>
      <c r="E887" s="15"/>
      <c r="F887" s="15"/>
      <c r="G887" s="15"/>
      <c r="H887" s="15"/>
      <c r="I887" s="15"/>
      <c r="J887" s="15"/>
      <c r="K887" s="15"/>
      <c r="L887" s="15"/>
      <c r="M887" s="15"/>
      <c r="N887" s="15"/>
      <c r="O887" s="15"/>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row>
    <row r="888">
      <c r="A888" s="16"/>
      <c r="B888" s="15"/>
      <c r="C888" s="15"/>
      <c r="D888" s="9"/>
      <c r="E888" s="15"/>
      <c r="F888" s="15"/>
      <c r="G888" s="15"/>
      <c r="H888" s="15"/>
      <c r="I888" s="15"/>
      <c r="J888" s="15"/>
      <c r="K888" s="15"/>
      <c r="L888" s="15"/>
      <c r="M888" s="15"/>
      <c r="N888" s="15"/>
      <c r="O888" s="15"/>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row>
    <row r="889">
      <c r="A889" s="16"/>
      <c r="B889" s="15"/>
      <c r="C889" s="15"/>
      <c r="D889" s="9"/>
      <c r="E889" s="15"/>
      <c r="F889" s="15"/>
      <c r="G889" s="15"/>
      <c r="H889" s="15"/>
      <c r="I889" s="15"/>
      <c r="J889" s="15"/>
      <c r="K889" s="15"/>
      <c r="L889" s="15"/>
      <c r="M889" s="15"/>
      <c r="N889" s="15"/>
      <c r="O889" s="15"/>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row>
    <row r="890">
      <c r="A890" s="16"/>
      <c r="B890" s="15"/>
      <c r="C890" s="15"/>
      <c r="D890" s="9"/>
      <c r="E890" s="15"/>
      <c r="F890" s="15"/>
      <c r="G890" s="15"/>
      <c r="H890" s="15"/>
      <c r="I890" s="15"/>
      <c r="J890" s="15"/>
      <c r="K890" s="15"/>
      <c r="L890" s="15"/>
      <c r="M890" s="15"/>
      <c r="N890" s="15"/>
      <c r="O890" s="15"/>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row>
    <row r="891">
      <c r="A891" s="16"/>
      <c r="B891" s="15"/>
      <c r="C891" s="15"/>
      <c r="D891" s="9"/>
      <c r="E891" s="15"/>
      <c r="F891" s="15"/>
      <c r="G891" s="15"/>
      <c r="H891" s="15"/>
      <c r="I891" s="15"/>
      <c r="J891" s="15"/>
      <c r="K891" s="15"/>
      <c r="L891" s="15"/>
      <c r="M891" s="15"/>
      <c r="N891" s="15"/>
      <c r="O891" s="15"/>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row>
    <row r="892">
      <c r="A892" s="16"/>
      <c r="B892" s="15"/>
      <c r="C892" s="15"/>
      <c r="D892" s="9"/>
      <c r="E892" s="15"/>
      <c r="F892" s="15"/>
      <c r="G892" s="15"/>
      <c r="H892" s="15"/>
      <c r="I892" s="15"/>
      <c r="J892" s="15"/>
      <c r="K892" s="15"/>
      <c r="L892" s="15"/>
      <c r="M892" s="15"/>
      <c r="N892" s="15"/>
      <c r="O892" s="15"/>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row>
    <row r="893">
      <c r="A893" s="16"/>
      <c r="B893" s="15"/>
      <c r="C893" s="15"/>
      <c r="D893" s="9"/>
      <c r="E893" s="15"/>
      <c r="F893" s="15"/>
      <c r="G893" s="15"/>
      <c r="H893" s="15"/>
      <c r="I893" s="15"/>
      <c r="J893" s="15"/>
      <c r="K893" s="15"/>
      <c r="L893" s="15"/>
      <c r="M893" s="15"/>
      <c r="N893" s="15"/>
      <c r="O893" s="15"/>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row>
    <row r="894">
      <c r="A894" s="16"/>
      <c r="B894" s="15"/>
      <c r="C894" s="15"/>
      <c r="D894" s="9"/>
      <c r="E894" s="15"/>
      <c r="F894" s="15"/>
      <c r="G894" s="15"/>
      <c r="H894" s="15"/>
      <c r="I894" s="15"/>
      <c r="J894" s="15"/>
      <c r="K894" s="15"/>
      <c r="L894" s="15"/>
      <c r="M894" s="15"/>
      <c r="N894" s="15"/>
      <c r="O894" s="15"/>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row>
    <row r="895">
      <c r="A895" s="16"/>
      <c r="B895" s="15"/>
      <c r="C895" s="15"/>
      <c r="D895" s="9"/>
      <c r="E895" s="15"/>
      <c r="F895" s="15"/>
      <c r="G895" s="15"/>
      <c r="H895" s="15"/>
      <c r="I895" s="15"/>
      <c r="J895" s="15"/>
      <c r="K895" s="15"/>
      <c r="L895" s="15"/>
      <c r="M895" s="15"/>
      <c r="N895" s="15"/>
      <c r="O895" s="15"/>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row>
    <row r="896">
      <c r="A896" s="16"/>
      <c r="B896" s="15"/>
      <c r="C896" s="15"/>
      <c r="D896" s="9"/>
      <c r="E896" s="15"/>
      <c r="F896" s="15"/>
      <c r="G896" s="15"/>
      <c r="H896" s="15"/>
      <c r="I896" s="15"/>
      <c r="J896" s="15"/>
      <c r="K896" s="15"/>
      <c r="L896" s="15"/>
      <c r="M896" s="15"/>
      <c r="N896" s="15"/>
      <c r="O896" s="15"/>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row>
    <row r="897">
      <c r="A897" s="16"/>
      <c r="B897" s="15"/>
      <c r="C897" s="15"/>
      <c r="D897" s="9"/>
      <c r="E897" s="15"/>
      <c r="F897" s="15"/>
      <c r="G897" s="15"/>
      <c r="H897" s="15"/>
      <c r="I897" s="15"/>
      <c r="J897" s="15"/>
      <c r="K897" s="15"/>
      <c r="L897" s="15"/>
      <c r="M897" s="15"/>
      <c r="N897" s="15"/>
      <c r="O897" s="15"/>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row>
    <row r="898">
      <c r="A898" s="16"/>
      <c r="B898" s="15"/>
      <c r="C898" s="15"/>
      <c r="D898" s="9"/>
      <c r="E898" s="15"/>
      <c r="F898" s="15"/>
      <c r="G898" s="15"/>
      <c r="H898" s="15"/>
      <c r="I898" s="15"/>
      <c r="J898" s="15"/>
      <c r="K898" s="15"/>
      <c r="L898" s="15"/>
      <c r="M898" s="15"/>
      <c r="N898" s="15"/>
      <c r="O898" s="15"/>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row>
    <row r="899">
      <c r="A899" s="16"/>
      <c r="B899" s="15"/>
      <c r="C899" s="15"/>
      <c r="D899" s="9"/>
      <c r="E899" s="15"/>
      <c r="F899" s="15"/>
      <c r="G899" s="15"/>
      <c r="H899" s="15"/>
      <c r="I899" s="15"/>
      <c r="J899" s="15"/>
      <c r="K899" s="15"/>
      <c r="L899" s="15"/>
      <c r="M899" s="15"/>
      <c r="N899" s="15"/>
      <c r="O899" s="15"/>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row>
    <row r="900">
      <c r="A900" s="16"/>
      <c r="B900" s="15"/>
      <c r="C900" s="15"/>
      <c r="D900" s="9"/>
      <c r="E900" s="15"/>
      <c r="F900" s="15"/>
      <c r="G900" s="15"/>
      <c r="H900" s="15"/>
      <c r="I900" s="15"/>
      <c r="J900" s="15"/>
      <c r="K900" s="15"/>
      <c r="L900" s="15"/>
      <c r="M900" s="15"/>
      <c r="N900" s="15"/>
      <c r="O900" s="15"/>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row>
    <row r="901">
      <c r="A901" s="16"/>
      <c r="B901" s="15"/>
      <c r="C901" s="15"/>
      <c r="D901" s="9"/>
      <c r="E901" s="15"/>
      <c r="F901" s="15"/>
      <c r="G901" s="15"/>
      <c r="H901" s="15"/>
      <c r="I901" s="15"/>
      <c r="J901" s="15"/>
      <c r="K901" s="15"/>
      <c r="L901" s="15"/>
      <c r="M901" s="15"/>
      <c r="N901" s="15"/>
      <c r="O901" s="15"/>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row>
    <row r="902">
      <c r="A902" s="16"/>
      <c r="B902" s="15"/>
      <c r="C902" s="15"/>
      <c r="D902" s="9"/>
      <c r="E902" s="15"/>
      <c r="F902" s="15"/>
      <c r="G902" s="15"/>
      <c r="H902" s="15"/>
      <c r="I902" s="15"/>
      <c r="J902" s="15"/>
      <c r="K902" s="15"/>
      <c r="L902" s="15"/>
      <c r="M902" s="15"/>
      <c r="N902" s="15"/>
      <c r="O902" s="15"/>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row>
    <row r="903">
      <c r="A903" s="16"/>
      <c r="B903" s="15"/>
      <c r="C903" s="15"/>
      <c r="D903" s="9"/>
      <c r="E903" s="15"/>
      <c r="F903" s="15"/>
      <c r="G903" s="15"/>
      <c r="H903" s="15"/>
      <c r="I903" s="15"/>
      <c r="J903" s="15"/>
      <c r="K903" s="15"/>
      <c r="L903" s="15"/>
      <c r="M903" s="15"/>
      <c r="N903" s="15"/>
      <c r="O903" s="15"/>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row>
    <row r="904">
      <c r="A904" s="16"/>
      <c r="B904" s="15"/>
      <c r="C904" s="15"/>
      <c r="D904" s="9"/>
      <c r="E904" s="15"/>
      <c r="F904" s="15"/>
      <c r="G904" s="15"/>
      <c r="H904" s="15"/>
      <c r="I904" s="15"/>
      <c r="J904" s="15"/>
      <c r="K904" s="15"/>
      <c r="L904" s="15"/>
      <c r="M904" s="15"/>
      <c r="N904" s="15"/>
      <c r="O904" s="15"/>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row>
    <row r="905">
      <c r="A905" s="16"/>
      <c r="B905" s="15"/>
      <c r="C905" s="15"/>
      <c r="D905" s="9"/>
      <c r="E905" s="15"/>
      <c r="F905" s="15"/>
      <c r="G905" s="15"/>
      <c r="H905" s="15"/>
      <c r="I905" s="15"/>
      <c r="J905" s="15"/>
      <c r="K905" s="15"/>
      <c r="L905" s="15"/>
      <c r="M905" s="15"/>
      <c r="N905" s="15"/>
      <c r="O905" s="15"/>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row>
    <row r="906">
      <c r="A906" s="16"/>
      <c r="B906" s="15"/>
      <c r="C906" s="15"/>
      <c r="D906" s="9"/>
      <c r="E906" s="15"/>
      <c r="F906" s="15"/>
      <c r="G906" s="15"/>
      <c r="H906" s="15"/>
      <c r="I906" s="15"/>
      <c r="J906" s="15"/>
      <c r="K906" s="15"/>
      <c r="L906" s="15"/>
      <c r="M906" s="15"/>
      <c r="N906" s="15"/>
      <c r="O906" s="15"/>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row>
    <row r="907">
      <c r="A907" s="16"/>
      <c r="B907" s="15"/>
      <c r="C907" s="15"/>
      <c r="D907" s="9"/>
      <c r="E907" s="15"/>
      <c r="F907" s="15"/>
      <c r="G907" s="15"/>
      <c r="H907" s="15"/>
      <c r="I907" s="15"/>
      <c r="J907" s="15"/>
      <c r="K907" s="15"/>
      <c r="L907" s="15"/>
      <c r="M907" s="15"/>
      <c r="N907" s="15"/>
      <c r="O907" s="15"/>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row>
    <row r="908">
      <c r="A908" s="16"/>
      <c r="B908" s="15"/>
      <c r="C908" s="15"/>
      <c r="D908" s="9"/>
      <c r="E908" s="15"/>
      <c r="F908" s="15"/>
      <c r="G908" s="15"/>
      <c r="H908" s="15"/>
      <c r="I908" s="15"/>
      <c r="J908" s="15"/>
      <c r="K908" s="15"/>
      <c r="L908" s="15"/>
      <c r="M908" s="15"/>
      <c r="N908" s="15"/>
      <c r="O908" s="15"/>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row>
    <row r="909">
      <c r="A909" s="16"/>
      <c r="B909" s="15"/>
      <c r="C909" s="15"/>
      <c r="D909" s="9"/>
      <c r="E909" s="15"/>
      <c r="F909" s="15"/>
      <c r="G909" s="15"/>
      <c r="H909" s="15"/>
      <c r="I909" s="15"/>
      <c r="J909" s="15"/>
      <c r="K909" s="15"/>
      <c r="L909" s="15"/>
      <c r="M909" s="15"/>
      <c r="N909" s="15"/>
      <c r="O909" s="15"/>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row>
    <row r="910">
      <c r="A910" s="16"/>
      <c r="B910" s="15"/>
      <c r="C910" s="15"/>
      <c r="D910" s="9"/>
      <c r="E910" s="15"/>
      <c r="F910" s="15"/>
      <c r="G910" s="15"/>
      <c r="H910" s="15"/>
      <c r="I910" s="15"/>
      <c r="J910" s="15"/>
      <c r="K910" s="15"/>
      <c r="L910" s="15"/>
      <c r="M910" s="15"/>
      <c r="N910" s="15"/>
      <c r="O910" s="15"/>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row>
    <row r="911">
      <c r="A911" s="16"/>
      <c r="B911" s="15"/>
      <c r="C911" s="15"/>
      <c r="D911" s="9"/>
      <c r="E911" s="15"/>
      <c r="F911" s="15"/>
      <c r="G911" s="15"/>
      <c r="H911" s="15"/>
      <c r="I911" s="15"/>
      <c r="J911" s="15"/>
      <c r="K911" s="15"/>
      <c r="L911" s="15"/>
      <c r="M911" s="15"/>
      <c r="N911" s="15"/>
      <c r="O911" s="15"/>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row>
    <row r="912">
      <c r="A912" s="16"/>
      <c r="B912" s="15"/>
      <c r="C912" s="15"/>
      <c r="D912" s="9"/>
      <c r="E912" s="15"/>
      <c r="F912" s="15"/>
      <c r="G912" s="15"/>
      <c r="H912" s="15"/>
      <c r="I912" s="15"/>
      <c r="J912" s="15"/>
      <c r="K912" s="15"/>
      <c r="L912" s="15"/>
      <c r="M912" s="15"/>
      <c r="N912" s="15"/>
      <c r="O912" s="15"/>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row>
    <row r="913">
      <c r="A913" s="16"/>
      <c r="B913" s="15"/>
      <c r="C913" s="15"/>
      <c r="D913" s="9"/>
      <c r="E913" s="15"/>
      <c r="F913" s="15"/>
      <c r="G913" s="15"/>
      <c r="H913" s="15"/>
      <c r="I913" s="15"/>
      <c r="J913" s="15"/>
      <c r="K913" s="15"/>
      <c r="L913" s="15"/>
      <c r="M913" s="15"/>
      <c r="N913" s="15"/>
      <c r="O913" s="15"/>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row>
    <row r="914">
      <c r="A914" s="16"/>
      <c r="B914" s="15"/>
      <c r="C914" s="15"/>
      <c r="D914" s="9"/>
      <c r="E914" s="15"/>
      <c r="F914" s="15"/>
      <c r="G914" s="15"/>
      <c r="H914" s="15"/>
      <c r="I914" s="15"/>
      <c r="J914" s="15"/>
      <c r="K914" s="15"/>
      <c r="L914" s="15"/>
      <c r="M914" s="15"/>
      <c r="N914" s="15"/>
      <c r="O914" s="15"/>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row>
    <row r="915">
      <c r="A915" s="16"/>
      <c r="B915" s="15"/>
      <c r="C915" s="15"/>
      <c r="D915" s="9"/>
      <c r="E915" s="15"/>
      <c r="F915" s="15"/>
      <c r="G915" s="15"/>
      <c r="H915" s="15"/>
      <c r="I915" s="15"/>
      <c r="J915" s="15"/>
      <c r="K915" s="15"/>
      <c r="L915" s="15"/>
      <c r="M915" s="15"/>
      <c r="N915" s="15"/>
      <c r="O915" s="15"/>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row>
    <row r="916">
      <c r="A916" s="16"/>
      <c r="B916" s="15"/>
      <c r="C916" s="15"/>
      <c r="D916" s="9"/>
      <c r="E916" s="15"/>
      <c r="F916" s="15"/>
      <c r="G916" s="15"/>
      <c r="H916" s="15"/>
      <c r="I916" s="15"/>
      <c r="J916" s="15"/>
      <c r="K916" s="15"/>
      <c r="L916" s="15"/>
      <c r="M916" s="15"/>
      <c r="N916" s="15"/>
      <c r="O916" s="15"/>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row>
    <row r="917">
      <c r="A917" s="16"/>
      <c r="B917" s="15"/>
      <c r="C917" s="15"/>
      <c r="D917" s="9"/>
      <c r="E917" s="15"/>
      <c r="F917" s="15"/>
      <c r="G917" s="15"/>
      <c r="H917" s="15"/>
      <c r="I917" s="15"/>
      <c r="J917" s="15"/>
      <c r="K917" s="15"/>
      <c r="L917" s="15"/>
      <c r="M917" s="15"/>
      <c r="N917" s="15"/>
      <c r="O917" s="15"/>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row>
    <row r="918">
      <c r="A918" s="16"/>
      <c r="B918" s="15"/>
      <c r="C918" s="15"/>
      <c r="D918" s="9"/>
      <c r="E918" s="15"/>
      <c r="F918" s="15"/>
      <c r="G918" s="15"/>
      <c r="H918" s="15"/>
      <c r="I918" s="15"/>
      <c r="J918" s="15"/>
      <c r="K918" s="15"/>
      <c r="L918" s="15"/>
      <c r="M918" s="15"/>
      <c r="N918" s="15"/>
      <c r="O918" s="15"/>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row>
    <row r="919">
      <c r="A919" s="16"/>
      <c r="B919" s="15"/>
      <c r="C919" s="15"/>
      <c r="D919" s="9"/>
      <c r="E919" s="15"/>
      <c r="F919" s="15"/>
      <c r="G919" s="15"/>
      <c r="H919" s="15"/>
      <c r="I919" s="15"/>
      <c r="J919" s="15"/>
      <c r="K919" s="15"/>
      <c r="L919" s="15"/>
      <c r="M919" s="15"/>
      <c r="N919" s="15"/>
      <c r="O919" s="15"/>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row>
    <row r="920">
      <c r="A920" s="16"/>
      <c r="B920" s="15"/>
      <c r="C920" s="15"/>
      <c r="D920" s="9"/>
      <c r="E920" s="15"/>
      <c r="F920" s="15"/>
      <c r="G920" s="15"/>
      <c r="H920" s="15"/>
      <c r="I920" s="15"/>
      <c r="J920" s="15"/>
      <c r="K920" s="15"/>
      <c r="L920" s="15"/>
      <c r="M920" s="15"/>
      <c r="N920" s="15"/>
      <c r="O920" s="15"/>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row>
    <row r="921">
      <c r="A921" s="16"/>
      <c r="B921" s="15"/>
      <c r="C921" s="15"/>
      <c r="D921" s="9"/>
      <c r="E921" s="15"/>
      <c r="F921" s="15"/>
      <c r="G921" s="15"/>
      <c r="H921" s="15"/>
      <c r="I921" s="15"/>
      <c r="J921" s="15"/>
      <c r="K921" s="15"/>
      <c r="L921" s="15"/>
      <c r="M921" s="15"/>
      <c r="N921" s="15"/>
      <c r="O921" s="15"/>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row>
    <row r="922">
      <c r="A922" s="16"/>
      <c r="B922" s="15"/>
      <c r="C922" s="15"/>
      <c r="D922" s="9"/>
      <c r="E922" s="15"/>
      <c r="F922" s="15"/>
      <c r="G922" s="15"/>
      <c r="H922" s="15"/>
      <c r="I922" s="15"/>
      <c r="J922" s="15"/>
      <c r="K922" s="15"/>
      <c r="L922" s="15"/>
      <c r="M922" s="15"/>
      <c r="N922" s="15"/>
      <c r="O922" s="15"/>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row>
    <row r="923">
      <c r="A923" s="16"/>
      <c r="B923" s="15"/>
      <c r="C923" s="15"/>
      <c r="D923" s="9"/>
      <c r="E923" s="15"/>
      <c r="F923" s="15"/>
      <c r="G923" s="15"/>
      <c r="H923" s="15"/>
      <c r="I923" s="15"/>
      <c r="J923" s="15"/>
      <c r="K923" s="15"/>
      <c r="L923" s="15"/>
      <c r="M923" s="15"/>
      <c r="N923" s="15"/>
      <c r="O923" s="15"/>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row>
    <row r="924">
      <c r="A924" s="16"/>
      <c r="B924" s="15"/>
      <c r="C924" s="15"/>
      <c r="D924" s="9"/>
      <c r="E924" s="15"/>
      <c r="F924" s="15"/>
      <c r="G924" s="15"/>
      <c r="H924" s="15"/>
      <c r="I924" s="15"/>
      <c r="J924" s="15"/>
      <c r="K924" s="15"/>
      <c r="L924" s="15"/>
      <c r="M924" s="15"/>
      <c r="N924" s="15"/>
      <c r="O924" s="15"/>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row>
    <row r="925">
      <c r="A925" s="16"/>
      <c r="B925" s="15"/>
      <c r="C925" s="15"/>
      <c r="D925" s="9"/>
      <c r="E925" s="15"/>
      <c r="F925" s="15"/>
      <c r="G925" s="15"/>
      <c r="H925" s="15"/>
      <c r="I925" s="15"/>
      <c r="J925" s="15"/>
      <c r="K925" s="15"/>
      <c r="L925" s="15"/>
      <c r="M925" s="15"/>
      <c r="N925" s="15"/>
      <c r="O925" s="15"/>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row>
    <row r="926">
      <c r="A926" s="16"/>
      <c r="B926" s="15"/>
      <c r="C926" s="15"/>
      <c r="D926" s="9"/>
      <c r="E926" s="15"/>
      <c r="F926" s="15"/>
      <c r="G926" s="15"/>
      <c r="H926" s="15"/>
      <c r="I926" s="15"/>
      <c r="J926" s="15"/>
      <c r="K926" s="15"/>
      <c r="L926" s="15"/>
      <c r="M926" s="15"/>
      <c r="N926" s="15"/>
      <c r="O926" s="15"/>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row>
    <row r="927">
      <c r="A927" s="16"/>
      <c r="B927" s="15"/>
      <c r="C927" s="15"/>
      <c r="D927" s="9"/>
      <c r="E927" s="15"/>
      <c r="F927" s="15"/>
      <c r="G927" s="15"/>
      <c r="H927" s="15"/>
      <c r="I927" s="15"/>
      <c r="J927" s="15"/>
      <c r="K927" s="15"/>
      <c r="L927" s="15"/>
      <c r="M927" s="15"/>
      <c r="N927" s="15"/>
      <c r="O927" s="15"/>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row>
    <row r="928">
      <c r="A928" s="16"/>
      <c r="B928" s="15"/>
      <c r="C928" s="15"/>
      <c r="D928" s="9"/>
      <c r="E928" s="15"/>
      <c r="F928" s="15"/>
      <c r="G928" s="15"/>
      <c r="H928" s="15"/>
      <c r="I928" s="15"/>
      <c r="J928" s="15"/>
      <c r="K928" s="15"/>
      <c r="L928" s="15"/>
      <c r="M928" s="15"/>
      <c r="N928" s="15"/>
      <c r="O928" s="15"/>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row>
    <row r="929">
      <c r="A929" s="16"/>
      <c r="B929" s="15"/>
      <c r="C929" s="15"/>
      <c r="D929" s="9"/>
      <c r="E929" s="15"/>
      <c r="F929" s="15"/>
      <c r="G929" s="15"/>
      <c r="H929" s="15"/>
      <c r="I929" s="15"/>
      <c r="J929" s="15"/>
      <c r="K929" s="15"/>
      <c r="L929" s="15"/>
      <c r="M929" s="15"/>
      <c r="N929" s="15"/>
      <c r="O929" s="15"/>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row>
    <row r="930">
      <c r="A930" s="16"/>
      <c r="B930" s="15"/>
      <c r="C930" s="15"/>
      <c r="D930" s="9"/>
      <c r="E930" s="15"/>
      <c r="F930" s="15"/>
      <c r="G930" s="15"/>
      <c r="H930" s="15"/>
      <c r="I930" s="15"/>
      <c r="J930" s="15"/>
      <c r="K930" s="15"/>
      <c r="L930" s="15"/>
      <c r="M930" s="15"/>
      <c r="N930" s="15"/>
      <c r="O930" s="15"/>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row>
    <row r="931">
      <c r="A931" s="16"/>
      <c r="B931" s="15"/>
      <c r="C931" s="15"/>
      <c r="D931" s="9"/>
      <c r="E931" s="15"/>
      <c r="F931" s="15"/>
      <c r="G931" s="15"/>
      <c r="H931" s="15"/>
      <c r="I931" s="15"/>
      <c r="J931" s="15"/>
      <c r="K931" s="15"/>
      <c r="L931" s="15"/>
      <c r="M931" s="15"/>
      <c r="N931" s="15"/>
      <c r="O931" s="15"/>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row>
    <row r="932">
      <c r="A932" s="16"/>
      <c r="B932" s="15"/>
      <c r="C932" s="15"/>
      <c r="D932" s="9"/>
      <c r="E932" s="15"/>
      <c r="F932" s="15"/>
      <c r="G932" s="15"/>
      <c r="H932" s="15"/>
      <c r="I932" s="15"/>
      <c r="J932" s="15"/>
      <c r="K932" s="15"/>
      <c r="L932" s="15"/>
      <c r="M932" s="15"/>
      <c r="N932" s="15"/>
      <c r="O932" s="15"/>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row>
    <row r="933">
      <c r="A933" s="16"/>
      <c r="B933" s="15"/>
      <c r="C933" s="15"/>
      <c r="D933" s="9"/>
      <c r="E933" s="15"/>
      <c r="F933" s="15"/>
      <c r="G933" s="15"/>
      <c r="H933" s="15"/>
      <c r="I933" s="15"/>
      <c r="J933" s="15"/>
      <c r="K933" s="15"/>
      <c r="L933" s="15"/>
      <c r="M933" s="15"/>
      <c r="N933" s="15"/>
      <c r="O933" s="15"/>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row>
    <row r="934">
      <c r="A934" s="16"/>
      <c r="B934" s="15"/>
      <c r="C934" s="15"/>
      <c r="D934" s="9"/>
      <c r="E934" s="15"/>
      <c r="F934" s="15"/>
      <c r="G934" s="15"/>
      <c r="H934" s="15"/>
      <c r="I934" s="15"/>
      <c r="J934" s="15"/>
      <c r="K934" s="15"/>
      <c r="L934" s="15"/>
      <c r="M934" s="15"/>
      <c r="N934" s="15"/>
      <c r="O934" s="15"/>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row>
    <row r="935">
      <c r="A935" s="16"/>
      <c r="B935" s="15"/>
      <c r="C935" s="15"/>
      <c r="D935" s="9"/>
      <c r="E935" s="15"/>
      <c r="F935" s="15"/>
      <c r="G935" s="15"/>
      <c r="H935" s="15"/>
      <c r="I935" s="15"/>
      <c r="J935" s="15"/>
      <c r="K935" s="15"/>
      <c r="L935" s="15"/>
      <c r="M935" s="15"/>
      <c r="N935" s="15"/>
      <c r="O935" s="15"/>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row>
    <row r="936">
      <c r="A936" s="16"/>
      <c r="B936" s="15"/>
      <c r="C936" s="15"/>
      <c r="D936" s="9"/>
      <c r="E936" s="15"/>
      <c r="F936" s="15"/>
      <c r="G936" s="15"/>
      <c r="H936" s="15"/>
      <c r="I936" s="15"/>
      <c r="J936" s="15"/>
      <c r="K936" s="15"/>
      <c r="L936" s="15"/>
      <c r="M936" s="15"/>
      <c r="N936" s="15"/>
      <c r="O936" s="15"/>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row>
    <row r="937">
      <c r="A937" s="16"/>
      <c r="B937" s="15"/>
      <c r="C937" s="15"/>
      <c r="D937" s="9"/>
      <c r="E937" s="15"/>
      <c r="F937" s="15"/>
      <c r="G937" s="15"/>
      <c r="H937" s="15"/>
      <c r="I937" s="15"/>
      <c r="J937" s="15"/>
      <c r="K937" s="15"/>
      <c r="L937" s="15"/>
      <c r="M937" s="15"/>
      <c r="N937" s="15"/>
      <c r="O937" s="15"/>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row>
    <row r="938">
      <c r="A938" s="16"/>
      <c r="B938" s="15"/>
      <c r="C938" s="15"/>
      <c r="D938" s="9"/>
      <c r="E938" s="15"/>
      <c r="F938" s="15"/>
      <c r="G938" s="15"/>
      <c r="H938" s="15"/>
      <c r="I938" s="15"/>
      <c r="J938" s="15"/>
      <c r="K938" s="15"/>
      <c r="L938" s="15"/>
      <c r="M938" s="15"/>
      <c r="N938" s="15"/>
      <c r="O938" s="15"/>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row>
    <row r="939">
      <c r="A939" s="16"/>
      <c r="B939" s="15"/>
      <c r="C939" s="15"/>
      <c r="D939" s="9"/>
      <c r="E939" s="15"/>
      <c r="F939" s="15"/>
      <c r="G939" s="15"/>
      <c r="H939" s="15"/>
      <c r="I939" s="15"/>
      <c r="J939" s="15"/>
      <c r="K939" s="15"/>
      <c r="L939" s="15"/>
      <c r="M939" s="15"/>
      <c r="N939" s="15"/>
      <c r="O939" s="15"/>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row>
    <row r="940">
      <c r="A940" s="16"/>
      <c r="B940" s="15"/>
      <c r="C940" s="15"/>
      <c r="D940" s="9"/>
      <c r="E940" s="15"/>
      <c r="F940" s="15"/>
      <c r="G940" s="15"/>
      <c r="H940" s="15"/>
      <c r="I940" s="15"/>
      <c r="J940" s="15"/>
      <c r="K940" s="15"/>
      <c r="L940" s="15"/>
      <c r="M940" s="15"/>
      <c r="N940" s="15"/>
      <c r="O940" s="15"/>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row>
    <row r="941">
      <c r="A941" s="16"/>
      <c r="B941" s="15"/>
      <c r="C941" s="15"/>
      <c r="D941" s="9"/>
      <c r="E941" s="15"/>
      <c r="F941" s="15"/>
      <c r="G941" s="15"/>
      <c r="H941" s="15"/>
      <c r="I941" s="15"/>
      <c r="J941" s="15"/>
      <c r="K941" s="15"/>
      <c r="L941" s="15"/>
      <c r="M941" s="15"/>
      <c r="N941" s="15"/>
      <c r="O941" s="15"/>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row>
    <row r="942">
      <c r="A942" s="16"/>
      <c r="B942" s="15"/>
      <c r="C942" s="15"/>
      <c r="D942" s="9"/>
      <c r="E942" s="15"/>
      <c r="F942" s="15"/>
      <c r="G942" s="15"/>
      <c r="H942" s="15"/>
      <c r="I942" s="15"/>
      <c r="J942" s="15"/>
      <c r="K942" s="15"/>
      <c r="L942" s="15"/>
      <c r="M942" s="15"/>
      <c r="N942" s="15"/>
      <c r="O942" s="15"/>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row>
    <row r="943">
      <c r="A943" s="16"/>
      <c r="B943" s="15"/>
      <c r="C943" s="15"/>
      <c r="D943" s="9"/>
      <c r="E943" s="15"/>
      <c r="F943" s="15"/>
      <c r="G943" s="15"/>
      <c r="H943" s="15"/>
      <c r="I943" s="15"/>
      <c r="J943" s="15"/>
      <c r="K943" s="15"/>
      <c r="L943" s="15"/>
      <c r="M943" s="15"/>
      <c r="N943" s="15"/>
      <c r="O943" s="15"/>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row>
    <row r="944">
      <c r="A944" s="16"/>
      <c r="B944" s="15"/>
      <c r="C944" s="15"/>
      <c r="D944" s="9"/>
      <c r="E944" s="15"/>
      <c r="F944" s="15"/>
      <c r="G944" s="15"/>
      <c r="H944" s="15"/>
      <c r="I944" s="15"/>
      <c r="J944" s="15"/>
      <c r="K944" s="15"/>
      <c r="L944" s="15"/>
      <c r="M944" s="15"/>
      <c r="N944" s="15"/>
      <c r="O944" s="15"/>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row>
    <row r="945">
      <c r="A945" s="16"/>
      <c r="B945" s="15"/>
      <c r="C945" s="15"/>
      <c r="D945" s="9"/>
      <c r="E945" s="15"/>
      <c r="F945" s="15"/>
      <c r="G945" s="15"/>
      <c r="H945" s="15"/>
      <c r="I945" s="15"/>
      <c r="J945" s="15"/>
      <c r="K945" s="15"/>
      <c r="L945" s="15"/>
      <c r="M945" s="15"/>
      <c r="N945" s="15"/>
      <c r="O945" s="15"/>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row>
    <row r="946">
      <c r="A946" s="16"/>
      <c r="B946" s="15"/>
      <c r="C946" s="15"/>
      <c r="D946" s="9"/>
      <c r="E946" s="15"/>
      <c r="F946" s="15"/>
      <c r="G946" s="15"/>
      <c r="H946" s="15"/>
      <c r="I946" s="15"/>
      <c r="J946" s="15"/>
      <c r="K946" s="15"/>
      <c r="L946" s="15"/>
      <c r="M946" s="15"/>
      <c r="N946" s="15"/>
      <c r="O946" s="15"/>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row>
    <row r="947">
      <c r="A947" s="16"/>
      <c r="B947" s="15"/>
      <c r="C947" s="15"/>
      <c r="D947" s="9"/>
      <c r="E947" s="15"/>
      <c r="F947" s="15"/>
      <c r="G947" s="15"/>
      <c r="H947" s="15"/>
      <c r="I947" s="15"/>
      <c r="J947" s="15"/>
      <c r="K947" s="15"/>
      <c r="L947" s="15"/>
      <c r="M947" s="15"/>
      <c r="N947" s="15"/>
      <c r="O947" s="15"/>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row>
    <row r="948">
      <c r="A948" s="16"/>
      <c r="B948" s="15"/>
      <c r="C948" s="15"/>
      <c r="D948" s="9"/>
      <c r="E948" s="15"/>
      <c r="F948" s="15"/>
      <c r="G948" s="15"/>
      <c r="H948" s="15"/>
      <c r="I948" s="15"/>
      <c r="J948" s="15"/>
      <c r="K948" s="15"/>
      <c r="L948" s="15"/>
      <c r="M948" s="15"/>
      <c r="N948" s="15"/>
      <c r="O948" s="15"/>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row>
    <row r="949">
      <c r="A949" s="16"/>
      <c r="B949" s="15"/>
      <c r="C949" s="15"/>
      <c r="D949" s="9"/>
      <c r="E949" s="15"/>
      <c r="F949" s="15"/>
      <c r="G949" s="15"/>
      <c r="H949" s="15"/>
      <c r="I949" s="15"/>
      <c r="J949" s="15"/>
      <c r="K949" s="15"/>
      <c r="L949" s="15"/>
      <c r="M949" s="15"/>
      <c r="N949" s="15"/>
      <c r="O949" s="15"/>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row>
    <row r="950">
      <c r="A950" s="16"/>
      <c r="B950" s="15"/>
      <c r="C950" s="15"/>
      <c r="D950" s="9"/>
      <c r="E950" s="15"/>
      <c r="F950" s="15"/>
      <c r="G950" s="15"/>
      <c r="H950" s="15"/>
      <c r="I950" s="15"/>
      <c r="J950" s="15"/>
      <c r="K950" s="15"/>
      <c r="L950" s="15"/>
      <c r="M950" s="15"/>
      <c r="N950" s="15"/>
      <c r="O950" s="15"/>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row>
    <row r="951">
      <c r="A951" s="16"/>
      <c r="B951" s="15"/>
      <c r="C951" s="15"/>
      <c r="D951" s="9"/>
      <c r="E951" s="15"/>
      <c r="F951" s="15"/>
      <c r="G951" s="15"/>
      <c r="H951" s="15"/>
      <c r="I951" s="15"/>
      <c r="J951" s="15"/>
      <c r="K951" s="15"/>
      <c r="L951" s="15"/>
      <c r="M951" s="15"/>
      <c r="N951" s="15"/>
      <c r="O951" s="15"/>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row>
    <row r="952">
      <c r="A952" s="16"/>
      <c r="B952" s="15"/>
      <c r="C952" s="15"/>
      <c r="D952" s="9"/>
      <c r="E952" s="15"/>
      <c r="F952" s="15"/>
      <c r="G952" s="15"/>
      <c r="H952" s="15"/>
      <c r="I952" s="15"/>
      <c r="J952" s="15"/>
      <c r="K952" s="15"/>
      <c r="L952" s="15"/>
      <c r="M952" s="15"/>
      <c r="N952" s="15"/>
      <c r="O952" s="15"/>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row>
    <row r="953">
      <c r="A953" s="16"/>
      <c r="B953" s="15"/>
      <c r="C953" s="15"/>
      <c r="D953" s="9"/>
      <c r="E953" s="15"/>
      <c r="F953" s="15"/>
      <c r="G953" s="15"/>
      <c r="H953" s="15"/>
      <c r="I953" s="15"/>
      <c r="J953" s="15"/>
      <c r="K953" s="15"/>
      <c r="L953" s="15"/>
      <c r="M953" s="15"/>
      <c r="N953" s="15"/>
      <c r="O953" s="15"/>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row>
    <row r="954">
      <c r="A954" s="16"/>
      <c r="B954" s="15"/>
      <c r="C954" s="15"/>
      <c r="D954" s="9"/>
      <c r="E954" s="15"/>
      <c r="F954" s="15"/>
      <c r="G954" s="15"/>
      <c r="H954" s="15"/>
      <c r="I954" s="15"/>
      <c r="J954" s="15"/>
      <c r="K954" s="15"/>
      <c r="L954" s="15"/>
      <c r="M954" s="15"/>
      <c r="N954" s="15"/>
      <c r="O954" s="15"/>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row>
    <row r="955">
      <c r="A955" s="16"/>
      <c r="B955" s="15"/>
      <c r="C955" s="15"/>
      <c r="D955" s="9"/>
      <c r="E955" s="15"/>
      <c r="F955" s="15"/>
      <c r="G955" s="15"/>
      <c r="H955" s="15"/>
      <c r="I955" s="15"/>
      <c r="J955" s="15"/>
      <c r="K955" s="15"/>
      <c r="L955" s="15"/>
      <c r="M955" s="15"/>
      <c r="N955" s="15"/>
      <c r="O955" s="15"/>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row>
    <row r="956">
      <c r="A956" s="16"/>
      <c r="B956" s="15"/>
      <c r="C956" s="15"/>
      <c r="D956" s="9"/>
      <c r="E956" s="15"/>
      <c r="F956" s="15"/>
      <c r="G956" s="15"/>
      <c r="H956" s="15"/>
      <c r="I956" s="15"/>
      <c r="J956" s="15"/>
      <c r="K956" s="15"/>
      <c r="L956" s="15"/>
      <c r="M956" s="15"/>
      <c r="N956" s="15"/>
      <c r="O956" s="15"/>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row>
    <row r="957">
      <c r="A957" s="16"/>
      <c r="B957" s="15"/>
      <c r="C957" s="15"/>
      <c r="D957" s="9"/>
      <c r="E957" s="15"/>
      <c r="F957" s="15"/>
      <c r="G957" s="15"/>
      <c r="H957" s="15"/>
      <c r="I957" s="15"/>
      <c r="J957" s="15"/>
      <c r="K957" s="15"/>
      <c r="L957" s="15"/>
      <c r="M957" s="15"/>
      <c r="N957" s="15"/>
      <c r="O957" s="15"/>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row>
    <row r="958">
      <c r="A958" s="16"/>
      <c r="B958" s="15"/>
      <c r="C958" s="15"/>
      <c r="D958" s="9"/>
      <c r="E958" s="15"/>
      <c r="F958" s="15"/>
      <c r="G958" s="15"/>
      <c r="H958" s="15"/>
      <c r="I958" s="15"/>
      <c r="J958" s="15"/>
      <c r="K958" s="15"/>
      <c r="L958" s="15"/>
      <c r="M958" s="15"/>
      <c r="N958" s="15"/>
      <c r="O958" s="15"/>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row>
    <row r="959">
      <c r="A959" s="16"/>
      <c r="B959" s="15"/>
      <c r="C959" s="15"/>
      <c r="D959" s="9"/>
      <c r="E959" s="15"/>
      <c r="F959" s="15"/>
      <c r="G959" s="15"/>
      <c r="H959" s="15"/>
      <c r="I959" s="15"/>
      <c r="J959" s="15"/>
      <c r="K959" s="15"/>
      <c r="L959" s="15"/>
      <c r="M959" s="15"/>
      <c r="N959" s="15"/>
      <c r="O959" s="15"/>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row>
    <row r="960">
      <c r="A960" s="16"/>
      <c r="B960" s="15"/>
      <c r="C960" s="15"/>
      <c r="D960" s="9"/>
      <c r="E960" s="15"/>
      <c r="F960" s="15"/>
      <c r="G960" s="15"/>
      <c r="H960" s="15"/>
      <c r="I960" s="15"/>
      <c r="J960" s="15"/>
      <c r="K960" s="15"/>
      <c r="L960" s="15"/>
      <c r="M960" s="15"/>
      <c r="N960" s="15"/>
      <c r="O960" s="15"/>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row>
    <row r="961">
      <c r="A961" s="16"/>
      <c r="B961" s="15"/>
      <c r="C961" s="15"/>
      <c r="D961" s="9"/>
      <c r="E961" s="15"/>
      <c r="F961" s="15"/>
      <c r="G961" s="15"/>
      <c r="H961" s="15"/>
      <c r="I961" s="15"/>
      <c r="J961" s="15"/>
      <c r="K961" s="15"/>
      <c r="L961" s="15"/>
      <c r="M961" s="15"/>
      <c r="N961" s="15"/>
      <c r="O961" s="15"/>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row>
    <row r="962">
      <c r="A962" s="16"/>
      <c r="B962" s="15"/>
      <c r="C962" s="15"/>
      <c r="D962" s="9"/>
      <c r="E962" s="15"/>
      <c r="F962" s="15"/>
      <c r="G962" s="15"/>
      <c r="H962" s="15"/>
      <c r="I962" s="15"/>
      <c r="J962" s="15"/>
      <c r="K962" s="15"/>
      <c r="L962" s="15"/>
      <c r="M962" s="15"/>
      <c r="N962" s="15"/>
      <c r="O962" s="15"/>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row>
    <row r="963">
      <c r="A963" s="16"/>
      <c r="B963" s="15"/>
      <c r="C963" s="15"/>
      <c r="D963" s="9"/>
      <c r="E963" s="15"/>
      <c r="F963" s="15"/>
      <c r="G963" s="15"/>
      <c r="H963" s="15"/>
      <c r="I963" s="15"/>
      <c r="J963" s="15"/>
      <c r="K963" s="15"/>
      <c r="L963" s="15"/>
      <c r="M963" s="15"/>
      <c r="N963" s="15"/>
      <c r="O963" s="15"/>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row>
    <row r="964">
      <c r="A964" s="16"/>
      <c r="B964" s="15"/>
      <c r="C964" s="15"/>
      <c r="D964" s="9"/>
      <c r="E964" s="15"/>
      <c r="F964" s="15"/>
      <c r="G964" s="15"/>
      <c r="H964" s="15"/>
      <c r="I964" s="15"/>
      <c r="J964" s="15"/>
      <c r="K964" s="15"/>
      <c r="L964" s="15"/>
      <c r="M964" s="15"/>
      <c r="N964" s="15"/>
      <c r="O964" s="15"/>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row>
    <row r="965">
      <c r="A965" s="16"/>
      <c r="B965" s="15"/>
      <c r="C965" s="15"/>
      <c r="D965" s="9"/>
      <c r="E965" s="15"/>
      <c r="F965" s="15"/>
      <c r="G965" s="15"/>
      <c r="H965" s="15"/>
      <c r="I965" s="15"/>
      <c r="J965" s="15"/>
      <c r="K965" s="15"/>
      <c r="L965" s="15"/>
      <c r="M965" s="15"/>
      <c r="N965" s="15"/>
      <c r="O965" s="15"/>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row>
    <row r="966">
      <c r="A966" s="16"/>
      <c r="B966" s="15"/>
      <c r="C966" s="15"/>
      <c r="D966" s="9"/>
      <c r="E966" s="15"/>
      <c r="F966" s="15"/>
      <c r="G966" s="15"/>
      <c r="H966" s="15"/>
      <c r="I966" s="15"/>
      <c r="J966" s="15"/>
      <c r="K966" s="15"/>
      <c r="L966" s="15"/>
      <c r="M966" s="15"/>
      <c r="N966" s="15"/>
      <c r="O966" s="15"/>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row>
    <row r="967">
      <c r="A967" s="16"/>
      <c r="B967" s="15"/>
      <c r="C967" s="15"/>
      <c r="D967" s="9"/>
      <c r="E967" s="15"/>
      <c r="F967" s="15"/>
      <c r="G967" s="15"/>
      <c r="H967" s="15"/>
      <c r="I967" s="15"/>
      <c r="J967" s="15"/>
      <c r="K967" s="15"/>
      <c r="L967" s="15"/>
      <c r="M967" s="15"/>
      <c r="N967" s="15"/>
      <c r="O967" s="15"/>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row>
    <row r="968">
      <c r="A968" s="16"/>
      <c r="B968" s="15"/>
      <c r="C968" s="15"/>
      <c r="D968" s="9"/>
      <c r="E968" s="15"/>
      <c r="F968" s="15"/>
      <c r="G968" s="15"/>
      <c r="H968" s="15"/>
      <c r="I968" s="15"/>
      <c r="J968" s="15"/>
      <c r="K968" s="15"/>
      <c r="L968" s="15"/>
      <c r="M968" s="15"/>
      <c r="N968" s="15"/>
      <c r="O968" s="15"/>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row>
    <row r="969">
      <c r="A969" s="16"/>
      <c r="B969" s="15"/>
      <c r="C969" s="15"/>
      <c r="D969" s="9"/>
      <c r="E969" s="15"/>
      <c r="F969" s="15"/>
      <c r="G969" s="15"/>
      <c r="H969" s="15"/>
      <c r="I969" s="15"/>
      <c r="J969" s="15"/>
      <c r="K969" s="15"/>
      <c r="L969" s="15"/>
      <c r="M969" s="15"/>
      <c r="N969" s="15"/>
      <c r="O969" s="15"/>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row>
    <row r="970">
      <c r="A970" s="16"/>
      <c r="B970" s="15"/>
      <c r="C970" s="15"/>
      <c r="D970" s="9"/>
      <c r="E970" s="15"/>
      <c r="F970" s="15"/>
      <c r="G970" s="15"/>
      <c r="H970" s="15"/>
      <c r="I970" s="15"/>
      <c r="J970" s="15"/>
      <c r="K970" s="15"/>
      <c r="L970" s="15"/>
      <c r="M970" s="15"/>
      <c r="N970" s="15"/>
      <c r="O970" s="15"/>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row>
    <row r="971">
      <c r="A971" s="16"/>
      <c r="B971" s="15"/>
      <c r="C971" s="15"/>
      <c r="D971" s="9"/>
      <c r="E971" s="15"/>
      <c r="F971" s="15"/>
      <c r="G971" s="15"/>
      <c r="H971" s="15"/>
      <c r="I971" s="15"/>
      <c r="J971" s="15"/>
      <c r="K971" s="15"/>
      <c r="L971" s="15"/>
      <c r="M971" s="15"/>
      <c r="N971" s="15"/>
      <c r="O971" s="15"/>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row>
    <row r="972">
      <c r="A972" s="16"/>
      <c r="B972" s="15"/>
      <c r="C972" s="15"/>
      <c r="D972" s="9"/>
      <c r="E972" s="15"/>
      <c r="F972" s="15"/>
      <c r="G972" s="15"/>
      <c r="H972" s="15"/>
      <c r="I972" s="15"/>
      <c r="J972" s="15"/>
      <c r="K972" s="15"/>
      <c r="L972" s="15"/>
      <c r="M972" s="15"/>
      <c r="N972" s="15"/>
      <c r="O972" s="15"/>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row>
    <row r="973">
      <c r="A973" s="16"/>
      <c r="B973" s="15"/>
      <c r="C973" s="15"/>
      <c r="D973" s="9"/>
      <c r="E973" s="15"/>
      <c r="F973" s="15"/>
      <c r="G973" s="15"/>
      <c r="H973" s="15"/>
      <c r="I973" s="15"/>
      <c r="J973" s="15"/>
      <c r="K973" s="15"/>
      <c r="L973" s="15"/>
      <c r="M973" s="15"/>
      <c r="N973" s="15"/>
      <c r="O973" s="15"/>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row>
    <row r="974">
      <c r="A974" s="16"/>
      <c r="B974" s="15"/>
      <c r="C974" s="15"/>
      <c r="D974" s="9"/>
      <c r="E974" s="15"/>
      <c r="F974" s="15"/>
      <c r="G974" s="15"/>
      <c r="H974" s="15"/>
      <c r="I974" s="15"/>
      <c r="J974" s="15"/>
      <c r="K974" s="15"/>
      <c r="L974" s="15"/>
      <c r="M974" s="15"/>
      <c r="N974" s="15"/>
      <c r="O974" s="15"/>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row>
    <row r="975">
      <c r="A975" s="16"/>
      <c r="B975" s="15"/>
      <c r="C975" s="15"/>
      <c r="D975" s="9"/>
      <c r="E975" s="15"/>
      <c r="F975" s="15"/>
      <c r="G975" s="15"/>
      <c r="H975" s="15"/>
      <c r="I975" s="15"/>
      <c r="J975" s="15"/>
      <c r="K975" s="15"/>
      <c r="L975" s="15"/>
      <c r="M975" s="15"/>
      <c r="N975" s="15"/>
      <c r="O975" s="15"/>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row>
    <row r="976">
      <c r="A976" s="16"/>
      <c r="B976" s="15"/>
      <c r="C976" s="15"/>
      <c r="D976" s="9"/>
      <c r="E976" s="15"/>
      <c r="F976" s="15"/>
      <c r="G976" s="15"/>
      <c r="H976" s="15"/>
      <c r="I976" s="15"/>
      <c r="J976" s="15"/>
      <c r="K976" s="15"/>
      <c r="L976" s="15"/>
      <c r="M976" s="15"/>
      <c r="N976" s="15"/>
      <c r="O976" s="15"/>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row>
    <row r="977">
      <c r="A977" s="16"/>
      <c r="B977" s="15"/>
      <c r="C977" s="15"/>
      <c r="D977" s="9"/>
      <c r="E977" s="15"/>
      <c r="F977" s="15"/>
      <c r="G977" s="15"/>
      <c r="H977" s="15"/>
      <c r="I977" s="15"/>
      <c r="J977" s="15"/>
      <c r="K977" s="15"/>
      <c r="L977" s="15"/>
      <c r="M977" s="15"/>
      <c r="N977" s="15"/>
      <c r="O977" s="15"/>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row>
    <row r="978">
      <c r="A978" s="16"/>
      <c r="B978" s="15"/>
      <c r="C978" s="15"/>
      <c r="D978" s="9"/>
      <c r="E978" s="15"/>
      <c r="F978" s="15"/>
      <c r="G978" s="15"/>
      <c r="H978" s="15"/>
      <c r="I978" s="15"/>
      <c r="J978" s="15"/>
      <c r="K978" s="15"/>
      <c r="L978" s="15"/>
      <c r="M978" s="15"/>
      <c r="N978" s="15"/>
      <c r="O978" s="15"/>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row>
    <row r="979">
      <c r="A979" s="16"/>
      <c r="B979" s="15"/>
      <c r="C979" s="15"/>
      <c r="D979" s="9"/>
      <c r="E979" s="15"/>
      <c r="F979" s="15"/>
      <c r="G979" s="15"/>
      <c r="H979" s="15"/>
      <c r="I979" s="15"/>
      <c r="J979" s="15"/>
      <c r="K979" s="15"/>
      <c r="L979" s="15"/>
      <c r="M979" s="15"/>
      <c r="N979" s="15"/>
      <c r="O979" s="15"/>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row>
    <row r="980">
      <c r="A980" s="16"/>
      <c r="B980" s="15"/>
      <c r="C980" s="15"/>
      <c r="D980" s="9"/>
      <c r="E980" s="15"/>
      <c r="F980" s="15"/>
      <c r="G980" s="15"/>
      <c r="H980" s="15"/>
      <c r="I980" s="15"/>
      <c r="J980" s="15"/>
      <c r="K980" s="15"/>
      <c r="L980" s="15"/>
      <c r="M980" s="15"/>
      <c r="N980" s="15"/>
      <c r="O980" s="15"/>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row>
    <row r="981">
      <c r="A981" s="16"/>
      <c r="B981" s="15"/>
      <c r="C981" s="15"/>
      <c r="D981" s="9"/>
      <c r="E981" s="15"/>
      <c r="F981" s="15"/>
      <c r="G981" s="15"/>
      <c r="H981" s="15"/>
      <c r="I981" s="15"/>
      <c r="J981" s="15"/>
      <c r="K981" s="15"/>
      <c r="L981" s="15"/>
      <c r="M981" s="15"/>
      <c r="N981" s="15"/>
      <c r="O981" s="15"/>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row>
    <row r="982">
      <c r="A982" s="16"/>
      <c r="B982" s="15"/>
      <c r="C982" s="15"/>
      <c r="D982" s="9"/>
      <c r="E982" s="15"/>
      <c r="F982" s="15"/>
      <c r="G982" s="15"/>
      <c r="H982" s="15"/>
      <c r="I982" s="15"/>
      <c r="J982" s="15"/>
      <c r="K982" s="15"/>
      <c r="L982" s="15"/>
      <c r="M982" s="15"/>
      <c r="N982" s="15"/>
      <c r="O982" s="15"/>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row>
    <row r="983">
      <c r="A983" s="16"/>
      <c r="B983" s="15"/>
      <c r="C983" s="15"/>
      <c r="D983" s="9"/>
      <c r="E983" s="15"/>
      <c r="F983" s="15"/>
      <c r="G983" s="15"/>
      <c r="H983" s="15"/>
      <c r="I983" s="15"/>
      <c r="J983" s="15"/>
      <c r="K983" s="15"/>
      <c r="L983" s="15"/>
      <c r="M983" s="15"/>
      <c r="N983" s="15"/>
      <c r="O983" s="15"/>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row>
    <row r="984">
      <c r="A984" s="16"/>
      <c r="B984" s="15"/>
      <c r="C984" s="15"/>
      <c r="D984" s="9"/>
      <c r="E984" s="15"/>
      <c r="F984" s="15"/>
      <c r="G984" s="15"/>
      <c r="H984" s="15"/>
      <c r="I984" s="15"/>
      <c r="J984" s="15"/>
      <c r="K984" s="15"/>
      <c r="L984" s="15"/>
      <c r="M984" s="15"/>
      <c r="N984" s="15"/>
      <c r="O984" s="15"/>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row>
    <row r="985">
      <c r="A985" s="16"/>
      <c r="B985" s="15"/>
      <c r="C985" s="15"/>
      <c r="D985" s="9"/>
      <c r="E985" s="15"/>
      <c r="F985" s="15"/>
      <c r="G985" s="15"/>
      <c r="H985" s="15"/>
      <c r="I985" s="15"/>
      <c r="J985" s="15"/>
      <c r="K985" s="15"/>
      <c r="L985" s="15"/>
      <c r="M985" s="15"/>
      <c r="N985" s="15"/>
      <c r="O985" s="15"/>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row>
    <row r="986">
      <c r="A986" s="16"/>
      <c r="B986" s="15"/>
      <c r="C986" s="15"/>
      <c r="D986" s="9"/>
      <c r="E986" s="15"/>
      <c r="F986" s="15"/>
      <c r="G986" s="15"/>
      <c r="H986" s="15"/>
      <c r="I986" s="15"/>
      <c r="J986" s="15"/>
      <c r="K986" s="15"/>
      <c r="L986" s="15"/>
      <c r="M986" s="15"/>
      <c r="N986" s="15"/>
      <c r="O986" s="15"/>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row>
    <row r="987">
      <c r="A987" s="16"/>
      <c r="B987" s="15"/>
      <c r="C987" s="15"/>
      <c r="D987" s="9"/>
      <c r="E987" s="15"/>
      <c r="F987" s="15"/>
      <c r="G987" s="15"/>
      <c r="H987" s="15"/>
      <c r="I987" s="15"/>
      <c r="J987" s="15"/>
      <c r="K987" s="15"/>
      <c r="L987" s="15"/>
      <c r="M987" s="15"/>
      <c r="N987" s="15"/>
      <c r="O987" s="15"/>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row>
    <row r="988">
      <c r="A988" s="16"/>
      <c r="B988" s="15"/>
      <c r="C988" s="15"/>
      <c r="D988" s="9"/>
      <c r="E988" s="15"/>
      <c r="F988" s="15"/>
      <c r="G988" s="15"/>
      <c r="H988" s="15"/>
      <c r="I988" s="15"/>
      <c r="J988" s="15"/>
      <c r="K988" s="15"/>
      <c r="L988" s="15"/>
      <c r="M988" s="15"/>
      <c r="N988" s="15"/>
      <c r="O988" s="15"/>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row>
    <row r="989">
      <c r="A989" s="16"/>
      <c r="B989" s="15"/>
      <c r="C989" s="15"/>
      <c r="D989" s="9"/>
      <c r="E989" s="15"/>
      <c r="F989" s="15"/>
      <c r="G989" s="15"/>
      <c r="H989" s="15"/>
      <c r="I989" s="15"/>
      <c r="J989" s="15"/>
      <c r="K989" s="15"/>
      <c r="L989" s="15"/>
      <c r="M989" s="15"/>
      <c r="N989" s="15"/>
      <c r="O989" s="15"/>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row>
    <row r="990">
      <c r="A990" s="16"/>
      <c r="B990" s="15"/>
      <c r="C990" s="15"/>
      <c r="D990" s="9"/>
      <c r="E990" s="15"/>
      <c r="F990" s="15"/>
      <c r="G990" s="15"/>
      <c r="H990" s="15"/>
      <c r="I990" s="15"/>
      <c r="J990" s="15"/>
      <c r="K990" s="15"/>
      <c r="L990" s="15"/>
      <c r="M990" s="15"/>
      <c r="N990" s="15"/>
      <c r="O990" s="15"/>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row>
    <row r="991">
      <c r="A991" s="16"/>
      <c r="B991" s="15"/>
      <c r="C991" s="15"/>
      <c r="D991" s="9"/>
      <c r="E991" s="15"/>
      <c r="F991" s="15"/>
      <c r="G991" s="15"/>
      <c r="H991" s="15"/>
      <c r="I991" s="15"/>
      <c r="J991" s="15"/>
      <c r="K991" s="15"/>
      <c r="L991" s="15"/>
      <c r="M991" s="15"/>
      <c r="N991" s="15"/>
      <c r="O991" s="15"/>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row>
    <row r="992">
      <c r="A992" s="16"/>
      <c r="B992" s="15"/>
      <c r="C992" s="15"/>
      <c r="D992" s="9"/>
      <c r="E992" s="15"/>
      <c r="F992" s="15"/>
      <c r="G992" s="15"/>
      <c r="H992" s="15"/>
      <c r="I992" s="15"/>
      <c r="J992" s="15"/>
      <c r="K992" s="15"/>
      <c r="L992" s="15"/>
      <c r="M992" s="15"/>
      <c r="N992" s="15"/>
      <c r="O992" s="15"/>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row>
    <row r="993">
      <c r="A993" s="16"/>
      <c r="B993" s="15"/>
      <c r="C993" s="15"/>
      <c r="D993" s="9"/>
      <c r="E993" s="15"/>
      <c r="F993" s="15"/>
      <c r="G993" s="15"/>
      <c r="H993" s="15"/>
      <c r="I993" s="15"/>
      <c r="J993" s="15"/>
      <c r="K993" s="15"/>
      <c r="L993" s="15"/>
      <c r="M993" s="15"/>
      <c r="N993" s="15"/>
      <c r="O993" s="15"/>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row>
    <row r="994">
      <c r="A994" s="16"/>
      <c r="B994" s="15"/>
      <c r="C994" s="15"/>
      <c r="D994" s="9"/>
      <c r="E994" s="15"/>
      <c r="F994" s="15"/>
      <c r="G994" s="15"/>
      <c r="H994" s="15"/>
      <c r="I994" s="15"/>
      <c r="J994" s="15"/>
      <c r="K994" s="15"/>
      <c r="L994" s="15"/>
      <c r="M994" s="15"/>
      <c r="N994" s="15"/>
      <c r="O994" s="15"/>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row>
    <row r="995">
      <c r="A995" s="16"/>
      <c r="B995" s="15"/>
      <c r="C995" s="15"/>
      <c r="D995" s="9"/>
      <c r="E995" s="15"/>
      <c r="F995" s="15"/>
      <c r="G995" s="15"/>
      <c r="H995" s="15"/>
      <c r="I995" s="15"/>
      <c r="J995" s="15"/>
      <c r="K995" s="15"/>
      <c r="L995" s="15"/>
      <c r="M995" s="15"/>
      <c r="N995" s="15"/>
      <c r="O995" s="15"/>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row>
    <row r="996">
      <c r="A996" s="16"/>
      <c r="B996" s="15"/>
      <c r="C996" s="15"/>
      <c r="D996" s="9"/>
      <c r="E996" s="15"/>
      <c r="F996" s="15"/>
      <c r="G996" s="15"/>
      <c r="H996" s="15"/>
      <c r="I996" s="15"/>
      <c r="J996" s="15"/>
      <c r="K996" s="15"/>
      <c r="L996" s="15"/>
      <c r="M996" s="15"/>
      <c r="N996" s="15"/>
      <c r="O996" s="15"/>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row>
    <row r="997">
      <c r="A997" s="16"/>
      <c r="B997" s="15"/>
      <c r="C997" s="15"/>
      <c r="D997" s="9"/>
      <c r="E997" s="15"/>
      <c r="F997" s="15"/>
      <c r="G997" s="15"/>
      <c r="H997" s="15"/>
      <c r="I997" s="15"/>
      <c r="J997" s="15"/>
      <c r="K997" s="15"/>
      <c r="L997" s="15"/>
      <c r="M997" s="15"/>
      <c r="N997" s="15"/>
      <c r="O997" s="15"/>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row>
    <row r="998">
      <c r="A998" s="16"/>
      <c r="B998" s="15"/>
      <c r="C998" s="15"/>
      <c r="D998" s="9"/>
      <c r="E998" s="15"/>
      <c r="F998" s="15"/>
      <c r="G998" s="15"/>
      <c r="H998" s="15"/>
      <c r="I998" s="15"/>
      <c r="J998" s="15"/>
      <c r="K998" s="15"/>
      <c r="L998" s="15"/>
      <c r="M998" s="15"/>
      <c r="N998" s="15"/>
      <c r="O998" s="15"/>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row>
    <row r="999">
      <c r="A999" s="16"/>
      <c r="B999" s="15"/>
      <c r="C999" s="15"/>
      <c r="D999" s="9"/>
      <c r="E999" s="15"/>
      <c r="F999" s="15"/>
      <c r="G999" s="15"/>
      <c r="H999" s="15"/>
      <c r="I999" s="15"/>
      <c r="J999" s="15"/>
      <c r="K999" s="15"/>
      <c r="L999" s="15"/>
      <c r="M999" s="15"/>
      <c r="N999" s="15"/>
      <c r="O999" s="15"/>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row>
    <row r="1000">
      <c r="A1000" s="16"/>
      <c r="B1000" s="15"/>
      <c r="C1000" s="15"/>
      <c r="D1000" s="9"/>
      <c r="E1000" s="15"/>
      <c r="F1000" s="15"/>
      <c r="G1000" s="15"/>
      <c r="H1000" s="15"/>
      <c r="I1000" s="15"/>
      <c r="J1000" s="15"/>
      <c r="K1000" s="15"/>
      <c r="L1000" s="15"/>
      <c r="M1000" s="15"/>
      <c r="N1000" s="15"/>
      <c r="O1000" s="15"/>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row>
    <row r="1001">
      <c r="A1001" s="16"/>
      <c r="B1001" s="15"/>
      <c r="C1001" s="15"/>
      <c r="D1001" s="9"/>
      <c r="E1001" s="15"/>
      <c r="F1001" s="15"/>
      <c r="G1001" s="15"/>
      <c r="H1001" s="15"/>
      <c r="I1001" s="15"/>
      <c r="J1001" s="15"/>
      <c r="K1001" s="15"/>
      <c r="L1001" s="15"/>
      <c r="M1001" s="15"/>
      <c r="N1001" s="15"/>
      <c r="O1001" s="15"/>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row>
    <row r="1002">
      <c r="A1002" s="16"/>
      <c r="B1002" s="15"/>
      <c r="C1002" s="15"/>
      <c r="D1002" s="9"/>
      <c r="E1002" s="15"/>
      <c r="F1002" s="15"/>
      <c r="G1002" s="15"/>
      <c r="H1002" s="15"/>
      <c r="I1002" s="15"/>
      <c r="J1002" s="15"/>
      <c r="K1002" s="15"/>
      <c r="L1002" s="15"/>
      <c r="M1002" s="15"/>
      <c r="N1002" s="15"/>
      <c r="O1002" s="15"/>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row>
    <row r="1003">
      <c r="A1003" s="16"/>
      <c r="B1003" s="15"/>
      <c r="C1003" s="15"/>
      <c r="D1003" s="9"/>
      <c r="E1003" s="15"/>
      <c r="F1003" s="15"/>
      <c r="G1003" s="15"/>
      <c r="H1003" s="15"/>
      <c r="I1003" s="15"/>
      <c r="J1003" s="15"/>
      <c r="K1003" s="15"/>
      <c r="L1003" s="15"/>
      <c r="M1003" s="15"/>
      <c r="N1003" s="15"/>
      <c r="O1003" s="15"/>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row>
    <row r="1004">
      <c r="A1004" s="16"/>
      <c r="B1004" s="15"/>
      <c r="C1004" s="15"/>
      <c r="D1004" s="9"/>
      <c r="E1004" s="15"/>
      <c r="F1004" s="15"/>
      <c r="G1004" s="15"/>
      <c r="H1004" s="15"/>
      <c r="I1004" s="15"/>
      <c r="J1004" s="15"/>
      <c r="K1004" s="15"/>
      <c r="L1004" s="15"/>
      <c r="M1004" s="15"/>
      <c r="N1004" s="15"/>
      <c r="O1004" s="15"/>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row>
    <row r="1005">
      <c r="A1005" s="16"/>
      <c r="B1005" s="15"/>
      <c r="C1005" s="15"/>
      <c r="D1005" s="9"/>
      <c r="E1005" s="15"/>
      <c r="F1005" s="15"/>
      <c r="G1005" s="15"/>
      <c r="H1005" s="15"/>
      <c r="I1005" s="15"/>
      <c r="J1005" s="15"/>
      <c r="K1005" s="15"/>
      <c r="L1005" s="15"/>
      <c r="M1005" s="15"/>
      <c r="N1005" s="15"/>
      <c r="O1005" s="15"/>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row>
    <row r="1006">
      <c r="A1006" s="16"/>
      <c r="B1006" s="15"/>
      <c r="C1006" s="15"/>
      <c r="D1006" s="9"/>
      <c r="E1006" s="15"/>
      <c r="F1006" s="15"/>
      <c r="G1006" s="15"/>
      <c r="H1006" s="15"/>
      <c r="I1006" s="15"/>
      <c r="J1006" s="15"/>
      <c r="K1006" s="15"/>
      <c r="L1006" s="15"/>
      <c r="M1006" s="15"/>
      <c r="N1006" s="15"/>
      <c r="O1006" s="15"/>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row>
    <row r="1007">
      <c r="A1007" s="16"/>
      <c r="B1007" s="15"/>
      <c r="C1007" s="15"/>
      <c r="D1007" s="9"/>
      <c r="E1007" s="15"/>
      <c r="F1007" s="15"/>
      <c r="G1007" s="15"/>
      <c r="H1007" s="15"/>
      <c r="I1007" s="15"/>
      <c r="J1007" s="15"/>
      <c r="K1007" s="15"/>
      <c r="L1007" s="15"/>
      <c r="M1007" s="15"/>
      <c r="N1007" s="15"/>
      <c r="O1007" s="15"/>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row>
    <row r="1008">
      <c r="A1008" s="16"/>
      <c r="B1008" s="15"/>
      <c r="C1008" s="15"/>
      <c r="D1008" s="9"/>
      <c r="E1008" s="17" t="str">
        <f>B1008</f>
        <v/>
      </c>
      <c r="F1008" s="15"/>
      <c r="G1008" s="15"/>
      <c r="H1008" s="15"/>
      <c r="I1008" s="15"/>
      <c r="J1008" s="15"/>
      <c r="K1008" s="15"/>
      <c r="L1008" s="15"/>
      <c r="M1008" s="15"/>
      <c r="N1008" s="15"/>
      <c r="O1008" s="15"/>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row>
  </sheetData>
  <conditionalFormatting sqref="A1:AT1008">
    <cfRule type="cellIs" dxfId="0" priority="1" operator="greaterThan">
      <formula>0</formula>
    </cfRule>
  </conditionalFormatting>
  <conditionalFormatting sqref="A1:AT1008">
    <cfRule type="cellIs" dxfId="1" priority="2" operator="lessThan">
      <formula>0</formula>
    </cfRule>
  </conditionalFormatting>
  <conditionalFormatting sqref="A1:AT1008">
    <cfRule type="cellIs" dxfId="2" priority="3" operator="equal">
      <formula>0</formula>
    </cfRule>
  </conditionalFormatting>
  <drawing r:id="rId2"/>
  <legacy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3.43"/>
    <col customWidth="1" min="2" max="2" width="4.43"/>
    <col customWidth="1" min="3" max="3" width="7.14"/>
    <col customWidth="1" min="4" max="4" width="23.0"/>
    <col customWidth="1" min="5" max="6" width="12.71"/>
    <col customWidth="1" min="7" max="7" width="15.57"/>
    <col customWidth="1" min="8" max="8" width="21.29"/>
    <col customWidth="1" min="9" max="11" width="19.71"/>
    <col customWidth="1" min="12" max="13" width="13.57"/>
    <col customWidth="1" min="14" max="14" width="102.57"/>
    <col customWidth="1" min="15" max="24" width="2.71"/>
    <col customWidth="1" min="25" max="28" width="4.29"/>
    <col customWidth="1" min="29" max="29" width="13.57"/>
    <col customWidth="1" min="30" max="30" width="13.14"/>
    <col customWidth="1" min="31" max="31" width="7.43"/>
    <col customWidth="1" min="32" max="32" width="6.71"/>
    <col customWidth="1" min="33" max="33" width="9.86"/>
    <col customWidth="1" min="34" max="34" width="12.0"/>
    <col customWidth="1" min="35" max="35" width="11.43"/>
    <col customWidth="1" min="36" max="37" width="9.86"/>
    <col customWidth="1" min="38" max="38" width="1.71"/>
    <col customWidth="1" min="39" max="40" width="16.71"/>
    <col customWidth="1" min="41" max="44" width="9.86"/>
  </cols>
  <sheetData>
    <row r="1">
      <c r="A1" s="55" t="s">
        <v>97</v>
      </c>
      <c r="B1" s="56" t="s">
        <v>98</v>
      </c>
      <c r="C1" s="57" t="s">
        <v>99</v>
      </c>
      <c r="D1" s="58" t="s">
        <v>100</v>
      </c>
      <c r="E1" s="59" t="s">
        <v>0</v>
      </c>
      <c r="F1" s="60" t="s">
        <v>101</v>
      </c>
      <c r="G1" s="60" t="s">
        <v>24</v>
      </c>
      <c r="H1" s="60" t="s">
        <v>102</v>
      </c>
      <c r="I1" s="60" t="s">
        <v>103</v>
      </c>
      <c r="J1" s="61"/>
      <c r="K1" s="62"/>
      <c r="L1" s="60" t="s">
        <v>104</v>
      </c>
      <c r="M1" s="60" t="s">
        <v>104</v>
      </c>
      <c r="N1" s="59" t="s">
        <v>74</v>
      </c>
      <c r="O1" s="63" t="s">
        <v>105</v>
      </c>
      <c r="P1" s="64" t="s">
        <v>106</v>
      </c>
      <c r="Q1" s="65" t="s">
        <v>107</v>
      </c>
      <c r="R1" s="66" t="s">
        <v>108</v>
      </c>
      <c r="S1" s="67" t="s">
        <v>109</v>
      </c>
      <c r="T1" s="68" t="s">
        <v>110</v>
      </c>
      <c r="U1" s="69" t="s">
        <v>111</v>
      </c>
      <c r="V1" s="70" t="s">
        <v>112</v>
      </c>
      <c r="W1" s="71" t="s">
        <v>113</v>
      </c>
      <c r="X1" s="72" t="s">
        <v>114</v>
      </c>
      <c r="Y1" s="73" t="s">
        <v>115</v>
      </c>
      <c r="Z1" s="74" t="s">
        <v>116</v>
      </c>
      <c r="AA1" s="75" t="s">
        <v>117</v>
      </c>
      <c r="AB1" s="76" t="s">
        <v>118</v>
      </c>
      <c r="AC1" s="77" t="s">
        <v>99</v>
      </c>
      <c r="AD1" s="78" t="s">
        <v>119</v>
      </c>
      <c r="AE1" s="79" t="s">
        <v>120</v>
      </c>
      <c r="AF1" s="60" t="s">
        <v>121</v>
      </c>
      <c r="AG1" s="79" t="s">
        <v>122</v>
      </c>
      <c r="AH1" s="80" t="s">
        <v>123</v>
      </c>
      <c r="AI1" s="81" t="s">
        <v>124</v>
      </c>
      <c r="AJ1" s="79" t="s">
        <v>125</v>
      </c>
      <c r="AK1" s="82" t="s">
        <v>126</v>
      </c>
      <c r="AL1" s="83"/>
      <c r="AM1" s="84" t="s">
        <v>127</v>
      </c>
      <c r="AN1" s="60" t="s">
        <v>128</v>
      </c>
      <c r="AO1" s="60" t="s">
        <v>129</v>
      </c>
      <c r="AP1" s="85" t="s">
        <v>130</v>
      </c>
      <c r="AQ1" s="58" t="s">
        <v>72</v>
      </c>
      <c r="AR1" s="86"/>
      <c r="AS1" s="87"/>
      <c r="AT1" s="87"/>
      <c r="AU1" s="87"/>
      <c r="AV1" s="88" t="s">
        <v>1</v>
      </c>
      <c r="AW1" s="86" t="s">
        <v>63</v>
      </c>
      <c r="AX1" s="89" t="s">
        <v>64</v>
      </c>
      <c r="AY1" s="90" t="s">
        <v>65</v>
      </c>
      <c r="AZ1" s="91" t="s">
        <v>66</v>
      </c>
      <c r="BA1" s="89" t="s">
        <v>67</v>
      </c>
      <c r="BB1" s="90" t="s">
        <v>68</v>
      </c>
      <c r="BC1" s="92" t="s">
        <v>69</v>
      </c>
      <c r="BD1" s="93" t="s">
        <v>129</v>
      </c>
      <c r="BE1" s="93" t="s">
        <v>131</v>
      </c>
      <c r="BF1" s="88" t="s">
        <v>72</v>
      </c>
      <c r="BG1" s="87"/>
      <c r="BH1" s="87"/>
      <c r="BI1" s="87"/>
      <c r="BJ1" s="87"/>
      <c r="BK1" s="87"/>
      <c r="BL1" s="87"/>
      <c r="BM1" s="87"/>
      <c r="BN1" s="87"/>
    </row>
    <row r="2">
      <c r="B2" s="94"/>
      <c r="C2" s="95"/>
      <c r="D2" s="96"/>
      <c r="E2" s="97"/>
      <c r="F2" s="98"/>
      <c r="G2" s="98"/>
      <c r="H2" s="98"/>
      <c r="I2" s="99" t="s">
        <v>132</v>
      </c>
      <c r="J2" s="99" t="s">
        <v>133</v>
      </c>
      <c r="K2" s="100" t="s">
        <v>134</v>
      </c>
      <c r="L2" s="101" t="s">
        <v>132</v>
      </c>
      <c r="M2" s="101" t="s">
        <v>133</v>
      </c>
      <c r="N2" s="97"/>
      <c r="O2" s="102"/>
      <c r="P2" s="103"/>
      <c r="Q2" s="102"/>
      <c r="R2" s="103"/>
      <c r="S2" s="102"/>
      <c r="T2" s="103"/>
      <c r="U2" s="102"/>
      <c r="V2" s="103"/>
      <c r="W2" s="102"/>
      <c r="X2" s="103"/>
      <c r="Y2" s="104"/>
      <c r="Z2" s="105"/>
      <c r="AA2" s="106"/>
      <c r="AB2" s="107"/>
      <c r="AC2" s="108"/>
      <c r="AD2" s="109"/>
      <c r="AE2" s="110"/>
      <c r="AF2" s="98"/>
      <c r="AG2" s="110"/>
      <c r="AH2" s="111"/>
      <c r="AI2" s="112"/>
      <c r="AJ2" s="110"/>
      <c r="AK2" s="113"/>
      <c r="AL2" s="114"/>
      <c r="AM2" s="115">
        <v>35000.0</v>
      </c>
      <c r="AN2" s="98"/>
      <c r="AO2" s="98"/>
      <c r="AP2" s="116"/>
      <c r="AQ2" s="117"/>
      <c r="AR2" s="116"/>
      <c r="AS2" s="98"/>
      <c r="AT2" s="98"/>
      <c r="AU2" s="98"/>
      <c r="AV2" s="118">
        <f>SUM(AK:AK)</f>
        <v>33380.56</v>
      </c>
      <c r="AW2" s="119">
        <f>COUNTA(D4:D961)</f>
        <v>63</v>
      </c>
      <c r="AX2" s="120">
        <f>COUNTIF(AK:AK,"&gt;0.5")</f>
        <v>50</v>
      </c>
      <c r="AY2" s="121">
        <f>COUNTIF(AK:AK,"&lt;-0.5")</f>
        <v>8</v>
      </c>
      <c r="AZ2" s="122">
        <f>COUNTIFs(AK:AK,"&lt;0.5",AK:AK,"&gt;-0.5")</f>
        <v>0</v>
      </c>
      <c r="BA2" s="123">
        <f>SUMIF(AK:AK,"&gt;0",AK:AK)/AX2</f>
        <v>699.3262</v>
      </c>
      <c r="BB2" s="124">
        <f>SUMIF(AK:AK,"&lt;0",AK:AK)/AY2</f>
        <v>-198.21875</v>
      </c>
      <c r="BC2" s="125">
        <f>BA2*AX3+BB2*AY3</f>
        <v>529.8501587</v>
      </c>
      <c r="BD2" s="126">
        <f t="shared" ref="BD2:BE2" si="1">min(AO:AO)</f>
        <v>-544.34</v>
      </c>
      <c r="BE2" s="127">
        <f t="shared" si="1"/>
        <v>-0.04385248642</v>
      </c>
      <c r="BF2" s="118">
        <f>SUM(AQ:AQ)</f>
        <v>10.82382562</v>
      </c>
      <c r="BG2" s="98"/>
      <c r="BH2" s="98"/>
      <c r="BI2" s="98"/>
      <c r="BJ2" s="98"/>
      <c r="BK2" s="98"/>
      <c r="BL2" s="98"/>
      <c r="BM2" s="98"/>
      <c r="BN2" s="98"/>
    </row>
    <row r="3">
      <c r="B3" s="128"/>
      <c r="C3" s="129"/>
      <c r="D3" s="130"/>
      <c r="E3" s="131"/>
      <c r="F3" s="132"/>
      <c r="G3" s="132"/>
      <c r="H3" s="132"/>
      <c r="I3" s="133"/>
      <c r="J3" s="133"/>
      <c r="K3" s="134"/>
      <c r="L3" s="135"/>
      <c r="M3" s="135"/>
      <c r="N3" s="131"/>
      <c r="O3" s="136"/>
      <c r="P3" s="137"/>
      <c r="Q3" s="136"/>
      <c r="R3" s="137"/>
      <c r="S3" s="136"/>
      <c r="T3" s="137"/>
      <c r="U3" s="136"/>
      <c r="V3" s="137"/>
      <c r="W3" s="136"/>
      <c r="X3" s="137"/>
      <c r="Y3" s="138"/>
      <c r="Z3" s="139"/>
      <c r="AA3" s="140"/>
      <c r="AB3" s="141"/>
      <c r="AC3" s="142"/>
      <c r="AD3" s="143"/>
      <c r="AE3" s="144"/>
      <c r="AF3" s="132"/>
      <c r="AG3" s="144"/>
      <c r="AH3" s="145"/>
      <c r="AI3" s="146"/>
      <c r="AJ3" s="144"/>
      <c r="AK3" s="147"/>
      <c r="AL3" s="114"/>
      <c r="AM3" s="148"/>
      <c r="AN3" s="132"/>
      <c r="AO3" s="132"/>
      <c r="AP3" s="149"/>
      <c r="AQ3" s="150"/>
      <c r="AR3" s="149"/>
      <c r="AS3" s="132"/>
      <c r="AT3" s="132"/>
      <c r="AU3" s="132"/>
      <c r="AV3" s="151">
        <f>AV2/$AM$2</f>
        <v>0.9537302857</v>
      </c>
      <c r="AW3" s="152"/>
      <c r="AX3" s="153">
        <f t="shared" ref="AX3:AZ3" si="2">AX2/$AW$2</f>
        <v>0.7936507937</v>
      </c>
      <c r="AY3" s="154">
        <f t="shared" si="2"/>
        <v>0.126984127</v>
      </c>
      <c r="AZ3" s="155">
        <f t="shared" si="2"/>
        <v>0</v>
      </c>
      <c r="BA3" s="156"/>
      <c r="BB3" s="157"/>
      <c r="BC3" s="158"/>
      <c r="BD3" s="159"/>
      <c r="BE3" s="159"/>
      <c r="BF3" s="151">
        <f>AVERAGE(AQ:AQ)</f>
        <v>0.1866176831</v>
      </c>
      <c r="BG3" s="132"/>
      <c r="BH3" s="132"/>
      <c r="BI3" s="132"/>
      <c r="BJ3" s="132"/>
      <c r="BK3" s="132"/>
      <c r="BL3" s="132"/>
      <c r="BM3" s="132"/>
      <c r="BN3" s="132"/>
    </row>
    <row r="4">
      <c r="A4" s="160" t="b">
        <v>0</v>
      </c>
      <c r="B4" s="161">
        <v>44572.0</v>
      </c>
      <c r="C4" s="162">
        <v>0.37171296296296297</v>
      </c>
      <c r="D4" s="163" t="s">
        <v>135</v>
      </c>
      <c r="E4" s="164" t="s">
        <v>15</v>
      </c>
      <c r="F4" s="165" t="s">
        <v>136</v>
      </c>
      <c r="G4" s="165" t="s">
        <v>25</v>
      </c>
      <c r="H4" s="165" t="s">
        <v>137</v>
      </c>
      <c r="I4" s="165" t="s">
        <v>138</v>
      </c>
      <c r="J4" s="165" t="s">
        <v>139</v>
      </c>
      <c r="K4" s="166" t="s">
        <v>138</v>
      </c>
      <c r="L4" s="166"/>
      <c r="M4" s="166"/>
      <c r="N4" s="167"/>
      <c r="O4" s="168">
        <v>5.0</v>
      </c>
      <c r="P4" s="169">
        <v>1.0</v>
      </c>
      <c r="Q4" s="170"/>
      <c r="R4" s="171"/>
      <c r="S4" s="172"/>
      <c r="T4" s="173"/>
      <c r="U4" s="174"/>
      <c r="V4" s="175"/>
      <c r="W4" s="176"/>
      <c r="X4" s="177"/>
      <c r="Y4" s="165">
        <v>0.0</v>
      </c>
      <c r="Z4" s="178">
        <v>0.0</v>
      </c>
      <c r="AA4" s="179" t="s">
        <v>132</v>
      </c>
      <c r="AB4" s="180">
        <v>1.0</v>
      </c>
      <c r="AC4" s="181">
        <v>0.3685300925925926</v>
      </c>
      <c r="AD4" s="182" t="s">
        <v>140</v>
      </c>
      <c r="AE4" s="183" t="s">
        <v>132</v>
      </c>
      <c r="AF4" s="165" t="s">
        <v>133</v>
      </c>
      <c r="AG4" s="183">
        <v>1.15</v>
      </c>
      <c r="AH4" s="184">
        <v>71.0</v>
      </c>
      <c r="AI4" s="185">
        <v>1550.3</v>
      </c>
      <c r="AJ4" s="183">
        <v>7.93</v>
      </c>
      <c r="AK4" s="186">
        <v>150.65</v>
      </c>
      <c r="AL4" s="187"/>
      <c r="AM4" s="188">
        <f>AK4</f>
        <v>150.65</v>
      </c>
      <c r="AN4" s="189">
        <f>if(AM4&gt;AN3,AM4,AN3)</f>
        <v>150.65</v>
      </c>
      <c r="AO4" s="189">
        <f>AM4-AN4</f>
        <v>0</v>
      </c>
      <c r="AP4" s="190">
        <f>AO4/AN4</f>
        <v>0</v>
      </c>
      <c r="AQ4" s="191">
        <f>AK4/AI4</f>
        <v>0.09717474037</v>
      </c>
      <c r="AR4" s="192"/>
      <c r="AS4" s="193"/>
      <c r="AT4" s="193"/>
      <c r="AU4" s="193"/>
      <c r="AV4" s="193"/>
      <c r="AW4" s="193"/>
      <c r="AX4" s="193"/>
      <c r="AY4" s="193"/>
      <c r="AZ4" s="193"/>
      <c r="BA4" s="193"/>
      <c r="BB4" s="193"/>
      <c r="BC4" s="193"/>
      <c r="BD4" s="193"/>
      <c r="BE4" s="193"/>
      <c r="BF4" s="193"/>
      <c r="BG4" s="193"/>
      <c r="BH4" s="193"/>
      <c r="BI4" s="193"/>
      <c r="BJ4" s="193"/>
      <c r="BK4" s="193"/>
      <c r="BL4" s="193"/>
      <c r="BM4" s="193"/>
      <c r="BN4" s="193"/>
    </row>
    <row r="5">
      <c r="A5" s="194"/>
      <c r="B5" s="128"/>
      <c r="C5" s="129"/>
      <c r="D5" s="130"/>
      <c r="E5" s="131"/>
      <c r="F5" s="132"/>
      <c r="G5" s="132"/>
      <c r="H5" s="132" t="str">
        <f>VLOOKUP(H4,VALIDATION!F:G,2,false)</f>
        <v>61dc5283a4eaad5dc976fcf2</v>
      </c>
      <c r="I5" s="132"/>
      <c r="J5" s="132"/>
      <c r="K5" s="130"/>
      <c r="L5" s="130"/>
      <c r="M5" s="130"/>
      <c r="N5" s="195"/>
      <c r="O5" s="168">
        <v>5.0</v>
      </c>
      <c r="P5" s="169">
        <v>1.0</v>
      </c>
      <c r="Q5" s="196"/>
      <c r="R5" s="197"/>
      <c r="S5" s="198"/>
      <c r="T5" s="199"/>
      <c r="U5" s="200"/>
      <c r="V5" s="201"/>
      <c r="W5" s="202"/>
      <c r="X5" s="203"/>
      <c r="Y5" s="133">
        <v>0.0</v>
      </c>
      <c r="Z5" s="204">
        <v>0.0</v>
      </c>
      <c r="AA5" s="205" t="s">
        <v>132</v>
      </c>
      <c r="AB5" s="141">
        <v>2.0</v>
      </c>
      <c r="AC5" s="142">
        <v>0.36854166666666666</v>
      </c>
      <c r="AD5" s="206" t="s">
        <v>140</v>
      </c>
      <c r="AE5" s="207" t="s">
        <v>132</v>
      </c>
      <c r="AF5" s="133" t="s">
        <v>133</v>
      </c>
      <c r="AG5" s="207">
        <v>1.1</v>
      </c>
      <c r="AH5" s="208">
        <v>1479.3</v>
      </c>
      <c r="AI5" s="209"/>
      <c r="AJ5" s="207"/>
      <c r="AK5" s="210"/>
      <c r="AL5" s="114"/>
      <c r="AM5" s="211"/>
      <c r="AN5" s="132"/>
      <c r="AO5" s="132"/>
      <c r="AP5" s="149"/>
      <c r="AQ5" s="150"/>
      <c r="AR5" s="212"/>
      <c r="AS5" s="213"/>
      <c r="AT5" s="213"/>
      <c r="AU5" s="213"/>
      <c r="AV5" s="213"/>
      <c r="AW5" s="213"/>
      <c r="AX5" s="213"/>
      <c r="AY5" s="213"/>
      <c r="AZ5" s="213"/>
      <c r="BA5" s="213"/>
      <c r="BB5" s="213"/>
      <c r="BC5" s="213"/>
      <c r="BD5" s="213"/>
      <c r="BE5" s="213"/>
      <c r="BF5" s="213"/>
      <c r="BG5" s="213"/>
      <c r="BH5" s="213"/>
      <c r="BI5" s="213"/>
      <c r="BJ5" s="213"/>
      <c r="BK5" s="213"/>
      <c r="BL5" s="213"/>
      <c r="BM5" s="213"/>
      <c r="BN5" s="213"/>
    </row>
    <row r="6">
      <c r="A6" s="214"/>
      <c r="B6" s="215"/>
      <c r="C6" s="216"/>
      <c r="D6" s="217"/>
      <c r="E6" s="218"/>
      <c r="F6" s="219"/>
      <c r="G6" s="219"/>
      <c r="H6" s="219"/>
      <c r="I6" s="219"/>
      <c r="J6" s="219"/>
      <c r="K6" s="217"/>
      <c r="L6" s="217"/>
      <c r="M6" s="217"/>
      <c r="N6" s="220" t="s">
        <v>141</v>
      </c>
      <c r="O6" s="221">
        <v>5.0</v>
      </c>
      <c r="P6" s="222">
        <v>1.0</v>
      </c>
      <c r="Q6" s="223"/>
      <c r="R6" s="224"/>
      <c r="S6" s="225"/>
      <c r="T6" s="226"/>
      <c r="U6" s="227"/>
      <c r="V6" s="228"/>
      <c r="W6" s="229"/>
      <c r="X6" s="230"/>
      <c r="Y6" s="219"/>
      <c r="Z6" s="231"/>
      <c r="AA6" s="232"/>
      <c r="AB6" s="233"/>
      <c r="AC6" s="234"/>
      <c r="AD6" s="235" t="s">
        <v>142</v>
      </c>
      <c r="AE6" s="236"/>
      <c r="AF6" s="237"/>
      <c r="AG6" s="236"/>
      <c r="AH6" s="238"/>
      <c r="AI6" s="239"/>
      <c r="AJ6" s="240"/>
      <c r="AK6" s="241"/>
      <c r="AL6" s="242"/>
      <c r="AM6" s="243"/>
      <c r="AN6" s="219"/>
      <c r="AO6" s="219"/>
      <c r="AP6" s="244"/>
      <c r="AQ6" s="245"/>
      <c r="AR6" s="192"/>
      <c r="AS6" s="193"/>
      <c r="AT6" s="193"/>
      <c r="AU6" s="193"/>
      <c r="AV6" s="193"/>
      <c r="AW6" s="193"/>
      <c r="AX6" s="193"/>
      <c r="AY6" s="193"/>
      <c r="AZ6" s="193"/>
      <c r="BA6" s="193"/>
      <c r="BB6" s="193"/>
      <c r="BC6" s="193"/>
      <c r="BD6" s="193"/>
      <c r="BE6" s="193"/>
      <c r="BF6" s="193"/>
      <c r="BG6" s="193"/>
      <c r="BH6" s="193"/>
      <c r="BI6" s="193"/>
      <c r="BJ6" s="193"/>
      <c r="BK6" s="193"/>
      <c r="BL6" s="193"/>
      <c r="BM6" s="193"/>
      <c r="BN6" s="193"/>
    </row>
    <row r="7">
      <c r="A7" s="246" t="b">
        <v>0</v>
      </c>
      <c r="B7" s="247">
        <v>44574.0</v>
      </c>
      <c r="C7" s="248">
        <v>0.045625</v>
      </c>
      <c r="D7" s="249" t="s">
        <v>143</v>
      </c>
      <c r="E7" s="250" t="s">
        <v>15</v>
      </c>
      <c r="F7" s="251" t="s">
        <v>144</v>
      </c>
      <c r="G7" s="251" t="s">
        <v>25</v>
      </c>
      <c r="H7" s="251" t="s">
        <v>145</v>
      </c>
      <c r="I7" s="251" t="s">
        <v>146</v>
      </c>
      <c r="J7" s="251" t="s">
        <v>147</v>
      </c>
      <c r="K7" s="252" t="s">
        <v>147</v>
      </c>
      <c r="L7" s="252"/>
      <c r="M7" s="252"/>
      <c r="N7" s="253"/>
      <c r="O7" s="254">
        <v>3.0</v>
      </c>
      <c r="P7" s="255">
        <v>3.0</v>
      </c>
      <c r="Q7" s="170"/>
      <c r="R7" s="171"/>
      <c r="S7" s="172"/>
      <c r="T7" s="173"/>
      <c r="U7" s="174"/>
      <c r="V7" s="175"/>
      <c r="W7" s="176"/>
      <c r="X7" s="177"/>
      <c r="Y7" s="251">
        <v>0.0</v>
      </c>
      <c r="Z7" s="256">
        <v>15.0</v>
      </c>
      <c r="AA7" s="257" t="s">
        <v>133</v>
      </c>
      <c r="AB7" s="258">
        <v>1.0</v>
      </c>
      <c r="AC7" s="259">
        <v>0.0446875</v>
      </c>
      <c r="AD7" s="260" t="s">
        <v>140</v>
      </c>
      <c r="AE7" s="261" t="s">
        <v>133</v>
      </c>
      <c r="AF7" s="251" t="s">
        <v>133</v>
      </c>
      <c r="AG7" s="261">
        <v>1.43</v>
      </c>
      <c r="AH7" s="262">
        <v>3300.0</v>
      </c>
      <c r="AI7" s="263">
        <v>9900.0</v>
      </c>
      <c r="AJ7" s="261">
        <v>181.12</v>
      </c>
      <c r="AK7" s="264">
        <v>3441.33</v>
      </c>
      <c r="AL7" s="187"/>
      <c r="AM7" s="265">
        <f>AK7+AM4</f>
        <v>3591.98</v>
      </c>
      <c r="AN7" s="266">
        <f>if(AM7&gt;AN4,AM7,AN4)</f>
        <v>3591.98</v>
      </c>
      <c r="AO7" s="266">
        <f>AM7-AN7</f>
        <v>0</v>
      </c>
      <c r="AP7" s="267">
        <f>AO7/AN7</f>
        <v>0</v>
      </c>
      <c r="AQ7" s="268">
        <f>AK7/AI7</f>
        <v>0.3476090909</v>
      </c>
      <c r="AR7" s="212"/>
      <c r="AS7" s="213"/>
      <c r="AT7" s="213"/>
      <c r="AU7" s="213"/>
      <c r="AV7" s="213"/>
      <c r="AW7" s="213"/>
      <c r="AX7" s="213"/>
      <c r="AY7" s="213"/>
      <c r="AZ7" s="213"/>
      <c r="BA7" s="213"/>
      <c r="BB7" s="213"/>
      <c r="BC7" s="213"/>
      <c r="BD7" s="213"/>
      <c r="BE7" s="213"/>
      <c r="BF7" s="213"/>
      <c r="BG7" s="213"/>
      <c r="BH7" s="213"/>
      <c r="BI7" s="213"/>
      <c r="BJ7" s="213"/>
      <c r="BK7" s="213"/>
      <c r="BL7" s="213"/>
      <c r="BM7" s="213"/>
      <c r="BN7" s="213"/>
    </row>
    <row r="8">
      <c r="A8" s="269"/>
      <c r="B8" s="94"/>
      <c r="C8" s="95"/>
      <c r="D8" s="96"/>
      <c r="E8" s="97"/>
      <c r="F8" s="98"/>
      <c r="G8" s="98"/>
      <c r="H8" s="98" t="str">
        <f>VLOOKUP(H7,VALIDATION!F:G,2,false)</f>
        <v>61dc523ea4eaad5dc976fcde</v>
      </c>
      <c r="I8" s="98"/>
      <c r="J8" s="98"/>
      <c r="K8" s="96"/>
      <c r="L8" s="96"/>
      <c r="M8" s="96"/>
      <c r="N8" s="270"/>
      <c r="O8" s="168">
        <v>3.0</v>
      </c>
      <c r="P8" s="169">
        <v>3.0</v>
      </c>
      <c r="Q8" s="196"/>
      <c r="R8" s="197"/>
      <c r="S8" s="198"/>
      <c r="T8" s="199"/>
      <c r="U8" s="200"/>
      <c r="V8" s="201"/>
      <c r="W8" s="202"/>
      <c r="X8" s="203"/>
      <c r="Y8" s="99">
        <v>0.0</v>
      </c>
      <c r="Z8" s="271">
        <v>15.0</v>
      </c>
      <c r="AA8" s="272" t="s">
        <v>133</v>
      </c>
      <c r="AB8" s="107">
        <v>2.0</v>
      </c>
      <c r="AC8" s="108">
        <v>0.04469907407407407</v>
      </c>
      <c r="AD8" s="273" t="s">
        <v>140</v>
      </c>
      <c r="AE8" s="274" t="s">
        <v>133</v>
      </c>
      <c r="AF8" s="99" t="s">
        <v>133</v>
      </c>
      <c r="AG8" s="274">
        <v>1.35</v>
      </c>
      <c r="AH8" s="275">
        <v>3300.0</v>
      </c>
      <c r="AI8" s="276"/>
      <c r="AJ8" s="274"/>
      <c r="AK8" s="277"/>
      <c r="AL8" s="114"/>
      <c r="AM8" s="278"/>
      <c r="AN8" s="98"/>
      <c r="AO8" s="98"/>
      <c r="AP8" s="116"/>
      <c r="AQ8" s="117"/>
      <c r="AR8" s="192"/>
      <c r="AS8" s="193"/>
      <c r="AT8" s="193"/>
      <c r="AU8" s="193"/>
      <c r="AV8" s="193"/>
      <c r="AW8" s="193"/>
      <c r="AX8" s="193"/>
      <c r="AY8" s="193"/>
      <c r="AZ8" s="193"/>
      <c r="BA8" s="193"/>
      <c r="BB8" s="193"/>
      <c r="BC8" s="193"/>
      <c r="BD8" s="193"/>
      <c r="BE8" s="193"/>
      <c r="BF8" s="193"/>
      <c r="BG8" s="193"/>
      <c r="BH8" s="193"/>
      <c r="BI8" s="193"/>
      <c r="BJ8" s="193"/>
      <c r="BK8" s="193"/>
      <c r="BL8" s="193"/>
      <c r="BM8" s="193"/>
      <c r="BN8" s="193"/>
    </row>
    <row r="9">
      <c r="A9" s="194"/>
      <c r="B9" s="128"/>
      <c r="C9" s="129"/>
      <c r="D9" s="130"/>
      <c r="E9" s="131"/>
      <c r="F9" s="132"/>
      <c r="G9" s="132"/>
      <c r="H9" s="132"/>
      <c r="I9" s="132"/>
      <c r="J9" s="132"/>
      <c r="K9" s="130"/>
      <c r="L9" s="130"/>
      <c r="M9" s="130"/>
      <c r="N9" s="195"/>
      <c r="O9" s="168">
        <v>3.0</v>
      </c>
      <c r="P9" s="169">
        <v>3.0</v>
      </c>
      <c r="Q9" s="196"/>
      <c r="R9" s="197"/>
      <c r="S9" s="198"/>
      <c r="T9" s="199"/>
      <c r="U9" s="200"/>
      <c r="V9" s="201"/>
      <c r="W9" s="202"/>
      <c r="X9" s="203"/>
      <c r="Y9" s="133">
        <v>0.0</v>
      </c>
      <c r="Z9" s="204">
        <v>15.0</v>
      </c>
      <c r="AA9" s="205" t="s">
        <v>133</v>
      </c>
      <c r="AB9" s="141">
        <v>3.0</v>
      </c>
      <c r="AC9" s="142">
        <v>0.04469907407407407</v>
      </c>
      <c r="AD9" s="206" t="s">
        <v>140</v>
      </c>
      <c r="AE9" s="207" t="s">
        <v>133</v>
      </c>
      <c r="AF9" s="133" t="s">
        <v>133</v>
      </c>
      <c r="AG9" s="207">
        <v>1.32</v>
      </c>
      <c r="AH9" s="208">
        <v>3300.0</v>
      </c>
      <c r="AI9" s="209"/>
      <c r="AJ9" s="207"/>
      <c r="AK9" s="210"/>
      <c r="AL9" s="114"/>
      <c r="AM9" s="211"/>
      <c r="AN9" s="132"/>
      <c r="AO9" s="132"/>
      <c r="AP9" s="149"/>
      <c r="AQ9" s="150"/>
      <c r="AR9" s="212"/>
      <c r="AS9" s="213"/>
      <c r="AT9" s="213"/>
      <c r="AU9" s="213"/>
      <c r="AV9" s="213"/>
      <c r="AW9" s="213"/>
      <c r="AX9" s="213"/>
      <c r="AY9" s="213"/>
      <c r="AZ9" s="213"/>
      <c r="BA9" s="213"/>
      <c r="BB9" s="213"/>
      <c r="BC9" s="213"/>
      <c r="BD9" s="213"/>
      <c r="BE9" s="213"/>
      <c r="BF9" s="213"/>
      <c r="BG9" s="213"/>
      <c r="BH9" s="213"/>
      <c r="BI9" s="213"/>
      <c r="BJ9" s="213"/>
      <c r="BK9" s="213"/>
      <c r="BL9" s="213"/>
      <c r="BM9" s="213"/>
      <c r="BN9" s="213"/>
    </row>
    <row r="10">
      <c r="A10" s="214"/>
      <c r="B10" s="94"/>
      <c r="C10" s="95"/>
      <c r="D10" s="96"/>
      <c r="E10" s="97"/>
      <c r="F10" s="98"/>
      <c r="G10" s="98"/>
      <c r="H10" s="98"/>
      <c r="I10" s="98"/>
      <c r="J10" s="98"/>
      <c r="K10" s="96"/>
      <c r="L10" s="96"/>
      <c r="M10" s="96"/>
      <c r="N10" s="279" t="s">
        <v>148</v>
      </c>
      <c r="O10" s="221">
        <v>3.0</v>
      </c>
      <c r="P10" s="222">
        <v>3.0</v>
      </c>
      <c r="Q10" s="223"/>
      <c r="R10" s="224"/>
      <c r="S10" s="225"/>
      <c r="T10" s="226"/>
      <c r="U10" s="227"/>
      <c r="V10" s="228"/>
      <c r="W10" s="229"/>
      <c r="X10" s="230"/>
      <c r="Y10" s="98"/>
      <c r="Z10" s="280"/>
      <c r="AA10" s="106"/>
      <c r="AB10" s="281"/>
      <c r="AC10" s="282"/>
      <c r="AD10" s="273" t="s">
        <v>142</v>
      </c>
      <c r="AE10" s="110"/>
      <c r="AF10" s="99"/>
      <c r="AG10" s="110"/>
      <c r="AH10" s="111"/>
      <c r="AI10" s="239"/>
      <c r="AJ10" s="240"/>
      <c r="AK10" s="241"/>
      <c r="AL10" s="242"/>
      <c r="AM10" s="243"/>
      <c r="AN10" s="219"/>
      <c r="AO10" s="219"/>
      <c r="AP10" s="244"/>
      <c r="AQ10" s="245"/>
      <c r="AR10" s="192"/>
      <c r="AS10" s="193"/>
      <c r="AT10" s="193"/>
      <c r="AU10" s="193"/>
      <c r="AV10" s="193"/>
      <c r="AW10" s="193"/>
      <c r="AX10" s="193"/>
      <c r="AY10" s="193"/>
      <c r="AZ10" s="193"/>
      <c r="BA10" s="193"/>
      <c r="BB10" s="193"/>
      <c r="BC10" s="193"/>
      <c r="BD10" s="193"/>
      <c r="BE10" s="193"/>
      <c r="BF10" s="193"/>
      <c r="BG10" s="193"/>
      <c r="BH10" s="193"/>
      <c r="BI10" s="193"/>
      <c r="BJ10" s="193"/>
      <c r="BK10" s="193"/>
      <c r="BL10" s="193"/>
      <c r="BM10" s="193"/>
      <c r="BN10" s="193"/>
    </row>
    <row r="11">
      <c r="A11" s="246" t="b">
        <v>0</v>
      </c>
      <c r="B11" s="247">
        <v>44574.0</v>
      </c>
      <c r="C11" s="248">
        <v>0.8026504629629629</v>
      </c>
      <c r="D11" s="249" t="s">
        <v>149</v>
      </c>
      <c r="E11" s="250" t="s">
        <v>15</v>
      </c>
      <c r="F11" s="251" t="s">
        <v>144</v>
      </c>
      <c r="G11" s="251" t="s">
        <v>25</v>
      </c>
      <c r="H11" s="251" t="s">
        <v>150</v>
      </c>
      <c r="I11" s="251" t="s">
        <v>151</v>
      </c>
      <c r="J11" s="251" t="s">
        <v>152</v>
      </c>
      <c r="K11" s="252" t="s">
        <v>152</v>
      </c>
      <c r="L11" s="252"/>
      <c r="M11" s="252"/>
      <c r="N11" s="283"/>
      <c r="O11" s="254">
        <v>5.0</v>
      </c>
      <c r="P11" s="255">
        <v>5.0</v>
      </c>
      <c r="Q11" s="170"/>
      <c r="R11" s="171"/>
      <c r="S11" s="172"/>
      <c r="T11" s="173"/>
      <c r="U11" s="174"/>
      <c r="V11" s="175"/>
      <c r="W11" s="176"/>
      <c r="X11" s="177"/>
      <c r="Y11" s="251">
        <v>0.0</v>
      </c>
      <c r="Z11" s="256">
        <v>0.0</v>
      </c>
      <c r="AA11" s="257" t="s">
        <v>132</v>
      </c>
      <c r="AB11" s="258">
        <v>1.0</v>
      </c>
      <c r="AC11" s="259">
        <v>0.8013541666666667</v>
      </c>
      <c r="AD11" s="260" t="s">
        <v>140</v>
      </c>
      <c r="AE11" s="261" t="s">
        <v>133</v>
      </c>
      <c r="AF11" s="251" t="s">
        <v>133</v>
      </c>
      <c r="AG11" s="261">
        <v>1.25</v>
      </c>
      <c r="AH11" s="262">
        <v>1244.38</v>
      </c>
      <c r="AI11" s="263">
        <v>1244.38</v>
      </c>
      <c r="AJ11" s="261">
        <v>15.31</v>
      </c>
      <c r="AK11" s="264">
        <v>297.12</v>
      </c>
      <c r="AL11" s="187"/>
      <c r="AM11" s="265">
        <f>AK11+AM7</f>
        <v>3889.1</v>
      </c>
      <c r="AN11" s="266">
        <f>if(AM11&gt;AN7,AM11,AN7)</f>
        <v>3889.1</v>
      </c>
      <c r="AO11" s="266">
        <f>AM11-AN11</f>
        <v>0</v>
      </c>
      <c r="AP11" s="267">
        <f>AO11/AN11</f>
        <v>0</v>
      </c>
      <c r="AQ11" s="268">
        <f>AK11/AI11</f>
        <v>0.2387695077</v>
      </c>
      <c r="AR11" s="212"/>
      <c r="AS11" s="213"/>
      <c r="AT11" s="213"/>
      <c r="AU11" s="213"/>
      <c r="AV11" s="213"/>
      <c r="AW11" s="213"/>
      <c r="AX11" s="213"/>
      <c r="AY11" s="213"/>
      <c r="AZ11" s="213"/>
      <c r="BA11" s="213"/>
      <c r="BB11" s="213"/>
      <c r="BC11" s="213"/>
      <c r="BD11" s="213"/>
      <c r="BE11" s="213"/>
      <c r="BF11" s="213"/>
      <c r="BG11" s="213"/>
      <c r="BH11" s="213"/>
      <c r="BI11" s="213"/>
      <c r="BJ11" s="213"/>
      <c r="BK11" s="213"/>
      <c r="BL11" s="213"/>
      <c r="BM11" s="213"/>
      <c r="BN11" s="213"/>
    </row>
    <row r="12">
      <c r="A12" s="214"/>
      <c r="B12" s="215"/>
      <c r="C12" s="216"/>
      <c r="D12" s="217"/>
      <c r="E12" s="218"/>
      <c r="F12" s="219"/>
      <c r="G12" s="219"/>
      <c r="H12" s="98" t="str">
        <f>VLOOKUP(H11,VALIDATION!F:G,2,false)</f>
        <v>61dca5a6a4eaad5dc976fd09</v>
      </c>
      <c r="I12" s="219"/>
      <c r="J12" s="219"/>
      <c r="K12" s="217"/>
      <c r="L12" s="217"/>
      <c r="M12" s="217"/>
      <c r="N12" s="220" t="s">
        <v>153</v>
      </c>
      <c r="O12" s="221">
        <v>5.0</v>
      </c>
      <c r="P12" s="222">
        <v>5.0</v>
      </c>
      <c r="Q12" s="223"/>
      <c r="R12" s="224"/>
      <c r="S12" s="225"/>
      <c r="T12" s="226"/>
      <c r="U12" s="227"/>
      <c r="V12" s="228"/>
      <c r="W12" s="229"/>
      <c r="X12" s="230"/>
      <c r="Y12" s="219"/>
      <c r="Z12" s="231"/>
      <c r="AA12" s="232"/>
      <c r="AB12" s="233"/>
      <c r="AC12" s="234"/>
      <c r="AD12" s="235" t="s">
        <v>142</v>
      </c>
      <c r="AE12" s="236"/>
      <c r="AF12" s="237"/>
      <c r="AG12" s="236"/>
      <c r="AH12" s="238"/>
      <c r="AI12" s="239"/>
      <c r="AJ12" s="240"/>
      <c r="AK12" s="241"/>
      <c r="AL12" s="242"/>
      <c r="AM12" s="243"/>
      <c r="AN12" s="219"/>
      <c r="AO12" s="219"/>
      <c r="AP12" s="244"/>
      <c r="AQ12" s="245"/>
      <c r="AR12" s="192"/>
      <c r="AS12" s="193"/>
      <c r="AT12" s="193"/>
      <c r="AU12" s="193"/>
      <c r="AV12" s="193"/>
      <c r="AW12" s="193"/>
      <c r="AX12" s="193"/>
      <c r="AY12" s="193"/>
      <c r="AZ12" s="193"/>
      <c r="BA12" s="193"/>
      <c r="BB12" s="193"/>
      <c r="BC12" s="193"/>
      <c r="BD12" s="193"/>
      <c r="BE12" s="193"/>
      <c r="BF12" s="193"/>
      <c r="BG12" s="193"/>
      <c r="BH12" s="193"/>
      <c r="BI12" s="193"/>
      <c r="BJ12" s="193"/>
      <c r="BK12" s="193"/>
      <c r="BL12" s="193"/>
      <c r="BM12" s="193"/>
      <c r="BN12" s="193"/>
    </row>
    <row r="13">
      <c r="A13" s="246" t="b">
        <v>0</v>
      </c>
      <c r="B13" s="247">
        <v>44576.0</v>
      </c>
      <c r="C13" s="248">
        <v>0.6297800925925926</v>
      </c>
      <c r="D13" s="249" t="s">
        <v>154</v>
      </c>
      <c r="E13" s="250" t="s">
        <v>15</v>
      </c>
      <c r="F13" s="251" t="s">
        <v>155</v>
      </c>
      <c r="G13" s="251" t="s">
        <v>25</v>
      </c>
      <c r="H13" s="251" t="s">
        <v>156</v>
      </c>
      <c r="I13" s="251" t="s">
        <v>157</v>
      </c>
      <c r="J13" s="251" t="s">
        <v>158</v>
      </c>
      <c r="K13" s="252" t="s">
        <v>158</v>
      </c>
      <c r="L13" s="252"/>
      <c r="M13" s="252"/>
      <c r="N13" s="253"/>
      <c r="O13" s="254">
        <v>4.0</v>
      </c>
      <c r="P13" s="255">
        <v>6.0</v>
      </c>
      <c r="Q13" s="284">
        <v>1.0</v>
      </c>
      <c r="R13" s="285">
        <v>3.0</v>
      </c>
      <c r="S13" s="172"/>
      <c r="T13" s="173"/>
      <c r="U13" s="174"/>
      <c r="V13" s="175"/>
      <c r="W13" s="176"/>
      <c r="X13" s="177"/>
      <c r="Y13" s="251">
        <v>0.0</v>
      </c>
      <c r="Z13" s="256">
        <v>0.0</v>
      </c>
      <c r="AA13" s="257" t="s">
        <v>132</v>
      </c>
      <c r="AB13" s="258">
        <v>1.0</v>
      </c>
      <c r="AC13" s="259">
        <v>0.6288773148148148</v>
      </c>
      <c r="AD13" s="260" t="s">
        <v>140</v>
      </c>
      <c r="AE13" s="261" t="s">
        <v>133</v>
      </c>
      <c r="AF13" s="251" t="s">
        <v>133</v>
      </c>
      <c r="AG13" s="261">
        <v>1.02</v>
      </c>
      <c r="AH13" s="262">
        <v>1355.2</v>
      </c>
      <c r="AI13" s="263">
        <v>1355.2</v>
      </c>
      <c r="AJ13" s="261">
        <v>1.33</v>
      </c>
      <c r="AK13" s="264">
        <v>25.77</v>
      </c>
      <c r="AL13" s="187"/>
      <c r="AM13" s="265">
        <f>AK13+AM11</f>
        <v>3914.87</v>
      </c>
      <c r="AN13" s="266">
        <f>if(AM13&gt;AN11,AM13,AN11)</f>
        <v>3914.87</v>
      </c>
      <c r="AO13" s="266">
        <f>AM13-AN13</f>
        <v>0</v>
      </c>
      <c r="AP13" s="267">
        <f>AO13/AN13</f>
        <v>0</v>
      </c>
      <c r="AQ13" s="268">
        <f>AK13/AI13</f>
        <v>0.01901564345</v>
      </c>
      <c r="AR13" s="212"/>
      <c r="AS13" s="213"/>
      <c r="AT13" s="213"/>
      <c r="AU13" s="213"/>
      <c r="AV13" s="213"/>
      <c r="AW13" s="213"/>
      <c r="AX13" s="213"/>
      <c r="AY13" s="213"/>
      <c r="AZ13" s="213"/>
      <c r="BA13" s="213"/>
      <c r="BB13" s="213"/>
      <c r="BC13" s="213"/>
      <c r="BD13" s="213"/>
      <c r="BE13" s="213"/>
      <c r="BF13" s="213"/>
      <c r="BG13" s="213"/>
      <c r="BH13" s="213"/>
      <c r="BI13" s="213"/>
      <c r="BJ13" s="213"/>
      <c r="BK13" s="213"/>
      <c r="BL13" s="213"/>
      <c r="BM13" s="213"/>
      <c r="BN13" s="213"/>
    </row>
    <row r="14">
      <c r="A14" s="214"/>
      <c r="B14" s="215"/>
      <c r="C14" s="216"/>
      <c r="D14" s="217"/>
      <c r="E14" s="218"/>
      <c r="F14" s="219"/>
      <c r="G14" s="219"/>
      <c r="H14" s="98" t="str">
        <f>VLOOKUP(H13,VALIDATION!F:G,2,false)</f>
        <v>61de639aa4eaad5dc976fd7c</v>
      </c>
      <c r="I14" s="219"/>
      <c r="J14" s="219"/>
      <c r="K14" s="217"/>
      <c r="L14" s="217"/>
      <c r="M14" s="217"/>
      <c r="N14" s="220" t="s">
        <v>159</v>
      </c>
      <c r="O14" s="221"/>
      <c r="P14" s="222"/>
      <c r="Q14" s="223"/>
      <c r="R14" s="224"/>
      <c r="S14" s="225"/>
      <c r="T14" s="226"/>
      <c r="U14" s="227"/>
      <c r="V14" s="228"/>
      <c r="W14" s="229"/>
      <c r="X14" s="230"/>
      <c r="Y14" s="219"/>
      <c r="Z14" s="231"/>
      <c r="AA14" s="232"/>
      <c r="AB14" s="233"/>
      <c r="AC14" s="234"/>
      <c r="AD14" s="235" t="s">
        <v>142</v>
      </c>
      <c r="AE14" s="236"/>
      <c r="AF14" s="237"/>
      <c r="AG14" s="236"/>
      <c r="AH14" s="238"/>
      <c r="AI14" s="239"/>
      <c r="AJ14" s="240"/>
      <c r="AK14" s="241"/>
      <c r="AL14" s="242"/>
      <c r="AM14" s="243"/>
      <c r="AN14" s="219"/>
      <c r="AO14" s="219"/>
      <c r="AP14" s="244"/>
      <c r="AQ14" s="245"/>
      <c r="AR14" s="192"/>
      <c r="AS14" s="193"/>
      <c r="AT14" s="193"/>
      <c r="AU14" s="193"/>
      <c r="AV14" s="193"/>
      <c r="AW14" s="193"/>
      <c r="AX14" s="193"/>
      <c r="AY14" s="193"/>
      <c r="AZ14" s="193"/>
      <c r="BA14" s="193"/>
      <c r="BB14" s="193"/>
      <c r="BC14" s="193"/>
      <c r="BD14" s="193"/>
      <c r="BE14" s="193"/>
      <c r="BF14" s="193"/>
      <c r="BG14" s="193"/>
      <c r="BH14" s="193"/>
      <c r="BI14" s="193"/>
      <c r="BJ14" s="193"/>
      <c r="BK14" s="193"/>
      <c r="BL14" s="193"/>
      <c r="BM14" s="193"/>
      <c r="BN14" s="193"/>
    </row>
    <row r="15">
      <c r="A15" s="246" t="b">
        <v>0</v>
      </c>
      <c r="B15" s="247">
        <v>44576.0</v>
      </c>
      <c r="C15" s="248">
        <v>0.6297800925925926</v>
      </c>
      <c r="D15" s="249" t="s">
        <v>154</v>
      </c>
      <c r="E15" s="250" t="s">
        <v>16</v>
      </c>
      <c r="F15" s="251" t="s">
        <v>155</v>
      </c>
      <c r="G15" s="251" t="s">
        <v>25</v>
      </c>
      <c r="H15" s="251" t="s">
        <v>156</v>
      </c>
      <c r="I15" s="251" t="s">
        <v>157</v>
      </c>
      <c r="J15" s="251" t="s">
        <v>158</v>
      </c>
      <c r="K15" s="252" t="s">
        <v>158</v>
      </c>
      <c r="L15" s="252"/>
      <c r="M15" s="252"/>
      <c r="N15" s="286" t="s">
        <v>159</v>
      </c>
      <c r="O15" s="254">
        <v>4.0</v>
      </c>
      <c r="P15" s="255">
        <v>6.0</v>
      </c>
      <c r="Q15" s="284">
        <v>1.0</v>
      </c>
      <c r="R15" s="285">
        <v>3.0</v>
      </c>
      <c r="S15" s="172"/>
      <c r="T15" s="173"/>
      <c r="U15" s="174"/>
      <c r="V15" s="175"/>
      <c r="W15" s="176"/>
      <c r="X15" s="177"/>
      <c r="Y15" s="251">
        <v>0.0</v>
      </c>
      <c r="Z15" s="256">
        <v>0.0</v>
      </c>
      <c r="AA15" s="257" t="s">
        <v>132</v>
      </c>
      <c r="AB15" s="258">
        <v>1.0</v>
      </c>
      <c r="AC15" s="259">
        <v>0.6288773148148148</v>
      </c>
      <c r="AD15" s="260" t="s">
        <v>140</v>
      </c>
      <c r="AE15" s="261" t="s">
        <v>133</v>
      </c>
      <c r="AF15" s="251" t="s">
        <v>133</v>
      </c>
      <c r="AG15" s="261">
        <v>1.02</v>
      </c>
      <c r="AH15" s="262">
        <v>11301.32</v>
      </c>
      <c r="AI15" s="263">
        <v>11301.32</v>
      </c>
      <c r="AJ15" s="261">
        <v>4.52</v>
      </c>
      <c r="AK15" s="264">
        <v>221.51</v>
      </c>
      <c r="AL15" s="187"/>
      <c r="AM15" s="265">
        <f>AK15+AM13</f>
        <v>4136.38</v>
      </c>
      <c r="AN15" s="266">
        <f>if(AM15&gt;AN13,AM15,AN13)</f>
        <v>4136.38</v>
      </c>
      <c r="AO15" s="266">
        <f>AM15-AN15</f>
        <v>0</v>
      </c>
      <c r="AP15" s="267">
        <f>AO15/AN15</f>
        <v>0</v>
      </c>
      <c r="AQ15" s="268">
        <f>AK15/AI15</f>
        <v>0.01960036527</v>
      </c>
      <c r="AR15" s="212"/>
      <c r="AS15" s="213"/>
      <c r="AT15" s="213"/>
      <c r="AU15" s="213"/>
      <c r="AV15" s="213"/>
      <c r="AW15" s="213"/>
      <c r="AX15" s="213"/>
      <c r="AY15" s="213"/>
      <c r="AZ15" s="213"/>
      <c r="BA15" s="213"/>
      <c r="BB15" s="213"/>
      <c r="BC15" s="213"/>
      <c r="BD15" s="213"/>
      <c r="BE15" s="213"/>
      <c r="BF15" s="213"/>
      <c r="BG15" s="213"/>
      <c r="BH15" s="213"/>
      <c r="BI15" s="213"/>
      <c r="BJ15" s="213"/>
      <c r="BK15" s="213"/>
      <c r="BL15" s="213"/>
      <c r="BM15" s="213"/>
      <c r="BN15" s="213"/>
    </row>
    <row r="16">
      <c r="A16" s="214"/>
      <c r="B16" s="215"/>
      <c r="C16" s="216"/>
      <c r="D16" s="217"/>
      <c r="E16" s="218"/>
      <c r="F16" s="219"/>
      <c r="G16" s="219"/>
      <c r="H16" s="98" t="str">
        <f>VLOOKUP(H15,VALIDATION!F:G,2,false)</f>
        <v>61de639aa4eaad5dc976fd7c</v>
      </c>
      <c r="I16" s="219"/>
      <c r="J16" s="219"/>
      <c r="K16" s="217"/>
      <c r="L16" s="217"/>
      <c r="M16" s="217"/>
      <c r="N16" s="287"/>
      <c r="O16" s="221"/>
      <c r="P16" s="222"/>
      <c r="Q16" s="223"/>
      <c r="R16" s="224"/>
      <c r="S16" s="225"/>
      <c r="T16" s="226"/>
      <c r="U16" s="227"/>
      <c r="V16" s="228"/>
      <c r="W16" s="229"/>
      <c r="X16" s="230"/>
      <c r="Y16" s="219"/>
      <c r="Z16" s="231"/>
      <c r="AA16" s="232"/>
      <c r="AB16" s="233"/>
      <c r="AC16" s="234"/>
      <c r="AD16" s="235" t="s">
        <v>142</v>
      </c>
      <c r="AE16" s="236"/>
      <c r="AF16" s="237"/>
      <c r="AG16" s="236"/>
      <c r="AH16" s="238"/>
      <c r="AI16" s="239"/>
      <c r="AJ16" s="240"/>
      <c r="AK16" s="241"/>
      <c r="AL16" s="242"/>
      <c r="AM16" s="243"/>
      <c r="AN16" s="219"/>
      <c r="AO16" s="219"/>
      <c r="AP16" s="244"/>
      <c r="AQ16" s="245"/>
      <c r="AR16" s="192"/>
      <c r="AS16" s="193"/>
      <c r="AT16" s="193"/>
      <c r="AU16" s="193"/>
      <c r="AV16" s="193"/>
      <c r="AW16" s="193"/>
      <c r="AX16" s="193"/>
      <c r="AY16" s="193"/>
      <c r="AZ16" s="193"/>
      <c r="BA16" s="193"/>
      <c r="BB16" s="193"/>
      <c r="BC16" s="193"/>
      <c r="BD16" s="193"/>
      <c r="BE16" s="193"/>
      <c r="BF16" s="193"/>
      <c r="BG16" s="193"/>
      <c r="BH16" s="193"/>
      <c r="BI16" s="193"/>
      <c r="BJ16" s="193"/>
      <c r="BK16" s="193"/>
      <c r="BL16" s="193"/>
      <c r="BM16" s="193"/>
      <c r="BN16" s="193"/>
    </row>
    <row r="17">
      <c r="A17" s="246" t="b">
        <v>0</v>
      </c>
      <c r="B17" s="288">
        <v>44577.0</v>
      </c>
      <c r="C17" s="289">
        <v>0.44559027777777777</v>
      </c>
      <c r="D17" s="134" t="s">
        <v>160</v>
      </c>
      <c r="E17" s="290" t="s">
        <v>16</v>
      </c>
      <c r="F17" s="133" t="s">
        <v>161</v>
      </c>
      <c r="G17" s="133" t="s">
        <v>25</v>
      </c>
      <c r="H17" s="251" t="s">
        <v>162</v>
      </c>
      <c r="I17" s="133" t="s">
        <v>163</v>
      </c>
      <c r="J17" s="133" t="s">
        <v>164</v>
      </c>
      <c r="K17" s="291" t="s">
        <v>163</v>
      </c>
      <c r="L17" s="291"/>
      <c r="M17" s="291"/>
      <c r="N17" s="195"/>
      <c r="O17" s="254">
        <v>4.0</v>
      </c>
      <c r="P17" s="255">
        <v>6.0</v>
      </c>
      <c r="Q17" s="284">
        <v>6.0</v>
      </c>
      <c r="R17" s="285">
        <v>3.0</v>
      </c>
      <c r="S17" s="292">
        <v>2.0</v>
      </c>
      <c r="T17" s="293">
        <v>1.0</v>
      </c>
      <c r="U17" s="174"/>
      <c r="V17" s="175"/>
      <c r="W17" s="176"/>
      <c r="X17" s="177"/>
      <c r="Y17" s="133">
        <v>40.0</v>
      </c>
      <c r="Z17" s="204">
        <v>15.0</v>
      </c>
      <c r="AA17" s="205" t="s">
        <v>132</v>
      </c>
      <c r="AB17" s="141">
        <v>1.0</v>
      </c>
      <c r="AC17" s="142">
        <v>0.4266666666666667</v>
      </c>
      <c r="AD17" s="206" t="s">
        <v>140</v>
      </c>
      <c r="AE17" s="207" t="s">
        <v>132</v>
      </c>
      <c r="AF17" s="133" t="s">
        <v>133</v>
      </c>
      <c r="AG17" s="207">
        <v>1.32</v>
      </c>
      <c r="AH17" s="208">
        <v>156.84</v>
      </c>
      <c r="AI17" s="209">
        <v>903.65</v>
      </c>
      <c r="AJ17" s="207">
        <v>2.06</v>
      </c>
      <c r="AK17" s="210">
        <v>101.08</v>
      </c>
      <c r="AL17" s="114"/>
      <c r="AM17" s="265">
        <f>AK17+AM15</f>
        <v>4237.46</v>
      </c>
      <c r="AN17" s="266">
        <f>if(AM17&gt;AN15,AM17,AN15)</f>
        <v>4237.46</v>
      </c>
      <c r="AO17" s="266">
        <f>AM17-AN17</f>
        <v>0</v>
      </c>
      <c r="AP17" s="267">
        <f>AO17/AN17</f>
        <v>0</v>
      </c>
      <c r="AQ17" s="268">
        <f>AK17/AI17</f>
        <v>0.1118574669</v>
      </c>
      <c r="AR17" s="212"/>
      <c r="AS17" s="213"/>
      <c r="AT17" s="213"/>
      <c r="AU17" s="213"/>
      <c r="AV17" s="213"/>
      <c r="AW17" s="213"/>
      <c r="AX17" s="213"/>
      <c r="AY17" s="213"/>
      <c r="AZ17" s="213"/>
      <c r="BA17" s="213"/>
      <c r="BB17" s="213"/>
      <c r="BC17" s="213"/>
      <c r="BD17" s="213"/>
      <c r="BE17" s="213"/>
      <c r="BF17" s="213"/>
      <c r="BG17" s="213"/>
      <c r="BH17" s="213"/>
      <c r="BI17" s="213"/>
      <c r="BJ17" s="213"/>
      <c r="BK17" s="213"/>
      <c r="BL17" s="213"/>
      <c r="BM17" s="213"/>
      <c r="BN17" s="213"/>
    </row>
    <row r="18">
      <c r="A18" s="269"/>
      <c r="B18" s="94"/>
      <c r="C18" s="95"/>
      <c r="D18" s="96"/>
      <c r="E18" s="97"/>
      <c r="F18" s="98"/>
      <c r="G18" s="98"/>
      <c r="H18" s="98" t="str">
        <f>VLOOKUP(H17,VALIDATION!F:G,2,false)</f>
        <v>61e42e00a4eaad5dc9770002</v>
      </c>
      <c r="I18" s="98"/>
      <c r="J18" s="98"/>
      <c r="K18" s="96"/>
      <c r="L18" s="96"/>
      <c r="M18" s="96"/>
      <c r="N18" s="270"/>
      <c r="O18" s="168">
        <v>4.0</v>
      </c>
      <c r="P18" s="169">
        <v>6.0</v>
      </c>
      <c r="Q18" s="294">
        <v>6.0</v>
      </c>
      <c r="R18" s="295">
        <v>3.0</v>
      </c>
      <c r="S18" s="296">
        <v>2.0</v>
      </c>
      <c r="T18" s="297">
        <v>1.0</v>
      </c>
      <c r="U18" s="200"/>
      <c r="V18" s="201"/>
      <c r="W18" s="202"/>
      <c r="X18" s="203"/>
      <c r="Y18" s="99">
        <v>40.0</v>
      </c>
      <c r="Z18" s="271">
        <v>15.0</v>
      </c>
      <c r="AA18" s="272" t="s">
        <v>132</v>
      </c>
      <c r="AB18" s="107">
        <v>2.0</v>
      </c>
      <c r="AC18" s="108">
        <v>0.4267824074074074</v>
      </c>
      <c r="AD18" s="273" t="s">
        <v>140</v>
      </c>
      <c r="AE18" s="274" t="s">
        <v>132</v>
      </c>
      <c r="AF18" s="99" t="s">
        <v>133</v>
      </c>
      <c r="AG18" s="274">
        <v>1.25</v>
      </c>
      <c r="AH18" s="275">
        <v>271.97</v>
      </c>
      <c r="AI18" s="276"/>
      <c r="AJ18" s="274"/>
      <c r="AK18" s="277"/>
      <c r="AL18" s="114"/>
      <c r="AM18" s="278"/>
      <c r="AN18" s="98"/>
      <c r="AO18" s="98"/>
      <c r="AP18" s="116"/>
      <c r="AQ18" s="117"/>
      <c r="AR18" s="192"/>
      <c r="AS18" s="193"/>
      <c r="AT18" s="193"/>
      <c r="AU18" s="193"/>
      <c r="AV18" s="193"/>
      <c r="AW18" s="193"/>
      <c r="AX18" s="193"/>
      <c r="AY18" s="193"/>
      <c r="AZ18" s="193"/>
      <c r="BA18" s="193"/>
      <c r="BB18" s="193"/>
      <c r="BC18" s="193"/>
      <c r="BD18" s="193"/>
      <c r="BE18" s="193"/>
      <c r="BF18" s="193"/>
      <c r="BG18" s="193"/>
      <c r="BH18" s="193"/>
      <c r="BI18" s="193"/>
      <c r="BJ18" s="193"/>
      <c r="BK18" s="193"/>
      <c r="BL18" s="193"/>
      <c r="BM18" s="193"/>
      <c r="BN18" s="193"/>
    </row>
    <row r="19">
      <c r="A19" s="194"/>
      <c r="B19" s="128"/>
      <c r="C19" s="129"/>
      <c r="D19" s="130"/>
      <c r="E19" s="131"/>
      <c r="F19" s="132"/>
      <c r="G19" s="132"/>
      <c r="H19" s="132"/>
      <c r="I19" s="132"/>
      <c r="J19" s="132"/>
      <c r="K19" s="130"/>
      <c r="L19" s="130"/>
      <c r="M19" s="130"/>
      <c r="N19" s="195"/>
      <c r="O19" s="168">
        <v>4.0</v>
      </c>
      <c r="P19" s="169">
        <v>6.0</v>
      </c>
      <c r="Q19" s="294">
        <v>6.0</v>
      </c>
      <c r="R19" s="295">
        <v>3.0</v>
      </c>
      <c r="S19" s="296">
        <v>2.0</v>
      </c>
      <c r="T19" s="297">
        <v>1.0</v>
      </c>
      <c r="U19" s="200"/>
      <c r="V19" s="201"/>
      <c r="W19" s="202"/>
      <c r="X19" s="203"/>
      <c r="Y19" s="133">
        <v>40.0</v>
      </c>
      <c r="Z19" s="204">
        <v>15.0</v>
      </c>
      <c r="AA19" s="205" t="s">
        <v>132</v>
      </c>
      <c r="AB19" s="141">
        <v>3.0</v>
      </c>
      <c r="AC19" s="142">
        <v>0.42715277777777777</v>
      </c>
      <c r="AD19" s="206" t="s">
        <v>140</v>
      </c>
      <c r="AE19" s="207" t="s">
        <v>132</v>
      </c>
      <c r="AF19" s="133" t="s">
        <v>133</v>
      </c>
      <c r="AG19" s="207">
        <v>1.19</v>
      </c>
      <c r="AH19" s="208">
        <v>92.12</v>
      </c>
      <c r="AI19" s="209"/>
      <c r="AJ19" s="207"/>
      <c r="AK19" s="210"/>
      <c r="AL19" s="114"/>
      <c r="AM19" s="211"/>
      <c r="AN19" s="132"/>
      <c r="AO19" s="132"/>
      <c r="AP19" s="149"/>
      <c r="AQ19" s="150"/>
      <c r="AR19" s="212"/>
      <c r="AS19" s="213"/>
      <c r="AT19" s="213"/>
      <c r="AU19" s="213"/>
      <c r="AV19" s="213"/>
      <c r="AW19" s="213"/>
      <c r="AX19" s="213"/>
      <c r="AY19" s="213"/>
      <c r="AZ19" s="213"/>
      <c r="BA19" s="213"/>
      <c r="BB19" s="213"/>
      <c r="BC19" s="213"/>
      <c r="BD19" s="213"/>
      <c r="BE19" s="213"/>
      <c r="BF19" s="213"/>
      <c r="BG19" s="213"/>
      <c r="BH19" s="213"/>
      <c r="BI19" s="213"/>
      <c r="BJ19" s="213"/>
      <c r="BK19" s="213"/>
      <c r="BL19" s="213"/>
      <c r="BM19" s="213"/>
      <c r="BN19" s="213"/>
    </row>
    <row r="20">
      <c r="A20" s="269"/>
      <c r="B20" s="94"/>
      <c r="C20" s="95"/>
      <c r="D20" s="96"/>
      <c r="E20" s="97"/>
      <c r="F20" s="98"/>
      <c r="G20" s="98"/>
      <c r="H20" s="98"/>
      <c r="I20" s="98"/>
      <c r="J20" s="98"/>
      <c r="K20" s="96"/>
      <c r="L20" s="96"/>
      <c r="M20" s="96"/>
      <c r="N20" s="270"/>
      <c r="O20" s="168">
        <v>4.0</v>
      </c>
      <c r="P20" s="169">
        <v>6.0</v>
      </c>
      <c r="Q20" s="294">
        <v>6.0</v>
      </c>
      <c r="R20" s="295">
        <v>3.0</v>
      </c>
      <c r="S20" s="296">
        <v>2.0</v>
      </c>
      <c r="T20" s="297">
        <v>1.0</v>
      </c>
      <c r="U20" s="200"/>
      <c r="V20" s="201"/>
      <c r="W20" s="202"/>
      <c r="X20" s="203"/>
      <c r="Y20" s="99">
        <v>40.0</v>
      </c>
      <c r="Z20" s="271">
        <v>15.0</v>
      </c>
      <c r="AA20" s="272" t="s">
        <v>132</v>
      </c>
      <c r="AB20" s="107">
        <v>4.0</v>
      </c>
      <c r="AC20" s="108">
        <v>0.4275925925925926</v>
      </c>
      <c r="AD20" s="273" t="s">
        <v>140</v>
      </c>
      <c r="AE20" s="274" t="s">
        <v>132</v>
      </c>
      <c r="AF20" s="99" t="s">
        <v>133</v>
      </c>
      <c r="AG20" s="274">
        <v>1.15</v>
      </c>
      <c r="AH20" s="275">
        <v>318.43</v>
      </c>
      <c r="AI20" s="276"/>
      <c r="AJ20" s="274"/>
      <c r="AK20" s="277"/>
      <c r="AL20" s="114"/>
      <c r="AM20" s="278"/>
      <c r="AN20" s="98"/>
      <c r="AO20" s="98"/>
      <c r="AP20" s="116"/>
      <c r="AQ20" s="117"/>
      <c r="AR20" s="192"/>
      <c r="AS20" s="193"/>
      <c r="AT20" s="193"/>
      <c r="AU20" s="193"/>
      <c r="AV20" s="193"/>
      <c r="AW20" s="193"/>
      <c r="AX20" s="193"/>
      <c r="AY20" s="193"/>
      <c r="AZ20" s="193"/>
      <c r="BA20" s="193"/>
      <c r="BB20" s="193"/>
      <c r="BC20" s="193"/>
      <c r="BD20" s="193"/>
      <c r="BE20" s="193"/>
      <c r="BF20" s="193"/>
      <c r="BG20" s="193"/>
      <c r="BH20" s="193"/>
      <c r="BI20" s="193"/>
      <c r="BJ20" s="193"/>
      <c r="BK20" s="193"/>
      <c r="BL20" s="193"/>
      <c r="BM20" s="193"/>
      <c r="BN20" s="193"/>
    </row>
    <row r="21">
      <c r="A21" s="194"/>
      <c r="B21" s="128"/>
      <c r="C21" s="129"/>
      <c r="D21" s="130"/>
      <c r="E21" s="131"/>
      <c r="F21" s="132"/>
      <c r="G21" s="132"/>
      <c r="H21" s="132"/>
      <c r="I21" s="132"/>
      <c r="J21" s="132"/>
      <c r="K21" s="130"/>
      <c r="L21" s="130"/>
      <c r="M21" s="130"/>
      <c r="N21" s="195"/>
      <c r="O21" s="168">
        <v>4.0</v>
      </c>
      <c r="P21" s="169">
        <v>6.0</v>
      </c>
      <c r="Q21" s="294">
        <v>6.0</v>
      </c>
      <c r="R21" s="295">
        <v>3.0</v>
      </c>
      <c r="S21" s="296">
        <v>2.0</v>
      </c>
      <c r="T21" s="297">
        <v>1.0</v>
      </c>
      <c r="U21" s="200"/>
      <c r="V21" s="201"/>
      <c r="W21" s="202"/>
      <c r="X21" s="203"/>
      <c r="Y21" s="133">
        <v>40.0</v>
      </c>
      <c r="Z21" s="204">
        <v>15.0</v>
      </c>
      <c r="AA21" s="205" t="s">
        <v>132</v>
      </c>
      <c r="AB21" s="141">
        <v>5.0</v>
      </c>
      <c r="AC21" s="142">
        <v>0.4281712962962963</v>
      </c>
      <c r="AD21" s="206" t="s">
        <v>140</v>
      </c>
      <c r="AE21" s="207" t="s">
        <v>132</v>
      </c>
      <c r="AF21" s="133" t="s">
        <v>133</v>
      </c>
      <c r="AG21" s="207">
        <v>1.13</v>
      </c>
      <c r="AH21" s="208">
        <v>64.29</v>
      </c>
      <c r="AI21" s="209"/>
      <c r="AJ21" s="207"/>
      <c r="AK21" s="210"/>
      <c r="AL21" s="114"/>
      <c r="AM21" s="211"/>
      <c r="AN21" s="132"/>
      <c r="AO21" s="132"/>
      <c r="AP21" s="149"/>
      <c r="AQ21" s="150"/>
      <c r="AR21" s="212"/>
      <c r="AS21" s="213"/>
      <c r="AT21" s="213"/>
      <c r="AU21" s="213"/>
      <c r="AV21" s="213"/>
      <c r="AW21" s="213"/>
      <c r="AX21" s="213"/>
      <c r="AY21" s="213"/>
      <c r="AZ21" s="213"/>
      <c r="BA21" s="213"/>
      <c r="BB21" s="213"/>
      <c r="BC21" s="213"/>
      <c r="BD21" s="213"/>
      <c r="BE21" s="213"/>
      <c r="BF21" s="213"/>
      <c r="BG21" s="213"/>
      <c r="BH21" s="213"/>
      <c r="BI21" s="213"/>
      <c r="BJ21" s="213"/>
      <c r="BK21" s="213"/>
      <c r="BL21" s="213"/>
      <c r="BM21" s="213"/>
      <c r="BN21" s="213"/>
    </row>
    <row r="22">
      <c r="A22" s="269"/>
      <c r="B22" s="94"/>
      <c r="C22" s="95"/>
      <c r="D22" s="96"/>
      <c r="E22" s="97"/>
      <c r="F22" s="98"/>
      <c r="G22" s="98"/>
      <c r="H22" s="98"/>
      <c r="I22" s="98"/>
      <c r="J22" s="98"/>
      <c r="K22" s="96"/>
      <c r="L22" s="96"/>
      <c r="M22" s="96"/>
      <c r="N22" s="270"/>
      <c r="O22" s="168">
        <v>4.0</v>
      </c>
      <c r="P22" s="169">
        <v>6.0</v>
      </c>
      <c r="Q22" s="294">
        <v>6.0</v>
      </c>
      <c r="R22" s="295">
        <v>3.0</v>
      </c>
      <c r="S22" s="296">
        <v>5.0</v>
      </c>
      <c r="T22" s="297">
        <v>3.0</v>
      </c>
      <c r="U22" s="200"/>
      <c r="V22" s="201"/>
      <c r="W22" s="202"/>
      <c r="X22" s="203"/>
      <c r="Y22" s="99">
        <v>15.0</v>
      </c>
      <c r="Z22" s="271">
        <v>0.0</v>
      </c>
      <c r="AA22" s="272" t="s">
        <v>133</v>
      </c>
      <c r="AB22" s="107">
        <v>6.0</v>
      </c>
      <c r="AC22" s="108">
        <v>0.4401736111111111</v>
      </c>
      <c r="AD22" s="273" t="s">
        <v>165</v>
      </c>
      <c r="AE22" s="274" t="s">
        <v>132</v>
      </c>
      <c r="AF22" s="99" t="s">
        <v>166</v>
      </c>
      <c r="AG22" s="274">
        <v>1.07</v>
      </c>
      <c r="AH22" s="275">
        <v>5.82</v>
      </c>
      <c r="AI22" s="276"/>
      <c r="AJ22" s="274"/>
      <c r="AK22" s="277"/>
      <c r="AL22" s="114"/>
      <c r="AM22" s="278"/>
      <c r="AN22" s="98"/>
      <c r="AO22" s="98"/>
      <c r="AP22" s="116"/>
      <c r="AQ22" s="117"/>
      <c r="AR22" s="192"/>
      <c r="AS22" s="193"/>
      <c r="AT22" s="193"/>
      <c r="AU22" s="193"/>
      <c r="AV22" s="193"/>
      <c r="AW22" s="193"/>
      <c r="AX22" s="193"/>
      <c r="AY22" s="193"/>
      <c r="AZ22" s="193"/>
      <c r="BA22" s="193"/>
      <c r="BB22" s="193"/>
      <c r="BC22" s="193"/>
      <c r="BD22" s="193"/>
      <c r="BE22" s="193"/>
      <c r="BF22" s="193"/>
      <c r="BG22" s="193"/>
      <c r="BH22" s="193"/>
      <c r="BI22" s="193"/>
      <c r="BJ22" s="193"/>
      <c r="BK22" s="193"/>
      <c r="BL22" s="193"/>
      <c r="BM22" s="193"/>
      <c r="BN22" s="193"/>
    </row>
    <row r="23">
      <c r="A23" s="194"/>
      <c r="B23" s="128"/>
      <c r="C23" s="129"/>
      <c r="D23" s="130"/>
      <c r="E23" s="131"/>
      <c r="F23" s="132"/>
      <c r="G23" s="132"/>
      <c r="H23" s="132"/>
      <c r="I23" s="132"/>
      <c r="J23" s="132"/>
      <c r="K23" s="130"/>
      <c r="L23" s="130"/>
      <c r="M23" s="130"/>
      <c r="N23" s="195"/>
      <c r="O23" s="168">
        <v>4.0</v>
      </c>
      <c r="P23" s="169">
        <v>6.0</v>
      </c>
      <c r="Q23" s="294">
        <v>6.0</v>
      </c>
      <c r="R23" s="295">
        <v>3.0</v>
      </c>
      <c r="S23" s="296">
        <v>5.0</v>
      </c>
      <c r="T23" s="297">
        <v>3.0</v>
      </c>
      <c r="U23" s="200"/>
      <c r="V23" s="201"/>
      <c r="W23" s="202"/>
      <c r="X23" s="203"/>
      <c r="Y23" s="133">
        <v>30.0</v>
      </c>
      <c r="Z23" s="204">
        <v>0.0</v>
      </c>
      <c r="AA23" s="205" t="s">
        <v>133</v>
      </c>
      <c r="AB23" s="141">
        <v>7.0</v>
      </c>
      <c r="AC23" s="142">
        <v>0.44024305555555554</v>
      </c>
      <c r="AD23" s="206" t="s">
        <v>165</v>
      </c>
      <c r="AE23" s="207" t="s">
        <v>132</v>
      </c>
      <c r="AF23" s="133" t="s">
        <v>166</v>
      </c>
      <c r="AG23" s="207">
        <v>1.08</v>
      </c>
      <c r="AH23" s="208">
        <v>300.0</v>
      </c>
      <c r="AI23" s="209"/>
      <c r="AJ23" s="207"/>
      <c r="AK23" s="210"/>
      <c r="AL23" s="114"/>
      <c r="AM23" s="211"/>
      <c r="AN23" s="132"/>
      <c r="AO23" s="132"/>
      <c r="AP23" s="149"/>
      <c r="AQ23" s="150"/>
      <c r="AR23" s="212"/>
      <c r="AS23" s="213"/>
      <c r="AT23" s="213"/>
      <c r="AU23" s="213"/>
      <c r="AV23" s="213"/>
      <c r="AW23" s="213"/>
      <c r="AX23" s="213"/>
      <c r="AY23" s="213"/>
      <c r="AZ23" s="213"/>
      <c r="BA23" s="213"/>
      <c r="BB23" s="213"/>
      <c r="BC23" s="213"/>
      <c r="BD23" s="213"/>
      <c r="BE23" s="213"/>
      <c r="BF23" s="213"/>
      <c r="BG23" s="213"/>
      <c r="BH23" s="213"/>
      <c r="BI23" s="213"/>
      <c r="BJ23" s="213"/>
      <c r="BK23" s="213"/>
      <c r="BL23" s="213"/>
      <c r="BM23" s="213"/>
      <c r="BN23" s="213"/>
    </row>
    <row r="24">
      <c r="A24" s="269"/>
      <c r="B24" s="94"/>
      <c r="C24" s="95"/>
      <c r="D24" s="96"/>
      <c r="E24" s="97"/>
      <c r="F24" s="98"/>
      <c r="G24" s="98"/>
      <c r="H24" s="98"/>
      <c r="I24" s="98"/>
      <c r="J24" s="98"/>
      <c r="K24" s="96"/>
      <c r="L24" s="96"/>
      <c r="M24" s="96"/>
      <c r="N24" s="270"/>
      <c r="O24" s="168">
        <v>4.0</v>
      </c>
      <c r="P24" s="169">
        <v>6.0</v>
      </c>
      <c r="Q24" s="294">
        <v>6.0</v>
      </c>
      <c r="R24" s="295">
        <v>3.0</v>
      </c>
      <c r="S24" s="296">
        <v>5.0</v>
      </c>
      <c r="T24" s="297">
        <v>3.0</v>
      </c>
      <c r="U24" s="200"/>
      <c r="V24" s="201"/>
      <c r="W24" s="202"/>
      <c r="X24" s="203"/>
      <c r="Y24" s="99">
        <v>40.0</v>
      </c>
      <c r="Z24" s="271">
        <v>0.0</v>
      </c>
      <c r="AA24" s="272" t="s">
        <v>133</v>
      </c>
      <c r="AB24" s="107">
        <v>8.0</v>
      </c>
      <c r="AC24" s="108">
        <v>0.4406365740740741</v>
      </c>
      <c r="AD24" s="273" t="s">
        <v>165</v>
      </c>
      <c r="AE24" s="274" t="s">
        <v>132</v>
      </c>
      <c r="AF24" s="99" t="s">
        <v>166</v>
      </c>
      <c r="AG24" s="274">
        <v>1.03</v>
      </c>
      <c r="AH24" s="275">
        <v>300.0</v>
      </c>
      <c r="AI24" s="276"/>
      <c r="AJ24" s="274"/>
      <c r="AK24" s="277"/>
      <c r="AL24" s="114"/>
      <c r="AM24" s="278"/>
      <c r="AN24" s="98"/>
      <c r="AO24" s="98"/>
      <c r="AP24" s="116"/>
      <c r="AQ24" s="117"/>
      <c r="AR24" s="192"/>
      <c r="AS24" s="193"/>
      <c r="AT24" s="193"/>
      <c r="AU24" s="193"/>
      <c r="AV24" s="193"/>
      <c r="AW24" s="193"/>
      <c r="AX24" s="193"/>
      <c r="AY24" s="193"/>
      <c r="AZ24" s="193"/>
      <c r="BA24" s="193"/>
      <c r="BB24" s="193"/>
      <c r="BC24" s="193"/>
      <c r="BD24" s="193"/>
      <c r="BE24" s="193"/>
      <c r="BF24" s="193"/>
      <c r="BG24" s="193"/>
      <c r="BH24" s="193"/>
      <c r="BI24" s="193"/>
      <c r="BJ24" s="193"/>
      <c r="BK24" s="193"/>
      <c r="BL24" s="193"/>
      <c r="BM24" s="193"/>
      <c r="BN24" s="193"/>
    </row>
    <row r="25">
      <c r="A25" s="194"/>
      <c r="B25" s="128"/>
      <c r="C25" s="129"/>
      <c r="D25" s="130"/>
      <c r="E25" s="131"/>
      <c r="F25" s="132"/>
      <c r="G25" s="132"/>
      <c r="H25" s="132"/>
      <c r="I25" s="132"/>
      <c r="J25" s="132"/>
      <c r="K25" s="130"/>
      <c r="L25" s="130"/>
      <c r="M25" s="130"/>
      <c r="N25" s="195"/>
      <c r="O25" s="168">
        <v>4.0</v>
      </c>
      <c r="P25" s="169">
        <v>6.0</v>
      </c>
      <c r="Q25" s="294">
        <v>6.0</v>
      </c>
      <c r="R25" s="295">
        <v>3.0</v>
      </c>
      <c r="S25" s="296">
        <v>5.0</v>
      </c>
      <c r="T25" s="297">
        <v>4.0</v>
      </c>
      <c r="U25" s="200"/>
      <c r="V25" s="201"/>
      <c r="W25" s="202"/>
      <c r="X25" s="203"/>
      <c r="Y25" s="133">
        <v>0.0</v>
      </c>
      <c r="Z25" s="204">
        <v>0.0</v>
      </c>
      <c r="AA25" s="205" t="s">
        <v>132</v>
      </c>
      <c r="AB25" s="141">
        <v>9.0</v>
      </c>
      <c r="AC25" s="142">
        <v>0.44256944444444446</v>
      </c>
      <c r="AD25" s="206" t="s">
        <v>165</v>
      </c>
      <c r="AE25" s="207" t="s">
        <v>132</v>
      </c>
      <c r="AF25" s="133" t="s">
        <v>166</v>
      </c>
      <c r="AG25" s="207">
        <v>1.19</v>
      </c>
      <c r="AH25" s="208">
        <v>300.0</v>
      </c>
      <c r="AI25" s="209"/>
      <c r="AJ25" s="207"/>
      <c r="AK25" s="210"/>
      <c r="AL25" s="114"/>
      <c r="AM25" s="211"/>
      <c r="AN25" s="132"/>
      <c r="AO25" s="132"/>
      <c r="AP25" s="149"/>
      <c r="AQ25" s="150"/>
      <c r="AR25" s="212"/>
      <c r="AS25" s="213"/>
      <c r="AT25" s="213"/>
      <c r="AU25" s="213"/>
      <c r="AV25" s="213"/>
      <c r="AW25" s="213"/>
      <c r="AX25" s="213"/>
      <c r="AY25" s="213"/>
      <c r="AZ25" s="213"/>
      <c r="BA25" s="213"/>
      <c r="BB25" s="213"/>
      <c r="BC25" s="213"/>
      <c r="BD25" s="213"/>
      <c r="BE25" s="213"/>
      <c r="BF25" s="213"/>
      <c r="BG25" s="213"/>
      <c r="BH25" s="213"/>
      <c r="BI25" s="213"/>
      <c r="BJ25" s="213"/>
      <c r="BK25" s="213"/>
      <c r="BL25" s="213"/>
      <c r="BM25" s="213"/>
      <c r="BN25" s="213"/>
    </row>
    <row r="26">
      <c r="A26" s="214"/>
      <c r="B26" s="215"/>
      <c r="C26" s="216"/>
      <c r="D26" s="217"/>
      <c r="E26" s="218"/>
      <c r="F26" s="219"/>
      <c r="G26" s="219"/>
      <c r="H26" s="219"/>
      <c r="I26" s="219"/>
      <c r="J26" s="219"/>
      <c r="K26" s="217"/>
      <c r="L26" s="217"/>
      <c r="M26" s="217"/>
      <c r="N26" s="220" t="s">
        <v>167</v>
      </c>
      <c r="O26" s="221">
        <v>4.0</v>
      </c>
      <c r="P26" s="222">
        <v>6.0</v>
      </c>
      <c r="Q26" s="298">
        <v>6.0</v>
      </c>
      <c r="R26" s="299">
        <v>3.0</v>
      </c>
      <c r="S26" s="300">
        <v>6.0</v>
      </c>
      <c r="T26" s="301">
        <v>4.0</v>
      </c>
      <c r="U26" s="227"/>
      <c r="V26" s="228"/>
      <c r="W26" s="229"/>
      <c r="X26" s="230"/>
      <c r="Y26" s="219"/>
      <c r="Z26" s="231"/>
      <c r="AA26" s="232"/>
      <c r="AB26" s="233"/>
      <c r="AC26" s="234"/>
      <c r="AD26" s="235" t="s">
        <v>142</v>
      </c>
      <c r="AE26" s="236"/>
      <c r="AF26" s="237"/>
      <c r="AG26" s="236"/>
      <c r="AH26" s="238"/>
      <c r="AI26" s="239"/>
      <c r="AJ26" s="240"/>
      <c r="AK26" s="241"/>
      <c r="AL26" s="242"/>
      <c r="AM26" s="243"/>
      <c r="AN26" s="219"/>
      <c r="AO26" s="219"/>
      <c r="AP26" s="244"/>
      <c r="AQ26" s="245"/>
      <c r="AR26" s="192"/>
      <c r="AS26" s="193"/>
      <c r="AT26" s="193"/>
      <c r="AU26" s="193"/>
      <c r="AV26" s="193"/>
      <c r="AW26" s="193"/>
      <c r="AX26" s="193"/>
      <c r="AY26" s="193"/>
      <c r="AZ26" s="193"/>
      <c r="BA26" s="193"/>
      <c r="BB26" s="193"/>
      <c r="BC26" s="193"/>
      <c r="BD26" s="193"/>
      <c r="BE26" s="193"/>
      <c r="BF26" s="193"/>
      <c r="BG26" s="193"/>
      <c r="BH26" s="193"/>
      <c r="BI26" s="193"/>
      <c r="BJ26" s="193"/>
      <c r="BK26" s="193"/>
      <c r="BL26" s="193"/>
      <c r="BM26" s="193"/>
      <c r="BN26" s="193"/>
    </row>
    <row r="27">
      <c r="A27" s="246" t="b">
        <v>0</v>
      </c>
      <c r="B27" s="288">
        <v>44577.0</v>
      </c>
      <c r="C27" s="289">
        <v>0.44560185185185186</v>
      </c>
      <c r="D27" s="134" t="s">
        <v>160</v>
      </c>
      <c r="E27" s="290" t="s">
        <v>15</v>
      </c>
      <c r="F27" s="133" t="s">
        <v>161</v>
      </c>
      <c r="G27" s="133" t="s">
        <v>25</v>
      </c>
      <c r="H27" s="251" t="s">
        <v>162</v>
      </c>
      <c r="I27" s="133" t="s">
        <v>163</v>
      </c>
      <c r="J27" s="133" t="s">
        <v>164</v>
      </c>
      <c r="K27" s="291" t="s">
        <v>163</v>
      </c>
      <c r="L27" s="291"/>
      <c r="M27" s="291"/>
      <c r="N27" s="195"/>
      <c r="O27" s="254">
        <v>4.0</v>
      </c>
      <c r="P27" s="255">
        <v>6.0</v>
      </c>
      <c r="Q27" s="284">
        <v>6.0</v>
      </c>
      <c r="R27" s="285">
        <v>3.0</v>
      </c>
      <c r="S27" s="292">
        <v>2.0</v>
      </c>
      <c r="T27" s="293">
        <v>1.0</v>
      </c>
      <c r="U27" s="174"/>
      <c r="V27" s="175"/>
      <c r="W27" s="176"/>
      <c r="X27" s="177"/>
      <c r="Y27" s="133">
        <v>40.0</v>
      </c>
      <c r="Z27" s="204">
        <v>15.0</v>
      </c>
      <c r="AA27" s="205" t="s">
        <v>132</v>
      </c>
      <c r="AB27" s="141">
        <v>1.0</v>
      </c>
      <c r="AC27" s="142">
        <v>0.4268634259259259</v>
      </c>
      <c r="AD27" s="206" t="s">
        <v>140</v>
      </c>
      <c r="AE27" s="207" t="s">
        <v>132</v>
      </c>
      <c r="AF27" s="133" t="s">
        <v>133</v>
      </c>
      <c r="AG27" s="207">
        <v>1.34</v>
      </c>
      <c r="AH27" s="208">
        <v>5.82</v>
      </c>
      <c r="AI27" s="209">
        <v>2094.87</v>
      </c>
      <c r="AJ27" s="207">
        <v>0.78</v>
      </c>
      <c r="AK27" s="210">
        <v>15.05</v>
      </c>
      <c r="AL27" s="114"/>
      <c r="AM27" s="265">
        <f>AK27+AM17</f>
        <v>4252.51</v>
      </c>
      <c r="AN27" s="266">
        <f>if(AM27&gt;AN17,AM27,AN17)</f>
        <v>4252.51</v>
      </c>
      <c r="AO27" s="266">
        <f>AM27-AN27</f>
        <v>0</v>
      </c>
      <c r="AP27" s="267">
        <f>AO27/AN27</f>
        <v>0</v>
      </c>
      <c r="AQ27" s="268">
        <f>AK27/AI27</f>
        <v>0.007184216682</v>
      </c>
      <c r="AR27" s="212"/>
      <c r="AS27" s="213"/>
      <c r="AT27" s="213"/>
      <c r="AU27" s="213"/>
      <c r="AV27" s="213"/>
      <c r="AW27" s="213"/>
      <c r="AX27" s="213"/>
      <c r="AY27" s="213"/>
      <c r="AZ27" s="213"/>
      <c r="BA27" s="213"/>
      <c r="BB27" s="213"/>
      <c r="BC27" s="213"/>
      <c r="BD27" s="213"/>
      <c r="BE27" s="213"/>
      <c r="BF27" s="213"/>
      <c r="BG27" s="213"/>
      <c r="BH27" s="213"/>
      <c r="BI27" s="213"/>
      <c r="BJ27" s="213"/>
      <c r="BK27" s="213"/>
      <c r="BL27" s="213"/>
      <c r="BM27" s="213"/>
      <c r="BN27" s="213"/>
    </row>
    <row r="28">
      <c r="A28" s="269"/>
      <c r="B28" s="94"/>
      <c r="C28" s="95"/>
      <c r="D28" s="96"/>
      <c r="E28" s="97"/>
      <c r="F28" s="98"/>
      <c r="G28" s="98"/>
      <c r="H28" s="98" t="str">
        <f>VLOOKUP(H27,VALIDATION!F:G,2,false)</f>
        <v>61e42e00a4eaad5dc9770002</v>
      </c>
      <c r="I28" s="98"/>
      <c r="J28" s="98"/>
      <c r="K28" s="96"/>
      <c r="L28" s="96"/>
      <c r="M28" s="96"/>
      <c r="N28" s="270"/>
      <c r="O28" s="168">
        <v>4.0</v>
      </c>
      <c r="P28" s="169">
        <v>6.0</v>
      </c>
      <c r="Q28" s="294">
        <v>6.0</v>
      </c>
      <c r="R28" s="295">
        <v>3.0</v>
      </c>
      <c r="S28" s="296">
        <v>2.0</v>
      </c>
      <c r="T28" s="297">
        <v>1.0</v>
      </c>
      <c r="U28" s="200"/>
      <c r="V28" s="201"/>
      <c r="W28" s="202"/>
      <c r="X28" s="203"/>
      <c r="Y28" s="99">
        <v>40.0</v>
      </c>
      <c r="Z28" s="271">
        <v>15.0</v>
      </c>
      <c r="AA28" s="272" t="s">
        <v>132</v>
      </c>
      <c r="AB28" s="107">
        <v>2.0</v>
      </c>
      <c r="AC28" s="108">
        <v>0.4268865740740741</v>
      </c>
      <c r="AD28" s="273" t="s">
        <v>140</v>
      </c>
      <c r="AE28" s="274" t="s">
        <v>132</v>
      </c>
      <c r="AF28" s="99" t="s">
        <v>133</v>
      </c>
      <c r="AG28" s="274">
        <v>1.21</v>
      </c>
      <c r="AH28" s="275">
        <v>32.97</v>
      </c>
      <c r="AI28" s="276"/>
      <c r="AJ28" s="274"/>
      <c r="AK28" s="277"/>
      <c r="AL28" s="114"/>
      <c r="AM28" s="278"/>
      <c r="AN28" s="98"/>
      <c r="AO28" s="98"/>
      <c r="AP28" s="116"/>
      <c r="AQ28" s="117"/>
      <c r="AR28" s="192"/>
      <c r="AS28" s="193"/>
      <c r="AT28" s="193"/>
      <c r="AU28" s="193"/>
      <c r="AV28" s="193"/>
      <c r="AW28" s="193"/>
      <c r="AX28" s="193"/>
      <c r="AY28" s="193"/>
      <c r="AZ28" s="193"/>
      <c r="BA28" s="193"/>
      <c r="BB28" s="193"/>
      <c r="BC28" s="193"/>
      <c r="BD28" s="193"/>
      <c r="BE28" s="193"/>
      <c r="BF28" s="193"/>
      <c r="BG28" s="193"/>
      <c r="BH28" s="193"/>
      <c r="BI28" s="193"/>
      <c r="BJ28" s="193"/>
      <c r="BK28" s="193"/>
      <c r="BL28" s="193"/>
      <c r="BM28" s="193"/>
      <c r="BN28" s="193"/>
    </row>
    <row r="29">
      <c r="A29" s="194"/>
      <c r="B29" s="128"/>
      <c r="C29" s="129"/>
      <c r="D29" s="130"/>
      <c r="E29" s="131"/>
      <c r="F29" s="132"/>
      <c r="G29" s="132"/>
      <c r="H29" s="132"/>
      <c r="I29" s="132"/>
      <c r="J29" s="132"/>
      <c r="K29" s="130"/>
      <c r="L29" s="130"/>
      <c r="M29" s="130"/>
      <c r="N29" s="195"/>
      <c r="O29" s="168">
        <v>4.0</v>
      </c>
      <c r="P29" s="169">
        <v>6.0</v>
      </c>
      <c r="Q29" s="294">
        <v>6.0</v>
      </c>
      <c r="R29" s="295">
        <v>3.0</v>
      </c>
      <c r="S29" s="296">
        <v>2.0</v>
      </c>
      <c r="T29" s="297">
        <v>1.0</v>
      </c>
      <c r="U29" s="200"/>
      <c r="V29" s="201"/>
      <c r="W29" s="202"/>
      <c r="X29" s="203"/>
      <c r="Y29" s="133">
        <v>40.0</v>
      </c>
      <c r="Z29" s="204">
        <v>15.0</v>
      </c>
      <c r="AA29" s="205" t="s">
        <v>132</v>
      </c>
      <c r="AB29" s="141">
        <v>3.0</v>
      </c>
      <c r="AC29" s="142">
        <v>0.42703703703703705</v>
      </c>
      <c r="AD29" s="206" t="s">
        <v>140</v>
      </c>
      <c r="AE29" s="207" t="s">
        <v>132</v>
      </c>
      <c r="AF29" s="133" t="s">
        <v>133</v>
      </c>
      <c r="AG29" s="207">
        <v>1.18</v>
      </c>
      <c r="AH29" s="208">
        <v>1056.08</v>
      </c>
      <c r="AI29" s="209"/>
      <c r="AJ29" s="207"/>
      <c r="AK29" s="210"/>
      <c r="AL29" s="114"/>
      <c r="AM29" s="211"/>
      <c r="AN29" s="132"/>
      <c r="AO29" s="132"/>
      <c r="AP29" s="149"/>
      <c r="AQ29" s="150"/>
      <c r="AR29" s="212"/>
      <c r="AS29" s="213"/>
      <c r="AT29" s="213"/>
      <c r="AU29" s="213"/>
      <c r="AV29" s="213"/>
      <c r="AW29" s="213"/>
      <c r="AX29" s="213"/>
      <c r="AY29" s="213"/>
      <c r="AZ29" s="213"/>
      <c r="BA29" s="213"/>
      <c r="BB29" s="213"/>
      <c r="BC29" s="213"/>
      <c r="BD29" s="213"/>
      <c r="BE29" s="213"/>
      <c r="BF29" s="213"/>
      <c r="BG29" s="213"/>
      <c r="BH29" s="213"/>
      <c r="BI29" s="213"/>
      <c r="BJ29" s="213"/>
      <c r="BK29" s="213"/>
      <c r="BL29" s="213"/>
      <c r="BM29" s="213"/>
      <c r="BN29" s="213"/>
    </row>
    <row r="30">
      <c r="A30" s="269"/>
      <c r="B30" s="94"/>
      <c r="C30" s="95"/>
      <c r="D30" s="96"/>
      <c r="E30" s="97"/>
      <c r="F30" s="98"/>
      <c r="G30" s="98"/>
      <c r="H30" s="98"/>
      <c r="I30" s="98"/>
      <c r="J30" s="98"/>
      <c r="K30" s="96"/>
      <c r="L30" s="96"/>
      <c r="M30" s="96"/>
      <c r="N30" s="270"/>
      <c r="O30" s="168">
        <v>4.0</v>
      </c>
      <c r="P30" s="169">
        <v>6.0</v>
      </c>
      <c r="Q30" s="294">
        <v>6.0</v>
      </c>
      <c r="R30" s="295">
        <v>3.0</v>
      </c>
      <c r="S30" s="296">
        <v>2.0</v>
      </c>
      <c r="T30" s="297">
        <v>1.0</v>
      </c>
      <c r="U30" s="200"/>
      <c r="V30" s="201"/>
      <c r="W30" s="202"/>
      <c r="X30" s="203"/>
      <c r="Y30" s="99">
        <v>40.0</v>
      </c>
      <c r="Z30" s="271">
        <v>15.0</v>
      </c>
      <c r="AA30" s="272" t="s">
        <v>132</v>
      </c>
      <c r="AB30" s="107">
        <v>4.0</v>
      </c>
      <c r="AC30" s="108">
        <v>0.4273958333333333</v>
      </c>
      <c r="AD30" s="273" t="s">
        <v>140</v>
      </c>
      <c r="AE30" s="274" t="s">
        <v>132</v>
      </c>
      <c r="AF30" s="99" t="s">
        <v>133</v>
      </c>
      <c r="AG30" s="274">
        <v>1.13</v>
      </c>
      <c r="AH30" s="275">
        <v>500.0</v>
      </c>
      <c r="AI30" s="276"/>
      <c r="AJ30" s="274"/>
      <c r="AK30" s="277"/>
      <c r="AL30" s="114"/>
      <c r="AM30" s="278"/>
      <c r="AN30" s="98"/>
      <c r="AO30" s="98"/>
      <c r="AP30" s="116"/>
      <c r="AQ30" s="117"/>
      <c r="AR30" s="192"/>
      <c r="AS30" s="193"/>
      <c r="AT30" s="193"/>
      <c r="AU30" s="193"/>
      <c r="AV30" s="193"/>
      <c r="AW30" s="193"/>
      <c r="AX30" s="193"/>
      <c r="AY30" s="193"/>
      <c r="AZ30" s="193"/>
      <c r="BA30" s="193"/>
      <c r="BB30" s="193"/>
      <c r="BC30" s="193"/>
      <c r="BD30" s="193"/>
      <c r="BE30" s="193"/>
      <c r="BF30" s="193"/>
      <c r="BG30" s="193"/>
      <c r="BH30" s="193"/>
      <c r="BI30" s="193"/>
      <c r="BJ30" s="193"/>
      <c r="BK30" s="193"/>
      <c r="BL30" s="193"/>
      <c r="BM30" s="193"/>
      <c r="BN30" s="193"/>
    </row>
    <row r="31">
      <c r="A31" s="194"/>
      <c r="B31" s="128"/>
      <c r="C31" s="129"/>
      <c r="D31" s="130"/>
      <c r="E31" s="131"/>
      <c r="F31" s="132"/>
      <c r="G31" s="132"/>
      <c r="H31" s="132"/>
      <c r="I31" s="132"/>
      <c r="J31" s="132"/>
      <c r="K31" s="130"/>
      <c r="L31" s="130"/>
      <c r="M31" s="130"/>
      <c r="N31" s="195"/>
      <c r="O31" s="168">
        <v>4.0</v>
      </c>
      <c r="P31" s="169">
        <v>6.0</v>
      </c>
      <c r="Q31" s="294">
        <v>6.0</v>
      </c>
      <c r="R31" s="295">
        <v>3.0</v>
      </c>
      <c r="S31" s="296">
        <v>2.0</v>
      </c>
      <c r="T31" s="297">
        <v>1.0</v>
      </c>
      <c r="U31" s="200"/>
      <c r="V31" s="201"/>
      <c r="W31" s="202"/>
      <c r="X31" s="203"/>
      <c r="Y31" s="133">
        <v>40.0</v>
      </c>
      <c r="Z31" s="204">
        <v>15.0</v>
      </c>
      <c r="AA31" s="205" t="s">
        <v>132</v>
      </c>
      <c r="AB31" s="141">
        <v>5.0</v>
      </c>
      <c r="AC31" s="142">
        <v>0.4278356481481482</v>
      </c>
      <c r="AD31" s="206" t="s">
        <v>140</v>
      </c>
      <c r="AE31" s="207" t="s">
        <v>132</v>
      </c>
      <c r="AF31" s="133" t="s">
        <v>133</v>
      </c>
      <c r="AG31" s="207">
        <v>1.1</v>
      </c>
      <c r="AH31" s="208">
        <v>500.0</v>
      </c>
      <c r="AI31" s="209"/>
      <c r="AJ31" s="207"/>
      <c r="AK31" s="210"/>
      <c r="AL31" s="114"/>
      <c r="AM31" s="211"/>
      <c r="AN31" s="132"/>
      <c r="AO31" s="132"/>
      <c r="AP31" s="149"/>
      <c r="AQ31" s="150"/>
      <c r="AR31" s="212"/>
      <c r="AS31" s="213"/>
      <c r="AT31" s="213"/>
      <c r="AU31" s="213"/>
      <c r="AV31" s="213"/>
      <c r="AW31" s="213"/>
      <c r="AX31" s="213"/>
      <c r="AY31" s="213"/>
      <c r="AZ31" s="213"/>
      <c r="BA31" s="213"/>
      <c r="BB31" s="213"/>
      <c r="BC31" s="213"/>
      <c r="BD31" s="213"/>
      <c r="BE31" s="213"/>
      <c r="BF31" s="213"/>
      <c r="BG31" s="213"/>
      <c r="BH31" s="213"/>
      <c r="BI31" s="213"/>
      <c r="BJ31" s="213"/>
      <c r="BK31" s="213"/>
      <c r="BL31" s="213"/>
      <c r="BM31" s="213"/>
      <c r="BN31" s="213"/>
    </row>
    <row r="32">
      <c r="A32" s="269"/>
      <c r="B32" s="94"/>
      <c r="C32" s="95"/>
      <c r="D32" s="96"/>
      <c r="E32" s="97"/>
      <c r="F32" s="98"/>
      <c r="G32" s="98"/>
      <c r="H32" s="98"/>
      <c r="I32" s="98"/>
      <c r="J32" s="98"/>
      <c r="K32" s="96"/>
      <c r="L32" s="96"/>
      <c r="M32" s="96"/>
      <c r="N32" s="270"/>
      <c r="O32" s="168">
        <v>4.0</v>
      </c>
      <c r="P32" s="169">
        <v>6.0</v>
      </c>
      <c r="Q32" s="294">
        <v>6.0</v>
      </c>
      <c r="R32" s="295">
        <v>3.0</v>
      </c>
      <c r="S32" s="296">
        <v>4.0</v>
      </c>
      <c r="T32" s="297">
        <v>3.0</v>
      </c>
      <c r="U32" s="200"/>
      <c r="V32" s="201"/>
      <c r="W32" s="202"/>
      <c r="X32" s="203"/>
      <c r="Y32" s="99">
        <v>0.0</v>
      </c>
      <c r="Z32" s="271">
        <v>0.0</v>
      </c>
      <c r="AA32" s="272" t="s">
        <v>132</v>
      </c>
      <c r="AB32" s="107">
        <v>6.0</v>
      </c>
      <c r="AC32" s="108">
        <v>0.4373842592592593</v>
      </c>
      <c r="AD32" s="273" t="s">
        <v>165</v>
      </c>
      <c r="AE32" s="274" t="s">
        <v>132</v>
      </c>
      <c r="AF32" s="99" t="s">
        <v>166</v>
      </c>
      <c r="AG32" s="274">
        <v>1.33</v>
      </c>
      <c r="AH32" s="275">
        <v>215.0</v>
      </c>
      <c r="AI32" s="276"/>
      <c r="AJ32" s="274"/>
      <c r="AK32" s="277"/>
      <c r="AL32" s="114"/>
      <c r="AM32" s="278"/>
      <c r="AN32" s="98"/>
      <c r="AO32" s="98"/>
      <c r="AP32" s="116"/>
      <c r="AQ32" s="117"/>
      <c r="AR32" s="192"/>
      <c r="AS32" s="193"/>
      <c r="AT32" s="193"/>
      <c r="AU32" s="193"/>
      <c r="AV32" s="193"/>
      <c r="AW32" s="193"/>
      <c r="AX32" s="193"/>
      <c r="AY32" s="193"/>
      <c r="AZ32" s="193"/>
      <c r="BA32" s="193"/>
      <c r="BB32" s="193"/>
      <c r="BC32" s="193"/>
      <c r="BD32" s="193"/>
      <c r="BE32" s="193"/>
      <c r="BF32" s="193"/>
      <c r="BG32" s="193"/>
      <c r="BH32" s="193"/>
      <c r="BI32" s="193"/>
      <c r="BJ32" s="193"/>
      <c r="BK32" s="193"/>
      <c r="BL32" s="193"/>
      <c r="BM32" s="193"/>
      <c r="BN32" s="193"/>
    </row>
    <row r="33">
      <c r="A33" s="194"/>
      <c r="B33" s="128"/>
      <c r="C33" s="129"/>
      <c r="D33" s="130"/>
      <c r="E33" s="131"/>
      <c r="F33" s="132"/>
      <c r="G33" s="132"/>
      <c r="H33" s="132"/>
      <c r="I33" s="132"/>
      <c r="J33" s="132"/>
      <c r="K33" s="130"/>
      <c r="L33" s="130"/>
      <c r="M33" s="130"/>
      <c r="N33" s="195"/>
      <c r="O33" s="168">
        <v>4.0</v>
      </c>
      <c r="P33" s="169">
        <v>6.0</v>
      </c>
      <c r="Q33" s="294">
        <v>6.0</v>
      </c>
      <c r="R33" s="295">
        <v>3.0</v>
      </c>
      <c r="S33" s="296">
        <v>4.0</v>
      </c>
      <c r="T33" s="297">
        <v>3.0</v>
      </c>
      <c r="U33" s="200"/>
      <c r="V33" s="201"/>
      <c r="W33" s="202"/>
      <c r="X33" s="203"/>
      <c r="Y33" s="133">
        <v>0.0</v>
      </c>
      <c r="Z33" s="204">
        <v>0.0</v>
      </c>
      <c r="AA33" s="205" t="s">
        <v>132</v>
      </c>
      <c r="AB33" s="141">
        <v>7.0</v>
      </c>
      <c r="AC33" s="142">
        <v>0.4378125</v>
      </c>
      <c r="AD33" s="206" t="s">
        <v>165</v>
      </c>
      <c r="AE33" s="207" t="s">
        <v>132</v>
      </c>
      <c r="AF33" s="133" t="s">
        <v>166</v>
      </c>
      <c r="AG33" s="207">
        <v>1.35</v>
      </c>
      <c r="AH33" s="208">
        <v>100.0</v>
      </c>
      <c r="AI33" s="209"/>
      <c r="AJ33" s="207"/>
      <c r="AK33" s="210"/>
      <c r="AL33" s="114"/>
      <c r="AM33" s="211"/>
      <c r="AN33" s="132"/>
      <c r="AO33" s="132"/>
      <c r="AP33" s="149"/>
      <c r="AQ33" s="150"/>
      <c r="AR33" s="212"/>
      <c r="AS33" s="213"/>
      <c r="AT33" s="213"/>
      <c r="AU33" s="213"/>
      <c r="AV33" s="213"/>
      <c r="AW33" s="213"/>
      <c r="AX33" s="213"/>
      <c r="AY33" s="213"/>
      <c r="AZ33" s="213"/>
      <c r="BA33" s="213"/>
      <c r="BB33" s="213"/>
      <c r="BC33" s="213"/>
      <c r="BD33" s="213"/>
      <c r="BE33" s="213"/>
      <c r="BF33" s="213"/>
      <c r="BG33" s="213"/>
      <c r="BH33" s="213"/>
      <c r="BI33" s="213"/>
      <c r="BJ33" s="213"/>
      <c r="BK33" s="213"/>
      <c r="BL33" s="213"/>
      <c r="BM33" s="213"/>
      <c r="BN33" s="213"/>
    </row>
    <row r="34">
      <c r="A34" s="269"/>
      <c r="B34" s="94"/>
      <c r="C34" s="95"/>
      <c r="D34" s="96"/>
      <c r="E34" s="97"/>
      <c r="F34" s="98"/>
      <c r="G34" s="98"/>
      <c r="H34" s="98"/>
      <c r="I34" s="98"/>
      <c r="J34" s="98"/>
      <c r="K34" s="96"/>
      <c r="L34" s="96"/>
      <c r="M34" s="96"/>
      <c r="N34" s="270"/>
      <c r="O34" s="168">
        <v>4.0</v>
      </c>
      <c r="P34" s="169">
        <v>6.0</v>
      </c>
      <c r="Q34" s="294">
        <v>6.0</v>
      </c>
      <c r="R34" s="295">
        <v>3.0</v>
      </c>
      <c r="S34" s="296">
        <v>4.0</v>
      </c>
      <c r="T34" s="297">
        <v>3.0</v>
      </c>
      <c r="U34" s="200"/>
      <c r="V34" s="201"/>
      <c r="W34" s="202"/>
      <c r="X34" s="203"/>
      <c r="Y34" s="99">
        <v>40.0</v>
      </c>
      <c r="Z34" s="271">
        <v>30.0</v>
      </c>
      <c r="AA34" s="272" t="s">
        <v>132</v>
      </c>
      <c r="AB34" s="107">
        <v>8.0</v>
      </c>
      <c r="AC34" s="108">
        <v>0.43925925925925924</v>
      </c>
      <c r="AD34" s="273" t="s">
        <v>165</v>
      </c>
      <c r="AE34" s="274" t="s">
        <v>132</v>
      </c>
      <c r="AF34" s="99" t="s">
        <v>166</v>
      </c>
      <c r="AG34" s="274">
        <v>1.25</v>
      </c>
      <c r="AH34" s="275">
        <v>205.96</v>
      </c>
      <c r="AI34" s="276"/>
      <c r="AJ34" s="274"/>
      <c r="AK34" s="277"/>
      <c r="AL34" s="114"/>
      <c r="AM34" s="278"/>
      <c r="AN34" s="98"/>
      <c r="AO34" s="98"/>
      <c r="AP34" s="116"/>
      <c r="AQ34" s="117"/>
      <c r="AR34" s="192"/>
      <c r="AS34" s="193"/>
      <c r="AT34" s="193"/>
      <c r="AU34" s="193"/>
      <c r="AV34" s="193"/>
      <c r="AW34" s="193"/>
      <c r="AX34" s="193"/>
      <c r="AY34" s="193"/>
      <c r="AZ34" s="193"/>
      <c r="BA34" s="193"/>
      <c r="BB34" s="193"/>
      <c r="BC34" s="193"/>
      <c r="BD34" s="193"/>
      <c r="BE34" s="193"/>
      <c r="BF34" s="193"/>
      <c r="BG34" s="193"/>
      <c r="BH34" s="193"/>
      <c r="BI34" s="193"/>
      <c r="BJ34" s="193"/>
      <c r="BK34" s="193"/>
      <c r="BL34" s="193"/>
      <c r="BM34" s="193"/>
      <c r="BN34" s="193"/>
    </row>
    <row r="35">
      <c r="A35" s="194"/>
      <c r="B35" s="128"/>
      <c r="C35" s="129"/>
      <c r="D35" s="130"/>
      <c r="E35" s="131"/>
      <c r="F35" s="132"/>
      <c r="G35" s="132"/>
      <c r="H35" s="132"/>
      <c r="I35" s="132"/>
      <c r="J35" s="132"/>
      <c r="K35" s="130"/>
      <c r="L35" s="130"/>
      <c r="M35" s="130"/>
      <c r="N35" s="195"/>
      <c r="O35" s="168">
        <v>4.0</v>
      </c>
      <c r="P35" s="169">
        <v>6.0</v>
      </c>
      <c r="Q35" s="294">
        <v>6.0</v>
      </c>
      <c r="R35" s="295">
        <v>3.0</v>
      </c>
      <c r="S35" s="296">
        <v>5.0</v>
      </c>
      <c r="T35" s="297">
        <v>3.0</v>
      </c>
      <c r="U35" s="200"/>
      <c r="V35" s="201"/>
      <c r="W35" s="202"/>
      <c r="X35" s="203"/>
      <c r="Y35" s="133">
        <v>30.0</v>
      </c>
      <c r="Z35" s="204">
        <v>0.0</v>
      </c>
      <c r="AA35" s="205" t="s">
        <v>133</v>
      </c>
      <c r="AB35" s="141">
        <v>9.0</v>
      </c>
      <c r="AC35" s="142">
        <v>0.4403587962962963</v>
      </c>
      <c r="AD35" s="206" t="s">
        <v>165</v>
      </c>
      <c r="AE35" s="207" t="s">
        <v>132</v>
      </c>
      <c r="AF35" s="133" t="s">
        <v>166</v>
      </c>
      <c r="AG35" s="207">
        <v>1.08</v>
      </c>
      <c r="AH35" s="208">
        <v>665.0</v>
      </c>
      <c r="AI35" s="209"/>
      <c r="AJ35" s="207"/>
      <c r="AK35" s="210"/>
      <c r="AL35" s="114"/>
      <c r="AM35" s="211"/>
      <c r="AN35" s="132"/>
      <c r="AO35" s="132"/>
      <c r="AP35" s="149"/>
      <c r="AQ35" s="150"/>
      <c r="AR35" s="212"/>
      <c r="AS35" s="213"/>
      <c r="AT35" s="213"/>
      <c r="AU35" s="213"/>
      <c r="AV35" s="213"/>
      <c r="AW35" s="213"/>
      <c r="AX35" s="213"/>
      <c r="AY35" s="213"/>
      <c r="AZ35" s="213"/>
      <c r="BA35" s="213"/>
      <c r="BB35" s="213"/>
      <c r="BC35" s="213"/>
      <c r="BD35" s="213"/>
      <c r="BE35" s="213"/>
      <c r="BF35" s="213"/>
      <c r="BG35" s="213"/>
      <c r="BH35" s="213"/>
      <c r="BI35" s="213"/>
      <c r="BJ35" s="213"/>
      <c r="BK35" s="213"/>
      <c r="BL35" s="213"/>
      <c r="BM35" s="213"/>
      <c r="BN35" s="213"/>
    </row>
    <row r="36">
      <c r="A36" s="269"/>
      <c r="B36" s="94"/>
      <c r="C36" s="95"/>
      <c r="D36" s="96"/>
      <c r="E36" s="97"/>
      <c r="F36" s="98"/>
      <c r="G36" s="98"/>
      <c r="H36" s="98"/>
      <c r="I36" s="98"/>
      <c r="J36" s="98"/>
      <c r="K36" s="96"/>
      <c r="L36" s="96"/>
      <c r="M36" s="96"/>
      <c r="N36" s="270"/>
      <c r="O36" s="168">
        <v>4.0</v>
      </c>
      <c r="P36" s="169">
        <v>6.0</v>
      </c>
      <c r="Q36" s="294">
        <v>6.0</v>
      </c>
      <c r="R36" s="295">
        <v>3.0</v>
      </c>
      <c r="S36" s="296">
        <v>5.0</v>
      </c>
      <c r="T36" s="297">
        <v>3.0</v>
      </c>
      <c r="U36" s="200"/>
      <c r="V36" s="201"/>
      <c r="W36" s="202"/>
      <c r="X36" s="203"/>
      <c r="Y36" s="99">
        <v>40.0</v>
      </c>
      <c r="Z36" s="271">
        <v>0.0</v>
      </c>
      <c r="AA36" s="272" t="s">
        <v>133</v>
      </c>
      <c r="AB36" s="107">
        <v>10.0</v>
      </c>
      <c r="AC36" s="108">
        <v>0.44072916666666667</v>
      </c>
      <c r="AD36" s="273" t="s">
        <v>165</v>
      </c>
      <c r="AE36" s="274" t="s">
        <v>132</v>
      </c>
      <c r="AF36" s="99" t="s">
        <v>166</v>
      </c>
      <c r="AG36" s="274">
        <v>1.02</v>
      </c>
      <c r="AH36" s="275">
        <v>197.0</v>
      </c>
      <c r="AI36" s="276"/>
      <c r="AJ36" s="274"/>
      <c r="AK36" s="277"/>
      <c r="AL36" s="114"/>
      <c r="AM36" s="278"/>
      <c r="AN36" s="98"/>
      <c r="AO36" s="98"/>
      <c r="AP36" s="116"/>
      <c r="AQ36" s="117"/>
      <c r="AR36" s="192"/>
      <c r="AS36" s="193"/>
      <c r="AT36" s="193"/>
      <c r="AU36" s="193"/>
      <c r="AV36" s="193"/>
      <c r="AW36" s="193"/>
      <c r="AX36" s="193"/>
      <c r="AY36" s="193"/>
      <c r="AZ36" s="193"/>
      <c r="BA36" s="193"/>
      <c r="BB36" s="193"/>
      <c r="BC36" s="193"/>
      <c r="BD36" s="193"/>
      <c r="BE36" s="193"/>
      <c r="BF36" s="193"/>
      <c r="BG36" s="193"/>
      <c r="BH36" s="193"/>
      <c r="BI36" s="193"/>
      <c r="BJ36" s="193"/>
      <c r="BK36" s="193"/>
      <c r="BL36" s="193"/>
      <c r="BM36" s="193"/>
      <c r="BN36" s="193"/>
    </row>
    <row r="37">
      <c r="A37" s="194"/>
      <c r="B37" s="128"/>
      <c r="C37" s="129"/>
      <c r="D37" s="130"/>
      <c r="E37" s="131"/>
      <c r="F37" s="132"/>
      <c r="G37" s="132"/>
      <c r="H37" s="132"/>
      <c r="I37" s="132"/>
      <c r="J37" s="132"/>
      <c r="K37" s="130"/>
      <c r="L37" s="130"/>
      <c r="M37" s="130"/>
      <c r="N37" s="195"/>
      <c r="O37" s="168">
        <v>4.0</v>
      </c>
      <c r="P37" s="169">
        <v>6.0</v>
      </c>
      <c r="Q37" s="294">
        <v>6.0</v>
      </c>
      <c r="R37" s="295">
        <v>3.0</v>
      </c>
      <c r="S37" s="296">
        <v>5.0</v>
      </c>
      <c r="T37" s="297">
        <v>3.0</v>
      </c>
      <c r="U37" s="200"/>
      <c r="V37" s="201"/>
      <c r="W37" s="202"/>
      <c r="X37" s="203"/>
      <c r="Y37" s="133">
        <v>40.0</v>
      </c>
      <c r="Z37" s="204">
        <v>15.0</v>
      </c>
      <c r="AA37" s="205" t="s">
        <v>133</v>
      </c>
      <c r="AB37" s="141">
        <v>11.0</v>
      </c>
      <c r="AC37" s="142">
        <v>0.441087962962963</v>
      </c>
      <c r="AD37" s="206" t="s">
        <v>165</v>
      </c>
      <c r="AE37" s="207" t="s">
        <v>132</v>
      </c>
      <c r="AF37" s="133" t="s">
        <v>166</v>
      </c>
      <c r="AG37" s="207">
        <v>1.05</v>
      </c>
      <c r="AH37" s="208">
        <v>277.5</v>
      </c>
      <c r="AI37" s="209"/>
      <c r="AJ37" s="207"/>
      <c r="AK37" s="210"/>
      <c r="AL37" s="114"/>
      <c r="AM37" s="211"/>
      <c r="AN37" s="132"/>
      <c r="AO37" s="132"/>
      <c r="AP37" s="149"/>
      <c r="AQ37" s="150"/>
      <c r="AR37" s="212"/>
      <c r="AS37" s="213"/>
      <c r="AT37" s="213"/>
      <c r="AU37" s="213"/>
      <c r="AV37" s="213"/>
      <c r="AW37" s="213"/>
      <c r="AX37" s="213"/>
      <c r="AY37" s="213"/>
      <c r="AZ37" s="213"/>
      <c r="BA37" s="213"/>
      <c r="BB37" s="213"/>
      <c r="BC37" s="213"/>
      <c r="BD37" s="213"/>
      <c r="BE37" s="213"/>
      <c r="BF37" s="213"/>
      <c r="BG37" s="213"/>
      <c r="BH37" s="213"/>
      <c r="BI37" s="213"/>
      <c r="BJ37" s="213"/>
      <c r="BK37" s="213"/>
      <c r="BL37" s="213"/>
      <c r="BM37" s="213"/>
      <c r="BN37" s="213"/>
    </row>
    <row r="38">
      <c r="A38" s="269"/>
      <c r="B38" s="94"/>
      <c r="C38" s="95"/>
      <c r="D38" s="96"/>
      <c r="E38" s="97"/>
      <c r="F38" s="98"/>
      <c r="G38" s="98"/>
      <c r="H38" s="98"/>
      <c r="I38" s="98"/>
      <c r="J38" s="98"/>
      <c r="K38" s="96"/>
      <c r="L38" s="96"/>
      <c r="M38" s="96"/>
      <c r="N38" s="270"/>
      <c r="O38" s="168">
        <v>4.0</v>
      </c>
      <c r="P38" s="169">
        <v>6.0</v>
      </c>
      <c r="Q38" s="294">
        <v>6.0</v>
      </c>
      <c r="R38" s="295">
        <v>3.0</v>
      </c>
      <c r="S38" s="296">
        <v>5.0</v>
      </c>
      <c r="T38" s="297">
        <v>4.0</v>
      </c>
      <c r="U38" s="200"/>
      <c r="V38" s="201"/>
      <c r="W38" s="202"/>
      <c r="X38" s="203"/>
      <c r="Y38" s="99">
        <v>0.0</v>
      </c>
      <c r="Z38" s="271">
        <v>0.0</v>
      </c>
      <c r="AA38" s="272" t="s">
        <v>132</v>
      </c>
      <c r="AB38" s="107">
        <v>12.0</v>
      </c>
      <c r="AC38" s="108">
        <v>0.4421527777777778</v>
      </c>
      <c r="AD38" s="273" t="s">
        <v>165</v>
      </c>
      <c r="AE38" s="274" t="s">
        <v>132</v>
      </c>
      <c r="AF38" s="99" t="s">
        <v>166</v>
      </c>
      <c r="AG38" s="274">
        <v>1.23</v>
      </c>
      <c r="AH38" s="275">
        <v>293.69</v>
      </c>
      <c r="AI38" s="276"/>
      <c r="AJ38" s="274"/>
      <c r="AK38" s="277"/>
      <c r="AL38" s="114"/>
      <c r="AM38" s="278"/>
      <c r="AN38" s="98"/>
      <c r="AO38" s="98"/>
      <c r="AP38" s="116"/>
      <c r="AQ38" s="117"/>
      <c r="AR38" s="192"/>
      <c r="AS38" s="193"/>
      <c r="AT38" s="193"/>
      <c r="AU38" s="193"/>
      <c r="AV38" s="193"/>
      <c r="AW38" s="193"/>
      <c r="AX38" s="193"/>
      <c r="AY38" s="193"/>
      <c r="AZ38" s="193"/>
      <c r="BA38" s="193"/>
      <c r="BB38" s="193"/>
      <c r="BC38" s="193"/>
      <c r="BD38" s="193"/>
      <c r="BE38" s="193"/>
      <c r="BF38" s="193"/>
      <c r="BG38" s="193"/>
      <c r="BH38" s="193"/>
      <c r="BI38" s="193"/>
      <c r="BJ38" s="193"/>
      <c r="BK38" s="193"/>
      <c r="BL38" s="193"/>
      <c r="BM38" s="193"/>
      <c r="BN38" s="193"/>
    </row>
    <row r="39">
      <c r="A39" s="194"/>
      <c r="B39" s="128"/>
      <c r="C39" s="129"/>
      <c r="D39" s="130"/>
      <c r="E39" s="131"/>
      <c r="F39" s="132"/>
      <c r="G39" s="132"/>
      <c r="H39" s="132"/>
      <c r="I39" s="132"/>
      <c r="J39" s="132"/>
      <c r="K39" s="130"/>
      <c r="L39" s="130"/>
      <c r="M39" s="130"/>
      <c r="N39" s="195"/>
      <c r="O39" s="168">
        <v>4.0</v>
      </c>
      <c r="P39" s="169">
        <v>6.0</v>
      </c>
      <c r="Q39" s="294">
        <v>6.0</v>
      </c>
      <c r="R39" s="295">
        <v>3.0</v>
      </c>
      <c r="S39" s="296">
        <v>5.0</v>
      </c>
      <c r="T39" s="297">
        <v>4.0</v>
      </c>
      <c r="U39" s="200"/>
      <c r="V39" s="201"/>
      <c r="W39" s="202"/>
      <c r="X39" s="203"/>
      <c r="Y39" s="133">
        <v>30.0</v>
      </c>
      <c r="Z39" s="204">
        <v>15.0</v>
      </c>
      <c r="AA39" s="205" t="s">
        <v>132</v>
      </c>
      <c r="AB39" s="141">
        <v>13.0</v>
      </c>
      <c r="AC39" s="142">
        <v>0.4431481481481481</v>
      </c>
      <c r="AD39" s="206" t="s">
        <v>165</v>
      </c>
      <c r="AE39" s="207" t="s">
        <v>132</v>
      </c>
      <c r="AF39" s="133" t="s">
        <v>166</v>
      </c>
      <c r="AG39" s="207">
        <v>1.09</v>
      </c>
      <c r="AH39" s="208">
        <v>40.0</v>
      </c>
      <c r="AI39" s="209"/>
      <c r="AJ39" s="207"/>
      <c r="AK39" s="210"/>
      <c r="AL39" s="114"/>
      <c r="AM39" s="211"/>
      <c r="AN39" s="132"/>
      <c r="AO39" s="132"/>
      <c r="AP39" s="149"/>
      <c r="AQ39" s="150"/>
      <c r="AR39" s="212"/>
      <c r="AS39" s="213"/>
      <c r="AT39" s="213"/>
      <c r="AU39" s="213"/>
      <c r="AV39" s="213"/>
      <c r="AW39" s="213"/>
      <c r="AX39" s="213"/>
      <c r="AY39" s="213"/>
      <c r="AZ39" s="213"/>
      <c r="BA39" s="213"/>
      <c r="BB39" s="213"/>
      <c r="BC39" s="213"/>
      <c r="BD39" s="213"/>
      <c r="BE39" s="213"/>
      <c r="BF39" s="213"/>
      <c r="BG39" s="213"/>
      <c r="BH39" s="213"/>
      <c r="BI39" s="213"/>
      <c r="BJ39" s="213"/>
      <c r="BK39" s="213"/>
      <c r="BL39" s="213"/>
      <c r="BM39" s="213"/>
      <c r="BN39" s="213"/>
    </row>
    <row r="40">
      <c r="A40" s="214"/>
      <c r="B40" s="94"/>
      <c r="C40" s="95"/>
      <c r="D40" s="96"/>
      <c r="E40" s="97"/>
      <c r="F40" s="98"/>
      <c r="G40" s="98"/>
      <c r="H40" s="98"/>
      <c r="I40" s="98"/>
      <c r="J40" s="98"/>
      <c r="K40" s="96"/>
      <c r="L40" s="96"/>
      <c r="M40" s="96"/>
      <c r="N40" s="279" t="s">
        <v>167</v>
      </c>
      <c r="O40" s="168">
        <v>4.0</v>
      </c>
      <c r="P40" s="169">
        <v>6.0</v>
      </c>
      <c r="Q40" s="294">
        <v>6.0</v>
      </c>
      <c r="R40" s="295">
        <v>3.0</v>
      </c>
      <c r="S40" s="296">
        <v>6.0</v>
      </c>
      <c r="T40" s="297">
        <v>4.0</v>
      </c>
      <c r="U40" s="200"/>
      <c r="V40" s="201"/>
      <c r="W40" s="202"/>
      <c r="X40" s="203"/>
      <c r="Y40" s="98"/>
      <c r="Z40" s="280"/>
      <c r="AA40" s="106"/>
      <c r="AB40" s="281"/>
      <c r="AC40" s="282"/>
      <c r="AD40" s="273" t="s">
        <v>142</v>
      </c>
      <c r="AE40" s="110"/>
      <c r="AF40" s="99"/>
      <c r="AG40" s="110"/>
      <c r="AH40" s="111"/>
      <c r="AI40" s="239"/>
      <c r="AJ40" s="240"/>
      <c r="AK40" s="241"/>
      <c r="AL40" s="242"/>
      <c r="AM40" s="243"/>
      <c r="AN40" s="219"/>
      <c r="AO40" s="219"/>
      <c r="AP40" s="244"/>
      <c r="AQ40" s="245"/>
      <c r="AR40" s="192"/>
      <c r="AS40" s="193"/>
      <c r="AT40" s="193"/>
      <c r="AU40" s="193"/>
      <c r="AV40" s="193"/>
      <c r="AW40" s="193"/>
      <c r="AX40" s="193"/>
      <c r="AY40" s="193"/>
      <c r="AZ40" s="193"/>
      <c r="BA40" s="193"/>
      <c r="BB40" s="193"/>
      <c r="BC40" s="193"/>
      <c r="BD40" s="193"/>
      <c r="BE40" s="193"/>
      <c r="BF40" s="193"/>
      <c r="BG40" s="193"/>
      <c r="BH40" s="193"/>
      <c r="BI40" s="193"/>
      <c r="BJ40" s="193"/>
      <c r="BK40" s="193"/>
      <c r="BL40" s="193"/>
      <c r="BM40" s="193"/>
      <c r="BN40" s="193"/>
    </row>
    <row r="41">
      <c r="A41" s="246" t="b">
        <v>0</v>
      </c>
      <c r="B41" s="247">
        <v>44577.0</v>
      </c>
      <c r="C41" s="248">
        <v>0.7819791666666667</v>
      </c>
      <c r="D41" s="249" t="s">
        <v>168</v>
      </c>
      <c r="E41" s="250" t="s">
        <v>16</v>
      </c>
      <c r="F41" s="251" t="s">
        <v>169</v>
      </c>
      <c r="G41" s="251" t="s">
        <v>25</v>
      </c>
      <c r="H41" s="251" t="s">
        <v>170</v>
      </c>
      <c r="I41" s="251" t="s">
        <v>171</v>
      </c>
      <c r="J41" s="251" t="s">
        <v>172</v>
      </c>
      <c r="K41" s="252" t="s">
        <v>171</v>
      </c>
      <c r="L41" s="252"/>
      <c r="M41" s="252"/>
      <c r="N41" s="253"/>
      <c r="O41" s="254">
        <v>6.0</v>
      </c>
      <c r="P41" s="255">
        <v>7.0</v>
      </c>
      <c r="Q41" s="284">
        <v>6.0</v>
      </c>
      <c r="R41" s="285">
        <v>2.0</v>
      </c>
      <c r="S41" s="292">
        <v>0.0</v>
      </c>
      <c r="T41" s="293">
        <v>0.0</v>
      </c>
      <c r="U41" s="174"/>
      <c r="V41" s="175"/>
      <c r="W41" s="176"/>
      <c r="X41" s="176"/>
      <c r="Y41" s="260">
        <v>30.0</v>
      </c>
      <c r="Z41" s="256">
        <v>15.0</v>
      </c>
      <c r="AA41" s="257" t="s">
        <v>133</v>
      </c>
      <c r="AB41" s="258">
        <v>1.0</v>
      </c>
      <c r="AC41" s="259">
        <v>0.7726157407407407</v>
      </c>
      <c r="AD41" s="260" t="s">
        <v>140</v>
      </c>
      <c r="AE41" s="261" t="s">
        <v>132</v>
      </c>
      <c r="AF41" s="251" t="s">
        <v>133</v>
      </c>
      <c r="AG41" s="261">
        <v>1.58</v>
      </c>
      <c r="AH41" s="262">
        <v>325.56</v>
      </c>
      <c r="AI41" s="263">
        <v>325.56</v>
      </c>
      <c r="AJ41" s="261">
        <v>3.79</v>
      </c>
      <c r="AK41" s="264">
        <v>185.86</v>
      </c>
      <c r="AL41" s="114"/>
      <c r="AM41" s="265">
        <f>AK41+AM27</f>
        <v>4438.37</v>
      </c>
      <c r="AN41" s="266">
        <f>if(AM41&gt;AN27,AM41,AN27)</f>
        <v>4438.37</v>
      </c>
      <c r="AO41" s="266">
        <f>AM41-AN41</f>
        <v>0</v>
      </c>
      <c r="AP41" s="267">
        <f>AO41/AN41</f>
        <v>0</v>
      </c>
      <c r="AQ41" s="268">
        <f>AK41/AI41</f>
        <v>0.5708932301</v>
      </c>
      <c r="AR41" s="212"/>
      <c r="AS41" s="213"/>
      <c r="AT41" s="213"/>
      <c r="AU41" s="213"/>
      <c r="AV41" s="213"/>
      <c r="AW41" s="213"/>
      <c r="AX41" s="213"/>
      <c r="AY41" s="213"/>
      <c r="AZ41" s="213"/>
      <c r="BA41" s="213"/>
      <c r="BB41" s="213"/>
      <c r="BC41" s="213"/>
      <c r="BD41" s="213"/>
      <c r="BE41" s="213"/>
      <c r="BF41" s="213"/>
      <c r="BG41" s="213"/>
      <c r="BH41" s="213"/>
      <c r="BI41" s="213"/>
      <c r="BJ41" s="213"/>
      <c r="BK41" s="213"/>
      <c r="BL41" s="213"/>
      <c r="BM41" s="213"/>
      <c r="BN41" s="213"/>
    </row>
    <row r="42">
      <c r="A42" s="214"/>
      <c r="B42" s="215"/>
      <c r="C42" s="216"/>
      <c r="D42" s="217"/>
      <c r="E42" s="218"/>
      <c r="F42" s="219"/>
      <c r="G42" s="219"/>
      <c r="H42" s="98" t="str">
        <f>VLOOKUP(H41,VALIDATION!F:G,2,false)</f>
        <v>61e42deca4eaad5dc976fffe</v>
      </c>
      <c r="I42" s="219"/>
      <c r="J42" s="219"/>
      <c r="K42" s="217"/>
      <c r="L42" s="217"/>
      <c r="M42" s="217"/>
      <c r="N42" s="220" t="s">
        <v>173</v>
      </c>
      <c r="O42" s="221">
        <v>6.0</v>
      </c>
      <c r="P42" s="222">
        <v>7.0</v>
      </c>
      <c r="Q42" s="298">
        <v>6.0</v>
      </c>
      <c r="R42" s="299">
        <v>2.0</v>
      </c>
      <c r="S42" s="225"/>
      <c r="T42" s="226"/>
      <c r="U42" s="227"/>
      <c r="V42" s="228"/>
      <c r="W42" s="229"/>
      <c r="X42" s="229"/>
      <c r="Y42" s="302"/>
      <c r="Z42" s="231"/>
      <c r="AA42" s="232"/>
      <c r="AB42" s="233"/>
      <c r="AC42" s="234"/>
      <c r="AD42" s="235" t="s">
        <v>142</v>
      </c>
      <c r="AE42" s="236"/>
      <c r="AF42" s="237"/>
      <c r="AG42" s="236"/>
      <c r="AH42" s="238"/>
      <c r="AI42" s="239"/>
      <c r="AJ42" s="240"/>
      <c r="AK42" s="241"/>
      <c r="AL42" s="114"/>
      <c r="AM42" s="243"/>
      <c r="AN42" s="219"/>
      <c r="AO42" s="219"/>
      <c r="AP42" s="244"/>
      <c r="AQ42" s="245"/>
      <c r="AR42" s="192"/>
      <c r="AS42" s="193"/>
      <c r="AT42" s="193"/>
      <c r="AU42" s="193"/>
      <c r="AV42" s="193"/>
      <c r="AW42" s="193"/>
      <c r="AX42" s="193"/>
      <c r="AY42" s="193"/>
      <c r="AZ42" s="193"/>
      <c r="BA42" s="193"/>
      <c r="BB42" s="193"/>
      <c r="BC42" s="193"/>
      <c r="BD42" s="193"/>
      <c r="BE42" s="193"/>
      <c r="BF42" s="193"/>
      <c r="BG42" s="193"/>
      <c r="BH42" s="193"/>
      <c r="BI42" s="193"/>
      <c r="BJ42" s="193"/>
      <c r="BK42" s="193"/>
      <c r="BL42" s="193"/>
      <c r="BM42" s="193"/>
      <c r="BN42" s="193"/>
    </row>
    <row r="43">
      <c r="A43" s="246" t="b">
        <v>0</v>
      </c>
      <c r="B43" s="247">
        <v>44578.0</v>
      </c>
      <c r="C43" s="289">
        <v>0.13796296296296295</v>
      </c>
      <c r="D43" s="134" t="s">
        <v>174</v>
      </c>
      <c r="E43" s="290" t="s">
        <v>16</v>
      </c>
      <c r="F43" s="133" t="s">
        <v>175</v>
      </c>
      <c r="G43" s="133" t="s">
        <v>25</v>
      </c>
      <c r="H43" s="251" t="s">
        <v>176</v>
      </c>
      <c r="I43" s="133" t="s">
        <v>177</v>
      </c>
      <c r="J43" s="133" t="s">
        <v>178</v>
      </c>
      <c r="K43" s="134" t="s">
        <v>178</v>
      </c>
      <c r="L43" s="134"/>
      <c r="M43" s="134"/>
      <c r="N43" s="195"/>
      <c r="O43" s="303">
        <v>6.0</v>
      </c>
      <c r="P43" s="304">
        <v>3.0</v>
      </c>
      <c r="Q43" s="305">
        <v>4.0</v>
      </c>
      <c r="R43" s="306">
        <v>6.0</v>
      </c>
      <c r="S43" s="307">
        <v>6.0</v>
      </c>
      <c r="T43" s="308">
        <v>3.0</v>
      </c>
      <c r="U43" s="309">
        <v>2.0</v>
      </c>
      <c r="V43" s="310">
        <v>2.0</v>
      </c>
      <c r="W43" s="202"/>
      <c r="X43" s="202"/>
      <c r="Y43" s="206">
        <v>0.0</v>
      </c>
      <c r="Z43" s="204">
        <v>30.0</v>
      </c>
      <c r="AA43" s="205" t="s">
        <v>133</v>
      </c>
      <c r="AB43" s="141">
        <v>1.0</v>
      </c>
      <c r="AC43" s="142">
        <v>0.10122685185185185</v>
      </c>
      <c r="AD43" s="206" t="s">
        <v>140</v>
      </c>
      <c r="AE43" s="207" t="s">
        <v>133</v>
      </c>
      <c r="AF43" s="133" t="s">
        <v>133</v>
      </c>
      <c r="AG43" s="207">
        <v>2.7</v>
      </c>
      <c r="AH43" s="208">
        <v>22.39</v>
      </c>
      <c r="AI43" s="209">
        <v>1522.39</v>
      </c>
      <c r="AJ43" s="207">
        <v>46.51</v>
      </c>
      <c r="AK43" s="210">
        <v>883.65</v>
      </c>
      <c r="AL43" s="114"/>
      <c r="AM43" s="265">
        <f>AK43+AM41</f>
        <v>5322.02</v>
      </c>
      <c r="AN43" s="266">
        <f>if(AM43&gt;AN41,AM43,AN41)</f>
        <v>5322.02</v>
      </c>
      <c r="AO43" s="266">
        <f>AM43-AN43</f>
        <v>0</v>
      </c>
      <c r="AP43" s="267">
        <f>AO43/AN43</f>
        <v>0</v>
      </c>
      <c r="AQ43" s="268">
        <f>AK43/AI43</f>
        <v>0.5804360249</v>
      </c>
      <c r="AR43" s="212"/>
      <c r="AS43" s="213"/>
      <c r="AT43" s="213"/>
      <c r="AU43" s="213"/>
      <c r="AV43" s="213"/>
      <c r="AW43" s="213"/>
      <c r="AX43" s="213"/>
      <c r="AY43" s="213"/>
      <c r="AZ43" s="213"/>
      <c r="BA43" s="213"/>
      <c r="BB43" s="213"/>
      <c r="BC43" s="213"/>
      <c r="BD43" s="213"/>
      <c r="BE43" s="213"/>
      <c r="BF43" s="213"/>
      <c r="BG43" s="213"/>
      <c r="BH43" s="213"/>
      <c r="BI43" s="213"/>
      <c r="BJ43" s="213"/>
      <c r="BK43" s="213"/>
      <c r="BL43" s="213"/>
      <c r="BM43" s="213"/>
      <c r="BN43" s="213"/>
    </row>
    <row r="44">
      <c r="A44" s="269"/>
      <c r="B44" s="94"/>
      <c r="C44" s="95"/>
      <c r="D44" s="96"/>
      <c r="E44" s="97"/>
      <c r="F44" s="98"/>
      <c r="G44" s="98"/>
      <c r="H44" s="98" t="str">
        <f>VLOOKUP(H43,VALIDATION!F:G,2,false)</f>
        <v>61dc5273a4eaad5dc976fcee</v>
      </c>
      <c r="I44" s="98"/>
      <c r="J44" s="98"/>
      <c r="K44" s="96"/>
      <c r="L44" s="96"/>
      <c r="M44" s="96"/>
      <c r="N44" s="270"/>
      <c r="O44" s="303">
        <v>6.0</v>
      </c>
      <c r="P44" s="304">
        <v>3.0</v>
      </c>
      <c r="Q44" s="305">
        <v>4.0</v>
      </c>
      <c r="R44" s="306">
        <v>6.0</v>
      </c>
      <c r="S44" s="307">
        <v>6.0</v>
      </c>
      <c r="T44" s="308">
        <v>3.0</v>
      </c>
      <c r="U44" s="309">
        <v>2.0</v>
      </c>
      <c r="V44" s="310">
        <v>3.0</v>
      </c>
      <c r="W44" s="202"/>
      <c r="X44" s="202"/>
      <c r="Y44" s="273">
        <v>15.0</v>
      </c>
      <c r="Z44" s="271">
        <v>0.0</v>
      </c>
      <c r="AA44" s="272" t="s">
        <v>132</v>
      </c>
      <c r="AB44" s="107">
        <v>2.0</v>
      </c>
      <c r="AC44" s="108">
        <v>0.103125</v>
      </c>
      <c r="AD44" s="273" t="s">
        <v>140</v>
      </c>
      <c r="AE44" s="274" t="s">
        <v>133</v>
      </c>
      <c r="AF44" s="99" t="s">
        <v>133</v>
      </c>
      <c r="AG44" s="274">
        <v>2.25</v>
      </c>
      <c r="AH44" s="275">
        <v>1500.0</v>
      </c>
      <c r="AI44" s="276"/>
      <c r="AJ44" s="274"/>
      <c r="AK44" s="277"/>
      <c r="AL44" s="114"/>
      <c r="AM44" s="278"/>
      <c r="AN44" s="98"/>
      <c r="AO44" s="98"/>
      <c r="AP44" s="116"/>
      <c r="AQ44" s="117"/>
      <c r="AR44" s="192"/>
      <c r="AS44" s="193"/>
      <c r="AT44" s="193"/>
      <c r="AU44" s="193"/>
      <c r="AV44" s="193"/>
      <c r="AW44" s="193"/>
      <c r="AX44" s="193"/>
      <c r="AY44" s="193"/>
      <c r="AZ44" s="193"/>
      <c r="BA44" s="193"/>
      <c r="BB44" s="193"/>
      <c r="BC44" s="193"/>
      <c r="BD44" s="193"/>
      <c r="BE44" s="193"/>
      <c r="BF44" s="193"/>
      <c r="BG44" s="193"/>
      <c r="BH44" s="193"/>
      <c r="BI44" s="193"/>
      <c r="BJ44" s="193"/>
      <c r="BK44" s="193"/>
      <c r="BL44" s="193"/>
      <c r="BM44" s="193"/>
      <c r="BN44" s="193"/>
    </row>
    <row r="45">
      <c r="A45" s="194"/>
      <c r="B45" s="128"/>
      <c r="C45" s="129"/>
      <c r="D45" s="130"/>
      <c r="E45" s="131"/>
      <c r="F45" s="132"/>
      <c r="G45" s="132"/>
      <c r="H45" s="132"/>
      <c r="I45" s="132"/>
      <c r="J45" s="132"/>
      <c r="K45" s="130"/>
      <c r="L45" s="130"/>
      <c r="M45" s="130"/>
      <c r="N45" s="195"/>
      <c r="O45" s="303">
        <v>6.0</v>
      </c>
      <c r="P45" s="304">
        <v>3.0</v>
      </c>
      <c r="Q45" s="305">
        <v>4.0</v>
      </c>
      <c r="R45" s="306">
        <v>6.0</v>
      </c>
      <c r="S45" s="307">
        <v>6.0</v>
      </c>
      <c r="T45" s="308">
        <v>3.0</v>
      </c>
      <c r="U45" s="309">
        <v>2.0</v>
      </c>
      <c r="V45" s="310">
        <v>3.0</v>
      </c>
      <c r="W45" s="202"/>
      <c r="X45" s="202"/>
      <c r="Y45" s="206">
        <v>30.0</v>
      </c>
      <c r="Z45" s="204">
        <v>0.0</v>
      </c>
      <c r="AA45" s="205" t="s">
        <v>132</v>
      </c>
      <c r="AB45" s="141">
        <v>3.0</v>
      </c>
      <c r="AC45" s="142">
        <v>0.10388888888888889</v>
      </c>
      <c r="AD45" s="206" t="s">
        <v>165</v>
      </c>
      <c r="AE45" s="207" t="s">
        <v>133</v>
      </c>
      <c r="AF45" s="133" t="s">
        <v>166</v>
      </c>
      <c r="AG45" s="207">
        <v>1.3</v>
      </c>
      <c r="AH45" s="208">
        <v>9.78</v>
      </c>
      <c r="AI45" s="209"/>
      <c r="AJ45" s="207"/>
      <c r="AK45" s="210"/>
      <c r="AL45" s="114"/>
      <c r="AM45" s="211"/>
      <c r="AN45" s="132"/>
      <c r="AO45" s="132"/>
      <c r="AP45" s="149"/>
      <c r="AQ45" s="150"/>
      <c r="AR45" s="212"/>
      <c r="AS45" s="213"/>
      <c r="AT45" s="213"/>
      <c r="AU45" s="213"/>
      <c r="AV45" s="213"/>
      <c r="AW45" s="213"/>
      <c r="AX45" s="213"/>
      <c r="AY45" s="213"/>
      <c r="AZ45" s="213"/>
      <c r="BA45" s="213"/>
      <c r="BB45" s="213"/>
      <c r="BC45" s="213"/>
      <c r="BD45" s="213"/>
      <c r="BE45" s="213"/>
      <c r="BF45" s="213"/>
      <c r="BG45" s="213"/>
      <c r="BH45" s="213"/>
      <c r="BI45" s="213"/>
      <c r="BJ45" s="213"/>
      <c r="BK45" s="213"/>
      <c r="BL45" s="213"/>
      <c r="BM45" s="213"/>
      <c r="BN45" s="213"/>
    </row>
    <row r="46">
      <c r="A46" s="269"/>
      <c r="B46" s="94"/>
      <c r="C46" s="95"/>
      <c r="D46" s="96"/>
      <c r="E46" s="97"/>
      <c r="F46" s="98"/>
      <c r="G46" s="98"/>
      <c r="H46" s="98"/>
      <c r="I46" s="98"/>
      <c r="J46" s="98"/>
      <c r="K46" s="96"/>
      <c r="L46" s="96"/>
      <c r="M46" s="96"/>
      <c r="N46" s="270"/>
      <c r="O46" s="303">
        <v>6.0</v>
      </c>
      <c r="P46" s="304">
        <v>3.0</v>
      </c>
      <c r="Q46" s="305">
        <v>4.0</v>
      </c>
      <c r="R46" s="306">
        <v>6.0</v>
      </c>
      <c r="S46" s="307">
        <v>6.0</v>
      </c>
      <c r="T46" s="308">
        <v>3.0</v>
      </c>
      <c r="U46" s="309">
        <v>3.0</v>
      </c>
      <c r="V46" s="310">
        <v>5.0</v>
      </c>
      <c r="W46" s="202"/>
      <c r="X46" s="202"/>
      <c r="Y46" s="273">
        <v>0.0</v>
      </c>
      <c r="Z46" s="271">
        <v>0.0</v>
      </c>
      <c r="AA46" s="272" t="s">
        <v>133</v>
      </c>
      <c r="AB46" s="107">
        <v>4.0</v>
      </c>
      <c r="AC46" s="108">
        <v>0.10405092592592592</v>
      </c>
      <c r="AD46" s="273" t="s">
        <v>165</v>
      </c>
      <c r="AE46" s="274" t="s">
        <v>133</v>
      </c>
      <c r="AF46" s="99" t="s">
        <v>166</v>
      </c>
      <c r="AG46" s="274">
        <v>1.3</v>
      </c>
      <c r="AH46" s="275">
        <v>300.0</v>
      </c>
      <c r="AI46" s="276"/>
      <c r="AJ46" s="274"/>
      <c r="AK46" s="277"/>
      <c r="AL46" s="114"/>
      <c r="AM46" s="278"/>
      <c r="AN46" s="98"/>
      <c r="AO46" s="98"/>
      <c r="AP46" s="116"/>
      <c r="AQ46" s="117"/>
      <c r="AR46" s="192"/>
      <c r="AS46" s="193"/>
      <c r="AT46" s="193"/>
      <c r="AU46" s="193"/>
      <c r="AV46" s="193"/>
      <c r="AW46" s="193"/>
      <c r="AX46" s="193"/>
      <c r="AY46" s="193"/>
      <c r="AZ46" s="193"/>
      <c r="BA46" s="193"/>
      <c r="BB46" s="193"/>
      <c r="BC46" s="193"/>
      <c r="BD46" s="193"/>
      <c r="BE46" s="193"/>
      <c r="BF46" s="193"/>
      <c r="BG46" s="193"/>
      <c r="BH46" s="193"/>
      <c r="BI46" s="193"/>
      <c r="BJ46" s="193"/>
      <c r="BK46" s="193"/>
      <c r="BL46" s="193"/>
      <c r="BM46" s="193"/>
      <c r="BN46" s="193"/>
    </row>
    <row r="47">
      <c r="A47" s="194"/>
      <c r="B47" s="128"/>
      <c r="C47" s="129"/>
      <c r="D47" s="130"/>
      <c r="E47" s="131"/>
      <c r="F47" s="132"/>
      <c r="G47" s="132"/>
      <c r="H47" s="132"/>
      <c r="I47" s="132"/>
      <c r="J47" s="132"/>
      <c r="K47" s="130"/>
      <c r="L47" s="130"/>
      <c r="M47" s="130"/>
      <c r="N47" s="195"/>
      <c r="O47" s="303">
        <v>6.0</v>
      </c>
      <c r="P47" s="304">
        <v>3.0</v>
      </c>
      <c r="Q47" s="305">
        <v>4.0</v>
      </c>
      <c r="R47" s="306">
        <v>6.0</v>
      </c>
      <c r="S47" s="307">
        <v>6.0</v>
      </c>
      <c r="T47" s="308">
        <v>3.0</v>
      </c>
      <c r="U47" s="309">
        <v>3.0</v>
      </c>
      <c r="V47" s="310">
        <v>5.0</v>
      </c>
      <c r="W47" s="202"/>
      <c r="X47" s="202"/>
      <c r="Y47" s="206">
        <v>0.0</v>
      </c>
      <c r="Z47" s="204">
        <v>0.0</v>
      </c>
      <c r="AA47" s="205" t="s">
        <v>133</v>
      </c>
      <c r="AB47" s="141">
        <v>5.0</v>
      </c>
      <c r="AC47" s="142">
        <v>0.10436342592592593</v>
      </c>
      <c r="AD47" s="206" t="s">
        <v>165</v>
      </c>
      <c r="AE47" s="207" t="s">
        <v>133</v>
      </c>
      <c r="AF47" s="133" t="s">
        <v>166</v>
      </c>
      <c r="AG47" s="207">
        <v>1.35</v>
      </c>
      <c r="AH47" s="208">
        <v>300.0</v>
      </c>
      <c r="AI47" s="209"/>
      <c r="AJ47" s="207"/>
      <c r="AK47" s="210"/>
      <c r="AL47" s="114"/>
      <c r="AM47" s="211"/>
      <c r="AN47" s="132"/>
      <c r="AO47" s="132"/>
      <c r="AP47" s="149"/>
      <c r="AQ47" s="150"/>
      <c r="AR47" s="212"/>
      <c r="AS47" s="213"/>
      <c r="AT47" s="213"/>
      <c r="AU47" s="213"/>
      <c r="AV47" s="213"/>
      <c r="AW47" s="213"/>
      <c r="AX47" s="213"/>
      <c r="AY47" s="213"/>
      <c r="AZ47" s="213"/>
      <c r="BA47" s="213"/>
      <c r="BB47" s="213"/>
      <c r="BC47" s="213"/>
      <c r="BD47" s="213"/>
      <c r="BE47" s="213"/>
      <c r="BF47" s="213"/>
      <c r="BG47" s="213"/>
      <c r="BH47" s="213"/>
      <c r="BI47" s="213"/>
      <c r="BJ47" s="213"/>
      <c r="BK47" s="213"/>
      <c r="BL47" s="213"/>
      <c r="BM47" s="213"/>
      <c r="BN47" s="213"/>
    </row>
    <row r="48">
      <c r="A48" s="269"/>
      <c r="B48" s="94"/>
      <c r="C48" s="95"/>
      <c r="D48" s="96"/>
      <c r="E48" s="97"/>
      <c r="F48" s="98"/>
      <c r="G48" s="98"/>
      <c r="H48" s="98"/>
      <c r="I48" s="98"/>
      <c r="J48" s="98"/>
      <c r="K48" s="96"/>
      <c r="L48" s="96"/>
      <c r="M48" s="96"/>
      <c r="N48" s="270"/>
      <c r="O48" s="303">
        <v>6.0</v>
      </c>
      <c r="P48" s="304">
        <v>3.0</v>
      </c>
      <c r="Q48" s="305">
        <v>4.0</v>
      </c>
      <c r="R48" s="306">
        <v>6.0</v>
      </c>
      <c r="S48" s="307">
        <v>6.0</v>
      </c>
      <c r="T48" s="308">
        <v>3.0</v>
      </c>
      <c r="U48" s="309">
        <v>3.0</v>
      </c>
      <c r="V48" s="310">
        <v>6.0</v>
      </c>
      <c r="W48" s="311">
        <v>1.0</v>
      </c>
      <c r="X48" s="311">
        <v>0.0</v>
      </c>
      <c r="Y48" s="273">
        <v>0.0</v>
      </c>
      <c r="Z48" s="271">
        <v>0.0</v>
      </c>
      <c r="AA48" s="272" t="s">
        <v>133</v>
      </c>
      <c r="AB48" s="107">
        <v>6.0</v>
      </c>
      <c r="AC48" s="108">
        <v>0.1146875</v>
      </c>
      <c r="AD48" s="273" t="s">
        <v>165</v>
      </c>
      <c r="AE48" s="274" t="s">
        <v>133</v>
      </c>
      <c r="AF48" s="99" t="s">
        <v>166</v>
      </c>
      <c r="AG48" s="274">
        <v>1.6</v>
      </c>
      <c r="AH48" s="275">
        <v>300.0</v>
      </c>
      <c r="AI48" s="276"/>
      <c r="AJ48" s="274"/>
      <c r="AK48" s="277"/>
      <c r="AL48" s="114"/>
      <c r="AM48" s="278"/>
      <c r="AN48" s="98"/>
      <c r="AO48" s="98"/>
      <c r="AP48" s="116"/>
      <c r="AQ48" s="117"/>
      <c r="AR48" s="192"/>
      <c r="AS48" s="193"/>
      <c r="AT48" s="193"/>
      <c r="AU48" s="193"/>
      <c r="AV48" s="193"/>
      <c r="AW48" s="193"/>
      <c r="AX48" s="193"/>
      <c r="AY48" s="193"/>
      <c r="AZ48" s="193"/>
      <c r="BA48" s="193"/>
      <c r="BB48" s="193"/>
      <c r="BC48" s="193"/>
      <c r="BD48" s="193"/>
      <c r="BE48" s="193"/>
      <c r="BF48" s="193"/>
      <c r="BG48" s="193"/>
      <c r="BH48" s="193"/>
      <c r="BI48" s="193"/>
      <c r="BJ48" s="193"/>
      <c r="BK48" s="193"/>
      <c r="BL48" s="193"/>
      <c r="BM48" s="193"/>
      <c r="BN48" s="193"/>
    </row>
    <row r="49">
      <c r="A49" s="194"/>
      <c r="B49" s="128"/>
      <c r="C49" s="129"/>
      <c r="D49" s="130"/>
      <c r="E49" s="131"/>
      <c r="F49" s="132"/>
      <c r="G49" s="132"/>
      <c r="H49" s="132"/>
      <c r="I49" s="132"/>
      <c r="J49" s="132"/>
      <c r="K49" s="130"/>
      <c r="L49" s="130"/>
      <c r="M49" s="130"/>
      <c r="N49" s="195"/>
      <c r="O49" s="303">
        <v>6.0</v>
      </c>
      <c r="P49" s="304">
        <v>3.0</v>
      </c>
      <c r="Q49" s="305">
        <v>4.0</v>
      </c>
      <c r="R49" s="306">
        <v>6.0</v>
      </c>
      <c r="S49" s="307">
        <v>6.0</v>
      </c>
      <c r="T49" s="308">
        <v>3.0</v>
      </c>
      <c r="U49" s="309">
        <v>3.0</v>
      </c>
      <c r="V49" s="310">
        <v>6.0</v>
      </c>
      <c r="W49" s="311">
        <v>1.0</v>
      </c>
      <c r="X49" s="311">
        <v>1.0</v>
      </c>
      <c r="Y49" s="206">
        <v>0.0</v>
      </c>
      <c r="Z49" s="204">
        <v>0.0</v>
      </c>
      <c r="AA49" s="205" t="s">
        <v>132</v>
      </c>
      <c r="AB49" s="141">
        <v>7.0</v>
      </c>
      <c r="AC49" s="142">
        <v>0.1163425925925926</v>
      </c>
      <c r="AD49" s="206" t="s">
        <v>165</v>
      </c>
      <c r="AE49" s="207" t="s">
        <v>133</v>
      </c>
      <c r="AF49" s="133" t="s">
        <v>166</v>
      </c>
      <c r="AG49" s="207">
        <v>1.5</v>
      </c>
      <c r="AH49" s="208">
        <v>100.0</v>
      </c>
      <c r="AI49" s="209"/>
      <c r="AJ49" s="207"/>
      <c r="AK49" s="210"/>
      <c r="AL49" s="114"/>
      <c r="AM49" s="211"/>
      <c r="AN49" s="132"/>
      <c r="AO49" s="132"/>
      <c r="AP49" s="149"/>
      <c r="AQ49" s="150"/>
      <c r="AR49" s="212"/>
      <c r="AS49" s="213"/>
      <c r="AT49" s="213"/>
      <c r="AU49" s="213"/>
      <c r="AV49" s="213"/>
      <c r="AW49" s="213"/>
      <c r="AX49" s="213"/>
      <c r="AY49" s="213"/>
      <c r="AZ49" s="213"/>
      <c r="BA49" s="213"/>
      <c r="BB49" s="213"/>
      <c r="BC49" s="213"/>
      <c r="BD49" s="213"/>
      <c r="BE49" s="213"/>
      <c r="BF49" s="213"/>
      <c r="BG49" s="213"/>
      <c r="BH49" s="213"/>
      <c r="BI49" s="213"/>
      <c r="BJ49" s="213"/>
      <c r="BK49" s="213"/>
      <c r="BL49" s="213"/>
      <c r="BM49" s="213"/>
      <c r="BN49" s="213"/>
    </row>
    <row r="50">
      <c r="A50" s="269"/>
      <c r="B50" s="94"/>
      <c r="C50" s="95"/>
      <c r="D50" s="96"/>
      <c r="E50" s="97"/>
      <c r="F50" s="98"/>
      <c r="G50" s="98"/>
      <c r="H50" s="98"/>
      <c r="I50" s="98"/>
      <c r="J50" s="98"/>
      <c r="K50" s="96"/>
      <c r="L50" s="96"/>
      <c r="M50" s="96"/>
      <c r="N50" s="270"/>
      <c r="O50" s="303">
        <v>6.0</v>
      </c>
      <c r="P50" s="304">
        <v>3.0</v>
      </c>
      <c r="Q50" s="305">
        <v>4.0</v>
      </c>
      <c r="R50" s="306">
        <v>6.0</v>
      </c>
      <c r="S50" s="307">
        <v>6.0</v>
      </c>
      <c r="T50" s="308">
        <v>3.0</v>
      </c>
      <c r="U50" s="309">
        <v>3.0</v>
      </c>
      <c r="V50" s="310">
        <v>6.0</v>
      </c>
      <c r="W50" s="311">
        <v>1.0</v>
      </c>
      <c r="X50" s="311">
        <v>1.0</v>
      </c>
      <c r="Y50" s="273">
        <v>0.0</v>
      </c>
      <c r="Z50" s="271">
        <v>0.0</v>
      </c>
      <c r="AA50" s="272" t="s">
        <v>132</v>
      </c>
      <c r="AB50" s="107">
        <v>8.0</v>
      </c>
      <c r="AC50" s="108">
        <v>0.11673611111111111</v>
      </c>
      <c r="AD50" s="273" t="s">
        <v>165</v>
      </c>
      <c r="AE50" s="274" t="s">
        <v>133</v>
      </c>
      <c r="AF50" s="99" t="s">
        <v>166</v>
      </c>
      <c r="AG50" s="274">
        <v>1.51</v>
      </c>
      <c r="AH50" s="275">
        <v>200.0</v>
      </c>
      <c r="AI50" s="276"/>
      <c r="AJ50" s="274"/>
      <c r="AK50" s="277"/>
      <c r="AL50" s="114"/>
      <c r="AM50" s="278"/>
      <c r="AN50" s="98"/>
      <c r="AO50" s="98"/>
      <c r="AP50" s="116"/>
      <c r="AQ50" s="117"/>
      <c r="AR50" s="192"/>
      <c r="AS50" s="193"/>
      <c r="AT50" s="193"/>
      <c r="AU50" s="193"/>
      <c r="AV50" s="193"/>
      <c r="AW50" s="193"/>
      <c r="AX50" s="193"/>
      <c r="AY50" s="193"/>
      <c r="AZ50" s="193"/>
      <c r="BA50" s="193"/>
      <c r="BB50" s="193"/>
      <c r="BC50" s="193"/>
      <c r="BD50" s="193"/>
      <c r="BE50" s="193"/>
      <c r="BF50" s="193"/>
      <c r="BG50" s="193"/>
      <c r="BH50" s="193"/>
      <c r="BI50" s="193"/>
      <c r="BJ50" s="193"/>
      <c r="BK50" s="193"/>
      <c r="BL50" s="193"/>
      <c r="BM50" s="193"/>
      <c r="BN50" s="193"/>
    </row>
    <row r="51">
      <c r="A51" s="194"/>
      <c r="B51" s="128"/>
      <c r="C51" s="129"/>
      <c r="D51" s="130"/>
      <c r="E51" s="131"/>
      <c r="F51" s="132"/>
      <c r="G51" s="132"/>
      <c r="H51" s="132"/>
      <c r="I51" s="132"/>
      <c r="J51" s="132"/>
      <c r="K51" s="130"/>
      <c r="L51" s="130"/>
      <c r="M51" s="130"/>
      <c r="N51" s="195"/>
      <c r="O51" s="303">
        <v>6.0</v>
      </c>
      <c r="P51" s="304">
        <v>3.0</v>
      </c>
      <c r="Q51" s="305">
        <v>4.0</v>
      </c>
      <c r="R51" s="306">
        <v>6.0</v>
      </c>
      <c r="S51" s="307">
        <v>6.0</v>
      </c>
      <c r="T51" s="308">
        <v>3.0</v>
      </c>
      <c r="U51" s="309">
        <v>3.0</v>
      </c>
      <c r="V51" s="310">
        <v>6.0</v>
      </c>
      <c r="W51" s="311">
        <v>2.0</v>
      </c>
      <c r="X51" s="311">
        <v>1.0</v>
      </c>
      <c r="Y51" s="206">
        <v>0.0</v>
      </c>
      <c r="Z51" s="204">
        <v>0.0</v>
      </c>
      <c r="AA51" s="205" t="s">
        <v>133</v>
      </c>
      <c r="AB51" s="141">
        <v>9.0</v>
      </c>
      <c r="AC51" s="142">
        <v>0.11861111111111111</v>
      </c>
      <c r="AD51" s="206" t="s">
        <v>165</v>
      </c>
      <c r="AE51" s="207" t="s">
        <v>133</v>
      </c>
      <c r="AF51" s="133" t="s">
        <v>166</v>
      </c>
      <c r="AG51" s="207">
        <v>1.69</v>
      </c>
      <c r="AH51" s="208">
        <v>313.0</v>
      </c>
      <c r="AI51" s="209"/>
      <c r="AJ51" s="207"/>
      <c r="AK51" s="210"/>
      <c r="AL51" s="114"/>
      <c r="AM51" s="211"/>
      <c r="AN51" s="132"/>
      <c r="AO51" s="132"/>
      <c r="AP51" s="149"/>
      <c r="AQ51" s="150"/>
      <c r="AR51" s="212"/>
      <c r="AS51" s="213"/>
      <c r="AT51" s="213"/>
      <c r="AU51" s="213"/>
      <c r="AV51" s="213"/>
      <c r="AW51" s="213"/>
      <c r="AX51" s="213"/>
      <c r="AY51" s="213"/>
      <c r="AZ51" s="213"/>
      <c r="BA51" s="213"/>
      <c r="BB51" s="213"/>
      <c r="BC51" s="213"/>
      <c r="BD51" s="213"/>
      <c r="BE51" s="213"/>
      <c r="BF51" s="213"/>
      <c r="BG51" s="213"/>
      <c r="BH51" s="213"/>
      <c r="BI51" s="213"/>
      <c r="BJ51" s="213"/>
      <c r="BK51" s="213"/>
      <c r="BL51" s="213"/>
      <c r="BM51" s="213"/>
      <c r="BN51" s="213"/>
    </row>
    <row r="52">
      <c r="A52" s="269"/>
      <c r="B52" s="94"/>
      <c r="C52" s="95"/>
      <c r="D52" s="96"/>
      <c r="E52" s="97"/>
      <c r="F52" s="98"/>
      <c r="G52" s="98"/>
      <c r="H52" s="98"/>
      <c r="I52" s="98"/>
      <c r="J52" s="98"/>
      <c r="K52" s="96"/>
      <c r="L52" s="96"/>
      <c r="M52" s="96"/>
      <c r="N52" s="270"/>
      <c r="O52" s="303">
        <v>6.0</v>
      </c>
      <c r="P52" s="304">
        <v>3.0</v>
      </c>
      <c r="Q52" s="305">
        <v>4.0</v>
      </c>
      <c r="R52" s="306">
        <v>6.0</v>
      </c>
      <c r="S52" s="307">
        <v>6.0</v>
      </c>
      <c r="T52" s="308">
        <v>3.0</v>
      </c>
      <c r="U52" s="309">
        <v>3.0</v>
      </c>
      <c r="V52" s="310">
        <v>6.0</v>
      </c>
      <c r="W52" s="311">
        <v>2.0</v>
      </c>
      <c r="X52" s="311">
        <v>2.0</v>
      </c>
      <c r="Y52" s="273">
        <v>15.0</v>
      </c>
      <c r="Z52" s="271">
        <v>40.0</v>
      </c>
      <c r="AA52" s="272" t="s">
        <v>132</v>
      </c>
      <c r="AB52" s="107">
        <v>10.0</v>
      </c>
      <c r="AC52" s="108">
        <v>0.12318287037037037</v>
      </c>
      <c r="AD52" s="273" t="s">
        <v>179</v>
      </c>
      <c r="AE52" s="274" t="s">
        <v>133</v>
      </c>
      <c r="AF52" s="99" t="s">
        <v>166</v>
      </c>
      <c r="AG52" s="274">
        <v>1.25</v>
      </c>
      <c r="AH52" s="275">
        <v>929.81</v>
      </c>
      <c r="AI52" s="276"/>
      <c r="AJ52" s="274"/>
      <c r="AK52" s="277"/>
      <c r="AL52" s="114"/>
      <c r="AM52" s="278"/>
      <c r="AN52" s="98"/>
      <c r="AO52" s="98"/>
      <c r="AP52" s="116"/>
      <c r="AQ52" s="117"/>
      <c r="AR52" s="192"/>
      <c r="AS52" s="193"/>
      <c r="AT52" s="193"/>
      <c r="AU52" s="193"/>
      <c r="AV52" s="193"/>
      <c r="AW52" s="193"/>
      <c r="AX52" s="193"/>
      <c r="AY52" s="193"/>
      <c r="AZ52" s="193"/>
      <c r="BA52" s="193"/>
      <c r="BB52" s="193"/>
      <c r="BC52" s="193"/>
      <c r="BD52" s="193"/>
      <c r="BE52" s="193"/>
      <c r="BF52" s="193"/>
      <c r="BG52" s="193"/>
      <c r="BH52" s="193"/>
      <c r="BI52" s="193"/>
      <c r="BJ52" s="193"/>
      <c r="BK52" s="193"/>
      <c r="BL52" s="193"/>
      <c r="BM52" s="193"/>
      <c r="BN52" s="193"/>
    </row>
    <row r="53">
      <c r="A53" s="312"/>
      <c r="B53" s="313"/>
      <c r="C53" s="314"/>
      <c r="D53" s="315"/>
      <c r="E53" s="316"/>
      <c r="F53" s="317"/>
      <c r="G53" s="317"/>
      <c r="H53" s="317"/>
      <c r="I53" s="317"/>
      <c r="J53" s="317"/>
      <c r="K53" s="315"/>
      <c r="L53" s="315"/>
      <c r="M53" s="315"/>
      <c r="N53" s="318" t="s">
        <v>180</v>
      </c>
      <c r="O53" s="221">
        <v>6.0</v>
      </c>
      <c r="P53" s="222">
        <v>3.0</v>
      </c>
      <c r="Q53" s="298">
        <v>4.0</v>
      </c>
      <c r="R53" s="299">
        <v>6.0</v>
      </c>
      <c r="S53" s="300">
        <v>6.0</v>
      </c>
      <c r="T53" s="301">
        <v>3.0</v>
      </c>
      <c r="U53" s="319">
        <v>3.0</v>
      </c>
      <c r="V53" s="320">
        <v>6.0</v>
      </c>
      <c r="W53" s="321">
        <v>2.0</v>
      </c>
      <c r="X53" s="321">
        <v>6.0</v>
      </c>
      <c r="Y53" s="322"/>
      <c r="Z53" s="323"/>
      <c r="AA53" s="324"/>
      <c r="AB53" s="325"/>
      <c r="AC53" s="326"/>
      <c r="AD53" s="322" t="s">
        <v>142</v>
      </c>
      <c r="AE53" s="327"/>
      <c r="AF53" s="328"/>
      <c r="AG53" s="327"/>
      <c r="AH53" s="329"/>
      <c r="AI53" s="330"/>
      <c r="AJ53" s="331"/>
      <c r="AK53" s="332"/>
      <c r="AL53" s="242"/>
      <c r="AM53" s="333"/>
      <c r="AN53" s="317"/>
      <c r="AO53" s="317"/>
      <c r="AP53" s="334"/>
      <c r="AQ53" s="335"/>
      <c r="AR53" s="212"/>
      <c r="AS53" s="213"/>
      <c r="AT53" s="213"/>
      <c r="AU53" s="213"/>
      <c r="AV53" s="213"/>
      <c r="AW53" s="213"/>
      <c r="AX53" s="213"/>
      <c r="AY53" s="213"/>
      <c r="AZ53" s="213"/>
      <c r="BA53" s="213"/>
      <c r="BB53" s="213"/>
      <c r="BC53" s="213"/>
      <c r="BD53" s="213"/>
      <c r="BE53" s="213"/>
      <c r="BF53" s="213"/>
      <c r="BG53" s="213"/>
      <c r="BH53" s="213"/>
      <c r="BI53" s="213"/>
      <c r="BJ53" s="213"/>
      <c r="BK53" s="213"/>
      <c r="BL53" s="213"/>
      <c r="BM53" s="213"/>
      <c r="BN53" s="213"/>
    </row>
    <row r="54">
      <c r="A54" s="160" t="b">
        <v>0</v>
      </c>
      <c r="B54" s="161">
        <v>44580.0</v>
      </c>
      <c r="C54" s="162">
        <v>0.18925925925925927</v>
      </c>
      <c r="D54" s="163" t="s">
        <v>181</v>
      </c>
      <c r="E54" s="164" t="s">
        <v>15</v>
      </c>
      <c r="F54" s="165" t="s">
        <v>161</v>
      </c>
      <c r="G54" s="165" t="s">
        <v>25</v>
      </c>
      <c r="H54" s="165" t="s">
        <v>176</v>
      </c>
      <c r="I54" s="165" t="s">
        <v>182</v>
      </c>
      <c r="J54" s="165" t="s">
        <v>183</v>
      </c>
      <c r="K54" s="166" t="s">
        <v>182</v>
      </c>
      <c r="L54" s="166"/>
      <c r="M54" s="166"/>
      <c r="N54" s="336"/>
      <c r="O54" s="254">
        <v>7.0</v>
      </c>
      <c r="P54" s="255">
        <v>6.0</v>
      </c>
      <c r="Q54" s="284">
        <v>3.0</v>
      </c>
      <c r="R54" s="285">
        <v>2.0</v>
      </c>
      <c r="S54" s="172"/>
      <c r="T54" s="173"/>
      <c r="U54" s="174"/>
      <c r="V54" s="175"/>
      <c r="W54" s="176"/>
      <c r="X54" s="176"/>
      <c r="Y54" s="182">
        <v>0.0</v>
      </c>
      <c r="Z54" s="178">
        <v>0.0</v>
      </c>
      <c r="AA54" s="179" t="s">
        <v>132</v>
      </c>
      <c r="AB54" s="180">
        <v>1.0</v>
      </c>
      <c r="AC54" s="181">
        <v>0.1852777777777778</v>
      </c>
      <c r="AD54" s="182" t="s">
        <v>140</v>
      </c>
      <c r="AE54" s="183" t="s">
        <v>132</v>
      </c>
      <c r="AF54" s="165" t="s">
        <v>133</v>
      </c>
      <c r="AG54" s="183">
        <v>1.03</v>
      </c>
      <c r="AH54" s="184">
        <v>1666.67</v>
      </c>
      <c r="AI54" s="185">
        <v>1666.67</v>
      </c>
      <c r="AJ54" s="183">
        <v>2.45</v>
      </c>
      <c r="AK54" s="186">
        <v>47.55</v>
      </c>
      <c r="AL54" s="187"/>
      <c r="AM54" s="188">
        <f>AK54+AM43</f>
        <v>5369.57</v>
      </c>
      <c r="AN54" s="189">
        <f>if(AM54&gt;AN43,AM54,AN43)</f>
        <v>5369.57</v>
      </c>
      <c r="AO54" s="189">
        <f>AM54-AN54</f>
        <v>0</v>
      </c>
      <c r="AP54" s="190">
        <f>AO54/AN54</f>
        <v>0</v>
      </c>
      <c r="AQ54" s="191">
        <f>AK54/AI54</f>
        <v>0.02852994294</v>
      </c>
      <c r="AR54" s="192"/>
      <c r="AS54" s="193"/>
      <c r="AT54" s="193"/>
      <c r="AU54" s="193"/>
      <c r="AV54" s="193"/>
      <c r="AW54" s="193"/>
      <c r="AX54" s="193"/>
      <c r="AY54" s="193"/>
      <c r="AZ54" s="193"/>
      <c r="BA54" s="193"/>
      <c r="BB54" s="193"/>
      <c r="BC54" s="193"/>
      <c r="BD54" s="193"/>
      <c r="BE54" s="193"/>
      <c r="BF54" s="193"/>
      <c r="BG54" s="193"/>
      <c r="BH54" s="193"/>
      <c r="BI54" s="193"/>
      <c r="BJ54" s="193"/>
      <c r="BK54" s="193"/>
      <c r="BL54" s="193"/>
      <c r="BM54" s="193"/>
      <c r="BN54" s="193"/>
    </row>
    <row r="55">
      <c r="A55" s="312"/>
      <c r="B55" s="313"/>
      <c r="C55" s="314"/>
      <c r="D55" s="315"/>
      <c r="E55" s="316"/>
      <c r="F55" s="317"/>
      <c r="G55" s="317"/>
      <c r="H55" s="132" t="str">
        <f>VLOOKUP(H54,VALIDATION!F:G,2,false)</f>
        <v>61dc5273a4eaad5dc976fcee</v>
      </c>
      <c r="I55" s="317"/>
      <c r="J55" s="317"/>
      <c r="K55" s="315"/>
      <c r="L55" s="315"/>
      <c r="M55" s="315"/>
      <c r="N55" s="337" t="s">
        <v>184</v>
      </c>
      <c r="O55" s="338">
        <v>7.0</v>
      </c>
      <c r="P55" s="339">
        <v>6.0</v>
      </c>
      <c r="Q55" s="340">
        <v>3.0</v>
      </c>
      <c r="R55" s="341">
        <v>2.0</v>
      </c>
      <c r="S55" s="225"/>
      <c r="T55" s="226"/>
      <c r="U55" s="227"/>
      <c r="V55" s="228"/>
      <c r="W55" s="229"/>
      <c r="X55" s="229"/>
      <c r="Y55" s="342"/>
      <c r="Z55" s="323"/>
      <c r="AA55" s="324"/>
      <c r="AB55" s="343"/>
      <c r="AC55" s="326"/>
      <c r="AD55" s="322" t="s">
        <v>142</v>
      </c>
      <c r="AE55" s="327"/>
      <c r="AF55" s="328"/>
      <c r="AG55" s="327"/>
      <c r="AH55" s="329"/>
      <c r="AI55" s="330"/>
      <c r="AJ55" s="331"/>
      <c r="AK55" s="332"/>
      <c r="AL55" s="242"/>
      <c r="AM55" s="333"/>
      <c r="AN55" s="317"/>
      <c r="AO55" s="317"/>
      <c r="AP55" s="334"/>
      <c r="AQ55" s="335"/>
      <c r="AR55" s="212"/>
      <c r="AS55" s="213"/>
      <c r="AT55" s="213"/>
      <c r="AU55" s="213"/>
      <c r="AV55" s="213"/>
      <c r="AW55" s="213"/>
      <c r="AX55" s="213"/>
      <c r="AY55" s="213"/>
      <c r="AZ55" s="213"/>
      <c r="BA55" s="213"/>
      <c r="BB55" s="213"/>
      <c r="BC55" s="213"/>
      <c r="BD55" s="213"/>
      <c r="BE55" s="213"/>
      <c r="BF55" s="213"/>
      <c r="BG55" s="213"/>
      <c r="BH55" s="213"/>
      <c r="BI55" s="213"/>
      <c r="BJ55" s="213"/>
      <c r="BK55" s="213"/>
      <c r="BL55" s="213"/>
      <c r="BM55" s="213"/>
      <c r="BN55" s="213"/>
    </row>
    <row r="56">
      <c r="A56" s="160" t="b">
        <v>0</v>
      </c>
      <c r="B56" s="161">
        <v>44580.0</v>
      </c>
      <c r="C56" s="162">
        <v>0.18925925925925927</v>
      </c>
      <c r="D56" s="163" t="s">
        <v>181</v>
      </c>
      <c r="E56" s="164" t="s">
        <v>16</v>
      </c>
      <c r="F56" s="165" t="s">
        <v>161</v>
      </c>
      <c r="G56" s="165" t="s">
        <v>25</v>
      </c>
      <c r="H56" s="165" t="s">
        <v>176</v>
      </c>
      <c r="I56" s="165" t="s">
        <v>182</v>
      </c>
      <c r="J56" s="165" t="s">
        <v>183</v>
      </c>
      <c r="K56" s="166" t="s">
        <v>182</v>
      </c>
      <c r="L56" s="344"/>
      <c r="M56" s="344"/>
      <c r="N56" s="270"/>
      <c r="O56" s="254">
        <v>7.0</v>
      </c>
      <c r="P56" s="255">
        <v>6.0</v>
      </c>
      <c r="Q56" s="284">
        <v>3.0</v>
      </c>
      <c r="R56" s="285">
        <v>2.0</v>
      </c>
      <c r="S56" s="172"/>
      <c r="T56" s="173"/>
      <c r="U56" s="174"/>
      <c r="V56" s="175"/>
      <c r="W56" s="176"/>
      <c r="X56" s="176"/>
      <c r="Y56" s="182">
        <v>0.0</v>
      </c>
      <c r="Z56" s="178">
        <v>0.0</v>
      </c>
      <c r="AA56" s="179" t="s">
        <v>132</v>
      </c>
      <c r="AB56" s="180">
        <v>1.0</v>
      </c>
      <c r="AC56" s="181">
        <v>0.18525462962962963</v>
      </c>
      <c r="AD56" s="182" t="s">
        <v>140</v>
      </c>
      <c r="AE56" s="183" t="s">
        <v>132</v>
      </c>
      <c r="AF56" s="165" t="s">
        <v>133</v>
      </c>
      <c r="AG56" s="274">
        <v>1.06</v>
      </c>
      <c r="AH56" s="275">
        <v>9.6</v>
      </c>
      <c r="AI56" s="276">
        <v>532.16</v>
      </c>
      <c r="AJ56" s="274">
        <v>0.87</v>
      </c>
      <c r="AK56" s="277">
        <v>16.5</v>
      </c>
      <c r="AL56" s="114"/>
      <c r="AM56" s="188">
        <f>AK56+AM54</f>
        <v>5386.07</v>
      </c>
      <c r="AN56" s="189">
        <f>if(AM56&gt;AN54,AM56,AN54)</f>
        <v>5386.07</v>
      </c>
      <c r="AO56" s="189">
        <f>AM56-AN56</f>
        <v>0</v>
      </c>
      <c r="AP56" s="190">
        <f>AO56/AN56</f>
        <v>0</v>
      </c>
      <c r="AQ56" s="191">
        <f>AK56/AI56</f>
        <v>0.03100571257</v>
      </c>
      <c r="AR56" s="192"/>
      <c r="AS56" s="193"/>
      <c r="AT56" s="193"/>
      <c r="AU56" s="193"/>
      <c r="AV56" s="193"/>
      <c r="AW56" s="193"/>
      <c r="AX56" s="193"/>
      <c r="AY56" s="193"/>
      <c r="AZ56" s="193"/>
      <c r="BA56" s="193"/>
      <c r="BB56" s="193"/>
      <c r="BC56" s="193"/>
      <c r="BD56" s="193"/>
      <c r="BE56" s="193"/>
      <c r="BF56" s="193"/>
      <c r="BG56" s="193"/>
      <c r="BH56" s="193"/>
      <c r="BI56" s="193"/>
      <c r="BJ56" s="193"/>
      <c r="BK56" s="193"/>
      <c r="BL56" s="193"/>
      <c r="BM56" s="193"/>
      <c r="BN56" s="193"/>
    </row>
    <row r="57">
      <c r="A57" s="194"/>
      <c r="B57" s="128"/>
      <c r="C57" s="129"/>
      <c r="D57" s="130"/>
      <c r="E57" s="131"/>
      <c r="F57" s="132"/>
      <c r="G57" s="132"/>
      <c r="H57" s="132" t="str">
        <f>VLOOKUP(H56,VALIDATION!F:G,2,false)</f>
        <v>61dc5273a4eaad5dc976fcee</v>
      </c>
      <c r="I57" s="132"/>
      <c r="J57" s="132"/>
      <c r="K57" s="130"/>
      <c r="L57" s="130"/>
      <c r="M57" s="130"/>
      <c r="N57" s="195"/>
      <c r="O57" s="303">
        <v>7.0</v>
      </c>
      <c r="P57" s="304">
        <v>6.0</v>
      </c>
      <c r="Q57" s="305">
        <v>3.0</v>
      </c>
      <c r="R57" s="306">
        <v>2.0</v>
      </c>
      <c r="S57" s="198"/>
      <c r="T57" s="199"/>
      <c r="U57" s="200"/>
      <c r="V57" s="201"/>
      <c r="W57" s="202"/>
      <c r="X57" s="202"/>
      <c r="Y57" s="206">
        <v>0.0</v>
      </c>
      <c r="Z57" s="204">
        <v>0.0</v>
      </c>
      <c r="AA57" s="345" t="s">
        <v>132</v>
      </c>
      <c r="AB57" s="141">
        <v>2.0</v>
      </c>
      <c r="AC57" s="142">
        <v>0.1852777777777778</v>
      </c>
      <c r="AD57" s="206" t="s">
        <v>140</v>
      </c>
      <c r="AE57" s="207" t="s">
        <v>132</v>
      </c>
      <c r="AF57" s="133" t="s">
        <v>133</v>
      </c>
      <c r="AG57" s="207">
        <v>1.03</v>
      </c>
      <c r="AH57" s="208">
        <v>467.67</v>
      </c>
      <c r="AI57" s="209"/>
      <c r="AJ57" s="207"/>
      <c r="AK57" s="210"/>
      <c r="AL57" s="114"/>
      <c r="AM57" s="211"/>
      <c r="AN57" s="132"/>
      <c r="AO57" s="132"/>
      <c r="AP57" s="149"/>
      <c r="AQ57" s="150"/>
      <c r="AR57" s="212"/>
      <c r="AS57" s="213"/>
      <c r="AT57" s="213"/>
      <c r="AU57" s="213"/>
      <c r="AV57" s="213"/>
      <c r="AW57" s="213"/>
      <c r="AX57" s="213"/>
      <c r="AY57" s="213"/>
      <c r="AZ57" s="213"/>
      <c r="BA57" s="213"/>
      <c r="BB57" s="213"/>
      <c r="BC57" s="213"/>
      <c r="BD57" s="213"/>
      <c r="BE57" s="213"/>
      <c r="BF57" s="213"/>
      <c r="BG57" s="213"/>
      <c r="BH57" s="213"/>
      <c r="BI57" s="213"/>
      <c r="BJ57" s="213"/>
      <c r="BK57" s="213"/>
      <c r="BL57" s="213"/>
      <c r="BM57" s="213"/>
      <c r="BN57" s="213"/>
    </row>
    <row r="58">
      <c r="A58" s="269"/>
      <c r="B58" s="94"/>
      <c r="C58" s="95"/>
      <c r="D58" s="96"/>
      <c r="E58" s="97"/>
      <c r="F58" s="98"/>
      <c r="G58" s="98"/>
      <c r="H58" s="98"/>
      <c r="I58" s="98"/>
      <c r="J58" s="98"/>
      <c r="K58" s="96"/>
      <c r="L58" s="96"/>
      <c r="M58" s="96"/>
      <c r="N58" s="270"/>
      <c r="O58" s="303">
        <v>7.0</v>
      </c>
      <c r="P58" s="304">
        <v>6.0</v>
      </c>
      <c r="Q58" s="305">
        <v>3.0</v>
      </c>
      <c r="R58" s="306">
        <v>2.0</v>
      </c>
      <c r="S58" s="198"/>
      <c r="T58" s="199"/>
      <c r="U58" s="200"/>
      <c r="V58" s="201"/>
      <c r="W58" s="202"/>
      <c r="X58" s="202"/>
      <c r="Y58" s="273">
        <v>0.0</v>
      </c>
      <c r="Z58" s="271">
        <v>0.0</v>
      </c>
      <c r="AA58" s="346" t="s">
        <v>132</v>
      </c>
      <c r="AB58" s="107">
        <v>3.0</v>
      </c>
      <c r="AC58" s="108">
        <v>0.1854976851851852</v>
      </c>
      <c r="AD58" s="273" t="s">
        <v>140</v>
      </c>
      <c r="AE58" s="274" t="s">
        <v>132</v>
      </c>
      <c r="AF58" s="99" t="s">
        <v>133</v>
      </c>
      <c r="AG58" s="274">
        <v>1.05</v>
      </c>
      <c r="AH58" s="275">
        <v>0.51</v>
      </c>
      <c r="AI58" s="276"/>
      <c r="AJ58" s="274"/>
      <c r="AK58" s="277"/>
      <c r="AL58" s="114"/>
      <c r="AM58" s="278"/>
      <c r="AN58" s="98"/>
      <c r="AO58" s="98"/>
      <c r="AP58" s="116"/>
      <c r="AQ58" s="117"/>
      <c r="AR58" s="192"/>
      <c r="AS58" s="193"/>
      <c r="AT58" s="193"/>
      <c r="AU58" s="193"/>
      <c r="AV58" s="193"/>
      <c r="AW58" s="193"/>
      <c r="AX58" s="193"/>
      <c r="AY58" s="193"/>
      <c r="AZ58" s="193"/>
      <c r="BA58" s="193"/>
      <c r="BB58" s="193"/>
      <c r="BC58" s="193"/>
      <c r="BD58" s="193"/>
      <c r="BE58" s="193"/>
      <c r="BF58" s="193"/>
      <c r="BG58" s="193"/>
      <c r="BH58" s="193"/>
      <c r="BI58" s="193"/>
      <c r="BJ58" s="193"/>
      <c r="BK58" s="193"/>
      <c r="BL58" s="193"/>
      <c r="BM58" s="193"/>
      <c r="BN58" s="193"/>
    </row>
    <row r="59">
      <c r="A59" s="194"/>
      <c r="B59" s="128"/>
      <c r="C59" s="129"/>
      <c r="D59" s="130"/>
      <c r="E59" s="131"/>
      <c r="F59" s="132"/>
      <c r="G59" s="132"/>
      <c r="H59" s="132"/>
      <c r="I59" s="132"/>
      <c r="J59" s="132"/>
      <c r="K59" s="130"/>
      <c r="L59" s="130"/>
      <c r="M59" s="130"/>
      <c r="N59" s="195"/>
      <c r="O59" s="303">
        <v>7.0</v>
      </c>
      <c r="P59" s="304">
        <v>6.0</v>
      </c>
      <c r="Q59" s="305">
        <v>3.0</v>
      </c>
      <c r="R59" s="306">
        <v>2.0</v>
      </c>
      <c r="S59" s="198"/>
      <c r="T59" s="199"/>
      <c r="U59" s="200"/>
      <c r="V59" s="201"/>
      <c r="W59" s="202"/>
      <c r="X59" s="202"/>
      <c r="Y59" s="206">
        <v>0.0</v>
      </c>
      <c r="Z59" s="204">
        <v>0.0</v>
      </c>
      <c r="AA59" s="345" t="s">
        <v>132</v>
      </c>
      <c r="AB59" s="141">
        <v>4.0</v>
      </c>
      <c r="AC59" s="142">
        <v>0.18704861111111112</v>
      </c>
      <c r="AD59" s="206" t="s">
        <v>140</v>
      </c>
      <c r="AE59" s="207" t="s">
        <v>132</v>
      </c>
      <c r="AF59" s="133" t="s">
        <v>133</v>
      </c>
      <c r="AG59" s="207">
        <v>1.05</v>
      </c>
      <c r="AH59" s="208">
        <v>54.38</v>
      </c>
      <c r="AI59" s="209"/>
      <c r="AJ59" s="207"/>
      <c r="AK59" s="210"/>
      <c r="AL59" s="114"/>
      <c r="AM59" s="211"/>
      <c r="AN59" s="132"/>
      <c r="AO59" s="132"/>
      <c r="AP59" s="149"/>
      <c r="AQ59" s="150"/>
      <c r="AR59" s="212"/>
      <c r="AS59" s="213"/>
      <c r="AT59" s="213"/>
      <c r="AU59" s="213"/>
      <c r="AV59" s="213"/>
      <c r="AW59" s="213"/>
      <c r="AX59" s="213"/>
      <c r="AY59" s="213"/>
      <c r="AZ59" s="213"/>
      <c r="BA59" s="213"/>
      <c r="BB59" s="213"/>
      <c r="BC59" s="213"/>
      <c r="BD59" s="213"/>
      <c r="BE59" s="213"/>
      <c r="BF59" s="213"/>
      <c r="BG59" s="213"/>
      <c r="BH59" s="213"/>
      <c r="BI59" s="213"/>
      <c r="BJ59" s="213"/>
      <c r="BK59" s="213"/>
      <c r="BL59" s="213"/>
      <c r="BM59" s="213"/>
      <c r="BN59" s="213"/>
    </row>
    <row r="60">
      <c r="A60" s="214"/>
      <c r="B60" s="215"/>
      <c r="C60" s="216"/>
      <c r="D60" s="217"/>
      <c r="E60" s="218"/>
      <c r="F60" s="219"/>
      <c r="G60" s="219"/>
      <c r="H60" s="219"/>
      <c r="I60" s="219"/>
      <c r="J60" s="219"/>
      <c r="K60" s="217"/>
      <c r="L60" s="217"/>
      <c r="M60" s="217"/>
      <c r="N60" s="220" t="s">
        <v>185</v>
      </c>
      <c r="O60" s="338">
        <v>7.0</v>
      </c>
      <c r="P60" s="339">
        <v>6.0</v>
      </c>
      <c r="Q60" s="340">
        <v>3.0</v>
      </c>
      <c r="R60" s="341">
        <v>2.0</v>
      </c>
      <c r="S60" s="225"/>
      <c r="T60" s="226"/>
      <c r="U60" s="227"/>
      <c r="V60" s="228"/>
      <c r="W60" s="229"/>
      <c r="X60" s="229"/>
      <c r="Y60" s="302"/>
      <c r="Z60" s="231"/>
      <c r="AA60" s="232"/>
      <c r="AB60" s="233"/>
      <c r="AC60" s="234"/>
      <c r="AD60" s="235" t="s">
        <v>142</v>
      </c>
      <c r="AE60" s="236"/>
      <c r="AF60" s="237"/>
      <c r="AG60" s="236"/>
      <c r="AH60" s="238"/>
      <c r="AI60" s="239"/>
      <c r="AJ60" s="240"/>
      <c r="AK60" s="241"/>
      <c r="AL60" s="242"/>
      <c r="AM60" s="243"/>
      <c r="AN60" s="219"/>
      <c r="AO60" s="219"/>
      <c r="AP60" s="244"/>
      <c r="AQ60" s="245"/>
      <c r="AR60" s="192"/>
      <c r="AS60" s="193"/>
      <c r="AT60" s="193"/>
      <c r="AU60" s="193"/>
      <c r="AV60" s="193"/>
      <c r="AW60" s="193"/>
      <c r="AX60" s="193"/>
      <c r="AY60" s="193"/>
      <c r="AZ60" s="193"/>
      <c r="BA60" s="193"/>
      <c r="BB60" s="193"/>
      <c r="BC60" s="193"/>
      <c r="BD60" s="193"/>
      <c r="BE60" s="193"/>
      <c r="BF60" s="193"/>
      <c r="BG60" s="193"/>
      <c r="BH60" s="193"/>
      <c r="BI60" s="193"/>
      <c r="BJ60" s="193"/>
      <c r="BK60" s="193"/>
      <c r="BL60" s="193"/>
      <c r="BM60" s="193"/>
      <c r="BN60" s="193"/>
    </row>
    <row r="61">
      <c r="A61" s="347" t="b">
        <v>0</v>
      </c>
      <c r="B61" s="247">
        <v>44581.0</v>
      </c>
      <c r="C61" s="248">
        <v>0.25797453703703704</v>
      </c>
      <c r="D61" s="249" t="s">
        <v>186</v>
      </c>
      <c r="E61" s="250" t="s">
        <v>15</v>
      </c>
      <c r="F61" s="251" t="s">
        <v>161</v>
      </c>
      <c r="G61" s="251" t="s">
        <v>25</v>
      </c>
      <c r="H61" s="251" t="s">
        <v>176</v>
      </c>
      <c r="I61" s="251" t="s">
        <v>187</v>
      </c>
      <c r="J61" s="251" t="s">
        <v>188</v>
      </c>
      <c r="K61" s="249" t="s">
        <v>188</v>
      </c>
      <c r="L61" s="249"/>
      <c r="M61" s="249"/>
      <c r="N61" s="253"/>
      <c r="O61" s="348">
        <v>2.0</v>
      </c>
      <c r="P61" s="349">
        <v>5.0</v>
      </c>
      <c r="Q61" s="170"/>
      <c r="R61" s="171"/>
      <c r="S61" s="172"/>
      <c r="T61" s="173"/>
      <c r="U61" s="174"/>
      <c r="V61" s="175"/>
      <c r="W61" s="176"/>
      <c r="X61" s="176"/>
      <c r="Y61" s="260">
        <v>0.0</v>
      </c>
      <c r="Z61" s="256">
        <v>0.0</v>
      </c>
      <c r="AA61" s="257" t="s">
        <v>132</v>
      </c>
      <c r="AB61" s="258">
        <v>1.0</v>
      </c>
      <c r="AC61" s="259">
        <v>0.24917824074074074</v>
      </c>
      <c r="AD61" s="260" t="s">
        <v>140</v>
      </c>
      <c r="AE61" s="261" t="s">
        <v>133</v>
      </c>
      <c r="AF61" s="251" t="s">
        <v>133</v>
      </c>
      <c r="AG61" s="261">
        <v>2.05</v>
      </c>
      <c r="AH61" s="262">
        <v>40.11</v>
      </c>
      <c r="AI61" s="263">
        <v>40.11</v>
      </c>
      <c r="AJ61" s="261">
        <v>2.07</v>
      </c>
      <c r="AK61" s="264">
        <v>40.09</v>
      </c>
      <c r="AL61" s="114"/>
      <c r="AM61" s="265">
        <f>AK61+AM56</f>
        <v>5426.16</v>
      </c>
      <c r="AN61" s="266">
        <f>if(AM61&gt;AN56,AM61,#REF!)</f>
        <v>5426.16</v>
      </c>
      <c r="AO61" s="266">
        <f>AM61-AN61</f>
        <v>0</v>
      </c>
      <c r="AP61" s="267">
        <f>AO61/AN61</f>
        <v>0</v>
      </c>
      <c r="AQ61" s="268">
        <f>AK61/AI61</f>
        <v>0.9995013712</v>
      </c>
      <c r="AR61" s="149"/>
      <c r="AS61" s="132"/>
      <c r="AT61" s="132"/>
      <c r="AU61" s="132"/>
      <c r="AV61" s="132"/>
      <c r="AW61" s="132"/>
      <c r="AX61" s="132"/>
      <c r="AY61" s="132"/>
      <c r="AZ61" s="132"/>
      <c r="BA61" s="132"/>
      <c r="BB61" s="132"/>
      <c r="BC61" s="132"/>
      <c r="BD61" s="132"/>
      <c r="BE61" s="132"/>
      <c r="BF61" s="132"/>
      <c r="BG61" s="132"/>
      <c r="BH61" s="132"/>
      <c r="BI61" s="132"/>
      <c r="BJ61" s="132"/>
      <c r="BK61" s="132"/>
      <c r="BL61" s="132"/>
      <c r="BM61" s="132"/>
      <c r="BN61" s="132"/>
    </row>
    <row r="62">
      <c r="A62" s="214"/>
      <c r="B62" s="215"/>
      <c r="C62" s="216"/>
      <c r="D62" s="217"/>
      <c r="E62" s="218"/>
      <c r="F62" s="219"/>
      <c r="G62" s="219"/>
      <c r="H62" s="98" t="str">
        <f>VLOOKUP(H61,VALIDATION!F:G,2,false)</f>
        <v>61dc5273a4eaad5dc976fcee</v>
      </c>
      <c r="I62" s="219"/>
      <c r="J62" s="219"/>
      <c r="K62" s="217"/>
      <c r="L62" s="217"/>
      <c r="M62" s="217"/>
      <c r="N62" s="220" t="s">
        <v>189</v>
      </c>
      <c r="O62" s="221">
        <v>2.0</v>
      </c>
      <c r="P62" s="222">
        <v>5.0</v>
      </c>
      <c r="Q62" s="223"/>
      <c r="R62" s="224"/>
      <c r="S62" s="225"/>
      <c r="T62" s="226"/>
      <c r="U62" s="227"/>
      <c r="V62" s="228"/>
      <c r="W62" s="229"/>
      <c r="X62" s="229"/>
      <c r="Y62" s="302"/>
      <c r="Z62" s="231"/>
      <c r="AA62" s="232"/>
      <c r="AB62" s="233"/>
      <c r="AC62" s="234"/>
      <c r="AD62" s="235" t="s">
        <v>142</v>
      </c>
      <c r="AE62" s="236"/>
      <c r="AF62" s="237"/>
      <c r="AG62" s="236"/>
      <c r="AH62" s="238"/>
      <c r="AI62" s="239"/>
      <c r="AJ62" s="240"/>
      <c r="AK62" s="241"/>
      <c r="AL62" s="114"/>
      <c r="AM62" s="243"/>
      <c r="AN62" s="219"/>
      <c r="AO62" s="219"/>
      <c r="AP62" s="244"/>
      <c r="AQ62" s="245"/>
      <c r="AR62" s="116"/>
      <c r="AS62" s="98"/>
      <c r="AT62" s="98"/>
      <c r="AU62" s="98"/>
      <c r="AV62" s="98"/>
      <c r="AW62" s="98"/>
      <c r="AX62" s="98"/>
      <c r="AY62" s="98"/>
      <c r="AZ62" s="98"/>
      <c r="BA62" s="98"/>
      <c r="BB62" s="98"/>
      <c r="BC62" s="98"/>
      <c r="BD62" s="98"/>
      <c r="BE62" s="98"/>
      <c r="BF62" s="98"/>
      <c r="BG62" s="98"/>
      <c r="BH62" s="98"/>
      <c r="BI62" s="98"/>
      <c r="BJ62" s="98"/>
      <c r="BK62" s="98"/>
      <c r="BL62" s="98"/>
      <c r="BM62" s="98"/>
      <c r="BN62" s="98"/>
    </row>
    <row r="63">
      <c r="A63" s="347" t="b">
        <v>0</v>
      </c>
      <c r="B63" s="247">
        <v>44581.0</v>
      </c>
      <c r="C63" s="248">
        <v>0.35778935185185184</v>
      </c>
      <c r="D63" s="249" t="s">
        <v>190</v>
      </c>
      <c r="E63" s="250" t="s">
        <v>16</v>
      </c>
      <c r="F63" s="251" t="s">
        <v>169</v>
      </c>
      <c r="G63" s="251" t="s">
        <v>25</v>
      </c>
      <c r="H63" s="251" t="s">
        <v>176</v>
      </c>
      <c r="I63" s="251" t="s">
        <v>191</v>
      </c>
      <c r="J63" s="251" t="s">
        <v>192</v>
      </c>
      <c r="K63" s="249" t="s">
        <v>192</v>
      </c>
      <c r="L63" s="249"/>
      <c r="M63" s="249"/>
      <c r="N63" s="253"/>
      <c r="O63" s="348">
        <v>6.0</v>
      </c>
      <c r="P63" s="349">
        <v>4.0</v>
      </c>
      <c r="Q63" s="350">
        <v>0.0</v>
      </c>
      <c r="R63" s="351">
        <v>6.0</v>
      </c>
      <c r="S63" s="352">
        <v>0.0</v>
      </c>
      <c r="T63" s="353">
        <v>4.0</v>
      </c>
      <c r="U63" s="174"/>
      <c r="V63" s="175"/>
      <c r="W63" s="176"/>
      <c r="X63" s="176"/>
      <c r="Y63" s="260">
        <v>0.0</v>
      </c>
      <c r="Z63" s="256">
        <v>0.0</v>
      </c>
      <c r="AA63" s="257" t="s">
        <v>133</v>
      </c>
      <c r="AB63" s="258">
        <v>1.0</v>
      </c>
      <c r="AC63" s="259">
        <v>0.3545949074074074</v>
      </c>
      <c r="AD63" s="260" t="s">
        <v>140</v>
      </c>
      <c r="AE63" s="261" t="s">
        <v>133</v>
      </c>
      <c r="AF63" s="251" t="s">
        <v>133</v>
      </c>
      <c r="AG63" s="261">
        <v>1.02</v>
      </c>
      <c r="AH63" s="262">
        <v>2100.35</v>
      </c>
      <c r="AI63" s="263">
        <v>2100.35</v>
      </c>
      <c r="AJ63" s="261">
        <v>2.1</v>
      </c>
      <c r="AK63" s="264">
        <v>39.91</v>
      </c>
      <c r="AL63" s="114"/>
      <c r="AM63" s="265">
        <f>AK63+AM61</f>
        <v>5466.07</v>
      </c>
      <c r="AN63" s="266">
        <f>if(AM63&gt;AN61,AM63,AN61)</f>
        <v>5466.07</v>
      </c>
      <c r="AO63" s="266">
        <f>AM63-AN63</f>
        <v>0</v>
      </c>
      <c r="AP63" s="267">
        <f>AO63/AN63</f>
        <v>0</v>
      </c>
      <c r="AQ63" s="268">
        <f>AK63/AI63</f>
        <v>0.01900159497</v>
      </c>
      <c r="AR63" s="149"/>
      <c r="AS63" s="132"/>
      <c r="AT63" s="132"/>
      <c r="AU63" s="132"/>
      <c r="AV63" s="132"/>
      <c r="AW63" s="132"/>
      <c r="AX63" s="132"/>
      <c r="AY63" s="132"/>
      <c r="AZ63" s="132"/>
      <c r="BA63" s="132"/>
      <c r="BB63" s="132"/>
      <c r="BC63" s="132"/>
      <c r="BD63" s="132"/>
      <c r="BE63" s="132"/>
      <c r="BF63" s="132"/>
      <c r="BG63" s="132"/>
      <c r="BH63" s="132"/>
      <c r="BI63" s="132"/>
      <c r="BJ63" s="132"/>
      <c r="BK63" s="132"/>
      <c r="BL63" s="132"/>
      <c r="BM63" s="132"/>
      <c r="BN63" s="132"/>
    </row>
    <row r="64">
      <c r="A64" s="214"/>
      <c r="B64" s="215"/>
      <c r="C64" s="216"/>
      <c r="D64" s="217"/>
      <c r="E64" s="218"/>
      <c r="F64" s="219"/>
      <c r="G64" s="219"/>
      <c r="H64" s="98" t="str">
        <f>VLOOKUP(H63,VALIDATION!F:G,2,false)</f>
        <v>61dc5273a4eaad5dc976fcee</v>
      </c>
      <c r="I64" s="219"/>
      <c r="J64" s="219"/>
      <c r="K64" s="217"/>
      <c r="L64" s="217"/>
      <c r="M64" s="217"/>
      <c r="N64" s="220" t="s">
        <v>193</v>
      </c>
      <c r="O64" s="221">
        <v>6.0</v>
      </c>
      <c r="P64" s="222">
        <v>4.0</v>
      </c>
      <c r="Q64" s="298">
        <v>0.0</v>
      </c>
      <c r="R64" s="299">
        <v>6.0</v>
      </c>
      <c r="S64" s="300">
        <v>0.0</v>
      </c>
      <c r="T64" s="301">
        <v>4.0</v>
      </c>
      <c r="U64" s="227"/>
      <c r="V64" s="228"/>
      <c r="W64" s="229"/>
      <c r="X64" s="229"/>
      <c r="Y64" s="302"/>
      <c r="Z64" s="231"/>
      <c r="AA64" s="232"/>
      <c r="AB64" s="233"/>
      <c r="AC64" s="234"/>
      <c r="AD64" s="235" t="s">
        <v>142</v>
      </c>
      <c r="AE64" s="236"/>
      <c r="AF64" s="237"/>
      <c r="AG64" s="240"/>
      <c r="AH64" s="238"/>
      <c r="AI64" s="239"/>
      <c r="AJ64" s="240"/>
      <c r="AK64" s="241"/>
      <c r="AL64" s="114"/>
      <c r="AM64" s="243"/>
      <c r="AN64" s="219"/>
      <c r="AO64" s="219"/>
      <c r="AP64" s="244"/>
      <c r="AQ64" s="245"/>
      <c r="AR64" s="116"/>
      <c r="AS64" s="98"/>
      <c r="AT64" s="98"/>
      <c r="AU64" s="98"/>
      <c r="AV64" s="98"/>
      <c r="AW64" s="98"/>
      <c r="AX64" s="98"/>
      <c r="AY64" s="98"/>
      <c r="AZ64" s="98"/>
      <c r="BA64" s="98"/>
      <c r="BB64" s="98"/>
      <c r="BC64" s="98"/>
      <c r="BD64" s="98"/>
      <c r="BE64" s="98"/>
      <c r="BF64" s="98"/>
      <c r="BG64" s="98"/>
      <c r="BH64" s="98"/>
      <c r="BI64" s="98"/>
      <c r="BJ64" s="98"/>
      <c r="BK64" s="98"/>
      <c r="BL64" s="98"/>
      <c r="BM64" s="98"/>
      <c r="BN64" s="98"/>
    </row>
    <row r="65">
      <c r="A65" s="354" t="b">
        <v>0</v>
      </c>
      <c r="B65" s="247">
        <v>44581.0</v>
      </c>
      <c r="C65" s="248">
        <v>0.35778935185185184</v>
      </c>
      <c r="D65" s="249" t="s">
        <v>190</v>
      </c>
      <c r="E65" s="250" t="s">
        <v>15</v>
      </c>
      <c r="F65" s="251" t="s">
        <v>169</v>
      </c>
      <c r="G65" s="251" t="s">
        <v>25</v>
      </c>
      <c r="H65" s="251" t="s">
        <v>176</v>
      </c>
      <c r="I65" s="251" t="s">
        <v>191</v>
      </c>
      <c r="J65" s="251" t="s">
        <v>192</v>
      </c>
      <c r="K65" s="249" t="s">
        <v>192</v>
      </c>
      <c r="L65" s="249"/>
      <c r="M65" s="249"/>
      <c r="N65" s="253"/>
      <c r="O65" s="348">
        <v>6.0</v>
      </c>
      <c r="P65" s="349">
        <v>4.0</v>
      </c>
      <c r="Q65" s="350">
        <v>0.0</v>
      </c>
      <c r="R65" s="351">
        <v>6.0</v>
      </c>
      <c r="S65" s="352">
        <v>0.0</v>
      </c>
      <c r="T65" s="353">
        <v>4.0</v>
      </c>
      <c r="U65" s="174"/>
      <c r="V65" s="175"/>
      <c r="W65" s="176"/>
      <c r="X65" s="176"/>
      <c r="Y65" s="260">
        <v>0.0</v>
      </c>
      <c r="Z65" s="256">
        <v>0.0</v>
      </c>
      <c r="AA65" s="257" t="s">
        <v>133</v>
      </c>
      <c r="AB65" s="258">
        <v>1.0</v>
      </c>
      <c r="AC65" s="259">
        <v>0.3545833333333333</v>
      </c>
      <c r="AD65" s="260" t="s">
        <v>140</v>
      </c>
      <c r="AE65" s="261" t="s">
        <v>133</v>
      </c>
      <c r="AF65" s="251" t="s">
        <v>133</v>
      </c>
      <c r="AG65" s="261">
        <v>1.03</v>
      </c>
      <c r="AH65" s="262">
        <v>153.09</v>
      </c>
      <c r="AI65" s="263">
        <v>153.09</v>
      </c>
      <c r="AJ65" s="261">
        <v>0.23</v>
      </c>
      <c r="AK65" s="264">
        <v>4.37</v>
      </c>
      <c r="AL65" s="187"/>
      <c r="AM65" s="265">
        <f>AK65+AM63</f>
        <v>5470.44</v>
      </c>
      <c r="AN65" s="266">
        <f>if(AM65&gt;AN63,AM65,AN63)</f>
        <v>5470.44</v>
      </c>
      <c r="AO65" s="266">
        <f>AM65-AN65</f>
        <v>0</v>
      </c>
      <c r="AP65" s="267">
        <f>AO65/AN65</f>
        <v>0</v>
      </c>
      <c r="AQ65" s="268">
        <f>AK65/AI65</f>
        <v>0.02854530015</v>
      </c>
      <c r="AR65" s="149"/>
      <c r="AS65" s="132"/>
      <c r="AT65" s="132"/>
      <c r="AU65" s="132"/>
      <c r="AV65" s="132"/>
      <c r="AW65" s="132"/>
      <c r="AX65" s="132"/>
      <c r="AY65" s="132"/>
      <c r="AZ65" s="132"/>
      <c r="BA65" s="132"/>
      <c r="BB65" s="132"/>
      <c r="BC65" s="132"/>
      <c r="BD65" s="132"/>
      <c r="BE65" s="132"/>
      <c r="BF65" s="132"/>
      <c r="BG65" s="132"/>
      <c r="BH65" s="132"/>
      <c r="BI65" s="132"/>
      <c r="BJ65" s="132"/>
      <c r="BK65" s="132"/>
      <c r="BL65" s="132"/>
      <c r="BM65" s="132"/>
      <c r="BN65" s="132"/>
    </row>
    <row r="66">
      <c r="A66" s="355"/>
      <c r="B66" s="94"/>
      <c r="C66" s="95"/>
      <c r="D66" s="96"/>
      <c r="E66" s="97"/>
      <c r="F66" s="98"/>
      <c r="G66" s="98"/>
      <c r="H66" s="98" t="str">
        <f>VLOOKUP(H65,VALIDATION!F:G,2,false)</f>
        <v>61dc5273a4eaad5dc976fcee</v>
      </c>
      <c r="I66" s="98"/>
      <c r="J66" s="98"/>
      <c r="K66" s="96"/>
      <c r="L66" s="96"/>
      <c r="M66" s="96"/>
      <c r="N66" s="356" t="s">
        <v>193</v>
      </c>
      <c r="O66" s="168">
        <v>6.0</v>
      </c>
      <c r="P66" s="169">
        <v>4.0</v>
      </c>
      <c r="Q66" s="294">
        <v>0.0</v>
      </c>
      <c r="R66" s="295">
        <v>6.0</v>
      </c>
      <c r="S66" s="296">
        <v>0.0</v>
      </c>
      <c r="T66" s="297">
        <v>4.0</v>
      </c>
      <c r="U66" s="200"/>
      <c r="V66" s="201"/>
      <c r="W66" s="202"/>
      <c r="X66" s="202"/>
      <c r="Y66" s="109"/>
      <c r="Z66" s="280"/>
      <c r="AA66" s="106"/>
      <c r="AB66" s="281"/>
      <c r="AC66" s="282"/>
      <c r="AD66" s="273" t="s">
        <v>142</v>
      </c>
      <c r="AE66" s="110"/>
      <c r="AF66" s="99"/>
      <c r="AG66" s="110"/>
      <c r="AH66" s="111"/>
      <c r="AI66" s="239"/>
      <c r="AJ66" s="240"/>
      <c r="AK66" s="241"/>
      <c r="AL66" s="242"/>
      <c r="AM66" s="243"/>
      <c r="AN66" s="219"/>
      <c r="AO66" s="219"/>
      <c r="AP66" s="244"/>
      <c r="AQ66" s="245"/>
      <c r="AR66" s="116"/>
      <c r="AS66" s="98"/>
      <c r="AT66" s="98"/>
      <c r="AU66" s="98"/>
      <c r="AV66" s="98"/>
      <c r="AW66" s="98"/>
      <c r="AX66" s="98"/>
      <c r="AY66" s="98"/>
      <c r="AZ66" s="98"/>
      <c r="BA66" s="98"/>
      <c r="BB66" s="98"/>
      <c r="BC66" s="98"/>
      <c r="BD66" s="98"/>
      <c r="BE66" s="98"/>
      <c r="BF66" s="98"/>
      <c r="BG66" s="98"/>
      <c r="BH66" s="98"/>
      <c r="BI66" s="98"/>
      <c r="BJ66" s="98"/>
      <c r="BK66" s="98"/>
      <c r="BL66" s="98"/>
      <c r="BM66" s="98"/>
      <c r="BN66" s="98"/>
    </row>
    <row r="67">
      <c r="A67" s="347" t="b">
        <v>0</v>
      </c>
      <c r="B67" s="247">
        <v>44581.0</v>
      </c>
      <c r="C67" s="248">
        <v>0.7699421296296296</v>
      </c>
      <c r="D67" s="249" t="s">
        <v>194</v>
      </c>
      <c r="E67" s="250" t="s">
        <v>16</v>
      </c>
      <c r="F67" s="251" t="s">
        <v>155</v>
      </c>
      <c r="G67" s="251" t="s">
        <v>25</v>
      </c>
      <c r="H67" s="251" t="s">
        <v>162</v>
      </c>
      <c r="I67" s="251" t="s">
        <v>195</v>
      </c>
      <c r="J67" s="251" t="s">
        <v>196</v>
      </c>
      <c r="K67" s="249" t="s">
        <v>195</v>
      </c>
      <c r="L67" s="249"/>
      <c r="M67" s="249"/>
      <c r="N67" s="253"/>
      <c r="O67" s="254">
        <v>6.0</v>
      </c>
      <c r="P67" s="255">
        <v>7.0</v>
      </c>
      <c r="Q67" s="284">
        <v>3.0</v>
      </c>
      <c r="R67" s="285">
        <v>1.0</v>
      </c>
      <c r="S67" s="172"/>
      <c r="T67" s="173"/>
      <c r="U67" s="174"/>
      <c r="V67" s="175"/>
      <c r="W67" s="176"/>
      <c r="X67" s="176"/>
      <c r="Y67" s="260">
        <v>15.0</v>
      </c>
      <c r="Z67" s="256">
        <v>0.0</v>
      </c>
      <c r="AA67" s="257" t="s">
        <v>133</v>
      </c>
      <c r="AB67" s="258">
        <v>1.0</v>
      </c>
      <c r="AC67" s="259">
        <v>0.7460648148148148</v>
      </c>
      <c r="AD67" s="260" t="s">
        <v>140</v>
      </c>
      <c r="AE67" s="261" t="s">
        <v>132</v>
      </c>
      <c r="AF67" s="251" t="s">
        <v>133</v>
      </c>
      <c r="AG67" s="261">
        <v>1.6</v>
      </c>
      <c r="AH67" s="262">
        <v>25.17</v>
      </c>
      <c r="AI67" s="263">
        <v>1607.0</v>
      </c>
      <c r="AJ67" s="261">
        <v>0.0</v>
      </c>
      <c r="AK67" s="264">
        <v>-130.12</v>
      </c>
      <c r="AL67" s="114"/>
      <c r="AM67" s="265">
        <f>AK67+AM65</f>
        <v>5340.32</v>
      </c>
      <c r="AN67" s="266">
        <f>if(AM67&gt;AN65,AM67,AN65)</f>
        <v>5470.44</v>
      </c>
      <c r="AO67" s="266">
        <f>AM67-AN67</f>
        <v>-130.12</v>
      </c>
      <c r="AP67" s="267">
        <f>AO67/AN67</f>
        <v>-0.02378602087</v>
      </c>
      <c r="AQ67" s="268">
        <f>AK67/AI67</f>
        <v>-0.08097075296</v>
      </c>
      <c r="AR67" s="149"/>
      <c r="AS67" s="132"/>
      <c r="AT67" s="132"/>
      <c r="AU67" s="132"/>
      <c r="AV67" s="132"/>
      <c r="AW67" s="132"/>
      <c r="AX67" s="132"/>
      <c r="AY67" s="132"/>
      <c r="AZ67" s="132"/>
      <c r="BA67" s="132"/>
      <c r="BB67" s="132"/>
      <c r="BC67" s="132"/>
      <c r="BD67" s="132"/>
      <c r="BE67" s="132"/>
      <c r="BF67" s="132"/>
      <c r="BG67" s="132"/>
      <c r="BH67" s="132"/>
      <c r="BI67" s="132"/>
      <c r="BJ67" s="132"/>
      <c r="BK67" s="132"/>
      <c r="BL67" s="132"/>
      <c r="BM67" s="132"/>
      <c r="BN67" s="132"/>
    </row>
    <row r="68">
      <c r="A68" s="269"/>
      <c r="B68" s="94"/>
      <c r="C68" s="95"/>
      <c r="D68" s="96"/>
      <c r="E68" s="97"/>
      <c r="F68" s="98"/>
      <c r="G68" s="98"/>
      <c r="H68" s="98" t="str">
        <f>VLOOKUP(H67,VALIDATION!F:G,2,false)</f>
        <v>61e42e00a4eaad5dc9770002</v>
      </c>
      <c r="I68" s="98"/>
      <c r="J68" s="98"/>
      <c r="K68" s="96"/>
      <c r="L68" s="96"/>
      <c r="M68" s="96"/>
      <c r="N68" s="270"/>
      <c r="O68" s="303">
        <v>6.0</v>
      </c>
      <c r="P68" s="304">
        <v>7.0</v>
      </c>
      <c r="Q68" s="305">
        <v>3.0</v>
      </c>
      <c r="R68" s="306">
        <v>1.0</v>
      </c>
      <c r="S68" s="198"/>
      <c r="T68" s="199"/>
      <c r="U68" s="200"/>
      <c r="V68" s="201"/>
      <c r="W68" s="202"/>
      <c r="X68" s="202"/>
      <c r="Y68" s="273">
        <v>15.0</v>
      </c>
      <c r="Z68" s="271">
        <v>0.0</v>
      </c>
      <c r="AA68" s="272" t="s">
        <v>133</v>
      </c>
      <c r="AB68" s="107">
        <v>2.0</v>
      </c>
      <c r="AC68" s="108">
        <v>0.7464583333333333</v>
      </c>
      <c r="AD68" s="273" t="s">
        <v>140</v>
      </c>
      <c r="AE68" s="274" t="s">
        <v>132</v>
      </c>
      <c r="AF68" s="99" t="s">
        <v>133</v>
      </c>
      <c r="AG68" s="274">
        <v>1.55</v>
      </c>
      <c r="AH68" s="275">
        <v>1243.51</v>
      </c>
      <c r="AI68" s="276"/>
      <c r="AJ68" s="274"/>
      <c r="AK68" s="277"/>
      <c r="AL68" s="114"/>
      <c r="AM68" s="278"/>
      <c r="AN68" s="98"/>
      <c r="AO68" s="98"/>
      <c r="AP68" s="116"/>
      <c r="AQ68" s="117"/>
      <c r="AR68" s="116"/>
      <c r="AS68" s="98"/>
      <c r="AT68" s="98"/>
      <c r="AU68" s="98"/>
      <c r="AV68" s="98"/>
      <c r="AW68" s="98"/>
      <c r="AX68" s="98"/>
      <c r="AY68" s="98"/>
      <c r="AZ68" s="98"/>
      <c r="BA68" s="98"/>
      <c r="BB68" s="98"/>
      <c r="BC68" s="98"/>
      <c r="BD68" s="98"/>
      <c r="BE68" s="98"/>
      <c r="BF68" s="98"/>
      <c r="BG68" s="98"/>
      <c r="BH68" s="98"/>
      <c r="BI68" s="98"/>
      <c r="BJ68" s="98"/>
      <c r="BK68" s="98"/>
      <c r="BL68" s="98"/>
      <c r="BM68" s="98"/>
      <c r="BN68" s="98"/>
    </row>
    <row r="69">
      <c r="A69" s="194"/>
      <c r="B69" s="128"/>
      <c r="C69" s="129"/>
      <c r="D69" s="130"/>
      <c r="E69" s="131"/>
      <c r="F69" s="132"/>
      <c r="G69" s="132"/>
      <c r="H69" s="132"/>
      <c r="I69" s="132"/>
      <c r="J69" s="132"/>
      <c r="K69" s="130"/>
      <c r="L69" s="130"/>
      <c r="M69" s="130"/>
      <c r="N69" s="195"/>
      <c r="O69" s="168">
        <v>6.0</v>
      </c>
      <c r="P69" s="169">
        <v>7.0</v>
      </c>
      <c r="Q69" s="294">
        <v>3.0</v>
      </c>
      <c r="R69" s="295">
        <v>2.0</v>
      </c>
      <c r="S69" s="198"/>
      <c r="T69" s="199"/>
      <c r="U69" s="200"/>
      <c r="V69" s="201"/>
      <c r="W69" s="202"/>
      <c r="X69" s="202"/>
      <c r="Y69" s="206">
        <v>0.0</v>
      </c>
      <c r="Z69" s="204">
        <v>0.0</v>
      </c>
      <c r="AA69" s="205" t="s">
        <v>132</v>
      </c>
      <c r="AB69" s="141">
        <v>3.0</v>
      </c>
      <c r="AC69" s="142">
        <v>0.7477430555555555</v>
      </c>
      <c r="AD69" s="206" t="s">
        <v>140</v>
      </c>
      <c r="AE69" s="207" t="s">
        <v>132</v>
      </c>
      <c r="AF69" s="133" t="s">
        <v>133</v>
      </c>
      <c r="AG69" s="207">
        <v>1.6</v>
      </c>
      <c r="AH69" s="208">
        <v>300.0</v>
      </c>
      <c r="AI69" s="209"/>
      <c r="AJ69" s="207"/>
      <c r="AK69" s="210"/>
      <c r="AL69" s="114"/>
      <c r="AM69" s="211"/>
      <c r="AN69" s="132"/>
      <c r="AO69" s="132"/>
      <c r="AP69" s="149"/>
      <c r="AQ69" s="150"/>
      <c r="AR69" s="149"/>
      <c r="AS69" s="132"/>
      <c r="AT69" s="132"/>
      <c r="AU69" s="132"/>
      <c r="AV69" s="132"/>
      <c r="AW69" s="132"/>
      <c r="AX69" s="132"/>
      <c r="AY69" s="132"/>
      <c r="AZ69" s="132"/>
      <c r="BA69" s="132"/>
      <c r="BB69" s="132"/>
      <c r="BC69" s="132"/>
      <c r="BD69" s="132"/>
      <c r="BE69" s="132"/>
      <c r="BF69" s="132"/>
      <c r="BG69" s="132"/>
      <c r="BH69" s="132"/>
      <c r="BI69" s="132"/>
      <c r="BJ69" s="132"/>
      <c r="BK69" s="132"/>
      <c r="BL69" s="132"/>
      <c r="BM69" s="132"/>
      <c r="BN69" s="132"/>
    </row>
    <row r="70">
      <c r="A70" s="269"/>
      <c r="B70" s="94"/>
      <c r="C70" s="95"/>
      <c r="D70" s="96"/>
      <c r="E70" s="97"/>
      <c r="F70" s="98"/>
      <c r="G70" s="98"/>
      <c r="H70" s="98"/>
      <c r="I70" s="98"/>
      <c r="J70" s="98"/>
      <c r="K70" s="96"/>
      <c r="L70" s="96"/>
      <c r="M70" s="96"/>
      <c r="N70" s="270"/>
      <c r="O70" s="168">
        <v>6.0</v>
      </c>
      <c r="P70" s="169">
        <v>7.0</v>
      </c>
      <c r="Q70" s="294">
        <v>4.0</v>
      </c>
      <c r="R70" s="295">
        <v>2.0</v>
      </c>
      <c r="S70" s="198"/>
      <c r="T70" s="199"/>
      <c r="U70" s="200"/>
      <c r="V70" s="201"/>
      <c r="W70" s="202"/>
      <c r="X70" s="202"/>
      <c r="Y70" s="273">
        <v>0.0</v>
      </c>
      <c r="Z70" s="271">
        <v>0.0</v>
      </c>
      <c r="AA70" s="272" t="s">
        <v>133</v>
      </c>
      <c r="AB70" s="107">
        <v>4.0</v>
      </c>
      <c r="AC70" s="108">
        <v>0.7514699074074074</v>
      </c>
      <c r="AD70" s="273" t="s">
        <v>140</v>
      </c>
      <c r="AE70" s="274" t="s">
        <v>132</v>
      </c>
      <c r="AF70" s="99" t="s">
        <v>133</v>
      </c>
      <c r="AG70" s="274">
        <v>1.41</v>
      </c>
      <c r="AH70" s="275">
        <v>38.46</v>
      </c>
      <c r="AI70" s="276"/>
      <c r="AJ70" s="274"/>
      <c r="AK70" s="277"/>
      <c r="AL70" s="114"/>
      <c r="AM70" s="278"/>
      <c r="AN70" s="98"/>
      <c r="AO70" s="98"/>
      <c r="AP70" s="116"/>
      <c r="AQ70" s="117"/>
      <c r="AR70" s="116"/>
      <c r="AS70" s="98"/>
      <c r="AT70" s="98"/>
      <c r="AU70" s="98"/>
      <c r="AV70" s="98"/>
      <c r="AW70" s="98"/>
      <c r="AX70" s="98"/>
      <c r="AY70" s="98"/>
      <c r="AZ70" s="98"/>
      <c r="BA70" s="98"/>
      <c r="BB70" s="98"/>
      <c r="BC70" s="98"/>
      <c r="BD70" s="98"/>
      <c r="BE70" s="98"/>
      <c r="BF70" s="98"/>
      <c r="BG70" s="98"/>
      <c r="BH70" s="98"/>
      <c r="BI70" s="98"/>
      <c r="BJ70" s="98"/>
      <c r="BK70" s="98"/>
      <c r="BL70" s="98"/>
      <c r="BM70" s="98"/>
      <c r="BN70" s="98"/>
    </row>
    <row r="71">
      <c r="A71" s="194"/>
      <c r="B71" s="128"/>
      <c r="C71" s="129"/>
      <c r="D71" s="130"/>
      <c r="E71" s="131"/>
      <c r="F71" s="132"/>
      <c r="G71" s="132"/>
      <c r="H71" s="132"/>
      <c r="I71" s="132"/>
      <c r="J71" s="132"/>
      <c r="K71" s="130"/>
      <c r="L71" s="130"/>
      <c r="M71" s="130"/>
      <c r="N71" s="195"/>
      <c r="O71" s="168">
        <v>6.0</v>
      </c>
      <c r="P71" s="169">
        <v>7.0</v>
      </c>
      <c r="Q71" s="294">
        <v>6.0</v>
      </c>
      <c r="R71" s="295">
        <v>3.0</v>
      </c>
      <c r="S71" s="296">
        <v>6.0</v>
      </c>
      <c r="T71" s="297">
        <v>6.0</v>
      </c>
      <c r="U71" s="200"/>
      <c r="V71" s="201"/>
      <c r="W71" s="202"/>
      <c r="X71" s="202"/>
      <c r="Y71" s="206">
        <v>0.0</v>
      </c>
      <c r="Z71" s="204">
        <v>0.0</v>
      </c>
      <c r="AA71" s="205" t="s">
        <v>132</v>
      </c>
      <c r="AB71" s="141">
        <v>5.0</v>
      </c>
      <c r="AC71" s="142">
        <v>0.7680324074074074</v>
      </c>
      <c r="AD71" s="206" t="s">
        <v>179</v>
      </c>
      <c r="AE71" s="207" t="s">
        <v>132</v>
      </c>
      <c r="AF71" s="133" t="s">
        <v>166</v>
      </c>
      <c r="AG71" s="207">
        <v>1.7</v>
      </c>
      <c r="AH71" s="208">
        <v>1471.28</v>
      </c>
      <c r="AI71" s="209"/>
      <c r="AJ71" s="207"/>
      <c r="AK71" s="210"/>
      <c r="AL71" s="114"/>
      <c r="AM71" s="211"/>
      <c r="AN71" s="132"/>
      <c r="AO71" s="132"/>
      <c r="AP71" s="149"/>
      <c r="AQ71" s="150"/>
      <c r="AR71" s="149"/>
      <c r="AS71" s="132"/>
      <c r="AT71" s="132"/>
      <c r="AU71" s="132"/>
      <c r="AV71" s="132"/>
      <c r="AW71" s="132"/>
      <c r="AX71" s="132"/>
      <c r="AY71" s="132"/>
      <c r="AZ71" s="132"/>
      <c r="BA71" s="132"/>
      <c r="BB71" s="132"/>
      <c r="BC71" s="132"/>
      <c r="BD71" s="132"/>
      <c r="BE71" s="132"/>
      <c r="BF71" s="132"/>
      <c r="BG71" s="132"/>
      <c r="BH71" s="132"/>
      <c r="BI71" s="132"/>
      <c r="BJ71" s="132"/>
      <c r="BK71" s="132"/>
      <c r="BL71" s="132"/>
      <c r="BM71" s="132"/>
      <c r="BN71" s="132"/>
    </row>
    <row r="72">
      <c r="A72" s="214"/>
      <c r="B72" s="215"/>
      <c r="C72" s="216"/>
      <c r="D72" s="217"/>
      <c r="E72" s="218"/>
      <c r="F72" s="219"/>
      <c r="G72" s="219"/>
      <c r="H72" s="219"/>
      <c r="I72" s="219"/>
      <c r="J72" s="219"/>
      <c r="K72" s="217"/>
      <c r="L72" s="217"/>
      <c r="M72" s="217"/>
      <c r="N72" s="220" t="s">
        <v>197</v>
      </c>
      <c r="O72" s="338">
        <v>6.0</v>
      </c>
      <c r="P72" s="339">
        <v>7.0</v>
      </c>
      <c r="Q72" s="340">
        <v>6.0</v>
      </c>
      <c r="R72" s="341">
        <v>3.0</v>
      </c>
      <c r="S72" s="300">
        <v>10.0</v>
      </c>
      <c r="T72" s="301">
        <v>6.0</v>
      </c>
      <c r="U72" s="227"/>
      <c r="V72" s="228"/>
      <c r="W72" s="229"/>
      <c r="X72" s="229"/>
      <c r="Y72" s="302"/>
      <c r="Z72" s="231"/>
      <c r="AA72" s="232"/>
      <c r="AB72" s="233"/>
      <c r="AC72" s="234"/>
      <c r="AD72" s="235" t="s">
        <v>142</v>
      </c>
      <c r="AE72" s="236"/>
      <c r="AF72" s="237"/>
      <c r="AG72" s="236"/>
      <c r="AH72" s="238"/>
      <c r="AI72" s="239"/>
      <c r="AJ72" s="240"/>
      <c r="AK72" s="241"/>
      <c r="AL72" s="114"/>
      <c r="AM72" s="243"/>
      <c r="AN72" s="219"/>
      <c r="AO72" s="219"/>
      <c r="AP72" s="244"/>
      <c r="AQ72" s="245"/>
      <c r="AR72" s="116"/>
      <c r="AS72" s="98"/>
      <c r="AT72" s="98"/>
      <c r="AU72" s="98"/>
      <c r="AV72" s="98"/>
      <c r="AW72" s="98"/>
      <c r="AX72" s="98"/>
      <c r="AY72" s="98"/>
      <c r="AZ72" s="98"/>
      <c r="BA72" s="98"/>
      <c r="BB72" s="98"/>
      <c r="BC72" s="98"/>
      <c r="BD72" s="98"/>
      <c r="BE72" s="98"/>
      <c r="BF72" s="98"/>
      <c r="BG72" s="98"/>
      <c r="BH72" s="98"/>
      <c r="BI72" s="98"/>
      <c r="BJ72" s="98"/>
      <c r="BK72" s="98"/>
      <c r="BL72" s="98"/>
      <c r="BM72" s="98"/>
      <c r="BN72" s="98"/>
    </row>
    <row r="73">
      <c r="A73" s="354" t="b">
        <v>0</v>
      </c>
      <c r="B73" s="247">
        <v>44582.0</v>
      </c>
      <c r="C73" s="248">
        <v>0.37613425925925925</v>
      </c>
      <c r="D73" s="249" t="s">
        <v>198</v>
      </c>
      <c r="E73" s="357" t="s">
        <v>16</v>
      </c>
      <c r="F73" s="251" t="s">
        <v>199</v>
      </c>
      <c r="G73" s="358" t="s">
        <v>25</v>
      </c>
      <c r="H73" s="251" t="s">
        <v>176</v>
      </c>
      <c r="I73" s="251" t="s">
        <v>200</v>
      </c>
      <c r="J73" s="251" t="s">
        <v>201</v>
      </c>
      <c r="K73" s="252" t="s">
        <v>201</v>
      </c>
      <c r="L73" s="252"/>
      <c r="M73" s="252"/>
      <c r="N73" s="286"/>
      <c r="O73" s="254">
        <v>4.0</v>
      </c>
      <c r="P73" s="255">
        <v>6.0</v>
      </c>
      <c r="Q73" s="284">
        <v>5.0</v>
      </c>
      <c r="R73" s="285">
        <v>7.0</v>
      </c>
      <c r="S73" s="292">
        <v>3.0</v>
      </c>
      <c r="T73" s="293">
        <v>4.0</v>
      </c>
      <c r="U73" s="174"/>
      <c r="V73" s="175"/>
      <c r="W73" s="176"/>
      <c r="X73" s="176"/>
      <c r="Y73" s="260">
        <v>0.0</v>
      </c>
      <c r="Z73" s="256">
        <v>0.0</v>
      </c>
      <c r="AA73" s="257" t="s">
        <v>132</v>
      </c>
      <c r="AB73" s="258">
        <v>1.0</v>
      </c>
      <c r="AC73" s="359"/>
      <c r="AD73" s="260" t="s">
        <v>140</v>
      </c>
      <c r="AE73" s="261" t="s">
        <v>133</v>
      </c>
      <c r="AF73" s="251" t="s">
        <v>166</v>
      </c>
      <c r="AG73" s="261">
        <v>1.21</v>
      </c>
      <c r="AH73" s="262">
        <v>238.09</v>
      </c>
      <c r="AI73" s="263">
        <v>50.0</v>
      </c>
      <c r="AJ73" s="261">
        <v>0.0</v>
      </c>
      <c r="AK73" s="264">
        <v>-8.14</v>
      </c>
      <c r="AL73" s="114"/>
      <c r="AM73" s="265">
        <f>AK73+AM67</f>
        <v>5332.18</v>
      </c>
      <c r="AN73" s="266">
        <f>if(AM73&gt;AN67,AM73,AN67)</f>
        <v>5470.44</v>
      </c>
      <c r="AO73" s="266">
        <f>AM73-AN73</f>
        <v>-138.26</v>
      </c>
      <c r="AP73" s="267">
        <f>AO73/AN73</f>
        <v>-0.02527401818</v>
      </c>
      <c r="AQ73" s="268">
        <f>AK73/AI73</f>
        <v>-0.1628</v>
      </c>
      <c r="AR73" s="149"/>
      <c r="AS73" s="132"/>
      <c r="AT73" s="132"/>
      <c r="AU73" s="132"/>
      <c r="AV73" s="132"/>
      <c r="AW73" s="132"/>
      <c r="AX73" s="132"/>
      <c r="AY73" s="132"/>
      <c r="AZ73" s="132"/>
      <c r="BA73" s="132"/>
      <c r="BB73" s="132"/>
      <c r="BC73" s="132"/>
      <c r="BD73" s="132"/>
      <c r="BE73" s="132"/>
      <c r="BF73" s="132"/>
      <c r="BG73" s="132"/>
      <c r="BH73" s="132"/>
      <c r="BI73" s="132"/>
      <c r="BJ73" s="132"/>
      <c r="BK73" s="132"/>
      <c r="BL73" s="132"/>
      <c r="BM73" s="132"/>
      <c r="BN73" s="132"/>
    </row>
    <row r="74">
      <c r="A74" s="102"/>
      <c r="B74" s="94"/>
      <c r="C74" s="95"/>
      <c r="D74" s="96"/>
      <c r="E74" s="97"/>
      <c r="F74" s="98"/>
      <c r="G74" s="98"/>
      <c r="H74" s="98" t="str">
        <f>VLOOKUP(H73,VALIDATION!F:G,2,false)</f>
        <v>61dc5273a4eaad5dc976fcee</v>
      </c>
      <c r="I74" s="99">
        <v>2.35</v>
      </c>
      <c r="J74" s="99">
        <v>1.7</v>
      </c>
      <c r="K74" s="96"/>
      <c r="L74" s="96"/>
      <c r="M74" s="96"/>
      <c r="N74" s="270"/>
      <c r="O74" s="303">
        <v>4.0</v>
      </c>
      <c r="P74" s="304">
        <v>6.0</v>
      </c>
      <c r="Q74" s="305">
        <v>5.0</v>
      </c>
      <c r="R74" s="306">
        <v>7.0</v>
      </c>
      <c r="S74" s="307">
        <v>3.0</v>
      </c>
      <c r="T74" s="308">
        <v>4.0</v>
      </c>
      <c r="U74" s="200"/>
      <c r="V74" s="201"/>
      <c r="W74" s="202"/>
      <c r="X74" s="202"/>
      <c r="Y74" s="360">
        <v>0.0</v>
      </c>
      <c r="Z74" s="361">
        <v>0.0</v>
      </c>
      <c r="AA74" s="346" t="s">
        <v>132</v>
      </c>
      <c r="AB74" s="107">
        <v>2.0</v>
      </c>
      <c r="AC74" s="282"/>
      <c r="AD74" s="273" t="s">
        <v>179</v>
      </c>
      <c r="AE74" s="274" t="s">
        <v>133</v>
      </c>
      <c r="AF74" s="99" t="s">
        <v>133</v>
      </c>
      <c r="AG74" s="274">
        <v>1.17</v>
      </c>
      <c r="AH74" s="275">
        <v>246.26</v>
      </c>
      <c r="AI74" s="276"/>
      <c r="AJ74" s="274"/>
      <c r="AK74" s="277"/>
      <c r="AL74" s="114"/>
      <c r="AM74" s="278"/>
      <c r="AN74" s="98"/>
      <c r="AO74" s="98"/>
      <c r="AP74" s="116"/>
      <c r="AQ74" s="117"/>
      <c r="AR74" s="116"/>
      <c r="AS74" s="98"/>
      <c r="AT74" s="98"/>
      <c r="AU74" s="98"/>
      <c r="AV74" s="98"/>
      <c r="AW74" s="98"/>
      <c r="AX74" s="98"/>
      <c r="AY74" s="98"/>
      <c r="AZ74" s="98"/>
      <c r="BA74" s="98"/>
      <c r="BB74" s="98"/>
      <c r="BC74" s="98"/>
      <c r="BD74" s="98"/>
      <c r="BE74" s="98"/>
      <c r="BF74" s="98"/>
      <c r="BG74" s="98"/>
      <c r="BH74" s="98"/>
      <c r="BI74" s="98"/>
      <c r="BJ74" s="98"/>
      <c r="BK74" s="98"/>
      <c r="BL74" s="98"/>
      <c r="BM74" s="98"/>
      <c r="BN74" s="98"/>
    </row>
    <row r="75">
      <c r="A75" s="136"/>
      <c r="B75" s="313"/>
      <c r="C75" s="314"/>
      <c r="D75" s="315"/>
      <c r="E75" s="316"/>
      <c r="F75" s="317"/>
      <c r="G75" s="317"/>
      <c r="H75" s="317"/>
      <c r="I75" s="317"/>
      <c r="J75" s="317"/>
      <c r="K75" s="315"/>
      <c r="L75" s="315"/>
      <c r="M75" s="315"/>
      <c r="N75" s="318" t="s">
        <v>202</v>
      </c>
      <c r="O75" s="221">
        <v>4.0</v>
      </c>
      <c r="P75" s="222">
        <v>6.0</v>
      </c>
      <c r="Q75" s="298">
        <v>5.0</v>
      </c>
      <c r="R75" s="299">
        <v>7.0</v>
      </c>
      <c r="S75" s="300">
        <v>7.0</v>
      </c>
      <c r="T75" s="301">
        <v>6.0</v>
      </c>
      <c r="U75" s="319">
        <v>3.0</v>
      </c>
      <c r="V75" s="320">
        <v>6.0</v>
      </c>
      <c r="W75" s="229"/>
      <c r="X75" s="229"/>
      <c r="Y75" s="342"/>
      <c r="Z75" s="323"/>
      <c r="AA75" s="324"/>
      <c r="AB75" s="343"/>
      <c r="AC75" s="326"/>
      <c r="AD75" s="322" t="s">
        <v>142</v>
      </c>
      <c r="AE75" s="327"/>
      <c r="AF75" s="328"/>
      <c r="AG75" s="327"/>
      <c r="AH75" s="329"/>
      <c r="AI75" s="330"/>
      <c r="AJ75" s="331"/>
      <c r="AK75" s="332"/>
      <c r="AL75" s="114"/>
      <c r="AM75" s="333"/>
      <c r="AN75" s="317"/>
      <c r="AO75" s="317"/>
      <c r="AP75" s="334"/>
      <c r="AQ75" s="335"/>
      <c r="AR75" s="149"/>
      <c r="AS75" s="132"/>
      <c r="AT75" s="132"/>
      <c r="AU75" s="132"/>
      <c r="AV75" s="132"/>
      <c r="AW75" s="132"/>
      <c r="AX75" s="132"/>
      <c r="AY75" s="132"/>
      <c r="AZ75" s="132"/>
      <c r="BA75" s="132"/>
      <c r="BB75" s="132"/>
      <c r="BC75" s="132"/>
      <c r="BD75" s="132"/>
      <c r="BE75" s="132"/>
      <c r="BF75" s="132"/>
      <c r="BG75" s="132"/>
      <c r="BH75" s="132"/>
      <c r="BI75" s="132"/>
      <c r="BJ75" s="132"/>
      <c r="BK75" s="132"/>
      <c r="BL75" s="132"/>
      <c r="BM75" s="132"/>
      <c r="BN75" s="132"/>
    </row>
    <row r="76">
      <c r="A76" s="362" t="b">
        <v>0</v>
      </c>
      <c r="B76" s="363">
        <v>44582.0</v>
      </c>
      <c r="C76" s="364">
        <v>0.7814351851851852</v>
      </c>
      <c r="D76" s="100" t="s">
        <v>203</v>
      </c>
      <c r="E76" s="365" t="s">
        <v>15</v>
      </c>
      <c r="F76" s="99" t="s">
        <v>175</v>
      </c>
      <c r="G76" s="99" t="s">
        <v>25</v>
      </c>
      <c r="H76" s="165" t="s">
        <v>170</v>
      </c>
      <c r="I76" s="99" t="s">
        <v>204</v>
      </c>
      <c r="J76" s="99" t="s">
        <v>205</v>
      </c>
      <c r="K76" s="100" t="s">
        <v>204</v>
      </c>
      <c r="L76" s="100"/>
      <c r="M76" s="100"/>
      <c r="N76" s="279"/>
      <c r="O76" s="168">
        <v>6.0</v>
      </c>
      <c r="P76" s="169">
        <v>3.0</v>
      </c>
      <c r="Q76" s="294">
        <v>3.0</v>
      </c>
      <c r="R76" s="295">
        <v>4.0</v>
      </c>
      <c r="S76" s="198"/>
      <c r="T76" s="199"/>
      <c r="U76" s="200"/>
      <c r="V76" s="201"/>
      <c r="W76" s="202"/>
      <c r="X76" s="202"/>
      <c r="Y76" s="109"/>
      <c r="Z76" s="280"/>
      <c r="AA76" s="272" t="s">
        <v>132</v>
      </c>
      <c r="AB76" s="107">
        <v>1.0</v>
      </c>
      <c r="AC76" s="108">
        <v>0.7621643518518518</v>
      </c>
      <c r="AD76" s="273" t="s">
        <v>140</v>
      </c>
      <c r="AE76" s="274" t="s">
        <v>133</v>
      </c>
      <c r="AF76" s="99" t="s">
        <v>166</v>
      </c>
      <c r="AG76" s="274">
        <v>1.32</v>
      </c>
      <c r="AH76" s="275">
        <v>70.92</v>
      </c>
      <c r="AI76" s="276">
        <v>23.65</v>
      </c>
      <c r="AJ76" s="274">
        <v>1.93</v>
      </c>
      <c r="AK76" s="277">
        <v>37.37</v>
      </c>
      <c r="AL76" s="114"/>
      <c r="AM76" s="188">
        <f>AK76+AM73</f>
        <v>5369.55</v>
      </c>
      <c r="AN76" s="189">
        <f>if(AM76&gt;AN73,AM76,AN73)</f>
        <v>5470.44</v>
      </c>
      <c r="AO76" s="189">
        <f>AM76-AN76</f>
        <v>-100.89</v>
      </c>
      <c r="AP76" s="190">
        <f>AO76/AN76</f>
        <v>-0.0184427578</v>
      </c>
      <c r="AQ76" s="191">
        <f>AK76/AI76</f>
        <v>1.58012685</v>
      </c>
      <c r="AR76" s="116"/>
      <c r="AS76" s="98"/>
      <c r="AT76" s="98"/>
      <c r="AU76" s="98"/>
      <c r="AV76" s="98"/>
      <c r="AW76" s="98"/>
      <c r="AX76" s="98"/>
      <c r="AY76" s="98"/>
      <c r="AZ76" s="98"/>
      <c r="BA76" s="98"/>
      <c r="BB76" s="98"/>
      <c r="BC76" s="98"/>
      <c r="BD76" s="98"/>
      <c r="BE76" s="98"/>
      <c r="BF76" s="98"/>
      <c r="BG76" s="98"/>
      <c r="BH76" s="98"/>
      <c r="BI76" s="98"/>
      <c r="BJ76" s="98"/>
      <c r="BK76" s="98"/>
      <c r="BL76" s="98"/>
      <c r="BM76" s="98"/>
      <c r="BN76" s="98"/>
    </row>
    <row r="77">
      <c r="A77" s="366" t="b">
        <v>0</v>
      </c>
      <c r="B77" s="128"/>
      <c r="C77" s="129"/>
      <c r="D77" s="130"/>
      <c r="E77" s="131"/>
      <c r="F77" s="132"/>
      <c r="G77" s="132"/>
      <c r="H77" s="132" t="str">
        <f>VLOOKUP(H76,VALIDATION!F:G,2,false)</f>
        <v>61e42deca4eaad5dc976fffe</v>
      </c>
      <c r="I77" s="133">
        <v>3.0</v>
      </c>
      <c r="J77" s="133">
        <v>1.5</v>
      </c>
      <c r="K77" s="130"/>
      <c r="L77" s="130"/>
      <c r="M77" s="130"/>
      <c r="N77" s="195"/>
      <c r="O77" s="303">
        <v>6.0</v>
      </c>
      <c r="P77" s="304">
        <v>3.0</v>
      </c>
      <c r="Q77" s="305">
        <v>3.0</v>
      </c>
      <c r="R77" s="306">
        <v>4.0</v>
      </c>
      <c r="S77" s="198"/>
      <c r="T77" s="199"/>
      <c r="U77" s="200"/>
      <c r="V77" s="201"/>
      <c r="W77" s="202"/>
      <c r="X77" s="202"/>
      <c r="Y77" s="143"/>
      <c r="Z77" s="367"/>
      <c r="AA77" s="345" t="s">
        <v>132</v>
      </c>
      <c r="AB77" s="141">
        <v>2.0</v>
      </c>
      <c r="AC77" s="142">
        <v>0.7627199074074074</v>
      </c>
      <c r="AD77" s="206" t="s">
        <v>140</v>
      </c>
      <c r="AE77" s="207" t="s">
        <v>133</v>
      </c>
      <c r="AF77" s="133" t="s">
        <v>166</v>
      </c>
      <c r="AG77" s="207">
        <v>1.32</v>
      </c>
      <c r="AH77" s="208">
        <v>3.92</v>
      </c>
      <c r="AI77" s="209"/>
      <c r="AJ77" s="207"/>
      <c r="AK77" s="210"/>
      <c r="AL77" s="114"/>
      <c r="AM77" s="211"/>
      <c r="AN77" s="132"/>
      <c r="AO77" s="132"/>
      <c r="AP77" s="149"/>
      <c r="AQ77" s="150"/>
      <c r="AR77" s="149"/>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row>
    <row r="78">
      <c r="A78" s="362" t="b">
        <v>0</v>
      </c>
      <c r="B78" s="94"/>
      <c r="C78" s="95"/>
      <c r="D78" s="96"/>
      <c r="E78" s="97"/>
      <c r="F78" s="98"/>
      <c r="G78" s="98"/>
      <c r="H78" s="98"/>
      <c r="I78" s="98"/>
      <c r="J78" s="98"/>
      <c r="K78" s="96"/>
      <c r="L78" s="96"/>
      <c r="M78" s="96"/>
      <c r="N78" s="270"/>
      <c r="O78" s="168">
        <v>6.0</v>
      </c>
      <c r="P78" s="169">
        <v>3.0</v>
      </c>
      <c r="Q78" s="294">
        <v>5.0</v>
      </c>
      <c r="R78" s="295">
        <v>5.0</v>
      </c>
      <c r="S78" s="198"/>
      <c r="T78" s="199"/>
      <c r="U78" s="200"/>
      <c r="V78" s="201"/>
      <c r="W78" s="202"/>
      <c r="X78" s="202"/>
      <c r="Y78" s="109"/>
      <c r="Z78" s="280"/>
      <c r="AA78" s="272" t="s">
        <v>133</v>
      </c>
      <c r="AB78" s="107">
        <v>3.0</v>
      </c>
      <c r="AC78" s="108">
        <v>0.7701273148148148</v>
      </c>
      <c r="AD78" s="273" t="s">
        <v>179</v>
      </c>
      <c r="AE78" s="110"/>
      <c r="AF78" s="99"/>
      <c r="AG78" s="274">
        <v>1.55</v>
      </c>
      <c r="AH78" s="275">
        <v>62.95</v>
      </c>
      <c r="AI78" s="276"/>
      <c r="AJ78" s="274"/>
      <c r="AK78" s="277"/>
      <c r="AL78" s="114"/>
      <c r="AM78" s="278"/>
      <c r="AN78" s="98"/>
      <c r="AO78" s="98"/>
      <c r="AP78" s="116"/>
      <c r="AQ78" s="117"/>
      <c r="AR78" s="116"/>
      <c r="AS78" s="98"/>
      <c r="AT78" s="98"/>
      <c r="AU78" s="98"/>
      <c r="AV78" s="98"/>
      <c r="AW78" s="98"/>
      <c r="AX78" s="98"/>
      <c r="AY78" s="98"/>
      <c r="AZ78" s="98"/>
      <c r="BA78" s="98"/>
      <c r="BB78" s="98"/>
      <c r="BC78" s="98"/>
      <c r="BD78" s="98"/>
      <c r="BE78" s="98"/>
      <c r="BF78" s="98"/>
      <c r="BG78" s="98"/>
      <c r="BH78" s="98"/>
      <c r="BI78" s="98"/>
      <c r="BJ78" s="98"/>
      <c r="BK78" s="98"/>
      <c r="BL78" s="98"/>
      <c r="BM78" s="98"/>
      <c r="BN78" s="98"/>
    </row>
    <row r="79">
      <c r="A79" s="368" t="b">
        <v>0</v>
      </c>
      <c r="B79" s="313"/>
      <c r="C79" s="314"/>
      <c r="D79" s="315"/>
      <c r="E79" s="316"/>
      <c r="F79" s="317"/>
      <c r="G79" s="317"/>
      <c r="H79" s="317"/>
      <c r="I79" s="317"/>
      <c r="J79" s="317"/>
      <c r="K79" s="315"/>
      <c r="L79" s="315"/>
      <c r="M79" s="315"/>
      <c r="N79" s="318" t="s">
        <v>206</v>
      </c>
      <c r="O79" s="221">
        <v>6.0</v>
      </c>
      <c r="P79" s="222">
        <v>3.0</v>
      </c>
      <c r="Q79" s="298">
        <v>7.0</v>
      </c>
      <c r="R79" s="299">
        <v>6.0</v>
      </c>
      <c r="S79" s="225"/>
      <c r="T79" s="226"/>
      <c r="U79" s="227"/>
      <c r="V79" s="228"/>
      <c r="W79" s="229"/>
      <c r="X79" s="229"/>
      <c r="Y79" s="342"/>
      <c r="Z79" s="323"/>
      <c r="AA79" s="324"/>
      <c r="AB79" s="343"/>
      <c r="AC79" s="326"/>
      <c r="AD79" s="322" t="s">
        <v>142</v>
      </c>
      <c r="AE79" s="327"/>
      <c r="AF79" s="328"/>
      <c r="AG79" s="327"/>
      <c r="AH79" s="329"/>
      <c r="AI79" s="330"/>
      <c r="AJ79" s="331"/>
      <c r="AK79" s="332"/>
      <c r="AL79" s="242"/>
      <c r="AM79" s="333"/>
      <c r="AN79" s="317"/>
      <c r="AO79" s="317"/>
      <c r="AP79" s="334"/>
      <c r="AQ79" s="335"/>
      <c r="AR79" s="149"/>
      <c r="AS79" s="132"/>
      <c r="AT79" s="132"/>
      <c r="AU79" s="132"/>
      <c r="AV79" s="132"/>
      <c r="AW79" s="132"/>
      <c r="AX79" s="132"/>
      <c r="AY79" s="132"/>
      <c r="AZ79" s="132"/>
      <c r="BA79" s="132"/>
      <c r="BB79" s="132"/>
      <c r="BC79" s="132"/>
      <c r="BD79" s="132"/>
      <c r="BE79" s="132"/>
      <c r="BF79" s="132"/>
      <c r="BG79" s="132"/>
      <c r="BH79" s="132"/>
      <c r="BI79" s="132"/>
      <c r="BJ79" s="132"/>
      <c r="BK79" s="132"/>
      <c r="BL79" s="132"/>
      <c r="BM79" s="132"/>
      <c r="BN79" s="132"/>
    </row>
    <row r="80">
      <c r="A80" s="362" t="b">
        <v>0</v>
      </c>
      <c r="B80" s="363">
        <v>44582.0</v>
      </c>
      <c r="C80" s="364">
        <v>0.7814351851851852</v>
      </c>
      <c r="D80" s="100" t="s">
        <v>203</v>
      </c>
      <c r="E80" s="365" t="s">
        <v>16</v>
      </c>
      <c r="F80" s="99" t="s">
        <v>175</v>
      </c>
      <c r="G80" s="99" t="s">
        <v>25</v>
      </c>
      <c r="H80" s="165" t="s">
        <v>170</v>
      </c>
      <c r="I80" s="99" t="s">
        <v>204</v>
      </c>
      <c r="J80" s="99" t="s">
        <v>205</v>
      </c>
      <c r="K80" s="100" t="s">
        <v>204</v>
      </c>
      <c r="L80" s="100"/>
      <c r="M80" s="100"/>
      <c r="N80" s="270"/>
      <c r="O80" s="168">
        <v>6.0</v>
      </c>
      <c r="P80" s="169">
        <v>3.0</v>
      </c>
      <c r="Q80" s="294">
        <v>3.0</v>
      </c>
      <c r="R80" s="295">
        <v>4.0</v>
      </c>
      <c r="S80" s="198"/>
      <c r="T80" s="199"/>
      <c r="U80" s="200"/>
      <c r="V80" s="201"/>
      <c r="W80" s="202"/>
      <c r="X80" s="202"/>
      <c r="Y80" s="109"/>
      <c r="Z80" s="280"/>
      <c r="AA80" s="272" t="s">
        <v>132</v>
      </c>
      <c r="AB80" s="107">
        <v>1.0</v>
      </c>
      <c r="AC80" s="108">
        <v>0.7629050925925925</v>
      </c>
      <c r="AD80" s="273" t="s">
        <v>140</v>
      </c>
      <c r="AE80" s="274" t="s">
        <v>132</v>
      </c>
      <c r="AF80" s="99" t="s">
        <v>133</v>
      </c>
      <c r="AG80" s="274">
        <v>1.75</v>
      </c>
      <c r="AH80" s="275">
        <v>40.0</v>
      </c>
      <c r="AI80" s="276">
        <v>40.0</v>
      </c>
      <c r="AJ80" s="274">
        <v>0.0</v>
      </c>
      <c r="AK80" s="277">
        <v>-18.15</v>
      </c>
      <c r="AL80" s="114"/>
      <c r="AM80" s="188">
        <f>AK80+AM76</f>
        <v>5351.4</v>
      </c>
      <c r="AN80" s="189">
        <f>if(AM80&gt;AN76,AM80,AN76)</f>
        <v>5470.44</v>
      </c>
      <c r="AO80" s="189">
        <f>AM80-AN80</f>
        <v>-119.04</v>
      </c>
      <c r="AP80" s="190">
        <f>AO80/AN80</f>
        <v>-0.02176058964</v>
      </c>
      <c r="AQ80" s="191">
        <f>AK80/AI80</f>
        <v>-0.45375</v>
      </c>
      <c r="AR80" s="116"/>
      <c r="AS80" s="98"/>
      <c r="AT80" s="98"/>
      <c r="AU80" s="98"/>
      <c r="AV80" s="98"/>
      <c r="AW80" s="98"/>
      <c r="AX80" s="98"/>
      <c r="AY80" s="98"/>
      <c r="AZ80" s="98"/>
      <c r="BA80" s="98"/>
      <c r="BB80" s="98"/>
      <c r="BC80" s="98"/>
      <c r="BD80" s="98"/>
      <c r="BE80" s="98"/>
      <c r="BF80" s="98"/>
      <c r="BG80" s="98"/>
      <c r="BH80" s="98"/>
      <c r="BI80" s="98"/>
      <c r="BJ80" s="98"/>
      <c r="BK80" s="98"/>
      <c r="BL80" s="98"/>
      <c r="BM80" s="98"/>
      <c r="BN80" s="98"/>
    </row>
    <row r="81">
      <c r="A81" s="366" t="b">
        <v>0</v>
      </c>
      <c r="B81" s="128"/>
      <c r="C81" s="129"/>
      <c r="D81" s="130"/>
      <c r="E81" s="131"/>
      <c r="F81" s="132"/>
      <c r="G81" s="132"/>
      <c r="H81" s="132" t="str">
        <f>VLOOKUP(H80,VALIDATION!F:G,2,false)</f>
        <v>61e42deca4eaad5dc976fffe</v>
      </c>
      <c r="I81" s="133">
        <v>3.0</v>
      </c>
      <c r="J81" s="133">
        <v>1.5</v>
      </c>
      <c r="K81" s="130"/>
      <c r="L81" s="130"/>
      <c r="M81" s="130"/>
      <c r="N81" s="195"/>
      <c r="O81" s="168">
        <v>6.0</v>
      </c>
      <c r="P81" s="169">
        <v>3.0</v>
      </c>
      <c r="Q81" s="294">
        <v>5.0</v>
      </c>
      <c r="R81" s="295">
        <v>5.0</v>
      </c>
      <c r="S81" s="198"/>
      <c r="T81" s="199"/>
      <c r="U81" s="200"/>
      <c r="V81" s="201"/>
      <c r="W81" s="202"/>
      <c r="X81" s="202"/>
      <c r="Y81" s="143"/>
      <c r="Z81" s="367"/>
      <c r="AA81" s="205" t="s">
        <v>133</v>
      </c>
      <c r="AB81" s="141">
        <v>2.0</v>
      </c>
      <c r="AC81" s="142">
        <v>0.7711226851851852</v>
      </c>
      <c r="AD81" s="206" t="s">
        <v>179</v>
      </c>
      <c r="AE81" s="207" t="s">
        <v>132</v>
      </c>
      <c r="AF81" s="133" t="s">
        <v>166</v>
      </c>
      <c r="AG81" s="207">
        <v>3.2</v>
      </c>
      <c r="AH81" s="208">
        <v>21.21</v>
      </c>
      <c r="AI81" s="209"/>
      <c r="AJ81" s="207"/>
      <c r="AK81" s="210"/>
      <c r="AL81" s="114"/>
      <c r="AM81" s="211"/>
      <c r="AN81" s="132"/>
      <c r="AO81" s="132"/>
      <c r="AP81" s="149"/>
      <c r="AQ81" s="150"/>
      <c r="AR81" s="149"/>
      <c r="AS81" s="132"/>
      <c r="AT81" s="132"/>
      <c r="AU81" s="132"/>
      <c r="AV81" s="132"/>
      <c r="AW81" s="132"/>
      <c r="AX81" s="132"/>
      <c r="AY81" s="132"/>
      <c r="AZ81" s="132"/>
      <c r="BA81" s="132"/>
      <c r="BB81" s="132"/>
      <c r="BC81" s="132"/>
      <c r="BD81" s="132"/>
      <c r="BE81" s="132"/>
      <c r="BF81" s="132"/>
      <c r="BG81" s="132"/>
      <c r="BH81" s="132"/>
      <c r="BI81" s="132"/>
      <c r="BJ81" s="132"/>
      <c r="BK81" s="132"/>
      <c r="BL81" s="132"/>
      <c r="BM81" s="132"/>
      <c r="BN81" s="132"/>
    </row>
    <row r="82">
      <c r="A82" s="362" t="b">
        <v>0</v>
      </c>
      <c r="B82" s="94"/>
      <c r="C82" s="95"/>
      <c r="D82" s="96"/>
      <c r="E82" s="97"/>
      <c r="F82" s="98"/>
      <c r="G82" s="98"/>
      <c r="H82" s="98"/>
      <c r="I82" s="98"/>
      <c r="J82" s="98"/>
      <c r="K82" s="96"/>
      <c r="L82" s="96"/>
      <c r="M82" s="96"/>
      <c r="N82" s="270"/>
      <c r="O82" s="168">
        <v>6.0</v>
      </c>
      <c r="P82" s="169">
        <v>3.0</v>
      </c>
      <c r="Q82" s="294">
        <v>5.0</v>
      </c>
      <c r="R82" s="295">
        <v>5.0</v>
      </c>
      <c r="S82" s="198"/>
      <c r="T82" s="199"/>
      <c r="U82" s="200"/>
      <c r="V82" s="201"/>
      <c r="W82" s="202"/>
      <c r="X82" s="202"/>
      <c r="Y82" s="109"/>
      <c r="Z82" s="280"/>
      <c r="AA82" s="272" t="s">
        <v>133</v>
      </c>
      <c r="AB82" s="107">
        <v>3.0</v>
      </c>
      <c r="AC82" s="108">
        <v>0.7712847222222222</v>
      </c>
      <c r="AD82" s="273" t="s">
        <v>179</v>
      </c>
      <c r="AE82" s="274" t="s">
        <v>132</v>
      </c>
      <c r="AF82" s="99" t="s">
        <v>166</v>
      </c>
      <c r="AG82" s="274">
        <v>3.3</v>
      </c>
      <c r="AH82" s="275">
        <v>0.64</v>
      </c>
      <c r="AI82" s="276"/>
      <c r="AJ82" s="274"/>
      <c r="AK82" s="277"/>
      <c r="AL82" s="114"/>
      <c r="AM82" s="278"/>
      <c r="AN82" s="98"/>
      <c r="AO82" s="98"/>
      <c r="AP82" s="116"/>
      <c r="AQ82" s="117"/>
      <c r="AR82" s="116"/>
      <c r="AS82" s="98"/>
      <c r="AT82" s="98"/>
      <c r="AU82" s="98"/>
      <c r="AV82" s="98"/>
      <c r="AW82" s="98"/>
      <c r="AX82" s="98"/>
      <c r="AY82" s="98"/>
      <c r="AZ82" s="98"/>
      <c r="BA82" s="98"/>
      <c r="BB82" s="98"/>
      <c r="BC82" s="98"/>
      <c r="BD82" s="98"/>
      <c r="BE82" s="98"/>
      <c r="BF82" s="98"/>
      <c r="BG82" s="98"/>
      <c r="BH82" s="98"/>
      <c r="BI82" s="98"/>
      <c r="BJ82" s="98"/>
      <c r="BK82" s="98"/>
      <c r="BL82" s="98"/>
      <c r="BM82" s="98"/>
      <c r="BN82" s="98"/>
    </row>
    <row r="83">
      <c r="A83" s="368" t="b">
        <v>0</v>
      </c>
      <c r="B83" s="313"/>
      <c r="C83" s="314"/>
      <c r="D83" s="315"/>
      <c r="E83" s="316"/>
      <c r="F83" s="317"/>
      <c r="G83" s="317"/>
      <c r="H83" s="317"/>
      <c r="I83" s="317"/>
      <c r="J83" s="317"/>
      <c r="K83" s="315"/>
      <c r="L83" s="315"/>
      <c r="M83" s="315"/>
      <c r="N83" s="318" t="s">
        <v>206</v>
      </c>
      <c r="O83" s="221">
        <v>6.0</v>
      </c>
      <c r="P83" s="222">
        <v>3.0</v>
      </c>
      <c r="Q83" s="298">
        <v>7.0</v>
      </c>
      <c r="R83" s="299">
        <v>6.0</v>
      </c>
      <c r="S83" s="225"/>
      <c r="T83" s="226"/>
      <c r="U83" s="227"/>
      <c r="V83" s="228"/>
      <c r="W83" s="229"/>
      <c r="X83" s="229"/>
      <c r="Y83" s="342"/>
      <c r="Z83" s="323"/>
      <c r="AA83" s="324"/>
      <c r="AB83" s="343"/>
      <c r="AC83" s="326"/>
      <c r="AD83" s="322" t="s">
        <v>142</v>
      </c>
      <c r="AE83" s="327"/>
      <c r="AF83" s="328"/>
      <c r="AG83" s="327"/>
      <c r="AH83" s="329"/>
      <c r="AI83" s="330"/>
      <c r="AJ83" s="331"/>
      <c r="AK83" s="332"/>
      <c r="AL83" s="242"/>
      <c r="AM83" s="333"/>
      <c r="AN83" s="317"/>
      <c r="AO83" s="317"/>
      <c r="AP83" s="334"/>
      <c r="AQ83" s="335"/>
      <c r="AR83" s="149"/>
      <c r="AS83" s="132"/>
      <c r="AT83" s="132"/>
      <c r="AU83" s="132"/>
      <c r="AV83" s="132"/>
      <c r="AW83" s="132"/>
      <c r="AX83" s="132"/>
      <c r="AY83" s="132"/>
      <c r="AZ83" s="132"/>
      <c r="BA83" s="132"/>
      <c r="BB83" s="132"/>
      <c r="BC83" s="132"/>
      <c r="BD83" s="132"/>
      <c r="BE83" s="132"/>
      <c r="BF83" s="132"/>
      <c r="BG83" s="132"/>
      <c r="BH83" s="132"/>
      <c r="BI83" s="132"/>
      <c r="BJ83" s="132"/>
      <c r="BK83" s="132"/>
      <c r="BL83" s="132"/>
      <c r="BM83" s="132"/>
      <c r="BN83" s="132"/>
    </row>
    <row r="84">
      <c r="A84" s="362" t="b">
        <v>0</v>
      </c>
      <c r="B84" s="363">
        <v>44585.0</v>
      </c>
      <c r="C84" s="364">
        <v>0.7511458333333333</v>
      </c>
      <c r="D84" s="100" t="s">
        <v>207</v>
      </c>
      <c r="E84" s="365" t="s">
        <v>16</v>
      </c>
      <c r="F84" s="99" t="s">
        <v>175</v>
      </c>
      <c r="G84" s="99" t="s">
        <v>25</v>
      </c>
      <c r="H84" s="165" t="s">
        <v>208</v>
      </c>
      <c r="I84" s="99" t="s">
        <v>209</v>
      </c>
      <c r="J84" s="99" t="s">
        <v>210</v>
      </c>
      <c r="K84" s="100" t="s">
        <v>209</v>
      </c>
      <c r="L84" s="100"/>
      <c r="M84" s="100"/>
      <c r="N84" s="270"/>
      <c r="O84" s="168">
        <v>6.0</v>
      </c>
      <c r="P84" s="169">
        <v>1.0</v>
      </c>
      <c r="Q84" s="196"/>
      <c r="R84" s="197"/>
      <c r="S84" s="198"/>
      <c r="T84" s="199"/>
      <c r="U84" s="200"/>
      <c r="V84" s="201"/>
      <c r="W84" s="202"/>
      <c r="X84" s="202"/>
      <c r="Y84" s="273">
        <v>30.0</v>
      </c>
      <c r="Z84" s="271">
        <v>0.0</v>
      </c>
      <c r="AA84" s="272" t="s">
        <v>132</v>
      </c>
      <c r="AB84" s="107">
        <v>1.0</v>
      </c>
      <c r="AC84" s="108">
        <v>0.7501388888888889</v>
      </c>
      <c r="AD84" s="273" t="s">
        <v>140</v>
      </c>
      <c r="AE84" s="274" t="s">
        <v>132</v>
      </c>
      <c r="AF84" s="99" t="s">
        <v>133</v>
      </c>
      <c r="AG84" s="274">
        <v>1.02</v>
      </c>
      <c r="AH84" s="275">
        <v>361.43</v>
      </c>
      <c r="AI84" s="276">
        <v>361.43</v>
      </c>
      <c r="AJ84" s="274">
        <v>0.14</v>
      </c>
      <c r="AK84" s="277">
        <v>7.09</v>
      </c>
      <c r="AL84" s="114"/>
      <c r="AM84" s="188">
        <f>AK84+AM80</f>
        <v>5358.49</v>
      </c>
      <c r="AN84" s="189">
        <f>if(AM84&gt;AN80,AM84,AN80)</f>
        <v>5470.44</v>
      </c>
      <c r="AO84" s="189">
        <f>AM84-AN84</f>
        <v>-111.95</v>
      </c>
      <c r="AP84" s="190">
        <f>AO84/AN84</f>
        <v>-0.02046453302</v>
      </c>
      <c r="AQ84" s="191">
        <f>AK84/AI84</f>
        <v>0.01961652325</v>
      </c>
      <c r="AR84" s="116"/>
      <c r="AS84" s="98"/>
      <c r="AT84" s="98"/>
      <c r="AU84" s="98"/>
      <c r="AV84" s="98"/>
      <c r="AW84" s="98"/>
      <c r="AX84" s="98"/>
      <c r="AY84" s="98"/>
      <c r="AZ84" s="98"/>
      <c r="BA84" s="98"/>
      <c r="BB84" s="98"/>
      <c r="BC84" s="98"/>
      <c r="BD84" s="98"/>
      <c r="BE84" s="98"/>
      <c r="BF84" s="98"/>
      <c r="BG84" s="98"/>
      <c r="BH84" s="98"/>
      <c r="BI84" s="98"/>
      <c r="BJ84" s="98"/>
      <c r="BK84" s="98"/>
      <c r="BL84" s="98"/>
      <c r="BM84" s="98"/>
      <c r="BN84" s="98"/>
    </row>
    <row r="85">
      <c r="A85" s="368" t="b">
        <v>0</v>
      </c>
      <c r="B85" s="313"/>
      <c r="C85" s="314"/>
      <c r="D85" s="315"/>
      <c r="E85" s="316"/>
      <c r="F85" s="317"/>
      <c r="G85" s="317"/>
      <c r="H85" s="132" t="str">
        <f>VLOOKUP(H84,VALIDATION!F:G,2,false)</f>
        <v>61e871eaa4eaad5dc97701d8</v>
      </c>
      <c r="I85" s="328">
        <v>1.25</v>
      </c>
      <c r="J85" s="328">
        <v>5.0</v>
      </c>
      <c r="K85" s="315"/>
      <c r="L85" s="315"/>
      <c r="M85" s="315"/>
      <c r="N85" s="318" t="s">
        <v>211</v>
      </c>
      <c r="O85" s="221">
        <v>6.0</v>
      </c>
      <c r="P85" s="222">
        <v>1.0</v>
      </c>
      <c r="Q85" s="223"/>
      <c r="R85" s="224"/>
      <c r="S85" s="225"/>
      <c r="T85" s="226"/>
      <c r="U85" s="227"/>
      <c r="V85" s="228"/>
      <c r="W85" s="229"/>
      <c r="X85" s="229"/>
      <c r="Y85" s="342"/>
      <c r="Z85" s="323"/>
      <c r="AA85" s="324"/>
      <c r="AB85" s="343"/>
      <c r="AC85" s="326"/>
      <c r="AD85" s="322" t="s">
        <v>142</v>
      </c>
      <c r="AE85" s="327"/>
      <c r="AF85" s="328"/>
      <c r="AG85" s="327"/>
      <c r="AH85" s="329"/>
      <c r="AI85" s="330"/>
      <c r="AJ85" s="331"/>
      <c r="AK85" s="332"/>
      <c r="AL85" s="242"/>
      <c r="AM85" s="333"/>
      <c r="AN85" s="317"/>
      <c r="AO85" s="317"/>
      <c r="AP85" s="334"/>
      <c r="AQ85" s="335"/>
      <c r="AR85" s="149"/>
      <c r="AS85" s="132"/>
      <c r="AT85" s="132"/>
      <c r="AU85" s="132"/>
      <c r="AV85" s="132"/>
      <c r="AW85" s="132"/>
      <c r="AX85" s="132"/>
      <c r="AY85" s="132"/>
      <c r="AZ85" s="132"/>
      <c r="BA85" s="132"/>
      <c r="BB85" s="132"/>
      <c r="BC85" s="132"/>
      <c r="BD85" s="132"/>
      <c r="BE85" s="132"/>
      <c r="BF85" s="132"/>
      <c r="BG85" s="132"/>
      <c r="BH85" s="132"/>
      <c r="BI85" s="132"/>
      <c r="BJ85" s="132"/>
      <c r="BK85" s="132"/>
      <c r="BL85" s="132"/>
      <c r="BM85" s="132"/>
      <c r="BN85" s="132"/>
    </row>
    <row r="86">
      <c r="A86" s="362" t="b">
        <v>0</v>
      </c>
      <c r="B86" s="363">
        <v>44586.0</v>
      </c>
      <c r="C86" s="364">
        <v>0.7591898148148148</v>
      </c>
      <c r="D86" s="100" t="s">
        <v>212</v>
      </c>
      <c r="E86" s="365" t="s">
        <v>16</v>
      </c>
      <c r="F86" s="99" t="s">
        <v>175</v>
      </c>
      <c r="G86" s="99" t="s">
        <v>31</v>
      </c>
      <c r="H86" s="165" t="s">
        <v>208</v>
      </c>
      <c r="I86" s="99" t="s">
        <v>213</v>
      </c>
      <c r="J86" s="99" t="s">
        <v>214</v>
      </c>
      <c r="K86" s="100" t="s">
        <v>213</v>
      </c>
      <c r="L86" s="100"/>
      <c r="M86" s="100"/>
      <c r="N86" s="270"/>
      <c r="O86" s="168">
        <v>4.0</v>
      </c>
      <c r="P86" s="169">
        <v>6.0</v>
      </c>
      <c r="Q86" s="294">
        <v>7.0</v>
      </c>
      <c r="R86" s="295">
        <v>5.0</v>
      </c>
      <c r="S86" s="296">
        <v>1.0</v>
      </c>
      <c r="T86" s="297">
        <v>0.0</v>
      </c>
      <c r="U86" s="200"/>
      <c r="V86" s="201"/>
      <c r="W86" s="202"/>
      <c r="X86" s="202"/>
      <c r="Y86" s="273">
        <v>40.0</v>
      </c>
      <c r="Z86" s="271">
        <v>40.0</v>
      </c>
      <c r="AA86" s="272" t="s">
        <v>133</v>
      </c>
      <c r="AB86" s="107">
        <v>1.0</v>
      </c>
      <c r="AC86" s="108">
        <v>0.7584027777777778</v>
      </c>
      <c r="AD86" s="273" t="s">
        <v>140</v>
      </c>
      <c r="AE86" s="274" t="s">
        <v>132</v>
      </c>
      <c r="AF86" s="99" t="s">
        <v>133</v>
      </c>
      <c r="AG86" s="274">
        <v>1.63</v>
      </c>
      <c r="AH86" s="275">
        <v>153.34</v>
      </c>
      <c r="AI86" s="276">
        <v>786.42</v>
      </c>
      <c r="AJ86" s="274">
        <v>9.3</v>
      </c>
      <c r="AK86" s="277">
        <v>455.72</v>
      </c>
      <c r="AL86" s="114"/>
      <c r="AM86" s="188">
        <f>AK86+AM84</f>
        <v>5814.21</v>
      </c>
      <c r="AN86" s="189">
        <f>if(AM86&gt;AN84,AM86,AN84)</f>
        <v>5814.21</v>
      </c>
      <c r="AO86" s="189">
        <f>AM86-AN86</f>
        <v>0</v>
      </c>
      <c r="AP86" s="190">
        <f>AO86/AN86</f>
        <v>0</v>
      </c>
      <c r="AQ86" s="191">
        <f>AK86/AI86</f>
        <v>0.5794867882</v>
      </c>
      <c r="AR86" s="116"/>
      <c r="AS86" s="98"/>
      <c r="AT86" s="98"/>
      <c r="AU86" s="98"/>
      <c r="AV86" s="98"/>
      <c r="AW86" s="98"/>
      <c r="AX86" s="98"/>
      <c r="AY86" s="98"/>
      <c r="AZ86" s="98"/>
      <c r="BA86" s="98"/>
      <c r="BB86" s="98"/>
      <c r="BC86" s="98"/>
      <c r="BD86" s="98"/>
      <c r="BE86" s="98"/>
      <c r="BF86" s="98"/>
      <c r="BG86" s="98"/>
      <c r="BH86" s="98"/>
      <c r="BI86" s="98"/>
      <c r="BJ86" s="98"/>
      <c r="BK86" s="98"/>
      <c r="BL86" s="98"/>
      <c r="BM86" s="98"/>
      <c r="BN86" s="98"/>
    </row>
    <row r="87">
      <c r="A87" s="366" t="b">
        <v>0</v>
      </c>
      <c r="B87" s="128"/>
      <c r="C87" s="129"/>
      <c r="D87" s="130"/>
      <c r="E87" s="131"/>
      <c r="F87" s="132"/>
      <c r="G87" s="132"/>
      <c r="H87" s="132" t="str">
        <f>VLOOKUP(H86,VALIDATION!F:G,2,false)</f>
        <v>61e871eaa4eaad5dc97701d8</v>
      </c>
      <c r="I87" s="133">
        <v>6.0</v>
      </c>
      <c r="J87" s="133">
        <v>1.2</v>
      </c>
      <c r="K87" s="130"/>
      <c r="L87" s="130"/>
      <c r="M87" s="130"/>
      <c r="N87" s="195"/>
      <c r="O87" s="369"/>
      <c r="P87" s="370"/>
      <c r="Q87" s="196"/>
      <c r="R87" s="197"/>
      <c r="S87" s="198"/>
      <c r="T87" s="199"/>
      <c r="U87" s="200"/>
      <c r="V87" s="201"/>
      <c r="W87" s="202"/>
      <c r="X87" s="202"/>
      <c r="Y87" s="143"/>
      <c r="Z87" s="367"/>
      <c r="AA87" s="140"/>
      <c r="AB87" s="141">
        <v>2.0</v>
      </c>
      <c r="AC87" s="142">
        <v>0.7584606481481482</v>
      </c>
      <c r="AD87" s="206" t="s">
        <v>140</v>
      </c>
      <c r="AE87" s="207" t="s">
        <v>132</v>
      </c>
      <c r="AF87" s="133" t="s">
        <v>133</v>
      </c>
      <c r="AG87" s="207">
        <v>1.6</v>
      </c>
      <c r="AH87" s="208">
        <v>596.66</v>
      </c>
      <c r="AI87" s="209"/>
      <c r="AJ87" s="207"/>
      <c r="AK87" s="210"/>
      <c r="AL87" s="114"/>
      <c r="AM87" s="211"/>
      <c r="AN87" s="132"/>
      <c r="AO87" s="132"/>
      <c r="AP87" s="149"/>
      <c r="AQ87" s="150"/>
      <c r="AR87" s="149"/>
      <c r="AS87" s="132"/>
      <c r="AT87" s="132"/>
      <c r="AU87" s="132"/>
      <c r="AV87" s="132"/>
      <c r="AW87" s="132"/>
      <c r="AX87" s="132"/>
      <c r="AY87" s="132"/>
      <c r="AZ87" s="132"/>
      <c r="BA87" s="132"/>
      <c r="BB87" s="132"/>
      <c r="BC87" s="132"/>
      <c r="BD87" s="132"/>
      <c r="BE87" s="132"/>
      <c r="BF87" s="132"/>
      <c r="BG87" s="132"/>
      <c r="BH87" s="132"/>
      <c r="BI87" s="132"/>
      <c r="BJ87" s="132"/>
      <c r="BK87" s="132"/>
      <c r="BL87" s="132"/>
      <c r="BM87" s="132"/>
      <c r="BN87" s="132"/>
    </row>
    <row r="88">
      <c r="A88" s="362" t="b">
        <v>0</v>
      </c>
      <c r="B88" s="94"/>
      <c r="C88" s="95"/>
      <c r="D88" s="96"/>
      <c r="E88" s="97"/>
      <c r="F88" s="98"/>
      <c r="G88" s="98"/>
      <c r="H88" s="98"/>
      <c r="I88" s="98"/>
      <c r="J88" s="98"/>
      <c r="K88" s="96"/>
      <c r="L88" s="96"/>
      <c r="M88" s="96"/>
      <c r="N88" s="270"/>
      <c r="O88" s="369"/>
      <c r="P88" s="370"/>
      <c r="Q88" s="196"/>
      <c r="R88" s="197"/>
      <c r="S88" s="198"/>
      <c r="T88" s="199"/>
      <c r="U88" s="200"/>
      <c r="V88" s="201"/>
      <c r="W88" s="202"/>
      <c r="X88" s="202"/>
      <c r="Y88" s="109"/>
      <c r="Z88" s="280"/>
      <c r="AA88" s="106"/>
      <c r="AB88" s="107">
        <v>3.0</v>
      </c>
      <c r="AC88" s="108">
        <v>0.7585648148148149</v>
      </c>
      <c r="AD88" s="273" t="s">
        <v>140</v>
      </c>
      <c r="AE88" s="274" t="s">
        <v>132</v>
      </c>
      <c r="AF88" s="99" t="s">
        <v>133</v>
      </c>
      <c r="AG88" s="274">
        <v>1.29</v>
      </c>
      <c r="AH88" s="275">
        <v>36.42</v>
      </c>
      <c r="AI88" s="276"/>
      <c r="AJ88" s="274"/>
      <c r="AK88" s="277"/>
      <c r="AL88" s="114"/>
      <c r="AM88" s="278"/>
      <c r="AN88" s="98"/>
      <c r="AO88" s="98"/>
      <c r="AP88" s="116"/>
      <c r="AQ88" s="117"/>
      <c r="AR88" s="116"/>
      <c r="AS88" s="98"/>
      <c r="AT88" s="98"/>
      <c r="AU88" s="98"/>
      <c r="AV88" s="98"/>
      <c r="AW88" s="98"/>
      <c r="AX88" s="98"/>
      <c r="AY88" s="98"/>
      <c r="AZ88" s="98"/>
      <c r="BA88" s="98"/>
      <c r="BB88" s="98"/>
      <c r="BC88" s="98"/>
      <c r="BD88" s="98"/>
      <c r="BE88" s="98"/>
      <c r="BF88" s="98"/>
      <c r="BG88" s="98"/>
      <c r="BH88" s="98"/>
      <c r="BI88" s="98"/>
      <c r="BJ88" s="98"/>
      <c r="BK88" s="98"/>
      <c r="BL88" s="98"/>
      <c r="BM88" s="98"/>
      <c r="BN88" s="98"/>
    </row>
    <row r="89">
      <c r="A89" s="368" t="b">
        <v>0</v>
      </c>
      <c r="B89" s="313"/>
      <c r="C89" s="314"/>
      <c r="D89" s="315"/>
      <c r="E89" s="316"/>
      <c r="F89" s="317"/>
      <c r="G89" s="317"/>
      <c r="H89" s="317"/>
      <c r="I89" s="317"/>
      <c r="J89" s="317"/>
      <c r="K89" s="315"/>
      <c r="L89" s="315"/>
      <c r="M89" s="315"/>
      <c r="N89" s="318" t="s">
        <v>215</v>
      </c>
      <c r="O89" s="338">
        <v>4.0</v>
      </c>
      <c r="P89" s="339">
        <v>6.0</v>
      </c>
      <c r="Q89" s="340">
        <v>7.0</v>
      </c>
      <c r="R89" s="341">
        <v>5.0</v>
      </c>
      <c r="S89" s="371">
        <v>1.0</v>
      </c>
      <c r="T89" s="372">
        <v>0.0</v>
      </c>
      <c r="U89" s="227"/>
      <c r="V89" s="228"/>
      <c r="W89" s="229"/>
      <c r="X89" s="229"/>
      <c r="Y89" s="373">
        <v>40.0</v>
      </c>
      <c r="Z89" s="374">
        <v>40.0</v>
      </c>
      <c r="AA89" s="375" t="s">
        <v>133</v>
      </c>
      <c r="AB89" s="343"/>
      <c r="AC89" s="326"/>
      <c r="AD89" s="322" t="s">
        <v>142</v>
      </c>
      <c r="AE89" s="327"/>
      <c r="AF89" s="328"/>
      <c r="AG89" s="327"/>
      <c r="AH89" s="329"/>
      <c r="AI89" s="330"/>
      <c r="AJ89" s="331"/>
      <c r="AK89" s="332"/>
      <c r="AL89" s="242"/>
      <c r="AM89" s="333"/>
      <c r="AN89" s="317"/>
      <c r="AO89" s="317"/>
      <c r="AP89" s="334"/>
      <c r="AQ89" s="335"/>
      <c r="AR89" s="149"/>
      <c r="AS89" s="132"/>
      <c r="AT89" s="132"/>
      <c r="AU89" s="132"/>
      <c r="AV89" s="132"/>
      <c r="AW89" s="132"/>
      <c r="AX89" s="132"/>
      <c r="AY89" s="132"/>
      <c r="AZ89" s="132"/>
      <c r="BA89" s="132"/>
      <c r="BB89" s="132"/>
      <c r="BC89" s="132"/>
      <c r="BD89" s="132"/>
      <c r="BE89" s="132"/>
      <c r="BF89" s="132"/>
      <c r="BG89" s="132"/>
      <c r="BH89" s="132"/>
      <c r="BI89" s="132"/>
      <c r="BJ89" s="132"/>
      <c r="BK89" s="132"/>
      <c r="BL89" s="132"/>
      <c r="BM89" s="132"/>
      <c r="BN89" s="132"/>
    </row>
    <row r="90">
      <c r="A90" s="362" t="b">
        <v>0</v>
      </c>
      <c r="B90" s="363">
        <v>44592.0</v>
      </c>
      <c r="C90" s="364">
        <v>0.4314699074074074</v>
      </c>
      <c r="D90" s="100" t="s">
        <v>216</v>
      </c>
      <c r="E90" s="365" t="s">
        <v>16</v>
      </c>
      <c r="F90" s="99" t="s">
        <v>161</v>
      </c>
      <c r="G90" s="99" t="s">
        <v>31</v>
      </c>
      <c r="H90" s="165" t="s">
        <v>217</v>
      </c>
      <c r="I90" s="99" t="s">
        <v>218</v>
      </c>
      <c r="J90" s="99" t="s">
        <v>219</v>
      </c>
      <c r="K90" s="100" t="s">
        <v>219</v>
      </c>
      <c r="L90" s="100"/>
      <c r="M90" s="100"/>
      <c r="N90" s="270"/>
      <c r="O90" s="303">
        <v>7.0</v>
      </c>
      <c r="P90" s="304">
        <v>5.0</v>
      </c>
      <c r="Q90" s="294">
        <v>3.0</v>
      </c>
      <c r="R90" s="295">
        <v>6.0</v>
      </c>
      <c r="S90" s="296">
        <v>2.0</v>
      </c>
      <c r="T90" s="297">
        <v>2.0</v>
      </c>
      <c r="U90" s="200"/>
      <c r="V90" s="201"/>
      <c r="W90" s="202"/>
      <c r="X90" s="202"/>
      <c r="Y90" s="273">
        <v>0.0</v>
      </c>
      <c r="Z90" s="271">
        <v>15.0</v>
      </c>
      <c r="AA90" s="272" t="s">
        <v>132</v>
      </c>
      <c r="AB90" s="107">
        <v>1.0</v>
      </c>
      <c r="AC90" s="108">
        <v>0.41465277777777776</v>
      </c>
      <c r="AD90" s="273" t="s">
        <v>140</v>
      </c>
      <c r="AE90" s="274" t="s">
        <v>133</v>
      </c>
      <c r="AF90" s="99" t="s">
        <v>133</v>
      </c>
      <c r="AG90" s="274">
        <v>1.56</v>
      </c>
      <c r="AH90" s="275">
        <v>996.29</v>
      </c>
      <c r="AI90" s="276">
        <v>1196.29</v>
      </c>
      <c r="AJ90" s="274">
        <v>13.24</v>
      </c>
      <c r="AK90" s="277">
        <v>648.67</v>
      </c>
      <c r="AL90" s="114"/>
      <c r="AM90" s="188">
        <f>AK90+AM86</f>
        <v>6462.88</v>
      </c>
      <c r="AN90" s="189">
        <f>if(AM90&gt;AN86,AM90,AN86)</f>
        <v>6462.88</v>
      </c>
      <c r="AO90" s="189">
        <f>AM90-AN90</f>
        <v>0</v>
      </c>
      <c r="AP90" s="190">
        <f>AO90/AN90</f>
        <v>0</v>
      </c>
      <c r="AQ90" s="191">
        <f>AK90/AI90</f>
        <v>0.5422347424</v>
      </c>
      <c r="AR90" s="116"/>
      <c r="AS90" s="98"/>
      <c r="AT90" s="98"/>
      <c r="AU90" s="98"/>
      <c r="AV90" s="98"/>
      <c r="AW90" s="98"/>
      <c r="AX90" s="98"/>
      <c r="AY90" s="98"/>
      <c r="AZ90" s="98"/>
      <c r="BA90" s="98"/>
      <c r="BB90" s="98"/>
      <c r="BC90" s="98"/>
      <c r="BD90" s="98"/>
      <c r="BE90" s="98"/>
      <c r="BF90" s="98"/>
      <c r="BG90" s="98"/>
      <c r="BH90" s="98"/>
      <c r="BI90" s="98"/>
      <c r="BJ90" s="98"/>
      <c r="BK90" s="98"/>
      <c r="BL90" s="98"/>
      <c r="BM90" s="98"/>
      <c r="BN90" s="98"/>
    </row>
    <row r="91">
      <c r="A91" s="366" t="b">
        <v>0</v>
      </c>
      <c r="B91" s="128"/>
      <c r="C91" s="129"/>
      <c r="D91" s="130"/>
      <c r="E91" s="131"/>
      <c r="F91" s="132"/>
      <c r="G91" s="132"/>
      <c r="H91" s="132" t="str">
        <f>VLOOKUP(H90,VALIDATION!F:G,2,false)</f>
        <v>61f51d3aa4eaad5dc97704dd</v>
      </c>
      <c r="I91" s="133">
        <v>2.1</v>
      </c>
      <c r="J91" s="133">
        <v>1.9</v>
      </c>
      <c r="K91" s="130"/>
      <c r="L91" s="130"/>
      <c r="M91" s="130"/>
      <c r="N91" s="195"/>
      <c r="O91" s="303">
        <v>7.0</v>
      </c>
      <c r="P91" s="304">
        <v>5.0</v>
      </c>
      <c r="Q91" s="305">
        <v>3.0</v>
      </c>
      <c r="R91" s="306">
        <v>6.0</v>
      </c>
      <c r="S91" s="296">
        <v>3.0</v>
      </c>
      <c r="T91" s="297">
        <v>2.0</v>
      </c>
      <c r="U91" s="200"/>
      <c r="V91" s="201"/>
      <c r="W91" s="202"/>
      <c r="X91" s="202"/>
      <c r="Y91" s="206">
        <v>0.0</v>
      </c>
      <c r="Z91" s="204">
        <v>0.0</v>
      </c>
      <c r="AA91" s="205" t="s">
        <v>133</v>
      </c>
      <c r="AB91" s="141">
        <v>2.0</v>
      </c>
      <c r="AC91" s="142">
        <v>0.41802083333333334</v>
      </c>
      <c r="AD91" s="206" t="s">
        <v>140</v>
      </c>
      <c r="AE91" s="207" t="s">
        <v>133</v>
      </c>
      <c r="AF91" s="133" t="s">
        <v>133</v>
      </c>
      <c r="AG91" s="207">
        <v>2.06</v>
      </c>
      <c r="AH91" s="208">
        <v>100.0</v>
      </c>
      <c r="AI91" s="209"/>
      <c r="AJ91" s="207"/>
      <c r="AK91" s="210"/>
      <c r="AL91" s="114"/>
      <c r="AM91" s="211"/>
      <c r="AN91" s="132"/>
      <c r="AO91" s="132"/>
      <c r="AP91" s="149"/>
      <c r="AQ91" s="150"/>
      <c r="AR91" s="149"/>
      <c r="AS91" s="132"/>
      <c r="AT91" s="132"/>
      <c r="AU91" s="132"/>
      <c r="AV91" s="132"/>
      <c r="AW91" s="132"/>
      <c r="AX91" s="132"/>
      <c r="AY91" s="132"/>
      <c r="AZ91" s="132"/>
      <c r="BA91" s="132"/>
      <c r="BB91" s="132"/>
      <c r="BC91" s="132"/>
      <c r="BD91" s="132"/>
      <c r="BE91" s="132"/>
      <c r="BF91" s="132"/>
      <c r="BG91" s="132"/>
      <c r="BH91" s="132"/>
      <c r="BI91" s="132"/>
      <c r="BJ91" s="132"/>
      <c r="BK91" s="132"/>
      <c r="BL91" s="132"/>
      <c r="BM91" s="132"/>
      <c r="BN91" s="132"/>
    </row>
    <row r="92">
      <c r="A92" s="362" t="b">
        <v>0</v>
      </c>
      <c r="B92" s="94"/>
      <c r="C92" s="95"/>
      <c r="D92" s="96"/>
      <c r="E92" s="97"/>
      <c r="F92" s="98"/>
      <c r="G92" s="98"/>
      <c r="H92" s="98"/>
      <c r="I92" s="98"/>
      <c r="J92" s="98"/>
      <c r="K92" s="96"/>
      <c r="L92" s="96"/>
      <c r="M92" s="96"/>
      <c r="N92" s="270"/>
      <c r="O92" s="303">
        <v>7.0</v>
      </c>
      <c r="P92" s="304">
        <v>5.0</v>
      </c>
      <c r="Q92" s="305">
        <v>3.0</v>
      </c>
      <c r="R92" s="306">
        <v>6.0</v>
      </c>
      <c r="S92" s="307">
        <v>3.0</v>
      </c>
      <c r="T92" s="308">
        <v>2.0</v>
      </c>
      <c r="U92" s="200"/>
      <c r="V92" s="201"/>
      <c r="W92" s="202"/>
      <c r="X92" s="202"/>
      <c r="Y92" s="360">
        <v>0.0</v>
      </c>
      <c r="Z92" s="361">
        <v>0.0</v>
      </c>
      <c r="AA92" s="346" t="s">
        <v>133</v>
      </c>
      <c r="AB92" s="107">
        <v>3.0</v>
      </c>
      <c r="AC92" s="108">
        <v>0.4180671296296296</v>
      </c>
      <c r="AD92" s="273" t="s">
        <v>140</v>
      </c>
      <c r="AE92" s="274" t="s">
        <v>133</v>
      </c>
      <c r="AF92" s="99" t="s">
        <v>133</v>
      </c>
      <c r="AG92" s="274">
        <v>2.02</v>
      </c>
      <c r="AH92" s="275">
        <v>100.0</v>
      </c>
      <c r="AI92" s="276"/>
      <c r="AJ92" s="274"/>
      <c r="AK92" s="277"/>
      <c r="AL92" s="114"/>
      <c r="AM92" s="278"/>
      <c r="AN92" s="98"/>
      <c r="AO92" s="98"/>
      <c r="AP92" s="116"/>
      <c r="AQ92" s="117"/>
      <c r="AR92" s="116"/>
      <c r="AS92" s="98"/>
      <c r="AT92" s="98"/>
      <c r="AU92" s="98"/>
      <c r="AV92" s="98"/>
      <c r="AW92" s="98"/>
      <c r="AX92" s="98"/>
      <c r="AY92" s="98"/>
      <c r="AZ92" s="98"/>
      <c r="BA92" s="98"/>
      <c r="BB92" s="98"/>
      <c r="BC92" s="98"/>
      <c r="BD92" s="98"/>
      <c r="BE92" s="98"/>
      <c r="BF92" s="98"/>
      <c r="BG92" s="98"/>
      <c r="BH92" s="98"/>
      <c r="BI92" s="98"/>
      <c r="BJ92" s="98"/>
      <c r="BK92" s="98"/>
      <c r="BL92" s="98"/>
      <c r="BM92" s="98"/>
      <c r="BN92" s="98"/>
    </row>
    <row r="93">
      <c r="A93" s="366" t="b">
        <v>0</v>
      </c>
      <c r="B93" s="128"/>
      <c r="C93" s="129"/>
      <c r="D93" s="130"/>
      <c r="E93" s="131"/>
      <c r="F93" s="132"/>
      <c r="G93" s="132"/>
      <c r="H93" s="132"/>
      <c r="I93" s="132"/>
      <c r="J93" s="132"/>
      <c r="K93" s="130"/>
      <c r="L93" s="130"/>
      <c r="M93" s="130"/>
      <c r="N93" s="195"/>
      <c r="O93" s="303">
        <v>7.0</v>
      </c>
      <c r="P93" s="304">
        <v>5.0</v>
      </c>
      <c r="Q93" s="305">
        <v>3.0</v>
      </c>
      <c r="R93" s="306">
        <v>6.0</v>
      </c>
      <c r="S93" s="296">
        <v>3.0</v>
      </c>
      <c r="T93" s="297">
        <v>4.0</v>
      </c>
      <c r="U93" s="200"/>
      <c r="V93" s="201"/>
      <c r="W93" s="202"/>
      <c r="X93" s="202"/>
      <c r="Y93" s="376">
        <v>0.0</v>
      </c>
      <c r="Z93" s="377">
        <v>0.0</v>
      </c>
      <c r="AA93" s="205" t="s">
        <v>133</v>
      </c>
      <c r="AB93" s="141">
        <v>4.0</v>
      </c>
      <c r="AC93" s="142">
        <v>0.42300925925925925</v>
      </c>
      <c r="AD93" s="206" t="s">
        <v>165</v>
      </c>
      <c r="AE93" s="207" t="s">
        <v>133</v>
      </c>
      <c r="AF93" s="133" t="s">
        <v>166</v>
      </c>
      <c r="AG93" s="207">
        <v>1.18</v>
      </c>
      <c r="AH93" s="208">
        <v>300.0</v>
      </c>
      <c r="AI93" s="209"/>
      <c r="AJ93" s="207"/>
      <c r="AK93" s="210"/>
      <c r="AL93" s="114"/>
      <c r="AM93" s="211"/>
      <c r="AN93" s="132"/>
      <c r="AO93" s="132"/>
      <c r="AP93" s="149"/>
      <c r="AQ93" s="150"/>
      <c r="AR93" s="149"/>
      <c r="AS93" s="132"/>
      <c r="AT93" s="132"/>
      <c r="AU93" s="132"/>
      <c r="AV93" s="132"/>
      <c r="AW93" s="132"/>
      <c r="AX93" s="132"/>
      <c r="AY93" s="132"/>
      <c r="AZ93" s="132"/>
      <c r="BA93" s="132"/>
      <c r="BB93" s="132"/>
      <c r="BC93" s="132"/>
      <c r="BD93" s="132"/>
      <c r="BE93" s="132"/>
      <c r="BF93" s="132"/>
      <c r="BG93" s="132"/>
      <c r="BH93" s="132"/>
      <c r="BI93" s="132"/>
      <c r="BJ93" s="132"/>
      <c r="BK93" s="132"/>
      <c r="BL93" s="132"/>
      <c r="BM93" s="132"/>
      <c r="BN93" s="132"/>
    </row>
    <row r="94">
      <c r="A94" s="362" t="b">
        <v>0</v>
      </c>
      <c r="B94" s="94"/>
      <c r="C94" s="95"/>
      <c r="D94" s="96"/>
      <c r="E94" s="97"/>
      <c r="F94" s="98"/>
      <c r="G94" s="98"/>
      <c r="H94" s="98"/>
      <c r="I94" s="98"/>
      <c r="J94" s="98"/>
      <c r="K94" s="96"/>
      <c r="L94" s="96"/>
      <c r="M94" s="96"/>
      <c r="N94" s="270"/>
      <c r="O94" s="303">
        <v>7.0</v>
      </c>
      <c r="P94" s="304">
        <v>5.0</v>
      </c>
      <c r="Q94" s="305">
        <v>3.0</v>
      </c>
      <c r="R94" s="306">
        <v>6.0</v>
      </c>
      <c r="S94" s="296">
        <v>3.0</v>
      </c>
      <c r="T94" s="297">
        <v>5.0</v>
      </c>
      <c r="U94" s="200"/>
      <c r="V94" s="201"/>
      <c r="W94" s="202"/>
      <c r="X94" s="202"/>
      <c r="Y94" s="360">
        <v>0.0</v>
      </c>
      <c r="Z94" s="361">
        <v>0.0</v>
      </c>
      <c r="AA94" s="272" t="s">
        <v>132</v>
      </c>
      <c r="AB94" s="107">
        <v>5.0</v>
      </c>
      <c r="AC94" s="108">
        <v>0.42561342592592594</v>
      </c>
      <c r="AD94" s="273" t="s">
        <v>165</v>
      </c>
      <c r="AE94" s="274" t="s">
        <v>133</v>
      </c>
      <c r="AF94" s="99" t="s">
        <v>166</v>
      </c>
      <c r="AG94" s="274">
        <v>1.08</v>
      </c>
      <c r="AH94" s="275">
        <v>100.0</v>
      </c>
      <c r="AI94" s="276"/>
      <c r="AJ94" s="274"/>
      <c r="AK94" s="277"/>
      <c r="AL94" s="114"/>
      <c r="AM94" s="278"/>
      <c r="AN94" s="98"/>
      <c r="AO94" s="98"/>
      <c r="AP94" s="116"/>
      <c r="AQ94" s="117"/>
      <c r="AR94" s="116"/>
      <c r="AS94" s="98"/>
      <c r="AT94" s="98"/>
      <c r="AU94" s="98"/>
      <c r="AV94" s="98"/>
      <c r="AW94" s="98"/>
      <c r="AX94" s="98"/>
      <c r="AY94" s="98"/>
      <c r="AZ94" s="98"/>
      <c r="BA94" s="98"/>
      <c r="BB94" s="98"/>
      <c r="BC94" s="98"/>
      <c r="BD94" s="98"/>
      <c r="BE94" s="98"/>
      <c r="BF94" s="98"/>
      <c r="BG94" s="98"/>
      <c r="BH94" s="98"/>
      <c r="BI94" s="98"/>
      <c r="BJ94" s="98"/>
      <c r="BK94" s="98"/>
      <c r="BL94" s="98"/>
      <c r="BM94" s="98"/>
      <c r="BN94" s="98"/>
    </row>
    <row r="95">
      <c r="A95" s="366" t="b">
        <v>0</v>
      </c>
      <c r="B95" s="128"/>
      <c r="C95" s="129"/>
      <c r="D95" s="130"/>
      <c r="E95" s="131"/>
      <c r="F95" s="132"/>
      <c r="G95" s="132"/>
      <c r="H95" s="132"/>
      <c r="I95" s="132"/>
      <c r="J95" s="132"/>
      <c r="K95" s="130"/>
      <c r="L95" s="130"/>
      <c r="M95" s="130"/>
      <c r="N95" s="195"/>
      <c r="O95" s="303">
        <v>7.0</v>
      </c>
      <c r="P95" s="304">
        <v>5.0</v>
      </c>
      <c r="Q95" s="305">
        <v>3.0</v>
      </c>
      <c r="R95" s="306">
        <v>6.0</v>
      </c>
      <c r="S95" s="307">
        <v>3.0</v>
      </c>
      <c r="T95" s="308">
        <v>5.0</v>
      </c>
      <c r="U95" s="200"/>
      <c r="V95" s="201"/>
      <c r="W95" s="202"/>
      <c r="X95" s="202"/>
      <c r="Y95" s="376">
        <v>0.0</v>
      </c>
      <c r="Z95" s="377">
        <v>0.0</v>
      </c>
      <c r="AA95" s="345" t="s">
        <v>132</v>
      </c>
      <c r="AB95" s="141">
        <v>6.0</v>
      </c>
      <c r="AC95" s="142">
        <v>0.42564814814814816</v>
      </c>
      <c r="AD95" s="206" t="s">
        <v>165</v>
      </c>
      <c r="AE95" s="207" t="s">
        <v>133</v>
      </c>
      <c r="AF95" s="133" t="s">
        <v>166</v>
      </c>
      <c r="AG95" s="207">
        <v>1.08</v>
      </c>
      <c r="AH95" s="208">
        <v>50.0</v>
      </c>
      <c r="AI95" s="209"/>
      <c r="AJ95" s="207"/>
      <c r="AK95" s="210"/>
      <c r="AL95" s="114"/>
      <c r="AM95" s="211"/>
      <c r="AN95" s="132"/>
      <c r="AO95" s="132"/>
      <c r="AP95" s="149"/>
      <c r="AQ95" s="150"/>
      <c r="AR95" s="149"/>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row>
    <row r="96">
      <c r="A96" s="362" t="b">
        <v>0</v>
      </c>
      <c r="B96" s="94"/>
      <c r="C96" s="95"/>
      <c r="D96" s="96"/>
      <c r="E96" s="97"/>
      <c r="F96" s="98"/>
      <c r="G96" s="98"/>
      <c r="H96" s="98"/>
      <c r="I96" s="98"/>
      <c r="J96" s="98"/>
      <c r="K96" s="96"/>
      <c r="L96" s="96"/>
      <c r="M96" s="96"/>
      <c r="N96" s="270"/>
      <c r="O96" s="303">
        <v>7.0</v>
      </c>
      <c r="P96" s="304">
        <v>5.0</v>
      </c>
      <c r="Q96" s="305">
        <v>3.0</v>
      </c>
      <c r="R96" s="306">
        <v>6.0</v>
      </c>
      <c r="S96" s="296">
        <v>3.0</v>
      </c>
      <c r="T96" s="297">
        <v>5.0</v>
      </c>
      <c r="U96" s="200"/>
      <c r="V96" s="201"/>
      <c r="W96" s="202"/>
      <c r="X96" s="202"/>
      <c r="Y96" s="273">
        <v>0.0</v>
      </c>
      <c r="Z96" s="271">
        <v>15.0</v>
      </c>
      <c r="AA96" s="272" t="s">
        <v>132</v>
      </c>
      <c r="AB96" s="107">
        <v>7.0</v>
      </c>
      <c r="AC96" s="108">
        <v>0.42591435185185184</v>
      </c>
      <c r="AD96" s="273" t="s">
        <v>165</v>
      </c>
      <c r="AE96" s="274" t="s">
        <v>133</v>
      </c>
      <c r="AF96" s="99" t="s">
        <v>166</v>
      </c>
      <c r="AG96" s="274">
        <v>1.05</v>
      </c>
      <c r="AH96" s="275">
        <v>100.0</v>
      </c>
      <c r="AI96" s="276"/>
      <c r="AJ96" s="274"/>
      <c r="AK96" s="277"/>
      <c r="AL96" s="114"/>
      <c r="AM96" s="278"/>
      <c r="AN96" s="98"/>
      <c r="AO96" s="98"/>
      <c r="AP96" s="116"/>
      <c r="AQ96" s="117"/>
      <c r="AR96" s="116"/>
      <c r="AS96" s="98"/>
      <c r="AT96" s="98"/>
      <c r="AU96" s="98"/>
      <c r="AV96" s="98"/>
      <c r="AW96" s="98"/>
      <c r="AX96" s="98"/>
      <c r="AY96" s="98"/>
      <c r="AZ96" s="98"/>
      <c r="BA96" s="98"/>
      <c r="BB96" s="98"/>
      <c r="BC96" s="98"/>
      <c r="BD96" s="98"/>
      <c r="BE96" s="98"/>
      <c r="BF96" s="98"/>
      <c r="BG96" s="98"/>
      <c r="BH96" s="98"/>
      <c r="BI96" s="98"/>
      <c r="BJ96" s="98"/>
      <c r="BK96" s="98"/>
      <c r="BL96" s="98"/>
      <c r="BM96" s="98"/>
      <c r="BN96" s="98"/>
    </row>
    <row r="97">
      <c r="A97" s="366" t="b">
        <v>0</v>
      </c>
      <c r="B97" s="128"/>
      <c r="C97" s="129"/>
      <c r="D97" s="130"/>
      <c r="E97" s="131"/>
      <c r="F97" s="132"/>
      <c r="G97" s="132"/>
      <c r="H97" s="132"/>
      <c r="I97" s="132"/>
      <c r="J97" s="132"/>
      <c r="K97" s="130"/>
      <c r="L97" s="130"/>
      <c r="M97" s="130"/>
      <c r="N97" s="195"/>
      <c r="O97" s="303">
        <v>7.0</v>
      </c>
      <c r="P97" s="304">
        <v>5.0</v>
      </c>
      <c r="Q97" s="305">
        <v>3.0</v>
      </c>
      <c r="R97" s="306">
        <v>6.0</v>
      </c>
      <c r="S97" s="296">
        <v>4.0</v>
      </c>
      <c r="T97" s="297">
        <v>5.0</v>
      </c>
      <c r="U97" s="200"/>
      <c r="V97" s="201"/>
      <c r="W97" s="202"/>
      <c r="X97" s="202"/>
      <c r="Y97" s="143"/>
      <c r="Z97" s="367"/>
      <c r="AA97" s="205" t="s">
        <v>133</v>
      </c>
      <c r="AB97" s="141">
        <v>8.0</v>
      </c>
      <c r="AC97" s="142">
        <v>0.4288310185185185</v>
      </c>
      <c r="AD97" s="206" t="s">
        <v>165</v>
      </c>
      <c r="AE97" s="207" t="s">
        <v>133</v>
      </c>
      <c r="AF97" s="133" t="s">
        <v>166</v>
      </c>
      <c r="AG97" s="207">
        <v>1.11</v>
      </c>
      <c r="AH97" s="208">
        <v>300.0</v>
      </c>
      <c r="AI97" s="209"/>
      <c r="AJ97" s="207"/>
      <c r="AK97" s="210"/>
      <c r="AL97" s="114"/>
      <c r="AM97" s="211"/>
      <c r="AN97" s="132"/>
      <c r="AO97" s="132"/>
      <c r="AP97" s="149"/>
      <c r="AQ97" s="150"/>
      <c r="AR97" s="149"/>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row>
    <row r="98">
      <c r="A98" s="378" t="b">
        <v>0</v>
      </c>
      <c r="B98" s="215"/>
      <c r="C98" s="216"/>
      <c r="D98" s="217"/>
      <c r="E98" s="218"/>
      <c r="F98" s="219"/>
      <c r="G98" s="219"/>
      <c r="H98" s="219"/>
      <c r="I98" s="219"/>
      <c r="J98" s="219"/>
      <c r="K98" s="217"/>
      <c r="L98" s="217"/>
      <c r="M98" s="217"/>
      <c r="N98" s="220" t="s">
        <v>220</v>
      </c>
      <c r="O98" s="221">
        <v>7.0</v>
      </c>
      <c r="P98" s="222">
        <v>5.0</v>
      </c>
      <c r="Q98" s="298">
        <v>3.0</v>
      </c>
      <c r="R98" s="299">
        <v>6.0</v>
      </c>
      <c r="S98" s="300">
        <v>4.0</v>
      </c>
      <c r="T98" s="301">
        <v>6.0</v>
      </c>
      <c r="U98" s="227"/>
      <c r="V98" s="228"/>
      <c r="W98" s="229"/>
      <c r="X98" s="229"/>
      <c r="Y98" s="302"/>
      <c r="Z98" s="231"/>
      <c r="AA98" s="232"/>
      <c r="AB98" s="233"/>
      <c r="AC98" s="234"/>
      <c r="AD98" s="235" t="s">
        <v>142</v>
      </c>
      <c r="AE98" s="236"/>
      <c r="AF98" s="237"/>
      <c r="AG98" s="236"/>
      <c r="AH98" s="238"/>
      <c r="AI98" s="239"/>
      <c r="AJ98" s="240"/>
      <c r="AK98" s="241"/>
      <c r="AL98" s="242"/>
      <c r="AM98" s="243"/>
      <c r="AN98" s="219"/>
      <c r="AO98" s="219"/>
      <c r="AP98" s="244"/>
      <c r="AQ98" s="245"/>
      <c r="AR98" s="116"/>
      <c r="AS98" s="98"/>
      <c r="AT98" s="98"/>
      <c r="AU98" s="98"/>
      <c r="AV98" s="98"/>
      <c r="AW98" s="98"/>
      <c r="AX98" s="98"/>
      <c r="AY98" s="98"/>
      <c r="AZ98" s="98"/>
      <c r="BA98" s="98"/>
      <c r="BB98" s="98"/>
      <c r="BC98" s="98"/>
      <c r="BD98" s="98"/>
      <c r="BE98" s="98"/>
      <c r="BF98" s="98"/>
      <c r="BG98" s="98"/>
      <c r="BH98" s="98"/>
      <c r="BI98" s="98"/>
      <c r="BJ98" s="98"/>
      <c r="BK98" s="98"/>
      <c r="BL98" s="98"/>
      <c r="BM98" s="98"/>
      <c r="BN98" s="98"/>
    </row>
    <row r="99">
      <c r="A99" s="354" t="b">
        <v>0</v>
      </c>
      <c r="B99" s="247">
        <v>44595.0</v>
      </c>
      <c r="C99" s="248">
        <v>0.7044328703703704</v>
      </c>
      <c r="D99" s="249" t="s">
        <v>221</v>
      </c>
      <c r="E99" s="250" t="s">
        <v>15</v>
      </c>
      <c r="F99" s="358" t="s">
        <v>161</v>
      </c>
      <c r="G99" s="251" t="s">
        <v>25</v>
      </c>
      <c r="H99" s="251" t="s">
        <v>222</v>
      </c>
      <c r="I99" s="251" t="s">
        <v>223</v>
      </c>
      <c r="J99" s="251" t="s">
        <v>224</v>
      </c>
      <c r="K99" s="252" t="s">
        <v>223</v>
      </c>
      <c r="L99" s="252"/>
      <c r="M99" s="252"/>
      <c r="N99" s="286"/>
      <c r="O99" s="254">
        <v>6.0</v>
      </c>
      <c r="P99" s="255">
        <v>1.0</v>
      </c>
      <c r="Q99" s="284">
        <v>3.0</v>
      </c>
      <c r="R99" s="285">
        <v>1.0</v>
      </c>
      <c r="S99" s="172"/>
      <c r="T99" s="173"/>
      <c r="U99" s="174"/>
      <c r="V99" s="175"/>
      <c r="W99" s="176"/>
      <c r="X99" s="176"/>
      <c r="Y99" s="260">
        <v>40.0</v>
      </c>
      <c r="Z99" s="256">
        <v>0.0</v>
      </c>
      <c r="AA99" s="257" t="s">
        <v>132</v>
      </c>
      <c r="AB99" s="258">
        <v>1.0</v>
      </c>
      <c r="AC99" s="359"/>
      <c r="AD99" s="260" t="s">
        <v>140</v>
      </c>
      <c r="AE99" s="261" t="s">
        <v>132</v>
      </c>
      <c r="AF99" s="251" t="s">
        <v>133</v>
      </c>
      <c r="AG99" s="261">
        <v>1.06</v>
      </c>
      <c r="AH99" s="262">
        <v>1004.0</v>
      </c>
      <c r="AI99" s="263">
        <v>2557.67</v>
      </c>
      <c r="AJ99" s="261">
        <v>5.24</v>
      </c>
      <c r="AK99" s="264">
        <v>101.61</v>
      </c>
      <c r="AL99" s="187"/>
      <c r="AM99" s="265">
        <f>AK99+AM90</f>
        <v>6564.49</v>
      </c>
      <c r="AN99" s="266">
        <f>if(AM99&gt;AN90,AM99,AN90)</f>
        <v>6564.49</v>
      </c>
      <c r="AO99" s="266">
        <f>AM99-AN99</f>
        <v>0</v>
      </c>
      <c r="AP99" s="267">
        <f>AO99/AN99</f>
        <v>0</v>
      </c>
      <c r="AQ99" s="268">
        <f>AK99/AI99</f>
        <v>0.03972756454</v>
      </c>
      <c r="AR99" s="149"/>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row>
    <row r="100">
      <c r="A100" s="94" t="b">
        <v>0</v>
      </c>
      <c r="B100" s="94"/>
      <c r="C100" s="95"/>
      <c r="D100" s="96"/>
      <c r="E100" s="97"/>
      <c r="F100" s="98"/>
      <c r="G100" s="98"/>
      <c r="H100" s="98" t="str">
        <f>VLOOKUP(H99,VALIDATION!F:G,2,false)</f>
        <v>61f51d73a4eaad5dc97704ec</v>
      </c>
      <c r="I100" s="99">
        <v>3.5</v>
      </c>
      <c r="J100" s="99">
        <v>1.35</v>
      </c>
      <c r="K100" s="96"/>
      <c r="L100" s="96"/>
      <c r="M100" s="96"/>
      <c r="N100" s="279"/>
      <c r="O100" s="168">
        <v>6.0</v>
      </c>
      <c r="P100" s="169">
        <v>1.0</v>
      </c>
      <c r="Q100" s="294">
        <v>3.0</v>
      </c>
      <c r="R100" s="295">
        <v>1.0</v>
      </c>
      <c r="S100" s="198"/>
      <c r="T100" s="199"/>
      <c r="U100" s="200"/>
      <c r="V100" s="201"/>
      <c r="W100" s="202"/>
      <c r="X100" s="202"/>
      <c r="Y100" s="273">
        <v>40.0</v>
      </c>
      <c r="Z100" s="271">
        <v>0.0</v>
      </c>
      <c r="AA100" s="272" t="s">
        <v>132</v>
      </c>
      <c r="AB100" s="107">
        <v>2.0</v>
      </c>
      <c r="AC100" s="282"/>
      <c r="AD100" s="273" t="s">
        <v>140</v>
      </c>
      <c r="AE100" s="274" t="s">
        <v>132</v>
      </c>
      <c r="AF100" s="99" t="s">
        <v>133</v>
      </c>
      <c r="AG100" s="274">
        <v>1.03</v>
      </c>
      <c r="AH100" s="275">
        <v>1553.67</v>
      </c>
      <c r="AI100" s="276"/>
      <c r="AJ100" s="274"/>
      <c r="AK100" s="277"/>
      <c r="AL100" s="114"/>
      <c r="AM100" s="278"/>
      <c r="AN100" s="98"/>
      <c r="AO100" s="98"/>
      <c r="AP100" s="116"/>
      <c r="AQ100" s="117"/>
      <c r="AR100" s="116"/>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row>
    <row r="101">
      <c r="A101" s="313" t="b">
        <v>0</v>
      </c>
      <c r="B101" s="313"/>
      <c r="C101" s="314"/>
      <c r="D101" s="315"/>
      <c r="E101" s="316"/>
      <c r="F101" s="317"/>
      <c r="G101" s="317"/>
      <c r="H101" s="317"/>
      <c r="I101" s="317"/>
      <c r="J101" s="317"/>
      <c r="K101" s="315"/>
      <c r="L101" s="315"/>
      <c r="M101" s="315"/>
      <c r="N101" s="318" t="s">
        <v>225</v>
      </c>
      <c r="O101" s="221">
        <v>6.0</v>
      </c>
      <c r="P101" s="222">
        <v>1.0</v>
      </c>
      <c r="Q101" s="298">
        <v>3.0</v>
      </c>
      <c r="R101" s="299">
        <v>1.0</v>
      </c>
      <c r="S101" s="225"/>
      <c r="T101" s="226"/>
      <c r="U101" s="227"/>
      <c r="V101" s="228"/>
      <c r="W101" s="229"/>
      <c r="X101" s="229"/>
      <c r="Y101" s="342"/>
      <c r="Z101" s="323"/>
      <c r="AA101" s="324"/>
      <c r="AB101" s="343"/>
      <c r="AC101" s="326"/>
      <c r="AD101" s="322" t="s">
        <v>142</v>
      </c>
      <c r="AE101" s="327"/>
      <c r="AF101" s="328"/>
      <c r="AG101" s="327"/>
      <c r="AH101" s="329"/>
      <c r="AI101" s="330"/>
      <c r="AJ101" s="331"/>
      <c r="AK101" s="332"/>
      <c r="AL101" s="242"/>
      <c r="AM101" s="211"/>
      <c r="AN101" s="132"/>
      <c r="AO101" s="132"/>
      <c r="AP101" s="149"/>
      <c r="AQ101" s="150"/>
      <c r="AR101" s="149"/>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row>
    <row r="102">
      <c r="A102" s="362" t="b">
        <v>0</v>
      </c>
      <c r="B102" s="161">
        <v>44597.0</v>
      </c>
      <c r="C102" s="162">
        <v>0.7164351851851852</v>
      </c>
      <c r="D102" s="166" t="s">
        <v>226</v>
      </c>
      <c r="E102" s="164" t="s">
        <v>15</v>
      </c>
      <c r="F102" s="165" t="s">
        <v>155</v>
      </c>
      <c r="G102" s="165" t="s">
        <v>25</v>
      </c>
      <c r="H102" s="165" t="s">
        <v>227</v>
      </c>
      <c r="I102" s="379" t="s">
        <v>228</v>
      </c>
      <c r="J102" s="379" t="s">
        <v>229</v>
      </c>
      <c r="K102" s="166" t="s">
        <v>229</v>
      </c>
      <c r="L102" s="166"/>
      <c r="M102" s="166"/>
      <c r="N102" s="336" t="s">
        <v>230</v>
      </c>
      <c r="O102" s="254">
        <v>3.0</v>
      </c>
      <c r="P102" s="255">
        <v>6.0</v>
      </c>
      <c r="Q102" s="284">
        <v>0.0</v>
      </c>
      <c r="R102" s="285">
        <v>2.0</v>
      </c>
      <c r="S102" s="292"/>
      <c r="T102" s="293"/>
      <c r="U102" s="174"/>
      <c r="V102" s="175"/>
      <c r="W102" s="176"/>
      <c r="X102" s="176"/>
      <c r="Y102" s="164">
        <v>0.0</v>
      </c>
      <c r="Z102" s="380">
        <v>15.0</v>
      </c>
      <c r="AA102" s="179" t="s">
        <v>132</v>
      </c>
      <c r="AB102" s="180">
        <v>1.0</v>
      </c>
      <c r="AC102" s="381"/>
      <c r="AD102" s="182" t="s">
        <v>140</v>
      </c>
      <c r="AE102" s="183" t="s">
        <v>133</v>
      </c>
      <c r="AF102" s="165" t="s">
        <v>133</v>
      </c>
      <c r="AG102" s="183">
        <v>1.03</v>
      </c>
      <c r="AH102" s="184">
        <v>44.74</v>
      </c>
      <c r="AI102" s="185">
        <v>44.74</v>
      </c>
      <c r="AJ102" s="183">
        <v>0.07</v>
      </c>
      <c r="AK102" s="186">
        <v>1.27</v>
      </c>
      <c r="AL102" s="114"/>
      <c r="AM102" s="188">
        <f>AK102+AM99</f>
        <v>6565.76</v>
      </c>
      <c r="AN102" s="189">
        <f>if(AM102&gt;AN99,AM102,AN99)</f>
        <v>6565.76</v>
      </c>
      <c r="AO102" s="189">
        <f>AM102-AN102</f>
        <v>0</v>
      </c>
      <c r="AP102" s="190">
        <f>AO102/AN102</f>
        <v>0</v>
      </c>
      <c r="AQ102" s="191">
        <f>AK102/AI102</f>
        <v>0.02838623156</v>
      </c>
      <c r="AR102" s="116"/>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row>
    <row r="103">
      <c r="A103" s="366" t="b">
        <v>0</v>
      </c>
      <c r="B103" s="313"/>
      <c r="C103" s="314"/>
      <c r="D103" s="315"/>
      <c r="E103" s="316"/>
      <c r="F103" s="317"/>
      <c r="G103" s="317"/>
      <c r="H103" s="132" t="str">
        <f>VLOOKUP(H102,VALIDATION!F:G,2,false)</f>
        <v>61fe7f9da4eaad5dc9770833</v>
      </c>
      <c r="I103" s="382">
        <v>1.51</v>
      </c>
      <c r="J103" s="382">
        <v>2.86</v>
      </c>
      <c r="K103" s="315"/>
      <c r="L103" s="315"/>
      <c r="M103" s="315"/>
      <c r="N103" s="383"/>
      <c r="O103" s="221">
        <v>3.0</v>
      </c>
      <c r="P103" s="222">
        <v>6.0</v>
      </c>
      <c r="Q103" s="298">
        <v>0.0</v>
      </c>
      <c r="R103" s="299">
        <v>2.0</v>
      </c>
      <c r="S103" s="225"/>
      <c r="T103" s="226"/>
      <c r="U103" s="227"/>
      <c r="V103" s="228"/>
      <c r="W103" s="229"/>
      <c r="X103" s="229"/>
      <c r="Y103" s="342"/>
      <c r="Z103" s="323"/>
      <c r="AA103" s="324"/>
      <c r="AB103" s="343"/>
      <c r="AC103" s="326"/>
      <c r="AD103" s="322" t="s">
        <v>142</v>
      </c>
      <c r="AE103" s="327"/>
      <c r="AF103" s="328"/>
      <c r="AG103" s="327"/>
      <c r="AH103" s="329"/>
      <c r="AI103" s="384"/>
      <c r="AJ103" s="327"/>
      <c r="AK103" s="385"/>
      <c r="AL103" s="114"/>
      <c r="AM103" s="333"/>
      <c r="AN103" s="317"/>
      <c r="AO103" s="317"/>
      <c r="AP103" s="334"/>
      <c r="AQ103" s="335"/>
      <c r="AR103" s="149"/>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row>
    <row r="104">
      <c r="A104" s="386" t="b">
        <v>0</v>
      </c>
      <c r="B104" s="161">
        <v>44599.0</v>
      </c>
      <c r="C104" s="162">
        <v>0.5763310185185185</v>
      </c>
      <c r="D104" s="163" t="s">
        <v>231</v>
      </c>
      <c r="E104" s="387" t="s">
        <v>15</v>
      </c>
      <c r="F104" s="379" t="s">
        <v>155</v>
      </c>
      <c r="G104" s="379" t="s">
        <v>25</v>
      </c>
      <c r="H104" s="165" t="s">
        <v>232</v>
      </c>
      <c r="I104" s="165" t="s">
        <v>233</v>
      </c>
      <c r="J104" s="165" t="s">
        <v>234</v>
      </c>
      <c r="K104" s="166" t="s">
        <v>234</v>
      </c>
      <c r="L104" s="166"/>
      <c r="M104" s="166"/>
      <c r="N104" s="336" t="s">
        <v>235</v>
      </c>
      <c r="O104" s="254">
        <v>4.0</v>
      </c>
      <c r="P104" s="255">
        <v>5.0</v>
      </c>
      <c r="Q104" s="170"/>
      <c r="R104" s="171"/>
      <c r="S104" s="172"/>
      <c r="T104" s="173"/>
      <c r="U104" s="174"/>
      <c r="V104" s="175"/>
      <c r="W104" s="176"/>
      <c r="X104" s="176"/>
      <c r="Y104" s="182">
        <v>0.0</v>
      </c>
      <c r="Z104" s="178">
        <v>40.0</v>
      </c>
      <c r="AA104" s="179" t="s">
        <v>132</v>
      </c>
      <c r="AB104" s="180">
        <v>1.0</v>
      </c>
      <c r="AC104" s="181">
        <v>0.5758449074074075</v>
      </c>
      <c r="AD104" s="182" t="s">
        <v>140</v>
      </c>
      <c r="AE104" s="183" t="s">
        <v>133</v>
      </c>
      <c r="AF104" s="165" t="s">
        <v>133</v>
      </c>
      <c r="AG104" s="183">
        <v>1.13</v>
      </c>
      <c r="AH104" s="184">
        <v>241.95</v>
      </c>
      <c r="AI104" s="185">
        <v>241.95</v>
      </c>
      <c r="AJ104" s="183">
        <v>1.54</v>
      </c>
      <c r="AK104" s="186">
        <v>29.91</v>
      </c>
      <c r="AL104" s="187"/>
      <c r="AM104" s="188">
        <f>AK104+AM102</f>
        <v>6595.67</v>
      </c>
      <c r="AN104" s="189">
        <f>if(AM104&gt;AN102,AM104,AN102)</f>
        <v>6595.67</v>
      </c>
      <c r="AO104" s="189">
        <f>AM104-AN104</f>
        <v>0</v>
      </c>
      <c r="AP104" s="190">
        <f>AO104/AN104</f>
        <v>0</v>
      </c>
      <c r="AQ104" s="191">
        <f>AK104/AI104</f>
        <v>0.1236205828</v>
      </c>
      <c r="AR104" s="116"/>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row>
    <row r="105">
      <c r="A105" s="313" t="b">
        <v>0</v>
      </c>
      <c r="B105" s="313"/>
      <c r="C105" s="314"/>
      <c r="D105" s="315"/>
      <c r="E105" s="316"/>
      <c r="F105" s="317"/>
      <c r="G105" s="317"/>
      <c r="H105" s="132" t="str">
        <f>VLOOKUP(H104,VALIDATION!F:G,2,false)</f>
        <v>6201b94aa4eaad5dc977097f</v>
      </c>
      <c r="I105" s="328">
        <v>2.3</v>
      </c>
      <c r="J105" s="328">
        <v>1.7</v>
      </c>
      <c r="K105" s="315"/>
      <c r="L105" s="315"/>
      <c r="M105" s="315"/>
      <c r="N105" s="318" t="s">
        <v>236</v>
      </c>
      <c r="O105" s="221">
        <v>4.0</v>
      </c>
      <c r="P105" s="222">
        <v>5.0</v>
      </c>
      <c r="Q105" s="223"/>
      <c r="R105" s="224"/>
      <c r="S105" s="225"/>
      <c r="T105" s="226"/>
      <c r="U105" s="227"/>
      <c r="V105" s="228"/>
      <c r="W105" s="229"/>
      <c r="X105" s="229"/>
      <c r="Y105" s="342"/>
      <c r="Z105" s="323"/>
      <c r="AA105" s="324"/>
      <c r="AB105" s="343"/>
      <c r="AC105" s="326"/>
      <c r="AD105" s="322" t="s">
        <v>142</v>
      </c>
      <c r="AE105" s="327"/>
      <c r="AF105" s="328"/>
      <c r="AG105" s="327"/>
      <c r="AH105" s="329"/>
      <c r="AI105" s="384"/>
      <c r="AJ105" s="327"/>
      <c r="AK105" s="385"/>
      <c r="AL105" s="242"/>
      <c r="AM105" s="333"/>
      <c r="AN105" s="317"/>
      <c r="AO105" s="317"/>
      <c r="AP105" s="334"/>
      <c r="AQ105" s="335"/>
      <c r="AR105" s="149"/>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row>
    <row r="106">
      <c r="A106" s="362" t="b">
        <v>0</v>
      </c>
      <c r="B106" s="161">
        <v>44599.0</v>
      </c>
      <c r="C106" s="162">
        <v>0.7604513888888889</v>
      </c>
      <c r="D106" s="163" t="s">
        <v>237</v>
      </c>
      <c r="E106" s="387" t="s">
        <v>15</v>
      </c>
      <c r="F106" s="379" t="s">
        <v>155</v>
      </c>
      <c r="G106" s="379" t="s">
        <v>25</v>
      </c>
      <c r="H106" s="165" t="s">
        <v>232</v>
      </c>
      <c r="I106" s="165" t="s">
        <v>238</v>
      </c>
      <c r="J106" s="165" t="s">
        <v>239</v>
      </c>
      <c r="K106" s="163" t="s">
        <v>240</v>
      </c>
      <c r="L106" s="163"/>
      <c r="M106" s="163"/>
      <c r="N106" s="167"/>
      <c r="O106" s="254">
        <v>0.0</v>
      </c>
      <c r="P106" s="255">
        <v>4.0</v>
      </c>
      <c r="Q106" s="170"/>
      <c r="R106" s="171"/>
      <c r="S106" s="172"/>
      <c r="T106" s="173"/>
      <c r="U106" s="174"/>
      <c r="V106" s="175"/>
      <c r="W106" s="176"/>
      <c r="X106" s="176"/>
      <c r="Y106" s="182">
        <v>30.0</v>
      </c>
      <c r="Z106" s="178">
        <v>15.0</v>
      </c>
      <c r="AA106" s="179" t="s">
        <v>132</v>
      </c>
      <c r="AB106" s="180">
        <v>1.0</v>
      </c>
      <c r="AC106" s="181">
        <v>0.6834490740740741</v>
      </c>
      <c r="AD106" s="182" t="s">
        <v>140</v>
      </c>
      <c r="AE106" s="183" t="s">
        <v>133</v>
      </c>
      <c r="AF106" s="165" t="s">
        <v>133</v>
      </c>
      <c r="AG106" s="183">
        <v>1.71</v>
      </c>
      <c r="AH106" s="184">
        <v>1421.23</v>
      </c>
      <c r="AI106" s="185">
        <v>1421.23</v>
      </c>
      <c r="AJ106" s="189"/>
      <c r="AK106" s="186">
        <v>-271.24</v>
      </c>
      <c r="AL106" s="187"/>
      <c r="AM106" s="188">
        <f>AK106+AM104</f>
        <v>6324.43</v>
      </c>
      <c r="AN106" s="189">
        <f>if(AM106&gt;AN104,AM106,AN104)</f>
        <v>6595.67</v>
      </c>
      <c r="AO106" s="189">
        <f>AM106-AN106</f>
        <v>-271.24</v>
      </c>
      <c r="AP106" s="190">
        <f>AO106/AN106</f>
        <v>-0.0411239495</v>
      </c>
      <c r="AQ106" s="191">
        <f>AK106/AI106</f>
        <v>-0.1908487718</v>
      </c>
      <c r="AR106" s="116"/>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row>
    <row r="107">
      <c r="A107" s="366" t="b">
        <v>0</v>
      </c>
      <c r="B107" s="388"/>
      <c r="C107" s="289"/>
      <c r="D107" s="134"/>
      <c r="E107" s="131"/>
      <c r="F107" s="132"/>
      <c r="G107" s="132"/>
      <c r="H107" s="132" t="str">
        <f>VLOOKUP(H106,VALIDATION!F:G,2,false)</f>
        <v>6201b94aa4eaad5dc977097f</v>
      </c>
      <c r="I107" s="133">
        <v>1.25</v>
      </c>
      <c r="J107" s="133">
        <v>5.0</v>
      </c>
      <c r="K107" s="130"/>
      <c r="L107" s="130"/>
      <c r="M107" s="130"/>
      <c r="N107" s="195"/>
      <c r="O107" s="168">
        <v>1.0</v>
      </c>
      <c r="P107" s="169">
        <v>6.0</v>
      </c>
      <c r="Q107" s="294">
        <v>5.0</v>
      </c>
      <c r="R107" s="295">
        <v>6.0</v>
      </c>
      <c r="S107" s="198"/>
      <c r="T107" s="199"/>
      <c r="U107" s="200"/>
      <c r="V107" s="201"/>
      <c r="W107" s="202"/>
      <c r="X107" s="202"/>
      <c r="Y107" s="206">
        <v>0.0</v>
      </c>
      <c r="Z107" s="204">
        <v>0.0</v>
      </c>
      <c r="AA107" s="205" t="s">
        <v>132</v>
      </c>
      <c r="AB107" s="141">
        <v>2.0</v>
      </c>
      <c r="AC107" s="142">
        <v>0.7296412037037037</v>
      </c>
      <c r="AD107" s="206" t="s">
        <v>165</v>
      </c>
      <c r="AE107" s="207" t="s">
        <v>133</v>
      </c>
      <c r="AF107" s="133" t="s">
        <v>166</v>
      </c>
      <c r="AG107" s="207">
        <v>1.36</v>
      </c>
      <c r="AH107" s="208">
        <v>500.0</v>
      </c>
      <c r="AI107" s="146"/>
      <c r="AJ107" s="144"/>
      <c r="AK107" s="147"/>
      <c r="AL107" s="114"/>
      <c r="AM107" s="211"/>
      <c r="AN107" s="132"/>
      <c r="AO107" s="132"/>
      <c r="AP107" s="149"/>
      <c r="AQ107" s="150"/>
      <c r="AR107" s="149"/>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row>
    <row r="108">
      <c r="A108" s="362" t="b">
        <v>0</v>
      </c>
      <c r="B108" s="94"/>
      <c r="C108" s="95"/>
      <c r="D108" s="96"/>
      <c r="E108" s="97"/>
      <c r="F108" s="98"/>
      <c r="G108" s="98"/>
      <c r="H108" s="98"/>
      <c r="I108" s="98"/>
      <c r="J108" s="98"/>
      <c r="K108" s="96"/>
      <c r="L108" s="96"/>
      <c r="M108" s="96"/>
      <c r="N108" s="270"/>
      <c r="O108" s="168">
        <v>1.0</v>
      </c>
      <c r="P108" s="169">
        <v>6.0</v>
      </c>
      <c r="Q108" s="294">
        <v>7.0</v>
      </c>
      <c r="R108" s="295">
        <v>6.0</v>
      </c>
      <c r="S108" s="296">
        <v>0.0</v>
      </c>
      <c r="T108" s="297">
        <v>0.0</v>
      </c>
      <c r="U108" s="200"/>
      <c r="V108" s="201"/>
      <c r="W108" s="202"/>
      <c r="X108" s="202"/>
      <c r="Y108" s="273">
        <v>0.0</v>
      </c>
      <c r="Z108" s="271">
        <v>0.0</v>
      </c>
      <c r="AA108" s="272" t="s">
        <v>132</v>
      </c>
      <c r="AB108" s="107">
        <v>3.0</v>
      </c>
      <c r="AC108" s="108">
        <v>0.736550925925926</v>
      </c>
      <c r="AD108" s="273" t="s">
        <v>179</v>
      </c>
      <c r="AE108" s="274" t="s">
        <v>133</v>
      </c>
      <c r="AF108" s="99" t="s">
        <v>166</v>
      </c>
      <c r="AG108" s="274">
        <v>2.62</v>
      </c>
      <c r="AH108" s="275">
        <v>58.39</v>
      </c>
      <c r="AI108" s="112"/>
      <c r="AJ108" s="110"/>
      <c r="AK108" s="113"/>
      <c r="AL108" s="114"/>
      <c r="AM108" s="278"/>
      <c r="AN108" s="98"/>
      <c r="AO108" s="98"/>
      <c r="AP108" s="116"/>
      <c r="AQ108" s="117"/>
      <c r="AR108" s="116"/>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row>
    <row r="109">
      <c r="A109" s="366" t="b">
        <v>0</v>
      </c>
      <c r="B109" s="128"/>
      <c r="C109" s="129"/>
      <c r="D109" s="130"/>
      <c r="E109" s="131"/>
      <c r="F109" s="132"/>
      <c r="G109" s="132"/>
      <c r="H109" s="132"/>
      <c r="I109" s="132"/>
      <c r="J109" s="132"/>
      <c r="K109" s="130"/>
      <c r="L109" s="130"/>
      <c r="M109" s="130"/>
      <c r="N109" s="195"/>
      <c r="O109" s="303">
        <v>1.0</v>
      </c>
      <c r="P109" s="304">
        <v>6.0</v>
      </c>
      <c r="Q109" s="305">
        <v>7.0</v>
      </c>
      <c r="R109" s="306">
        <v>6.0</v>
      </c>
      <c r="S109" s="307">
        <v>0.0</v>
      </c>
      <c r="T109" s="308">
        <v>0.0</v>
      </c>
      <c r="U109" s="200"/>
      <c r="V109" s="201"/>
      <c r="W109" s="202"/>
      <c r="X109" s="202"/>
      <c r="Y109" s="376">
        <v>0.0</v>
      </c>
      <c r="Z109" s="377">
        <v>0.0</v>
      </c>
      <c r="AA109" s="345" t="s">
        <v>132</v>
      </c>
      <c r="AB109" s="141">
        <v>4.0</v>
      </c>
      <c r="AC109" s="142">
        <v>0.7374768518518519</v>
      </c>
      <c r="AD109" s="206" t="s">
        <v>179</v>
      </c>
      <c r="AE109" s="207" t="s">
        <v>133</v>
      </c>
      <c r="AF109" s="133" t="s">
        <v>166</v>
      </c>
      <c r="AG109" s="207">
        <v>2.7</v>
      </c>
      <c r="AH109" s="208">
        <v>591.6</v>
      </c>
      <c r="AI109" s="146"/>
      <c r="AJ109" s="144"/>
      <c r="AK109" s="147"/>
      <c r="AL109" s="114"/>
      <c r="AM109" s="211"/>
      <c r="AN109" s="132"/>
      <c r="AO109" s="132"/>
      <c r="AP109" s="149"/>
      <c r="AQ109" s="150"/>
      <c r="AR109" s="149"/>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row>
    <row r="110">
      <c r="A110" s="362" t="b">
        <v>0</v>
      </c>
      <c r="B110" s="215"/>
      <c r="C110" s="216"/>
      <c r="D110" s="217"/>
      <c r="E110" s="218"/>
      <c r="F110" s="219"/>
      <c r="G110" s="219"/>
      <c r="H110" s="219"/>
      <c r="I110" s="219"/>
      <c r="J110" s="219"/>
      <c r="K110" s="217"/>
      <c r="L110" s="217"/>
      <c r="M110" s="217"/>
      <c r="N110" s="287"/>
      <c r="O110" s="221">
        <v>1.0</v>
      </c>
      <c r="P110" s="222">
        <v>6.0</v>
      </c>
      <c r="Q110" s="298">
        <v>7.0</v>
      </c>
      <c r="R110" s="299">
        <v>6.0</v>
      </c>
      <c r="S110" s="300">
        <v>6.0</v>
      </c>
      <c r="T110" s="301">
        <v>1.0</v>
      </c>
      <c r="U110" s="227"/>
      <c r="V110" s="228"/>
      <c r="W110" s="229"/>
      <c r="X110" s="229"/>
      <c r="Y110" s="302"/>
      <c r="Z110" s="231"/>
      <c r="AA110" s="232"/>
      <c r="AB110" s="389"/>
      <c r="AC110" s="234"/>
      <c r="AD110" s="235" t="s">
        <v>142</v>
      </c>
      <c r="AE110" s="236"/>
      <c r="AF110" s="237"/>
      <c r="AG110" s="236"/>
      <c r="AH110" s="238"/>
      <c r="AI110" s="390"/>
      <c r="AJ110" s="236"/>
      <c r="AK110" s="391"/>
      <c r="AL110" s="242"/>
      <c r="AM110" s="243"/>
      <c r="AN110" s="219"/>
      <c r="AO110" s="219"/>
      <c r="AP110" s="244"/>
      <c r="AQ110" s="245"/>
      <c r="AR110" s="116"/>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row>
    <row r="111">
      <c r="A111" s="366" t="b">
        <v>0</v>
      </c>
      <c r="B111" s="247">
        <v>44600.0</v>
      </c>
      <c r="C111" s="248">
        <v>0.44309027777777776</v>
      </c>
      <c r="D111" s="249" t="s">
        <v>241</v>
      </c>
      <c r="E111" s="357" t="s">
        <v>15</v>
      </c>
      <c r="F111" s="251" t="s">
        <v>136</v>
      </c>
      <c r="G111" s="358" t="s">
        <v>25</v>
      </c>
      <c r="H111" s="251" t="s">
        <v>232</v>
      </c>
      <c r="I111" s="251" t="s">
        <v>242</v>
      </c>
      <c r="J111" s="251" t="s">
        <v>243</v>
      </c>
      <c r="K111" s="249" t="s">
        <v>243</v>
      </c>
      <c r="L111" s="249"/>
      <c r="M111" s="249"/>
      <c r="N111" s="286" t="s">
        <v>244</v>
      </c>
      <c r="O111" s="254">
        <v>1.0</v>
      </c>
      <c r="P111" s="255">
        <v>3.0</v>
      </c>
      <c r="Q111" s="170"/>
      <c r="R111" s="171"/>
      <c r="S111" s="172"/>
      <c r="T111" s="173"/>
      <c r="U111" s="174"/>
      <c r="V111" s="175"/>
      <c r="W111" s="176"/>
      <c r="X111" s="176"/>
      <c r="Y111" s="260">
        <v>0.0</v>
      </c>
      <c r="Z111" s="256">
        <v>0.0</v>
      </c>
      <c r="AA111" s="257" t="s">
        <v>132</v>
      </c>
      <c r="AB111" s="258">
        <v>1.0</v>
      </c>
      <c r="AC111" s="259">
        <v>0.4417013888888889</v>
      </c>
      <c r="AD111" s="260" t="s">
        <v>140</v>
      </c>
      <c r="AE111" s="261" t="s">
        <v>133</v>
      </c>
      <c r="AF111" s="251" t="s">
        <v>133</v>
      </c>
      <c r="AG111" s="261">
        <v>1.12</v>
      </c>
      <c r="AH111" s="262">
        <v>709.02</v>
      </c>
      <c r="AI111" s="263">
        <v>10209.0</v>
      </c>
      <c r="AJ111" s="261">
        <v>4.14</v>
      </c>
      <c r="AK111" s="264">
        <v>80.31</v>
      </c>
      <c r="AL111" s="114"/>
      <c r="AM111" s="265">
        <f>AK111+AM106</f>
        <v>6404.74</v>
      </c>
      <c r="AN111" s="266">
        <f>if(AM111&gt;AN106,AM111,AN106)</f>
        <v>6595.67</v>
      </c>
      <c r="AO111" s="266">
        <f>AM111-AN111</f>
        <v>-190.93</v>
      </c>
      <c r="AP111" s="267">
        <f>AO111/AN111</f>
        <v>-0.02894777938</v>
      </c>
      <c r="AQ111" s="268">
        <f>AK111/AI111</f>
        <v>0.007866588304</v>
      </c>
      <c r="AR111" s="149"/>
      <c r="AS111" s="132"/>
      <c r="AT111" s="132"/>
      <c r="AU111" s="132"/>
      <c r="AV111" s="132"/>
      <c r="AW111" s="132"/>
      <c r="AX111" s="132"/>
      <c r="AY111" s="132"/>
      <c r="AZ111" s="132"/>
      <c r="BA111" s="132"/>
      <c r="BB111" s="132"/>
      <c r="BC111" s="132"/>
      <c r="BD111" s="132"/>
      <c r="BE111" s="132"/>
      <c r="BF111" s="132"/>
      <c r="BG111" s="132"/>
      <c r="BH111" s="132"/>
      <c r="BI111" s="132"/>
      <c r="BJ111" s="132"/>
      <c r="BK111" s="132"/>
      <c r="BL111" s="132"/>
      <c r="BM111" s="132"/>
      <c r="BN111" s="132"/>
    </row>
    <row r="112">
      <c r="A112" s="362" t="b">
        <v>0</v>
      </c>
      <c r="B112" s="94"/>
      <c r="C112" s="95"/>
      <c r="D112" s="96"/>
      <c r="E112" s="97"/>
      <c r="F112" s="98"/>
      <c r="G112" s="98"/>
      <c r="H112" s="98" t="str">
        <f>VLOOKUP(H111,VALIDATION!F:G,2,false)</f>
        <v>6201b94aa4eaad5dc977097f</v>
      </c>
      <c r="I112" s="99">
        <v>1.45</v>
      </c>
      <c r="J112" s="99">
        <v>3.2</v>
      </c>
      <c r="K112" s="96"/>
      <c r="L112" s="96"/>
      <c r="M112" s="96"/>
      <c r="N112" s="270"/>
      <c r="O112" s="303">
        <v>1.0</v>
      </c>
      <c r="P112" s="304">
        <v>3.0</v>
      </c>
      <c r="Q112" s="196"/>
      <c r="R112" s="197"/>
      <c r="S112" s="198"/>
      <c r="T112" s="199"/>
      <c r="U112" s="200"/>
      <c r="V112" s="201"/>
      <c r="W112" s="202"/>
      <c r="X112" s="202"/>
      <c r="Y112" s="360">
        <v>0.0</v>
      </c>
      <c r="Z112" s="361">
        <v>0.0</v>
      </c>
      <c r="AA112" s="346" t="s">
        <v>132</v>
      </c>
      <c r="AB112" s="107">
        <v>2.0</v>
      </c>
      <c r="AC112" s="108">
        <v>0.441712962962963</v>
      </c>
      <c r="AD112" s="273" t="s">
        <v>140</v>
      </c>
      <c r="AE112" s="274" t="s">
        <v>133</v>
      </c>
      <c r="AF112" s="99" t="s">
        <v>133</v>
      </c>
      <c r="AG112" s="274">
        <v>1.09</v>
      </c>
      <c r="AH112" s="275">
        <v>4750.0</v>
      </c>
      <c r="AI112" s="112"/>
      <c r="AJ112" s="110"/>
      <c r="AK112" s="113"/>
      <c r="AL112" s="114"/>
      <c r="AM112" s="278"/>
      <c r="AN112" s="98"/>
      <c r="AO112" s="98"/>
      <c r="AP112" s="116"/>
      <c r="AQ112" s="117"/>
      <c r="AR112" s="116"/>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row>
    <row r="113">
      <c r="A113" s="366" t="b">
        <v>0</v>
      </c>
      <c r="B113" s="128"/>
      <c r="C113" s="129"/>
      <c r="D113" s="130"/>
      <c r="E113" s="131"/>
      <c r="F113" s="132"/>
      <c r="G113" s="132"/>
      <c r="H113" s="132"/>
      <c r="I113" s="132"/>
      <c r="J113" s="132"/>
      <c r="K113" s="130"/>
      <c r="L113" s="130"/>
      <c r="M113" s="130"/>
      <c r="N113" s="195"/>
      <c r="O113" s="303">
        <v>1.0</v>
      </c>
      <c r="P113" s="304">
        <v>3.0</v>
      </c>
      <c r="Q113" s="196"/>
      <c r="R113" s="197"/>
      <c r="S113" s="198"/>
      <c r="T113" s="199"/>
      <c r="U113" s="200"/>
      <c r="V113" s="201"/>
      <c r="W113" s="202"/>
      <c r="X113" s="202"/>
      <c r="Y113" s="376">
        <v>0.0</v>
      </c>
      <c r="Z113" s="377">
        <v>0.0</v>
      </c>
      <c r="AA113" s="345" t="s">
        <v>132</v>
      </c>
      <c r="AB113" s="141">
        <v>3.0</v>
      </c>
      <c r="AC113" s="142">
        <v>0.441724537037037</v>
      </c>
      <c r="AD113" s="206" t="s">
        <v>140</v>
      </c>
      <c r="AE113" s="207" t="s">
        <v>133</v>
      </c>
      <c r="AF113" s="133" t="s">
        <v>133</v>
      </c>
      <c r="AG113" s="207">
        <v>1.09</v>
      </c>
      <c r="AH113" s="208">
        <v>4750.0</v>
      </c>
      <c r="AI113" s="146"/>
      <c r="AJ113" s="144"/>
      <c r="AK113" s="147"/>
      <c r="AL113" s="114"/>
      <c r="AM113" s="211"/>
      <c r="AN113" s="132"/>
      <c r="AO113" s="132"/>
      <c r="AP113" s="149"/>
      <c r="AQ113" s="150"/>
      <c r="AR113" s="149"/>
      <c r="AS113" s="132"/>
      <c r="AT113" s="132"/>
      <c r="AU113" s="132"/>
      <c r="AV113" s="132"/>
      <c r="AW113" s="132"/>
      <c r="AX113" s="132"/>
      <c r="AY113" s="132"/>
      <c r="AZ113" s="132"/>
      <c r="BA113" s="132"/>
      <c r="BB113" s="132"/>
      <c r="BC113" s="132"/>
      <c r="BD113" s="132"/>
      <c r="BE113" s="132"/>
      <c r="BF113" s="132"/>
      <c r="BG113" s="132"/>
      <c r="BH113" s="132"/>
      <c r="BI113" s="132"/>
      <c r="BJ113" s="132"/>
      <c r="BK113" s="132"/>
      <c r="BL113" s="132"/>
      <c r="BM113" s="132"/>
      <c r="BN113" s="132"/>
    </row>
    <row r="114">
      <c r="A114" s="362" t="b">
        <v>0</v>
      </c>
      <c r="B114" s="94"/>
      <c r="C114" s="95"/>
      <c r="D114" s="96"/>
      <c r="E114" s="97"/>
      <c r="F114" s="98"/>
      <c r="G114" s="98"/>
      <c r="H114" s="98"/>
      <c r="I114" s="98"/>
      <c r="J114" s="98"/>
      <c r="K114" s="96"/>
      <c r="L114" s="96"/>
      <c r="M114" s="96"/>
      <c r="N114" s="270"/>
      <c r="O114" s="303">
        <v>1.0</v>
      </c>
      <c r="P114" s="304">
        <v>3.0</v>
      </c>
      <c r="Q114" s="196"/>
      <c r="R114" s="197"/>
      <c r="S114" s="198"/>
      <c r="T114" s="199"/>
      <c r="U114" s="200"/>
      <c r="V114" s="201"/>
      <c r="W114" s="202"/>
      <c r="X114" s="202"/>
      <c r="Y114" s="360">
        <v>0.0</v>
      </c>
      <c r="Z114" s="361">
        <v>0.0</v>
      </c>
      <c r="AA114" s="346" t="s">
        <v>132</v>
      </c>
      <c r="AB114" s="107">
        <v>4.0</v>
      </c>
      <c r="AC114" s="108">
        <v>0.4417013888888889</v>
      </c>
      <c r="AD114" s="273" t="s">
        <v>165</v>
      </c>
      <c r="AE114" s="274" t="s">
        <v>133</v>
      </c>
      <c r="AF114" s="99" t="s">
        <v>166</v>
      </c>
      <c r="AG114" s="274">
        <v>1.09</v>
      </c>
      <c r="AH114" s="275">
        <v>4793.58</v>
      </c>
      <c r="AI114" s="112"/>
      <c r="AJ114" s="110"/>
      <c r="AK114" s="113"/>
      <c r="AL114" s="114"/>
      <c r="AM114" s="278"/>
      <c r="AN114" s="98"/>
      <c r="AO114" s="98"/>
      <c r="AP114" s="116"/>
      <c r="AQ114" s="117"/>
      <c r="AR114" s="116"/>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row>
    <row r="115">
      <c r="A115" s="366" t="b">
        <v>0</v>
      </c>
      <c r="B115" s="128"/>
      <c r="C115" s="129"/>
      <c r="D115" s="130"/>
      <c r="E115" s="131"/>
      <c r="F115" s="132"/>
      <c r="G115" s="132"/>
      <c r="H115" s="132"/>
      <c r="I115" s="132"/>
      <c r="J115" s="132"/>
      <c r="K115" s="130"/>
      <c r="L115" s="130"/>
      <c r="M115" s="130"/>
      <c r="N115" s="195"/>
      <c r="O115" s="303">
        <v>1.0</v>
      </c>
      <c r="P115" s="304">
        <v>3.0</v>
      </c>
      <c r="Q115" s="196"/>
      <c r="R115" s="197"/>
      <c r="S115" s="198"/>
      <c r="T115" s="199"/>
      <c r="U115" s="200"/>
      <c r="V115" s="201"/>
      <c r="W115" s="202"/>
      <c r="X115" s="202"/>
      <c r="Y115" s="376">
        <v>0.0</v>
      </c>
      <c r="Z115" s="377">
        <v>0.0</v>
      </c>
      <c r="AA115" s="345" t="s">
        <v>132</v>
      </c>
      <c r="AB115" s="141">
        <v>5.0</v>
      </c>
      <c r="AC115" s="142">
        <v>0.4417013888888889</v>
      </c>
      <c r="AD115" s="206" t="s">
        <v>165</v>
      </c>
      <c r="AE115" s="207" t="s">
        <v>133</v>
      </c>
      <c r="AF115" s="133" t="s">
        <v>166</v>
      </c>
      <c r="AG115" s="207">
        <v>1.09</v>
      </c>
      <c r="AH115" s="208">
        <v>4706.42</v>
      </c>
      <c r="AI115" s="146"/>
      <c r="AJ115" s="144"/>
      <c r="AK115" s="147"/>
      <c r="AL115" s="114"/>
      <c r="AM115" s="211"/>
      <c r="AN115" s="132"/>
      <c r="AO115" s="132"/>
      <c r="AP115" s="149"/>
      <c r="AQ115" s="150"/>
      <c r="AR115" s="149"/>
      <c r="AS115" s="132"/>
      <c r="AT115" s="132"/>
      <c r="AU115" s="132"/>
      <c r="AV115" s="132"/>
      <c r="AW115" s="132"/>
      <c r="AX115" s="132"/>
      <c r="AY115" s="132"/>
      <c r="AZ115" s="132"/>
      <c r="BA115" s="132"/>
      <c r="BB115" s="132"/>
      <c r="BC115" s="132"/>
      <c r="BD115" s="132"/>
      <c r="BE115" s="132"/>
      <c r="BF115" s="132"/>
      <c r="BG115" s="132"/>
      <c r="BH115" s="132"/>
      <c r="BI115" s="132"/>
      <c r="BJ115" s="132"/>
      <c r="BK115" s="132"/>
      <c r="BL115" s="132"/>
      <c r="BM115" s="132"/>
      <c r="BN115" s="132"/>
    </row>
    <row r="116">
      <c r="A116" s="362" t="b">
        <v>0</v>
      </c>
      <c r="B116" s="94"/>
      <c r="C116" s="95"/>
      <c r="D116" s="96"/>
      <c r="E116" s="97"/>
      <c r="F116" s="98"/>
      <c r="G116" s="98"/>
      <c r="H116" s="98"/>
      <c r="I116" s="98"/>
      <c r="J116" s="98"/>
      <c r="K116" s="96"/>
      <c r="L116" s="96"/>
      <c r="M116" s="96"/>
      <c r="N116" s="270"/>
      <c r="O116" s="303">
        <v>1.0</v>
      </c>
      <c r="P116" s="304">
        <v>3.0</v>
      </c>
      <c r="Q116" s="196"/>
      <c r="R116" s="197"/>
      <c r="S116" s="198"/>
      <c r="T116" s="199"/>
      <c r="U116" s="200"/>
      <c r="V116" s="201"/>
      <c r="W116" s="202"/>
      <c r="X116" s="202"/>
      <c r="Y116" s="360">
        <v>0.0</v>
      </c>
      <c r="Z116" s="361">
        <v>0.0</v>
      </c>
      <c r="AA116" s="346" t="s">
        <v>132</v>
      </c>
      <c r="AB116" s="107">
        <v>6.0</v>
      </c>
      <c r="AC116" s="108">
        <v>0.4423958333333333</v>
      </c>
      <c r="AD116" s="273" t="s">
        <v>245</v>
      </c>
      <c r="AE116" s="274" t="s">
        <v>133</v>
      </c>
      <c r="AF116" s="99" t="s">
        <v>166</v>
      </c>
      <c r="AG116" s="274">
        <v>1.1</v>
      </c>
      <c r="AH116" s="275">
        <v>2.02</v>
      </c>
      <c r="AI116" s="112"/>
      <c r="AJ116" s="110"/>
      <c r="AK116" s="113"/>
      <c r="AL116" s="114"/>
      <c r="AM116" s="278"/>
      <c r="AN116" s="98"/>
      <c r="AO116" s="98"/>
      <c r="AP116" s="116"/>
      <c r="AQ116" s="117"/>
      <c r="AR116" s="116"/>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row>
    <row r="117">
      <c r="A117" s="366" t="b">
        <v>0</v>
      </c>
      <c r="B117" s="313"/>
      <c r="C117" s="314"/>
      <c r="D117" s="315"/>
      <c r="E117" s="316"/>
      <c r="F117" s="317"/>
      <c r="G117" s="317"/>
      <c r="H117" s="317"/>
      <c r="I117" s="317"/>
      <c r="J117" s="317"/>
      <c r="K117" s="315"/>
      <c r="L117" s="315"/>
      <c r="M117" s="315"/>
      <c r="N117" s="383"/>
      <c r="O117" s="221">
        <v>1.0</v>
      </c>
      <c r="P117" s="222">
        <v>3.0</v>
      </c>
      <c r="Q117" s="223"/>
      <c r="R117" s="224"/>
      <c r="S117" s="225"/>
      <c r="T117" s="226"/>
      <c r="U117" s="227"/>
      <c r="V117" s="228"/>
      <c r="W117" s="229"/>
      <c r="X117" s="229"/>
      <c r="Y117" s="342"/>
      <c r="Z117" s="323"/>
      <c r="AA117" s="324"/>
      <c r="AB117" s="343"/>
      <c r="AC117" s="326"/>
      <c r="AD117" s="322" t="s">
        <v>142</v>
      </c>
      <c r="AE117" s="327"/>
      <c r="AF117" s="328"/>
      <c r="AG117" s="327"/>
      <c r="AH117" s="329"/>
      <c r="AI117" s="384"/>
      <c r="AJ117" s="327"/>
      <c r="AK117" s="385"/>
      <c r="AL117" s="114"/>
      <c r="AM117" s="211"/>
      <c r="AN117" s="132"/>
      <c r="AO117" s="132"/>
      <c r="AP117" s="149"/>
      <c r="AQ117" s="150"/>
      <c r="AR117" s="149"/>
      <c r="AS117" s="132"/>
      <c r="AT117" s="132"/>
      <c r="AU117" s="132"/>
      <c r="AV117" s="132"/>
      <c r="AW117" s="132"/>
      <c r="AX117" s="132"/>
      <c r="AY117" s="132"/>
      <c r="AZ117" s="132"/>
      <c r="BA117" s="132"/>
      <c r="BB117" s="132"/>
      <c r="BC117" s="132"/>
      <c r="BD117" s="132"/>
      <c r="BE117" s="132"/>
      <c r="BF117" s="132"/>
      <c r="BG117" s="132"/>
      <c r="BH117" s="132"/>
      <c r="BI117" s="132"/>
      <c r="BJ117" s="132"/>
      <c r="BK117" s="132"/>
      <c r="BL117" s="132"/>
      <c r="BM117" s="132"/>
      <c r="BN117" s="132"/>
    </row>
    <row r="118">
      <c r="A118" s="362" t="b">
        <v>0</v>
      </c>
      <c r="B118" s="161">
        <v>44600.0</v>
      </c>
      <c r="C118" s="162">
        <v>0.6023842592592593</v>
      </c>
      <c r="D118" s="163" t="s">
        <v>246</v>
      </c>
      <c r="E118" s="387" t="s">
        <v>15</v>
      </c>
      <c r="F118" s="165" t="s">
        <v>155</v>
      </c>
      <c r="G118" s="379" t="s">
        <v>25</v>
      </c>
      <c r="H118" s="165" t="s">
        <v>232</v>
      </c>
      <c r="I118" s="165" t="s">
        <v>247</v>
      </c>
      <c r="J118" s="165" t="s">
        <v>248</v>
      </c>
      <c r="K118" s="163" t="s">
        <v>248</v>
      </c>
      <c r="L118" s="163"/>
      <c r="M118" s="163"/>
      <c r="N118" s="167"/>
      <c r="O118" s="348">
        <v>6.0</v>
      </c>
      <c r="P118" s="349">
        <v>4.0</v>
      </c>
      <c r="Q118" s="350">
        <v>0.0</v>
      </c>
      <c r="R118" s="351">
        <v>4.0</v>
      </c>
      <c r="S118" s="172"/>
      <c r="T118" s="173"/>
      <c r="U118" s="174"/>
      <c r="V118" s="175"/>
      <c r="W118" s="176"/>
      <c r="X118" s="176"/>
      <c r="Y118" s="392">
        <v>0.0</v>
      </c>
      <c r="Z118" s="393">
        <v>0.0</v>
      </c>
      <c r="AA118" s="394"/>
      <c r="AB118" s="180">
        <v>1.0</v>
      </c>
      <c r="AC118" s="181">
        <v>0.6017361111111111</v>
      </c>
      <c r="AD118" s="182" t="s">
        <v>140</v>
      </c>
      <c r="AE118" s="183" t="s">
        <v>133</v>
      </c>
      <c r="AF118" s="165" t="s">
        <v>133</v>
      </c>
      <c r="AG118" s="183">
        <v>1.26</v>
      </c>
      <c r="AH118" s="184">
        <v>110.48</v>
      </c>
      <c r="AI118" s="185">
        <v>110.48</v>
      </c>
      <c r="AJ118" s="183">
        <v>1.41</v>
      </c>
      <c r="AK118" s="186">
        <v>27.31</v>
      </c>
      <c r="AL118" s="114"/>
      <c r="AM118" s="188">
        <f>AK118+AM111</f>
        <v>6432.05</v>
      </c>
      <c r="AN118" s="189">
        <f>if(AM118&gt;AN111,AM118,AN111)</f>
        <v>6595.67</v>
      </c>
      <c r="AO118" s="189">
        <f>AM118-AN118</f>
        <v>-163.62</v>
      </c>
      <c r="AP118" s="190">
        <f>AO118/AN118</f>
        <v>-0.02480718411</v>
      </c>
      <c r="AQ118" s="191">
        <f>AK118/AI118</f>
        <v>0.2471940623</v>
      </c>
      <c r="AR118" s="116"/>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row>
    <row r="119">
      <c r="A119" s="366" t="b">
        <v>0</v>
      </c>
      <c r="B119" s="313"/>
      <c r="C119" s="314"/>
      <c r="D119" s="315"/>
      <c r="E119" s="316"/>
      <c r="F119" s="317"/>
      <c r="G119" s="317"/>
      <c r="H119" s="132" t="str">
        <f>VLOOKUP(H118,VALIDATION!F:G,2,false)</f>
        <v>6201b94aa4eaad5dc977097f</v>
      </c>
      <c r="I119" s="328">
        <v>1.4</v>
      </c>
      <c r="J119" s="328">
        <v>3.5</v>
      </c>
      <c r="K119" s="315"/>
      <c r="L119" s="315"/>
      <c r="M119" s="315"/>
      <c r="N119" s="383"/>
      <c r="O119" s="221">
        <v>6.0</v>
      </c>
      <c r="P119" s="222">
        <v>4.0</v>
      </c>
      <c r="Q119" s="298">
        <v>0.0</v>
      </c>
      <c r="R119" s="299">
        <v>4.0</v>
      </c>
      <c r="S119" s="225"/>
      <c r="T119" s="226"/>
      <c r="U119" s="227"/>
      <c r="V119" s="228"/>
      <c r="W119" s="229"/>
      <c r="X119" s="229"/>
      <c r="Y119" s="342"/>
      <c r="Z119" s="323"/>
      <c r="AA119" s="324"/>
      <c r="AB119" s="343"/>
      <c r="AC119" s="326"/>
      <c r="AD119" s="322" t="s">
        <v>142</v>
      </c>
      <c r="AE119" s="327"/>
      <c r="AF119" s="328"/>
      <c r="AG119" s="327"/>
      <c r="AH119" s="329"/>
      <c r="AI119" s="384"/>
      <c r="AJ119" s="327"/>
      <c r="AK119" s="385"/>
      <c r="AL119" s="114"/>
      <c r="AM119" s="333"/>
      <c r="AN119" s="317"/>
      <c r="AO119" s="317"/>
      <c r="AP119" s="334"/>
      <c r="AQ119" s="335"/>
      <c r="AR119" s="149"/>
      <c r="AS119" s="132"/>
      <c r="AT119" s="132"/>
      <c r="AU119" s="132"/>
      <c r="AV119" s="132"/>
      <c r="AW119" s="132"/>
      <c r="AX119" s="132"/>
      <c r="AY119" s="132"/>
      <c r="AZ119" s="132"/>
      <c r="BA119" s="132"/>
      <c r="BB119" s="132"/>
      <c r="BC119" s="132"/>
      <c r="BD119" s="132"/>
      <c r="BE119" s="132"/>
      <c r="BF119" s="132"/>
      <c r="BG119" s="132"/>
      <c r="BH119" s="132"/>
      <c r="BI119" s="132"/>
      <c r="BJ119" s="132"/>
      <c r="BK119" s="132"/>
      <c r="BL119" s="132"/>
      <c r="BM119" s="132"/>
      <c r="BN119" s="132"/>
    </row>
    <row r="120">
      <c r="A120" s="362" t="b">
        <v>0</v>
      </c>
      <c r="B120" s="363">
        <v>44600.0</v>
      </c>
      <c r="C120" s="364">
        <v>0.6844791666666666</v>
      </c>
      <c r="D120" s="100" t="s">
        <v>249</v>
      </c>
      <c r="E120" s="365" t="s">
        <v>16</v>
      </c>
      <c r="F120" s="99" t="s">
        <v>155</v>
      </c>
      <c r="G120" s="379" t="s">
        <v>25</v>
      </c>
      <c r="H120" s="165" t="s">
        <v>232</v>
      </c>
      <c r="I120" s="99" t="s">
        <v>250</v>
      </c>
      <c r="J120" s="99" t="s">
        <v>251</v>
      </c>
      <c r="K120" s="100" t="s">
        <v>251</v>
      </c>
      <c r="L120" s="100"/>
      <c r="M120" s="100"/>
      <c r="N120" s="270"/>
      <c r="O120" s="168">
        <v>4.0</v>
      </c>
      <c r="P120" s="169">
        <v>6.0</v>
      </c>
      <c r="Q120" s="196"/>
      <c r="R120" s="197"/>
      <c r="S120" s="198"/>
      <c r="T120" s="199"/>
      <c r="U120" s="200"/>
      <c r="V120" s="201"/>
      <c r="W120" s="202"/>
      <c r="X120" s="202"/>
      <c r="Y120" s="360">
        <v>0.0</v>
      </c>
      <c r="Z120" s="361">
        <v>0.0</v>
      </c>
      <c r="AA120" s="272" t="s">
        <v>133</v>
      </c>
      <c r="AB120" s="107">
        <v>1.0</v>
      </c>
      <c r="AC120" s="108">
        <v>0.683587962962963</v>
      </c>
      <c r="AD120" s="273" t="s">
        <v>140</v>
      </c>
      <c r="AE120" s="274" t="s">
        <v>133</v>
      </c>
      <c r="AF120" s="99" t="s">
        <v>133</v>
      </c>
      <c r="AG120" s="274">
        <v>1.12</v>
      </c>
      <c r="AH120" s="275">
        <v>295.3</v>
      </c>
      <c r="AI120" s="276">
        <v>295.3</v>
      </c>
      <c r="AJ120" s="274">
        <v>0.71</v>
      </c>
      <c r="AK120" s="277">
        <v>34.73</v>
      </c>
      <c r="AL120" s="114"/>
      <c r="AM120" s="188">
        <f>AK120+AM118</f>
        <v>6466.78</v>
      </c>
      <c r="AN120" s="189">
        <f>if(AM120&gt;AN118,AM120,AN118)</f>
        <v>6595.67</v>
      </c>
      <c r="AO120" s="189">
        <f>AM120-AN120</f>
        <v>-128.89</v>
      </c>
      <c r="AP120" s="190">
        <f>AO120/AN120</f>
        <v>-0.01954160836</v>
      </c>
      <c r="AQ120" s="191">
        <f>AK120/AI120</f>
        <v>0.117609211</v>
      </c>
      <c r="AR120" s="116"/>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row>
    <row r="121">
      <c r="A121" s="366" t="b">
        <v>0</v>
      </c>
      <c r="B121" s="313"/>
      <c r="C121" s="314"/>
      <c r="D121" s="315"/>
      <c r="E121" s="316"/>
      <c r="F121" s="317"/>
      <c r="G121" s="317"/>
      <c r="H121" s="132" t="str">
        <f>VLOOKUP(H120,VALIDATION!F:G,2,false)</f>
        <v>6201b94aa4eaad5dc977097f</v>
      </c>
      <c r="I121" s="328">
        <v>1.4</v>
      </c>
      <c r="J121" s="328">
        <v>3.5</v>
      </c>
      <c r="K121" s="315"/>
      <c r="L121" s="315"/>
      <c r="M121" s="315"/>
      <c r="N121" s="318" t="s">
        <v>252</v>
      </c>
      <c r="O121" s="221">
        <v>4.0</v>
      </c>
      <c r="P121" s="222">
        <v>6.0</v>
      </c>
      <c r="Q121" s="223"/>
      <c r="R121" s="224"/>
      <c r="S121" s="225"/>
      <c r="T121" s="226"/>
      <c r="U121" s="227"/>
      <c r="V121" s="228"/>
      <c r="W121" s="229"/>
      <c r="X121" s="229"/>
      <c r="Y121" s="342"/>
      <c r="Z121" s="323"/>
      <c r="AA121" s="324"/>
      <c r="AB121" s="343"/>
      <c r="AC121" s="326"/>
      <c r="AD121" s="322" t="s">
        <v>142</v>
      </c>
      <c r="AE121" s="327"/>
      <c r="AF121" s="328"/>
      <c r="AG121" s="327"/>
      <c r="AH121" s="329"/>
      <c r="AI121" s="384"/>
      <c r="AJ121" s="327"/>
      <c r="AK121" s="385"/>
      <c r="AL121" s="242"/>
      <c r="AM121" s="333"/>
      <c r="AN121" s="317"/>
      <c r="AO121" s="317"/>
      <c r="AP121" s="334"/>
      <c r="AQ121" s="335"/>
      <c r="AR121" s="149"/>
      <c r="AS121" s="132"/>
      <c r="AT121" s="132"/>
      <c r="AU121" s="132"/>
      <c r="AV121" s="132"/>
      <c r="AW121" s="132"/>
      <c r="AX121" s="132"/>
      <c r="AY121" s="132"/>
      <c r="AZ121" s="132"/>
      <c r="BA121" s="132"/>
      <c r="BB121" s="132"/>
      <c r="BC121" s="132"/>
      <c r="BD121" s="132"/>
      <c r="BE121" s="132"/>
      <c r="BF121" s="132"/>
      <c r="BG121" s="132"/>
      <c r="BH121" s="132"/>
      <c r="BI121" s="132"/>
      <c r="BJ121" s="132"/>
      <c r="BK121" s="132"/>
      <c r="BL121" s="132"/>
      <c r="BM121" s="132"/>
      <c r="BN121" s="132"/>
    </row>
    <row r="122">
      <c r="A122" s="362" t="b">
        <v>0</v>
      </c>
      <c r="B122" s="363">
        <v>44600.0</v>
      </c>
      <c r="C122" s="364">
        <v>0.6844791666666666</v>
      </c>
      <c r="D122" s="100" t="s">
        <v>249</v>
      </c>
      <c r="E122" s="365" t="s">
        <v>15</v>
      </c>
      <c r="F122" s="99" t="s">
        <v>155</v>
      </c>
      <c r="G122" s="379" t="s">
        <v>25</v>
      </c>
      <c r="H122" s="165" t="s">
        <v>232</v>
      </c>
      <c r="I122" s="99" t="s">
        <v>250</v>
      </c>
      <c r="J122" s="99" t="s">
        <v>251</v>
      </c>
      <c r="K122" s="100" t="s">
        <v>251</v>
      </c>
      <c r="L122" s="100"/>
      <c r="M122" s="100"/>
      <c r="N122" s="270"/>
      <c r="O122" s="168">
        <v>4.0</v>
      </c>
      <c r="P122" s="169">
        <v>6.0</v>
      </c>
      <c r="Q122" s="196"/>
      <c r="R122" s="197"/>
      <c r="S122" s="198"/>
      <c r="T122" s="199"/>
      <c r="U122" s="200"/>
      <c r="V122" s="201"/>
      <c r="W122" s="202"/>
      <c r="X122" s="202"/>
      <c r="Y122" s="360">
        <v>0.0</v>
      </c>
      <c r="Z122" s="361">
        <v>0.0</v>
      </c>
      <c r="AA122" s="272" t="s">
        <v>133</v>
      </c>
      <c r="AB122" s="107">
        <v>1.0</v>
      </c>
      <c r="AC122" s="108">
        <v>0.6835185185185185</v>
      </c>
      <c r="AD122" s="273" t="s">
        <v>140</v>
      </c>
      <c r="AE122" s="274" t="s">
        <v>133</v>
      </c>
      <c r="AF122" s="99" t="s">
        <v>133</v>
      </c>
      <c r="AG122" s="274">
        <v>1.31</v>
      </c>
      <c r="AH122" s="275">
        <v>891.59</v>
      </c>
      <c r="AI122" s="276">
        <v>10391.59</v>
      </c>
      <c r="AJ122" s="274">
        <v>136.9</v>
      </c>
      <c r="AK122" s="277">
        <v>2656.99</v>
      </c>
      <c r="AL122" s="114"/>
      <c r="AM122" s="188">
        <f>AK122+AM120</f>
        <v>9123.77</v>
      </c>
      <c r="AN122" s="189">
        <f>if(AM122&gt;AN120,AM122,AN120)</f>
        <v>9123.77</v>
      </c>
      <c r="AO122" s="189">
        <f>AM122-AN122</f>
        <v>0</v>
      </c>
      <c r="AP122" s="190">
        <f>AO122/AN122</f>
        <v>0</v>
      </c>
      <c r="AQ122" s="191">
        <f>AK122/AI122</f>
        <v>0.2556865696</v>
      </c>
      <c r="AR122" s="116"/>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row>
    <row r="123">
      <c r="A123" s="366" t="b">
        <v>0</v>
      </c>
      <c r="B123" s="128"/>
      <c r="C123" s="129"/>
      <c r="D123" s="130"/>
      <c r="E123" s="131"/>
      <c r="F123" s="132"/>
      <c r="G123" s="132"/>
      <c r="H123" s="132" t="str">
        <f>VLOOKUP(H122,VALIDATION!F:G,2,false)</f>
        <v>6201b94aa4eaad5dc977097f</v>
      </c>
      <c r="I123" s="395">
        <v>1.4</v>
      </c>
      <c r="J123" s="395">
        <v>3.5</v>
      </c>
      <c r="K123" s="130"/>
      <c r="L123" s="130"/>
      <c r="M123" s="130"/>
      <c r="N123" s="195"/>
      <c r="O123" s="168">
        <v>4.0</v>
      </c>
      <c r="P123" s="169">
        <v>6.0</v>
      </c>
      <c r="Q123" s="196"/>
      <c r="R123" s="197"/>
      <c r="S123" s="198"/>
      <c r="T123" s="199"/>
      <c r="U123" s="200"/>
      <c r="V123" s="201"/>
      <c r="W123" s="202"/>
      <c r="X123" s="202"/>
      <c r="Y123" s="376">
        <v>0.0</v>
      </c>
      <c r="Z123" s="377">
        <v>0.0</v>
      </c>
      <c r="AA123" s="205" t="s">
        <v>133</v>
      </c>
      <c r="AB123" s="141">
        <v>2.0</v>
      </c>
      <c r="AC123" s="142">
        <v>0.6835300925925926</v>
      </c>
      <c r="AD123" s="206" t="s">
        <v>140</v>
      </c>
      <c r="AE123" s="207" t="s">
        <v>133</v>
      </c>
      <c r="AF123" s="133" t="s">
        <v>133</v>
      </c>
      <c r="AG123" s="207">
        <v>1.27</v>
      </c>
      <c r="AH123" s="208">
        <v>4750.0</v>
      </c>
      <c r="AI123" s="146"/>
      <c r="AJ123" s="144"/>
      <c r="AK123" s="147"/>
      <c r="AL123" s="114"/>
      <c r="AM123" s="211"/>
      <c r="AN123" s="132"/>
      <c r="AO123" s="132"/>
      <c r="AP123" s="149"/>
      <c r="AQ123" s="150"/>
      <c r="AR123" s="149"/>
      <c r="AS123" s="132"/>
      <c r="AT123" s="132"/>
      <c r="AU123" s="132"/>
      <c r="AV123" s="132"/>
      <c r="AW123" s="132"/>
      <c r="AX123" s="132"/>
      <c r="AY123" s="132"/>
      <c r="AZ123" s="132"/>
      <c r="BA123" s="132"/>
      <c r="BB123" s="132"/>
      <c r="BC123" s="132"/>
      <c r="BD123" s="132"/>
      <c r="BE123" s="132"/>
      <c r="BF123" s="132"/>
      <c r="BG123" s="132"/>
      <c r="BH123" s="132"/>
      <c r="BI123" s="132"/>
      <c r="BJ123" s="132"/>
      <c r="BK123" s="132"/>
      <c r="BL123" s="132"/>
      <c r="BM123" s="132"/>
      <c r="BN123" s="132"/>
    </row>
    <row r="124">
      <c r="A124" s="362" t="b">
        <v>0</v>
      </c>
      <c r="B124" s="94"/>
      <c r="C124" s="95"/>
      <c r="D124" s="96"/>
      <c r="E124" s="97"/>
      <c r="F124" s="98"/>
      <c r="G124" s="98"/>
      <c r="H124" s="98"/>
      <c r="I124" s="98"/>
      <c r="J124" s="98"/>
      <c r="K124" s="96"/>
      <c r="L124" s="96"/>
      <c r="M124" s="96"/>
      <c r="N124" s="270"/>
      <c r="O124" s="168">
        <v>4.0</v>
      </c>
      <c r="P124" s="169">
        <v>6.0</v>
      </c>
      <c r="Q124" s="196"/>
      <c r="R124" s="197"/>
      <c r="S124" s="198"/>
      <c r="T124" s="199"/>
      <c r="U124" s="200"/>
      <c r="V124" s="201"/>
      <c r="W124" s="202"/>
      <c r="X124" s="202"/>
      <c r="Y124" s="360">
        <v>0.0</v>
      </c>
      <c r="Z124" s="361">
        <v>0.0</v>
      </c>
      <c r="AA124" s="272" t="s">
        <v>133</v>
      </c>
      <c r="AB124" s="107">
        <v>3.0</v>
      </c>
      <c r="AC124" s="108">
        <v>0.6835416666666667</v>
      </c>
      <c r="AD124" s="273" t="s">
        <v>140</v>
      </c>
      <c r="AE124" s="274" t="s">
        <v>133</v>
      </c>
      <c r="AF124" s="99" t="s">
        <v>133</v>
      </c>
      <c r="AG124" s="274">
        <v>1.26</v>
      </c>
      <c r="AH124" s="275">
        <v>4750.0</v>
      </c>
      <c r="AI124" s="112"/>
      <c r="AJ124" s="110"/>
      <c r="AK124" s="113"/>
      <c r="AL124" s="114"/>
      <c r="AM124" s="278"/>
      <c r="AN124" s="98"/>
      <c r="AO124" s="98"/>
      <c r="AP124" s="116"/>
      <c r="AQ124" s="117"/>
      <c r="AR124" s="116"/>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row>
    <row r="125">
      <c r="A125" s="366" t="b">
        <v>0</v>
      </c>
      <c r="B125" s="313"/>
      <c r="C125" s="314"/>
      <c r="D125" s="315"/>
      <c r="E125" s="316"/>
      <c r="F125" s="317"/>
      <c r="G125" s="317"/>
      <c r="H125" s="317"/>
      <c r="I125" s="317"/>
      <c r="J125" s="317"/>
      <c r="K125" s="315"/>
      <c r="L125" s="315"/>
      <c r="M125" s="315"/>
      <c r="N125" s="318" t="s">
        <v>252</v>
      </c>
      <c r="O125" s="221">
        <v>4.0</v>
      </c>
      <c r="P125" s="222">
        <v>6.0</v>
      </c>
      <c r="Q125" s="223"/>
      <c r="R125" s="224"/>
      <c r="S125" s="225"/>
      <c r="T125" s="226"/>
      <c r="U125" s="227"/>
      <c r="V125" s="228"/>
      <c r="W125" s="229"/>
      <c r="X125" s="229"/>
      <c r="Y125" s="342"/>
      <c r="Z125" s="323"/>
      <c r="AA125" s="324"/>
      <c r="AB125" s="343"/>
      <c r="AC125" s="326"/>
      <c r="AD125" s="322" t="s">
        <v>142</v>
      </c>
      <c r="AE125" s="327"/>
      <c r="AF125" s="328"/>
      <c r="AG125" s="327"/>
      <c r="AH125" s="329"/>
      <c r="AI125" s="384"/>
      <c r="AJ125" s="327"/>
      <c r="AK125" s="385"/>
      <c r="AL125" s="242"/>
      <c r="AM125" s="333"/>
      <c r="AN125" s="317"/>
      <c r="AO125" s="317"/>
      <c r="AP125" s="334"/>
      <c r="AQ125" s="335"/>
      <c r="AR125" s="149"/>
      <c r="AS125" s="132"/>
      <c r="AT125" s="132"/>
      <c r="AU125" s="132"/>
      <c r="AV125" s="132"/>
      <c r="AW125" s="132"/>
      <c r="AX125" s="132"/>
      <c r="AY125" s="132"/>
      <c r="AZ125" s="132"/>
      <c r="BA125" s="132"/>
      <c r="BB125" s="132"/>
      <c r="BC125" s="132"/>
      <c r="BD125" s="132"/>
      <c r="BE125" s="132"/>
      <c r="BF125" s="132"/>
      <c r="BG125" s="132"/>
      <c r="BH125" s="132"/>
      <c r="BI125" s="132"/>
      <c r="BJ125" s="132"/>
      <c r="BK125" s="132"/>
      <c r="BL125" s="132"/>
      <c r="BM125" s="132"/>
      <c r="BN125" s="132"/>
    </row>
    <row r="126">
      <c r="A126" s="362" t="b">
        <v>0</v>
      </c>
      <c r="B126" s="363">
        <v>44602.0</v>
      </c>
      <c r="C126" s="364">
        <v>0.5358333333333334</v>
      </c>
      <c r="D126" s="100" t="s">
        <v>253</v>
      </c>
      <c r="E126" s="365" t="s">
        <v>15</v>
      </c>
      <c r="F126" s="99" t="s">
        <v>136</v>
      </c>
      <c r="G126" s="99" t="s">
        <v>31</v>
      </c>
      <c r="H126" s="165" t="s">
        <v>254</v>
      </c>
      <c r="I126" s="99" t="s">
        <v>255</v>
      </c>
      <c r="J126" s="99" t="s">
        <v>256</v>
      </c>
      <c r="K126" s="100" t="s">
        <v>255</v>
      </c>
      <c r="L126" s="100"/>
      <c r="M126" s="100"/>
      <c r="N126" s="270"/>
      <c r="O126" s="168">
        <v>3.0</v>
      </c>
      <c r="P126" s="169">
        <v>1.0</v>
      </c>
      <c r="Q126" s="196"/>
      <c r="R126" s="197"/>
      <c r="S126" s="198"/>
      <c r="T126" s="199"/>
      <c r="U126" s="200"/>
      <c r="V126" s="201"/>
      <c r="W126" s="202"/>
      <c r="X126" s="202"/>
      <c r="Y126" s="360">
        <v>0.0</v>
      </c>
      <c r="Z126" s="361">
        <v>0.0</v>
      </c>
      <c r="AA126" s="272" t="s">
        <v>133</v>
      </c>
      <c r="AB126" s="107">
        <v>1.0</v>
      </c>
      <c r="AC126" s="108">
        <v>0.4779050925925926</v>
      </c>
      <c r="AD126" s="273" t="s">
        <v>140</v>
      </c>
      <c r="AE126" s="274" t="s">
        <v>133</v>
      </c>
      <c r="AF126" s="99" t="s">
        <v>133</v>
      </c>
      <c r="AG126" s="274">
        <v>2.0</v>
      </c>
      <c r="AH126" s="275">
        <v>52.0</v>
      </c>
      <c r="AI126" s="276">
        <v>468.09</v>
      </c>
      <c r="AJ126" s="274">
        <v>0.0</v>
      </c>
      <c r="AK126" s="277">
        <v>-400.1</v>
      </c>
      <c r="AL126" s="114"/>
      <c r="AM126" s="188">
        <f>AK126+AM122</f>
        <v>8723.67</v>
      </c>
      <c r="AN126" s="189">
        <f>if(AM126&gt;AN122,AM126,AN122)</f>
        <v>9123.77</v>
      </c>
      <c r="AO126" s="189">
        <f>AM126-AN126</f>
        <v>-400.1</v>
      </c>
      <c r="AP126" s="190">
        <f>AO126/AN126</f>
        <v>-0.04385248642</v>
      </c>
      <c r="AQ126" s="191">
        <f>AK126/AI126</f>
        <v>-0.8547501549</v>
      </c>
      <c r="AR126" s="116"/>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row>
    <row r="127">
      <c r="A127" s="366" t="b">
        <v>0</v>
      </c>
      <c r="B127" s="128"/>
      <c r="C127" s="129"/>
      <c r="D127" s="130"/>
      <c r="E127" s="131"/>
      <c r="F127" s="132"/>
      <c r="G127" s="132"/>
      <c r="H127" s="132" t="str">
        <f>VLOOKUP(H126,VALIDATION!F:G,2,false)</f>
        <v>61fe7fd0a4eaad5dc977083b</v>
      </c>
      <c r="I127" s="133">
        <v>3.0</v>
      </c>
      <c r="J127" s="133">
        <v>1.5</v>
      </c>
      <c r="K127" s="130"/>
      <c r="L127" s="130"/>
      <c r="M127" s="130"/>
      <c r="N127" s="195"/>
      <c r="O127" s="303">
        <v>3.0</v>
      </c>
      <c r="P127" s="304">
        <v>1.0</v>
      </c>
      <c r="Q127" s="196"/>
      <c r="R127" s="197"/>
      <c r="S127" s="198"/>
      <c r="T127" s="199"/>
      <c r="U127" s="200"/>
      <c r="V127" s="201"/>
      <c r="W127" s="202"/>
      <c r="X127" s="202"/>
      <c r="Y127" s="376">
        <v>0.0</v>
      </c>
      <c r="Z127" s="377">
        <v>0.0</v>
      </c>
      <c r="AA127" s="345" t="s">
        <v>133</v>
      </c>
      <c r="AB127" s="141">
        <v>2.0</v>
      </c>
      <c r="AC127" s="142">
        <v>0.47869212962962965</v>
      </c>
      <c r="AD127" s="206" t="s">
        <v>140</v>
      </c>
      <c r="AE127" s="207" t="s">
        <v>133</v>
      </c>
      <c r="AF127" s="133" t="s">
        <v>133</v>
      </c>
      <c r="AG127" s="207">
        <v>1.94</v>
      </c>
      <c r="AH127" s="208">
        <v>202.08</v>
      </c>
      <c r="AI127" s="146"/>
      <c r="AJ127" s="144"/>
      <c r="AK127" s="147"/>
      <c r="AL127" s="114"/>
      <c r="AM127" s="211"/>
      <c r="AN127" s="132"/>
      <c r="AO127" s="132"/>
      <c r="AP127" s="149"/>
      <c r="AQ127" s="150"/>
      <c r="AR127" s="149"/>
      <c r="AS127" s="132"/>
      <c r="AT127" s="132"/>
      <c r="AU127" s="132"/>
      <c r="AV127" s="132"/>
      <c r="AW127" s="132"/>
      <c r="AX127" s="132"/>
      <c r="AY127" s="132"/>
      <c r="AZ127" s="132"/>
      <c r="BA127" s="132"/>
      <c r="BB127" s="132"/>
      <c r="BC127" s="132"/>
      <c r="BD127" s="132"/>
      <c r="BE127" s="132"/>
      <c r="BF127" s="132"/>
      <c r="BG127" s="132"/>
      <c r="BH127" s="132"/>
      <c r="BI127" s="132"/>
      <c r="BJ127" s="132"/>
      <c r="BK127" s="132"/>
      <c r="BL127" s="132"/>
      <c r="BM127" s="132"/>
      <c r="BN127" s="132"/>
    </row>
    <row r="128">
      <c r="A128" s="362" t="b">
        <v>0</v>
      </c>
      <c r="B128" s="94"/>
      <c r="C128" s="95"/>
      <c r="D128" s="96"/>
      <c r="E128" s="97"/>
      <c r="F128" s="98"/>
      <c r="G128" s="98"/>
      <c r="H128" s="98"/>
      <c r="I128" s="98"/>
      <c r="J128" s="98"/>
      <c r="K128" s="96"/>
      <c r="L128" s="96"/>
      <c r="M128" s="96"/>
      <c r="N128" s="270"/>
      <c r="O128" s="303">
        <v>3.0</v>
      </c>
      <c r="P128" s="304">
        <v>1.0</v>
      </c>
      <c r="Q128" s="196"/>
      <c r="R128" s="197"/>
      <c r="S128" s="198"/>
      <c r="T128" s="199"/>
      <c r="U128" s="200"/>
      <c r="V128" s="201"/>
      <c r="W128" s="202"/>
      <c r="X128" s="202"/>
      <c r="Y128" s="360">
        <v>0.0</v>
      </c>
      <c r="Z128" s="361">
        <v>0.0</v>
      </c>
      <c r="AA128" s="346" t="s">
        <v>133</v>
      </c>
      <c r="AB128" s="107">
        <v>3.0</v>
      </c>
      <c r="AC128" s="108">
        <v>0.48028935185185184</v>
      </c>
      <c r="AD128" s="273" t="s">
        <v>140</v>
      </c>
      <c r="AE128" s="274" t="s">
        <v>133</v>
      </c>
      <c r="AF128" s="99" t="s">
        <v>133</v>
      </c>
      <c r="AG128" s="274">
        <v>1.9</v>
      </c>
      <c r="AH128" s="275">
        <v>87.63</v>
      </c>
      <c r="AI128" s="112"/>
      <c r="AJ128" s="110"/>
      <c r="AK128" s="113"/>
      <c r="AL128" s="114"/>
      <c r="AM128" s="278"/>
      <c r="AN128" s="98"/>
      <c r="AO128" s="98"/>
      <c r="AP128" s="116"/>
      <c r="AQ128" s="117"/>
      <c r="AR128" s="116"/>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row>
    <row r="129">
      <c r="A129" s="366" t="b">
        <v>0</v>
      </c>
      <c r="B129" s="128"/>
      <c r="C129" s="129"/>
      <c r="D129" s="130"/>
      <c r="E129" s="131"/>
      <c r="F129" s="132"/>
      <c r="G129" s="132"/>
      <c r="H129" s="132"/>
      <c r="I129" s="132"/>
      <c r="J129" s="132"/>
      <c r="K129" s="130"/>
      <c r="L129" s="130"/>
      <c r="M129" s="130"/>
      <c r="N129" s="195"/>
      <c r="O129" s="303">
        <v>3.0</v>
      </c>
      <c r="P129" s="304">
        <v>1.0</v>
      </c>
      <c r="Q129" s="196"/>
      <c r="R129" s="197"/>
      <c r="S129" s="198"/>
      <c r="T129" s="199"/>
      <c r="U129" s="200"/>
      <c r="V129" s="201"/>
      <c r="W129" s="202"/>
      <c r="X129" s="202"/>
      <c r="Y129" s="376">
        <v>0.0</v>
      </c>
      <c r="Z129" s="377">
        <v>0.0</v>
      </c>
      <c r="AA129" s="345" t="s">
        <v>133</v>
      </c>
      <c r="AB129" s="141">
        <v>4.0</v>
      </c>
      <c r="AC129" s="142">
        <v>0.48050925925925925</v>
      </c>
      <c r="AD129" s="206" t="s">
        <v>140</v>
      </c>
      <c r="AE129" s="207" t="s">
        <v>133</v>
      </c>
      <c r="AF129" s="133" t="s">
        <v>133</v>
      </c>
      <c r="AG129" s="207">
        <v>1.97</v>
      </c>
      <c r="AH129" s="208">
        <v>26.0</v>
      </c>
      <c r="AI129" s="146"/>
      <c r="AJ129" s="144"/>
      <c r="AK129" s="147"/>
      <c r="AL129" s="114"/>
      <c r="AM129" s="211"/>
      <c r="AN129" s="132"/>
      <c r="AO129" s="132"/>
      <c r="AP129" s="149"/>
      <c r="AQ129" s="150"/>
      <c r="AR129" s="149"/>
      <c r="AS129" s="132"/>
      <c r="AT129" s="132"/>
      <c r="AU129" s="132"/>
      <c r="AV129" s="132"/>
      <c r="AW129" s="132"/>
      <c r="AX129" s="132"/>
      <c r="AY129" s="132"/>
      <c r="AZ129" s="132"/>
      <c r="BA129" s="132"/>
      <c r="BB129" s="132"/>
      <c r="BC129" s="132"/>
      <c r="BD129" s="132"/>
      <c r="BE129" s="132"/>
      <c r="BF129" s="132"/>
      <c r="BG129" s="132"/>
      <c r="BH129" s="132"/>
      <c r="BI129" s="132"/>
      <c r="BJ129" s="132"/>
      <c r="BK129" s="132"/>
      <c r="BL129" s="132"/>
      <c r="BM129" s="132"/>
      <c r="BN129" s="132"/>
    </row>
    <row r="130">
      <c r="A130" s="362" t="b">
        <v>0</v>
      </c>
      <c r="B130" s="94"/>
      <c r="C130" s="95"/>
      <c r="D130" s="96"/>
      <c r="E130" s="97"/>
      <c r="F130" s="98"/>
      <c r="G130" s="98"/>
      <c r="H130" s="98"/>
      <c r="I130" s="98"/>
      <c r="J130" s="98"/>
      <c r="K130" s="96"/>
      <c r="L130" s="96"/>
      <c r="M130" s="96"/>
      <c r="N130" s="270"/>
      <c r="O130" s="303">
        <v>3.0</v>
      </c>
      <c r="P130" s="304">
        <v>1.0</v>
      </c>
      <c r="Q130" s="196"/>
      <c r="R130" s="197"/>
      <c r="S130" s="198"/>
      <c r="T130" s="199"/>
      <c r="U130" s="200"/>
      <c r="V130" s="201"/>
      <c r="W130" s="202"/>
      <c r="X130" s="202"/>
      <c r="Y130" s="360">
        <v>0.0</v>
      </c>
      <c r="Z130" s="361">
        <v>0.0</v>
      </c>
      <c r="AA130" s="346" t="s">
        <v>133</v>
      </c>
      <c r="AB130" s="107">
        <v>5.0</v>
      </c>
      <c r="AC130" s="108">
        <v>0.48096064814814815</v>
      </c>
      <c r="AD130" s="273" t="s">
        <v>140</v>
      </c>
      <c r="AE130" s="274" t="s">
        <v>133</v>
      </c>
      <c r="AF130" s="99" t="s">
        <v>133</v>
      </c>
      <c r="AG130" s="274">
        <v>1.95</v>
      </c>
      <c r="AH130" s="275">
        <v>73.38</v>
      </c>
      <c r="AI130" s="112"/>
      <c r="AJ130" s="110"/>
      <c r="AK130" s="113"/>
      <c r="AL130" s="114"/>
      <c r="AM130" s="278"/>
      <c r="AN130" s="98"/>
      <c r="AO130" s="98"/>
      <c r="AP130" s="116"/>
      <c r="AQ130" s="117"/>
      <c r="AR130" s="116"/>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row>
    <row r="131">
      <c r="A131" s="366" t="b">
        <v>0</v>
      </c>
      <c r="B131" s="128"/>
      <c r="C131" s="129"/>
      <c r="D131" s="130"/>
      <c r="E131" s="131"/>
      <c r="F131" s="132"/>
      <c r="G131" s="132"/>
      <c r="H131" s="132"/>
      <c r="I131" s="132"/>
      <c r="J131" s="132"/>
      <c r="K131" s="130"/>
      <c r="L131" s="130"/>
      <c r="M131" s="130"/>
      <c r="N131" s="195"/>
      <c r="O131" s="303">
        <v>3.0</v>
      </c>
      <c r="P131" s="304">
        <v>1.0</v>
      </c>
      <c r="Q131" s="196"/>
      <c r="R131" s="197"/>
      <c r="S131" s="198"/>
      <c r="T131" s="199"/>
      <c r="U131" s="200"/>
      <c r="V131" s="201"/>
      <c r="W131" s="202"/>
      <c r="X131" s="202"/>
      <c r="Y131" s="376">
        <v>0.0</v>
      </c>
      <c r="Z131" s="377">
        <v>0.0</v>
      </c>
      <c r="AA131" s="345" t="s">
        <v>133</v>
      </c>
      <c r="AB131" s="141">
        <v>6.0</v>
      </c>
      <c r="AC131" s="142">
        <v>0.4812152777777778</v>
      </c>
      <c r="AD131" s="206" t="s">
        <v>140</v>
      </c>
      <c r="AE131" s="207" t="s">
        <v>133</v>
      </c>
      <c r="AF131" s="133" t="s">
        <v>133</v>
      </c>
      <c r="AG131" s="207">
        <v>2.0</v>
      </c>
      <c r="AH131" s="208">
        <v>27.0</v>
      </c>
      <c r="AI131" s="146"/>
      <c r="AJ131" s="144"/>
      <c r="AK131" s="147"/>
      <c r="AL131" s="114"/>
      <c r="AM131" s="211"/>
      <c r="AN131" s="132"/>
      <c r="AO131" s="132"/>
      <c r="AP131" s="149"/>
      <c r="AQ131" s="150"/>
      <c r="AR131" s="149"/>
      <c r="AS131" s="132"/>
      <c r="AT131" s="132"/>
      <c r="AU131" s="132"/>
      <c r="AV131" s="132"/>
      <c r="AW131" s="132"/>
      <c r="AX131" s="132"/>
      <c r="AY131" s="132"/>
      <c r="AZ131" s="132"/>
      <c r="BA131" s="132"/>
      <c r="BB131" s="132"/>
      <c r="BC131" s="132"/>
      <c r="BD131" s="132"/>
      <c r="BE131" s="132"/>
      <c r="BF131" s="132"/>
      <c r="BG131" s="132"/>
      <c r="BH131" s="132"/>
      <c r="BI131" s="132"/>
      <c r="BJ131" s="132"/>
      <c r="BK131" s="132"/>
      <c r="BL131" s="132"/>
      <c r="BM131" s="132"/>
      <c r="BN131" s="132"/>
    </row>
    <row r="132">
      <c r="A132" s="362" t="b">
        <v>0</v>
      </c>
      <c r="B132" s="94"/>
      <c r="C132" s="95"/>
      <c r="D132" s="96"/>
      <c r="E132" s="97"/>
      <c r="F132" s="98"/>
      <c r="G132" s="98"/>
      <c r="H132" s="98"/>
      <c r="I132" s="98"/>
      <c r="J132" s="98"/>
      <c r="K132" s="96"/>
      <c r="L132" s="96"/>
      <c r="M132" s="96"/>
      <c r="N132" s="279"/>
      <c r="O132" s="168">
        <v>6.0</v>
      </c>
      <c r="P132" s="169">
        <v>4.0</v>
      </c>
      <c r="Q132" s="294">
        <v>6.0</v>
      </c>
      <c r="R132" s="295">
        <v>7.0</v>
      </c>
      <c r="S132" s="198"/>
      <c r="T132" s="199"/>
      <c r="U132" s="200"/>
      <c r="V132" s="201"/>
      <c r="W132" s="202"/>
      <c r="X132" s="202"/>
      <c r="Y132" s="360">
        <v>0.0</v>
      </c>
      <c r="Z132" s="361">
        <v>0.0</v>
      </c>
      <c r="AA132" s="272" t="s">
        <v>132</v>
      </c>
      <c r="AB132" s="107">
        <v>7.0</v>
      </c>
      <c r="AC132" s="108">
        <v>0.5271643518518518</v>
      </c>
      <c r="AD132" s="273" t="s">
        <v>165</v>
      </c>
      <c r="AE132" s="274" t="s">
        <v>133</v>
      </c>
      <c r="AF132" s="99" t="s">
        <v>166</v>
      </c>
      <c r="AG132" s="274">
        <v>1.87</v>
      </c>
      <c r="AH132" s="275">
        <v>67.99</v>
      </c>
      <c r="AI132" s="112"/>
      <c r="AJ132" s="110"/>
      <c r="AK132" s="113"/>
      <c r="AL132" s="114"/>
      <c r="AM132" s="278"/>
      <c r="AN132" s="98"/>
      <c r="AO132" s="98"/>
      <c r="AP132" s="116"/>
      <c r="AQ132" s="117"/>
      <c r="AR132" s="116"/>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row>
    <row r="133">
      <c r="A133" s="366" t="b">
        <v>0</v>
      </c>
      <c r="B133" s="313"/>
      <c r="C133" s="314"/>
      <c r="D133" s="315"/>
      <c r="E133" s="316"/>
      <c r="F133" s="317"/>
      <c r="G133" s="317"/>
      <c r="H133" s="317"/>
      <c r="I133" s="317"/>
      <c r="J133" s="317"/>
      <c r="K133" s="315"/>
      <c r="L133" s="315"/>
      <c r="M133" s="315"/>
      <c r="N133" s="318" t="s">
        <v>257</v>
      </c>
      <c r="O133" s="221">
        <v>6.0</v>
      </c>
      <c r="P133" s="222">
        <v>4.0</v>
      </c>
      <c r="Q133" s="298">
        <v>6.0</v>
      </c>
      <c r="R133" s="299">
        <v>7.0</v>
      </c>
      <c r="S133" s="300">
        <v>10.0</v>
      </c>
      <c r="T133" s="301">
        <v>4.0</v>
      </c>
      <c r="U133" s="227"/>
      <c r="V133" s="228"/>
      <c r="W133" s="229"/>
      <c r="X133" s="229"/>
      <c r="Y133" s="342"/>
      <c r="Z133" s="323"/>
      <c r="AA133" s="324"/>
      <c r="AB133" s="343"/>
      <c r="AC133" s="326"/>
      <c r="AD133" s="322" t="s">
        <v>142</v>
      </c>
      <c r="AE133" s="327"/>
      <c r="AF133" s="328"/>
      <c r="AG133" s="327"/>
      <c r="AH133" s="329"/>
      <c r="AI133" s="384"/>
      <c r="AJ133" s="327"/>
      <c r="AK133" s="385"/>
      <c r="AL133" s="242"/>
      <c r="AM133" s="333"/>
      <c r="AN133" s="317"/>
      <c r="AO133" s="317"/>
      <c r="AP133" s="334"/>
      <c r="AQ133" s="335"/>
      <c r="AR133" s="149"/>
      <c r="AS133" s="132"/>
      <c r="AT133" s="132"/>
      <c r="AU133" s="132"/>
      <c r="AV133" s="132"/>
      <c r="AW133" s="132"/>
      <c r="AX133" s="132"/>
      <c r="AY133" s="132"/>
      <c r="AZ133" s="132"/>
      <c r="BA133" s="132"/>
      <c r="BB133" s="132"/>
      <c r="BC133" s="132"/>
      <c r="BD133" s="132"/>
      <c r="BE133" s="132"/>
      <c r="BF133" s="132"/>
      <c r="BG133" s="132"/>
      <c r="BH133" s="132"/>
      <c r="BI133" s="132"/>
      <c r="BJ133" s="132"/>
      <c r="BK133" s="132"/>
      <c r="BL133" s="132"/>
      <c r="BM133" s="132"/>
      <c r="BN133" s="132"/>
    </row>
    <row r="134">
      <c r="A134" s="362" t="b">
        <v>0</v>
      </c>
      <c r="B134" s="363">
        <v>44602.0</v>
      </c>
      <c r="C134" s="364">
        <v>0.5358333333333334</v>
      </c>
      <c r="D134" s="344" t="s">
        <v>253</v>
      </c>
      <c r="E134" s="365" t="s">
        <v>16</v>
      </c>
      <c r="F134" s="396" t="s">
        <v>136</v>
      </c>
      <c r="G134" s="99" t="s">
        <v>31</v>
      </c>
      <c r="H134" s="165" t="s">
        <v>254</v>
      </c>
      <c r="I134" s="396" t="s">
        <v>255</v>
      </c>
      <c r="J134" s="396" t="s">
        <v>256</v>
      </c>
      <c r="K134" s="344" t="s">
        <v>255</v>
      </c>
      <c r="L134" s="344"/>
      <c r="M134" s="344"/>
      <c r="N134" s="270"/>
      <c r="O134" s="303">
        <v>6.0</v>
      </c>
      <c r="P134" s="304">
        <v>4.0</v>
      </c>
      <c r="Q134" s="305">
        <v>6.0</v>
      </c>
      <c r="R134" s="306">
        <v>7.0</v>
      </c>
      <c r="S134" s="198"/>
      <c r="T134" s="199"/>
      <c r="U134" s="200"/>
      <c r="V134" s="201"/>
      <c r="W134" s="202"/>
      <c r="X134" s="202"/>
      <c r="Y134" s="273">
        <v>0.0</v>
      </c>
      <c r="Z134" s="271">
        <v>0.0</v>
      </c>
      <c r="AA134" s="272" t="s">
        <v>132</v>
      </c>
      <c r="AB134" s="107">
        <v>1.0</v>
      </c>
      <c r="AC134" s="108">
        <v>0.5279166666666667</v>
      </c>
      <c r="AD134" s="273" t="s">
        <v>140</v>
      </c>
      <c r="AE134" s="274" t="s">
        <v>133</v>
      </c>
      <c r="AF134" s="99" t="s">
        <v>166</v>
      </c>
      <c r="AG134" s="274">
        <v>1.72</v>
      </c>
      <c r="AH134" s="275">
        <v>151.0</v>
      </c>
      <c r="AI134" s="276">
        <v>294.45</v>
      </c>
      <c r="AJ134" s="274">
        <v>8.18</v>
      </c>
      <c r="AK134" s="277">
        <v>400.78</v>
      </c>
      <c r="AL134" s="114"/>
      <c r="AM134" s="188">
        <f>AK134+AM126</f>
        <v>9124.45</v>
      </c>
      <c r="AN134" s="189">
        <f>if(AM134&gt;AN126,AM134,AN126)</f>
        <v>9124.45</v>
      </c>
      <c r="AO134" s="189">
        <f>AM134-AN134</f>
        <v>0</v>
      </c>
      <c r="AP134" s="190">
        <f>AO134/AN134</f>
        <v>0</v>
      </c>
      <c r="AQ134" s="191">
        <f>AK134/AI134</f>
        <v>1.361113941</v>
      </c>
      <c r="AR134" s="116"/>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row>
    <row r="135">
      <c r="A135" s="366" t="b">
        <v>0</v>
      </c>
      <c r="B135" s="128"/>
      <c r="C135" s="129"/>
      <c r="D135" s="130"/>
      <c r="E135" s="131"/>
      <c r="F135" s="132"/>
      <c r="G135" s="132"/>
      <c r="H135" s="132" t="str">
        <f>VLOOKUP(H134,VALIDATION!F:G,2,false)</f>
        <v>61fe7fd0a4eaad5dc977083b</v>
      </c>
      <c r="I135" s="133">
        <v>3.0</v>
      </c>
      <c r="J135" s="133">
        <v>1.5</v>
      </c>
      <c r="K135" s="130"/>
      <c r="L135" s="130"/>
      <c r="M135" s="130"/>
      <c r="N135" s="195"/>
      <c r="O135" s="303">
        <v>6.0</v>
      </c>
      <c r="P135" s="304">
        <v>4.0</v>
      </c>
      <c r="Q135" s="305">
        <v>6.0</v>
      </c>
      <c r="R135" s="306">
        <v>7.0</v>
      </c>
      <c r="S135" s="198"/>
      <c r="T135" s="199"/>
      <c r="U135" s="200"/>
      <c r="V135" s="201"/>
      <c r="W135" s="202"/>
      <c r="X135" s="202"/>
      <c r="Y135" s="376">
        <v>0.0</v>
      </c>
      <c r="Z135" s="377">
        <v>0.0</v>
      </c>
      <c r="AA135" s="205" t="s">
        <v>132</v>
      </c>
      <c r="AB135" s="141">
        <v>2.0</v>
      </c>
      <c r="AC135" s="142">
        <v>0.5280208333333334</v>
      </c>
      <c r="AD135" s="206" t="s">
        <v>140</v>
      </c>
      <c r="AE135" s="207" t="s">
        <v>133</v>
      </c>
      <c r="AF135" s="133" t="s">
        <v>166</v>
      </c>
      <c r="AG135" s="207">
        <v>1.73</v>
      </c>
      <c r="AH135" s="208">
        <v>151.0</v>
      </c>
      <c r="AI135" s="146"/>
      <c r="AJ135" s="144"/>
      <c r="AK135" s="147"/>
      <c r="AL135" s="114"/>
      <c r="AM135" s="211"/>
      <c r="AN135" s="132"/>
      <c r="AO135" s="132"/>
      <c r="AP135" s="149"/>
      <c r="AQ135" s="150"/>
      <c r="AR135" s="149"/>
      <c r="AS135" s="132"/>
      <c r="AT135" s="132"/>
      <c r="AU135" s="132"/>
      <c r="AV135" s="132"/>
      <c r="AW135" s="132"/>
      <c r="AX135" s="132"/>
      <c r="AY135" s="132"/>
      <c r="AZ135" s="132"/>
      <c r="BA135" s="132"/>
      <c r="BB135" s="132"/>
      <c r="BC135" s="132"/>
      <c r="BD135" s="132"/>
      <c r="BE135" s="132"/>
      <c r="BF135" s="132"/>
      <c r="BG135" s="132"/>
      <c r="BH135" s="132"/>
      <c r="BI135" s="132"/>
      <c r="BJ135" s="132"/>
      <c r="BK135" s="132"/>
      <c r="BL135" s="132"/>
      <c r="BM135" s="132"/>
      <c r="BN135" s="132"/>
    </row>
    <row r="136">
      <c r="A136" s="362" t="b">
        <v>0</v>
      </c>
      <c r="B136" s="94"/>
      <c r="C136" s="95"/>
      <c r="D136" s="96"/>
      <c r="E136" s="97"/>
      <c r="F136" s="98"/>
      <c r="G136" s="98"/>
      <c r="H136" s="98"/>
      <c r="I136" s="98"/>
      <c r="J136" s="98"/>
      <c r="K136" s="96"/>
      <c r="L136" s="96"/>
      <c r="M136" s="96"/>
      <c r="N136" s="270"/>
      <c r="O136" s="303">
        <v>6.0</v>
      </c>
      <c r="P136" s="304">
        <v>4.0</v>
      </c>
      <c r="Q136" s="305">
        <v>6.0</v>
      </c>
      <c r="R136" s="306">
        <v>7.0</v>
      </c>
      <c r="S136" s="198"/>
      <c r="T136" s="199"/>
      <c r="U136" s="200"/>
      <c r="V136" s="201"/>
      <c r="W136" s="202"/>
      <c r="X136" s="202"/>
      <c r="Y136" s="360">
        <v>0.0</v>
      </c>
      <c r="Z136" s="361">
        <v>0.0</v>
      </c>
      <c r="AA136" s="272" t="s">
        <v>132</v>
      </c>
      <c r="AB136" s="107">
        <v>3.0</v>
      </c>
      <c r="AC136" s="108">
        <v>0.5282291666666666</v>
      </c>
      <c r="AD136" s="273" t="s">
        <v>140</v>
      </c>
      <c r="AE136" s="274" t="s">
        <v>133</v>
      </c>
      <c r="AF136" s="99" t="s">
        <v>166</v>
      </c>
      <c r="AG136" s="274">
        <v>1.7</v>
      </c>
      <c r="AH136" s="275">
        <v>56.96</v>
      </c>
      <c r="AI136" s="112"/>
      <c r="AJ136" s="110"/>
      <c r="AK136" s="113"/>
      <c r="AL136" s="114"/>
      <c r="AM136" s="278"/>
      <c r="AN136" s="98"/>
      <c r="AO136" s="98"/>
      <c r="AP136" s="116"/>
      <c r="AQ136" s="117"/>
      <c r="AR136" s="116"/>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row>
    <row r="137">
      <c r="A137" s="366" t="b">
        <v>0</v>
      </c>
      <c r="B137" s="128"/>
      <c r="C137" s="129"/>
      <c r="D137" s="130"/>
      <c r="E137" s="131"/>
      <c r="F137" s="132"/>
      <c r="G137" s="132"/>
      <c r="H137" s="132"/>
      <c r="I137" s="132"/>
      <c r="J137" s="132"/>
      <c r="K137" s="130"/>
      <c r="L137" s="130"/>
      <c r="M137" s="130"/>
      <c r="N137" s="397"/>
      <c r="O137" s="303">
        <v>6.0</v>
      </c>
      <c r="P137" s="304">
        <v>4.0</v>
      </c>
      <c r="Q137" s="305">
        <v>6.0</v>
      </c>
      <c r="R137" s="306">
        <v>7.0</v>
      </c>
      <c r="S137" s="198"/>
      <c r="T137" s="199"/>
      <c r="U137" s="200"/>
      <c r="V137" s="201"/>
      <c r="W137" s="202"/>
      <c r="X137" s="202"/>
      <c r="Y137" s="376">
        <v>0.0</v>
      </c>
      <c r="Z137" s="377">
        <v>0.0</v>
      </c>
      <c r="AA137" s="205" t="s">
        <v>132</v>
      </c>
      <c r="AB137" s="141">
        <v>4.0</v>
      </c>
      <c r="AC137" s="142">
        <v>0.5286574074074074</v>
      </c>
      <c r="AD137" s="206" t="s">
        <v>140</v>
      </c>
      <c r="AE137" s="207" t="s">
        <v>133</v>
      </c>
      <c r="AF137" s="133" t="s">
        <v>166</v>
      </c>
      <c r="AG137" s="207">
        <v>1.74</v>
      </c>
      <c r="AH137" s="208">
        <v>50.0</v>
      </c>
      <c r="AI137" s="146"/>
      <c r="AJ137" s="144"/>
      <c r="AK137" s="147"/>
      <c r="AL137" s="114"/>
      <c r="AM137" s="211"/>
      <c r="AN137" s="132"/>
      <c r="AO137" s="132"/>
      <c r="AP137" s="149"/>
      <c r="AQ137" s="150"/>
      <c r="AR137" s="149"/>
      <c r="AS137" s="132"/>
      <c r="AT137" s="132"/>
      <c r="AU137" s="132"/>
      <c r="AV137" s="132"/>
      <c r="AW137" s="132"/>
      <c r="AX137" s="132"/>
      <c r="AY137" s="132"/>
      <c r="AZ137" s="132"/>
      <c r="BA137" s="132"/>
      <c r="BB137" s="132"/>
      <c r="BC137" s="132"/>
      <c r="BD137" s="132"/>
      <c r="BE137" s="132"/>
      <c r="BF137" s="132"/>
      <c r="BG137" s="132"/>
      <c r="BH137" s="132"/>
      <c r="BI137" s="132"/>
      <c r="BJ137" s="132"/>
      <c r="BK137" s="132"/>
      <c r="BL137" s="132"/>
      <c r="BM137" s="132"/>
      <c r="BN137" s="132"/>
    </row>
    <row r="138">
      <c r="A138" s="362" t="b">
        <v>0</v>
      </c>
      <c r="B138" s="215"/>
      <c r="C138" s="216"/>
      <c r="D138" s="217"/>
      <c r="E138" s="218"/>
      <c r="F138" s="219"/>
      <c r="G138" s="219"/>
      <c r="H138" s="219"/>
      <c r="I138" s="219"/>
      <c r="J138" s="219"/>
      <c r="K138" s="217"/>
      <c r="L138" s="217"/>
      <c r="M138" s="217"/>
      <c r="N138" s="220" t="s">
        <v>257</v>
      </c>
      <c r="O138" s="338">
        <v>6.0</v>
      </c>
      <c r="P138" s="339">
        <v>4.0</v>
      </c>
      <c r="Q138" s="340">
        <v>6.0</v>
      </c>
      <c r="R138" s="341">
        <v>7.0</v>
      </c>
      <c r="S138" s="371">
        <v>10.0</v>
      </c>
      <c r="T138" s="372">
        <v>4.0</v>
      </c>
      <c r="U138" s="227"/>
      <c r="V138" s="228"/>
      <c r="W138" s="229"/>
      <c r="X138" s="229"/>
      <c r="Y138" s="302"/>
      <c r="Z138" s="231"/>
      <c r="AA138" s="232"/>
      <c r="AB138" s="233"/>
      <c r="AC138" s="234"/>
      <c r="AD138" s="235" t="s">
        <v>142</v>
      </c>
      <c r="AE138" s="236"/>
      <c r="AF138" s="237"/>
      <c r="AG138" s="236"/>
      <c r="AH138" s="238"/>
      <c r="AI138" s="390"/>
      <c r="AJ138" s="236"/>
      <c r="AK138" s="391"/>
      <c r="AL138" s="242"/>
      <c r="AM138" s="243"/>
      <c r="AN138" s="219"/>
      <c r="AO138" s="219"/>
      <c r="AP138" s="244"/>
      <c r="AQ138" s="245"/>
      <c r="AR138" s="116"/>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row>
    <row r="139">
      <c r="A139" s="366" t="b">
        <v>0</v>
      </c>
      <c r="B139" s="288">
        <v>44602.0</v>
      </c>
      <c r="C139" s="398">
        <v>0.5897337962962963</v>
      </c>
      <c r="D139" s="134" t="s">
        <v>258</v>
      </c>
      <c r="E139" s="290" t="s">
        <v>15</v>
      </c>
      <c r="F139" s="133" t="s">
        <v>199</v>
      </c>
      <c r="G139" s="133" t="s">
        <v>25</v>
      </c>
      <c r="H139" s="251" t="s">
        <v>232</v>
      </c>
      <c r="I139" s="133" t="s">
        <v>259</v>
      </c>
      <c r="J139" s="133" t="s">
        <v>260</v>
      </c>
      <c r="K139" s="134" t="s">
        <v>259</v>
      </c>
      <c r="L139" s="134"/>
      <c r="M139" s="134"/>
      <c r="N139" s="397" t="s">
        <v>261</v>
      </c>
      <c r="O139" s="168">
        <v>6.0</v>
      </c>
      <c r="P139" s="169">
        <v>4.0</v>
      </c>
      <c r="Q139" s="294">
        <v>0.0</v>
      </c>
      <c r="R139" s="295">
        <v>0.0</v>
      </c>
      <c r="S139" s="198"/>
      <c r="T139" s="199"/>
      <c r="U139" s="200"/>
      <c r="V139" s="201"/>
      <c r="W139" s="202"/>
      <c r="X139" s="202"/>
      <c r="Y139" s="206">
        <v>0.0</v>
      </c>
      <c r="Z139" s="204">
        <v>0.0</v>
      </c>
      <c r="AA139" s="205" t="s">
        <v>133</v>
      </c>
      <c r="AB139" s="141">
        <v>1.0</v>
      </c>
      <c r="AC139" s="142">
        <v>0.5890625</v>
      </c>
      <c r="AD139" s="206" t="s">
        <v>140</v>
      </c>
      <c r="AE139" s="207" t="s">
        <v>132</v>
      </c>
      <c r="AF139" s="133" t="s">
        <v>133</v>
      </c>
      <c r="AG139" s="207">
        <v>1.23</v>
      </c>
      <c r="AH139" s="208">
        <v>13.5</v>
      </c>
      <c r="AI139" s="209">
        <v>26.5</v>
      </c>
      <c r="AJ139" s="207">
        <v>0.27</v>
      </c>
      <c r="AK139" s="210">
        <v>5.18</v>
      </c>
      <c r="AL139" s="114"/>
      <c r="AM139" s="265">
        <f>AK139+AM134</f>
        <v>9129.63</v>
      </c>
      <c r="AN139" s="266">
        <f>if(AM139&gt;AN134,AM139,AN134)</f>
        <v>9129.63</v>
      </c>
      <c r="AO139" s="266">
        <f>AM139-AN139</f>
        <v>0</v>
      </c>
      <c r="AP139" s="267">
        <f>AO139/AN139</f>
        <v>0</v>
      </c>
      <c r="AQ139" s="268">
        <f>AK139/AI139</f>
        <v>0.1954716981</v>
      </c>
      <c r="AR139" s="149"/>
      <c r="AS139" s="132"/>
      <c r="AT139" s="132"/>
      <c r="AU139" s="132"/>
      <c r="AV139" s="132"/>
      <c r="AW139" s="132"/>
      <c r="AX139" s="132"/>
      <c r="AY139" s="132"/>
      <c r="AZ139" s="132"/>
      <c r="BA139" s="132"/>
      <c r="BB139" s="132"/>
      <c r="BC139" s="132"/>
      <c r="BD139" s="132"/>
      <c r="BE139" s="132"/>
      <c r="BF139" s="132"/>
      <c r="BG139" s="132"/>
      <c r="BH139" s="132"/>
      <c r="BI139" s="132"/>
      <c r="BJ139" s="132"/>
      <c r="BK139" s="132"/>
      <c r="BL139" s="132"/>
      <c r="BM139" s="132"/>
      <c r="BN139" s="132"/>
    </row>
    <row r="140">
      <c r="A140" s="362" t="b">
        <v>0</v>
      </c>
      <c r="B140" s="94"/>
      <c r="C140" s="95"/>
      <c r="D140" s="96"/>
      <c r="E140" s="97"/>
      <c r="F140" s="98"/>
      <c r="G140" s="98"/>
      <c r="H140" s="98" t="str">
        <f>VLOOKUP(H139,VALIDATION!F:G,2,false)</f>
        <v>6201b94aa4eaad5dc977097f</v>
      </c>
      <c r="I140" s="99">
        <v>4.0</v>
      </c>
      <c r="J140" s="99">
        <v>1.3</v>
      </c>
      <c r="K140" s="96"/>
      <c r="L140" s="96"/>
      <c r="M140" s="96"/>
      <c r="N140" s="279"/>
      <c r="O140" s="168">
        <v>6.0</v>
      </c>
      <c r="P140" s="169">
        <v>4.0</v>
      </c>
      <c r="Q140" s="196"/>
      <c r="R140" s="197"/>
      <c r="S140" s="198"/>
      <c r="T140" s="199"/>
      <c r="U140" s="200"/>
      <c r="V140" s="201"/>
      <c r="W140" s="202"/>
      <c r="X140" s="202"/>
      <c r="Y140" s="273">
        <v>0.0</v>
      </c>
      <c r="Z140" s="271">
        <v>0.0</v>
      </c>
      <c r="AA140" s="272" t="s">
        <v>133</v>
      </c>
      <c r="AB140" s="107">
        <v>2.0</v>
      </c>
      <c r="AC140" s="108">
        <v>0.5891087962962963</v>
      </c>
      <c r="AD140" s="273" t="s">
        <v>140</v>
      </c>
      <c r="AE140" s="274" t="s">
        <v>132</v>
      </c>
      <c r="AF140" s="99" t="s">
        <v>133</v>
      </c>
      <c r="AG140" s="274">
        <v>1.18</v>
      </c>
      <c r="AH140" s="275">
        <v>13.0</v>
      </c>
      <c r="AI140" s="112"/>
      <c r="AJ140" s="110"/>
      <c r="AK140" s="113"/>
      <c r="AL140" s="114"/>
      <c r="AM140" s="278"/>
      <c r="AN140" s="98"/>
      <c r="AO140" s="98"/>
      <c r="AP140" s="116"/>
      <c r="AQ140" s="117"/>
      <c r="AR140" s="116"/>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row>
    <row r="141">
      <c r="A141" s="366" t="b">
        <v>0</v>
      </c>
      <c r="B141" s="313"/>
      <c r="C141" s="314"/>
      <c r="D141" s="315"/>
      <c r="E141" s="316"/>
      <c r="F141" s="317"/>
      <c r="G141" s="317"/>
      <c r="H141" s="317"/>
      <c r="I141" s="317"/>
      <c r="J141" s="317"/>
      <c r="K141" s="315"/>
      <c r="L141" s="315"/>
      <c r="M141" s="315"/>
      <c r="N141" s="318"/>
      <c r="O141" s="221">
        <v>6.0</v>
      </c>
      <c r="P141" s="222">
        <v>4.0</v>
      </c>
      <c r="Q141" s="223"/>
      <c r="R141" s="224"/>
      <c r="S141" s="225"/>
      <c r="T141" s="226"/>
      <c r="U141" s="227"/>
      <c r="V141" s="228"/>
      <c r="W141" s="229"/>
      <c r="X141" s="229"/>
      <c r="Y141" s="342"/>
      <c r="Z141" s="323"/>
      <c r="AA141" s="324"/>
      <c r="AB141" s="343"/>
      <c r="AC141" s="326"/>
      <c r="AD141" s="322" t="s">
        <v>142</v>
      </c>
      <c r="AE141" s="327"/>
      <c r="AF141" s="328"/>
      <c r="AG141" s="327"/>
      <c r="AH141" s="329"/>
      <c r="AI141" s="384"/>
      <c r="AJ141" s="327"/>
      <c r="AK141" s="385"/>
      <c r="AL141" s="242"/>
      <c r="AM141" s="333"/>
      <c r="AN141" s="317"/>
      <c r="AO141" s="317"/>
      <c r="AP141" s="334"/>
      <c r="AQ141" s="335"/>
      <c r="AR141" s="149"/>
      <c r="AS141" s="132"/>
      <c r="AT141" s="132"/>
      <c r="AU141" s="132"/>
      <c r="AV141" s="132"/>
      <c r="AW141" s="132"/>
      <c r="AX141" s="132"/>
      <c r="AY141" s="132"/>
      <c r="AZ141" s="132"/>
      <c r="BA141" s="132"/>
      <c r="BB141" s="132"/>
      <c r="BC141" s="132"/>
      <c r="BD141" s="132"/>
      <c r="BE141" s="132"/>
      <c r="BF141" s="132"/>
      <c r="BG141" s="132"/>
      <c r="BH141" s="132"/>
      <c r="BI141" s="132"/>
      <c r="BJ141" s="132"/>
      <c r="BK141" s="132"/>
      <c r="BL141" s="132"/>
      <c r="BM141" s="132"/>
      <c r="BN141" s="132"/>
    </row>
    <row r="142">
      <c r="A142" s="362" t="b">
        <v>0</v>
      </c>
      <c r="B142" s="363">
        <v>44602.0</v>
      </c>
      <c r="C142" s="399">
        <v>0.5897337962962963</v>
      </c>
      <c r="D142" s="100" t="s">
        <v>258</v>
      </c>
      <c r="E142" s="365" t="s">
        <v>16</v>
      </c>
      <c r="F142" s="99" t="s">
        <v>199</v>
      </c>
      <c r="G142" s="99" t="s">
        <v>25</v>
      </c>
      <c r="H142" s="165" t="s">
        <v>232</v>
      </c>
      <c r="I142" s="99" t="s">
        <v>259</v>
      </c>
      <c r="J142" s="99" t="s">
        <v>260</v>
      </c>
      <c r="K142" s="100" t="s">
        <v>259</v>
      </c>
      <c r="L142" s="100"/>
      <c r="M142" s="100"/>
      <c r="N142" s="279" t="s">
        <v>261</v>
      </c>
      <c r="O142" s="168">
        <v>6.0</v>
      </c>
      <c r="P142" s="169">
        <v>4.0</v>
      </c>
      <c r="Q142" s="294">
        <v>0.0</v>
      </c>
      <c r="R142" s="295">
        <v>0.0</v>
      </c>
      <c r="S142" s="198"/>
      <c r="T142" s="199"/>
      <c r="U142" s="200"/>
      <c r="V142" s="201"/>
      <c r="W142" s="202"/>
      <c r="X142" s="202"/>
      <c r="Y142" s="273">
        <v>0.0</v>
      </c>
      <c r="Z142" s="271">
        <v>0.0</v>
      </c>
      <c r="AA142" s="272" t="s">
        <v>133</v>
      </c>
      <c r="AB142" s="107">
        <v>1.0</v>
      </c>
      <c r="AC142" s="108">
        <v>0.5889699074074074</v>
      </c>
      <c r="AD142" s="273" t="s">
        <v>140</v>
      </c>
      <c r="AE142" s="274" t="s">
        <v>132</v>
      </c>
      <c r="AF142" s="99" t="s">
        <v>133</v>
      </c>
      <c r="AG142" s="274">
        <v>1.35</v>
      </c>
      <c r="AH142" s="275">
        <v>127.98</v>
      </c>
      <c r="AI142" s="276">
        <v>362.45</v>
      </c>
      <c r="AJ142" s="274">
        <v>2.3</v>
      </c>
      <c r="AK142" s="277">
        <v>112.73</v>
      </c>
      <c r="AL142" s="114"/>
      <c r="AM142" s="188">
        <f>AK142+AM139</f>
        <v>9242.36</v>
      </c>
      <c r="AN142" s="189">
        <f>if(AM142&gt;AN139,AM142,AN139)</f>
        <v>9242.36</v>
      </c>
      <c r="AO142" s="189">
        <f>AM142-AN142</f>
        <v>0</v>
      </c>
      <c r="AP142" s="190">
        <f>AO142/AN142</f>
        <v>0</v>
      </c>
      <c r="AQ142" s="191">
        <f>AK142/AI142</f>
        <v>0.31102221</v>
      </c>
      <c r="AR142" s="116"/>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row>
    <row r="143">
      <c r="A143" s="366" t="b">
        <v>0</v>
      </c>
      <c r="B143" s="128"/>
      <c r="C143" s="129"/>
      <c r="D143" s="130"/>
      <c r="E143" s="131"/>
      <c r="F143" s="132"/>
      <c r="G143" s="132"/>
      <c r="H143" s="132" t="str">
        <f>VLOOKUP(H142,VALIDATION!F:G,2,false)</f>
        <v>6201b94aa4eaad5dc977097f</v>
      </c>
      <c r="I143" s="133">
        <v>4.0</v>
      </c>
      <c r="J143" s="133">
        <v>1.3</v>
      </c>
      <c r="K143" s="130"/>
      <c r="L143" s="130"/>
      <c r="M143" s="130"/>
      <c r="N143" s="195"/>
      <c r="O143" s="168">
        <v>6.0</v>
      </c>
      <c r="P143" s="169">
        <v>4.0</v>
      </c>
      <c r="Q143" s="196"/>
      <c r="R143" s="197"/>
      <c r="S143" s="198"/>
      <c r="T143" s="199"/>
      <c r="U143" s="200"/>
      <c r="V143" s="201"/>
      <c r="W143" s="202"/>
      <c r="X143" s="202"/>
      <c r="Y143" s="143"/>
      <c r="Z143" s="367"/>
      <c r="AA143" s="205" t="s">
        <v>133</v>
      </c>
      <c r="AB143" s="141">
        <v>2.0</v>
      </c>
      <c r="AC143" s="142">
        <v>0.5889814814814814</v>
      </c>
      <c r="AD143" s="206" t="s">
        <v>140</v>
      </c>
      <c r="AE143" s="207" t="s">
        <v>132</v>
      </c>
      <c r="AF143" s="133" t="s">
        <v>133</v>
      </c>
      <c r="AG143" s="207">
        <v>1.3</v>
      </c>
      <c r="AH143" s="208">
        <v>234.47</v>
      </c>
      <c r="AI143" s="146"/>
      <c r="AJ143" s="144"/>
      <c r="AK143" s="147"/>
      <c r="AL143" s="114"/>
      <c r="AM143" s="211"/>
      <c r="AN143" s="132"/>
      <c r="AO143" s="132"/>
      <c r="AP143" s="149"/>
      <c r="AQ143" s="150"/>
      <c r="AR143" s="149"/>
      <c r="AS143" s="132"/>
      <c r="AT143" s="132"/>
      <c r="AU143" s="132"/>
      <c r="AV143" s="132"/>
      <c r="AW143" s="132"/>
      <c r="AX143" s="132"/>
      <c r="AY143" s="132"/>
      <c r="AZ143" s="132"/>
      <c r="BA143" s="132"/>
      <c r="BB143" s="132"/>
      <c r="BC143" s="132"/>
      <c r="BD143" s="132"/>
      <c r="BE143" s="132"/>
      <c r="BF143" s="132"/>
      <c r="BG143" s="132"/>
      <c r="BH143" s="132"/>
      <c r="BI143" s="132"/>
      <c r="BJ143" s="132"/>
      <c r="BK143" s="132"/>
      <c r="BL143" s="132"/>
      <c r="BM143" s="132"/>
      <c r="BN143" s="132"/>
    </row>
    <row r="144">
      <c r="A144" s="362" t="b">
        <v>0</v>
      </c>
      <c r="B144" s="215"/>
      <c r="C144" s="216"/>
      <c r="D144" s="217"/>
      <c r="E144" s="218"/>
      <c r="F144" s="219"/>
      <c r="G144" s="219"/>
      <c r="H144" s="219"/>
      <c r="I144" s="219"/>
      <c r="J144" s="219"/>
      <c r="K144" s="217"/>
      <c r="L144" s="217"/>
      <c r="M144" s="217"/>
      <c r="N144" s="220"/>
      <c r="O144" s="221">
        <v>6.0</v>
      </c>
      <c r="P144" s="222">
        <v>4.0</v>
      </c>
      <c r="Q144" s="223"/>
      <c r="R144" s="224"/>
      <c r="S144" s="225"/>
      <c r="T144" s="226"/>
      <c r="U144" s="227"/>
      <c r="V144" s="228"/>
      <c r="W144" s="229"/>
      <c r="X144" s="229"/>
      <c r="Y144" s="302"/>
      <c r="Z144" s="231"/>
      <c r="AA144" s="232"/>
      <c r="AB144" s="233"/>
      <c r="AC144" s="234"/>
      <c r="AD144" s="235" t="s">
        <v>142</v>
      </c>
      <c r="AE144" s="236"/>
      <c r="AF144" s="237"/>
      <c r="AG144" s="236"/>
      <c r="AH144" s="238"/>
      <c r="AI144" s="390"/>
      <c r="AJ144" s="236"/>
      <c r="AK144" s="391"/>
      <c r="AL144" s="242"/>
      <c r="AM144" s="243"/>
      <c r="AN144" s="219"/>
      <c r="AO144" s="219"/>
      <c r="AP144" s="244"/>
      <c r="AQ144" s="245"/>
      <c r="AR144" s="116"/>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row>
    <row r="145">
      <c r="A145" s="366" t="b">
        <v>0</v>
      </c>
      <c r="B145" s="247">
        <v>44603.0</v>
      </c>
      <c r="C145" s="248">
        <v>0.3527662037037037</v>
      </c>
      <c r="D145" s="249" t="s">
        <v>262</v>
      </c>
      <c r="E145" s="250" t="s">
        <v>16</v>
      </c>
      <c r="F145" s="251" t="s">
        <v>144</v>
      </c>
      <c r="G145" s="251" t="s">
        <v>25</v>
      </c>
      <c r="H145" s="251" t="s">
        <v>254</v>
      </c>
      <c r="I145" s="251" t="s">
        <v>263</v>
      </c>
      <c r="J145" s="251" t="s">
        <v>264</v>
      </c>
      <c r="K145" s="249" t="s">
        <v>264</v>
      </c>
      <c r="L145" s="249"/>
      <c r="M145" s="249"/>
      <c r="N145" s="253"/>
      <c r="O145" s="254">
        <v>4.0</v>
      </c>
      <c r="P145" s="255">
        <v>6.0</v>
      </c>
      <c r="Q145" s="170"/>
      <c r="R145" s="171"/>
      <c r="S145" s="172"/>
      <c r="T145" s="173"/>
      <c r="U145" s="174"/>
      <c r="V145" s="175"/>
      <c r="W145" s="176"/>
      <c r="X145" s="176"/>
      <c r="Y145" s="260">
        <v>0.0</v>
      </c>
      <c r="Z145" s="256">
        <v>0.0</v>
      </c>
      <c r="AA145" s="257" t="s">
        <v>133</v>
      </c>
      <c r="AB145" s="258">
        <v>1.0</v>
      </c>
      <c r="AC145" s="259">
        <v>0.3522337962962963</v>
      </c>
      <c r="AD145" s="260" t="s">
        <v>140</v>
      </c>
      <c r="AE145" s="261" t="s">
        <v>133</v>
      </c>
      <c r="AF145" s="251" t="s">
        <v>133</v>
      </c>
      <c r="AG145" s="261">
        <v>1.29</v>
      </c>
      <c r="AH145" s="262">
        <v>7067.13</v>
      </c>
      <c r="AI145" s="263">
        <v>7598.0</v>
      </c>
      <c r="AJ145" s="261">
        <v>42.82</v>
      </c>
      <c r="AK145" s="264">
        <v>2098.01</v>
      </c>
      <c r="AL145" s="114"/>
      <c r="AM145" s="265">
        <f>AK145+AM142</f>
        <v>11340.37</v>
      </c>
      <c r="AN145" s="266">
        <f>if(AM145&gt;AN142,AM145,AN142)</f>
        <v>11340.37</v>
      </c>
      <c r="AO145" s="266">
        <f>AM145-AN145</f>
        <v>0</v>
      </c>
      <c r="AP145" s="267">
        <f>AO145/AN145</f>
        <v>0</v>
      </c>
      <c r="AQ145" s="268">
        <f>AK145/AI145</f>
        <v>0.2761266123</v>
      </c>
      <c r="AR145" s="149"/>
      <c r="AS145" s="132"/>
      <c r="AT145" s="132"/>
      <c r="AU145" s="132"/>
      <c r="AV145" s="132"/>
      <c r="AW145" s="132"/>
      <c r="AX145" s="132"/>
      <c r="AY145" s="132"/>
      <c r="AZ145" s="132"/>
      <c r="BA145" s="132"/>
      <c r="BB145" s="132"/>
      <c r="BC145" s="132"/>
      <c r="BD145" s="132"/>
      <c r="BE145" s="132"/>
      <c r="BF145" s="132"/>
      <c r="BG145" s="132"/>
      <c r="BH145" s="132"/>
      <c r="BI145" s="132"/>
      <c r="BJ145" s="132"/>
      <c r="BK145" s="132"/>
      <c r="BL145" s="132"/>
      <c r="BM145" s="132"/>
      <c r="BN145" s="132"/>
    </row>
    <row r="146">
      <c r="A146" s="362" t="b">
        <v>0</v>
      </c>
      <c r="B146" s="94"/>
      <c r="C146" s="95"/>
      <c r="D146" s="96"/>
      <c r="E146" s="97"/>
      <c r="F146" s="98"/>
      <c r="G146" s="98"/>
      <c r="H146" s="98" t="str">
        <f>VLOOKUP(H145,VALIDATION!F:G,2,false)</f>
        <v>61fe7fd0a4eaad5dc977083b</v>
      </c>
      <c r="I146" s="99">
        <v>1.72</v>
      </c>
      <c r="J146" s="99">
        <v>2.38</v>
      </c>
      <c r="K146" s="96"/>
      <c r="L146" s="96"/>
      <c r="M146" s="96"/>
      <c r="N146" s="270"/>
      <c r="O146" s="168">
        <v>4.0</v>
      </c>
      <c r="P146" s="169">
        <v>6.0</v>
      </c>
      <c r="Q146" s="196"/>
      <c r="R146" s="197"/>
      <c r="S146" s="198"/>
      <c r="T146" s="199"/>
      <c r="U146" s="200"/>
      <c r="V146" s="201"/>
      <c r="W146" s="202"/>
      <c r="X146" s="202"/>
      <c r="Y146" s="273">
        <v>0.0</v>
      </c>
      <c r="Z146" s="271">
        <v>0.0</v>
      </c>
      <c r="AA146" s="272" t="s">
        <v>133</v>
      </c>
      <c r="AB146" s="107">
        <v>2.0</v>
      </c>
      <c r="AC146" s="108">
        <v>0.35224537037037035</v>
      </c>
      <c r="AD146" s="273" t="s">
        <v>140</v>
      </c>
      <c r="AE146" s="274" t="s">
        <v>133</v>
      </c>
      <c r="AF146" s="99" t="s">
        <v>133</v>
      </c>
      <c r="AG146" s="274">
        <v>1.11</v>
      </c>
      <c r="AH146" s="275">
        <v>531.0</v>
      </c>
      <c r="AI146" s="112"/>
      <c r="AJ146" s="110"/>
      <c r="AK146" s="113"/>
      <c r="AL146" s="114"/>
      <c r="AM146" s="278"/>
      <c r="AN146" s="98"/>
      <c r="AO146" s="98"/>
      <c r="AP146" s="116"/>
      <c r="AQ146" s="117"/>
      <c r="AR146" s="116"/>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row>
    <row r="147">
      <c r="A147" s="366" t="b">
        <v>0</v>
      </c>
      <c r="B147" s="313"/>
      <c r="C147" s="314"/>
      <c r="D147" s="315"/>
      <c r="E147" s="316"/>
      <c r="F147" s="317"/>
      <c r="G147" s="317"/>
      <c r="H147" s="317"/>
      <c r="I147" s="317"/>
      <c r="J147" s="317"/>
      <c r="K147" s="315"/>
      <c r="L147" s="315"/>
      <c r="M147" s="315"/>
      <c r="N147" s="383"/>
      <c r="O147" s="221">
        <v>4.0</v>
      </c>
      <c r="P147" s="222">
        <v>6.0</v>
      </c>
      <c r="Q147" s="223"/>
      <c r="R147" s="224"/>
      <c r="S147" s="225"/>
      <c r="T147" s="226"/>
      <c r="U147" s="227"/>
      <c r="V147" s="228"/>
      <c r="W147" s="229"/>
      <c r="X147" s="229"/>
      <c r="Y147" s="342"/>
      <c r="Z147" s="323"/>
      <c r="AA147" s="324"/>
      <c r="AB147" s="343"/>
      <c r="AC147" s="326"/>
      <c r="AD147" s="322" t="s">
        <v>142</v>
      </c>
      <c r="AE147" s="327"/>
      <c r="AF147" s="328"/>
      <c r="AG147" s="327"/>
      <c r="AH147" s="329"/>
      <c r="AI147" s="384"/>
      <c r="AJ147" s="327"/>
      <c r="AK147" s="385"/>
      <c r="AL147" s="114"/>
      <c r="AM147" s="211"/>
      <c r="AN147" s="132"/>
      <c r="AO147" s="132"/>
      <c r="AP147" s="149"/>
      <c r="AQ147" s="150"/>
      <c r="AR147" s="149"/>
      <c r="AS147" s="132"/>
      <c r="AT147" s="132"/>
      <c r="AU147" s="132"/>
      <c r="AV147" s="132"/>
      <c r="AW147" s="132"/>
      <c r="AX147" s="132"/>
      <c r="AY147" s="132"/>
      <c r="AZ147" s="132"/>
      <c r="BA147" s="132"/>
      <c r="BB147" s="132"/>
      <c r="BC147" s="132"/>
      <c r="BD147" s="132"/>
      <c r="BE147" s="132"/>
      <c r="BF147" s="132"/>
      <c r="BG147" s="132"/>
      <c r="BH147" s="132"/>
      <c r="BI147" s="132"/>
      <c r="BJ147" s="132"/>
      <c r="BK147" s="132"/>
      <c r="BL147" s="132"/>
      <c r="BM147" s="132"/>
      <c r="BN147" s="132"/>
    </row>
    <row r="148">
      <c r="A148" s="362" t="b">
        <v>0</v>
      </c>
      <c r="B148" s="161">
        <v>44603.0</v>
      </c>
      <c r="C148" s="162">
        <v>0.3527662037037037</v>
      </c>
      <c r="D148" s="163" t="s">
        <v>262</v>
      </c>
      <c r="E148" s="164" t="s">
        <v>15</v>
      </c>
      <c r="F148" s="165" t="s">
        <v>144</v>
      </c>
      <c r="G148" s="165" t="s">
        <v>25</v>
      </c>
      <c r="H148" s="165" t="s">
        <v>254</v>
      </c>
      <c r="I148" s="165" t="s">
        <v>263</v>
      </c>
      <c r="J148" s="165" t="s">
        <v>264</v>
      </c>
      <c r="K148" s="163" t="s">
        <v>264</v>
      </c>
      <c r="L148" s="163"/>
      <c r="M148" s="163"/>
      <c r="N148" s="167"/>
      <c r="O148" s="254">
        <v>4.0</v>
      </c>
      <c r="P148" s="255">
        <v>6.0</v>
      </c>
      <c r="Q148" s="170"/>
      <c r="R148" s="171"/>
      <c r="S148" s="172"/>
      <c r="T148" s="173"/>
      <c r="U148" s="174"/>
      <c r="V148" s="175"/>
      <c r="W148" s="176"/>
      <c r="X148" s="176"/>
      <c r="Y148" s="182">
        <v>0.0</v>
      </c>
      <c r="Z148" s="178">
        <v>0.0</v>
      </c>
      <c r="AA148" s="179" t="s">
        <v>133</v>
      </c>
      <c r="AB148" s="180">
        <v>1.0</v>
      </c>
      <c r="AC148" s="181">
        <v>0.35207175925925926</v>
      </c>
      <c r="AD148" s="182" t="s">
        <v>140</v>
      </c>
      <c r="AE148" s="183" t="s">
        <v>133</v>
      </c>
      <c r="AF148" s="165" t="s">
        <v>133</v>
      </c>
      <c r="AG148" s="183">
        <v>1.38</v>
      </c>
      <c r="AH148" s="184">
        <v>4750.0</v>
      </c>
      <c r="AI148" s="185">
        <v>13760.72</v>
      </c>
      <c r="AJ148" s="183">
        <v>211.57</v>
      </c>
      <c r="AK148" s="186">
        <v>4106.17</v>
      </c>
      <c r="AL148" s="114"/>
      <c r="AM148" s="188">
        <f>AK148+AM145</f>
        <v>15446.54</v>
      </c>
      <c r="AN148" s="189">
        <f>if(AM148&gt;AN145,AM148,AN145)</f>
        <v>15446.54</v>
      </c>
      <c r="AO148" s="189">
        <f>AM148-AN148</f>
        <v>0</v>
      </c>
      <c r="AP148" s="190">
        <f>AO148/AN148</f>
        <v>0</v>
      </c>
      <c r="AQ148" s="191">
        <f>AK148/AI148</f>
        <v>0.2983979036</v>
      </c>
      <c r="AR148" s="116"/>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row>
    <row r="149">
      <c r="A149" s="366" t="b">
        <v>0</v>
      </c>
      <c r="B149" s="128"/>
      <c r="C149" s="129"/>
      <c r="D149" s="130"/>
      <c r="E149" s="131"/>
      <c r="F149" s="132"/>
      <c r="G149" s="132"/>
      <c r="H149" s="132" t="str">
        <f>VLOOKUP(H148,VALIDATION!F:G,2,false)</f>
        <v>61fe7fd0a4eaad5dc977083b</v>
      </c>
      <c r="I149" s="133">
        <v>1.72</v>
      </c>
      <c r="J149" s="133">
        <v>2.38</v>
      </c>
      <c r="K149" s="130"/>
      <c r="L149" s="130"/>
      <c r="M149" s="130"/>
      <c r="N149" s="195"/>
      <c r="O149" s="168">
        <v>4.0</v>
      </c>
      <c r="P149" s="169">
        <v>6.0</v>
      </c>
      <c r="Q149" s="196"/>
      <c r="R149" s="197"/>
      <c r="S149" s="198"/>
      <c r="T149" s="199"/>
      <c r="U149" s="200"/>
      <c r="V149" s="201"/>
      <c r="W149" s="202"/>
      <c r="X149" s="202"/>
      <c r="Y149" s="206">
        <v>0.0</v>
      </c>
      <c r="Z149" s="204">
        <v>0.0</v>
      </c>
      <c r="AA149" s="205" t="s">
        <v>133</v>
      </c>
      <c r="AB149" s="141">
        <v>2.0</v>
      </c>
      <c r="AC149" s="142">
        <v>0.35215277777777776</v>
      </c>
      <c r="AD149" s="206" t="s">
        <v>140</v>
      </c>
      <c r="AE149" s="207" t="s">
        <v>133</v>
      </c>
      <c r="AF149" s="133" t="s">
        <v>133</v>
      </c>
      <c r="AG149" s="207">
        <v>1.34</v>
      </c>
      <c r="AH149" s="208">
        <v>1861.78</v>
      </c>
      <c r="AI149" s="146"/>
      <c r="AJ149" s="144"/>
      <c r="AK149" s="147"/>
      <c r="AL149" s="114"/>
      <c r="AM149" s="211"/>
      <c r="AN149" s="132"/>
      <c r="AO149" s="132"/>
      <c r="AP149" s="149"/>
      <c r="AQ149" s="150"/>
      <c r="AR149" s="149"/>
      <c r="AS149" s="132"/>
      <c r="AT149" s="132"/>
      <c r="AU149" s="132"/>
      <c r="AV149" s="132"/>
      <c r="AW149" s="132"/>
      <c r="AX149" s="132"/>
      <c r="AY149" s="132"/>
      <c r="AZ149" s="132"/>
      <c r="BA149" s="132"/>
      <c r="BB149" s="132"/>
      <c r="BC149" s="132"/>
      <c r="BD149" s="132"/>
      <c r="BE149" s="132"/>
      <c r="BF149" s="132"/>
      <c r="BG149" s="132"/>
      <c r="BH149" s="132"/>
      <c r="BI149" s="132"/>
      <c r="BJ149" s="132"/>
      <c r="BK149" s="132"/>
      <c r="BL149" s="132"/>
      <c r="BM149" s="132"/>
      <c r="BN149" s="132"/>
    </row>
    <row r="150">
      <c r="A150" s="362" t="b">
        <v>0</v>
      </c>
      <c r="B150" s="94"/>
      <c r="C150" s="95"/>
      <c r="D150" s="96"/>
      <c r="E150" s="97"/>
      <c r="F150" s="98"/>
      <c r="G150" s="98"/>
      <c r="H150" s="98"/>
      <c r="I150" s="98"/>
      <c r="J150" s="98"/>
      <c r="K150" s="96"/>
      <c r="L150" s="96"/>
      <c r="M150" s="96"/>
      <c r="N150" s="270"/>
      <c r="O150" s="168">
        <v>4.0</v>
      </c>
      <c r="P150" s="169">
        <v>6.0</v>
      </c>
      <c r="Q150" s="196"/>
      <c r="R150" s="197"/>
      <c r="S150" s="198"/>
      <c r="T150" s="199"/>
      <c r="U150" s="200"/>
      <c r="V150" s="201"/>
      <c r="W150" s="202"/>
      <c r="X150" s="202"/>
      <c r="Y150" s="273">
        <v>0.0</v>
      </c>
      <c r="Z150" s="271">
        <v>0.0</v>
      </c>
      <c r="AA150" s="272" t="s">
        <v>133</v>
      </c>
      <c r="AB150" s="107">
        <v>3.0</v>
      </c>
      <c r="AC150" s="108">
        <v>0.3521875</v>
      </c>
      <c r="AD150" s="273" t="s">
        <v>140</v>
      </c>
      <c r="AE150" s="274" t="s">
        <v>133</v>
      </c>
      <c r="AF150" s="99" t="s">
        <v>133</v>
      </c>
      <c r="AG150" s="274">
        <v>1.29</v>
      </c>
      <c r="AH150" s="275">
        <v>2398.94</v>
      </c>
      <c r="AI150" s="112"/>
      <c r="AJ150" s="110"/>
      <c r="AK150" s="113"/>
      <c r="AL150" s="114"/>
      <c r="AM150" s="278"/>
      <c r="AN150" s="98"/>
      <c r="AO150" s="98"/>
      <c r="AP150" s="116"/>
      <c r="AQ150" s="117"/>
      <c r="AR150" s="116"/>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row>
    <row r="151">
      <c r="A151" s="366" t="b">
        <v>0</v>
      </c>
      <c r="B151" s="128"/>
      <c r="C151" s="129"/>
      <c r="D151" s="130"/>
      <c r="E151" s="131"/>
      <c r="F151" s="132"/>
      <c r="G151" s="132"/>
      <c r="H151" s="132"/>
      <c r="I151" s="132"/>
      <c r="J151" s="132"/>
      <c r="K151" s="130"/>
      <c r="L151" s="130"/>
      <c r="M151" s="130"/>
      <c r="N151" s="195"/>
      <c r="O151" s="168">
        <v>4.0</v>
      </c>
      <c r="P151" s="169">
        <v>6.0</v>
      </c>
      <c r="Q151" s="196"/>
      <c r="R151" s="197"/>
      <c r="S151" s="198"/>
      <c r="T151" s="199"/>
      <c r="U151" s="200"/>
      <c r="V151" s="201"/>
      <c r="W151" s="202"/>
      <c r="X151" s="202"/>
      <c r="Y151" s="206">
        <v>0.0</v>
      </c>
      <c r="Z151" s="204">
        <v>0.0</v>
      </c>
      <c r="AA151" s="205" t="s">
        <v>133</v>
      </c>
      <c r="AB151" s="141">
        <v>4.0</v>
      </c>
      <c r="AC151" s="142">
        <v>0.3521990740740741</v>
      </c>
      <c r="AD151" s="206" t="s">
        <v>140</v>
      </c>
      <c r="AE151" s="207" t="s">
        <v>133</v>
      </c>
      <c r="AF151" s="133" t="s">
        <v>133</v>
      </c>
      <c r="AG151" s="207">
        <v>1.25</v>
      </c>
      <c r="AH151" s="208">
        <v>4750.0</v>
      </c>
      <c r="AI151" s="146"/>
      <c r="AJ151" s="144"/>
      <c r="AK151" s="147"/>
      <c r="AL151" s="114"/>
      <c r="AM151" s="211"/>
      <c r="AN151" s="132"/>
      <c r="AO151" s="132"/>
      <c r="AP151" s="149"/>
      <c r="AQ151" s="150"/>
      <c r="AR151" s="149"/>
      <c r="AS151" s="132"/>
      <c r="AT151" s="132"/>
      <c r="AU151" s="132"/>
      <c r="AV151" s="132"/>
      <c r="AW151" s="132"/>
      <c r="AX151" s="132"/>
      <c r="AY151" s="132"/>
      <c r="AZ151" s="132"/>
      <c r="BA151" s="132"/>
      <c r="BB151" s="132"/>
      <c r="BC151" s="132"/>
      <c r="BD151" s="132"/>
      <c r="BE151" s="132"/>
      <c r="BF151" s="132"/>
      <c r="BG151" s="132"/>
      <c r="BH151" s="132"/>
      <c r="BI151" s="132"/>
      <c r="BJ151" s="132"/>
      <c r="BK151" s="132"/>
      <c r="BL151" s="132"/>
      <c r="BM151" s="132"/>
      <c r="BN151" s="132"/>
    </row>
    <row r="152">
      <c r="A152" s="362" t="b">
        <v>0</v>
      </c>
      <c r="B152" s="94"/>
      <c r="C152" s="95"/>
      <c r="D152" s="96"/>
      <c r="E152" s="97"/>
      <c r="F152" s="98"/>
      <c r="G152" s="98"/>
      <c r="H152" s="98"/>
      <c r="I152" s="98"/>
      <c r="J152" s="98"/>
      <c r="K152" s="96"/>
      <c r="L152" s="96"/>
      <c r="M152" s="96"/>
      <c r="N152" s="270"/>
      <c r="O152" s="168">
        <v>4.0</v>
      </c>
      <c r="P152" s="169">
        <v>6.0</v>
      </c>
      <c r="Q152" s="196"/>
      <c r="R152" s="197"/>
      <c r="S152" s="198"/>
      <c r="T152" s="199"/>
      <c r="U152" s="200"/>
      <c r="V152" s="201"/>
      <c r="W152" s="202"/>
      <c r="X152" s="202"/>
      <c r="Y152" s="109"/>
      <c r="Z152" s="280"/>
      <c r="AA152" s="106"/>
      <c r="AB152" s="281"/>
      <c r="AC152" s="282"/>
      <c r="AD152" s="273" t="s">
        <v>142</v>
      </c>
      <c r="AE152" s="110"/>
      <c r="AF152" s="99"/>
      <c r="AG152" s="110"/>
      <c r="AH152" s="111"/>
      <c r="AI152" s="112"/>
      <c r="AJ152" s="110"/>
      <c r="AK152" s="113"/>
      <c r="AL152" s="114"/>
      <c r="AM152" s="278"/>
      <c r="AN152" s="98"/>
      <c r="AO152" s="98"/>
      <c r="AP152" s="116"/>
      <c r="AQ152" s="117"/>
      <c r="AR152" s="116"/>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row>
    <row r="153">
      <c r="A153" s="366" t="b">
        <v>0</v>
      </c>
      <c r="B153" s="247">
        <v>44604.0</v>
      </c>
      <c r="C153" s="248">
        <v>0.5844675925925926</v>
      </c>
      <c r="D153" s="249" t="s">
        <v>265</v>
      </c>
      <c r="E153" s="250" t="s">
        <v>16</v>
      </c>
      <c r="F153" s="251" t="s">
        <v>169</v>
      </c>
      <c r="G153" s="251" t="s">
        <v>32</v>
      </c>
      <c r="H153" s="251" t="s">
        <v>266</v>
      </c>
      <c r="I153" s="251" t="s">
        <v>267</v>
      </c>
      <c r="J153" s="251" t="s">
        <v>268</v>
      </c>
      <c r="K153" s="249" t="s">
        <v>267</v>
      </c>
      <c r="L153" s="249"/>
      <c r="M153" s="249"/>
      <c r="N153" s="286" t="s">
        <v>269</v>
      </c>
      <c r="O153" s="254">
        <v>7.0</v>
      </c>
      <c r="P153" s="255">
        <v>6.0</v>
      </c>
      <c r="Q153" s="170"/>
      <c r="R153" s="171"/>
      <c r="S153" s="172"/>
      <c r="T153" s="173"/>
      <c r="U153" s="174"/>
      <c r="V153" s="175"/>
      <c r="W153" s="176"/>
      <c r="X153" s="176"/>
      <c r="Y153" s="260">
        <v>0.0</v>
      </c>
      <c r="Z153" s="256">
        <v>0.0</v>
      </c>
      <c r="AA153" s="257" t="s">
        <v>132</v>
      </c>
      <c r="AB153" s="258">
        <v>1.0</v>
      </c>
      <c r="AC153" s="259">
        <v>0.5396875</v>
      </c>
      <c r="AD153" s="260" t="s">
        <v>140</v>
      </c>
      <c r="AE153" s="261" t="s">
        <v>133</v>
      </c>
      <c r="AF153" s="251" t="s">
        <v>166</v>
      </c>
      <c r="AG153" s="261">
        <v>2.8</v>
      </c>
      <c r="AH153" s="262">
        <v>50.0</v>
      </c>
      <c r="AI153" s="263">
        <v>90.0</v>
      </c>
      <c r="AJ153" s="261">
        <v>0.36</v>
      </c>
      <c r="AK153" s="264">
        <v>17.82</v>
      </c>
      <c r="AL153" s="114"/>
      <c r="AM153" s="265">
        <f>AK153+AM148</f>
        <v>15464.36</v>
      </c>
      <c r="AN153" s="266">
        <f>if(AM153&gt;AN148,AM153,AN148)</f>
        <v>15464.36</v>
      </c>
      <c r="AO153" s="266">
        <f>AM153-AN153</f>
        <v>0</v>
      </c>
      <c r="AP153" s="267">
        <f>AO153/AN153</f>
        <v>0</v>
      </c>
      <c r="AQ153" s="268">
        <f>AK153/AI153</f>
        <v>0.198</v>
      </c>
      <c r="AR153" s="149"/>
      <c r="AS153" s="132"/>
      <c r="AT153" s="132"/>
      <c r="AU153" s="132"/>
      <c r="AV153" s="132"/>
      <c r="AW153" s="132"/>
      <c r="AX153" s="132"/>
      <c r="AY153" s="132"/>
      <c r="AZ153" s="132"/>
      <c r="BA153" s="132"/>
      <c r="BB153" s="132"/>
      <c r="BC153" s="132"/>
      <c r="BD153" s="132"/>
      <c r="BE153" s="132"/>
      <c r="BF153" s="132"/>
      <c r="BG153" s="132"/>
      <c r="BH153" s="132"/>
      <c r="BI153" s="132"/>
      <c r="BJ153" s="132"/>
      <c r="BK153" s="132"/>
      <c r="BL153" s="132"/>
      <c r="BM153" s="132"/>
      <c r="BN153" s="132"/>
    </row>
    <row r="154">
      <c r="A154" s="362" t="b">
        <v>0</v>
      </c>
      <c r="B154" s="94"/>
      <c r="C154" s="95"/>
      <c r="D154" s="96"/>
      <c r="E154" s="97"/>
      <c r="F154" s="98"/>
      <c r="G154" s="98"/>
      <c r="H154" s="98" t="str">
        <f>VLOOKUP(H153,VALIDATION!F:G,2,false)</f>
        <v>6207de45491a9e6912ca551a</v>
      </c>
      <c r="I154" s="99">
        <v>1.45</v>
      </c>
      <c r="J154" s="99">
        <v>3.2</v>
      </c>
      <c r="K154" s="96"/>
      <c r="L154" s="96"/>
      <c r="M154" s="96"/>
      <c r="N154" s="279" t="s">
        <v>270</v>
      </c>
      <c r="O154" s="168">
        <v>7.0</v>
      </c>
      <c r="P154" s="169">
        <v>6.0</v>
      </c>
      <c r="Q154" s="294">
        <v>3.0</v>
      </c>
      <c r="R154" s="400">
        <v>3.0</v>
      </c>
      <c r="S154" s="198"/>
      <c r="T154" s="199"/>
      <c r="U154" s="200"/>
      <c r="V154" s="201"/>
      <c r="W154" s="202"/>
      <c r="X154" s="202"/>
      <c r="Y154" s="273">
        <v>0.0</v>
      </c>
      <c r="Z154" s="271">
        <v>0.0</v>
      </c>
      <c r="AA154" s="272" t="s">
        <v>132</v>
      </c>
      <c r="AB154" s="107">
        <v>2.0</v>
      </c>
      <c r="AC154" s="108">
        <v>0.5614814814814815</v>
      </c>
      <c r="AD154" s="273" t="s">
        <v>179</v>
      </c>
      <c r="AE154" s="274" t="s">
        <v>133</v>
      </c>
      <c r="AF154" s="99" t="s">
        <v>133</v>
      </c>
      <c r="AG154" s="274">
        <v>4.4</v>
      </c>
      <c r="AH154" s="275">
        <v>31.82</v>
      </c>
      <c r="AI154" s="112"/>
      <c r="AJ154" s="110"/>
      <c r="AK154" s="113"/>
      <c r="AL154" s="114"/>
      <c r="AM154" s="278"/>
      <c r="AN154" s="98"/>
      <c r="AO154" s="98"/>
      <c r="AP154" s="116"/>
      <c r="AQ154" s="117"/>
      <c r="AR154" s="116"/>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row>
    <row r="155" ht="174.0" customHeight="1">
      <c r="A155" s="366" t="b">
        <v>0</v>
      </c>
      <c r="B155" s="313"/>
      <c r="C155" s="314"/>
      <c r="D155" s="315"/>
      <c r="E155" s="316"/>
      <c r="F155" s="317"/>
      <c r="G155" s="317"/>
      <c r="H155" s="317"/>
      <c r="I155" s="317"/>
      <c r="J155" s="317"/>
      <c r="K155" s="315"/>
      <c r="L155" s="315"/>
      <c r="M155" s="315"/>
      <c r="N155" s="318" t="s">
        <v>271</v>
      </c>
      <c r="O155" s="221">
        <v>7.0</v>
      </c>
      <c r="P155" s="222">
        <v>6.0</v>
      </c>
      <c r="Q155" s="298">
        <v>7.0</v>
      </c>
      <c r="R155" s="299">
        <v>6.0</v>
      </c>
      <c r="S155" s="225"/>
      <c r="T155" s="226"/>
      <c r="U155" s="227"/>
      <c r="V155" s="228"/>
      <c r="W155" s="229"/>
      <c r="X155" s="229"/>
      <c r="Y155" s="342"/>
      <c r="Z155" s="323"/>
      <c r="AA155" s="324"/>
      <c r="AB155" s="343"/>
      <c r="AC155" s="326"/>
      <c r="AD155" s="322" t="s">
        <v>142</v>
      </c>
      <c r="AE155" s="327"/>
      <c r="AF155" s="328"/>
      <c r="AG155" s="327"/>
      <c r="AH155" s="329"/>
      <c r="AI155" s="384"/>
      <c r="AJ155" s="327"/>
      <c r="AK155" s="385"/>
      <c r="AL155" s="114"/>
      <c r="AM155" s="211"/>
      <c r="AN155" s="132"/>
      <c r="AO155" s="132"/>
      <c r="AP155" s="149"/>
      <c r="AQ155" s="150"/>
      <c r="AR155" s="149"/>
      <c r="AS155" s="132"/>
      <c r="AT155" s="132"/>
      <c r="AU155" s="132"/>
      <c r="AV155" s="132"/>
      <c r="AW155" s="132"/>
      <c r="AX155" s="132"/>
      <c r="AY155" s="132"/>
      <c r="AZ155" s="132"/>
      <c r="BA155" s="132"/>
      <c r="BB155" s="132"/>
      <c r="BC155" s="132"/>
      <c r="BD155" s="132"/>
      <c r="BE155" s="132"/>
      <c r="BF155" s="132"/>
      <c r="BG155" s="132"/>
      <c r="BH155" s="132"/>
      <c r="BI155" s="132"/>
      <c r="BJ155" s="132"/>
      <c r="BK155" s="132"/>
      <c r="BL155" s="132"/>
      <c r="BM155" s="132"/>
      <c r="BN155" s="132"/>
    </row>
    <row r="156">
      <c r="A156" s="362" t="b">
        <v>0</v>
      </c>
      <c r="B156" s="161">
        <v>44604.0</v>
      </c>
      <c r="C156" s="162">
        <v>0.5844675925925926</v>
      </c>
      <c r="D156" s="163" t="s">
        <v>265</v>
      </c>
      <c r="E156" s="164" t="s">
        <v>15</v>
      </c>
      <c r="F156" s="165" t="s">
        <v>169</v>
      </c>
      <c r="G156" s="165" t="s">
        <v>32</v>
      </c>
      <c r="H156" s="165" t="s">
        <v>266</v>
      </c>
      <c r="I156" s="165" t="s">
        <v>267</v>
      </c>
      <c r="J156" s="165" t="s">
        <v>268</v>
      </c>
      <c r="K156" s="163" t="s">
        <v>267</v>
      </c>
      <c r="L156" s="163"/>
      <c r="M156" s="163"/>
      <c r="N156" s="336" t="s">
        <v>272</v>
      </c>
      <c r="O156" s="254">
        <v>7.0</v>
      </c>
      <c r="P156" s="255">
        <v>6.0</v>
      </c>
      <c r="Q156" s="170"/>
      <c r="R156" s="171"/>
      <c r="S156" s="172"/>
      <c r="T156" s="173"/>
      <c r="U156" s="174"/>
      <c r="V156" s="175"/>
      <c r="W156" s="176"/>
      <c r="X156" s="176"/>
      <c r="Y156" s="182">
        <v>0.0</v>
      </c>
      <c r="Z156" s="178">
        <v>0.0</v>
      </c>
      <c r="AA156" s="179" t="s">
        <v>132</v>
      </c>
      <c r="AB156" s="180">
        <v>1.0</v>
      </c>
      <c r="AC156" s="181">
        <v>0.5394791666666666</v>
      </c>
      <c r="AD156" s="182" t="s">
        <v>140</v>
      </c>
      <c r="AE156" s="183" t="s">
        <v>133</v>
      </c>
      <c r="AF156" s="165" t="s">
        <v>133</v>
      </c>
      <c r="AG156" s="183">
        <v>4.5</v>
      </c>
      <c r="AH156" s="184">
        <v>58.21</v>
      </c>
      <c r="AI156" s="185">
        <v>358.0</v>
      </c>
      <c r="AJ156" s="183">
        <v>0.0</v>
      </c>
      <c r="AK156" s="186">
        <v>-358.0</v>
      </c>
      <c r="AL156" s="114"/>
      <c r="AM156" s="188">
        <f>AK156+AM153</f>
        <v>15106.36</v>
      </c>
      <c r="AN156" s="189">
        <f>if(AM156&gt;AN153,AM156,AN153)</f>
        <v>15464.36</v>
      </c>
      <c r="AO156" s="189">
        <f>AM156-AN156</f>
        <v>-358</v>
      </c>
      <c r="AP156" s="190">
        <f>AO156/AN156</f>
        <v>-0.02315000427</v>
      </c>
      <c r="AQ156" s="191">
        <f>AK156/AI156</f>
        <v>-1</v>
      </c>
      <c r="AR156" s="116"/>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row>
    <row r="157">
      <c r="A157" s="366" t="b">
        <v>0</v>
      </c>
      <c r="B157" s="128"/>
      <c r="C157" s="129"/>
      <c r="D157" s="130"/>
      <c r="E157" s="131"/>
      <c r="F157" s="132"/>
      <c r="G157" s="132"/>
      <c r="H157" s="132" t="str">
        <f>VLOOKUP(H156,VALIDATION!F:G,2,false)</f>
        <v>6207de45491a9e6912ca551a</v>
      </c>
      <c r="I157" s="133">
        <v>1.45</v>
      </c>
      <c r="J157" s="133">
        <v>3.2</v>
      </c>
      <c r="K157" s="130"/>
      <c r="L157" s="130"/>
      <c r="M157" s="130"/>
      <c r="N157" s="397" t="s">
        <v>273</v>
      </c>
      <c r="O157" s="168">
        <v>7.0</v>
      </c>
      <c r="P157" s="169">
        <v>6.0</v>
      </c>
      <c r="Q157" s="294">
        <v>4.0</v>
      </c>
      <c r="R157" s="295">
        <v>4.0</v>
      </c>
      <c r="S157" s="198"/>
      <c r="T157" s="199"/>
      <c r="U157" s="200"/>
      <c r="V157" s="201"/>
      <c r="W157" s="202"/>
      <c r="X157" s="202"/>
      <c r="Y157" s="206">
        <v>15.0</v>
      </c>
      <c r="Z157" s="204">
        <v>0.0</v>
      </c>
      <c r="AA157" s="205" t="s">
        <v>132</v>
      </c>
      <c r="AB157" s="141">
        <v>2.0</v>
      </c>
      <c r="AC157" s="142">
        <v>0.566863425925926</v>
      </c>
      <c r="AD157" s="206" t="s">
        <v>140</v>
      </c>
      <c r="AE157" s="207" t="s">
        <v>133</v>
      </c>
      <c r="AF157" s="133" t="s">
        <v>133</v>
      </c>
      <c r="AG157" s="207">
        <v>4.2</v>
      </c>
      <c r="AH157" s="208">
        <v>100.0</v>
      </c>
      <c r="AI157" s="146"/>
      <c r="AJ157" s="144"/>
      <c r="AK157" s="147"/>
      <c r="AL157" s="114"/>
      <c r="AM157" s="211"/>
      <c r="AN157" s="132"/>
      <c r="AO157" s="132"/>
      <c r="AP157" s="149"/>
      <c r="AQ157" s="150"/>
      <c r="AR157" s="149"/>
      <c r="AS157" s="132"/>
      <c r="AT157" s="132"/>
      <c r="AU157" s="132"/>
      <c r="AV157" s="132"/>
      <c r="AW157" s="132"/>
      <c r="AX157" s="132"/>
      <c r="AY157" s="132"/>
      <c r="AZ157" s="132"/>
      <c r="BA157" s="132"/>
      <c r="BB157" s="132"/>
      <c r="BC157" s="132"/>
      <c r="BD157" s="132"/>
      <c r="BE157" s="132"/>
      <c r="BF157" s="132"/>
      <c r="BG157" s="132"/>
      <c r="BH157" s="132"/>
      <c r="BI157" s="132"/>
      <c r="BJ157" s="132"/>
      <c r="BK157" s="132"/>
      <c r="BL157" s="132"/>
      <c r="BM157" s="132"/>
      <c r="BN157" s="132"/>
    </row>
    <row r="158">
      <c r="A158" s="362" t="b">
        <v>0</v>
      </c>
      <c r="B158" s="94"/>
      <c r="C158" s="95"/>
      <c r="D158" s="96"/>
      <c r="E158" s="97"/>
      <c r="F158" s="98"/>
      <c r="G158" s="98"/>
      <c r="H158" s="98"/>
      <c r="I158" s="98"/>
      <c r="J158" s="98"/>
      <c r="K158" s="96"/>
      <c r="L158" s="96"/>
      <c r="M158" s="96"/>
      <c r="N158" s="279" t="s">
        <v>273</v>
      </c>
      <c r="O158" s="168">
        <v>7.0</v>
      </c>
      <c r="P158" s="169">
        <v>6.0</v>
      </c>
      <c r="Q158" s="294">
        <v>4.0</v>
      </c>
      <c r="R158" s="295">
        <v>4.0</v>
      </c>
      <c r="S158" s="198"/>
      <c r="T158" s="199"/>
      <c r="U158" s="200"/>
      <c r="V158" s="201"/>
      <c r="W158" s="202"/>
      <c r="X158" s="202"/>
      <c r="Y158" s="273">
        <v>15.0</v>
      </c>
      <c r="Z158" s="271">
        <v>0.0</v>
      </c>
      <c r="AA158" s="272" t="s">
        <v>132</v>
      </c>
      <c r="AB158" s="107">
        <v>3.0</v>
      </c>
      <c r="AC158" s="108">
        <v>0.566875</v>
      </c>
      <c r="AD158" s="273" t="s">
        <v>140</v>
      </c>
      <c r="AE158" s="274" t="s">
        <v>133</v>
      </c>
      <c r="AF158" s="99" t="s">
        <v>133</v>
      </c>
      <c r="AG158" s="274">
        <v>4.1</v>
      </c>
      <c r="AH158" s="275">
        <v>100.0</v>
      </c>
      <c r="AI158" s="112"/>
      <c r="AJ158" s="110"/>
      <c r="AK158" s="113"/>
      <c r="AL158" s="114"/>
      <c r="AM158" s="278"/>
      <c r="AN158" s="98"/>
      <c r="AO158" s="98"/>
      <c r="AP158" s="116"/>
      <c r="AQ158" s="117"/>
      <c r="AR158" s="116"/>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row>
    <row r="159">
      <c r="A159" s="366" t="b">
        <v>0</v>
      </c>
      <c r="B159" s="128"/>
      <c r="C159" s="129"/>
      <c r="D159" s="130"/>
      <c r="E159" s="131"/>
      <c r="F159" s="132"/>
      <c r="G159" s="132"/>
      <c r="H159" s="132"/>
      <c r="I159" s="132"/>
      <c r="J159" s="132"/>
      <c r="K159" s="130"/>
      <c r="L159" s="130"/>
      <c r="M159" s="130"/>
      <c r="N159" s="397" t="s">
        <v>273</v>
      </c>
      <c r="O159" s="168">
        <v>7.0</v>
      </c>
      <c r="P159" s="169">
        <v>6.0</v>
      </c>
      <c r="Q159" s="294">
        <v>4.0</v>
      </c>
      <c r="R159" s="295">
        <v>4.0</v>
      </c>
      <c r="S159" s="198"/>
      <c r="T159" s="199"/>
      <c r="U159" s="200"/>
      <c r="V159" s="201"/>
      <c r="W159" s="202"/>
      <c r="X159" s="202"/>
      <c r="Y159" s="206">
        <v>15.0</v>
      </c>
      <c r="Z159" s="204">
        <v>0.0</v>
      </c>
      <c r="AA159" s="205" t="s">
        <v>132</v>
      </c>
      <c r="AB159" s="141">
        <v>4.0</v>
      </c>
      <c r="AC159" s="142">
        <v>0.5668865740740741</v>
      </c>
      <c r="AD159" s="206" t="s">
        <v>140</v>
      </c>
      <c r="AE159" s="207" t="s">
        <v>133</v>
      </c>
      <c r="AF159" s="133" t="s">
        <v>133</v>
      </c>
      <c r="AG159" s="207">
        <v>4.1</v>
      </c>
      <c r="AH159" s="208">
        <v>100.0</v>
      </c>
      <c r="AI159" s="146"/>
      <c r="AJ159" s="144"/>
      <c r="AK159" s="147"/>
      <c r="AL159" s="114"/>
      <c r="AM159" s="211"/>
      <c r="AN159" s="132"/>
      <c r="AO159" s="132"/>
      <c r="AP159" s="149"/>
      <c r="AQ159" s="150"/>
      <c r="AR159" s="149"/>
      <c r="AS159" s="132"/>
      <c r="AT159" s="132"/>
      <c r="AU159" s="132"/>
      <c r="AV159" s="132"/>
      <c r="AW159" s="132"/>
      <c r="AX159" s="132"/>
      <c r="AY159" s="132"/>
      <c r="AZ159" s="132"/>
      <c r="BA159" s="132"/>
      <c r="BB159" s="132"/>
      <c r="BC159" s="132"/>
      <c r="BD159" s="132"/>
      <c r="BE159" s="132"/>
      <c r="BF159" s="132"/>
      <c r="BG159" s="132"/>
      <c r="BH159" s="132"/>
      <c r="BI159" s="132"/>
      <c r="BJ159" s="132"/>
      <c r="BK159" s="132"/>
      <c r="BL159" s="132"/>
      <c r="BM159" s="132"/>
      <c r="BN159" s="132"/>
    </row>
    <row r="160">
      <c r="A160" s="362" t="b">
        <v>0</v>
      </c>
      <c r="B160" s="215"/>
      <c r="C160" s="216"/>
      <c r="D160" s="217"/>
      <c r="E160" s="218"/>
      <c r="F160" s="219"/>
      <c r="G160" s="219"/>
      <c r="H160" s="219"/>
      <c r="I160" s="219"/>
      <c r="J160" s="219"/>
      <c r="K160" s="217"/>
      <c r="L160" s="217"/>
      <c r="M160" s="217"/>
      <c r="N160" s="220" t="s">
        <v>274</v>
      </c>
      <c r="O160" s="221">
        <v>7.0</v>
      </c>
      <c r="P160" s="222">
        <v>6.0</v>
      </c>
      <c r="Q160" s="298">
        <v>7.0</v>
      </c>
      <c r="R160" s="299">
        <v>6.0</v>
      </c>
      <c r="S160" s="225"/>
      <c r="T160" s="226"/>
      <c r="U160" s="227"/>
      <c r="V160" s="228"/>
      <c r="W160" s="229"/>
      <c r="X160" s="229"/>
      <c r="Y160" s="302"/>
      <c r="Z160" s="231"/>
      <c r="AA160" s="232"/>
      <c r="AB160" s="233"/>
      <c r="AC160" s="234"/>
      <c r="AD160" s="235" t="s">
        <v>142</v>
      </c>
      <c r="AE160" s="236"/>
      <c r="AF160" s="237"/>
      <c r="AG160" s="236"/>
      <c r="AH160" s="238"/>
      <c r="AI160" s="390"/>
      <c r="AJ160" s="236"/>
      <c r="AK160" s="391"/>
      <c r="AL160" s="114"/>
      <c r="AM160" s="278"/>
      <c r="AN160" s="98"/>
      <c r="AO160" s="98"/>
      <c r="AP160" s="116"/>
      <c r="AQ160" s="117"/>
      <c r="AR160" s="116"/>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row>
    <row r="161">
      <c r="A161" s="366" t="b">
        <v>0</v>
      </c>
      <c r="B161" s="247">
        <v>44604.0</v>
      </c>
      <c r="C161" s="248">
        <v>0.8016550925925926</v>
      </c>
      <c r="D161" s="249" t="s">
        <v>275</v>
      </c>
      <c r="E161" s="250" t="s">
        <v>16</v>
      </c>
      <c r="F161" s="251" t="s">
        <v>169</v>
      </c>
      <c r="G161" s="251" t="s">
        <v>31</v>
      </c>
      <c r="H161" s="251" t="s">
        <v>232</v>
      </c>
      <c r="I161" s="251" t="s">
        <v>240</v>
      </c>
      <c r="J161" s="251" t="s">
        <v>276</v>
      </c>
      <c r="K161" s="249" t="s">
        <v>240</v>
      </c>
      <c r="L161" s="249"/>
      <c r="M161" s="249"/>
      <c r="N161" s="286"/>
      <c r="O161" s="254">
        <v>6.0</v>
      </c>
      <c r="P161" s="255">
        <v>7.0</v>
      </c>
      <c r="Q161" s="284">
        <v>1.0</v>
      </c>
      <c r="R161" s="285">
        <v>2.0</v>
      </c>
      <c r="S161" s="172"/>
      <c r="T161" s="173"/>
      <c r="U161" s="174"/>
      <c r="V161" s="175"/>
      <c r="W161" s="176"/>
      <c r="X161" s="176"/>
      <c r="Y161" s="260">
        <v>15.0</v>
      </c>
      <c r="Z161" s="256">
        <v>15.0</v>
      </c>
      <c r="AA161" s="257" t="s">
        <v>132</v>
      </c>
      <c r="AB161" s="258">
        <v>1.0</v>
      </c>
      <c r="AC161" s="259">
        <v>0.7405555555555555</v>
      </c>
      <c r="AD161" s="260" t="s">
        <v>140</v>
      </c>
      <c r="AE161" s="261" t="s">
        <v>133</v>
      </c>
      <c r="AF161" s="251" t="s">
        <v>133</v>
      </c>
      <c r="AG161" s="261">
        <v>1.45</v>
      </c>
      <c r="AH161" s="262">
        <v>774.98</v>
      </c>
      <c r="AI161" s="263">
        <v>766.08</v>
      </c>
      <c r="AJ161" s="261">
        <v>0.18</v>
      </c>
      <c r="AK161" s="264">
        <v>8.72</v>
      </c>
      <c r="AL161" s="187"/>
      <c r="AM161" s="265">
        <f>AK161+AM156</f>
        <v>15115.08</v>
      </c>
      <c r="AN161" s="266">
        <f>if(AM161&gt;AN156,AM161,AN156)</f>
        <v>15464.36</v>
      </c>
      <c r="AO161" s="266">
        <f>AM161-AN161</f>
        <v>-349.28</v>
      </c>
      <c r="AP161" s="267">
        <f>AO161/AN161</f>
        <v>-0.02258612707</v>
      </c>
      <c r="AQ161" s="268">
        <f>AK161/AI161</f>
        <v>0.01138262322</v>
      </c>
      <c r="AR161" s="149"/>
      <c r="AS161" s="132"/>
      <c r="AT161" s="132"/>
      <c r="AU161" s="132"/>
      <c r="AV161" s="132"/>
      <c r="AW161" s="132"/>
      <c r="AX161" s="132"/>
      <c r="AY161" s="132"/>
      <c r="AZ161" s="132"/>
      <c r="BA161" s="132"/>
      <c r="BB161" s="132"/>
      <c r="BC161" s="132"/>
      <c r="BD161" s="132"/>
      <c r="BE161" s="132"/>
      <c r="BF161" s="132"/>
      <c r="BG161" s="132"/>
      <c r="BH161" s="132"/>
      <c r="BI161" s="132"/>
      <c r="BJ161" s="132"/>
      <c r="BK161" s="132"/>
      <c r="BL161" s="132"/>
      <c r="BM161" s="132"/>
      <c r="BN161" s="132"/>
    </row>
    <row r="162">
      <c r="A162" s="362" t="b">
        <v>0</v>
      </c>
      <c r="B162" s="94"/>
      <c r="C162" s="95"/>
      <c r="D162" s="96"/>
      <c r="E162" s="97"/>
      <c r="F162" s="98"/>
      <c r="G162" s="98"/>
      <c r="H162" s="98" t="str">
        <f>VLOOKUP(H161,VALIDATION!F:G,2,false)</f>
        <v>6201b94aa4eaad5dc977097f</v>
      </c>
      <c r="I162" s="99">
        <v>1.65</v>
      </c>
      <c r="J162" s="99">
        <v>2.5</v>
      </c>
      <c r="K162" s="96"/>
      <c r="L162" s="96"/>
      <c r="M162" s="96"/>
      <c r="N162" s="270"/>
      <c r="O162" s="168">
        <v>6.0</v>
      </c>
      <c r="P162" s="169">
        <v>7.0</v>
      </c>
      <c r="Q162" s="294">
        <v>1.0</v>
      </c>
      <c r="R162" s="295">
        <v>4.0</v>
      </c>
      <c r="S162" s="198"/>
      <c r="T162" s="199"/>
      <c r="U162" s="200"/>
      <c r="V162" s="201"/>
      <c r="W162" s="202"/>
      <c r="X162" s="202"/>
      <c r="Y162" s="273">
        <v>0.0</v>
      </c>
      <c r="Z162" s="271">
        <v>0.0</v>
      </c>
      <c r="AA162" s="272" t="s">
        <v>132</v>
      </c>
      <c r="AB162" s="107">
        <v>2.0</v>
      </c>
      <c r="AC162" s="108">
        <v>0.7484490740740741</v>
      </c>
      <c r="AD162" s="273" t="s">
        <v>165</v>
      </c>
      <c r="AE162" s="274" t="s">
        <v>133</v>
      </c>
      <c r="AF162" s="99" t="s">
        <v>166</v>
      </c>
      <c r="AG162" s="274">
        <v>1.11</v>
      </c>
      <c r="AH162" s="275">
        <v>235.77</v>
      </c>
      <c r="AI162" s="112"/>
      <c r="AJ162" s="110"/>
      <c r="AK162" s="113"/>
      <c r="AL162" s="114"/>
      <c r="AM162" s="278"/>
      <c r="AN162" s="98"/>
      <c r="AO162" s="98"/>
      <c r="AP162" s="116"/>
      <c r="AQ162" s="117"/>
      <c r="AR162" s="116"/>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row>
    <row r="163">
      <c r="A163" s="366" t="b">
        <v>0</v>
      </c>
      <c r="B163" s="128"/>
      <c r="C163" s="129"/>
      <c r="D163" s="130"/>
      <c r="E163" s="131"/>
      <c r="F163" s="132"/>
      <c r="G163" s="132"/>
      <c r="H163" s="132"/>
      <c r="I163" s="132"/>
      <c r="J163" s="132"/>
      <c r="K163" s="130"/>
      <c r="L163" s="130"/>
      <c r="M163" s="130"/>
      <c r="N163" s="195"/>
      <c r="O163" s="168">
        <v>6.0</v>
      </c>
      <c r="P163" s="169">
        <v>7.0</v>
      </c>
      <c r="Q163" s="294">
        <v>1.0</v>
      </c>
      <c r="R163" s="295">
        <v>4.0</v>
      </c>
      <c r="S163" s="198"/>
      <c r="T163" s="199"/>
      <c r="U163" s="200"/>
      <c r="V163" s="201"/>
      <c r="W163" s="202"/>
      <c r="X163" s="202"/>
      <c r="Y163" s="206">
        <v>0.0</v>
      </c>
      <c r="Z163" s="204">
        <v>0.0</v>
      </c>
      <c r="AA163" s="205" t="s">
        <v>132</v>
      </c>
      <c r="AB163" s="141">
        <v>3.0</v>
      </c>
      <c r="AC163" s="142">
        <v>0.7486111111111111</v>
      </c>
      <c r="AD163" s="206" t="s">
        <v>165</v>
      </c>
      <c r="AE163" s="207" t="s">
        <v>133</v>
      </c>
      <c r="AF163" s="133" t="s">
        <v>166</v>
      </c>
      <c r="AG163" s="207">
        <v>1.12</v>
      </c>
      <c r="AH163" s="208">
        <v>64.23</v>
      </c>
      <c r="AI163" s="146"/>
      <c r="AJ163" s="144"/>
      <c r="AK163" s="147"/>
      <c r="AL163" s="114"/>
      <c r="AM163" s="211"/>
      <c r="AN163" s="132"/>
      <c r="AO163" s="132"/>
      <c r="AP163" s="149"/>
      <c r="AQ163" s="150"/>
      <c r="AR163" s="149"/>
      <c r="AS163" s="132"/>
      <c r="AT163" s="132"/>
      <c r="AU163" s="132"/>
      <c r="AV163" s="132"/>
      <c r="AW163" s="132"/>
      <c r="AX163" s="132"/>
      <c r="AY163" s="132"/>
      <c r="AZ163" s="132"/>
      <c r="BA163" s="132"/>
      <c r="BB163" s="132"/>
      <c r="BC163" s="132"/>
      <c r="BD163" s="132"/>
      <c r="BE163" s="132"/>
      <c r="BF163" s="132"/>
      <c r="BG163" s="132"/>
      <c r="BH163" s="132"/>
      <c r="BI163" s="132"/>
      <c r="BJ163" s="132"/>
      <c r="BK163" s="132"/>
      <c r="BL163" s="132"/>
      <c r="BM163" s="132"/>
      <c r="BN163" s="132"/>
    </row>
    <row r="164">
      <c r="A164" s="362" t="b">
        <v>0</v>
      </c>
      <c r="B164" s="94"/>
      <c r="C164" s="95"/>
      <c r="D164" s="96"/>
      <c r="E164" s="97"/>
      <c r="F164" s="98"/>
      <c r="G164" s="98"/>
      <c r="H164" s="98"/>
      <c r="I164" s="98"/>
      <c r="J164" s="98"/>
      <c r="K164" s="96"/>
      <c r="L164" s="96"/>
      <c r="M164" s="96"/>
      <c r="N164" s="270"/>
      <c r="O164" s="168">
        <v>6.0</v>
      </c>
      <c r="P164" s="169">
        <v>7.0</v>
      </c>
      <c r="Q164" s="294">
        <v>4.0</v>
      </c>
      <c r="R164" s="295">
        <v>4.0</v>
      </c>
      <c r="S164" s="198"/>
      <c r="T164" s="199"/>
      <c r="U164" s="200"/>
      <c r="V164" s="201"/>
      <c r="W164" s="202"/>
      <c r="X164" s="202"/>
      <c r="Y164" s="273">
        <v>0.0</v>
      </c>
      <c r="Z164" s="271">
        <v>0.0</v>
      </c>
      <c r="AA164" s="272" t="s">
        <v>133</v>
      </c>
      <c r="AB164" s="107">
        <v>4.0</v>
      </c>
      <c r="AC164" s="108">
        <v>0.7594560185185185</v>
      </c>
      <c r="AD164" s="273" t="s">
        <v>179</v>
      </c>
      <c r="AE164" s="274" t="s">
        <v>133</v>
      </c>
      <c r="AF164" s="99" t="s">
        <v>166</v>
      </c>
      <c r="AG164" s="274">
        <v>1.63</v>
      </c>
      <c r="AH164" s="275">
        <v>174.13</v>
      </c>
      <c r="AI164" s="112"/>
      <c r="AJ164" s="110"/>
      <c r="AK164" s="113"/>
      <c r="AL164" s="114"/>
      <c r="AM164" s="278"/>
      <c r="AN164" s="98"/>
      <c r="AO164" s="98"/>
      <c r="AP164" s="116"/>
      <c r="AQ164" s="117"/>
      <c r="AR164" s="116"/>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row>
    <row r="165">
      <c r="A165" s="366" t="b">
        <v>0</v>
      </c>
      <c r="B165" s="128"/>
      <c r="C165" s="129"/>
      <c r="D165" s="130"/>
      <c r="E165" s="131"/>
      <c r="F165" s="132"/>
      <c r="G165" s="132"/>
      <c r="H165" s="132"/>
      <c r="I165" s="132"/>
      <c r="J165" s="132"/>
      <c r="K165" s="130"/>
      <c r="L165" s="130"/>
      <c r="M165" s="130"/>
      <c r="N165" s="195"/>
      <c r="O165" s="168">
        <v>6.0</v>
      </c>
      <c r="P165" s="169">
        <v>7.0</v>
      </c>
      <c r="Q165" s="294">
        <v>4.0</v>
      </c>
      <c r="R165" s="295">
        <v>4.0</v>
      </c>
      <c r="S165" s="198"/>
      <c r="T165" s="199"/>
      <c r="U165" s="200"/>
      <c r="V165" s="201"/>
      <c r="W165" s="202"/>
      <c r="X165" s="202"/>
      <c r="Y165" s="206">
        <v>0.0</v>
      </c>
      <c r="Z165" s="204">
        <v>0.0</v>
      </c>
      <c r="AA165" s="205" t="s">
        <v>133</v>
      </c>
      <c r="AB165" s="141">
        <v>5.0</v>
      </c>
      <c r="AC165" s="142">
        <v>0.7596412037037037</v>
      </c>
      <c r="AD165" s="206" t="s">
        <v>179</v>
      </c>
      <c r="AE165" s="207" t="s">
        <v>133</v>
      </c>
      <c r="AF165" s="133" t="s">
        <v>166</v>
      </c>
      <c r="AG165" s="207">
        <v>1.64</v>
      </c>
      <c r="AH165" s="208">
        <v>300.85</v>
      </c>
      <c r="AI165" s="146"/>
      <c r="AJ165" s="144"/>
      <c r="AK165" s="147"/>
      <c r="AL165" s="114"/>
      <c r="AM165" s="211"/>
      <c r="AN165" s="132"/>
      <c r="AO165" s="132"/>
      <c r="AP165" s="149"/>
      <c r="AQ165" s="150"/>
      <c r="AR165" s="149"/>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row>
    <row r="166">
      <c r="A166" s="362" t="b">
        <v>0</v>
      </c>
      <c r="B166" s="215"/>
      <c r="C166" s="216"/>
      <c r="D166" s="217"/>
      <c r="E166" s="218"/>
      <c r="F166" s="219"/>
      <c r="G166" s="219"/>
      <c r="H166" s="219"/>
      <c r="I166" s="219"/>
      <c r="J166" s="219"/>
      <c r="K166" s="217"/>
      <c r="L166" s="217"/>
      <c r="M166" s="217"/>
      <c r="N166" s="220" t="s">
        <v>277</v>
      </c>
      <c r="O166" s="221">
        <v>6.0</v>
      </c>
      <c r="P166" s="222">
        <v>7.0</v>
      </c>
      <c r="Q166" s="298">
        <v>6.0</v>
      </c>
      <c r="R166" s="299">
        <v>4.0</v>
      </c>
      <c r="S166" s="300">
        <v>6.0</v>
      </c>
      <c r="T166" s="301">
        <v>4.0</v>
      </c>
      <c r="U166" s="227"/>
      <c r="V166" s="228"/>
      <c r="W166" s="229"/>
      <c r="X166" s="229"/>
      <c r="Y166" s="302"/>
      <c r="Z166" s="231"/>
      <c r="AA166" s="232"/>
      <c r="AB166" s="233"/>
      <c r="AC166" s="234"/>
      <c r="AD166" s="235" t="s">
        <v>142</v>
      </c>
      <c r="AE166" s="236"/>
      <c r="AF166" s="237"/>
      <c r="AG166" s="236"/>
      <c r="AH166" s="238"/>
      <c r="AI166" s="390"/>
      <c r="AJ166" s="236"/>
      <c r="AK166" s="391"/>
      <c r="AL166" s="242"/>
      <c r="AM166" s="243"/>
      <c r="AN166" s="219"/>
      <c r="AO166" s="219"/>
      <c r="AP166" s="244"/>
      <c r="AQ166" s="245"/>
      <c r="AR166" s="116"/>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row>
    <row r="167">
      <c r="A167" s="366" t="b">
        <v>0</v>
      </c>
      <c r="B167" s="247">
        <v>44605.0</v>
      </c>
      <c r="C167" s="248">
        <v>0.5075231481481481</v>
      </c>
      <c r="D167" s="249" t="s">
        <v>278</v>
      </c>
      <c r="E167" s="250" t="s">
        <v>16</v>
      </c>
      <c r="F167" s="251" t="s">
        <v>169</v>
      </c>
      <c r="G167" s="251" t="s">
        <v>25</v>
      </c>
      <c r="H167" s="251" t="s">
        <v>266</v>
      </c>
      <c r="I167" s="251" t="s">
        <v>279</v>
      </c>
      <c r="J167" s="251" t="s">
        <v>280</v>
      </c>
      <c r="K167" s="251" t="s">
        <v>279</v>
      </c>
      <c r="L167" s="251"/>
      <c r="M167" s="251"/>
      <c r="N167" s="253"/>
      <c r="O167" s="254">
        <v>6.0</v>
      </c>
      <c r="P167" s="255">
        <v>2.0</v>
      </c>
      <c r="Q167" s="170"/>
      <c r="R167" s="171"/>
      <c r="S167" s="172"/>
      <c r="T167" s="173"/>
      <c r="U167" s="174"/>
      <c r="V167" s="175"/>
      <c r="W167" s="176"/>
      <c r="X167" s="176"/>
      <c r="Y167" s="260">
        <v>30.0</v>
      </c>
      <c r="Z167" s="256">
        <v>0.0</v>
      </c>
      <c r="AA167" s="257" t="s">
        <v>133</v>
      </c>
      <c r="AB167" s="401"/>
      <c r="AC167" s="259">
        <v>0.5059375</v>
      </c>
      <c r="AD167" s="260" t="s">
        <v>140</v>
      </c>
      <c r="AE167" s="261" t="s">
        <v>132</v>
      </c>
      <c r="AF167" s="251" t="s">
        <v>133</v>
      </c>
      <c r="AG167" s="261">
        <v>1.13</v>
      </c>
      <c r="AH167" s="262">
        <v>34.66</v>
      </c>
      <c r="AI167" s="263">
        <v>34.66</v>
      </c>
      <c r="AJ167" s="261">
        <v>0.09</v>
      </c>
      <c r="AK167" s="264">
        <v>4.33</v>
      </c>
      <c r="AL167" s="187"/>
      <c r="AM167" s="265">
        <f>AK167+AM161</f>
        <v>15119.41</v>
      </c>
      <c r="AN167" s="266">
        <f>if(AM167&gt;AN161,AM167,AN161)</f>
        <v>15464.36</v>
      </c>
      <c r="AO167" s="266">
        <f>AM167-AN167</f>
        <v>-344.95</v>
      </c>
      <c r="AP167" s="267">
        <f>AO167/AN167</f>
        <v>-0.02230612841</v>
      </c>
      <c r="AQ167" s="268">
        <f>AK167/AI167</f>
        <v>0.1249278707</v>
      </c>
      <c r="AR167" s="149"/>
      <c r="AS167" s="132"/>
      <c r="AT167" s="132"/>
      <c r="AU167" s="132"/>
      <c r="AV167" s="132"/>
      <c r="AW167" s="132"/>
      <c r="AX167" s="132"/>
      <c r="AY167" s="132"/>
      <c r="AZ167" s="132"/>
      <c r="BA167" s="132"/>
      <c r="BB167" s="132"/>
      <c r="BC167" s="132"/>
      <c r="BD167" s="132"/>
      <c r="BE167" s="132"/>
      <c r="BF167" s="132"/>
      <c r="BG167" s="132"/>
      <c r="BH167" s="132"/>
      <c r="BI167" s="132"/>
      <c r="BJ167" s="132"/>
      <c r="BK167" s="132"/>
      <c r="BL167" s="132"/>
      <c r="BM167" s="132"/>
      <c r="BN167" s="132"/>
    </row>
    <row r="168">
      <c r="A168" s="362" t="b">
        <v>0</v>
      </c>
      <c r="B168" s="94"/>
      <c r="C168" s="95"/>
      <c r="D168" s="96"/>
      <c r="E168" s="97"/>
      <c r="F168" s="98"/>
      <c r="G168" s="98"/>
      <c r="H168" s="98" t="str">
        <f>VLOOKUP(H167,VALIDATION!F:G,2,false)</f>
        <v>6207de45491a9e6912ca551a</v>
      </c>
      <c r="I168" s="99">
        <v>2.3</v>
      </c>
      <c r="J168" s="99">
        <v>1.7</v>
      </c>
      <c r="K168" s="96"/>
      <c r="L168" s="96"/>
      <c r="M168" s="96"/>
      <c r="N168" s="279" t="s">
        <v>281</v>
      </c>
      <c r="O168" s="168">
        <v>6.0</v>
      </c>
      <c r="P168" s="169">
        <v>2.0</v>
      </c>
      <c r="Q168" s="196"/>
      <c r="R168" s="197"/>
      <c r="S168" s="198"/>
      <c r="T168" s="199"/>
      <c r="U168" s="200"/>
      <c r="V168" s="201"/>
      <c r="W168" s="202"/>
      <c r="X168" s="202"/>
      <c r="Y168" s="109"/>
      <c r="Z168" s="280"/>
      <c r="AA168" s="106"/>
      <c r="AB168" s="281"/>
      <c r="AC168" s="282"/>
      <c r="AD168" s="273" t="s">
        <v>142</v>
      </c>
      <c r="AE168" s="110"/>
      <c r="AF168" s="99"/>
      <c r="AG168" s="110"/>
      <c r="AH168" s="111"/>
      <c r="AI168" s="112"/>
      <c r="AJ168" s="110"/>
      <c r="AK168" s="113"/>
      <c r="AL168" s="242"/>
      <c r="AM168" s="243"/>
      <c r="AN168" s="219"/>
      <c r="AO168" s="219"/>
      <c r="AP168" s="244"/>
      <c r="AQ168" s="245"/>
      <c r="AR168" s="116"/>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row>
    <row r="169">
      <c r="A169" s="366" t="b">
        <v>0</v>
      </c>
      <c r="B169" s="247">
        <v>44605.0</v>
      </c>
      <c r="C169" s="248">
        <v>0.5075231481481481</v>
      </c>
      <c r="D169" s="249" t="s">
        <v>278</v>
      </c>
      <c r="E169" s="250" t="s">
        <v>15</v>
      </c>
      <c r="F169" s="251" t="s">
        <v>169</v>
      </c>
      <c r="G169" s="251" t="s">
        <v>25</v>
      </c>
      <c r="H169" s="251" t="s">
        <v>266</v>
      </c>
      <c r="I169" s="251" t="s">
        <v>279</v>
      </c>
      <c r="J169" s="251" t="s">
        <v>280</v>
      </c>
      <c r="K169" s="251" t="s">
        <v>279</v>
      </c>
      <c r="L169" s="251"/>
      <c r="M169" s="251"/>
      <c r="N169" s="253"/>
      <c r="O169" s="348">
        <v>6.0</v>
      </c>
      <c r="P169" s="349">
        <v>2.0</v>
      </c>
      <c r="Q169" s="170"/>
      <c r="R169" s="171"/>
      <c r="S169" s="172"/>
      <c r="T169" s="173"/>
      <c r="U169" s="174"/>
      <c r="V169" s="175"/>
      <c r="W169" s="176"/>
      <c r="X169" s="176"/>
      <c r="Y169" s="402">
        <v>30.0</v>
      </c>
      <c r="Z169" s="403">
        <v>0.0</v>
      </c>
      <c r="AA169" s="404" t="s">
        <v>133</v>
      </c>
      <c r="AB169" s="258">
        <v>1.0</v>
      </c>
      <c r="AC169" s="259">
        <v>0.5059375</v>
      </c>
      <c r="AD169" s="260" t="s">
        <v>140</v>
      </c>
      <c r="AE169" s="261" t="s">
        <v>132</v>
      </c>
      <c r="AF169" s="251" t="s">
        <v>133</v>
      </c>
      <c r="AG169" s="261">
        <v>1.11</v>
      </c>
      <c r="AH169" s="262">
        <v>10.0</v>
      </c>
      <c r="AI169" s="263">
        <v>150.3</v>
      </c>
      <c r="AJ169" s="261">
        <v>0.51</v>
      </c>
      <c r="AK169" s="264">
        <v>10.41</v>
      </c>
      <c r="AL169" s="114"/>
      <c r="AM169" s="265">
        <f>AK169+AM167</f>
        <v>15129.82</v>
      </c>
      <c r="AN169" s="266">
        <f>if(AM169&gt;AN167,AM169,AN167)</f>
        <v>15464.36</v>
      </c>
      <c r="AO169" s="266">
        <f>AM169-AN169</f>
        <v>-334.54</v>
      </c>
      <c r="AP169" s="267">
        <f>AO169/AN169</f>
        <v>-0.02163296768</v>
      </c>
      <c r="AQ169" s="268">
        <f>AK169/AI169</f>
        <v>0.06926147705</v>
      </c>
      <c r="AR169" s="149"/>
      <c r="AS169" s="132"/>
      <c r="AT169" s="132"/>
      <c r="AU169" s="132"/>
      <c r="AV169" s="132"/>
      <c r="AW169" s="132"/>
      <c r="AX169" s="132"/>
      <c r="AY169" s="132"/>
      <c r="AZ169" s="132"/>
      <c r="BA169" s="132"/>
      <c r="BB169" s="132"/>
      <c r="BC169" s="132"/>
      <c r="BD169" s="132"/>
      <c r="BE169" s="132"/>
      <c r="BF169" s="132"/>
      <c r="BG169" s="132"/>
      <c r="BH169" s="132"/>
      <c r="BI169" s="132"/>
      <c r="BJ169" s="132"/>
      <c r="BK169" s="132"/>
      <c r="BL169" s="132"/>
      <c r="BM169" s="132"/>
      <c r="BN169" s="132"/>
    </row>
    <row r="170">
      <c r="A170" s="362" t="b">
        <v>0</v>
      </c>
      <c r="B170" s="94"/>
      <c r="C170" s="95"/>
      <c r="D170" s="96"/>
      <c r="E170" s="97"/>
      <c r="F170" s="98"/>
      <c r="G170" s="98"/>
      <c r="H170" s="98" t="str">
        <f>VLOOKUP(H169,VALIDATION!F:G,2,false)</f>
        <v>6207de45491a9e6912ca551a</v>
      </c>
      <c r="I170" s="99">
        <v>2.3</v>
      </c>
      <c r="J170" s="99">
        <v>1.7</v>
      </c>
      <c r="K170" s="96"/>
      <c r="L170" s="96"/>
      <c r="M170" s="96"/>
      <c r="N170" s="270"/>
      <c r="O170" s="303">
        <v>6.0</v>
      </c>
      <c r="P170" s="304">
        <v>2.0</v>
      </c>
      <c r="Q170" s="196"/>
      <c r="R170" s="197"/>
      <c r="S170" s="198"/>
      <c r="T170" s="199"/>
      <c r="U170" s="200"/>
      <c r="V170" s="201"/>
      <c r="W170" s="202"/>
      <c r="X170" s="202"/>
      <c r="Y170" s="360">
        <v>30.0</v>
      </c>
      <c r="Z170" s="361">
        <v>0.0</v>
      </c>
      <c r="AA170" s="346" t="s">
        <v>133</v>
      </c>
      <c r="AB170" s="107">
        <v>2.0</v>
      </c>
      <c r="AC170" s="108">
        <v>0.5059606481481481</v>
      </c>
      <c r="AD170" s="273" t="s">
        <v>140</v>
      </c>
      <c r="AE170" s="274" t="s">
        <v>132</v>
      </c>
      <c r="AF170" s="99" t="s">
        <v>133</v>
      </c>
      <c r="AG170" s="274">
        <v>1.09</v>
      </c>
      <c r="AH170" s="275">
        <v>0.11</v>
      </c>
      <c r="AI170" s="112"/>
      <c r="AJ170" s="110"/>
      <c r="AK170" s="113"/>
      <c r="AL170" s="114"/>
      <c r="AM170" s="278"/>
      <c r="AN170" s="98"/>
      <c r="AO170" s="98"/>
      <c r="AP170" s="116"/>
      <c r="AQ170" s="117"/>
      <c r="AR170" s="116"/>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row>
    <row r="171">
      <c r="A171" s="366" t="b">
        <v>0</v>
      </c>
      <c r="B171" s="128"/>
      <c r="C171" s="129"/>
      <c r="D171" s="130"/>
      <c r="E171" s="131"/>
      <c r="F171" s="132"/>
      <c r="G171" s="132"/>
      <c r="H171" s="132"/>
      <c r="I171" s="132"/>
      <c r="J171" s="132"/>
      <c r="K171" s="130"/>
      <c r="L171" s="130"/>
      <c r="M171" s="130"/>
      <c r="N171" s="195"/>
      <c r="O171" s="303">
        <v>6.0</v>
      </c>
      <c r="P171" s="304">
        <v>2.0</v>
      </c>
      <c r="Q171" s="196"/>
      <c r="R171" s="197"/>
      <c r="S171" s="198"/>
      <c r="T171" s="199"/>
      <c r="U171" s="200"/>
      <c r="V171" s="201"/>
      <c r="W171" s="202"/>
      <c r="X171" s="202"/>
      <c r="Y171" s="376">
        <v>30.0</v>
      </c>
      <c r="Z171" s="377">
        <v>0.0</v>
      </c>
      <c r="AA171" s="345" t="s">
        <v>133</v>
      </c>
      <c r="AB171" s="141">
        <v>3.0</v>
      </c>
      <c r="AC171" s="142">
        <v>0.5060648148148148</v>
      </c>
      <c r="AD171" s="206" t="s">
        <v>140</v>
      </c>
      <c r="AE171" s="207" t="s">
        <v>132</v>
      </c>
      <c r="AF171" s="133" t="s">
        <v>133</v>
      </c>
      <c r="AG171" s="207">
        <v>1.07</v>
      </c>
      <c r="AH171" s="208">
        <v>140.19</v>
      </c>
      <c r="AI171" s="146"/>
      <c r="AJ171" s="144"/>
      <c r="AK171" s="147"/>
      <c r="AL171" s="114"/>
      <c r="AM171" s="211"/>
      <c r="AN171" s="132"/>
      <c r="AO171" s="132"/>
      <c r="AP171" s="149"/>
      <c r="AQ171" s="150"/>
      <c r="AR171" s="149"/>
      <c r="AS171" s="132"/>
      <c r="AT171" s="132"/>
      <c r="AU171" s="132"/>
      <c r="AV171" s="132"/>
      <c r="AW171" s="132"/>
      <c r="AX171" s="132"/>
      <c r="AY171" s="132"/>
      <c r="AZ171" s="132"/>
      <c r="BA171" s="132"/>
      <c r="BB171" s="132"/>
      <c r="BC171" s="132"/>
      <c r="BD171" s="132"/>
      <c r="BE171" s="132"/>
      <c r="BF171" s="132"/>
      <c r="BG171" s="132"/>
      <c r="BH171" s="132"/>
      <c r="BI171" s="132"/>
      <c r="BJ171" s="132"/>
      <c r="BK171" s="132"/>
      <c r="BL171" s="132"/>
      <c r="BM171" s="132"/>
      <c r="BN171" s="132"/>
    </row>
    <row r="172">
      <c r="A172" s="362" t="b">
        <v>0</v>
      </c>
      <c r="B172" s="215"/>
      <c r="C172" s="216"/>
      <c r="D172" s="217"/>
      <c r="E172" s="218"/>
      <c r="F172" s="219"/>
      <c r="G172" s="219"/>
      <c r="H172" s="219"/>
      <c r="I172" s="219"/>
      <c r="J172" s="219"/>
      <c r="K172" s="217"/>
      <c r="L172" s="217"/>
      <c r="M172" s="217"/>
      <c r="N172" s="220" t="s">
        <v>281</v>
      </c>
      <c r="O172" s="221">
        <v>6.0</v>
      </c>
      <c r="P172" s="222">
        <v>2.0</v>
      </c>
      <c r="Q172" s="223"/>
      <c r="R172" s="224"/>
      <c r="S172" s="225"/>
      <c r="T172" s="226"/>
      <c r="U172" s="227"/>
      <c r="V172" s="228"/>
      <c r="W172" s="229"/>
      <c r="X172" s="229"/>
      <c r="Y172" s="302"/>
      <c r="Z172" s="231"/>
      <c r="AA172" s="232"/>
      <c r="AB172" s="389"/>
      <c r="AC172" s="234"/>
      <c r="AD172" s="235" t="s">
        <v>142</v>
      </c>
      <c r="AE172" s="236"/>
      <c r="AF172" s="237"/>
      <c r="AG172" s="236"/>
      <c r="AH172" s="238"/>
      <c r="AI172" s="390"/>
      <c r="AJ172" s="236"/>
      <c r="AK172" s="391"/>
      <c r="AL172" s="114"/>
      <c r="AM172" s="278"/>
      <c r="AN172" s="98"/>
      <c r="AO172" s="98"/>
      <c r="AP172" s="116"/>
      <c r="AQ172" s="117"/>
      <c r="AR172" s="116"/>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row>
    <row r="173">
      <c r="A173" s="366" t="b">
        <v>0</v>
      </c>
      <c r="B173" s="247">
        <v>44605.0</v>
      </c>
      <c r="C173" s="248">
        <v>0.7889814814814815</v>
      </c>
      <c r="D173" s="249" t="s">
        <v>282</v>
      </c>
      <c r="E173" s="250" t="s">
        <v>15</v>
      </c>
      <c r="F173" s="251" t="s">
        <v>199</v>
      </c>
      <c r="G173" s="251" t="s">
        <v>25</v>
      </c>
      <c r="H173" s="251" t="s">
        <v>283</v>
      </c>
      <c r="I173" s="251" t="s">
        <v>284</v>
      </c>
      <c r="J173" s="251" t="s">
        <v>285</v>
      </c>
      <c r="K173" s="251" t="s">
        <v>284</v>
      </c>
      <c r="L173" s="251"/>
      <c r="M173" s="251"/>
      <c r="N173" s="286" t="s">
        <v>286</v>
      </c>
      <c r="O173" s="254">
        <v>6.0</v>
      </c>
      <c r="P173" s="255">
        <v>3.0</v>
      </c>
      <c r="Q173" s="284">
        <v>1.0</v>
      </c>
      <c r="R173" s="285">
        <v>0.0</v>
      </c>
      <c r="S173" s="172"/>
      <c r="T173" s="173"/>
      <c r="U173" s="174"/>
      <c r="V173" s="175"/>
      <c r="W173" s="176"/>
      <c r="X173" s="176"/>
      <c r="Y173" s="260">
        <v>30.0</v>
      </c>
      <c r="Z173" s="256">
        <v>0.0</v>
      </c>
      <c r="AA173" s="257" t="s">
        <v>133</v>
      </c>
      <c r="AB173" s="258">
        <v>1.0</v>
      </c>
      <c r="AC173" s="259">
        <v>0.7882638888888889</v>
      </c>
      <c r="AD173" s="260" t="s">
        <v>140</v>
      </c>
      <c r="AE173" s="261" t="s">
        <v>132</v>
      </c>
      <c r="AF173" s="251" t="s">
        <v>133</v>
      </c>
      <c r="AG173" s="261">
        <v>1.06</v>
      </c>
      <c r="AH173" s="262">
        <v>1354.0</v>
      </c>
      <c r="AI173" s="263">
        <v>1354.0</v>
      </c>
      <c r="AJ173" s="261">
        <v>3.82</v>
      </c>
      <c r="AK173" s="264">
        <v>77.43</v>
      </c>
      <c r="AL173" s="114"/>
      <c r="AM173" s="265">
        <f>AK173+AM169</f>
        <v>15207.25</v>
      </c>
      <c r="AN173" s="266">
        <f>if(AM173&gt;AN169,AM173,AN169)</f>
        <v>15464.36</v>
      </c>
      <c r="AO173" s="266">
        <f>AM173-AN173</f>
        <v>-257.11</v>
      </c>
      <c r="AP173" s="267">
        <f>AO173/AN173</f>
        <v>-0.01662597094</v>
      </c>
      <c r="AQ173" s="268">
        <f>AK173/AI173</f>
        <v>0.05718611521</v>
      </c>
      <c r="AR173" s="149"/>
      <c r="AS173" s="132"/>
      <c r="AT173" s="132"/>
      <c r="AU173" s="132"/>
      <c r="AV173" s="132"/>
      <c r="AW173" s="132"/>
      <c r="AX173" s="132"/>
      <c r="AY173" s="132"/>
      <c r="AZ173" s="132"/>
      <c r="BA173" s="132"/>
      <c r="BB173" s="132"/>
      <c r="BC173" s="132"/>
      <c r="BD173" s="132"/>
      <c r="BE173" s="132"/>
      <c r="BF173" s="132"/>
      <c r="BG173" s="132"/>
      <c r="BH173" s="132"/>
      <c r="BI173" s="132"/>
      <c r="BJ173" s="132"/>
      <c r="BK173" s="132"/>
      <c r="BL173" s="132"/>
      <c r="BM173" s="132"/>
      <c r="BN173" s="132"/>
    </row>
    <row r="174">
      <c r="A174" s="362" t="b">
        <v>0</v>
      </c>
      <c r="B174" s="215"/>
      <c r="C174" s="216"/>
      <c r="D174" s="217"/>
      <c r="E174" s="218"/>
      <c r="F174" s="219"/>
      <c r="G174" s="219"/>
      <c r="H174" s="98" t="str">
        <f>VLOOKUP(H173,VALIDATION!F:G,2,false)</f>
        <v>6207de7b491a9e6912ca5529</v>
      </c>
      <c r="I174" s="237">
        <v>1.7</v>
      </c>
      <c r="J174" s="237">
        <v>2.3</v>
      </c>
      <c r="K174" s="217"/>
      <c r="L174" s="217"/>
      <c r="M174" s="217"/>
      <c r="N174" s="287"/>
      <c r="O174" s="221">
        <v>6.0</v>
      </c>
      <c r="P174" s="222">
        <v>3.0</v>
      </c>
      <c r="Q174" s="298">
        <v>1.0</v>
      </c>
      <c r="R174" s="299">
        <v>0.0</v>
      </c>
      <c r="S174" s="225"/>
      <c r="T174" s="226"/>
      <c r="U174" s="227"/>
      <c r="V174" s="228"/>
      <c r="W174" s="229"/>
      <c r="X174" s="229"/>
      <c r="Y174" s="302"/>
      <c r="Z174" s="231"/>
      <c r="AA174" s="232"/>
      <c r="AB174" s="233"/>
      <c r="AC174" s="234"/>
      <c r="AD174" s="235" t="s">
        <v>142</v>
      </c>
      <c r="AE174" s="236"/>
      <c r="AF174" s="237"/>
      <c r="AG174" s="236"/>
      <c r="AH174" s="238"/>
      <c r="AI174" s="390"/>
      <c r="AJ174" s="236"/>
      <c r="AK174" s="391"/>
      <c r="AL174" s="114"/>
      <c r="AM174" s="278"/>
      <c r="AN174" s="98"/>
      <c r="AO174" s="98"/>
      <c r="AP174" s="116"/>
      <c r="AQ174" s="117"/>
      <c r="AR174" s="116"/>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row>
    <row r="175">
      <c r="A175" s="366" t="b">
        <v>0</v>
      </c>
      <c r="B175" s="247">
        <v>44605.0</v>
      </c>
      <c r="C175" s="248">
        <v>0.7889814814814815</v>
      </c>
      <c r="D175" s="249" t="s">
        <v>282</v>
      </c>
      <c r="E175" s="250" t="s">
        <v>16</v>
      </c>
      <c r="F175" s="251" t="s">
        <v>199</v>
      </c>
      <c r="G175" s="251" t="s">
        <v>25</v>
      </c>
      <c r="H175" s="251" t="s">
        <v>283</v>
      </c>
      <c r="I175" s="251" t="s">
        <v>284</v>
      </c>
      <c r="J175" s="251" t="s">
        <v>285</v>
      </c>
      <c r="K175" s="251" t="s">
        <v>284</v>
      </c>
      <c r="L175" s="251"/>
      <c r="M175" s="251"/>
      <c r="N175" s="253"/>
      <c r="O175" s="348">
        <v>6.0</v>
      </c>
      <c r="P175" s="349">
        <v>3.0</v>
      </c>
      <c r="Q175" s="350">
        <v>1.0</v>
      </c>
      <c r="R175" s="351">
        <v>0.0</v>
      </c>
      <c r="S175" s="172"/>
      <c r="T175" s="173"/>
      <c r="U175" s="174"/>
      <c r="V175" s="175"/>
      <c r="W175" s="176"/>
      <c r="X175" s="176"/>
      <c r="Y175" s="402">
        <v>30.0</v>
      </c>
      <c r="Z175" s="403">
        <v>0.0</v>
      </c>
      <c r="AA175" s="404" t="s">
        <v>133</v>
      </c>
      <c r="AB175" s="258">
        <v>1.0</v>
      </c>
      <c r="AC175" s="259">
        <v>0.7883217592592593</v>
      </c>
      <c r="AD175" s="260" t="s">
        <v>140</v>
      </c>
      <c r="AE175" s="261" t="s">
        <v>132</v>
      </c>
      <c r="AF175" s="251" t="s">
        <v>133</v>
      </c>
      <c r="AG175" s="261">
        <v>1.03</v>
      </c>
      <c r="AH175" s="262">
        <v>245.5</v>
      </c>
      <c r="AI175" s="263">
        <v>245.5</v>
      </c>
      <c r="AJ175" s="261">
        <v>0.15</v>
      </c>
      <c r="AK175" s="264">
        <v>7.22</v>
      </c>
      <c r="AL175" s="114"/>
      <c r="AM175" s="265">
        <f>AK175+AM173</f>
        <v>15214.47</v>
      </c>
      <c r="AN175" s="266">
        <f>if(AM175&gt;AN173,AM175,AN173)</f>
        <v>15464.36</v>
      </c>
      <c r="AO175" s="266">
        <f>AM175-AN175</f>
        <v>-249.89</v>
      </c>
      <c r="AP175" s="267">
        <f>AO175/AN175</f>
        <v>-0.01615909097</v>
      </c>
      <c r="AQ175" s="268">
        <f>AK175/AI175</f>
        <v>0.02940936864</v>
      </c>
      <c r="AR175" s="149"/>
      <c r="AS175" s="132"/>
      <c r="AT175" s="132"/>
      <c r="AU175" s="132"/>
      <c r="AV175" s="132"/>
      <c r="AW175" s="132"/>
      <c r="AX175" s="132"/>
      <c r="AY175" s="132"/>
      <c r="AZ175" s="132"/>
      <c r="BA175" s="132"/>
      <c r="BB175" s="132"/>
      <c r="BC175" s="132"/>
      <c r="BD175" s="132"/>
      <c r="BE175" s="132"/>
      <c r="BF175" s="132"/>
      <c r="BG175" s="132"/>
      <c r="BH175" s="132"/>
      <c r="BI175" s="132"/>
      <c r="BJ175" s="132"/>
      <c r="BK175" s="132"/>
      <c r="BL175" s="132"/>
      <c r="BM175" s="132"/>
      <c r="BN175" s="132"/>
    </row>
    <row r="176">
      <c r="A176" s="362" t="b">
        <v>0</v>
      </c>
      <c r="B176" s="94"/>
      <c r="C176" s="95"/>
      <c r="D176" s="96"/>
      <c r="E176" s="97"/>
      <c r="F176" s="98"/>
      <c r="G176" s="98"/>
      <c r="H176" s="98" t="str">
        <f>VLOOKUP(H175,VALIDATION!F:G,2,false)</f>
        <v>6207de7b491a9e6912ca5529</v>
      </c>
      <c r="I176" s="237">
        <v>1.7</v>
      </c>
      <c r="J176" s="237">
        <v>2.3</v>
      </c>
      <c r="K176" s="96"/>
      <c r="L176" s="96"/>
      <c r="M176" s="96"/>
      <c r="N176" s="270"/>
      <c r="O176" s="168">
        <v>6.0</v>
      </c>
      <c r="P176" s="169">
        <v>3.0</v>
      </c>
      <c r="Q176" s="294">
        <v>1.0</v>
      </c>
      <c r="R176" s="295">
        <v>0.0</v>
      </c>
      <c r="S176" s="198"/>
      <c r="T176" s="199"/>
      <c r="U176" s="200"/>
      <c r="V176" s="201"/>
      <c r="W176" s="202"/>
      <c r="X176" s="202"/>
      <c r="Y176" s="109"/>
      <c r="Z176" s="280"/>
      <c r="AA176" s="106"/>
      <c r="AB176" s="281"/>
      <c r="AC176" s="282"/>
      <c r="AD176" s="273" t="s">
        <v>142</v>
      </c>
      <c r="AE176" s="110"/>
      <c r="AF176" s="99"/>
      <c r="AG176" s="110"/>
      <c r="AH176" s="111"/>
      <c r="AI176" s="112"/>
      <c r="AJ176" s="110"/>
      <c r="AK176" s="113"/>
      <c r="AL176" s="114"/>
      <c r="AM176" s="278"/>
      <c r="AN176" s="98"/>
      <c r="AO176" s="98"/>
      <c r="AP176" s="116"/>
      <c r="AQ176" s="117"/>
      <c r="AR176" s="116"/>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row>
    <row r="177">
      <c r="A177" s="366" t="b">
        <v>0</v>
      </c>
      <c r="B177" s="247">
        <v>44606.0</v>
      </c>
      <c r="C177" s="248">
        <v>0.5189930555555555</v>
      </c>
      <c r="D177" s="249" t="s">
        <v>287</v>
      </c>
      <c r="E177" s="250" t="s">
        <v>15</v>
      </c>
      <c r="F177" s="251" t="s">
        <v>136</v>
      </c>
      <c r="G177" s="251" t="s">
        <v>25</v>
      </c>
      <c r="H177" s="251" t="s">
        <v>288</v>
      </c>
      <c r="I177" s="251" t="s">
        <v>289</v>
      </c>
      <c r="J177" s="251" t="s">
        <v>290</v>
      </c>
      <c r="K177" s="249" t="s">
        <v>289</v>
      </c>
      <c r="L177" s="249"/>
      <c r="M177" s="249"/>
      <c r="N177" s="253"/>
      <c r="O177" s="254">
        <v>1.0</v>
      </c>
      <c r="P177" s="255">
        <v>6.0</v>
      </c>
      <c r="Q177" s="284">
        <v>6.0</v>
      </c>
      <c r="R177" s="285">
        <v>0.0</v>
      </c>
      <c r="S177" s="292">
        <v>4.0</v>
      </c>
      <c r="T177" s="293">
        <v>2.0</v>
      </c>
      <c r="U177" s="174"/>
      <c r="V177" s="175"/>
      <c r="W177" s="176"/>
      <c r="X177" s="176"/>
      <c r="Y177" s="260">
        <v>30.0</v>
      </c>
      <c r="Z177" s="256">
        <v>0.0</v>
      </c>
      <c r="AA177" s="257" t="s">
        <v>132</v>
      </c>
      <c r="AB177" s="258">
        <v>1.0</v>
      </c>
      <c r="AC177" s="359"/>
      <c r="AD177" s="260" t="s">
        <v>140</v>
      </c>
      <c r="AE177" s="261" t="s">
        <v>132</v>
      </c>
      <c r="AF177" s="251" t="s">
        <v>133</v>
      </c>
      <c r="AG177" s="261">
        <v>1.03</v>
      </c>
      <c r="AH177" s="262">
        <v>1934.0</v>
      </c>
      <c r="AI177" s="263">
        <v>1943.0</v>
      </c>
      <c r="AJ177" s="261">
        <v>2.74</v>
      </c>
      <c r="AK177" s="264">
        <v>55.55</v>
      </c>
      <c r="AL177" s="114"/>
      <c r="AM177" s="265">
        <f>AK177+AM175</f>
        <v>15270.02</v>
      </c>
      <c r="AN177" s="266">
        <f>if(AM177&gt;AN175,AM177,AN175)</f>
        <v>15464.36</v>
      </c>
      <c r="AO177" s="266">
        <f>AM177-AN177</f>
        <v>-194.34</v>
      </c>
      <c r="AP177" s="267">
        <f>AO177/AN177</f>
        <v>-0.01256696042</v>
      </c>
      <c r="AQ177" s="268">
        <f>AK177/AI177</f>
        <v>0.02858980957</v>
      </c>
      <c r="AR177" s="149"/>
      <c r="AS177" s="132"/>
      <c r="AT177" s="132"/>
      <c r="AU177" s="132"/>
      <c r="AV177" s="132"/>
      <c r="AW177" s="132"/>
      <c r="AX177" s="132"/>
      <c r="AY177" s="132"/>
      <c r="AZ177" s="132"/>
      <c r="BA177" s="132"/>
      <c r="BB177" s="132"/>
      <c r="BC177" s="132"/>
      <c r="BD177" s="132"/>
      <c r="BE177" s="132"/>
      <c r="BF177" s="132"/>
      <c r="BG177" s="132"/>
      <c r="BH177" s="132"/>
      <c r="BI177" s="132"/>
      <c r="BJ177" s="132"/>
      <c r="BK177" s="132"/>
      <c r="BL177" s="132"/>
      <c r="BM177" s="132"/>
      <c r="BN177" s="132"/>
    </row>
    <row r="178">
      <c r="A178" s="362" t="b">
        <v>0</v>
      </c>
      <c r="B178" s="215"/>
      <c r="C178" s="216"/>
      <c r="D178" s="217"/>
      <c r="E178" s="218"/>
      <c r="F178" s="219"/>
      <c r="G178" s="219"/>
      <c r="H178" s="98" t="str">
        <f>VLOOKUP(H177,VALIDATION!F:G,2,false)</f>
        <v>6207deda491a9e6912ca5544</v>
      </c>
      <c r="I178" s="237">
        <v>3.0</v>
      </c>
      <c r="J178" s="237">
        <v>1.5</v>
      </c>
      <c r="K178" s="217"/>
      <c r="L178" s="217"/>
      <c r="M178" s="217"/>
      <c r="N178" s="220" t="s">
        <v>291</v>
      </c>
      <c r="O178" s="338">
        <v>1.0</v>
      </c>
      <c r="P178" s="339">
        <v>6.0</v>
      </c>
      <c r="Q178" s="340">
        <v>6.0</v>
      </c>
      <c r="R178" s="341">
        <v>0.0</v>
      </c>
      <c r="S178" s="371">
        <v>4.0</v>
      </c>
      <c r="T178" s="372">
        <v>2.0</v>
      </c>
      <c r="U178" s="227"/>
      <c r="V178" s="228"/>
      <c r="W178" s="229"/>
      <c r="X178" s="229"/>
      <c r="Y178" s="302"/>
      <c r="Z178" s="231"/>
      <c r="AA178" s="232"/>
      <c r="AB178" s="233"/>
      <c r="AC178" s="234"/>
      <c r="AD178" s="235" t="s">
        <v>142</v>
      </c>
      <c r="AE178" s="236"/>
      <c r="AF178" s="237"/>
      <c r="AG178" s="236"/>
      <c r="AH178" s="238"/>
      <c r="AI178" s="390"/>
      <c r="AJ178" s="236"/>
      <c r="AK178" s="391"/>
      <c r="AL178" s="114"/>
      <c r="AM178" s="278"/>
      <c r="AN178" s="98"/>
      <c r="AO178" s="98"/>
      <c r="AP178" s="116"/>
      <c r="AQ178" s="117"/>
      <c r="AR178" s="116"/>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row>
    <row r="179">
      <c r="A179" s="366" t="b">
        <v>0</v>
      </c>
      <c r="B179" s="247">
        <v>44610.0</v>
      </c>
      <c r="C179" s="248">
        <v>0.9286921296296297</v>
      </c>
      <c r="D179" s="249" t="s">
        <v>292</v>
      </c>
      <c r="E179" s="250" t="s">
        <v>16</v>
      </c>
      <c r="F179" s="251" t="s">
        <v>169</v>
      </c>
      <c r="G179" s="251" t="s">
        <v>49</v>
      </c>
      <c r="H179" s="251" t="s">
        <v>293</v>
      </c>
      <c r="I179" s="251" t="s">
        <v>250</v>
      </c>
      <c r="J179" s="251" t="s">
        <v>294</v>
      </c>
      <c r="K179" s="249" t="s">
        <v>250</v>
      </c>
      <c r="L179" s="249"/>
      <c r="M179" s="249"/>
      <c r="N179" s="286"/>
      <c r="O179" s="254">
        <v>6.0</v>
      </c>
      <c r="P179" s="255">
        <v>3.0</v>
      </c>
      <c r="Q179" s="284">
        <v>3.0</v>
      </c>
      <c r="R179" s="285">
        <v>6.0</v>
      </c>
      <c r="S179" s="292"/>
      <c r="T179" s="293"/>
      <c r="U179" s="174"/>
      <c r="V179" s="175"/>
      <c r="W179" s="176"/>
      <c r="X179" s="176"/>
      <c r="Y179" s="260">
        <v>0.0</v>
      </c>
      <c r="Z179" s="256">
        <v>0.0</v>
      </c>
      <c r="AA179" s="257" t="s">
        <v>132</v>
      </c>
      <c r="AB179" s="258">
        <v>1.0</v>
      </c>
      <c r="AC179" s="259">
        <v>0.884537037037037</v>
      </c>
      <c r="AD179" s="260" t="s">
        <v>140</v>
      </c>
      <c r="AE179" s="261" t="s">
        <v>133</v>
      </c>
      <c r="AF179" s="251" t="s">
        <v>133</v>
      </c>
      <c r="AG179" s="261">
        <v>1.86</v>
      </c>
      <c r="AH179" s="262">
        <v>200.0</v>
      </c>
      <c r="AI179" s="263">
        <v>350.0</v>
      </c>
      <c r="AJ179" s="261">
        <v>0.0</v>
      </c>
      <c r="AK179" s="264">
        <v>-350.0</v>
      </c>
      <c r="AL179" s="114"/>
      <c r="AM179" s="265">
        <f>AK179+AM177</f>
        <v>14920.02</v>
      </c>
      <c r="AN179" s="266">
        <f>if(AM179&gt;AN177,AM179,AN177)</f>
        <v>15464.36</v>
      </c>
      <c r="AO179" s="266">
        <f>AM179-AN179</f>
        <v>-544.34</v>
      </c>
      <c r="AP179" s="267">
        <f>AO179/AN179</f>
        <v>-0.03519964615</v>
      </c>
      <c r="AQ179" s="268">
        <f>AK179/AI179</f>
        <v>-1</v>
      </c>
      <c r="AR179" s="149"/>
      <c r="AS179" s="132"/>
      <c r="AT179" s="132"/>
      <c r="AU179" s="132"/>
      <c r="AV179" s="132"/>
      <c r="AW179" s="132"/>
      <c r="AX179" s="132"/>
      <c r="AY179" s="132"/>
      <c r="AZ179" s="132"/>
      <c r="BA179" s="132"/>
      <c r="BB179" s="132"/>
      <c r="BC179" s="132"/>
      <c r="BD179" s="132"/>
      <c r="BE179" s="132"/>
      <c r="BF179" s="132"/>
      <c r="BG179" s="132"/>
      <c r="BH179" s="132"/>
      <c r="BI179" s="132"/>
      <c r="BJ179" s="132"/>
      <c r="BK179" s="132"/>
      <c r="BL179" s="132"/>
      <c r="BM179" s="132"/>
      <c r="BN179" s="132"/>
    </row>
    <row r="180">
      <c r="A180" s="362" t="b">
        <v>0</v>
      </c>
      <c r="B180" s="94"/>
      <c r="C180" s="95"/>
      <c r="D180" s="96"/>
      <c r="E180" s="97"/>
      <c r="F180" s="98"/>
      <c r="G180" s="98"/>
      <c r="H180" s="98" t="str">
        <f>VLOOKUP(H179,VALIDATION!F:G,2,false)</f>
        <v>6207de9d491a9e6912ca5530</v>
      </c>
      <c r="I180" s="98"/>
      <c r="J180" s="98"/>
      <c r="K180" s="96"/>
      <c r="L180" s="96"/>
      <c r="M180" s="96"/>
      <c r="N180" s="270"/>
      <c r="O180" s="168">
        <v>6.0</v>
      </c>
      <c r="P180" s="169">
        <v>3.0</v>
      </c>
      <c r="Q180" s="294">
        <v>3.0</v>
      </c>
      <c r="R180" s="295">
        <v>6.0</v>
      </c>
      <c r="S180" s="198"/>
      <c r="T180" s="199"/>
      <c r="U180" s="200"/>
      <c r="V180" s="201"/>
      <c r="W180" s="202"/>
      <c r="X180" s="202"/>
      <c r="Y180" s="273">
        <v>15.0</v>
      </c>
      <c r="Z180" s="271">
        <v>0.0</v>
      </c>
      <c r="AA180" s="272" t="s">
        <v>132</v>
      </c>
      <c r="AB180" s="107">
        <v>2.0</v>
      </c>
      <c r="AC180" s="108">
        <v>0.9286921296296297</v>
      </c>
      <c r="AD180" s="273" t="s">
        <v>140</v>
      </c>
      <c r="AE180" s="274" t="s">
        <v>133</v>
      </c>
      <c r="AF180" s="99" t="s">
        <v>133</v>
      </c>
      <c r="AG180" s="274">
        <v>1.97</v>
      </c>
      <c r="AH180" s="275">
        <v>150.0</v>
      </c>
      <c r="AI180" s="112"/>
      <c r="AJ180" s="110"/>
      <c r="AK180" s="113"/>
      <c r="AL180" s="114"/>
      <c r="AM180" s="278"/>
      <c r="AN180" s="98"/>
      <c r="AO180" s="98"/>
      <c r="AP180" s="116"/>
      <c r="AQ180" s="117"/>
      <c r="AR180" s="116"/>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row>
    <row r="181">
      <c r="A181" s="366" t="b">
        <v>0</v>
      </c>
      <c r="B181" s="313"/>
      <c r="C181" s="314"/>
      <c r="D181" s="315"/>
      <c r="E181" s="316"/>
      <c r="F181" s="317"/>
      <c r="G181" s="317"/>
      <c r="H181" s="317"/>
      <c r="I181" s="317"/>
      <c r="J181" s="317"/>
      <c r="K181" s="315"/>
      <c r="L181" s="315"/>
      <c r="M181" s="315"/>
      <c r="N181" s="337" t="s">
        <v>295</v>
      </c>
      <c r="O181" s="221">
        <v>6.0</v>
      </c>
      <c r="P181" s="222">
        <v>3.0</v>
      </c>
      <c r="Q181" s="298">
        <v>3.0</v>
      </c>
      <c r="R181" s="299">
        <v>6.0</v>
      </c>
      <c r="S181" s="300">
        <v>7.0</v>
      </c>
      <c r="T181" s="301">
        <v>6.0</v>
      </c>
      <c r="U181" s="227"/>
      <c r="V181" s="228"/>
      <c r="W181" s="229"/>
      <c r="X181" s="229"/>
      <c r="Y181" s="342"/>
      <c r="Z181" s="323"/>
      <c r="AA181" s="324"/>
      <c r="AB181" s="343"/>
      <c r="AC181" s="326"/>
      <c r="AD181" s="322" t="s">
        <v>142</v>
      </c>
      <c r="AE181" s="327"/>
      <c r="AF181" s="328"/>
      <c r="AG181" s="327"/>
      <c r="AH181" s="329"/>
      <c r="AI181" s="384"/>
      <c r="AJ181" s="327"/>
      <c r="AK181" s="385"/>
      <c r="AL181" s="114"/>
      <c r="AM181" s="211"/>
      <c r="AN181" s="132"/>
      <c r="AO181" s="132"/>
      <c r="AP181" s="149"/>
      <c r="AQ181" s="150"/>
      <c r="AR181" s="149"/>
      <c r="AS181" s="132"/>
      <c r="AT181" s="132"/>
      <c r="AU181" s="132"/>
      <c r="AV181" s="132"/>
      <c r="AW181" s="132"/>
      <c r="AX181" s="132"/>
      <c r="AY181" s="132"/>
      <c r="AZ181" s="132"/>
      <c r="BA181" s="132"/>
      <c r="BB181" s="132"/>
      <c r="BC181" s="132"/>
      <c r="BD181" s="132"/>
      <c r="BE181" s="132"/>
      <c r="BF181" s="132"/>
      <c r="BG181" s="132"/>
      <c r="BH181" s="132"/>
      <c r="BI181" s="132"/>
      <c r="BJ181" s="132"/>
      <c r="BK181" s="132"/>
      <c r="BL181" s="132"/>
      <c r="BM181" s="132"/>
      <c r="BN181" s="132"/>
    </row>
    <row r="182">
      <c r="A182" s="362" t="b">
        <v>0</v>
      </c>
      <c r="B182" s="161">
        <v>44610.0</v>
      </c>
      <c r="C182" s="162">
        <v>0.9286921296296297</v>
      </c>
      <c r="D182" s="163" t="s">
        <v>292</v>
      </c>
      <c r="E182" s="164" t="s">
        <v>15</v>
      </c>
      <c r="F182" s="165" t="s">
        <v>169</v>
      </c>
      <c r="G182" s="165" t="s">
        <v>49</v>
      </c>
      <c r="H182" s="165" t="s">
        <v>293</v>
      </c>
      <c r="I182" s="165" t="s">
        <v>250</v>
      </c>
      <c r="J182" s="165" t="s">
        <v>294</v>
      </c>
      <c r="K182" s="163" t="s">
        <v>250</v>
      </c>
      <c r="L182" s="163"/>
      <c r="M182" s="163"/>
      <c r="N182" s="336"/>
      <c r="O182" s="254">
        <v>6.0</v>
      </c>
      <c r="P182" s="255">
        <v>3.0</v>
      </c>
      <c r="Q182" s="284">
        <v>3.0</v>
      </c>
      <c r="R182" s="285">
        <v>6.0</v>
      </c>
      <c r="S182" s="292"/>
      <c r="T182" s="293"/>
      <c r="U182" s="174"/>
      <c r="V182" s="175"/>
      <c r="W182" s="176"/>
      <c r="X182" s="176"/>
      <c r="Y182" s="182">
        <v>0.0</v>
      </c>
      <c r="Z182" s="178">
        <v>0.0</v>
      </c>
      <c r="AA182" s="179" t="s">
        <v>132</v>
      </c>
      <c r="AB182" s="180">
        <v>1.0</v>
      </c>
      <c r="AC182" s="181">
        <v>0.8840162037037037</v>
      </c>
      <c r="AD182" s="182" t="s">
        <v>140</v>
      </c>
      <c r="AE182" s="183" t="s">
        <v>132</v>
      </c>
      <c r="AF182" s="165" t="s">
        <v>166</v>
      </c>
      <c r="AG182" s="183">
        <v>1.46</v>
      </c>
      <c r="AH182" s="184">
        <v>217.39</v>
      </c>
      <c r="AI182" s="185">
        <v>200.0</v>
      </c>
      <c r="AJ182" s="183">
        <v>20.43</v>
      </c>
      <c r="AK182" s="186">
        <v>414.35</v>
      </c>
      <c r="AL182" s="114"/>
      <c r="AM182" s="188">
        <f>AK182+AM179</f>
        <v>15334.37</v>
      </c>
      <c r="AN182" s="189">
        <f>if(AM182&gt;AN179,AM182,AN179)</f>
        <v>15464.36</v>
      </c>
      <c r="AO182" s="189">
        <f>AM182-AN182</f>
        <v>-129.99</v>
      </c>
      <c r="AP182" s="190">
        <f>AO182/AN182</f>
        <v>-0.008405779483</v>
      </c>
      <c r="AQ182" s="191">
        <f>AK182/AI182</f>
        <v>2.07175</v>
      </c>
      <c r="AR182" s="116"/>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row>
    <row r="183">
      <c r="A183" s="366" t="b">
        <v>0</v>
      </c>
      <c r="B183" s="128"/>
      <c r="C183" s="129"/>
      <c r="D183" s="130"/>
      <c r="E183" s="131"/>
      <c r="F183" s="132"/>
      <c r="G183" s="132"/>
      <c r="H183" s="132" t="str">
        <f>VLOOKUP(H182,VALIDATION!F:G,2,false)</f>
        <v>6207de9d491a9e6912ca5530</v>
      </c>
      <c r="I183" s="133">
        <v>2.1</v>
      </c>
      <c r="J183" s="133">
        <v>1.9</v>
      </c>
      <c r="K183" s="130"/>
      <c r="L183" s="130"/>
      <c r="M183" s="130"/>
      <c r="N183" s="397"/>
      <c r="O183" s="303">
        <v>6.0</v>
      </c>
      <c r="P183" s="304">
        <v>3.0</v>
      </c>
      <c r="Q183" s="305">
        <v>3.0</v>
      </c>
      <c r="R183" s="306">
        <v>6.0</v>
      </c>
      <c r="S183" s="307"/>
      <c r="T183" s="308"/>
      <c r="U183" s="200"/>
      <c r="V183" s="201"/>
      <c r="W183" s="202"/>
      <c r="X183" s="202"/>
      <c r="Y183" s="376">
        <v>0.0</v>
      </c>
      <c r="Z183" s="377">
        <v>0.0</v>
      </c>
      <c r="AA183" s="345" t="s">
        <v>132</v>
      </c>
      <c r="AB183" s="141">
        <v>2.0</v>
      </c>
      <c r="AC183" s="142">
        <v>0.8843171296296296</v>
      </c>
      <c r="AD183" s="206" t="s">
        <v>296</v>
      </c>
      <c r="AE183" s="207" t="s">
        <v>132</v>
      </c>
      <c r="AF183" s="133" t="s">
        <v>166</v>
      </c>
      <c r="AG183" s="207">
        <v>1.46</v>
      </c>
      <c r="AH183" s="208">
        <v>217.39</v>
      </c>
      <c r="AI183" s="146"/>
      <c r="AJ183" s="144"/>
      <c r="AK183" s="147"/>
      <c r="AL183" s="114"/>
      <c r="AM183" s="211"/>
      <c r="AN183" s="132"/>
      <c r="AO183" s="132"/>
      <c r="AP183" s="149"/>
      <c r="AQ183" s="150"/>
      <c r="AR183" s="149"/>
      <c r="AS183" s="132"/>
      <c r="AT183" s="132"/>
      <c r="AU183" s="132"/>
      <c r="AV183" s="132"/>
      <c r="AW183" s="132"/>
      <c r="AX183" s="132"/>
      <c r="AY183" s="132"/>
      <c r="AZ183" s="132"/>
      <c r="BA183" s="132"/>
      <c r="BB183" s="132"/>
      <c r="BC183" s="132"/>
      <c r="BD183" s="132"/>
      <c r="BE183" s="132"/>
      <c r="BF183" s="132"/>
      <c r="BG183" s="132"/>
      <c r="BH183" s="132"/>
      <c r="BI183" s="132"/>
      <c r="BJ183" s="132"/>
      <c r="BK183" s="132"/>
      <c r="BL183" s="132"/>
      <c r="BM183" s="132"/>
      <c r="BN183" s="132"/>
    </row>
    <row r="184">
      <c r="A184" s="362" t="b">
        <v>0</v>
      </c>
      <c r="B184" s="215"/>
      <c r="C184" s="216"/>
      <c r="D184" s="217"/>
      <c r="E184" s="218"/>
      <c r="F184" s="219"/>
      <c r="G184" s="219"/>
      <c r="H184" s="219"/>
      <c r="I184" s="219"/>
      <c r="J184" s="219"/>
      <c r="K184" s="217"/>
      <c r="L184" s="217"/>
      <c r="M184" s="217"/>
      <c r="N184" s="220" t="s">
        <v>295</v>
      </c>
      <c r="O184" s="338">
        <v>6.0</v>
      </c>
      <c r="P184" s="339">
        <v>3.0</v>
      </c>
      <c r="Q184" s="340">
        <v>3.0</v>
      </c>
      <c r="R184" s="341">
        <v>6.0</v>
      </c>
      <c r="S184" s="371">
        <v>7.0</v>
      </c>
      <c r="T184" s="372">
        <v>6.0</v>
      </c>
      <c r="U184" s="227"/>
      <c r="V184" s="228"/>
      <c r="W184" s="229"/>
      <c r="X184" s="229"/>
      <c r="Y184" s="302"/>
      <c r="Z184" s="231"/>
      <c r="AA184" s="232"/>
      <c r="AB184" s="233"/>
      <c r="AC184" s="234"/>
      <c r="AD184" s="235" t="s">
        <v>142</v>
      </c>
      <c r="AE184" s="236"/>
      <c r="AF184" s="237"/>
      <c r="AG184" s="236"/>
      <c r="AH184" s="238"/>
      <c r="AI184" s="390"/>
      <c r="AJ184" s="236"/>
      <c r="AK184" s="391"/>
      <c r="AL184" s="114"/>
      <c r="AM184" s="278"/>
      <c r="AN184" s="98"/>
      <c r="AO184" s="98"/>
      <c r="AP184" s="116"/>
      <c r="AQ184" s="117"/>
      <c r="AR184" s="116"/>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row>
    <row r="185">
      <c r="A185" s="366" t="b">
        <v>0</v>
      </c>
      <c r="B185" s="247">
        <v>44614.0</v>
      </c>
      <c r="C185" s="248">
        <v>0.5730439814814815</v>
      </c>
      <c r="D185" s="249" t="s">
        <v>297</v>
      </c>
      <c r="E185" s="250" t="s">
        <v>15</v>
      </c>
      <c r="F185" s="251" t="s">
        <v>169</v>
      </c>
      <c r="G185" s="251" t="s">
        <v>25</v>
      </c>
      <c r="H185" s="251" t="s">
        <v>298</v>
      </c>
      <c r="I185" s="251" t="s">
        <v>299</v>
      </c>
      <c r="J185" s="251" t="s">
        <v>300</v>
      </c>
      <c r="K185" s="252" t="s">
        <v>300</v>
      </c>
      <c r="L185" s="252"/>
      <c r="M185" s="252"/>
      <c r="N185" s="286" t="s">
        <v>301</v>
      </c>
      <c r="O185" s="254">
        <v>6.0</v>
      </c>
      <c r="P185" s="255">
        <v>3.0</v>
      </c>
      <c r="Q185" s="284">
        <v>2.0</v>
      </c>
      <c r="R185" s="285">
        <v>2.0</v>
      </c>
      <c r="S185" s="172"/>
      <c r="T185" s="173"/>
      <c r="U185" s="174"/>
      <c r="V185" s="175"/>
      <c r="W185" s="176"/>
      <c r="X185" s="176"/>
      <c r="Y185" s="260">
        <v>30.0</v>
      </c>
      <c r="Z185" s="256">
        <v>15.0</v>
      </c>
      <c r="AA185" s="257" t="s">
        <v>132</v>
      </c>
      <c r="AB185" s="258">
        <v>1.0</v>
      </c>
      <c r="AC185" s="259">
        <v>0.5669560185185185</v>
      </c>
      <c r="AD185" s="260" t="s">
        <v>140</v>
      </c>
      <c r="AE185" s="261" t="s">
        <v>133</v>
      </c>
      <c r="AF185" s="251" t="s">
        <v>133</v>
      </c>
      <c r="AG185" s="261">
        <v>2.0</v>
      </c>
      <c r="AH185" s="262">
        <v>370.96</v>
      </c>
      <c r="AI185" s="263">
        <v>370.96</v>
      </c>
      <c r="AJ185" s="261">
        <v>17.45</v>
      </c>
      <c r="AK185" s="264">
        <v>346.16</v>
      </c>
      <c r="AL185" s="114"/>
      <c r="AM185" s="265">
        <f>AK185+AM182</f>
        <v>15680.53</v>
      </c>
      <c r="AN185" s="266">
        <f>if(AM185&gt;AN182,AM185,AN182)</f>
        <v>15680.53</v>
      </c>
      <c r="AO185" s="266">
        <f>AM185-AN185</f>
        <v>0</v>
      </c>
      <c r="AP185" s="267">
        <f>AO185/AN185</f>
        <v>0</v>
      </c>
      <c r="AQ185" s="268">
        <f>AK185/AI185</f>
        <v>0.9331464309</v>
      </c>
      <c r="AR185" s="149"/>
      <c r="AS185" s="132"/>
      <c r="AT185" s="132"/>
      <c r="AU185" s="132"/>
      <c r="AV185" s="132"/>
      <c r="AW185" s="132"/>
      <c r="AX185" s="132"/>
      <c r="AY185" s="132"/>
      <c r="AZ185" s="132"/>
      <c r="BA185" s="132"/>
      <c r="BB185" s="132"/>
      <c r="BC185" s="132"/>
      <c r="BD185" s="132"/>
      <c r="BE185" s="132"/>
      <c r="BF185" s="132"/>
      <c r="BG185" s="132"/>
      <c r="BH185" s="132"/>
      <c r="BI185" s="132"/>
      <c r="BJ185" s="132"/>
      <c r="BK185" s="132"/>
      <c r="BL185" s="132"/>
      <c r="BM185" s="132"/>
      <c r="BN185" s="132"/>
    </row>
    <row r="186">
      <c r="A186" s="362" t="b">
        <v>0</v>
      </c>
      <c r="B186" s="94"/>
      <c r="C186" s="95"/>
      <c r="D186" s="96"/>
      <c r="E186" s="97"/>
      <c r="F186" s="98"/>
      <c r="G186" s="98"/>
      <c r="H186" s="98" t="str">
        <f>VLOOKUP(H185,VALIDATION!F:G,2,false)</f>
        <v>621372360cf04c247406e052</v>
      </c>
      <c r="I186" s="99">
        <v>3.1</v>
      </c>
      <c r="J186" s="99">
        <v>1.45</v>
      </c>
      <c r="K186" s="96"/>
      <c r="L186" s="96"/>
      <c r="M186" s="96"/>
      <c r="N186" s="270"/>
      <c r="O186" s="303">
        <v>6.0</v>
      </c>
      <c r="P186" s="304">
        <v>3.0</v>
      </c>
      <c r="Q186" s="305">
        <v>2.0</v>
      </c>
      <c r="R186" s="306">
        <v>2.0</v>
      </c>
      <c r="S186" s="198"/>
      <c r="T186" s="199"/>
      <c r="U186" s="200"/>
      <c r="V186" s="201"/>
      <c r="W186" s="202"/>
      <c r="X186" s="202"/>
      <c r="Y186" s="360">
        <v>30.0</v>
      </c>
      <c r="Z186" s="271">
        <v>30.0</v>
      </c>
      <c r="AA186" s="272" t="s">
        <v>132</v>
      </c>
      <c r="AB186" s="107">
        <v>2.0</v>
      </c>
      <c r="AC186" s="108">
        <v>0.5719791666666667</v>
      </c>
      <c r="AD186" s="273" t="s">
        <v>179</v>
      </c>
      <c r="AE186" s="110" t="s">
        <v>133</v>
      </c>
      <c r="AF186" s="405" t="s">
        <v>133</v>
      </c>
      <c r="AG186" s="274">
        <v>1.01</v>
      </c>
      <c r="AH186" s="275">
        <v>734.57</v>
      </c>
      <c r="AI186" s="112"/>
      <c r="AJ186" s="110"/>
      <c r="AK186" s="113"/>
      <c r="AL186" s="114"/>
      <c r="AM186" s="278"/>
      <c r="AN186" s="98"/>
      <c r="AO186" s="98"/>
      <c r="AP186" s="116"/>
      <c r="AQ186" s="117"/>
      <c r="AR186" s="116"/>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row>
    <row r="187">
      <c r="A187" s="366" t="b">
        <v>0</v>
      </c>
      <c r="B187" s="313"/>
      <c r="C187" s="314"/>
      <c r="D187" s="315"/>
      <c r="E187" s="316"/>
      <c r="F187" s="317"/>
      <c r="G187" s="317"/>
      <c r="H187" s="317"/>
      <c r="I187" s="328">
        <v>9627961.0</v>
      </c>
      <c r="J187" s="328">
        <v>7795290.0</v>
      </c>
      <c r="K187" s="315"/>
      <c r="L187" s="315"/>
      <c r="M187" s="315"/>
      <c r="N187" s="383"/>
      <c r="O187" s="221">
        <v>6.0</v>
      </c>
      <c r="P187" s="222">
        <v>3.0</v>
      </c>
      <c r="Q187" s="298">
        <v>2.0</v>
      </c>
      <c r="R187" s="299">
        <v>2.0</v>
      </c>
      <c r="S187" s="225"/>
      <c r="T187" s="226"/>
      <c r="U187" s="227"/>
      <c r="V187" s="228"/>
      <c r="W187" s="229"/>
      <c r="X187" s="229"/>
      <c r="Y187" s="342"/>
      <c r="Z187" s="323"/>
      <c r="AA187" s="324"/>
      <c r="AB187" s="343"/>
      <c r="AC187" s="326"/>
      <c r="AD187" s="322" t="s">
        <v>142</v>
      </c>
      <c r="AE187" s="327"/>
      <c r="AF187" s="328"/>
      <c r="AG187" s="327"/>
      <c r="AH187" s="329"/>
      <c r="AI187" s="384"/>
      <c r="AJ187" s="327"/>
      <c r="AK187" s="385"/>
      <c r="AL187" s="114"/>
      <c r="AM187" s="211"/>
      <c r="AN187" s="132"/>
      <c r="AO187" s="132"/>
      <c r="AP187" s="149"/>
      <c r="AQ187" s="150"/>
      <c r="AR187" s="149"/>
      <c r="AS187" s="132"/>
      <c r="AT187" s="132"/>
      <c r="AU187" s="132"/>
      <c r="AV187" s="132"/>
      <c r="AW187" s="132"/>
      <c r="AX187" s="132"/>
      <c r="AY187" s="132"/>
      <c r="AZ187" s="132"/>
      <c r="BA187" s="132"/>
      <c r="BB187" s="132"/>
      <c r="BC187" s="132"/>
      <c r="BD187" s="132"/>
      <c r="BE187" s="132"/>
      <c r="BF187" s="132"/>
      <c r="BG187" s="132"/>
      <c r="BH187" s="132"/>
      <c r="BI187" s="132"/>
      <c r="BJ187" s="132"/>
      <c r="BK187" s="132"/>
      <c r="BL187" s="132"/>
      <c r="BM187" s="132"/>
      <c r="BN187" s="132"/>
    </row>
    <row r="188">
      <c r="A188" s="386" t="b">
        <v>0</v>
      </c>
      <c r="B188" s="161">
        <v>44614.0</v>
      </c>
      <c r="C188" s="162">
        <v>0.5157986111111111</v>
      </c>
      <c r="D188" s="163" t="s">
        <v>302</v>
      </c>
      <c r="E188" s="164" t="s">
        <v>15</v>
      </c>
      <c r="F188" s="165" t="s">
        <v>169</v>
      </c>
      <c r="G188" s="165" t="s">
        <v>25</v>
      </c>
      <c r="H188" s="165" t="s">
        <v>298</v>
      </c>
      <c r="I188" s="165" t="s">
        <v>303</v>
      </c>
      <c r="J188" s="165" t="s">
        <v>304</v>
      </c>
      <c r="K188" s="166" t="s">
        <v>303</v>
      </c>
      <c r="L188" s="166"/>
      <c r="M188" s="166"/>
      <c r="N188" s="336" t="s">
        <v>305</v>
      </c>
      <c r="O188" s="254">
        <v>7.0</v>
      </c>
      <c r="P188" s="255">
        <v>6.0</v>
      </c>
      <c r="Q188" s="284">
        <v>1.0</v>
      </c>
      <c r="R188" s="285">
        <v>2.0</v>
      </c>
      <c r="S188" s="172"/>
      <c r="T188" s="173"/>
      <c r="U188" s="174"/>
      <c r="V188" s="175"/>
      <c r="W188" s="176"/>
      <c r="X188" s="176"/>
      <c r="Y188" s="182">
        <v>0.0</v>
      </c>
      <c r="Z188" s="178">
        <v>0.0</v>
      </c>
      <c r="AA188" s="179" t="s">
        <v>132</v>
      </c>
      <c r="AB188" s="180">
        <v>1.0</v>
      </c>
      <c r="AC188" s="181">
        <v>0.5148611111111111</v>
      </c>
      <c r="AD188" s="182" t="s">
        <v>140</v>
      </c>
      <c r="AE188" s="183" t="s">
        <v>132</v>
      </c>
      <c r="AF188" s="165" t="s">
        <v>133</v>
      </c>
      <c r="AG188" s="183">
        <v>1.18</v>
      </c>
      <c r="AH188" s="184">
        <v>3.28</v>
      </c>
      <c r="AI188" s="406">
        <v>103.28</v>
      </c>
      <c r="AJ188" s="183">
        <v>0.51</v>
      </c>
      <c r="AK188" s="186">
        <v>10.08</v>
      </c>
      <c r="AL188" s="114"/>
      <c r="AM188" s="188">
        <f>AK188+AM185</f>
        <v>15690.61</v>
      </c>
      <c r="AN188" s="189">
        <f>if(AM188&gt;AN185,AM188,AN185)</f>
        <v>15690.61</v>
      </c>
      <c r="AO188" s="189">
        <f>AM188-AN188</f>
        <v>0</v>
      </c>
      <c r="AP188" s="190">
        <f>AO188/AN188</f>
        <v>0</v>
      </c>
      <c r="AQ188" s="191">
        <f>AK188/AI188</f>
        <v>0.09759876065</v>
      </c>
      <c r="AR188" s="116"/>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row>
    <row r="189">
      <c r="A189" s="128" t="b">
        <v>0</v>
      </c>
      <c r="B189" s="128"/>
      <c r="C189" s="129"/>
      <c r="D189" s="130"/>
      <c r="E189" s="131"/>
      <c r="F189" s="132"/>
      <c r="G189" s="132"/>
      <c r="H189" s="132" t="str">
        <f>VLOOKUP(H188,VALIDATION!F:G,2,false)</f>
        <v>621372360cf04c247406e052</v>
      </c>
      <c r="I189" s="133">
        <v>2.42</v>
      </c>
      <c r="J189" s="133">
        <v>1.7</v>
      </c>
      <c r="K189" s="130"/>
      <c r="L189" s="130"/>
      <c r="M189" s="130"/>
      <c r="N189" s="195"/>
      <c r="O189" s="303">
        <v>7.0</v>
      </c>
      <c r="P189" s="304">
        <v>6.0</v>
      </c>
      <c r="Q189" s="305">
        <v>1.0</v>
      </c>
      <c r="R189" s="306">
        <v>2.0</v>
      </c>
      <c r="S189" s="198"/>
      <c r="T189" s="199"/>
      <c r="U189" s="200"/>
      <c r="V189" s="201"/>
      <c r="W189" s="202"/>
      <c r="X189" s="202"/>
      <c r="Y189" s="376">
        <v>0.0</v>
      </c>
      <c r="Z189" s="377">
        <v>0.0</v>
      </c>
      <c r="AA189" s="345" t="s">
        <v>132</v>
      </c>
      <c r="AB189" s="141">
        <v>2.0</v>
      </c>
      <c r="AC189" s="142">
        <v>0.5149537037037037</v>
      </c>
      <c r="AD189" s="206" t="s">
        <v>140</v>
      </c>
      <c r="AE189" s="207" t="s">
        <v>132</v>
      </c>
      <c r="AF189" s="133" t="s">
        <v>133</v>
      </c>
      <c r="AG189" s="207">
        <v>1.1</v>
      </c>
      <c r="AH189" s="208">
        <v>100.0</v>
      </c>
      <c r="AI189" s="146"/>
      <c r="AJ189" s="144"/>
      <c r="AK189" s="147"/>
      <c r="AL189" s="114"/>
      <c r="AM189" s="211"/>
      <c r="AN189" s="132"/>
      <c r="AO189" s="132"/>
      <c r="AP189" s="149"/>
      <c r="AQ189" s="150"/>
      <c r="AR189" s="149"/>
      <c r="AS189" s="132"/>
      <c r="AT189" s="132"/>
      <c r="AU189" s="132"/>
      <c r="AV189" s="132"/>
      <c r="AW189" s="132"/>
      <c r="AX189" s="132"/>
      <c r="AY189" s="132"/>
      <c r="AZ189" s="132"/>
      <c r="BA189" s="132"/>
      <c r="BB189" s="132"/>
      <c r="BC189" s="132"/>
      <c r="BD189" s="132"/>
      <c r="BE189" s="132"/>
      <c r="BF189" s="132"/>
      <c r="BG189" s="132"/>
      <c r="BH189" s="132"/>
      <c r="BI189" s="132"/>
      <c r="BJ189" s="132"/>
      <c r="BK189" s="132"/>
      <c r="BL189" s="132"/>
      <c r="BM189" s="132"/>
      <c r="BN189" s="132"/>
    </row>
    <row r="190">
      <c r="A190" s="215" t="b">
        <v>0</v>
      </c>
      <c r="B190" s="215"/>
      <c r="C190" s="216"/>
      <c r="D190" s="217"/>
      <c r="E190" s="218"/>
      <c r="F190" s="219"/>
      <c r="G190" s="219"/>
      <c r="H190" s="219"/>
      <c r="I190" s="237">
        <v>9002334.0</v>
      </c>
      <c r="J190" s="237">
        <v>2497008.0</v>
      </c>
      <c r="K190" s="217"/>
      <c r="L190" s="217"/>
      <c r="M190" s="217"/>
      <c r="N190" s="287"/>
      <c r="O190" s="221">
        <v>7.0</v>
      </c>
      <c r="P190" s="222">
        <v>6.0</v>
      </c>
      <c r="Q190" s="298">
        <v>1.0</v>
      </c>
      <c r="R190" s="299">
        <v>2.0</v>
      </c>
      <c r="S190" s="225"/>
      <c r="T190" s="226"/>
      <c r="U190" s="227"/>
      <c r="V190" s="228"/>
      <c r="W190" s="229"/>
      <c r="X190" s="229"/>
      <c r="Y190" s="302"/>
      <c r="Z190" s="231"/>
      <c r="AA190" s="232"/>
      <c r="AB190" s="233"/>
      <c r="AC190" s="234"/>
      <c r="AD190" s="235" t="s">
        <v>142</v>
      </c>
      <c r="AE190" s="236"/>
      <c r="AF190" s="237"/>
      <c r="AG190" s="236"/>
      <c r="AH190" s="238"/>
      <c r="AI190" s="390"/>
      <c r="AJ190" s="236"/>
      <c r="AK190" s="391"/>
      <c r="AL190" s="114"/>
      <c r="AM190" s="278"/>
      <c r="AN190" s="98"/>
      <c r="AO190" s="98"/>
      <c r="AP190" s="116"/>
      <c r="AQ190" s="117"/>
      <c r="AR190" s="116"/>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row>
    <row r="191">
      <c r="A191" s="366" t="b">
        <v>0</v>
      </c>
      <c r="B191" s="247">
        <v>44615.0</v>
      </c>
      <c r="C191" s="248">
        <v>0.05565972222222222</v>
      </c>
      <c r="D191" s="252" t="s">
        <v>306</v>
      </c>
      <c r="E191" s="250" t="s">
        <v>16</v>
      </c>
      <c r="F191" s="251" t="s">
        <v>136</v>
      </c>
      <c r="G191" s="251" t="s">
        <v>25</v>
      </c>
      <c r="H191" s="251" t="s">
        <v>307</v>
      </c>
      <c r="I191" s="358" t="s">
        <v>308</v>
      </c>
      <c r="J191" s="358" t="s">
        <v>309</v>
      </c>
      <c r="K191" s="249" t="s">
        <v>308</v>
      </c>
      <c r="L191" s="249"/>
      <c r="M191" s="249"/>
      <c r="N191" s="253"/>
      <c r="O191" s="254">
        <v>4.0</v>
      </c>
      <c r="P191" s="255">
        <v>6.0</v>
      </c>
      <c r="Q191" s="284">
        <v>5.0</v>
      </c>
      <c r="R191" s="285">
        <v>0.0</v>
      </c>
      <c r="S191" s="172"/>
      <c r="T191" s="173"/>
      <c r="U191" s="174"/>
      <c r="V191" s="175"/>
      <c r="W191" s="176"/>
      <c r="X191" s="176"/>
      <c r="Y191" s="260">
        <v>0.0</v>
      </c>
      <c r="Z191" s="256">
        <v>0.0</v>
      </c>
      <c r="AA191" s="257" t="s">
        <v>132</v>
      </c>
      <c r="AB191" s="407">
        <v>1.0</v>
      </c>
      <c r="AC191" s="259">
        <v>0.05523148148148148</v>
      </c>
      <c r="AD191" s="260" t="s">
        <v>140</v>
      </c>
      <c r="AE191" s="261" t="s">
        <v>132</v>
      </c>
      <c r="AF191" s="251" t="s">
        <v>133</v>
      </c>
      <c r="AG191" s="261">
        <v>2.0649216969697</v>
      </c>
      <c r="AH191" s="262">
        <v>4950.0</v>
      </c>
      <c r="AI191" s="263">
        <v>4950.0</v>
      </c>
      <c r="AJ191" s="261">
        <v>105.43</v>
      </c>
      <c r="AK191" s="264">
        <v>5165.94</v>
      </c>
      <c r="AL191" s="114"/>
      <c r="AM191" s="265">
        <f>AK191+AM188</f>
        <v>20856.55</v>
      </c>
      <c r="AN191" s="266">
        <f>if(AM191&gt;AN188,AM191,AN188)</f>
        <v>20856.55</v>
      </c>
      <c r="AO191" s="266">
        <f>AM191-AN191</f>
        <v>0</v>
      </c>
      <c r="AP191" s="267">
        <f>AO191/AN191</f>
        <v>0</v>
      </c>
      <c r="AQ191" s="268">
        <f>AK191/AI191</f>
        <v>1.043624242</v>
      </c>
      <c r="AR191" s="149"/>
      <c r="AS191" s="132"/>
      <c r="AT191" s="132"/>
      <c r="AU191" s="132"/>
      <c r="AV191" s="132"/>
      <c r="AW191" s="132"/>
      <c r="AX191" s="132"/>
      <c r="AY191" s="132"/>
      <c r="AZ191" s="132"/>
      <c r="BA191" s="132"/>
      <c r="BB191" s="132"/>
      <c r="BC191" s="132"/>
      <c r="BD191" s="132"/>
      <c r="BE191" s="132"/>
      <c r="BF191" s="132"/>
      <c r="BG191" s="132"/>
      <c r="BH191" s="132"/>
      <c r="BI191" s="132"/>
      <c r="BJ191" s="132"/>
      <c r="BK191" s="132"/>
      <c r="BL191" s="132"/>
      <c r="BM191" s="132"/>
      <c r="BN191" s="132"/>
    </row>
    <row r="192">
      <c r="A192" s="362" t="b">
        <v>0</v>
      </c>
      <c r="B192" s="94"/>
      <c r="C192" s="95"/>
      <c r="D192" s="344">
        <v>31285.66</v>
      </c>
      <c r="E192" s="97"/>
      <c r="F192" s="98"/>
      <c r="G192" s="98"/>
      <c r="H192" s="98" t="str">
        <f>VLOOKUP(H191,VALIDATION!F:G,2,false)</f>
        <v>6213724d0cf04c247406e05a</v>
      </c>
      <c r="I192" s="396">
        <v>3.65</v>
      </c>
      <c r="J192" s="396">
        <v>1.36</v>
      </c>
      <c r="K192" s="96"/>
      <c r="L192" s="96"/>
      <c r="M192" s="96"/>
      <c r="N192" s="270"/>
      <c r="O192" s="369"/>
      <c r="P192" s="370"/>
      <c r="Q192" s="196"/>
      <c r="R192" s="197"/>
      <c r="S192" s="198"/>
      <c r="T192" s="199"/>
      <c r="U192" s="200"/>
      <c r="V192" s="201"/>
      <c r="W192" s="202"/>
      <c r="X192" s="202"/>
      <c r="Y192" s="109"/>
      <c r="Z192" s="280"/>
      <c r="AA192" s="106"/>
      <c r="AB192" s="281"/>
      <c r="AC192" s="282"/>
      <c r="AD192" s="273"/>
      <c r="AE192" s="110"/>
      <c r="AF192" s="99"/>
      <c r="AG192" s="110"/>
      <c r="AH192" s="111"/>
      <c r="AI192" s="112"/>
      <c r="AJ192" s="274"/>
      <c r="AK192" s="277"/>
      <c r="AL192" s="114"/>
      <c r="AM192" s="278"/>
      <c r="AN192" s="98"/>
      <c r="AO192" s="98"/>
      <c r="AP192" s="116"/>
      <c r="AQ192" s="117"/>
      <c r="AR192" s="116"/>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row>
    <row r="193">
      <c r="A193" s="366" t="b">
        <v>0</v>
      </c>
      <c r="B193" s="313"/>
      <c r="C193" s="314"/>
      <c r="D193" s="315"/>
      <c r="E193" s="316"/>
      <c r="F193" s="317"/>
      <c r="G193" s="317"/>
      <c r="H193" s="317"/>
      <c r="I193" s="382">
        <v>8859306.0</v>
      </c>
      <c r="J193" s="382">
        <v>8962036.0</v>
      </c>
      <c r="K193" s="315"/>
      <c r="L193" s="315"/>
      <c r="M193" s="315"/>
      <c r="N193" s="318" t="s">
        <v>310</v>
      </c>
      <c r="O193" s="221">
        <v>4.0</v>
      </c>
      <c r="P193" s="222">
        <v>6.0</v>
      </c>
      <c r="Q193" s="298">
        <v>5.0</v>
      </c>
      <c r="R193" s="299">
        <v>0.0</v>
      </c>
      <c r="S193" s="225"/>
      <c r="T193" s="226"/>
      <c r="U193" s="227"/>
      <c r="V193" s="228"/>
      <c r="W193" s="229"/>
      <c r="X193" s="229"/>
      <c r="Y193" s="342"/>
      <c r="Z193" s="323"/>
      <c r="AA193" s="324"/>
      <c r="AB193" s="343"/>
      <c r="AC193" s="326"/>
      <c r="AD193" s="322" t="s">
        <v>142</v>
      </c>
      <c r="AE193" s="327"/>
      <c r="AF193" s="328"/>
      <c r="AG193" s="327"/>
      <c r="AH193" s="329"/>
      <c r="AI193" s="384"/>
      <c r="AJ193" s="327"/>
      <c r="AK193" s="385"/>
      <c r="AL193" s="114"/>
      <c r="AM193" s="211"/>
      <c r="AN193" s="132"/>
      <c r="AO193" s="132"/>
      <c r="AP193" s="149"/>
      <c r="AQ193" s="150"/>
      <c r="AR193" s="149"/>
      <c r="AS193" s="132"/>
      <c r="AT193" s="132"/>
      <c r="AU193" s="132"/>
      <c r="AV193" s="132"/>
      <c r="AW193" s="132"/>
      <c r="AX193" s="132"/>
      <c r="AY193" s="132"/>
      <c r="AZ193" s="132"/>
      <c r="BA193" s="132"/>
      <c r="BB193" s="132"/>
      <c r="BC193" s="132"/>
      <c r="BD193" s="132"/>
      <c r="BE193" s="132"/>
      <c r="BF193" s="132"/>
      <c r="BG193" s="132"/>
      <c r="BH193" s="132"/>
      <c r="BI193" s="132"/>
      <c r="BJ193" s="132"/>
      <c r="BK193" s="132"/>
      <c r="BL193" s="132"/>
      <c r="BM193" s="132"/>
      <c r="BN193" s="132"/>
    </row>
    <row r="194">
      <c r="A194" s="362" t="b">
        <v>0</v>
      </c>
      <c r="B194" s="161">
        <v>44615.0</v>
      </c>
      <c r="C194" s="162">
        <v>0.05565972222222222</v>
      </c>
      <c r="D194" s="166" t="s">
        <v>306</v>
      </c>
      <c r="E194" s="164" t="s">
        <v>15</v>
      </c>
      <c r="F194" s="165" t="s">
        <v>136</v>
      </c>
      <c r="G194" s="165" t="s">
        <v>25</v>
      </c>
      <c r="H194" s="165" t="s">
        <v>307</v>
      </c>
      <c r="I194" s="379" t="s">
        <v>308</v>
      </c>
      <c r="J194" s="379" t="s">
        <v>309</v>
      </c>
      <c r="K194" s="163" t="s">
        <v>308</v>
      </c>
      <c r="L194" s="163"/>
      <c r="M194" s="163"/>
      <c r="N194" s="167"/>
      <c r="O194" s="348">
        <v>4.0</v>
      </c>
      <c r="P194" s="349">
        <v>6.0</v>
      </c>
      <c r="Q194" s="350">
        <v>5.0</v>
      </c>
      <c r="R194" s="351">
        <v>0.0</v>
      </c>
      <c r="S194" s="172"/>
      <c r="T194" s="173"/>
      <c r="U194" s="174"/>
      <c r="V194" s="175"/>
      <c r="W194" s="176"/>
      <c r="X194" s="176"/>
      <c r="Y194" s="392">
        <v>0.0</v>
      </c>
      <c r="Z194" s="393">
        <v>0.0</v>
      </c>
      <c r="AA194" s="408" t="s">
        <v>132</v>
      </c>
      <c r="AB194" s="180">
        <v>1.0</v>
      </c>
      <c r="AC194" s="181">
        <v>0.055150462962962964</v>
      </c>
      <c r="AD194" s="182" t="s">
        <v>140</v>
      </c>
      <c r="AE194" s="183" t="s">
        <v>132</v>
      </c>
      <c r="AF194" s="165" t="s">
        <v>133</v>
      </c>
      <c r="AG194" s="183">
        <v>2.08</v>
      </c>
      <c r="AH194" s="184">
        <v>4980.0</v>
      </c>
      <c r="AI194" s="185">
        <v>12915.32</v>
      </c>
      <c r="AJ194" s="183">
        <v>578.66</v>
      </c>
      <c r="AK194" s="186">
        <v>11476.8</v>
      </c>
      <c r="AL194" s="114"/>
      <c r="AM194" s="188">
        <f>AK194+AM191</f>
        <v>32333.35</v>
      </c>
      <c r="AN194" s="189">
        <f>if(AM194&gt;AN191,AM194,AN191)</f>
        <v>32333.35</v>
      </c>
      <c r="AO194" s="189">
        <f>AM194-AN194</f>
        <v>0</v>
      </c>
      <c r="AP194" s="190">
        <f>AO194/AN194</f>
        <v>0</v>
      </c>
      <c r="AQ194" s="191">
        <f>AK194/AI194</f>
        <v>0.8886190973</v>
      </c>
      <c r="AR194" s="116"/>
      <c r="AS194" s="98"/>
      <c r="AT194" s="98"/>
      <c r="AU194" s="98"/>
      <c r="AV194" s="98"/>
      <c r="AW194" s="98"/>
      <c r="AX194" s="98"/>
      <c r="AY194" s="98"/>
      <c r="AZ194" s="98"/>
      <c r="BA194" s="98"/>
      <c r="BB194" s="98"/>
      <c r="BC194" s="98"/>
      <c r="BD194" s="98"/>
      <c r="BE194" s="98"/>
      <c r="BF194" s="98"/>
      <c r="BG194" s="98"/>
      <c r="BH194" s="98"/>
      <c r="BI194" s="98"/>
      <c r="BJ194" s="98"/>
      <c r="BK194" s="98"/>
      <c r="BL194" s="98"/>
      <c r="BM194" s="98"/>
      <c r="BN194" s="98"/>
    </row>
    <row r="195">
      <c r="A195" s="366" t="b">
        <v>0</v>
      </c>
      <c r="B195" s="128"/>
      <c r="C195" s="129"/>
      <c r="D195" s="291">
        <v>31285.66</v>
      </c>
      <c r="E195" s="131"/>
      <c r="F195" s="132"/>
      <c r="G195" s="132"/>
      <c r="H195" s="132" t="str">
        <f>VLOOKUP(H194,VALIDATION!F:G,2,false)</f>
        <v>6213724d0cf04c247406e05a</v>
      </c>
      <c r="I195" s="395">
        <v>3.65</v>
      </c>
      <c r="J195" s="395">
        <v>1.36</v>
      </c>
      <c r="K195" s="130"/>
      <c r="L195" s="130"/>
      <c r="M195" s="130"/>
      <c r="N195" s="195"/>
      <c r="O195" s="303">
        <v>4.0</v>
      </c>
      <c r="P195" s="304">
        <v>6.0</v>
      </c>
      <c r="Q195" s="305">
        <v>5.0</v>
      </c>
      <c r="R195" s="306">
        <v>0.0</v>
      </c>
      <c r="S195" s="198"/>
      <c r="T195" s="199"/>
      <c r="U195" s="200"/>
      <c r="V195" s="201"/>
      <c r="W195" s="202"/>
      <c r="X195" s="202"/>
      <c r="Y195" s="376">
        <v>0.0</v>
      </c>
      <c r="Z195" s="377">
        <v>0.0</v>
      </c>
      <c r="AA195" s="345" t="s">
        <v>132</v>
      </c>
      <c r="AB195" s="141">
        <v>2.0</v>
      </c>
      <c r="AC195" s="142">
        <v>0.05516203703703704</v>
      </c>
      <c r="AD195" s="206" t="s">
        <v>140</v>
      </c>
      <c r="AE195" s="207" t="s">
        <v>132</v>
      </c>
      <c r="AF195" s="133" t="s">
        <v>133</v>
      </c>
      <c r="AG195" s="207">
        <v>1.86</v>
      </c>
      <c r="AH195" s="208">
        <v>2955.32</v>
      </c>
      <c r="AI195" s="146"/>
      <c r="AJ195" s="144"/>
      <c r="AK195" s="147"/>
      <c r="AL195" s="114"/>
      <c r="AM195" s="211"/>
      <c r="AN195" s="132"/>
      <c r="AO195" s="132"/>
      <c r="AP195" s="149"/>
      <c r="AQ195" s="150"/>
      <c r="AR195" s="149"/>
      <c r="AS195" s="132"/>
      <c r="AT195" s="132"/>
      <c r="AU195" s="132"/>
      <c r="AV195" s="132"/>
      <c r="AW195" s="132"/>
      <c r="AX195" s="132"/>
      <c r="AY195" s="132"/>
      <c r="AZ195" s="132"/>
      <c r="BA195" s="132"/>
      <c r="BB195" s="132"/>
      <c r="BC195" s="132"/>
      <c r="BD195" s="132"/>
      <c r="BE195" s="132"/>
      <c r="BF195" s="132"/>
      <c r="BG195" s="132"/>
      <c r="BH195" s="132"/>
      <c r="BI195" s="132"/>
      <c r="BJ195" s="132"/>
      <c r="BK195" s="132"/>
      <c r="BL195" s="132"/>
      <c r="BM195" s="132"/>
      <c r="BN195" s="132"/>
    </row>
    <row r="196">
      <c r="A196" s="362" t="b">
        <v>0</v>
      </c>
      <c r="B196" s="94"/>
      <c r="C196" s="95"/>
      <c r="D196" s="96"/>
      <c r="E196" s="97"/>
      <c r="F196" s="98"/>
      <c r="G196" s="98"/>
      <c r="H196" s="98"/>
      <c r="I196" s="396">
        <v>8859306.0</v>
      </c>
      <c r="J196" s="396">
        <v>8962036.0</v>
      </c>
      <c r="K196" s="96"/>
      <c r="L196" s="96"/>
      <c r="M196" s="96"/>
      <c r="N196" s="270"/>
      <c r="O196" s="303">
        <v>4.0</v>
      </c>
      <c r="P196" s="304">
        <v>6.0</v>
      </c>
      <c r="Q196" s="305">
        <v>5.0</v>
      </c>
      <c r="R196" s="306">
        <v>0.0</v>
      </c>
      <c r="S196" s="198"/>
      <c r="T196" s="199"/>
      <c r="U196" s="200"/>
      <c r="V196" s="201"/>
      <c r="W196" s="202"/>
      <c r="X196" s="202"/>
      <c r="Y196" s="360">
        <v>0.0</v>
      </c>
      <c r="Z196" s="361">
        <v>0.0</v>
      </c>
      <c r="AA196" s="346" t="s">
        <v>132</v>
      </c>
      <c r="AB196" s="107">
        <v>3.0</v>
      </c>
      <c r="AC196" s="108">
        <v>0.05516203703703704</v>
      </c>
      <c r="AD196" s="273" t="s">
        <v>140</v>
      </c>
      <c r="AE196" s="274" t="s">
        <v>132</v>
      </c>
      <c r="AF196" s="99" t="s">
        <v>133</v>
      </c>
      <c r="AG196" s="274">
        <v>1.83</v>
      </c>
      <c r="AH196" s="275">
        <v>4980.0</v>
      </c>
      <c r="AI196" s="112"/>
      <c r="AJ196" s="110"/>
      <c r="AK196" s="113"/>
      <c r="AL196" s="114"/>
      <c r="AM196" s="278"/>
      <c r="AN196" s="98"/>
      <c r="AO196" s="98"/>
      <c r="AP196" s="116"/>
      <c r="AQ196" s="117"/>
      <c r="AR196" s="116"/>
      <c r="AS196" s="98"/>
      <c r="AT196" s="98"/>
      <c r="AU196" s="98"/>
      <c r="AV196" s="98"/>
      <c r="AW196" s="98"/>
      <c r="AX196" s="98"/>
      <c r="AY196" s="98"/>
      <c r="AZ196" s="98"/>
      <c r="BA196" s="98"/>
      <c r="BB196" s="98"/>
      <c r="BC196" s="98"/>
      <c r="BD196" s="98"/>
      <c r="BE196" s="98"/>
      <c r="BF196" s="98"/>
      <c r="BG196" s="98"/>
      <c r="BH196" s="98"/>
      <c r="BI196" s="98"/>
      <c r="BJ196" s="98"/>
      <c r="BK196" s="98"/>
      <c r="BL196" s="98"/>
      <c r="BM196" s="98"/>
      <c r="BN196" s="98"/>
    </row>
    <row r="197">
      <c r="A197" s="366" t="b">
        <v>0</v>
      </c>
      <c r="B197" s="313"/>
      <c r="C197" s="314"/>
      <c r="D197" s="315"/>
      <c r="E197" s="316"/>
      <c r="F197" s="317"/>
      <c r="G197" s="317"/>
      <c r="H197" s="317"/>
      <c r="I197" s="317"/>
      <c r="J197" s="317"/>
      <c r="K197" s="315"/>
      <c r="L197" s="315"/>
      <c r="M197" s="315"/>
      <c r="N197" s="318" t="s">
        <v>310</v>
      </c>
      <c r="O197" s="221">
        <v>4.0</v>
      </c>
      <c r="P197" s="222">
        <v>6.0</v>
      </c>
      <c r="Q197" s="298">
        <v>5.0</v>
      </c>
      <c r="R197" s="299">
        <v>0.0</v>
      </c>
      <c r="S197" s="225"/>
      <c r="T197" s="226"/>
      <c r="U197" s="227"/>
      <c r="V197" s="228"/>
      <c r="W197" s="229"/>
      <c r="X197" s="229"/>
      <c r="Y197" s="342"/>
      <c r="Z197" s="323"/>
      <c r="AA197" s="324"/>
      <c r="AB197" s="343"/>
      <c r="AC197" s="326"/>
      <c r="AD197" s="322" t="s">
        <v>142</v>
      </c>
      <c r="AE197" s="327"/>
      <c r="AF197" s="328"/>
      <c r="AG197" s="327"/>
      <c r="AH197" s="329"/>
      <c r="AI197" s="384"/>
      <c r="AJ197" s="327"/>
      <c r="AK197" s="385"/>
      <c r="AL197" s="114"/>
      <c r="AM197" s="211"/>
      <c r="AN197" s="132"/>
      <c r="AO197" s="132"/>
      <c r="AP197" s="149"/>
      <c r="AQ197" s="150"/>
      <c r="AR197" s="149"/>
      <c r="AS197" s="132"/>
      <c r="AT197" s="132"/>
      <c r="AU197" s="132"/>
      <c r="AV197" s="132"/>
      <c r="AW197" s="132"/>
      <c r="AX197" s="132"/>
      <c r="AY197" s="132"/>
      <c r="AZ197" s="132"/>
      <c r="BA197" s="132"/>
      <c r="BB197" s="132"/>
      <c r="BC197" s="132"/>
      <c r="BD197" s="132"/>
      <c r="BE197" s="132"/>
      <c r="BF197" s="132"/>
      <c r="BG197" s="132"/>
      <c r="BH197" s="132"/>
      <c r="BI197" s="132"/>
      <c r="BJ197" s="132"/>
      <c r="BK197" s="132"/>
      <c r="BL197" s="132"/>
      <c r="BM197" s="132"/>
      <c r="BN197" s="132"/>
    </row>
    <row r="198">
      <c r="A198" s="362" t="b">
        <v>0</v>
      </c>
      <c r="B198" s="161">
        <v>44615.0</v>
      </c>
      <c r="C198" s="162">
        <v>0.45988425925925924</v>
      </c>
      <c r="D198" s="163" t="s">
        <v>311</v>
      </c>
      <c r="E198" s="164" t="s">
        <v>15</v>
      </c>
      <c r="F198" s="409"/>
      <c r="G198" s="165" t="s">
        <v>25</v>
      </c>
      <c r="H198" s="165" t="s">
        <v>312</v>
      </c>
      <c r="I198" s="165" t="s">
        <v>313</v>
      </c>
      <c r="J198" s="165" t="s">
        <v>314</v>
      </c>
      <c r="K198" s="163" t="s">
        <v>313</v>
      </c>
      <c r="L198" s="163"/>
      <c r="M198" s="163"/>
      <c r="N198" s="167"/>
      <c r="O198" s="254">
        <v>7.0</v>
      </c>
      <c r="P198" s="255">
        <v>6.0</v>
      </c>
      <c r="Q198" s="170"/>
      <c r="R198" s="171"/>
      <c r="S198" s="172"/>
      <c r="T198" s="173"/>
      <c r="U198" s="174"/>
      <c r="V198" s="175"/>
      <c r="W198" s="176"/>
      <c r="X198" s="176"/>
      <c r="Y198" s="182">
        <v>0.0</v>
      </c>
      <c r="Z198" s="178">
        <v>0.0</v>
      </c>
      <c r="AA198" s="179" t="s">
        <v>133</v>
      </c>
      <c r="AB198" s="180">
        <v>1.0</v>
      </c>
      <c r="AC198" s="181">
        <v>0.4590740740740741</v>
      </c>
      <c r="AD198" s="182" t="s">
        <v>140</v>
      </c>
      <c r="AE198" s="183" t="s">
        <v>132</v>
      </c>
      <c r="AF198" s="165" t="s">
        <v>133</v>
      </c>
      <c r="AG198" s="183">
        <v>1.28</v>
      </c>
      <c r="AH198" s="184">
        <v>1053.57</v>
      </c>
      <c r="AI198" s="185">
        <v>1561.57</v>
      </c>
      <c r="AJ198" s="183">
        <v>18.99</v>
      </c>
      <c r="AK198" s="186">
        <v>403.01</v>
      </c>
      <c r="AL198" s="114"/>
      <c r="AM198" s="188">
        <f>AK198+AM194</f>
        <v>32736.36</v>
      </c>
      <c r="AN198" s="189">
        <f>if(AM198&gt;AN194,AM198,AN194)</f>
        <v>32736.36</v>
      </c>
      <c r="AO198" s="189">
        <f>AM198-AN198</f>
        <v>0</v>
      </c>
      <c r="AP198" s="190">
        <f>AO198/AN198</f>
        <v>0</v>
      </c>
      <c r="AQ198" s="191">
        <f>AK198/AI198</f>
        <v>0.2580800092</v>
      </c>
      <c r="AR198" s="116"/>
      <c r="AS198" s="98"/>
      <c r="AT198" s="98"/>
      <c r="AU198" s="98"/>
      <c r="AV198" s="98"/>
      <c r="AW198" s="98"/>
      <c r="AX198" s="98"/>
      <c r="AY198" s="98"/>
      <c r="AZ198" s="98"/>
      <c r="BA198" s="98"/>
      <c r="BB198" s="98"/>
      <c r="BC198" s="98"/>
      <c r="BD198" s="98"/>
      <c r="BE198" s="98"/>
      <c r="BF198" s="98"/>
      <c r="BG198" s="98"/>
      <c r="BH198" s="98"/>
      <c r="BI198" s="98"/>
      <c r="BJ198" s="98"/>
      <c r="BK198" s="98"/>
      <c r="BL198" s="98"/>
      <c r="BM198" s="98"/>
      <c r="BN198" s="98"/>
    </row>
    <row r="199">
      <c r="A199" s="366" t="b">
        <v>0</v>
      </c>
      <c r="B199" s="128"/>
      <c r="C199" s="129"/>
      <c r="D199" s="130"/>
      <c r="E199" s="131"/>
      <c r="F199" s="132"/>
      <c r="G199" s="132"/>
      <c r="H199" s="132" t="str">
        <f>VLOOKUP(H198,VALIDATION!F:G,2,false)</f>
        <v>621372420cf04c247406e056</v>
      </c>
      <c r="I199" s="133">
        <v>2.2</v>
      </c>
      <c r="J199" s="133">
        <v>1.8</v>
      </c>
      <c r="K199" s="130"/>
      <c r="L199" s="130"/>
      <c r="M199" s="130"/>
      <c r="N199" s="195"/>
      <c r="O199" s="168">
        <v>7.0</v>
      </c>
      <c r="P199" s="169">
        <v>6.0</v>
      </c>
      <c r="Q199" s="196"/>
      <c r="R199" s="197"/>
      <c r="S199" s="198"/>
      <c r="T199" s="199"/>
      <c r="U199" s="200"/>
      <c r="V199" s="201"/>
      <c r="W199" s="202"/>
      <c r="X199" s="202"/>
      <c r="Y199" s="206">
        <v>0.0</v>
      </c>
      <c r="Z199" s="204">
        <v>0.0</v>
      </c>
      <c r="AA199" s="205" t="s">
        <v>133</v>
      </c>
      <c r="AB199" s="141">
        <v>2.0</v>
      </c>
      <c r="AC199" s="142">
        <v>0.4590856481481482</v>
      </c>
      <c r="AD199" s="206" t="s">
        <v>140</v>
      </c>
      <c r="AE199" s="207" t="s">
        <v>132</v>
      </c>
      <c r="AF199" s="133" t="s">
        <v>133</v>
      </c>
      <c r="AG199" s="207">
        <v>1.25</v>
      </c>
      <c r="AH199" s="208">
        <v>508.0</v>
      </c>
      <c r="AI199" s="146"/>
      <c r="AJ199" s="144"/>
      <c r="AK199" s="147"/>
      <c r="AL199" s="114"/>
      <c r="AM199" s="211"/>
      <c r="AN199" s="132"/>
      <c r="AO199" s="132"/>
      <c r="AP199" s="149"/>
      <c r="AQ199" s="150"/>
      <c r="AR199" s="149"/>
      <c r="AS199" s="132"/>
      <c r="AT199" s="132"/>
      <c r="AU199" s="132"/>
      <c r="AV199" s="132"/>
      <c r="AW199" s="132"/>
      <c r="AX199" s="132"/>
      <c r="AY199" s="132"/>
      <c r="AZ199" s="132"/>
      <c r="BA199" s="132"/>
      <c r="BB199" s="132"/>
      <c r="BC199" s="132"/>
      <c r="BD199" s="132"/>
      <c r="BE199" s="132"/>
      <c r="BF199" s="132"/>
      <c r="BG199" s="132"/>
      <c r="BH199" s="132"/>
      <c r="BI199" s="132"/>
      <c r="BJ199" s="132"/>
      <c r="BK199" s="132"/>
      <c r="BL199" s="132"/>
      <c r="BM199" s="132"/>
      <c r="BN199" s="132"/>
    </row>
    <row r="200">
      <c r="A200" s="362" t="b">
        <v>0</v>
      </c>
      <c r="B200" s="215"/>
      <c r="C200" s="216"/>
      <c r="D200" s="217"/>
      <c r="E200" s="218"/>
      <c r="F200" s="219"/>
      <c r="G200" s="219"/>
      <c r="H200" s="219"/>
      <c r="I200" s="219"/>
      <c r="J200" s="219"/>
      <c r="K200" s="217"/>
      <c r="L200" s="217"/>
      <c r="M200" s="217"/>
      <c r="N200" s="287"/>
      <c r="O200" s="221">
        <v>7.0</v>
      </c>
      <c r="P200" s="222">
        <v>6.0</v>
      </c>
      <c r="Q200" s="223"/>
      <c r="R200" s="224"/>
      <c r="S200" s="225"/>
      <c r="T200" s="226"/>
      <c r="U200" s="227"/>
      <c r="V200" s="228"/>
      <c r="W200" s="229"/>
      <c r="X200" s="229"/>
      <c r="Y200" s="302"/>
      <c r="Z200" s="231"/>
      <c r="AA200" s="232"/>
      <c r="AB200" s="233"/>
      <c r="AC200" s="234"/>
      <c r="AD200" s="235" t="s">
        <v>142</v>
      </c>
      <c r="AE200" s="236"/>
      <c r="AF200" s="237"/>
      <c r="AG200" s="236"/>
      <c r="AH200" s="238"/>
      <c r="AI200" s="390"/>
      <c r="AJ200" s="236"/>
      <c r="AK200" s="391"/>
      <c r="AL200" s="114"/>
      <c r="AM200" s="278"/>
      <c r="AN200" s="98"/>
      <c r="AO200" s="98"/>
      <c r="AP200" s="116"/>
      <c r="AQ200" s="117"/>
      <c r="AR200" s="116"/>
      <c r="AS200" s="98"/>
      <c r="AT200" s="98"/>
      <c r="AU200" s="98"/>
      <c r="AV200" s="98"/>
      <c r="AW200" s="98"/>
      <c r="AX200" s="98"/>
      <c r="AY200" s="98"/>
      <c r="AZ200" s="98"/>
      <c r="BA200" s="98"/>
      <c r="BB200" s="98"/>
      <c r="BC200" s="98"/>
      <c r="BD200" s="98"/>
      <c r="BE200" s="98"/>
      <c r="BF200" s="98"/>
      <c r="BG200" s="98"/>
      <c r="BH200" s="98"/>
      <c r="BI200" s="98"/>
      <c r="BJ200" s="98"/>
      <c r="BK200" s="98"/>
      <c r="BL200" s="98"/>
      <c r="BM200" s="98"/>
      <c r="BN200" s="98"/>
    </row>
    <row r="201">
      <c r="A201" s="366" t="b">
        <v>0</v>
      </c>
      <c r="B201" s="247">
        <v>44615.0</v>
      </c>
      <c r="C201" s="248">
        <v>0.7437962962962963</v>
      </c>
      <c r="D201" s="249" t="s">
        <v>315</v>
      </c>
      <c r="E201" s="250" t="s">
        <v>16</v>
      </c>
      <c r="F201" s="251" t="s">
        <v>155</v>
      </c>
      <c r="G201" s="251" t="s">
        <v>25</v>
      </c>
      <c r="H201" s="251" t="s">
        <v>298</v>
      </c>
      <c r="I201" s="251" t="s">
        <v>316</v>
      </c>
      <c r="J201" s="251" t="s">
        <v>317</v>
      </c>
      <c r="K201" s="249" t="s">
        <v>317</v>
      </c>
      <c r="L201" s="249"/>
      <c r="M201" s="249"/>
      <c r="N201" s="253"/>
      <c r="O201" s="254">
        <v>6.0</v>
      </c>
      <c r="P201" s="255">
        <v>7.0</v>
      </c>
      <c r="Q201" s="284">
        <v>3.0</v>
      </c>
      <c r="R201" s="285">
        <v>4.0</v>
      </c>
      <c r="S201" s="172"/>
      <c r="T201" s="173"/>
      <c r="U201" s="174"/>
      <c r="V201" s="175"/>
      <c r="W201" s="176"/>
      <c r="X201" s="176"/>
      <c r="Y201" s="260">
        <v>0.0</v>
      </c>
      <c r="Z201" s="256">
        <v>0.0</v>
      </c>
      <c r="AA201" s="257" t="s">
        <v>133</v>
      </c>
      <c r="AB201" s="258">
        <v>1.0</v>
      </c>
      <c r="AC201" s="259">
        <v>0.7188194444444445</v>
      </c>
      <c r="AD201" s="260" t="s">
        <v>140</v>
      </c>
      <c r="AE201" s="261" t="s">
        <v>133</v>
      </c>
      <c r="AF201" s="251" t="s">
        <v>133</v>
      </c>
      <c r="AG201" s="261">
        <v>1.18</v>
      </c>
      <c r="AH201" s="262">
        <v>322.75</v>
      </c>
      <c r="AI201" s="263">
        <v>514.1</v>
      </c>
      <c r="AJ201" s="261">
        <v>1.51</v>
      </c>
      <c r="AK201" s="264">
        <v>73.79</v>
      </c>
      <c r="AL201" s="114"/>
      <c r="AM201" s="265">
        <f>AK201+AM198</f>
        <v>32810.15</v>
      </c>
      <c r="AN201" s="266">
        <f>if(AM201&gt;AN198,AM201,AN198)</f>
        <v>32810.15</v>
      </c>
      <c r="AO201" s="266">
        <f>AM201-AN201</f>
        <v>0</v>
      </c>
      <c r="AP201" s="267">
        <f>AO201/AN201</f>
        <v>0</v>
      </c>
      <c r="AQ201" s="268">
        <f>AK201/AI201</f>
        <v>0.1435323867</v>
      </c>
      <c r="AR201" s="149"/>
      <c r="AS201" s="132"/>
      <c r="AT201" s="132"/>
      <c r="AU201" s="132"/>
      <c r="AV201" s="132"/>
      <c r="AW201" s="132"/>
      <c r="AX201" s="132"/>
      <c r="AY201" s="132"/>
      <c r="AZ201" s="132"/>
      <c r="BA201" s="132"/>
      <c r="BB201" s="132"/>
      <c r="BC201" s="132"/>
      <c r="BD201" s="132"/>
      <c r="BE201" s="132"/>
      <c r="BF201" s="132"/>
      <c r="BG201" s="132"/>
      <c r="BH201" s="132"/>
      <c r="BI201" s="132"/>
      <c r="BJ201" s="132"/>
      <c r="BK201" s="132"/>
      <c r="BL201" s="132"/>
      <c r="BM201" s="132"/>
      <c r="BN201" s="132"/>
    </row>
    <row r="202">
      <c r="A202" s="362" t="b">
        <v>0</v>
      </c>
      <c r="B202" s="94"/>
      <c r="C202" s="95"/>
      <c r="D202" s="96"/>
      <c r="E202" s="97"/>
      <c r="F202" s="98"/>
      <c r="G202" s="98"/>
      <c r="H202" s="98" t="str">
        <f>VLOOKUP(H201,VALIDATION!F:G,2,false)</f>
        <v>621372360cf04c247406e052</v>
      </c>
      <c r="I202" s="99">
        <v>1.4</v>
      </c>
      <c r="J202" s="99">
        <v>3.5</v>
      </c>
      <c r="K202" s="96"/>
      <c r="L202" s="96"/>
      <c r="M202" s="96"/>
      <c r="N202" s="270"/>
      <c r="O202" s="303">
        <v>6.0</v>
      </c>
      <c r="P202" s="304">
        <v>7.0</v>
      </c>
      <c r="Q202" s="305">
        <v>3.0</v>
      </c>
      <c r="R202" s="306">
        <v>4.0</v>
      </c>
      <c r="S202" s="198"/>
      <c r="T202" s="199"/>
      <c r="U202" s="200"/>
      <c r="V202" s="201"/>
      <c r="W202" s="202"/>
      <c r="X202" s="202"/>
      <c r="Y202" s="360">
        <v>0.0</v>
      </c>
      <c r="Z202" s="361">
        <v>0.0</v>
      </c>
      <c r="AA202" s="346" t="s">
        <v>133</v>
      </c>
      <c r="AB202" s="107">
        <v>2.0</v>
      </c>
      <c r="AC202" s="108">
        <v>0.7188425925925926</v>
      </c>
      <c r="AD202" s="273" t="s">
        <v>140</v>
      </c>
      <c r="AE202" s="274" t="s">
        <v>133</v>
      </c>
      <c r="AF202" s="99" t="s">
        <v>133</v>
      </c>
      <c r="AG202" s="274">
        <v>1.11</v>
      </c>
      <c r="AH202" s="275">
        <v>25.02</v>
      </c>
      <c r="AI202" s="112"/>
      <c r="AJ202" s="110"/>
      <c r="AK202" s="113"/>
      <c r="AL202" s="114"/>
      <c r="AM202" s="278"/>
      <c r="AN202" s="98"/>
      <c r="AO202" s="98"/>
      <c r="AP202" s="116"/>
      <c r="AQ202" s="117"/>
      <c r="AR202" s="116"/>
      <c r="AS202" s="98"/>
      <c r="AT202" s="98"/>
      <c r="AU202" s="98"/>
      <c r="AV202" s="98"/>
      <c r="AW202" s="98"/>
      <c r="AX202" s="98"/>
      <c r="AY202" s="98"/>
      <c r="AZ202" s="98"/>
      <c r="BA202" s="98"/>
      <c r="BB202" s="98"/>
      <c r="BC202" s="98"/>
      <c r="BD202" s="98"/>
      <c r="BE202" s="98"/>
      <c r="BF202" s="98"/>
      <c r="BG202" s="98"/>
      <c r="BH202" s="98"/>
      <c r="BI202" s="98"/>
      <c r="BJ202" s="98"/>
      <c r="BK202" s="98"/>
      <c r="BL202" s="98"/>
      <c r="BM202" s="98"/>
      <c r="BN202" s="98"/>
    </row>
    <row r="203">
      <c r="A203" s="366" t="b">
        <v>0</v>
      </c>
      <c r="B203" s="128"/>
      <c r="C203" s="129"/>
      <c r="D203" s="130"/>
      <c r="E203" s="131"/>
      <c r="F203" s="132"/>
      <c r="G203" s="132"/>
      <c r="H203" s="132"/>
      <c r="I203" s="132"/>
      <c r="J203" s="132"/>
      <c r="K203" s="130"/>
      <c r="L203" s="130"/>
      <c r="M203" s="130"/>
      <c r="N203" s="195"/>
      <c r="O203" s="303">
        <v>6.0</v>
      </c>
      <c r="P203" s="304">
        <v>7.0</v>
      </c>
      <c r="Q203" s="305">
        <v>3.0</v>
      </c>
      <c r="R203" s="306">
        <v>4.0</v>
      </c>
      <c r="S203" s="198"/>
      <c r="T203" s="199"/>
      <c r="U203" s="200"/>
      <c r="V203" s="201"/>
      <c r="W203" s="202"/>
      <c r="X203" s="202"/>
      <c r="Y203" s="376">
        <v>0.0</v>
      </c>
      <c r="Z203" s="377">
        <v>0.0</v>
      </c>
      <c r="AA203" s="345" t="s">
        <v>133</v>
      </c>
      <c r="AB203" s="141">
        <v>3.0</v>
      </c>
      <c r="AC203" s="142">
        <v>0.7188541666666667</v>
      </c>
      <c r="AD203" s="206" t="s">
        <v>140</v>
      </c>
      <c r="AE203" s="207" t="s">
        <v>133</v>
      </c>
      <c r="AF203" s="133" t="s">
        <v>133</v>
      </c>
      <c r="AG203" s="207">
        <v>1.08</v>
      </c>
      <c r="AH203" s="208">
        <v>166.23</v>
      </c>
      <c r="AI203" s="146"/>
      <c r="AJ203" s="144"/>
      <c r="AK203" s="147"/>
      <c r="AL203" s="114"/>
      <c r="AM203" s="211"/>
      <c r="AN203" s="132"/>
      <c r="AO203" s="132"/>
      <c r="AP203" s="149"/>
      <c r="AQ203" s="150"/>
      <c r="AR203" s="149"/>
      <c r="AS203" s="132"/>
      <c r="AT203" s="132"/>
      <c r="AU203" s="132"/>
      <c r="AV203" s="132"/>
      <c r="AW203" s="132"/>
      <c r="AX203" s="132"/>
      <c r="AY203" s="132"/>
      <c r="AZ203" s="132"/>
      <c r="BA203" s="132"/>
      <c r="BB203" s="132"/>
      <c r="BC203" s="132"/>
      <c r="BD203" s="132"/>
      <c r="BE203" s="132"/>
      <c r="BF203" s="132"/>
      <c r="BG203" s="132"/>
      <c r="BH203" s="132"/>
      <c r="BI203" s="132"/>
      <c r="BJ203" s="132"/>
      <c r="BK203" s="132"/>
      <c r="BL203" s="132"/>
      <c r="BM203" s="132"/>
      <c r="BN203" s="132"/>
    </row>
    <row r="204">
      <c r="A204" s="362" t="b">
        <v>0</v>
      </c>
      <c r="B204" s="215"/>
      <c r="C204" s="216"/>
      <c r="D204" s="217"/>
      <c r="E204" s="218"/>
      <c r="F204" s="219"/>
      <c r="G204" s="219"/>
      <c r="H204" s="219"/>
      <c r="I204" s="219"/>
      <c r="J204" s="219"/>
      <c r="K204" s="217"/>
      <c r="L204" s="217"/>
      <c r="M204" s="217"/>
      <c r="N204" s="220" t="s">
        <v>318</v>
      </c>
      <c r="O204" s="221">
        <v>6.0</v>
      </c>
      <c r="P204" s="222">
        <v>7.0</v>
      </c>
      <c r="Q204" s="298">
        <v>3.0</v>
      </c>
      <c r="R204" s="299">
        <v>4.0</v>
      </c>
      <c r="S204" s="225"/>
      <c r="T204" s="226"/>
      <c r="U204" s="227"/>
      <c r="V204" s="228"/>
      <c r="W204" s="229"/>
      <c r="X204" s="229"/>
      <c r="Y204" s="302"/>
      <c r="Z204" s="231"/>
      <c r="AA204" s="232"/>
      <c r="AB204" s="233"/>
      <c r="AC204" s="234"/>
      <c r="AD204" s="235" t="s">
        <v>142</v>
      </c>
      <c r="AE204" s="236"/>
      <c r="AF204" s="237"/>
      <c r="AG204" s="236"/>
      <c r="AH204" s="238"/>
      <c r="AI204" s="390"/>
      <c r="AJ204" s="236"/>
      <c r="AK204" s="391"/>
      <c r="AL204" s="114"/>
      <c r="AM204" s="278"/>
      <c r="AN204" s="98"/>
      <c r="AO204" s="98"/>
      <c r="AP204" s="116"/>
      <c r="AQ204" s="117"/>
      <c r="AR204" s="116"/>
      <c r="AS204" s="98"/>
      <c r="AT204" s="98"/>
      <c r="AU204" s="98"/>
      <c r="AV204" s="98"/>
      <c r="AW204" s="98"/>
      <c r="AX204" s="98"/>
      <c r="AY204" s="98"/>
      <c r="AZ204" s="98"/>
      <c r="BA204" s="98"/>
      <c r="BB204" s="98"/>
      <c r="BC204" s="98"/>
      <c r="BD204" s="98"/>
      <c r="BE204" s="98"/>
      <c r="BF204" s="98"/>
      <c r="BG204" s="98"/>
      <c r="BH204" s="98"/>
      <c r="BI204" s="98"/>
      <c r="BJ204" s="98"/>
      <c r="BK204" s="98"/>
      <c r="BL204" s="98"/>
      <c r="BM204" s="98"/>
      <c r="BN204" s="98"/>
    </row>
    <row r="205">
      <c r="A205" s="366" t="b">
        <v>0</v>
      </c>
      <c r="B205" s="247">
        <v>44615.0</v>
      </c>
      <c r="C205" s="248">
        <v>0.7437962962962963</v>
      </c>
      <c r="D205" s="249" t="s">
        <v>315</v>
      </c>
      <c r="E205" s="250" t="s">
        <v>15</v>
      </c>
      <c r="F205" s="251" t="s">
        <v>155</v>
      </c>
      <c r="G205" s="251" t="s">
        <v>25</v>
      </c>
      <c r="H205" s="251" t="s">
        <v>298</v>
      </c>
      <c r="I205" s="251" t="s">
        <v>316</v>
      </c>
      <c r="J205" s="251" t="s">
        <v>317</v>
      </c>
      <c r="K205" s="249" t="s">
        <v>317</v>
      </c>
      <c r="L205" s="249"/>
      <c r="M205" s="249"/>
      <c r="N205" s="253"/>
      <c r="O205" s="254">
        <v>6.0</v>
      </c>
      <c r="P205" s="255">
        <v>7.0</v>
      </c>
      <c r="Q205" s="284">
        <v>3.0</v>
      </c>
      <c r="R205" s="285">
        <v>4.0</v>
      </c>
      <c r="S205" s="172"/>
      <c r="T205" s="173"/>
      <c r="U205" s="174"/>
      <c r="V205" s="175"/>
      <c r="W205" s="176"/>
      <c r="X205" s="176"/>
      <c r="Y205" s="260">
        <v>0.0</v>
      </c>
      <c r="Z205" s="256">
        <v>0.0</v>
      </c>
      <c r="AA205" s="257" t="s">
        <v>133</v>
      </c>
      <c r="AB205" s="258">
        <v>1.0</v>
      </c>
      <c r="AC205" s="259">
        <v>0.7188310185185185</v>
      </c>
      <c r="AD205" s="260" t="s">
        <v>140</v>
      </c>
      <c r="AE205" s="261" t="s">
        <v>133</v>
      </c>
      <c r="AF205" s="251" t="s">
        <v>133</v>
      </c>
      <c r="AG205" s="261">
        <v>1.19</v>
      </c>
      <c r="AH205" s="262">
        <v>581.39</v>
      </c>
      <c r="AI205" s="263">
        <v>597.17</v>
      </c>
      <c r="AJ205" s="261">
        <v>5.07</v>
      </c>
      <c r="AK205" s="264">
        <v>107.6</v>
      </c>
      <c r="AL205" s="114"/>
      <c r="AM205" s="265">
        <f>AK205+AM201</f>
        <v>32917.75</v>
      </c>
      <c r="AN205" s="266">
        <f>if(AM205&gt;AN201,AM205,AN201)</f>
        <v>32917.75</v>
      </c>
      <c r="AO205" s="266">
        <f>AM205-AN205</f>
        <v>0</v>
      </c>
      <c r="AP205" s="267">
        <f>AO205/AN205</f>
        <v>0</v>
      </c>
      <c r="AQ205" s="268">
        <f>AK205/AI205</f>
        <v>0.1801831974</v>
      </c>
      <c r="AR205" s="149"/>
      <c r="AS205" s="132"/>
      <c r="AT205" s="132"/>
      <c r="AU205" s="132"/>
      <c r="AV205" s="132"/>
      <c r="AW205" s="132"/>
      <c r="AX205" s="132"/>
      <c r="AY205" s="132"/>
      <c r="AZ205" s="132"/>
      <c r="BA205" s="132"/>
      <c r="BB205" s="132"/>
      <c r="BC205" s="132"/>
      <c r="BD205" s="132"/>
      <c r="BE205" s="132"/>
      <c r="BF205" s="132"/>
      <c r="BG205" s="132"/>
      <c r="BH205" s="132"/>
      <c r="BI205" s="132"/>
      <c r="BJ205" s="132"/>
      <c r="BK205" s="132"/>
      <c r="BL205" s="132"/>
      <c r="BM205" s="132"/>
      <c r="BN205" s="132"/>
    </row>
    <row r="206">
      <c r="A206" s="362" t="b">
        <v>0</v>
      </c>
      <c r="B206" s="94"/>
      <c r="C206" s="95"/>
      <c r="D206" s="96"/>
      <c r="E206" s="97"/>
      <c r="F206" s="98"/>
      <c r="G206" s="98"/>
      <c r="H206" s="98" t="str">
        <f>VLOOKUP(H205,VALIDATION!F:G,2,false)</f>
        <v>621372360cf04c247406e052</v>
      </c>
      <c r="I206" s="99">
        <v>1.4</v>
      </c>
      <c r="J206" s="99">
        <v>3.5</v>
      </c>
      <c r="K206" s="96"/>
      <c r="L206" s="96"/>
      <c r="M206" s="96"/>
      <c r="N206" s="270"/>
      <c r="O206" s="303">
        <v>6.0</v>
      </c>
      <c r="P206" s="304">
        <v>7.0</v>
      </c>
      <c r="Q206" s="305">
        <v>3.0</v>
      </c>
      <c r="R206" s="306">
        <v>4.0</v>
      </c>
      <c r="S206" s="198"/>
      <c r="T206" s="199"/>
      <c r="U206" s="200"/>
      <c r="V206" s="201"/>
      <c r="W206" s="202"/>
      <c r="X206" s="202"/>
      <c r="Y206" s="360">
        <v>0.0</v>
      </c>
      <c r="Z206" s="361">
        <v>0.0</v>
      </c>
      <c r="AA206" s="346" t="s">
        <v>133</v>
      </c>
      <c r="AB206" s="107">
        <v>2.0</v>
      </c>
      <c r="AC206" s="108">
        <v>0.7188657407407407</v>
      </c>
      <c r="AD206" s="273" t="s">
        <v>140</v>
      </c>
      <c r="AE206" s="274" t="s">
        <v>133</v>
      </c>
      <c r="AF206" s="99" t="s">
        <v>133</v>
      </c>
      <c r="AG206" s="274">
        <v>1.14</v>
      </c>
      <c r="AH206" s="275">
        <v>15.78</v>
      </c>
      <c r="AI206" s="112"/>
      <c r="AJ206" s="110"/>
      <c r="AK206" s="113"/>
      <c r="AL206" s="114"/>
      <c r="AM206" s="278"/>
      <c r="AN206" s="98"/>
      <c r="AO206" s="98"/>
      <c r="AP206" s="116"/>
      <c r="AQ206" s="117"/>
      <c r="AR206" s="116"/>
      <c r="AS206" s="98"/>
      <c r="AT206" s="98"/>
      <c r="AU206" s="98"/>
      <c r="AV206" s="98"/>
      <c r="AW206" s="98"/>
      <c r="AX206" s="98"/>
      <c r="AY206" s="98"/>
      <c r="AZ206" s="98"/>
      <c r="BA206" s="98"/>
      <c r="BB206" s="98"/>
      <c r="BC206" s="98"/>
      <c r="BD206" s="98"/>
      <c r="BE206" s="98"/>
      <c r="BF206" s="98"/>
      <c r="BG206" s="98"/>
      <c r="BH206" s="98"/>
      <c r="BI206" s="98"/>
      <c r="BJ206" s="98"/>
      <c r="BK206" s="98"/>
      <c r="BL206" s="98"/>
      <c r="BM206" s="98"/>
      <c r="BN206" s="98"/>
    </row>
    <row r="207">
      <c r="A207" s="366" t="b">
        <v>0</v>
      </c>
      <c r="B207" s="313"/>
      <c r="C207" s="314"/>
      <c r="D207" s="315"/>
      <c r="E207" s="316"/>
      <c r="F207" s="317"/>
      <c r="G207" s="317"/>
      <c r="H207" s="317"/>
      <c r="I207" s="317"/>
      <c r="J207" s="317"/>
      <c r="K207" s="315"/>
      <c r="L207" s="315"/>
      <c r="M207" s="315"/>
      <c r="N207" s="318" t="s">
        <v>318</v>
      </c>
      <c r="O207" s="338">
        <v>6.0</v>
      </c>
      <c r="P207" s="339">
        <v>7.0</v>
      </c>
      <c r="Q207" s="340">
        <v>3.0</v>
      </c>
      <c r="R207" s="341">
        <v>4.0</v>
      </c>
      <c r="S207" s="225"/>
      <c r="T207" s="226"/>
      <c r="U207" s="227"/>
      <c r="V207" s="228"/>
      <c r="W207" s="229"/>
      <c r="X207" s="229"/>
      <c r="Y207" s="342"/>
      <c r="Z207" s="323"/>
      <c r="AA207" s="324"/>
      <c r="AB207" s="343"/>
      <c r="AC207" s="326"/>
      <c r="AD207" s="322" t="s">
        <v>142</v>
      </c>
      <c r="AE207" s="327"/>
      <c r="AF207" s="328"/>
      <c r="AG207" s="327"/>
      <c r="AH207" s="329"/>
      <c r="AI207" s="384"/>
      <c r="AJ207" s="327"/>
      <c r="AK207" s="385"/>
      <c r="AL207" s="114"/>
      <c r="AM207" s="211"/>
      <c r="AN207" s="132"/>
      <c r="AO207" s="132"/>
      <c r="AP207" s="149"/>
      <c r="AQ207" s="150"/>
      <c r="AR207" s="149"/>
      <c r="AS207" s="132"/>
      <c r="AT207" s="132"/>
      <c r="AU207" s="132"/>
      <c r="AV207" s="132"/>
      <c r="AW207" s="132"/>
      <c r="AX207" s="132"/>
      <c r="AY207" s="132"/>
      <c r="AZ207" s="132"/>
      <c r="BA207" s="132"/>
      <c r="BB207" s="132"/>
      <c r="BC207" s="132"/>
      <c r="BD207" s="132"/>
      <c r="BE207" s="132"/>
      <c r="BF207" s="132"/>
      <c r="BG207" s="132"/>
      <c r="BH207" s="132"/>
      <c r="BI207" s="132"/>
      <c r="BJ207" s="132"/>
      <c r="BK207" s="132"/>
      <c r="BL207" s="132"/>
      <c r="BM207" s="132"/>
      <c r="BN207" s="132"/>
    </row>
    <row r="208">
      <c r="A208" s="362" t="b">
        <v>0</v>
      </c>
      <c r="B208" s="363">
        <v>44617.0</v>
      </c>
      <c r="C208" s="364">
        <v>0.5299421296296296</v>
      </c>
      <c r="D208" s="100" t="s">
        <v>319</v>
      </c>
      <c r="E208" s="164" t="s">
        <v>16</v>
      </c>
      <c r="F208" s="165" t="s">
        <v>175</v>
      </c>
      <c r="G208" s="99" t="s">
        <v>25</v>
      </c>
      <c r="H208" s="165" t="s">
        <v>320</v>
      </c>
      <c r="I208" s="396" t="s">
        <v>321</v>
      </c>
      <c r="J208" s="396" t="s">
        <v>322</v>
      </c>
      <c r="K208" s="396" t="s">
        <v>322</v>
      </c>
      <c r="L208" s="396"/>
      <c r="M208" s="396"/>
      <c r="N208" s="270"/>
      <c r="O208" s="168">
        <v>6.0</v>
      </c>
      <c r="P208" s="410">
        <v>7.0</v>
      </c>
      <c r="Q208" s="294">
        <v>2.0</v>
      </c>
      <c r="R208" s="295">
        <v>2.0</v>
      </c>
      <c r="S208" s="198"/>
      <c r="T208" s="199"/>
      <c r="U208" s="200"/>
      <c r="V208" s="201"/>
      <c r="W208" s="202"/>
      <c r="X208" s="202"/>
      <c r="Y208" s="273">
        <v>15.0</v>
      </c>
      <c r="Z208" s="271">
        <v>15.0</v>
      </c>
      <c r="AA208" s="272" t="s">
        <v>132</v>
      </c>
      <c r="AB208" s="107">
        <v>1.0</v>
      </c>
      <c r="AC208" s="108">
        <v>0.5294444444444445</v>
      </c>
      <c r="AD208" s="273" t="s">
        <v>140</v>
      </c>
      <c r="AE208" s="274" t="s">
        <v>133</v>
      </c>
      <c r="AF208" s="99" t="s">
        <v>133</v>
      </c>
      <c r="AG208" s="274">
        <v>1.12</v>
      </c>
      <c r="AH208" s="411">
        <v>51.17</v>
      </c>
      <c r="AI208" s="276">
        <v>51.17</v>
      </c>
      <c r="AJ208" s="274">
        <v>0.12</v>
      </c>
      <c r="AK208" s="277">
        <v>6.02</v>
      </c>
      <c r="AL208" s="114"/>
      <c r="AM208" s="188">
        <f>AK208+AM205</f>
        <v>32923.77</v>
      </c>
      <c r="AN208" s="189">
        <f>if(AM208&gt;AN205,AM208,AN205)</f>
        <v>32923.77</v>
      </c>
      <c r="AO208" s="189">
        <f>AM208-AN208</f>
        <v>0</v>
      </c>
      <c r="AP208" s="190">
        <f>AO208/AN208</f>
        <v>0</v>
      </c>
      <c r="AQ208" s="191">
        <f>AK208/AI208</f>
        <v>0.1176470588</v>
      </c>
      <c r="AR208" s="116"/>
      <c r="AS208" s="98"/>
      <c r="AT208" s="98"/>
      <c r="AU208" s="98"/>
      <c r="AV208" s="98"/>
      <c r="AW208" s="98"/>
      <c r="AX208" s="98"/>
      <c r="AY208" s="98"/>
      <c r="AZ208" s="98"/>
      <c r="BA208" s="98"/>
      <c r="BB208" s="98"/>
      <c r="BC208" s="98"/>
      <c r="BD208" s="98"/>
      <c r="BE208" s="98"/>
      <c r="BF208" s="98"/>
      <c r="BG208" s="98"/>
      <c r="BH208" s="98"/>
      <c r="BI208" s="98"/>
      <c r="BJ208" s="98"/>
      <c r="BK208" s="98"/>
      <c r="BL208" s="98"/>
      <c r="BM208" s="98"/>
      <c r="BN208" s="98"/>
    </row>
    <row r="209">
      <c r="A209" s="366" t="b">
        <v>0</v>
      </c>
      <c r="B209" s="128"/>
      <c r="C209" s="289"/>
      <c r="D209" s="130"/>
      <c r="E209" s="290"/>
      <c r="F209" s="133"/>
      <c r="G209" s="133"/>
      <c r="H209" s="132" t="str">
        <f>VLOOKUP(H208,VALIDATION!F:G,2,false)</f>
        <v>6213726f0cf04c247406e069</v>
      </c>
      <c r="I209" s="395">
        <v>2.08</v>
      </c>
      <c r="J209" s="395">
        <v>1.87</v>
      </c>
      <c r="K209" s="130"/>
      <c r="L209" s="130"/>
      <c r="M209" s="130"/>
      <c r="N209" s="195"/>
      <c r="O209" s="303"/>
      <c r="P209" s="304"/>
      <c r="Q209" s="305"/>
      <c r="R209" s="306"/>
      <c r="S209" s="198"/>
      <c r="T209" s="199"/>
      <c r="U209" s="200"/>
      <c r="V209" s="201"/>
      <c r="W209" s="202"/>
      <c r="X209" s="202"/>
      <c r="Y209" s="376"/>
      <c r="Z209" s="377"/>
      <c r="AA209" s="345"/>
      <c r="AB209" s="412"/>
      <c r="AC209" s="142"/>
      <c r="AD209" s="206"/>
      <c r="AE209" s="207"/>
      <c r="AF209" s="133"/>
      <c r="AG209" s="207"/>
      <c r="AH209" s="208"/>
      <c r="AI209" s="209"/>
      <c r="AJ209" s="207"/>
      <c r="AK209" s="210"/>
      <c r="AL209" s="114"/>
      <c r="AM209" s="211"/>
      <c r="AN209" s="132"/>
      <c r="AO209" s="132"/>
      <c r="AP209" s="149"/>
      <c r="AQ209" s="150"/>
      <c r="AR209" s="149"/>
      <c r="AS209" s="132"/>
      <c r="AT209" s="132"/>
      <c r="AU209" s="132"/>
      <c r="AV209" s="132"/>
      <c r="AW209" s="132"/>
      <c r="AX209" s="132"/>
      <c r="AY209" s="132"/>
      <c r="AZ209" s="132"/>
      <c r="BA209" s="132"/>
      <c r="BB209" s="132"/>
      <c r="BC209" s="132"/>
      <c r="BD209" s="132"/>
      <c r="BE209" s="132"/>
      <c r="BF209" s="132"/>
      <c r="BG209" s="132"/>
      <c r="BH209" s="132"/>
      <c r="BI209" s="132"/>
      <c r="BJ209" s="132"/>
      <c r="BK209" s="132"/>
      <c r="BL209" s="132"/>
      <c r="BM209" s="132"/>
      <c r="BN209" s="132"/>
    </row>
    <row r="210">
      <c r="A210" s="362" t="b">
        <v>0</v>
      </c>
      <c r="B210" s="94"/>
      <c r="C210" s="364"/>
      <c r="D210" s="96"/>
      <c r="E210" s="365"/>
      <c r="F210" s="99"/>
      <c r="G210" s="99"/>
      <c r="H210" s="98"/>
      <c r="I210" s="396">
        <v>1.6791749E7</v>
      </c>
      <c r="J210" s="396">
        <v>4.1968445E7</v>
      </c>
      <c r="K210" s="96"/>
      <c r="L210" s="96"/>
      <c r="M210" s="96"/>
      <c r="N210" s="279" t="s">
        <v>323</v>
      </c>
      <c r="O210" s="168">
        <v>6.0</v>
      </c>
      <c r="P210" s="169">
        <v>7.0</v>
      </c>
      <c r="Q210" s="294">
        <v>2.0</v>
      </c>
      <c r="R210" s="295">
        <v>2.0</v>
      </c>
      <c r="S210" s="198"/>
      <c r="T210" s="199"/>
      <c r="U210" s="200"/>
      <c r="V210" s="201"/>
      <c r="W210" s="202"/>
      <c r="X210" s="202"/>
      <c r="Y210" s="360"/>
      <c r="Z210" s="361"/>
      <c r="AA210" s="346"/>
      <c r="AB210" s="413"/>
      <c r="AC210" s="108"/>
      <c r="AD210" s="273" t="s">
        <v>142</v>
      </c>
      <c r="AE210" s="274"/>
      <c r="AF210" s="99"/>
      <c r="AG210" s="274"/>
      <c r="AH210" s="275"/>
      <c r="AI210" s="276"/>
      <c r="AJ210" s="274"/>
      <c r="AK210" s="277"/>
      <c r="AL210" s="114"/>
      <c r="AM210" s="278"/>
      <c r="AN210" s="98"/>
      <c r="AO210" s="98"/>
      <c r="AP210" s="116"/>
      <c r="AQ210" s="117"/>
      <c r="AR210" s="116"/>
      <c r="AS210" s="98"/>
      <c r="AT210" s="98"/>
      <c r="AU210" s="98"/>
      <c r="AV210" s="98"/>
      <c r="AW210" s="98"/>
      <c r="AX210" s="98"/>
      <c r="AY210" s="98"/>
      <c r="AZ210" s="98"/>
      <c r="BA210" s="98"/>
      <c r="BB210" s="98"/>
      <c r="BC210" s="98"/>
      <c r="BD210" s="98"/>
      <c r="BE210" s="98"/>
      <c r="BF210" s="98"/>
      <c r="BG210" s="98"/>
      <c r="BH210" s="98"/>
      <c r="BI210" s="98"/>
      <c r="BJ210" s="98"/>
      <c r="BK210" s="98"/>
      <c r="BL210" s="98"/>
      <c r="BM210" s="98"/>
      <c r="BN210" s="98"/>
    </row>
    <row r="211">
      <c r="A211" s="366" t="b">
        <v>0</v>
      </c>
      <c r="B211" s="354">
        <v>44619.0</v>
      </c>
      <c r="C211" s="248">
        <v>0.5056828703703704</v>
      </c>
      <c r="D211" s="414" t="s">
        <v>324</v>
      </c>
      <c r="E211" s="250" t="s">
        <v>16</v>
      </c>
      <c r="F211" s="251" t="s">
        <v>175</v>
      </c>
      <c r="G211" s="251" t="s">
        <v>33</v>
      </c>
      <c r="H211" s="251" t="s">
        <v>298</v>
      </c>
      <c r="I211" s="415" t="s">
        <v>325</v>
      </c>
      <c r="J211" s="415" t="s">
        <v>326</v>
      </c>
      <c r="K211" s="415" t="s">
        <v>326</v>
      </c>
      <c r="L211" s="415"/>
      <c r="M211" s="415"/>
      <c r="N211" s="253"/>
      <c r="O211" s="254">
        <v>5.0</v>
      </c>
      <c r="P211" s="416">
        <v>7.0</v>
      </c>
      <c r="Q211" s="350">
        <v>0.0</v>
      </c>
      <c r="R211" s="351">
        <v>0.0</v>
      </c>
      <c r="S211" s="172"/>
      <c r="T211" s="173"/>
      <c r="U211" s="174"/>
      <c r="V211" s="175"/>
      <c r="W211" s="176"/>
      <c r="X211" s="176"/>
      <c r="Y211" s="402">
        <v>0.0</v>
      </c>
      <c r="Z211" s="403">
        <v>0.0</v>
      </c>
      <c r="AA211" s="404" t="s">
        <v>133</v>
      </c>
      <c r="AB211" s="258">
        <v>1.0</v>
      </c>
      <c r="AC211" s="259">
        <v>0.48355324074074074</v>
      </c>
      <c r="AD211" s="260" t="s">
        <v>140</v>
      </c>
      <c r="AE211" s="261" t="s">
        <v>133</v>
      </c>
      <c r="AF211" s="251" t="s">
        <v>166</v>
      </c>
      <c r="AG211" s="261">
        <v>1.0598421993688</v>
      </c>
      <c r="AH211" s="262">
        <v>833.33</v>
      </c>
      <c r="AI211" s="263">
        <v>50.0</v>
      </c>
      <c r="AJ211" s="261">
        <v>0.0</v>
      </c>
      <c r="AK211" s="264">
        <v>-50.0</v>
      </c>
      <c r="AL211" s="114"/>
      <c r="AM211" s="265">
        <f>AK211+AM208</f>
        <v>32873.77</v>
      </c>
      <c r="AN211" s="266">
        <f>if(AM211&gt;AN208,AM211,AN208)</f>
        <v>32923.77</v>
      </c>
      <c r="AO211" s="266">
        <f>AM211-AN211</f>
        <v>-50</v>
      </c>
      <c r="AP211" s="267">
        <f>AO211/AN211</f>
        <v>-0.001518659619</v>
      </c>
      <c r="AQ211" s="268">
        <f>AK211/AI211</f>
        <v>-1</v>
      </c>
      <c r="AR211" s="149"/>
      <c r="AS211" s="132"/>
      <c r="AT211" s="132"/>
      <c r="AU211" s="132"/>
      <c r="AV211" s="132"/>
      <c r="AW211" s="132"/>
      <c r="AX211" s="132"/>
      <c r="AY211" s="132"/>
      <c r="AZ211" s="132"/>
      <c r="BA211" s="132"/>
      <c r="BB211" s="132"/>
      <c r="BC211" s="132"/>
      <c r="BD211" s="132"/>
      <c r="BE211" s="132"/>
      <c r="BF211" s="132"/>
      <c r="BG211" s="132"/>
      <c r="BH211" s="132"/>
      <c r="BI211" s="132"/>
      <c r="BJ211" s="132"/>
      <c r="BK211" s="132"/>
      <c r="BL211" s="132"/>
      <c r="BM211" s="132"/>
      <c r="BN211" s="132"/>
    </row>
    <row r="212">
      <c r="A212" s="362" t="b">
        <v>0</v>
      </c>
      <c r="B212" s="94"/>
      <c r="C212" s="95"/>
      <c r="D212" s="96">
        <v>236.31</v>
      </c>
      <c r="E212" s="97"/>
      <c r="F212" s="98"/>
      <c r="G212" s="98"/>
      <c r="H212" s="98" t="str">
        <f>VLOOKUP(H211,VALIDATION!F:G,2,false)</f>
        <v>621372360cf04c247406e052</v>
      </c>
      <c r="I212" s="98">
        <v>8.6</v>
      </c>
      <c r="J212" s="98">
        <v>1.18</v>
      </c>
      <c r="K212" s="96"/>
      <c r="L212" s="96"/>
      <c r="M212" s="96"/>
      <c r="N212" s="270"/>
      <c r="O212" s="168">
        <v>5.0</v>
      </c>
      <c r="P212" s="410">
        <v>7.0</v>
      </c>
      <c r="Q212" s="305">
        <v>0.0</v>
      </c>
      <c r="R212" s="306">
        <v>0.0</v>
      </c>
      <c r="S212" s="198"/>
      <c r="T212" s="199"/>
      <c r="U212" s="200"/>
      <c r="V212" s="201"/>
      <c r="W212" s="202"/>
      <c r="X212" s="202"/>
      <c r="Y212" s="360">
        <v>0.0</v>
      </c>
      <c r="Z212" s="361">
        <v>15.0</v>
      </c>
      <c r="AA212" s="346" t="s">
        <v>133</v>
      </c>
      <c r="AB212" s="107">
        <v>2.0</v>
      </c>
      <c r="AC212" s="108">
        <v>0.4837152777777778</v>
      </c>
      <c r="AD212" s="273" t="s">
        <v>140</v>
      </c>
      <c r="AE212" s="274" t="s">
        <v>133</v>
      </c>
      <c r="AF212" s="99" t="s">
        <v>166</v>
      </c>
      <c r="AG212" s="274">
        <v>1.06</v>
      </c>
      <c r="AH212" s="275">
        <v>2.16</v>
      </c>
      <c r="AI212" s="112"/>
      <c r="AJ212" s="274"/>
      <c r="AK212" s="113"/>
      <c r="AL212" s="114"/>
      <c r="AM212" s="278"/>
      <c r="AN212" s="98"/>
      <c r="AO212" s="98"/>
      <c r="AP212" s="116"/>
      <c r="AQ212" s="117"/>
      <c r="AR212" s="116"/>
      <c r="AS212" s="98"/>
      <c r="AT212" s="98"/>
      <c r="AU212" s="98"/>
      <c r="AV212" s="98"/>
      <c r="AW212" s="98"/>
      <c r="AX212" s="98"/>
      <c r="AY212" s="98"/>
      <c r="AZ212" s="98"/>
      <c r="BA212" s="98"/>
      <c r="BB212" s="98"/>
      <c r="BC212" s="98"/>
      <c r="BD212" s="98"/>
      <c r="BE212" s="98"/>
      <c r="BF212" s="98"/>
      <c r="BG212" s="98"/>
      <c r="BH212" s="98"/>
      <c r="BI212" s="98"/>
      <c r="BJ212" s="98"/>
      <c r="BK212" s="98"/>
      <c r="BL212" s="98"/>
      <c r="BM212" s="98"/>
      <c r="BN212" s="98"/>
    </row>
    <row r="213">
      <c r="A213" s="366" t="b">
        <v>0</v>
      </c>
      <c r="B213" s="313"/>
      <c r="C213" s="314"/>
      <c r="D213" s="315"/>
      <c r="E213" s="316"/>
      <c r="F213" s="317"/>
      <c r="G213" s="317"/>
      <c r="H213" s="317"/>
      <c r="I213" s="317">
        <v>2.0586617E7</v>
      </c>
      <c r="J213" s="317">
        <v>7234177.0</v>
      </c>
      <c r="K213" s="315"/>
      <c r="L213" s="315"/>
      <c r="M213" s="315"/>
      <c r="N213" s="318" t="s">
        <v>327</v>
      </c>
      <c r="O213" s="221">
        <v>5.0</v>
      </c>
      <c r="P213" s="222">
        <v>7.0</v>
      </c>
      <c r="Q213" s="298">
        <v>3.0</v>
      </c>
      <c r="R213" s="299">
        <v>6.0</v>
      </c>
      <c r="S213" s="225"/>
      <c r="T213" s="226"/>
      <c r="U213" s="227"/>
      <c r="V213" s="228"/>
      <c r="W213" s="229"/>
      <c r="X213" s="229"/>
      <c r="Y213" s="342"/>
      <c r="Z213" s="323"/>
      <c r="AA213" s="324"/>
      <c r="AB213" s="343"/>
      <c r="AC213" s="326"/>
      <c r="AD213" s="322" t="s">
        <v>142</v>
      </c>
      <c r="AE213" s="327"/>
      <c r="AF213" s="328"/>
      <c r="AG213" s="327"/>
      <c r="AH213" s="329"/>
      <c r="AI213" s="384"/>
      <c r="AJ213" s="327"/>
      <c r="AK213" s="385"/>
      <c r="AL213" s="114"/>
      <c r="AM213" s="211"/>
      <c r="AN213" s="132"/>
      <c r="AO213" s="132"/>
      <c r="AP213" s="149"/>
      <c r="AQ213" s="150"/>
      <c r="AR213" s="149"/>
      <c r="AS213" s="132"/>
      <c r="AT213" s="132"/>
      <c r="AU213" s="132"/>
      <c r="AV213" s="132"/>
      <c r="AW213" s="132"/>
      <c r="AX213" s="132"/>
      <c r="AY213" s="132"/>
      <c r="AZ213" s="132"/>
      <c r="BA213" s="132"/>
      <c r="BB213" s="132"/>
      <c r="BC213" s="132"/>
      <c r="BD213" s="132"/>
      <c r="BE213" s="132"/>
      <c r="BF213" s="132"/>
      <c r="BG213" s="132"/>
      <c r="BH213" s="132"/>
      <c r="BI213" s="132"/>
      <c r="BJ213" s="132"/>
      <c r="BK213" s="132"/>
      <c r="BL213" s="132"/>
      <c r="BM213" s="132"/>
      <c r="BN213" s="132"/>
    </row>
    <row r="214">
      <c r="A214" s="362" t="b">
        <v>0</v>
      </c>
      <c r="B214" s="386">
        <v>44619.0</v>
      </c>
      <c r="C214" s="162">
        <v>0.74125</v>
      </c>
      <c r="D214" s="163" t="s">
        <v>328</v>
      </c>
      <c r="E214" s="164" t="s">
        <v>16</v>
      </c>
      <c r="F214" s="165" t="s">
        <v>155</v>
      </c>
      <c r="G214" s="165" t="s">
        <v>25</v>
      </c>
      <c r="H214" s="165" t="s">
        <v>329</v>
      </c>
      <c r="I214" s="379" t="s">
        <v>330</v>
      </c>
      <c r="J214" s="379" t="s">
        <v>331</v>
      </c>
      <c r="K214" s="166" t="s">
        <v>330</v>
      </c>
      <c r="L214" s="166"/>
      <c r="M214" s="166"/>
      <c r="N214" s="167"/>
      <c r="O214" s="254">
        <v>6.0</v>
      </c>
      <c r="P214" s="255">
        <v>1.0</v>
      </c>
      <c r="Q214" s="284">
        <v>0.0</v>
      </c>
      <c r="R214" s="285">
        <v>0.0</v>
      </c>
      <c r="S214" s="172"/>
      <c r="T214" s="173"/>
      <c r="U214" s="174"/>
      <c r="V214" s="175"/>
      <c r="W214" s="176"/>
      <c r="X214" s="176"/>
      <c r="Y214" s="182">
        <v>0.0</v>
      </c>
      <c r="Z214" s="178">
        <v>0.0</v>
      </c>
      <c r="AA214" s="179" t="s">
        <v>133</v>
      </c>
      <c r="AB214" s="180">
        <v>1.0</v>
      </c>
      <c r="AC214" s="181">
        <v>0.7403240740740741</v>
      </c>
      <c r="AD214" s="182" t="s">
        <v>140</v>
      </c>
      <c r="AE214" s="183" t="s">
        <v>132</v>
      </c>
      <c r="AF214" s="165" t="s">
        <v>133</v>
      </c>
      <c r="AG214" s="183">
        <v>1.1</v>
      </c>
      <c r="AH214" s="184">
        <v>919.47</v>
      </c>
      <c r="AI214" s="185">
        <v>1124.88</v>
      </c>
      <c r="AJ214" s="183">
        <v>2.08</v>
      </c>
      <c r="AK214" s="186">
        <v>102.1</v>
      </c>
      <c r="AL214" s="114"/>
      <c r="AM214" s="188">
        <f>AK214+AM211</f>
        <v>32975.87</v>
      </c>
      <c r="AN214" s="189">
        <f>if(AM214&gt;AN211,AM214,AN211)</f>
        <v>32975.87</v>
      </c>
      <c r="AO214" s="189">
        <f>AM214-AN214</f>
        <v>0</v>
      </c>
      <c r="AP214" s="190">
        <f>AO214/AN214</f>
        <v>0</v>
      </c>
      <c r="AQ214" s="191">
        <f>AK214/AI214</f>
        <v>0.09076523718</v>
      </c>
      <c r="AR214" s="116"/>
      <c r="AS214" s="98"/>
      <c r="AT214" s="98"/>
      <c r="AU214" s="98"/>
      <c r="AV214" s="98"/>
      <c r="AW214" s="98"/>
      <c r="AX214" s="98"/>
      <c r="AY214" s="98"/>
      <c r="AZ214" s="98"/>
      <c r="BA214" s="98"/>
      <c r="BB214" s="98"/>
      <c r="BC214" s="98"/>
      <c r="BD214" s="98"/>
      <c r="BE214" s="98"/>
      <c r="BF214" s="98"/>
      <c r="BG214" s="98"/>
      <c r="BH214" s="98"/>
      <c r="BI214" s="98"/>
      <c r="BJ214" s="98"/>
      <c r="BK214" s="98"/>
      <c r="BL214" s="98"/>
      <c r="BM214" s="98"/>
      <c r="BN214" s="98"/>
    </row>
    <row r="215">
      <c r="A215" s="366" t="b">
        <v>0</v>
      </c>
      <c r="B215" s="128"/>
      <c r="C215" s="129"/>
      <c r="D215" s="130"/>
      <c r="E215" s="131"/>
      <c r="F215" s="132"/>
      <c r="G215" s="132"/>
      <c r="H215" s="132" t="str">
        <f>VLOOKUP(H214,VALIDATION!F:G,2,false)</f>
        <v>621cea505f0415577c9251f4</v>
      </c>
      <c r="I215" s="395">
        <v>1.81</v>
      </c>
      <c r="J215" s="395">
        <v>2.22</v>
      </c>
      <c r="K215" s="130"/>
      <c r="L215" s="130"/>
      <c r="M215" s="130"/>
      <c r="N215" s="195"/>
      <c r="O215" s="168">
        <v>6.0</v>
      </c>
      <c r="P215" s="169">
        <v>1.0</v>
      </c>
      <c r="Q215" s="305">
        <v>0.0</v>
      </c>
      <c r="R215" s="306">
        <v>0.0</v>
      </c>
      <c r="S215" s="198"/>
      <c r="T215" s="199"/>
      <c r="U215" s="200"/>
      <c r="V215" s="201"/>
      <c r="W215" s="202"/>
      <c r="X215" s="202"/>
      <c r="Y215" s="206">
        <v>0.0</v>
      </c>
      <c r="Z215" s="204">
        <v>0.0</v>
      </c>
      <c r="AA215" s="205" t="s">
        <v>133</v>
      </c>
      <c r="AB215" s="141">
        <v>2.0</v>
      </c>
      <c r="AC215" s="142">
        <v>0.7403240740740741</v>
      </c>
      <c r="AD215" s="206" t="s">
        <v>140</v>
      </c>
      <c r="AE215" s="207" t="s">
        <v>132</v>
      </c>
      <c r="AF215" s="133" t="s">
        <v>133</v>
      </c>
      <c r="AG215" s="207">
        <v>1.07</v>
      </c>
      <c r="AH215" s="208">
        <v>205.61</v>
      </c>
      <c r="AI215" s="146"/>
      <c r="AJ215" s="144"/>
      <c r="AK215" s="147"/>
      <c r="AL215" s="114"/>
      <c r="AM215" s="211"/>
      <c r="AN215" s="132"/>
      <c r="AO215" s="132"/>
      <c r="AP215" s="149"/>
      <c r="AQ215" s="150"/>
      <c r="AR215" s="149"/>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c r="BN215" s="132"/>
    </row>
    <row r="216">
      <c r="A216" s="362" t="b">
        <v>0</v>
      </c>
      <c r="B216" s="215"/>
      <c r="C216" s="216"/>
      <c r="D216" s="217"/>
      <c r="E216" s="218"/>
      <c r="F216" s="219"/>
      <c r="G216" s="219"/>
      <c r="H216" s="219"/>
      <c r="I216" s="417">
        <v>9304691.0</v>
      </c>
      <c r="J216" s="417">
        <v>3.553264E7</v>
      </c>
      <c r="K216" s="217"/>
      <c r="L216" s="217"/>
      <c r="M216" s="217"/>
      <c r="N216" s="220"/>
      <c r="O216" s="221">
        <v>6.0</v>
      </c>
      <c r="P216" s="222">
        <v>1.0</v>
      </c>
      <c r="Q216" s="340">
        <v>0.0</v>
      </c>
      <c r="R216" s="341">
        <v>0.0</v>
      </c>
      <c r="S216" s="225"/>
      <c r="T216" s="226"/>
      <c r="U216" s="227"/>
      <c r="V216" s="228"/>
      <c r="W216" s="229"/>
      <c r="X216" s="229"/>
      <c r="Y216" s="302"/>
      <c r="Z216" s="231"/>
      <c r="AA216" s="232"/>
      <c r="AB216" s="233"/>
      <c r="AC216" s="234"/>
      <c r="AD216" s="235" t="s">
        <v>142</v>
      </c>
      <c r="AE216" s="236"/>
      <c r="AF216" s="237"/>
      <c r="AG216" s="236"/>
      <c r="AH216" s="238"/>
      <c r="AI216" s="390"/>
      <c r="AJ216" s="236"/>
      <c r="AK216" s="391"/>
      <c r="AL216" s="114"/>
      <c r="AM216" s="278"/>
      <c r="AN216" s="98"/>
      <c r="AO216" s="98"/>
      <c r="AP216" s="116"/>
      <c r="AQ216" s="117"/>
      <c r="AR216" s="116"/>
      <c r="AS216" s="98"/>
      <c r="AT216" s="98"/>
      <c r="AU216" s="98"/>
      <c r="AV216" s="98"/>
      <c r="AW216" s="98"/>
      <c r="AX216" s="98"/>
      <c r="AY216" s="98"/>
      <c r="AZ216" s="98"/>
      <c r="BA216" s="98"/>
      <c r="BB216" s="98"/>
      <c r="BC216" s="98"/>
      <c r="BD216" s="98"/>
      <c r="BE216" s="98"/>
      <c r="BF216" s="98"/>
      <c r="BG216" s="98"/>
      <c r="BH216" s="98"/>
      <c r="BI216" s="98"/>
      <c r="BJ216" s="98"/>
      <c r="BK216" s="98"/>
      <c r="BL216" s="98"/>
      <c r="BM216" s="98"/>
      <c r="BN216" s="98"/>
    </row>
    <row r="217">
      <c r="A217" s="366" t="b">
        <v>0</v>
      </c>
      <c r="B217" s="354">
        <v>44619.0</v>
      </c>
      <c r="C217" s="248">
        <v>0.74125</v>
      </c>
      <c r="D217" s="249" t="s">
        <v>328</v>
      </c>
      <c r="E217" s="250" t="s">
        <v>15</v>
      </c>
      <c r="F217" s="251" t="s">
        <v>155</v>
      </c>
      <c r="G217" s="251" t="s">
        <v>25</v>
      </c>
      <c r="H217" s="251" t="s">
        <v>329</v>
      </c>
      <c r="I217" s="358" t="s">
        <v>330</v>
      </c>
      <c r="J217" s="358" t="s">
        <v>331</v>
      </c>
      <c r="K217" s="252" t="s">
        <v>330</v>
      </c>
      <c r="L217" s="252"/>
      <c r="M217" s="252"/>
      <c r="N217" s="286" t="s">
        <v>332</v>
      </c>
      <c r="O217" s="254">
        <v>6.0</v>
      </c>
      <c r="P217" s="255">
        <v>1.0</v>
      </c>
      <c r="Q217" s="350">
        <v>0.0</v>
      </c>
      <c r="R217" s="351">
        <v>0.0</v>
      </c>
      <c r="S217" s="172"/>
      <c r="T217" s="173"/>
      <c r="U217" s="174"/>
      <c r="V217" s="175"/>
      <c r="W217" s="176"/>
      <c r="X217" s="176"/>
      <c r="Y217" s="260">
        <v>0.0</v>
      </c>
      <c r="Z217" s="256">
        <v>0.0</v>
      </c>
      <c r="AA217" s="257" t="s">
        <v>133</v>
      </c>
      <c r="AB217" s="258">
        <v>1.0</v>
      </c>
      <c r="AC217" s="259">
        <v>0.7403472222222223</v>
      </c>
      <c r="AD217" s="260" t="s">
        <v>140</v>
      </c>
      <c r="AE217" s="261" t="s">
        <v>132</v>
      </c>
      <c r="AF217" s="251" t="s">
        <v>133</v>
      </c>
      <c r="AG217" s="261">
        <v>1.07</v>
      </c>
      <c r="AH217" s="262">
        <v>2411.25</v>
      </c>
      <c r="AI217" s="263">
        <v>2411.25</v>
      </c>
      <c r="AJ217" s="261">
        <v>7.99</v>
      </c>
      <c r="AK217" s="264">
        <v>169.61</v>
      </c>
      <c r="AL217" s="114"/>
      <c r="AM217" s="265">
        <f>AK217+AM214</f>
        <v>33145.48</v>
      </c>
      <c r="AN217" s="266">
        <f>if(AM217&gt;AN214,AM217,AN214)</f>
        <v>33145.48</v>
      </c>
      <c r="AO217" s="266">
        <f>AM217-AN217</f>
        <v>0</v>
      </c>
      <c r="AP217" s="267">
        <f>AO217/AN217</f>
        <v>0</v>
      </c>
      <c r="AQ217" s="268">
        <f>AK217/AI217</f>
        <v>0.07034110938</v>
      </c>
      <c r="AR217" s="149"/>
      <c r="AS217" s="132"/>
      <c r="AT217" s="132"/>
      <c r="AU217" s="132"/>
      <c r="AV217" s="132"/>
      <c r="AW217" s="132"/>
      <c r="AX217" s="132"/>
      <c r="AY217" s="132"/>
      <c r="AZ217" s="132"/>
      <c r="BA217" s="132"/>
      <c r="BB217" s="132"/>
      <c r="BC217" s="132"/>
      <c r="BD217" s="132"/>
      <c r="BE217" s="132"/>
      <c r="BF217" s="132"/>
      <c r="BG217" s="132"/>
      <c r="BH217" s="132"/>
      <c r="BI217" s="132"/>
      <c r="BJ217" s="132"/>
      <c r="BK217" s="132"/>
      <c r="BL217" s="132"/>
      <c r="BM217" s="132"/>
      <c r="BN217" s="132"/>
    </row>
    <row r="218">
      <c r="A218" s="362" t="b">
        <v>0</v>
      </c>
      <c r="B218" s="94"/>
      <c r="C218" s="95"/>
      <c r="D218" s="96"/>
      <c r="E218" s="97"/>
      <c r="F218" s="98"/>
      <c r="G218" s="98"/>
      <c r="H218" s="98" t="str">
        <f>VLOOKUP(H217,VALIDATION!F:G,2,false)</f>
        <v>621cea505f0415577c9251f4</v>
      </c>
      <c r="I218" s="396">
        <v>1.81</v>
      </c>
      <c r="J218" s="396">
        <v>2.22</v>
      </c>
      <c r="K218" s="96"/>
      <c r="L218" s="96"/>
      <c r="M218" s="96"/>
      <c r="N218" s="270"/>
      <c r="O218" s="369"/>
      <c r="P218" s="370"/>
      <c r="Q218" s="196"/>
      <c r="R218" s="197"/>
      <c r="S218" s="198"/>
      <c r="T218" s="199"/>
      <c r="U218" s="200"/>
      <c r="V218" s="201"/>
      <c r="W218" s="202"/>
      <c r="X218" s="202"/>
      <c r="Y218" s="109"/>
      <c r="Z218" s="280"/>
      <c r="AA218" s="106"/>
      <c r="AB218" s="281"/>
      <c r="AC218" s="282"/>
      <c r="AD218" s="273"/>
      <c r="AE218" s="110"/>
      <c r="AF218" s="99"/>
      <c r="AG218" s="110"/>
      <c r="AH218" s="111"/>
      <c r="AI218" s="112"/>
      <c r="AJ218" s="110"/>
      <c r="AK218" s="113"/>
      <c r="AL218" s="114"/>
      <c r="AM218" s="278"/>
      <c r="AN218" s="98"/>
      <c r="AO218" s="98"/>
      <c r="AP218" s="116"/>
      <c r="AQ218" s="117"/>
      <c r="AR218" s="116"/>
      <c r="AS218" s="98"/>
      <c r="AT218" s="98"/>
      <c r="AU218" s="98"/>
      <c r="AV218" s="98"/>
      <c r="AW218" s="98"/>
      <c r="AX218" s="98"/>
      <c r="AY218" s="98"/>
      <c r="AZ218" s="98"/>
      <c r="BA218" s="98"/>
      <c r="BB218" s="98"/>
      <c r="BC218" s="98"/>
      <c r="BD218" s="98"/>
      <c r="BE218" s="98"/>
      <c r="BF218" s="98"/>
      <c r="BG218" s="98"/>
      <c r="BH218" s="98"/>
      <c r="BI218" s="98"/>
      <c r="BJ218" s="98"/>
      <c r="BK218" s="98"/>
      <c r="BL218" s="98"/>
      <c r="BM218" s="98"/>
      <c r="BN218" s="98"/>
    </row>
    <row r="219">
      <c r="A219" s="366" t="b">
        <v>0</v>
      </c>
      <c r="B219" s="313"/>
      <c r="C219" s="314"/>
      <c r="D219" s="315"/>
      <c r="E219" s="316"/>
      <c r="F219" s="317"/>
      <c r="G219" s="317"/>
      <c r="H219" s="317"/>
      <c r="I219" s="382">
        <v>9304691.0</v>
      </c>
      <c r="J219" s="382">
        <v>3.553264E7</v>
      </c>
      <c r="K219" s="315"/>
      <c r="L219" s="315"/>
      <c r="M219" s="315"/>
      <c r="N219" s="383"/>
      <c r="O219" s="221">
        <v>6.0</v>
      </c>
      <c r="P219" s="222">
        <v>1.0</v>
      </c>
      <c r="Q219" s="340">
        <v>0.0</v>
      </c>
      <c r="R219" s="341">
        <v>0.0</v>
      </c>
      <c r="S219" s="225"/>
      <c r="T219" s="226"/>
      <c r="U219" s="227"/>
      <c r="V219" s="228"/>
      <c r="W219" s="229"/>
      <c r="X219" s="229"/>
      <c r="Y219" s="342"/>
      <c r="Z219" s="323"/>
      <c r="AA219" s="418"/>
      <c r="AB219" s="343"/>
      <c r="AC219" s="326"/>
      <c r="AD219" s="322" t="s">
        <v>142</v>
      </c>
      <c r="AE219" s="327"/>
      <c r="AF219" s="328"/>
      <c r="AG219" s="327"/>
      <c r="AH219" s="329"/>
      <c r="AI219" s="384"/>
      <c r="AJ219" s="327"/>
      <c r="AK219" s="385"/>
      <c r="AL219" s="114"/>
      <c r="AM219" s="211"/>
      <c r="AN219" s="132"/>
      <c r="AO219" s="132"/>
      <c r="AP219" s="149"/>
      <c r="AQ219" s="150"/>
      <c r="AR219" s="149"/>
      <c r="AS219" s="132"/>
      <c r="AT219" s="132"/>
      <c r="AU219" s="132"/>
      <c r="AV219" s="132"/>
      <c r="AW219" s="132"/>
      <c r="AX219" s="132"/>
      <c r="AY219" s="132"/>
      <c r="AZ219" s="132"/>
      <c r="BA219" s="132"/>
      <c r="BB219" s="132"/>
      <c r="BC219" s="132"/>
      <c r="BD219" s="132"/>
      <c r="BE219" s="132"/>
      <c r="BF219" s="132"/>
      <c r="BG219" s="132"/>
      <c r="BH219" s="132"/>
      <c r="BI219" s="132"/>
      <c r="BJ219" s="132"/>
      <c r="BK219" s="132"/>
      <c r="BL219" s="132"/>
      <c r="BM219" s="132"/>
      <c r="BN219" s="132"/>
    </row>
    <row r="220">
      <c r="A220" s="362" t="b">
        <v>0</v>
      </c>
      <c r="B220" s="161">
        <v>44620.0</v>
      </c>
      <c r="C220" s="162">
        <v>0.6174305555555556</v>
      </c>
      <c r="D220" s="166" t="s">
        <v>333</v>
      </c>
      <c r="E220" s="164" t="s">
        <v>16</v>
      </c>
      <c r="F220" s="165" t="s">
        <v>169</v>
      </c>
      <c r="G220" s="165" t="s">
        <v>25</v>
      </c>
      <c r="H220" s="165" t="s">
        <v>334</v>
      </c>
      <c r="I220" s="379" t="s">
        <v>335</v>
      </c>
      <c r="J220" s="379" t="s">
        <v>336</v>
      </c>
      <c r="K220" s="166" t="s">
        <v>335</v>
      </c>
      <c r="L220" s="166"/>
      <c r="M220" s="166"/>
      <c r="N220" s="336" t="s">
        <v>337</v>
      </c>
      <c r="O220" s="254">
        <v>4.0</v>
      </c>
      <c r="P220" s="255">
        <v>6.0</v>
      </c>
      <c r="Q220" s="284">
        <v>6.0</v>
      </c>
      <c r="R220" s="285">
        <v>2.0</v>
      </c>
      <c r="S220" s="352">
        <v>4.0</v>
      </c>
      <c r="T220" s="353">
        <v>2.0</v>
      </c>
      <c r="U220" s="174"/>
      <c r="V220" s="175"/>
      <c r="W220" s="176"/>
      <c r="X220" s="176"/>
      <c r="Y220" s="392">
        <v>0.0</v>
      </c>
      <c r="Z220" s="393">
        <v>0.0</v>
      </c>
      <c r="AA220" s="408" t="s">
        <v>133</v>
      </c>
      <c r="AB220" s="419">
        <v>1.0</v>
      </c>
      <c r="AC220" s="181">
        <v>0.6166203703703703</v>
      </c>
      <c r="AD220" s="182" t="s">
        <v>140</v>
      </c>
      <c r="AE220" s="183" t="s">
        <v>132</v>
      </c>
      <c r="AF220" s="165" t="s">
        <v>133</v>
      </c>
      <c r="AG220" s="183">
        <v>1.03</v>
      </c>
      <c r="AH220" s="184">
        <v>4950.0</v>
      </c>
      <c r="AI220" s="406">
        <v>7234.92</v>
      </c>
      <c r="AJ220" s="183">
        <v>4.71</v>
      </c>
      <c r="AK220" s="186">
        <v>230.76</v>
      </c>
      <c r="AL220" s="114"/>
      <c r="AM220" s="188">
        <f>AK220+AM217</f>
        <v>33376.24</v>
      </c>
      <c r="AN220" s="189">
        <f>if(AM220&gt;AN217,AM220,AN217)</f>
        <v>33376.24</v>
      </c>
      <c r="AO220" s="189">
        <f>AM220-AN220</f>
        <v>0</v>
      </c>
      <c r="AP220" s="190">
        <f>AO220/AN220</f>
        <v>0</v>
      </c>
      <c r="AQ220" s="191">
        <f>AK220/AI220</f>
        <v>0.03189530776</v>
      </c>
      <c r="AR220" s="116"/>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row>
    <row r="221">
      <c r="A221" s="366" t="b">
        <v>0</v>
      </c>
      <c r="B221" s="128"/>
      <c r="C221" s="129"/>
      <c r="D221" s="291">
        <v>340.07</v>
      </c>
      <c r="E221" s="131"/>
      <c r="F221" s="132"/>
      <c r="G221" s="132"/>
      <c r="H221" s="132" t="str">
        <f>VLOOKUP(H220,VALIDATION!F:G,2,false)</f>
        <v>621ce9cf5f0415577c9251e8</v>
      </c>
      <c r="I221" s="395">
        <v>1.63</v>
      </c>
      <c r="J221" s="395">
        <v>2.4</v>
      </c>
      <c r="K221" s="130"/>
      <c r="L221" s="130"/>
      <c r="M221" s="130"/>
      <c r="N221" s="195"/>
      <c r="O221" s="303">
        <v>4.0</v>
      </c>
      <c r="P221" s="304">
        <v>6.0</v>
      </c>
      <c r="Q221" s="305">
        <v>6.0</v>
      </c>
      <c r="R221" s="306">
        <v>2.0</v>
      </c>
      <c r="S221" s="307">
        <v>4.0</v>
      </c>
      <c r="T221" s="308">
        <v>2.0</v>
      </c>
      <c r="U221" s="200"/>
      <c r="V221" s="201"/>
      <c r="W221" s="202"/>
      <c r="X221" s="202"/>
      <c r="Y221" s="376">
        <v>0.0</v>
      </c>
      <c r="Z221" s="377">
        <v>0.0</v>
      </c>
      <c r="AA221" s="345" t="s">
        <v>133</v>
      </c>
      <c r="AB221" s="412">
        <v>2.0</v>
      </c>
      <c r="AC221" s="142">
        <v>0.6166203703703703</v>
      </c>
      <c r="AD221" s="206" t="s">
        <v>140</v>
      </c>
      <c r="AE221" s="207" t="s">
        <v>132</v>
      </c>
      <c r="AF221" s="133" t="s">
        <v>133</v>
      </c>
      <c r="AG221" s="207">
        <v>1.04</v>
      </c>
      <c r="AH221" s="208">
        <v>1841.84</v>
      </c>
      <c r="AI221" s="146"/>
      <c r="AJ221" s="207"/>
      <c r="AK221" s="210"/>
      <c r="AL221" s="114"/>
      <c r="AM221" s="211"/>
      <c r="AN221" s="132"/>
      <c r="AO221" s="132"/>
      <c r="AP221" s="149"/>
      <c r="AQ221" s="150"/>
      <c r="AR221" s="149"/>
      <c r="AS221" s="132"/>
      <c r="AT221" s="132"/>
      <c r="AU221" s="132"/>
      <c r="AV221" s="132"/>
      <c r="AW221" s="132"/>
      <c r="AX221" s="132"/>
      <c r="AY221" s="132"/>
      <c r="AZ221" s="132"/>
      <c r="BA221" s="132"/>
      <c r="BB221" s="132"/>
      <c r="BC221" s="132"/>
      <c r="BD221" s="132"/>
      <c r="BE221" s="132"/>
      <c r="BF221" s="132"/>
      <c r="BG221" s="132"/>
      <c r="BH221" s="132"/>
      <c r="BI221" s="132"/>
      <c r="BJ221" s="132"/>
      <c r="BK221" s="132"/>
      <c r="BL221" s="132"/>
      <c r="BM221" s="132"/>
      <c r="BN221" s="132"/>
    </row>
    <row r="222">
      <c r="A222" s="362" t="b">
        <v>0</v>
      </c>
      <c r="B222" s="94"/>
      <c r="C222" s="95"/>
      <c r="D222" s="96"/>
      <c r="E222" s="97"/>
      <c r="F222" s="98"/>
      <c r="G222" s="98"/>
      <c r="H222" s="98"/>
      <c r="I222" s="396">
        <v>1.3601161E7</v>
      </c>
      <c r="J222" s="396">
        <v>7066935.0</v>
      </c>
      <c r="K222" s="96"/>
      <c r="L222" s="96"/>
      <c r="M222" s="96"/>
      <c r="N222" s="270"/>
      <c r="O222" s="303">
        <v>4.0</v>
      </c>
      <c r="P222" s="304">
        <v>6.0</v>
      </c>
      <c r="Q222" s="305">
        <v>6.0</v>
      </c>
      <c r="R222" s="306">
        <v>2.0</v>
      </c>
      <c r="S222" s="307">
        <v>4.0</v>
      </c>
      <c r="T222" s="308">
        <v>2.0</v>
      </c>
      <c r="U222" s="200"/>
      <c r="V222" s="201"/>
      <c r="W222" s="202"/>
      <c r="X222" s="202"/>
      <c r="Y222" s="360">
        <v>0.0</v>
      </c>
      <c r="Z222" s="361">
        <v>0.0</v>
      </c>
      <c r="AA222" s="346" t="s">
        <v>133</v>
      </c>
      <c r="AB222" s="413">
        <v>3.0</v>
      </c>
      <c r="AC222" s="108">
        <v>0.6166898148148148</v>
      </c>
      <c r="AD222" s="273" t="s">
        <v>140</v>
      </c>
      <c r="AE222" s="274" t="s">
        <v>132</v>
      </c>
      <c r="AF222" s="99" t="s">
        <v>133</v>
      </c>
      <c r="AG222" s="274">
        <v>1.03</v>
      </c>
      <c r="AH222" s="275">
        <v>443.08</v>
      </c>
      <c r="AI222" s="112"/>
      <c r="AJ222" s="110"/>
      <c r="AK222" s="113"/>
      <c r="AL222" s="114"/>
      <c r="AM222" s="278"/>
      <c r="AN222" s="98"/>
      <c r="AO222" s="98"/>
      <c r="AP222" s="116"/>
      <c r="AQ222" s="117"/>
      <c r="AR222" s="116"/>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row>
    <row r="223">
      <c r="A223" s="366" t="b">
        <v>0</v>
      </c>
      <c r="B223" s="313"/>
      <c r="C223" s="314"/>
      <c r="D223" s="315"/>
      <c r="E223" s="316"/>
      <c r="F223" s="317"/>
      <c r="G223" s="317"/>
      <c r="H223" s="317"/>
      <c r="I223" s="317"/>
      <c r="J223" s="317"/>
      <c r="K223" s="315"/>
      <c r="L223" s="315"/>
      <c r="M223" s="315"/>
      <c r="N223" s="383"/>
      <c r="O223" s="338">
        <v>4.0</v>
      </c>
      <c r="P223" s="339">
        <v>6.0</v>
      </c>
      <c r="Q223" s="340">
        <v>6.0</v>
      </c>
      <c r="R223" s="341">
        <v>2.0</v>
      </c>
      <c r="S223" s="300">
        <v>4.0</v>
      </c>
      <c r="T223" s="301">
        <v>2.0</v>
      </c>
      <c r="U223" s="227"/>
      <c r="V223" s="228"/>
      <c r="W223" s="229"/>
      <c r="X223" s="229"/>
      <c r="Y223" s="342"/>
      <c r="Z223" s="323"/>
      <c r="AA223" s="324"/>
      <c r="AB223" s="343"/>
      <c r="AC223" s="326"/>
      <c r="AD223" s="322" t="s">
        <v>142</v>
      </c>
      <c r="AE223" s="327"/>
      <c r="AF223" s="328"/>
      <c r="AG223" s="327"/>
      <c r="AH223" s="329"/>
      <c r="AI223" s="384"/>
      <c r="AJ223" s="327"/>
      <c r="AK223" s="385"/>
      <c r="AL223" s="114"/>
      <c r="AM223" s="211"/>
      <c r="AN223" s="132"/>
      <c r="AO223" s="132"/>
      <c r="AP223" s="149"/>
      <c r="AQ223" s="150"/>
      <c r="AR223" s="149"/>
      <c r="AS223" s="132"/>
      <c r="AT223" s="132"/>
      <c r="AU223" s="132"/>
      <c r="AV223" s="132"/>
      <c r="AW223" s="132"/>
      <c r="AX223" s="132"/>
      <c r="AY223" s="132"/>
      <c r="AZ223" s="132"/>
      <c r="BA223" s="132"/>
      <c r="BB223" s="132"/>
      <c r="BC223" s="132"/>
      <c r="BD223" s="132"/>
      <c r="BE223" s="132"/>
      <c r="BF223" s="132"/>
      <c r="BG223" s="132"/>
      <c r="BH223" s="132"/>
      <c r="BI223" s="132"/>
      <c r="BJ223" s="132"/>
      <c r="BK223" s="132"/>
      <c r="BL223" s="132"/>
      <c r="BM223" s="132"/>
      <c r="BN223" s="132"/>
    </row>
    <row r="224">
      <c r="A224" s="362" t="b">
        <v>0</v>
      </c>
      <c r="B224" s="161">
        <v>44620.0</v>
      </c>
      <c r="C224" s="162">
        <v>0.6174305555555556</v>
      </c>
      <c r="D224" s="166" t="s">
        <v>333</v>
      </c>
      <c r="E224" s="164" t="s">
        <v>15</v>
      </c>
      <c r="F224" s="379" t="s">
        <v>169</v>
      </c>
      <c r="G224" s="379" t="s">
        <v>25</v>
      </c>
      <c r="H224" s="165" t="s">
        <v>334</v>
      </c>
      <c r="I224" s="379" t="s">
        <v>335</v>
      </c>
      <c r="J224" s="379" t="s">
        <v>336</v>
      </c>
      <c r="K224" s="166" t="s">
        <v>335</v>
      </c>
      <c r="L224" s="166"/>
      <c r="M224" s="166"/>
      <c r="N224" s="336" t="s">
        <v>337</v>
      </c>
      <c r="O224" s="348">
        <v>4.0</v>
      </c>
      <c r="P224" s="349">
        <v>6.0</v>
      </c>
      <c r="Q224" s="350">
        <v>6.0</v>
      </c>
      <c r="R224" s="351">
        <v>2.0</v>
      </c>
      <c r="S224" s="352">
        <v>4.0</v>
      </c>
      <c r="T224" s="353">
        <v>2.0</v>
      </c>
      <c r="U224" s="174"/>
      <c r="V224" s="175"/>
      <c r="W224" s="176"/>
      <c r="X224" s="176"/>
      <c r="Y224" s="392">
        <v>0.0</v>
      </c>
      <c r="Z224" s="393">
        <v>0.0</v>
      </c>
      <c r="AA224" s="408" t="s">
        <v>133</v>
      </c>
      <c r="AB224" s="419">
        <v>1.0</v>
      </c>
      <c r="AC224" s="181">
        <v>0.6166435185185185</v>
      </c>
      <c r="AD224" s="182" t="s">
        <v>140</v>
      </c>
      <c r="AE224" s="183" t="s">
        <v>132</v>
      </c>
      <c r="AF224" s="165" t="s">
        <v>133</v>
      </c>
      <c r="AG224" s="183">
        <v>1.04</v>
      </c>
      <c r="AH224" s="184">
        <v>113.11</v>
      </c>
      <c r="AI224" s="185">
        <v>113.11</v>
      </c>
      <c r="AJ224" s="183">
        <v>0.2</v>
      </c>
      <c r="AK224" s="186">
        <v>4.32</v>
      </c>
      <c r="AL224" s="114"/>
      <c r="AM224" s="188">
        <f>AK224+AM220</f>
        <v>33380.56</v>
      </c>
      <c r="AN224" s="189">
        <f>if(AM224&gt;AN220,AM224,AN220)</f>
        <v>33380.56</v>
      </c>
      <c r="AO224" s="189">
        <f>AM224-AN224</f>
        <v>0</v>
      </c>
      <c r="AP224" s="190">
        <f>AO224/AN224</f>
        <v>0</v>
      </c>
      <c r="AQ224" s="191">
        <f>AK224/AI224</f>
        <v>0.03819290956</v>
      </c>
      <c r="AR224" s="116"/>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row>
    <row r="225">
      <c r="A225" s="366" t="b">
        <v>0</v>
      </c>
      <c r="B225" s="128"/>
      <c r="C225" s="129"/>
      <c r="D225" s="291">
        <v>340.07</v>
      </c>
      <c r="E225" s="131"/>
      <c r="F225" s="132"/>
      <c r="G225" s="132"/>
      <c r="H225" s="132" t="str">
        <f>VLOOKUP(H224,VALIDATION!F:G,2,false)</f>
        <v>621ce9cf5f0415577c9251e8</v>
      </c>
      <c r="I225" s="395">
        <v>1.63</v>
      </c>
      <c r="J225" s="395">
        <v>2.4</v>
      </c>
      <c r="K225" s="130"/>
      <c r="L225" s="130"/>
      <c r="M225" s="130"/>
      <c r="N225" s="195"/>
      <c r="O225" s="369"/>
      <c r="P225" s="370"/>
      <c r="Q225" s="196"/>
      <c r="R225" s="197"/>
      <c r="S225" s="198"/>
      <c r="T225" s="199"/>
      <c r="U225" s="200"/>
      <c r="V225" s="201"/>
      <c r="W225" s="202"/>
      <c r="X225" s="202"/>
      <c r="Y225" s="143"/>
      <c r="Z225" s="367"/>
      <c r="AA225" s="140"/>
      <c r="AB225" s="420"/>
      <c r="AC225" s="421"/>
      <c r="AD225" s="206"/>
      <c r="AE225" s="144"/>
      <c r="AF225" s="133"/>
      <c r="AG225" s="144"/>
      <c r="AH225" s="145"/>
      <c r="AI225" s="146"/>
      <c r="AJ225" s="144"/>
      <c r="AK225" s="147"/>
      <c r="AL225" s="114"/>
      <c r="AM225" s="211"/>
      <c r="AN225" s="132"/>
      <c r="AO225" s="132"/>
      <c r="AP225" s="149"/>
      <c r="AQ225" s="150"/>
      <c r="AR225" s="149"/>
      <c r="AS225" s="132"/>
      <c r="AT225" s="132"/>
      <c r="AU225" s="132"/>
      <c r="AV225" s="132"/>
      <c r="AW225" s="132"/>
      <c r="AX225" s="132"/>
      <c r="AY225" s="132"/>
      <c r="AZ225" s="132"/>
      <c r="BA225" s="132"/>
      <c r="BB225" s="132"/>
      <c r="BC225" s="132"/>
      <c r="BD225" s="132"/>
      <c r="BE225" s="132"/>
      <c r="BF225" s="132"/>
      <c r="BG225" s="132"/>
      <c r="BH225" s="132"/>
      <c r="BI225" s="132"/>
      <c r="BJ225" s="132"/>
      <c r="BK225" s="132"/>
      <c r="BL225" s="132"/>
      <c r="BM225" s="132"/>
      <c r="BN225" s="132"/>
    </row>
    <row r="226">
      <c r="A226" s="362" t="b">
        <v>0</v>
      </c>
      <c r="B226" s="215"/>
      <c r="C226" s="216"/>
      <c r="D226" s="217"/>
      <c r="E226" s="218"/>
      <c r="F226" s="219"/>
      <c r="G226" s="219"/>
      <c r="H226" s="219"/>
      <c r="I226" s="417">
        <v>1.3601161E7</v>
      </c>
      <c r="J226" s="417">
        <v>7066935.0</v>
      </c>
      <c r="K226" s="217"/>
      <c r="L226" s="217"/>
      <c r="M226" s="217"/>
      <c r="N226" s="287"/>
      <c r="O226" s="422"/>
      <c r="P226" s="423"/>
      <c r="Q226" s="223"/>
      <c r="R226" s="224"/>
      <c r="S226" s="225"/>
      <c r="T226" s="226"/>
      <c r="U226" s="227"/>
      <c r="V226" s="228"/>
      <c r="W226" s="229"/>
      <c r="X226" s="229"/>
      <c r="Y226" s="302"/>
      <c r="Z226" s="231"/>
      <c r="AA226" s="232"/>
      <c r="AB226" s="233"/>
      <c r="AC226" s="234"/>
      <c r="AD226" s="235" t="s">
        <v>142</v>
      </c>
      <c r="AE226" s="236"/>
      <c r="AF226" s="237"/>
      <c r="AG226" s="236"/>
      <c r="AH226" s="238"/>
      <c r="AI226" s="390"/>
      <c r="AJ226" s="236"/>
      <c r="AK226" s="391"/>
      <c r="AL226" s="114"/>
      <c r="AM226" s="278"/>
      <c r="AN226" s="98"/>
      <c r="AO226" s="98"/>
      <c r="AP226" s="116"/>
      <c r="AQ226" s="117"/>
      <c r="AR226" s="116"/>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row>
    <row r="227">
      <c r="A227" s="366" t="b">
        <v>0</v>
      </c>
      <c r="B227" s="128"/>
      <c r="C227" s="129"/>
      <c r="D227" s="130"/>
      <c r="E227" s="131"/>
      <c r="F227" s="132"/>
      <c r="G227" s="132"/>
      <c r="H227" s="132"/>
      <c r="I227" s="132"/>
      <c r="J227" s="132"/>
      <c r="K227" s="130"/>
      <c r="L227" s="130"/>
      <c r="M227" s="130"/>
      <c r="N227" s="195"/>
      <c r="O227" s="369"/>
      <c r="P227" s="370"/>
      <c r="Q227" s="196"/>
      <c r="R227" s="197"/>
      <c r="S227" s="198"/>
      <c r="T227" s="199"/>
      <c r="U227" s="200"/>
      <c r="V227" s="201"/>
      <c r="W227" s="202"/>
      <c r="X227" s="202"/>
      <c r="Y227" s="143"/>
      <c r="Z227" s="367"/>
      <c r="AA227" s="140"/>
      <c r="AB227" s="420"/>
      <c r="AC227" s="421"/>
      <c r="AD227" s="206"/>
      <c r="AE227" s="144"/>
      <c r="AF227" s="133"/>
      <c r="AG227" s="144"/>
      <c r="AH227" s="145"/>
      <c r="AI227" s="146"/>
      <c r="AJ227" s="144"/>
      <c r="AK227" s="147"/>
      <c r="AL227" s="114"/>
      <c r="AM227" s="211"/>
      <c r="AN227" s="132"/>
      <c r="AO227" s="132"/>
      <c r="AP227" s="149"/>
      <c r="AQ227" s="150"/>
      <c r="AR227" s="149"/>
      <c r="AS227" s="132"/>
      <c r="AT227" s="132"/>
      <c r="AU227" s="132"/>
      <c r="AV227" s="132"/>
      <c r="AW227" s="132"/>
      <c r="AX227" s="132"/>
      <c r="AY227" s="132"/>
      <c r="AZ227" s="132"/>
      <c r="BA227" s="132"/>
      <c r="BB227" s="132"/>
      <c r="BC227" s="132"/>
      <c r="BD227" s="132"/>
      <c r="BE227" s="132"/>
      <c r="BF227" s="132"/>
      <c r="BG227" s="132"/>
      <c r="BH227" s="132"/>
      <c r="BI227" s="132"/>
      <c r="BJ227" s="132"/>
      <c r="BK227" s="132"/>
      <c r="BL227" s="132"/>
      <c r="BM227" s="132"/>
      <c r="BN227" s="132"/>
    </row>
    <row r="228">
      <c r="A228" s="362" t="b">
        <v>0</v>
      </c>
      <c r="B228" s="94"/>
      <c r="C228" s="95"/>
      <c r="D228" s="96"/>
      <c r="E228" s="97"/>
      <c r="F228" s="98"/>
      <c r="G228" s="98"/>
      <c r="H228" s="98"/>
      <c r="I228" s="98"/>
      <c r="J228" s="98"/>
      <c r="K228" s="96"/>
      <c r="L228" s="96"/>
      <c r="M228" s="96"/>
      <c r="N228" s="270"/>
      <c r="O228" s="369"/>
      <c r="P228" s="370"/>
      <c r="Q228" s="196"/>
      <c r="R228" s="197"/>
      <c r="S228" s="198"/>
      <c r="T228" s="199"/>
      <c r="U228" s="200"/>
      <c r="V228" s="201"/>
      <c r="W228" s="202"/>
      <c r="X228" s="202"/>
      <c r="Y228" s="109"/>
      <c r="Z228" s="280"/>
      <c r="AA228" s="106"/>
      <c r="AB228" s="281"/>
      <c r="AC228" s="282"/>
      <c r="AD228" s="273"/>
      <c r="AE228" s="110"/>
      <c r="AF228" s="99"/>
      <c r="AG228" s="110"/>
      <c r="AH228" s="111"/>
      <c r="AI228" s="112"/>
      <c r="AJ228" s="110"/>
      <c r="AK228" s="113"/>
      <c r="AL228" s="114"/>
      <c r="AM228" s="278"/>
      <c r="AN228" s="98"/>
      <c r="AO228" s="98"/>
      <c r="AP228" s="116"/>
      <c r="AQ228" s="117"/>
      <c r="AR228" s="116"/>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row>
    <row r="229">
      <c r="A229" s="366" t="b">
        <v>0</v>
      </c>
      <c r="B229" s="128"/>
      <c r="C229" s="129"/>
      <c r="D229" s="130"/>
      <c r="E229" s="131"/>
      <c r="F229" s="132"/>
      <c r="G229" s="132"/>
      <c r="H229" s="132"/>
      <c r="I229" s="132"/>
      <c r="J229" s="132"/>
      <c r="K229" s="130"/>
      <c r="L229" s="130"/>
      <c r="M229" s="130"/>
      <c r="N229" s="195"/>
      <c r="O229" s="369"/>
      <c r="P229" s="370"/>
      <c r="Q229" s="196"/>
      <c r="R229" s="197"/>
      <c r="S229" s="198"/>
      <c r="T229" s="199"/>
      <c r="U229" s="200"/>
      <c r="V229" s="201"/>
      <c r="W229" s="202"/>
      <c r="X229" s="202"/>
      <c r="Y229" s="143"/>
      <c r="Z229" s="367"/>
      <c r="AA229" s="140"/>
      <c r="AB229" s="420"/>
      <c r="AC229" s="421"/>
      <c r="AD229" s="206"/>
      <c r="AE229" s="144"/>
      <c r="AF229" s="133"/>
      <c r="AG229" s="144"/>
      <c r="AH229" s="145"/>
      <c r="AI229" s="146"/>
      <c r="AJ229" s="144"/>
      <c r="AK229" s="147"/>
      <c r="AL229" s="114"/>
      <c r="AM229" s="211"/>
      <c r="AN229" s="132"/>
      <c r="AO229" s="132"/>
      <c r="AP229" s="149"/>
      <c r="AQ229" s="150"/>
      <c r="AR229" s="149"/>
      <c r="AS229" s="132"/>
      <c r="AT229" s="132"/>
      <c r="AU229" s="132"/>
      <c r="AV229" s="132"/>
      <c r="AW229" s="132"/>
      <c r="AX229" s="132"/>
      <c r="AY229" s="132"/>
      <c r="AZ229" s="132"/>
      <c r="BA229" s="132"/>
      <c r="BB229" s="132"/>
      <c r="BC229" s="132"/>
      <c r="BD229" s="132"/>
      <c r="BE229" s="132"/>
      <c r="BF229" s="132"/>
      <c r="BG229" s="132"/>
      <c r="BH229" s="132"/>
      <c r="BI229" s="132"/>
      <c r="BJ229" s="132"/>
      <c r="BK229" s="132"/>
      <c r="BL229" s="132"/>
      <c r="BM229" s="132"/>
      <c r="BN229" s="132"/>
    </row>
    <row r="230">
      <c r="A230" s="362" t="b">
        <v>0</v>
      </c>
      <c r="B230" s="94"/>
      <c r="C230" s="95"/>
      <c r="D230" s="96"/>
      <c r="E230" s="97"/>
      <c r="F230" s="98"/>
      <c r="G230" s="98"/>
      <c r="H230" s="98"/>
      <c r="I230" s="98"/>
      <c r="J230" s="98"/>
      <c r="K230" s="96"/>
      <c r="L230" s="96"/>
      <c r="M230" s="96"/>
      <c r="N230" s="270"/>
      <c r="O230" s="369"/>
      <c r="P230" s="370"/>
      <c r="Q230" s="196"/>
      <c r="R230" s="197"/>
      <c r="S230" s="198"/>
      <c r="T230" s="199"/>
      <c r="U230" s="200"/>
      <c r="V230" s="201"/>
      <c r="W230" s="202"/>
      <c r="X230" s="202"/>
      <c r="Y230" s="109"/>
      <c r="Z230" s="280"/>
      <c r="AA230" s="106"/>
      <c r="AB230" s="281"/>
      <c r="AC230" s="282"/>
      <c r="AD230" s="273"/>
      <c r="AE230" s="110"/>
      <c r="AF230" s="99"/>
      <c r="AG230" s="110"/>
      <c r="AH230" s="111"/>
      <c r="AI230" s="112"/>
      <c r="AJ230" s="110"/>
      <c r="AK230" s="113"/>
      <c r="AL230" s="114"/>
      <c r="AM230" s="278"/>
      <c r="AN230" s="98"/>
      <c r="AO230" s="98"/>
      <c r="AP230" s="116"/>
      <c r="AQ230" s="117"/>
      <c r="AR230" s="116"/>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row>
    <row r="231">
      <c r="A231" s="366" t="b">
        <v>0</v>
      </c>
      <c r="B231" s="128"/>
      <c r="C231" s="129"/>
      <c r="D231" s="130"/>
      <c r="E231" s="131"/>
      <c r="F231" s="132"/>
      <c r="G231" s="132"/>
      <c r="H231" s="132"/>
      <c r="I231" s="132"/>
      <c r="J231" s="132"/>
      <c r="K231" s="130"/>
      <c r="L231" s="130"/>
      <c r="M231" s="130"/>
      <c r="N231" s="195"/>
      <c r="O231" s="369"/>
      <c r="P231" s="370"/>
      <c r="Q231" s="196"/>
      <c r="R231" s="197"/>
      <c r="S231" s="198"/>
      <c r="T231" s="199"/>
      <c r="U231" s="200"/>
      <c r="V231" s="201"/>
      <c r="W231" s="202"/>
      <c r="X231" s="202"/>
      <c r="Y231" s="143"/>
      <c r="Z231" s="367"/>
      <c r="AA231" s="140"/>
      <c r="AB231" s="420"/>
      <c r="AC231" s="421"/>
      <c r="AD231" s="206"/>
      <c r="AE231" s="144"/>
      <c r="AF231" s="133"/>
      <c r="AG231" s="144"/>
      <c r="AH231" s="145"/>
      <c r="AI231" s="146"/>
      <c r="AJ231" s="144"/>
      <c r="AK231" s="147"/>
      <c r="AL231" s="114"/>
      <c r="AM231" s="211"/>
      <c r="AN231" s="132"/>
      <c r="AO231" s="132"/>
      <c r="AP231" s="149"/>
      <c r="AQ231" s="150"/>
      <c r="AR231" s="149"/>
      <c r="AS231" s="132"/>
      <c r="AT231" s="132"/>
      <c r="AU231" s="132"/>
      <c r="AV231" s="132"/>
      <c r="AW231" s="132"/>
      <c r="AX231" s="132"/>
      <c r="AY231" s="132"/>
      <c r="AZ231" s="132"/>
      <c r="BA231" s="132"/>
      <c r="BB231" s="132"/>
      <c r="BC231" s="132"/>
      <c r="BD231" s="132"/>
      <c r="BE231" s="132"/>
      <c r="BF231" s="132"/>
      <c r="BG231" s="132"/>
      <c r="BH231" s="132"/>
      <c r="BI231" s="132"/>
      <c r="BJ231" s="132"/>
      <c r="BK231" s="132"/>
      <c r="BL231" s="132"/>
      <c r="BM231" s="132"/>
      <c r="BN231" s="132"/>
    </row>
    <row r="232">
      <c r="A232" s="362" t="b">
        <v>0</v>
      </c>
      <c r="B232" s="94"/>
      <c r="C232" s="95"/>
      <c r="D232" s="96"/>
      <c r="E232" s="97"/>
      <c r="F232" s="98"/>
      <c r="G232" s="98"/>
      <c r="H232" s="98"/>
      <c r="I232" s="98"/>
      <c r="J232" s="98"/>
      <c r="K232" s="96"/>
      <c r="L232" s="96"/>
      <c r="M232" s="96"/>
      <c r="N232" s="270"/>
      <c r="O232" s="369"/>
      <c r="P232" s="370"/>
      <c r="Q232" s="196"/>
      <c r="R232" s="197"/>
      <c r="S232" s="198"/>
      <c r="T232" s="199"/>
      <c r="U232" s="200"/>
      <c r="V232" s="201"/>
      <c r="W232" s="202"/>
      <c r="X232" s="202"/>
      <c r="Y232" s="109"/>
      <c r="Z232" s="280"/>
      <c r="AA232" s="106"/>
      <c r="AB232" s="281"/>
      <c r="AC232" s="282"/>
      <c r="AD232" s="273"/>
      <c r="AE232" s="110"/>
      <c r="AF232" s="99"/>
      <c r="AG232" s="110"/>
      <c r="AH232" s="111"/>
      <c r="AI232" s="112"/>
      <c r="AJ232" s="110"/>
      <c r="AK232" s="113"/>
      <c r="AL232" s="114"/>
      <c r="AM232" s="278"/>
      <c r="AN232" s="98"/>
      <c r="AO232" s="98"/>
      <c r="AP232" s="116"/>
      <c r="AQ232" s="117"/>
      <c r="AR232" s="116"/>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row>
    <row r="233">
      <c r="A233" s="366" t="b">
        <v>0</v>
      </c>
      <c r="B233" s="128"/>
      <c r="C233" s="129"/>
      <c r="D233" s="130"/>
      <c r="E233" s="131"/>
      <c r="F233" s="132"/>
      <c r="G233" s="132"/>
      <c r="H233" s="132"/>
      <c r="I233" s="132"/>
      <c r="J233" s="132"/>
      <c r="K233" s="130"/>
      <c r="L233" s="130"/>
      <c r="M233" s="130"/>
      <c r="N233" s="195"/>
      <c r="O233" s="369"/>
      <c r="P233" s="370"/>
      <c r="Q233" s="196"/>
      <c r="R233" s="197"/>
      <c r="S233" s="198"/>
      <c r="T233" s="199"/>
      <c r="U233" s="200"/>
      <c r="V233" s="201"/>
      <c r="W233" s="202"/>
      <c r="X233" s="202"/>
      <c r="Y233" s="143"/>
      <c r="Z233" s="367"/>
      <c r="AA233" s="140"/>
      <c r="AB233" s="420"/>
      <c r="AC233" s="421"/>
      <c r="AD233" s="206"/>
      <c r="AE233" s="144"/>
      <c r="AF233" s="133"/>
      <c r="AG233" s="144"/>
      <c r="AH233" s="145"/>
      <c r="AI233" s="146"/>
      <c r="AJ233" s="144"/>
      <c r="AK233" s="147"/>
      <c r="AL233" s="114"/>
      <c r="AM233" s="211"/>
      <c r="AN233" s="132"/>
      <c r="AO233" s="132"/>
      <c r="AP233" s="149"/>
      <c r="AQ233" s="150"/>
      <c r="AR233" s="149"/>
      <c r="AS233" s="132"/>
      <c r="AT233" s="132"/>
      <c r="AU233" s="132"/>
      <c r="AV233" s="132"/>
      <c r="AW233" s="132"/>
      <c r="AX233" s="132"/>
      <c r="AY233" s="132"/>
      <c r="AZ233" s="132"/>
      <c r="BA233" s="132"/>
      <c r="BB233" s="132"/>
      <c r="BC233" s="132"/>
      <c r="BD233" s="132"/>
      <c r="BE233" s="132"/>
      <c r="BF233" s="132"/>
      <c r="BG233" s="132"/>
      <c r="BH233" s="132"/>
      <c r="BI233" s="132"/>
      <c r="BJ233" s="132"/>
      <c r="BK233" s="132"/>
      <c r="BL233" s="132"/>
      <c r="BM233" s="132"/>
      <c r="BN233" s="132"/>
    </row>
    <row r="234">
      <c r="A234" s="362" t="b">
        <v>0</v>
      </c>
      <c r="B234" s="94"/>
      <c r="C234" s="95"/>
      <c r="D234" s="96"/>
      <c r="E234" s="97"/>
      <c r="F234" s="98"/>
      <c r="G234" s="98"/>
      <c r="H234" s="98"/>
      <c r="I234" s="98"/>
      <c r="J234" s="98"/>
      <c r="K234" s="96"/>
      <c r="L234" s="96"/>
      <c r="M234" s="96"/>
      <c r="N234" s="270"/>
      <c r="O234" s="369"/>
      <c r="P234" s="370"/>
      <c r="Q234" s="196"/>
      <c r="R234" s="197"/>
      <c r="S234" s="198"/>
      <c r="T234" s="199"/>
      <c r="U234" s="200"/>
      <c r="V234" s="201"/>
      <c r="W234" s="202"/>
      <c r="X234" s="202"/>
      <c r="Y234" s="109"/>
      <c r="Z234" s="280"/>
      <c r="AA234" s="106"/>
      <c r="AB234" s="281"/>
      <c r="AC234" s="282"/>
      <c r="AD234" s="273"/>
      <c r="AE234" s="110"/>
      <c r="AF234" s="99"/>
      <c r="AG234" s="110"/>
      <c r="AH234" s="111"/>
      <c r="AI234" s="112"/>
      <c r="AJ234" s="110"/>
      <c r="AK234" s="113"/>
      <c r="AL234" s="114"/>
      <c r="AM234" s="278"/>
      <c r="AN234" s="98"/>
      <c r="AO234" s="98"/>
      <c r="AP234" s="116"/>
      <c r="AQ234" s="117"/>
      <c r="AR234" s="116"/>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row>
    <row r="235">
      <c r="A235" s="366" t="b">
        <v>0</v>
      </c>
      <c r="B235" s="128"/>
      <c r="C235" s="129"/>
      <c r="D235" s="130"/>
      <c r="E235" s="131"/>
      <c r="F235" s="132"/>
      <c r="G235" s="132"/>
      <c r="H235" s="132"/>
      <c r="I235" s="132"/>
      <c r="J235" s="132"/>
      <c r="K235" s="130"/>
      <c r="L235" s="130"/>
      <c r="M235" s="130"/>
      <c r="N235" s="195"/>
      <c r="O235" s="369"/>
      <c r="P235" s="370"/>
      <c r="Q235" s="196"/>
      <c r="R235" s="197"/>
      <c r="S235" s="198"/>
      <c r="T235" s="199"/>
      <c r="U235" s="200"/>
      <c r="V235" s="201"/>
      <c r="W235" s="202"/>
      <c r="X235" s="202"/>
      <c r="Y235" s="143"/>
      <c r="Z235" s="367"/>
      <c r="AA235" s="140"/>
      <c r="AB235" s="420"/>
      <c r="AC235" s="421"/>
      <c r="AD235" s="206"/>
      <c r="AE235" s="144"/>
      <c r="AF235" s="133"/>
      <c r="AG235" s="144"/>
      <c r="AH235" s="145"/>
      <c r="AI235" s="146"/>
      <c r="AJ235" s="144"/>
      <c r="AK235" s="147"/>
      <c r="AL235" s="114"/>
      <c r="AM235" s="211"/>
      <c r="AN235" s="132"/>
      <c r="AO235" s="132"/>
      <c r="AP235" s="149"/>
      <c r="AQ235" s="150"/>
      <c r="AR235" s="149"/>
      <c r="AS235" s="132"/>
      <c r="AT235" s="132"/>
      <c r="AU235" s="132"/>
      <c r="AV235" s="132"/>
      <c r="AW235" s="132"/>
      <c r="AX235" s="132"/>
      <c r="AY235" s="132"/>
      <c r="AZ235" s="132"/>
      <c r="BA235" s="132"/>
      <c r="BB235" s="132"/>
      <c r="BC235" s="132"/>
      <c r="BD235" s="132"/>
      <c r="BE235" s="132"/>
      <c r="BF235" s="132"/>
      <c r="BG235" s="132"/>
      <c r="BH235" s="132"/>
      <c r="BI235" s="132"/>
      <c r="BJ235" s="132"/>
      <c r="BK235" s="132"/>
      <c r="BL235" s="132"/>
      <c r="BM235" s="132"/>
      <c r="BN235" s="132"/>
    </row>
    <row r="236">
      <c r="A236" s="362" t="b">
        <v>0</v>
      </c>
      <c r="B236" s="94"/>
      <c r="C236" s="95"/>
      <c r="D236" s="96"/>
      <c r="E236" s="97"/>
      <c r="F236" s="98"/>
      <c r="G236" s="98"/>
      <c r="H236" s="98"/>
      <c r="I236" s="98"/>
      <c r="J236" s="98"/>
      <c r="K236" s="96"/>
      <c r="L236" s="96"/>
      <c r="M236" s="96"/>
      <c r="N236" s="270"/>
      <c r="O236" s="369"/>
      <c r="P236" s="370"/>
      <c r="Q236" s="196"/>
      <c r="R236" s="197"/>
      <c r="S236" s="198"/>
      <c r="T236" s="199"/>
      <c r="U236" s="200"/>
      <c r="V236" s="201"/>
      <c r="W236" s="202"/>
      <c r="X236" s="202"/>
      <c r="Y236" s="109"/>
      <c r="Z236" s="280"/>
      <c r="AA236" s="106"/>
      <c r="AB236" s="281"/>
      <c r="AC236" s="282"/>
      <c r="AD236" s="273"/>
      <c r="AE236" s="110"/>
      <c r="AF236" s="99"/>
      <c r="AG236" s="110"/>
      <c r="AH236" s="111"/>
      <c r="AI236" s="112"/>
      <c r="AJ236" s="110"/>
      <c r="AK236" s="113"/>
      <c r="AL236" s="114"/>
      <c r="AM236" s="278"/>
      <c r="AN236" s="98"/>
      <c r="AO236" s="98"/>
      <c r="AP236" s="116"/>
      <c r="AQ236" s="117"/>
      <c r="AR236" s="116"/>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row>
    <row r="237">
      <c r="A237" s="366" t="b">
        <v>0</v>
      </c>
      <c r="B237" s="128"/>
      <c r="C237" s="129"/>
      <c r="D237" s="130"/>
      <c r="E237" s="131"/>
      <c r="F237" s="132"/>
      <c r="G237" s="132"/>
      <c r="H237" s="132"/>
      <c r="I237" s="132"/>
      <c r="J237" s="132"/>
      <c r="K237" s="130"/>
      <c r="L237" s="130"/>
      <c r="M237" s="130"/>
      <c r="N237" s="195"/>
      <c r="O237" s="369"/>
      <c r="P237" s="370"/>
      <c r="Q237" s="196"/>
      <c r="R237" s="197"/>
      <c r="S237" s="198"/>
      <c r="T237" s="199"/>
      <c r="U237" s="200"/>
      <c r="V237" s="201"/>
      <c r="W237" s="202"/>
      <c r="X237" s="202"/>
      <c r="Y237" s="143"/>
      <c r="Z237" s="367"/>
      <c r="AA237" s="140"/>
      <c r="AB237" s="420"/>
      <c r="AC237" s="421"/>
      <c r="AD237" s="206"/>
      <c r="AE237" s="144"/>
      <c r="AF237" s="133"/>
      <c r="AG237" s="144"/>
      <c r="AH237" s="145"/>
      <c r="AI237" s="146"/>
      <c r="AJ237" s="144"/>
      <c r="AK237" s="147"/>
      <c r="AL237" s="114"/>
      <c r="AM237" s="211"/>
      <c r="AN237" s="132"/>
      <c r="AO237" s="132"/>
      <c r="AP237" s="149"/>
      <c r="AQ237" s="150"/>
      <c r="AR237" s="149"/>
      <c r="AS237" s="132"/>
      <c r="AT237" s="132"/>
      <c r="AU237" s="132"/>
      <c r="AV237" s="132"/>
      <c r="AW237" s="132"/>
      <c r="AX237" s="132"/>
      <c r="AY237" s="132"/>
      <c r="AZ237" s="132"/>
      <c r="BA237" s="132"/>
      <c r="BB237" s="132"/>
      <c r="BC237" s="132"/>
      <c r="BD237" s="132"/>
      <c r="BE237" s="132"/>
      <c r="BF237" s="132"/>
      <c r="BG237" s="132"/>
      <c r="BH237" s="132"/>
      <c r="BI237" s="132"/>
      <c r="BJ237" s="132"/>
      <c r="BK237" s="132"/>
      <c r="BL237" s="132"/>
      <c r="BM237" s="132"/>
      <c r="BN237" s="132"/>
    </row>
    <row r="238">
      <c r="A238" s="362" t="b">
        <v>0</v>
      </c>
      <c r="B238" s="94"/>
      <c r="C238" s="95"/>
      <c r="D238" s="96"/>
      <c r="E238" s="97"/>
      <c r="F238" s="98"/>
      <c r="G238" s="98"/>
      <c r="H238" s="98"/>
      <c r="I238" s="98"/>
      <c r="J238" s="98"/>
      <c r="K238" s="96"/>
      <c r="L238" s="96"/>
      <c r="M238" s="96"/>
      <c r="N238" s="270"/>
      <c r="O238" s="369"/>
      <c r="P238" s="370"/>
      <c r="Q238" s="196"/>
      <c r="R238" s="197"/>
      <c r="S238" s="198"/>
      <c r="T238" s="199"/>
      <c r="U238" s="200"/>
      <c r="V238" s="201"/>
      <c r="W238" s="202"/>
      <c r="X238" s="202"/>
      <c r="Y238" s="109"/>
      <c r="Z238" s="280"/>
      <c r="AA238" s="106"/>
      <c r="AB238" s="281"/>
      <c r="AC238" s="282"/>
      <c r="AD238" s="273"/>
      <c r="AE238" s="110"/>
      <c r="AF238" s="99"/>
      <c r="AG238" s="110"/>
      <c r="AH238" s="111"/>
      <c r="AI238" s="112"/>
      <c r="AJ238" s="110"/>
      <c r="AK238" s="113"/>
      <c r="AL238" s="114"/>
      <c r="AM238" s="278"/>
      <c r="AN238" s="98"/>
      <c r="AO238" s="98"/>
      <c r="AP238" s="116"/>
      <c r="AQ238" s="117"/>
      <c r="AR238" s="116"/>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row>
    <row r="239">
      <c r="A239" s="366" t="b">
        <v>0</v>
      </c>
      <c r="B239" s="128"/>
      <c r="C239" s="129"/>
      <c r="D239" s="130"/>
      <c r="E239" s="131"/>
      <c r="F239" s="132"/>
      <c r="G239" s="132"/>
      <c r="H239" s="132"/>
      <c r="I239" s="132"/>
      <c r="J239" s="132"/>
      <c r="K239" s="130"/>
      <c r="L239" s="130"/>
      <c r="M239" s="130"/>
      <c r="N239" s="195"/>
      <c r="O239" s="369"/>
      <c r="P239" s="370"/>
      <c r="Q239" s="196"/>
      <c r="R239" s="197"/>
      <c r="S239" s="198"/>
      <c r="T239" s="199"/>
      <c r="U239" s="200"/>
      <c r="V239" s="201"/>
      <c r="W239" s="202"/>
      <c r="X239" s="202"/>
      <c r="Y239" s="143"/>
      <c r="Z239" s="367"/>
      <c r="AA239" s="140"/>
      <c r="AB239" s="420"/>
      <c r="AC239" s="421"/>
      <c r="AD239" s="206"/>
      <c r="AE239" s="144"/>
      <c r="AF239" s="133"/>
      <c r="AG239" s="144"/>
      <c r="AH239" s="145"/>
      <c r="AI239" s="146"/>
      <c r="AJ239" s="144"/>
      <c r="AK239" s="147"/>
      <c r="AL239" s="114"/>
      <c r="AM239" s="211"/>
      <c r="AN239" s="132"/>
      <c r="AO239" s="132"/>
      <c r="AP239" s="149"/>
      <c r="AQ239" s="150"/>
      <c r="AR239" s="149"/>
      <c r="AS239" s="132"/>
      <c r="AT239" s="132"/>
      <c r="AU239" s="132"/>
      <c r="AV239" s="132"/>
      <c r="AW239" s="132"/>
      <c r="AX239" s="132"/>
      <c r="AY239" s="132"/>
      <c r="AZ239" s="132"/>
      <c r="BA239" s="132"/>
      <c r="BB239" s="132"/>
      <c r="BC239" s="132"/>
      <c r="BD239" s="132"/>
      <c r="BE239" s="132"/>
      <c r="BF239" s="132"/>
      <c r="BG239" s="132"/>
      <c r="BH239" s="132"/>
      <c r="BI239" s="132"/>
      <c r="BJ239" s="132"/>
      <c r="BK239" s="132"/>
      <c r="BL239" s="132"/>
      <c r="BM239" s="132"/>
      <c r="BN239" s="132"/>
    </row>
    <row r="240">
      <c r="A240" s="362" t="b">
        <v>0</v>
      </c>
      <c r="B240" s="94"/>
      <c r="C240" s="95"/>
      <c r="D240" s="96"/>
      <c r="E240" s="97"/>
      <c r="F240" s="98"/>
      <c r="G240" s="98"/>
      <c r="H240" s="98"/>
      <c r="I240" s="98"/>
      <c r="J240" s="98"/>
      <c r="K240" s="96"/>
      <c r="L240" s="96"/>
      <c r="M240" s="96"/>
      <c r="N240" s="270"/>
      <c r="O240" s="369"/>
      <c r="P240" s="370"/>
      <c r="Q240" s="196"/>
      <c r="R240" s="197"/>
      <c r="S240" s="198"/>
      <c r="T240" s="199"/>
      <c r="U240" s="200"/>
      <c r="V240" s="201"/>
      <c r="W240" s="202"/>
      <c r="X240" s="202"/>
      <c r="Y240" s="109"/>
      <c r="Z240" s="280"/>
      <c r="AA240" s="106"/>
      <c r="AB240" s="281"/>
      <c r="AC240" s="282"/>
      <c r="AD240" s="273"/>
      <c r="AE240" s="110"/>
      <c r="AF240" s="99"/>
      <c r="AG240" s="110"/>
      <c r="AH240" s="111"/>
      <c r="AI240" s="112"/>
      <c r="AJ240" s="110"/>
      <c r="AK240" s="113"/>
      <c r="AL240" s="114"/>
      <c r="AM240" s="278"/>
      <c r="AN240" s="98"/>
      <c r="AO240" s="98"/>
      <c r="AP240" s="116"/>
      <c r="AQ240" s="117"/>
      <c r="AR240" s="116"/>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row>
    <row r="241">
      <c r="A241" s="366" t="b">
        <v>0</v>
      </c>
      <c r="B241" s="128"/>
      <c r="C241" s="129"/>
      <c r="D241" s="130"/>
      <c r="E241" s="131"/>
      <c r="F241" s="132"/>
      <c r="G241" s="132"/>
      <c r="H241" s="132"/>
      <c r="I241" s="132"/>
      <c r="J241" s="132"/>
      <c r="K241" s="130"/>
      <c r="L241" s="130"/>
      <c r="M241" s="130"/>
      <c r="N241" s="195"/>
      <c r="O241" s="369"/>
      <c r="P241" s="370"/>
      <c r="Q241" s="196"/>
      <c r="R241" s="197"/>
      <c r="S241" s="198"/>
      <c r="T241" s="199"/>
      <c r="U241" s="200"/>
      <c r="V241" s="201"/>
      <c r="W241" s="202"/>
      <c r="X241" s="202"/>
      <c r="Y241" s="143"/>
      <c r="Z241" s="367"/>
      <c r="AA241" s="140"/>
      <c r="AB241" s="420"/>
      <c r="AC241" s="421"/>
      <c r="AD241" s="206"/>
      <c r="AE241" s="144"/>
      <c r="AF241" s="133"/>
      <c r="AG241" s="144"/>
      <c r="AH241" s="145"/>
      <c r="AI241" s="146"/>
      <c r="AJ241" s="144"/>
      <c r="AK241" s="147"/>
      <c r="AL241" s="114"/>
      <c r="AM241" s="211"/>
      <c r="AN241" s="132"/>
      <c r="AO241" s="132"/>
      <c r="AP241" s="149"/>
      <c r="AQ241" s="150"/>
      <c r="AR241" s="149"/>
      <c r="AS241" s="132"/>
      <c r="AT241" s="132"/>
      <c r="AU241" s="132"/>
      <c r="AV241" s="132"/>
      <c r="AW241" s="132"/>
      <c r="AX241" s="132"/>
      <c r="AY241" s="132"/>
      <c r="AZ241" s="132"/>
      <c r="BA241" s="132"/>
      <c r="BB241" s="132"/>
      <c r="BC241" s="132"/>
      <c r="BD241" s="132"/>
      <c r="BE241" s="132"/>
      <c r="BF241" s="132"/>
      <c r="BG241" s="132"/>
      <c r="BH241" s="132"/>
      <c r="BI241" s="132"/>
      <c r="BJ241" s="132"/>
      <c r="BK241" s="132"/>
      <c r="BL241" s="132"/>
      <c r="BM241" s="132"/>
      <c r="BN241" s="132"/>
    </row>
    <row r="242">
      <c r="A242" s="362" t="b">
        <v>0</v>
      </c>
      <c r="B242" s="94"/>
      <c r="C242" s="95"/>
      <c r="D242" s="96"/>
      <c r="E242" s="97"/>
      <c r="F242" s="98"/>
      <c r="G242" s="98"/>
      <c r="H242" s="98"/>
      <c r="I242" s="98"/>
      <c r="J242" s="98"/>
      <c r="K242" s="96"/>
      <c r="L242" s="96"/>
      <c r="M242" s="96"/>
      <c r="N242" s="270"/>
      <c r="O242" s="369"/>
      <c r="P242" s="370"/>
      <c r="Q242" s="196"/>
      <c r="R242" s="197"/>
      <c r="S242" s="198"/>
      <c r="T242" s="199"/>
      <c r="U242" s="200"/>
      <c r="V242" s="201"/>
      <c r="W242" s="202"/>
      <c r="X242" s="202"/>
      <c r="Y242" s="109"/>
      <c r="Z242" s="280"/>
      <c r="AA242" s="106"/>
      <c r="AB242" s="281"/>
      <c r="AC242" s="282"/>
      <c r="AD242" s="273"/>
      <c r="AE242" s="110"/>
      <c r="AF242" s="99"/>
      <c r="AG242" s="110"/>
      <c r="AH242" s="111"/>
      <c r="AI242" s="112"/>
      <c r="AJ242" s="110"/>
      <c r="AK242" s="113"/>
      <c r="AL242" s="114"/>
      <c r="AM242" s="278"/>
      <c r="AN242" s="98"/>
      <c r="AO242" s="98"/>
      <c r="AP242" s="116"/>
      <c r="AQ242" s="117"/>
      <c r="AR242" s="116"/>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row>
    <row r="243">
      <c r="A243" s="366" t="b">
        <v>0</v>
      </c>
      <c r="B243" s="128"/>
      <c r="C243" s="129"/>
      <c r="D243" s="130"/>
      <c r="E243" s="131"/>
      <c r="F243" s="132"/>
      <c r="G243" s="132"/>
      <c r="H243" s="132"/>
      <c r="I243" s="132"/>
      <c r="J243" s="132"/>
      <c r="K243" s="130"/>
      <c r="L243" s="130"/>
      <c r="M243" s="130"/>
      <c r="N243" s="195"/>
      <c r="O243" s="369"/>
      <c r="P243" s="370"/>
      <c r="Q243" s="196"/>
      <c r="R243" s="197"/>
      <c r="S243" s="198"/>
      <c r="T243" s="199"/>
      <c r="U243" s="200"/>
      <c r="V243" s="201"/>
      <c r="W243" s="202"/>
      <c r="X243" s="202"/>
      <c r="Y243" s="143"/>
      <c r="Z243" s="367"/>
      <c r="AA243" s="140"/>
      <c r="AB243" s="420"/>
      <c r="AC243" s="421"/>
      <c r="AD243" s="206"/>
      <c r="AE243" s="144"/>
      <c r="AF243" s="133"/>
      <c r="AG243" s="144"/>
      <c r="AH243" s="145"/>
      <c r="AI243" s="146"/>
      <c r="AJ243" s="144"/>
      <c r="AK243" s="147"/>
      <c r="AL243" s="114"/>
      <c r="AM243" s="211"/>
      <c r="AN243" s="132"/>
      <c r="AO243" s="132"/>
      <c r="AP243" s="149"/>
      <c r="AQ243" s="150"/>
      <c r="AR243" s="149"/>
      <c r="AS243" s="132"/>
      <c r="AT243" s="132"/>
      <c r="AU243" s="132"/>
      <c r="AV243" s="132"/>
      <c r="AW243" s="132"/>
      <c r="AX243" s="132"/>
      <c r="AY243" s="132"/>
      <c r="AZ243" s="132"/>
      <c r="BA243" s="132"/>
      <c r="BB243" s="132"/>
      <c r="BC243" s="132"/>
      <c r="BD243" s="132"/>
      <c r="BE243" s="132"/>
      <c r="BF243" s="132"/>
      <c r="BG243" s="132"/>
      <c r="BH243" s="132"/>
      <c r="BI243" s="132"/>
      <c r="BJ243" s="132"/>
      <c r="BK243" s="132"/>
      <c r="BL243" s="132"/>
      <c r="BM243" s="132"/>
      <c r="BN243" s="132"/>
    </row>
    <row r="244">
      <c r="A244" s="362" t="b">
        <v>0</v>
      </c>
      <c r="B244" s="94"/>
      <c r="C244" s="95"/>
      <c r="D244" s="96"/>
      <c r="E244" s="97"/>
      <c r="F244" s="98"/>
      <c r="G244" s="98"/>
      <c r="H244" s="98"/>
      <c r="I244" s="98"/>
      <c r="J244" s="98"/>
      <c r="K244" s="96"/>
      <c r="L244" s="96"/>
      <c r="M244" s="96"/>
      <c r="N244" s="270"/>
      <c r="O244" s="369"/>
      <c r="P244" s="370"/>
      <c r="Q244" s="196"/>
      <c r="R244" s="197"/>
      <c r="S244" s="198"/>
      <c r="T244" s="199"/>
      <c r="U244" s="200"/>
      <c r="V244" s="201"/>
      <c r="W244" s="202"/>
      <c r="X244" s="202"/>
      <c r="Y244" s="109"/>
      <c r="Z244" s="280"/>
      <c r="AA244" s="106"/>
      <c r="AB244" s="281"/>
      <c r="AC244" s="282"/>
      <c r="AD244" s="273"/>
      <c r="AE244" s="110"/>
      <c r="AF244" s="99"/>
      <c r="AG244" s="110"/>
      <c r="AH244" s="111"/>
      <c r="AI244" s="112"/>
      <c r="AJ244" s="110"/>
      <c r="AK244" s="113"/>
      <c r="AL244" s="114"/>
      <c r="AM244" s="278"/>
      <c r="AN244" s="98"/>
      <c r="AO244" s="98"/>
      <c r="AP244" s="116"/>
      <c r="AQ244" s="117"/>
      <c r="AR244" s="116"/>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row>
    <row r="245">
      <c r="A245" s="366" t="b">
        <v>0</v>
      </c>
      <c r="B245" s="128"/>
      <c r="C245" s="129"/>
      <c r="D245" s="130"/>
      <c r="E245" s="131"/>
      <c r="F245" s="132"/>
      <c r="G245" s="132"/>
      <c r="H245" s="132"/>
      <c r="I245" s="132"/>
      <c r="J245" s="132"/>
      <c r="K245" s="130"/>
      <c r="L245" s="130"/>
      <c r="M245" s="130"/>
      <c r="N245" s="195"/>
      <c r="O245" s="369"/>
      <c r="P245" s="370"/>
      <c r="Q245" s="196"/>
      <c r="R245" s="197"/>
      <c r="S245" s="198"/>
      <c r="T245" s="199"/>
      <c r="U245" s="200"/>
      <c r="V245" s="201"/>
      <c r="W245" s="202"/>
      <c r="X245" s="202"/>
      <c r="Y245" s="143"/>
      <c r="Z245" s="367"/>
      <c r="AA245" s="140"/>
      <c r="AB245" s="420"/>
      <c r="AC245" s="421"/>
      <c r="AD245" s="206"/>
      <c r="AE245" s="144"/>
      <c r="AF245" s="133"/>
      <c r="AG245" s="144"/>
      <c r="AH245" s="145"/>
      <c r="AI245" s="146"/>
      <c r="AJ245" s="144"/>
      <c r="AK245" s="147"/>
      <c r="AL245" s="114"/>
      <c r="AM245" s="211"/>
      <c r="AN245" s="132"/>
      <c r="AO245" s="132"/>
      <c r="AP245" s="149"/>
      <c r="AQ245" s="150"/>
      <c r="AR245" s="149"/>
      <c r="AS245" s="132"/>
      <c r="AT245" s="132"/>
      <c r="AU245" s="132"/>
      <c r="AV245" s="132"/>
      <c r="AW245" s="132"/>
      <c r="AX245" s="132"/>
      <c r="AY245" s="132"/>
      <c r="AZ245" s="132"/>
      <c r="BA245" s="132"/>
      <c r="BB245" s="132"/>
      <c r="BC245" s="132"/>
      <c r="BD245" s="132"/>
      <c r="BE245" s="132"/>
      <c r="BF245" s="132"/>
      <c r="BG245" s="132"/>
      <c r="BH245" s="132"/>
      <c r="BI245" s="132"/>
      <c r="BJ245" s="132"/>
      <c r="BK245" s="132"/>
      <c r="BL245" s="132"/>
      <c r="BM245" s="132"/>
      <c r="BN245" s="132"/>
    </row>
    <row r="246">
      <c r="A246" s="362" t="b">
        <v>0</v>
      </c>
      <c r="B246" s="94"/>
      <c r="C246" s="95"/>
      <c r="D246" s="96"/>
      <c r="E246" s="97"/>
      <c r="F246" s="98"/>
      <c r="G246" s="98"/>
      <c r="H246" s="98"/>
      <c r="I246" s="98"/>
      <c r="J246" s="98"/>
      <c r="K246" s="96"/>
      <c r="L246" s="96"/>
      <c r="M246" s="96"/>
      <c r="N246" s="270"/>
      <c r="O246" s="369"/>
      <c r="P246" s="370"/>
      <c r="Q246" s="196"/>
      <c r="R246" s="197"/>
      <c r="S246" s="198"/>
      <c r="T246" s="199"/>
      <c r="U246" s="200"/>
      <c r="V246" s="201"/>
      <c r="W246" s="202"/>
      <c r="X246" s="202"/>
      <c r="Y246" s="109"/>
      <c r="Z246" s="280"/>
      <c r="AA246" s="106"/>
      <c r="AB246" s="281"/>
      <c r="AC246" s="282"/>
      <c r="AD246" s="273"/>
      <c r="AE246" s="110"/>
      <c r="AF246" s="99"/>
      <c r="AG246" s="110"/>
      <c r="AH246" s="111"/>
      <c r="AI246" s="112"/>
      <c r="AJ246" s="110"/>
      <c r="AK246" s="113"/>
      <c r="AL246" s="114"/>
      <c r="AM246" s="278"/>
      <c r="AN246" s="98"/>
      <c r="AO246" s="98"/>
      <c r="AP246" s="116"/>
      <c r="AQ246" s="117"/>
      <c r="AR246" s="116"/>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row>
    <row r="247">
      <c r="A247" s="366" t="b">
        <v>0</v>
      </c>
      <c r="B247" s="128"/>
      <c r="C247" s="129"/>
      <c r="D247" s="130"/>
      <c r="E247" s="131"/>
      <c r="F247" s="132"/>
      <c r="G247" s="132"/>
      <c r="H247" s="132"/>
      <c r="I247" s="132"/>
      <c r="J247" s="132"/>
      <c r="K247" s="130"/>
      <c r="L247" s="130"/>
      <c r="M247" s="130"/>
      <c r="N247" s="195"/>
      <c r="O247" s="369"/>
      <c r="P247" s="370"/>
      <c r="Q247" s="196"/>
      <c r="R247" s="197"/>
      <c r="S247" s="198"/>
      <c r="T247" s="199"/>
      <c r="U247" s="200"/>
      <c r="V247" s="201"/>
      <c r="W247" s="202"/>
      <c r="X247" s="202"/>
      <c r="Y247" s="143"/>
      <c r="Z247" s="367"/>
      <c r="AA247" s="140"/>
      <c r="AB247" s="420"/>
      <c r="AC247" s="421"/>
      <c r="AD247" s="206"/>
      <c r="AE247" s="144"/>
      <c r="AF247" s="133"/>
      <c r="AG247" s="144"/>
      <c r="AH247" s="145"/>
      <c r="AI247" s="146"/>
      <c r="AJ247" s="144"/>
      <c r="AK247" s="147"/>
      <c r="AL247" s="114"/>
      <c r="AM247" s="211"/>
      <c r="AN247" s="132"/>
      <c r="AO247" s="132"/>
      <c r="AP247" s="149"/>
      <c r="AQ247" s="150"/>
      <c r="AR247" s="149"/>
      <c r="AS247" s="132"/>
      <c r="AT247" s="132"/>
      <c r="AU247" s="132"/>
      <c r="AV247" s="132"/>
      <c r="AW247" s="132"/>
      <c r="AX247" s="132"/>
      <c r="AY247" s="132"/>
      <c r="AZ247" s="132"/>
      <c r="BA247" s="132"/>
      <c r="BB247" s="132"/>
      <c r="BC247" s="132"/>
      <c r="BD247" s="132"/>
      <c r="BE247" s="132"/>
      <c r="BF247" s="132"/>
      <c r="BG247" s="132"/>
      <c r="BH247" s="132"/>
      <c r="BI247" s="132"/>
      <c r="BJ247" s="132"/>
      <c r="BK247" s="132"/>
      <c r="BL247" s="132"/>
      <c r="BM247" s="132"/>
      <c r="BN247" s="132"/>
    </row>
    <row r="248">
      <c r="A248" s="362" t="b">
        <v>0</v>
      </c>
      <c r="B248" s="94"/>
      <c r="C248" s="95"/>
      <c r="D248" s="96"/>
      <c r="E248" s="97"/>
      <c r="F248" s="98"/>
      <c r="G248" s="98"/>
      <c r="H248" s="98"/>
      <c r="I248" s="98"/>
      <c r="J248" s="98"/>
      <c r="K248" s="96"/>
      <c r="L248" s="96"/>
      <c r="M248" s="96"/>
      <c r="N248" s="270"/>
      <c r="O248" s="369"/>
      <c r="P248" s="370"/>
      <c r="Q248" s="196"/>
      <c r="R248" s="197"/>
      <c r="S248" s="198"/>
      <c r="T248" s="199"/>
      <c r="U248" s="200"/>
      <c r="V248" s="201"/>
      <c r="W248" s="202"/>
      <c r="X248" s="202"/>
      <c r="Y248" s="109"/>
      <c r="Z248" s="280"/>
      <c r="AA248" s="106"/>
      <c r="AB248" s="281"/>
      <c r="AC248" s="282"/>
      <c r="AD248" s="273"/>
      <c r="AE248" s="110"/>
      <c r="AF248" s="99"/>
      <c r="AG248" s="110"/>
      <c r="AH248" s="111"/>
      <c r="AI248" s="112"/>
      <c r="AJ248" s="110"/>
      <c r="AK248" s="113"/>
      <c r="AL248" s="114"/>
      <c r="AM248" s="278"/>
      <c r="AN248" s="98"/>
      <c r="AO248" s="98"/>
      <c r="AP248" s="116"/>
      <c r="AQ248" s="117"/>
      <c r="AR248" s="116"/>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row>
    <row r="249">
      <c r="A249" s="366" t="b">
        <v>0</v>
      </c>
      <c r="B249" s="128"/>
      <c r="C249" s="129"/>
      <c r="D249" s="130"/>
      <c r="E249" s="131"/>
      <c r="F249" s="132"/>
      <c r="G249" s="132"/>
      <c r="H249" s="132"/>
      <c r="I249" s="132"/>
      <c r="J249" s="132"/>
      <c r="K249" s="130"/>
      <c r="L249" s="130"/>
      <c r="M249" s="130"/>
      <c r="N249" s="195"/>
      <c r="O249" s="369"/>
      <c r="P249" s="370"/>
      <c r="Q249" s="196"/>
      <c r="R249" s="197"/>
      <c r="S249" s="198"/>
      <c r="T249" s="199"/>
      <c r="U249" s="200"/>
      <c r="V249" s="201"/>
      <c r="W249" s="202"/>
      <c r="X249" s="202"/>
      <c r="Y249" s="143"/>
      <c r="Z249" s="367"/>
      <c r="AA249" s="140"/>
      <c r="AB249" s="420"/>
      <c r="AC249" s="421"/>
      <c r="AD249" s="206"/>
      <c r="AE249" s="144"/>
      <c r="AF249" s="133"/>
      <c r="AG249" s="144"/>
      <c r="AH249" s="145"/>
      <c r="AI249" s="146"/>
      <c r="AJ249" s="144"/>
      <c r="AK249" s="147"/>
      <c r="AL249" s="114"/>
      <c r="AM249" s="211"/>
      <c r="AN249" s="132"/>
      <c r="AO249" s="132"/>
      <c r="AP249" s="149"/>
      <c r="AQ249" s="150"/>
      <c r="AR249" s="149"/>
      <c r="AS249" s="132"/>
      <c r="AT249" s="132"/>
      <c r="AU249" s="132"/>
      <c r="AV249" s="132"/>
      <c r="AW249" s="132"/>
      <c r="AX249" s="132"/>
      <c r="AY249" s="132"/>
      <c r="AZ249" s="132"/>
      <c r="BA249" s="132"/>
      <c r="BB249" s="132"/>
      <c r="BC249" s="132"/>
      <c r="BD249" s="132"/>
      <c r="BE249" s="132"/>
      <c r="BF249" s="132"/>
      <c r="BG249" s="132"/>
      <c r="BH249" s="132"/>
      <c r="BI249" s="132"/>
      <c r="BJ249" s="132"/>
      <c r="BK249" s="132"/>
      <c r="BL249" s="132"/>
      <c r="BM249" s="132"/>
      <c r="BN249" s="132"/>
    </row>
    <row r="250">
      <c r="A250" s="362" t="b">
        <v>0</v>
      </c>
      <c r="B250" s="94"/>
      <c r="C250" s="95"/>
      <c r="D250" s="96"/>
      <c r="E250" s="97"/>
      <c r="F250" s="98"/>
      <c r="G250" s="98"/>
      <c r="H250" s="98"/>
      <c r="I250" s="98"/>
      <c r="J250" s="98"/>
      <c r="K250" s="96"/>
      <c r="L250" s="96"/>
      <c r="M250" s="96"/>
      <c r="N250" s="270"/>
      <c r="O250" s="369"/>
      <c r="P250" s="370"/>
      <c r="Q250" s="196"/>
      <c r="R250" s="197"/>
      <c r="S250" s="198"/>
      <c r="T250" s="199"/>
      <c r="U250" s="200"/>
      <c r="V250" s="201"/>
      <c r="W250" s="202"/>
      <c r="X250" s="202"/>
      <c r="Y250" s="109"/>
      <c r="Z250" s="280"/>
      <c r="AA250" s="106"/>
      <c r="AB250" s="281"/>
      <c r="AC250" s="282"/>
      <c r="AD250" s="273"/>
      <c r="AE250" s="110"/>
      <c r="AF250" s="99"/>
      <c r="AG250" s="110"/>
      <c r="AH250" s="111"/>
      <c r="AI250" s="112"/>
      <c r="AJ250" s="110"/>
      <c r="AK250" s="113"/>
      <c r="AL250" s="114"/>
      <c r="AM250" s="278"/>
      <c r="AN250" s="98"/>
      <c r="AO250" s="98"/>
      <c r="AP250" s="116"/>
      <c r="AQ250" s="117"/>
      <c r="AR250" s="116"/>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row>
    <row r="251">
      <c r="A251" s="366" t="b">
        <v>0</v>
      </c>
      <c r="B251" s="128"/>
      <c r="C251" s="129"/>
      <c r="D251" s="130"/>
      <c r="E251" s="131"/>
      <c r="F251" s="132"/>
      <c r="G251" s="132"/>
      <c r="H251" s="132"/>
      <c r="I251" s="132"/>
      <c r="J251" s="132"/>
      <c r="K251" s="130"/>
      <c r="L251" s="130"/>
      <c r="M251" s="130"/>
      <c r="N251" s="195"/>
      <c r="O251" s="369"/>
      <c r="P251" s="370"/>
      <c r="Q251" s="196"/>
      <c r="R251" s="197"/>
      <c r="S251" s="198"/>
      <c r="T251" s="199"/>
      <c r="U251" s="200"/>
      <c r="V251" s="201"/>
      <c r="W251" s="202"/>
      <c r="X251" s="202"/>
      <c r="Y251" s="143"/>
      <c r="Z251" s="367"/>
      <c r="AA251" s="140"/>
      <c r="AB251" s="420"/>
      <c r="AC251" s="421"/>
      <c r="AD251" s="206"/>
      <c r="AE251" s="144"/>
      <c r="AF251" s="133"/>
      <c r="AG251" s="144"/>
      <c r="AH251" s="145"/>
      <c r="AI251" s="146"/>
      <c r="AJ251" s="144"/>
      <c r="AK251" s="147"/>
      <c r="AL251" s="114"/>
      <c r="AM251" s="211"/>
      <c r="AN251" s="132"/>
      <c r="AO251" s="132"/>
      <c r="AP251" s="149"/>
      <c r="AQ251" s="150"/>
      <c r="AR251" s="149"/>
      <c r="AS251" s="132"/>
      <c r="AT251" s="132"/>
      <c r="AU251" s="132"/>
      <c r="AV251" s="132"/>
      <c r="AW251" s="132"/>
      <c r="AX251" s="132"/>
      <c r="AY251" s="132"/>
      <c r="AZ251" s="132"/>
      <c r="BA251" s="132"/>
      <c r="BB251" s="132"/>
      <c r="BC251" s="132"/>
      <c r="BD251" s="132"/>
      <c r="BE251" s="132"/>
      <c r="BF251" s="132"/>
      <c r="BG251" s="132"/>
      <c r="BH251" s="132"/>
      <c r="BI251" s="132"/>
      <c r="BJ251" s="132"/>
      <c r="BK251" s="132"/>
      <c r="BL251" s="132"/>
      <c r="BM251" s="132"/>
      <c r="BN251" s="132"/>
    </row>
    <row r="252">
      <c r="A252" s="362" t="b">
        <v>0</v>
      </c>
      <c r="B252" s="94"/>
      <c r="C252" s="95"/>
      <c r="D252" s="96"/>
      <c r="E252" s="97"/>
      <c r="F252" s="98"/>
      <c r="G252" s="98"/>
      <c r="H252" s="98"/>
      <c r="I252" s="98"/>
      <c r="J252" s="98"/>
      <c r="K252" s="96"/>
      <c r="L252" s="96"/>
      <c r="M252" s="96"/>
      <c r="N252" s="270"/>
      <c r="O252" s="369"/>
      <c r="P252" s="370"/>
      <c r="Q252" s="196"/>
      <c r="R252" s="197"/>
      <c r="S252" s="198"/>
      <c r="T252" s="199"/>
      <c r="U252" s="200"/>
      <c r="V252" s="201"/>
      <c r="W252" s="202"/>
      <c r="X252" s="202"/>
      <c r="Y252" s="109"/>
      <c r="Z252" s="280"/>
      <c r="AA252" s="106"/>
      <c r="AB252" s="281"/>
      <c r="AC252" s="282"/>
      <c r="AD252" s="273"/>
      <c r="AE252" s="110"/>
      <c r="AF252" s="99"/>
      <c r="AG252" s="110"/>
      <c r="AH252" s="111"/>
      <c r="AI252" s="112"/>
      <c r="AJ252" s="110"/>
      <c r="AK252" s="113"/>
      <c r="AL252" s="114"/>
      <c r="AM252" s="278"/>
      <c r="AN252" s="98"/>
      <c r="AO252" s="98"/>
      <c r="AP252" s="116"/>
      <c r="AQ252" s="117"/>
      <c r="AR252" s="116"/>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row>
    <row r="253">
      <c r="A253" s="366" t="b">
        <v>0</v>
      </c>
      <c r="B253" s="128"/>
      <c r="C253" s="129"/>
      <c r="D253" s="130"/>
      <c r="E253" s="131"/>
      <c r="F253" s="132"/>
      <c r="G253" s="132"/>
      <c r="H253" s="132"/>
      <c r="I253" s="132"/>
      <c r="J253" s="132"/>
      <c r="K253" s="130"/>
      <c r="L253" s="130"/>
      <c r="M253" s="130"/>
      <c r="N253" s="195"/>
      <c r="O253" s="369"/>
      <c r="P253" s="370"/>
      <c r="Q253" s="196"/>
      <c r="R253" s="197"/>
      <c r="S253" s="198"/>
      <c r="T253" s="199"/>
      <c r="U253" s="200"/>
      <c r="V253" s="201"/>
      <c r="W253" s="202"/>
      <c r="X253" s="202"/>
      <c r="Y253" s="143"/>
      <c r="Z253" s="367"/>
      <c r="AA253" s="140"/>
      <c r="AB253" s="420"/>
      <c r="AC253" s="421"/>
      <c r="AD253" s="206"/>
      <c r="AE253" s="144"/>
      <c r="AF253" s="133"/>
      <c r="AG253" s="144"/>
      <c r="AH253" s="145"/>
      <c r="AI253" s="146"/>
      <c r="AJ253" s="144"/>
      <c r="AK253" s="147"/>
      <c r="AL253" s="114"/>
      <c r="AM253" s="211"/>
      <c r="AN253" s="132"/>
      <c r="AO253" s="132"/>
      <c r="AP253" s="149"/>
      <c r="AQ253" s="150"/>
      <c r="AR253" s="149"/>
      <c r="AS253" s="132"/>
      <c r="AT253" s="132"/>
      <c r="AU253" s="132"/>
      <c r="AV253" s="132"/>
      <c r="AW253" s="132"/>
      <c r="AX253" s="132"/>
      <c r="AY253" s="132"/>
      <c r="AZ253" s="132"/>
      <c r="BA253" s="132"/>
      <c r="BB253" s="132"/>
      <c r="BC253" s="132"/>
      <c r="BD253" s="132"/>
      <c r="BE253" s="132"/>
      <c r="BF253" s="132"/>
      <c r="BG253" s="132"/>
      <c r="BH253" s="132"/>
      <c r="BI253" s="132"/>
      <c r="BJ253" s="132"/>
      <c r="BK253" s="132"/>
      <c r="BL253" s="132"/>
      <c r="BM253" s="132"/>
      <c r="BN253" s="132"/>
    </row>
    <row r="254">
      <c r="A254" s="362" t="b">
        <v>0</v>
      </c>
      <c r="B254" s="94"/>
      <c r="C254" s="95"/>
      <c r="D254" s="96"/>
      <c r="E254" s="97"/>
      <c r="F254" s="98"/>
      <c r="G254" s="98"/>
      <c r="H254" s="98"/>
      <c r="I254" s="98"/>
      <c r="J254" s="98"/>
      <c r="K254" s="96"/>
      <c r="L254" s="96"/>
      <c r="M254" s="96"/>
      <c r="N254" s="270"/>
      <c r="O254" s="369"/>
      <c r="P254" s="370"/>
      <c r="Q254" s="196"/>
      <c r="R254" s="197"/>
      <c r="S254" s="198"/>
      <c r="T254" s="199"/>
      <c r="U254" s="200"/>
      <c r="V254" s="201"/>
      <c r="W254" s="202"/>
      <c r="X254" s="202"/>
      <c r="Y254" s="109"/>
      <c r="Z254" s="280"/>
      <c r="AA254" s="106"/>
      <c r="AB254" s="281"/>
      <c r="AC254" s="282"/>
      <c r="AD254" s="273"/>
      <c r="AE254" s="110"/>
      <c r="AF254" s="99"/>
      <c r="AG254" s="110"/>
      <c r="AH254" s="111"/>
      <c r="AI254" s="112"/>
      <c r="AJ254" s="110"/>
      <c r="AK254" s="113"/>
      <c r="AL254" s="114"/>
      <c r="AM254" s="278"/>
      <c r="AN254" s="98"/>
      <c r="AO254" s="98"/>
      <c r="AP254" s="116"/>
      <c r="AQ254" s="117"/>
      <c r="AR254" s="116"/>
      <c r="AS254" s="98"/>
      <c r="AT254" s="98"/>
      <c r="AU254" s="98"/>
      <c r="AV254" s="98"/>
      <c r="AW254" s="98"/>
      <c r="AX254" s="98"/>
      <c r="AY254" s="98"/>
      <c r="AZ254" s="98"/>
      <c r="BA254" s="98"/>
      <c r="BB254" s="98"/>
      <c r="BC254" s="98"/>
      <c r="BD254" s="98"/>
      <c r="BE254" s="98"/>
      <c r="BF254" s="98"/>
      <c r="BG254" s="98"/>
      <c r="BH254" s="98"/>
      <c r="BI254" s="98"/>
      <c r="BJ254" s="98"/>
      <c r="BK254" s="98"/>
      <c r="BL254" s="98"/>
      <c r="BM254" s="98"/>
      <c r="BN254" s="98"/>
    </row>
    <row r="255">
      <c r="A255" s="366" t="b">
        <v>0</v>
      </c>
      <c r="B255" s="128"/>
      <c r="C255" s="129"/>
      <c r="D255" s="130"/>
      <c r="E255" s="131"/>
      <c r="F255" s="132"/>
      <c r="G255" s="132"/>
      <c r="H255" s="132"/>
      <c r="I255" s="132"/>
      <c r="J255" s="132"/>
      <c r="K255" s="130"/>
      <c r="L255" s="130"/>
      <c r="M255" s="130"/>
      <c r="N255" s="195"/>
      <c r="O255" s="369"/>
      <c r="P255" s="370"/>
      <c r="Q255" s="196"/>
      <c r="R255" s="197"/>
      <c r="S255" s="198"/>
      <c r="T255" s="199"/>
      <c r="U255" s="200"/>
      <c r="V255" s="201"/>
      <c r="W255" s="202"/>
      <c r="X255" s="202"/>
      <c r="Y255" s="143"/>
      <c r="Z255" s="367"/>
      <c r="AA255" s="140"/>
      <c r="AB255" s="420"/>
      <c r="AC255" s="421"/>
      <c r="AD255" s="206"/>
      <c r="AE255" s="144"/>
      <c r="AF255" s="133"/>
      <c r="AG255" s="144"/>
      <c r="AH255" s="145"/>
      <c r="AI255" s="146"/>
      <c r="AJ255" s="144"/>
      <c r="AK255" s="147"/>
      <c r="AL255" s="114"/>
      <c r="AM255" s="211"/>
      <c r="AN255" s="132"/>
      <c r="AO255" s="132"/>
      <c r="AP255" s="149"/>
      <c r="AQ255" s="150"/>
      <c r="AR255" s="149"/>
      <c r="AS255" s="132"/>
      <c r="AT255" s="132"/>
      <c r="AU255" s="132"/>
      <c r="AV255" s="132"/>
      <c r="AW255" s="132"/>
      <c r="AX255" s="132"/>
      <c r="AY255" s="132"/>
      <c r="AZ255" s="132"/>
      <c r="BA255" s="132"/>
      <c r="BB255" s="132"/>
      <c r="BC255" s="132"/>
      <c r="BD255" s="132"/>
      <c r="BE255" s="132"/>
      <c r="BF255" s="132"/>
      <c r="BG255" s="132"/>
      <c r="BH255" s="132"/>
      <c r="BI255" s="132"/>
      <c r="BJ255" s="132"/>
      <c r="BK255" s="132"/>
      <c r="BL255" s="132"/>
      <c r="BM255" s="132"/>
      <c r="BN255" s="132"/>
    </row>
    <row r="256">
      <c r="A256" s="362" t="b">
        <v>0</v>
      </c>
      <c r="B256" s="94"/>
      <c r="C256" s="95"/>
      <c r="D256" s="96"/>
      <c r="E256" s="97"/>
      <c r="F256" s="98"/>
      <c r="G256" s="98"/>
      <c r="H256" s="98"/>
      <c r="I256" s="98"/>
      <c r="J256" s="98"/>
      <c r="K256" s="96"/>
      <c r="L256" s="96"/>
      <c r="M256" s="96"/>
      <c r="N256" s="270"/>
      <c r="O256" s="369"/>
      <c r="P256" s="370"/>
      <c r="Q256" s="196"/>
      <c r="R256" s="197"/>
      <c r="S256" s="198"/>
      <c r="T256" s="199"/>
      <c r="U256" s="200"/>
      <c r="V256" s="201"/>
      <c r="W256" s="202"/>
      <c r="X256" s="202"/>
      <c r="Y256" s="109"/>
      <c r="Z256" s="280"/>
      <c r="AA256" s="106"/>
      <c r="AB256" s="281"/>
      <c r="AC256" s="282"/>
      <c r="AD256" s="273"/>
      <c r="AE256" s="110"/>
      <c r="AF256" s="99"/>
      <c r="AG256" s="110"/>
      <c r="AH256" s="111"/>
      <c r="AI256" s="112"/>
      <c r="AJ256" s="110"/>
      <c r="AK256" s="113"/>
      <c r="AL256" s="114"/>
      <c r="AM256" s="278"/>
      <c r="AN256" s="98"/>
      <c r="AO256" s="98"/>
      <c r="AP256" s="116"/>
      <c r="AQ256" s="117"/>
      <c r="AR256" s="116"/>
      <c r="AS256" s="98"/>
      <c r="AT256" s="98"/>
      <c r="AU256" s="98"/>
      <c r="AV256" s="98"/>
      <c r="AW256" s="98"/>
      <c r="AX256" s="98"/>
      <c r="AY256" s="98"/>
      <c r="AZ256" s="98"/>
      <c r="BA256" s="98"/>
      <c r="BB256" s="98"/>
      <c r="BC256" s="98"/>
      <c r="BD256" s="98"/>
      <c r="BE256" s="98"/>
      <c r="BF256" s="98"/>
      <c r="BG256" s="98"/>
      <c r="BH256" s="98"/>
      <c r="BI256" s="98"/>
      <c r="BJ256" s="98"/>
      <c r="BK256" s="98"/>
      <c r="BL256" s="98"/>
      <c r="BM256" s="98"/>
      <c r="BN256" s="98"/>
    </row>
    <row r="257">
      <c r="A257" s="366" t="b">
        <v>0</v>
      </c>
      <c r="B257" s="128"/>
      <c r="C257" s="129"/>
      <c r="D257" s="130"/>
      <c r="E257" s="131"/>
      <c r="F257" s="132"/>
      <c r="G257" s="132"/>
      <c r="H257" s="132"/>
      <c r="I257" s="132"/>
      <c r="J257" s="132"/>
      <c r="K257" s="130"/>
      <c r="L257" s="130"/>
      <c r="M257" s="130"/>
      <c r="N257" s="195"/>
      <c r="O257" s="369"/>
      <c r="P257" s="370"/>
      <c r="Q257" s="196"/>
      <c r="R257" s="197"/>
      <c r="S257" s="198"/>
      <c r="T257" s="199"/>
      <c r="U257" s="200"/>
      <c r="V257" s="201"/>
      <c r="W257" s="202"/>
      <c r="X257" s="202"/>
      <c r="Y257" s="143"/>
      <c r="Z257" s="367"/>
      <c r="AA257" s="140"/>
      <c r="AB257" s="420"/>
      <c r="AC257" s="421"/>
      <c r="AD257" s="206"/>
      <c r="AE257" s="144"/>
      <c r="AF257" s="133"/>
      <c r="AG257" s="144"/>
      <c r="AH257" s="145"/>
      <c r="AI257" s="146"/>
      <c r="AJ257" s="144"/>
      <c r="AK257" s="147"/>
      <c r="AL257" s="114"/>
      <c r="AM257" s="211"/>
      <c r="AN257" s="132"/>
      <c r="AO257" s="132"/>
      <c r="AP257" s="149"/>
      <c r="AQ257" s="150"/>
      <c r="AR257" s="149"/>
      <c r="AS257" s="132"/>
      <c r="AT257" s="132"/>
      <c r="AU257" s="132"/>
      <c r="AV257" s="132"/>
      <c r="AW257" s="132"/>
      <c r="AX257" s="132"/>
      <c r="AY257" s="132"/>
      <c r="AZ257" s="132"/>
      <c r="BA257" s="132"/>
      <c r="BB257" s="132"/>
      <c r="BC257" s="132"/>
      <c r="BD257" s="132"/>
      <c r="BE257" s="132"/>
      <c r="BF257" s="132"/>
      <c r="BG257" s="132"/>
      <c r="BH257" s="132"/>
      <c r="BI257" s="132"/>
      <c r="BJ257" s="132"/>
      <c r="BK257" s="132"/>
      <c r="BL257" s="132"/>
      <c r="BM257" s="132"/>
      <c r="BN257" s="132"/>
    </row>
    <row r="258">
      <c r="A258" s="362" t="b">
        <v>0</v>
      </c>
      <c r="B258" s="94"/>
      <c r="C258" s="95"/>
      <c r="D258" s="96"/>
      <c r="E258" s="97"/>
      <c r="F258" s="98"/>
      <c r="G258" s="98"/>
      <c r="H258" s="98"/>
      <c r="I258" s="98"/>
      <c r="J258" s="98"/>
      <c r="K258" s="96"/>
      <c r="L258" s="96"/>
      <c r="M258" s="96"/>
      <c r="N258" s="270"/>
      <c r="O258" s="369"/>
      <c r="P258" s="370"/>
      <c r="Q258" s="196"/>
      <c r="R258" s="197"/>
      <c r="S258" s="198"/>
      <c r="T258" s="199"/>
      <c r="U258" s="200"/>
      <c r="V258" s="201"/>
      <c r="W258" s="202"/>
      <c r="X258" s="202"/>
      <c r="Y258" s="109"/>
      <c r="Z258" s="280"/>
      <c r="AA258" s="106"/>
      <c r="AB258" s="281"/>
      <c r="AC258" s="282"/>
      <c r="AD258" s="273"/>
      <c r="AE258" s="110"/>
      <c r="AF258" s="99"/>
      <c r="AG258" s="110"/>
      <c r="AH258" s="111"/>
      <c r="AI258" s="112"/>
      <c r="AJ258" s="110"/>
      <c r="AK258" s="113"/>
      <c r="AL258" s="114"/>
      <c r="AM258" s="278"/>
      <c r="AN258" s="98"/>
      <c r="AO258" s="98"/>
      <c r="AP258" s="116"/>
      <c r="AQ258" s="117"/>
      <c r="AR258" s="116"/>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row>
    <row r="259">
      <c r="A259" s="366" t="b">
        <v>0</v>
      </c>
      <c r="B259" s="128"/>
      <c r="C259" s="129"/>
      <c r="D259" s="130"/>
      <c r="E259" s="131"/>
      <c r="F259" s="132"/>
      <c r="G259" s="132"/>
      <c r="H259" s="132"/>
      <c r="I259" s="132"/>
      <c r="J259" s="132"/>
      <c r="K259" s="130"/>
      <c r="L259" s="130"/>
      <c r="M259" s="130"/>
      <c r="N259" s="195"/>
      <c r="O259" s="369"/>
      <c r="P259" s="370"/>
      <c r="Q259" s="196"/>
      <c r="R259" s="197"/>
      <c r="S259" s="198"/>
      <c r="T259" s="199"/>
      <c r="U259" s="200"/>
      <c r="V259" s="201"/>
      <c r="W259" s="202"/>
      <c r="X259" s="202"/>
      <c r="Y259" s="143"/>
      <c r="Z259" s="367"/>
      <c r="AA259" s="140"/>
      <c r="AB259" s="420"/>
      <c r="AC259" s="421"/>
      <c r="AD259" s="206"/>
      <c r="AE259" s="144"/>
      <c r="AF259" s="133"/>
      <c r="AG259" s="144"/>
      <c r="AH259" s="145"/>
      <c r="AI259" s="146"/>
      <c r="AJ259" s="144"/>
      <c r="AK259" s="147"/>
      <c r="AL259" s="114"/>
      <c r="AM259" s="211"/>
      <c r="AN259" s="132"/>
      <c r="AO259" s="132"/>
      <c r="AP259" s="149"/>
      <c r="AQ259" s="150"/>
      <c r="AR259" s="149"/>
      <c r="AS259" s="132"/>
      <c r="AT259" s="132"/>
      <c r="AU259" s="132"/>
      <c r="AV259" s="132"/>
      <c r="AW259" s="132"/>
      <c r="AX259" s="132"/>
      <c r="AY259" s="132"/>
      <c r="AZ259" s="132"/>
      <c r="BA259" s="132"/>
      <c r="BB259" s="132"/>
      <c r="BC259" s="132"/>
      <c r="BD259" s="132"/>
      <c r="BE259" s="132"/>
      <c r="BF259" s="132"/>
      <c r="BG259" s="132"/>
      <c r="BH259" s="132"/>
      <c r="BI259" s="132"/>
      <c r="BJ259" s="132"/>
      <c r="BK259" s="132"/>
      <c r="BL259" s="132"/>
      <c r="BM259" s="132"/>
      <c r="BN259" s="132"/>
    </row>
    <row r="260">
      <c r="A260" s="362" t="b">
        <v>0</v>
      </c>
      <c r="B260" s="94"/>
      <c r="C260" s="95"/>
      <c r="D260" s="96"/>
      <c r="E260" s="97"/>
      <c r="F260" s="98"/>
      <c r="G260" s="98"/>
      <c r="H260" s="98"/>
      <c r="I260" s="98"/>
      <c r="J260" s="98"/>
      <c r="K260" s="96"/>
      <c r="L260" s="96"/>
      <c r="M260" s="96"/>
      <c r="N260" s="270"/>
      <c r="O260" s="369"/>
      <c r="P260" s="370"/>
      <c r="Q260" s="196"/>
      <c r="R260" s="197"/>
      <c r="S260" s="198"/>
      <c r="T260" s="199"/>
      <c r="U260" s="200"/>
      <c r="V260" s="201"/>
      <c r="W260" s="202"/>
      <c r="X260" s="202"/>
      <c r="Y260" s="109"/>
      <c r="Z260" s="280"/>
      <c r="AA260" s="106"/>
      <c r="AB260" s="281"/>
      <c r="AC260" s="282"/>
      <c r="AD260" s="273"/>
      <c r="AE260" s="110"/>
      <c r="AF260" s="99"/>
      <c r="AG260" s="110"/>
      <c r="AH260" s="111"/>
      <c r="AI260" s="112"/>
      <c r="AJ260" s="110"/>
      <c r="AK260" s="113"/>
      <c r="AL260" s="114"/>
      <c r="AM260" s="278"/>
      <c r="AN260" s="98"/>
      <c r="AO260" s="98"/>
      <c r="AP260" s="116"/>
      <c r="AQ260" s="117"/>
      <c r="AR260" s="116"/>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98"/>
    </row>
    <row r="261">
      <c r="A261" s="366" t="b">
        <v>0</v>
      </c>
      <c r="B261" s="128"/>
      <c r="C261" s="129"/>
      <c r="D261" s="130"/>
      <c r="E261" s="131"/>
      <c r="F261" s="132"/>
      <c r="G261" s="132"/>
      <c r="H261" s="132"/>
      <c r="I261" s="132"/>
      <c r="J261" s="132"/>
      <c r="K261" s="130"/>
      <c r="L261" s="130"/>
      <c r="M261" s="130"/>
      <c r="N261" s="195"/>
      <c r="O261" s="369"/>
      <c r="P261" s="370"/>
      <c r="Q261" s="196"/>
      <c r="R261" s="197"/>
      <c r="S261" s="198"/>
      <c r="T261" s="199"/>
      <c r="U261" s="200"/>
      <c r="V261" s="201"/>
      <c r="W261" s="202"/>
      <c r="X261" s="202"/>
      <c r="Y261" s="143"/>
      <c r="Z261" s="367"/>
      <c r="AA261" s="140"/>
      <c r="AB261" s="420"/>
      <c r="AC261" s="421"/>
      <c r="AD261" s="206"/>
      <c r="AE261" s="144"/>
      <c r="AF261" s="133"/>
      <c r="AG261" s="144"/>
      <c r="AH261" s="145"/>
      <c r="AI261" s="146"/>
      <c r="AJ261" s="144"/>
      <c r="AK261" s="147"/>
      <c r="AL261" s="114"/>
      <c r="AM261" s="211"/>
      <c r="AN261" s="132"/>
      <c r="AO261" s="132"/>
      <c r="AP261" s="149"/>
      <c r="AQ261" s="150"/>
      <c r="AR261" s="149"/>
      <c r="AS261" s="132"/>
      <c r="AT261" s="132"/>
      <c r="AU261" s="132"/>
      <c r="AV261" s="132"/>
      <c r="AW261" s="132"/>
      <c r="AX261" s="132"/>
      <c r="AY261" s="132"/>
      <c r="AZ261" s="132"/>
      <c r="BA261" s="132"/>
      <c r="BB261" s="132"/>
      <c r="BC261" s="132"/>
      <c r="BD261" s="132"/>
      <c r="BE261" s="132"/>
      <c r="BF261" s="132"/>
      <c r="BG261" s="132"/>
      <c r="BH261" s="132"/>
      <c r="BI261" s="132"/>
      <c r="BJ261" s="132"/>
      <c r="BK261" s="132"/>
      <c r="BL261" s="132"/>
      <c r="BM261" s="132"/>
      <c r="BN261" s="132"/>
    </row>
    <row r="262">
      <c r="A262" s="362" t="b">
        <v>0</v>
      </c>
      <c r="B262" s="94"/>
      <c r="C262" s="95"/>
      <c r="D262" s="96"/>
      <c r="E262" s="97"/>
      <c r="F262" s="98"/>
      <c r="G262" s="98"/>
      <c r="H262" s="98"/>
      <c r="I262" s="98"/>
      <c r="J262" s="98"/>
      <c r="K262" s="96"/>
      <c r="L262" s="96"/>
      <c r="M262" s="96"/>
      <c r="N262" s="270"/>
      <c r="O262" s="369"/>
      <c r="P262" s="370"/>
      <c r="Q262" s="196"/>
      <c r="R262" s="197"/>
      <c r="S262" s="198"/>
      <c r="T262" s="199"/>
      <c r="U262" s="200"/>
      <c r="V262" s="201"/>
      <c r="W262" s="202"/>
      <c r="X262" s="202"/>
      <c r="Y262" s="109"/>
      <c r="Z262" s="280"/>
      <c r="AA262" s="106"/>
      <c r="AB262" s="281"/>
      <c r="AC262" s="282"/>
      <c r="AD262" s="273"/>
      <c r="AE262" s="110"/>
      <c r="AF262" s="99"/>
      <c r="AG262" s="110"/>
      <c r="AH262" s="111"/>
      <c r="AI262" s="112"/>
      <c r="AJ262" s="110"/>
      <c r="AK262" s="113"/>
      <c r="AL262" s="114"/>
      <c r="AM262" s="278"/>
      <c r="AN262" s="98"/>
      <c r="AO262" s="98"/>
      <c r="AP262" s="116"/>
      <c r="AQ262" s="117"/>
      <c r="AR262" s="116"/>
      <c r="AS262" s="98"/>
      <c r="AT262" s="98"/>
      <c r="AU262" s="98"/>
      <c r="AV262" s="98"/>
      <c r="AW262" s="98"/>
      <c r="AX262" s="98"/>
      <c r="AY262" s="98"/>
      <c r="AZ262" s="98"/>
      <c r="BA262" s="98"/>
      <c r="BB262" s="98"/>
      <c r="BC262" s="98"/>
      <c r="BD262" s="98"/>
      <c r="BE262" s="98"/>
      <c r="BF262" s="98"/>
      <c r="BG262" s="98"/>
      <c r="BH262" s="98"/>
      <c r="BI262" s="98"/>
      <c r="BJ262" s="98"/>
      <c r="BK262" s="98"/>
      <c r="BL262" s="98"/>
      <c r="BM262" s="98"/>
      <c r="BN262" s="98"/>
    </row>
    <row r="263">
      <c r="A263" s="366" t="b">
        <v>0</v>
      </c>
      <c r="B263" s="128"/>
      <c r="C263" s="129"/>
      <c r="D263" s="130"/>
      <c r="E263" s="131"/>
      <c r="F263" s="132"/>
      <c r="G263" s="132"/>
      <c r="H263" s="132"/>
      <c r="I263" s="132"/>
      <c r="J263" s="132"/>
      <c r="K263" s="130"/>
      <c r="L263" s="130"/>
      <c r="M263" s="130"/>
      <c r="N263" s="195"/>
      <c r="O263" s="369"/>
      <c r="P263" s="370"/>
      <c r="Q263" s="196"/>
      <c r="R263" s="197"/>
      <c r="S263" s="198"/>
      <c r="T263" s="199"/>
      <c r="U263" s="200"/>
      <c r="V263" s="201"/>
      <c r="W263" s="202"/>
      <c r="X263" s="202"/>
      <c r="Y263" s="143"/>
      <c r="Z263" s="367"/>
      <c r="AA263" s="140"/>
      <c r="AB263" s="420"/>
      <c r="AC263" s="421"/>
      <c r="AD263" s="206"/>
      <c r="AE263" s="144"/>
      <c r="AF263" s="133"/>
      <c r="AG263" s="144"/>
      <c r="AH263" s="145"/>
      <c r="AI263" s="146"/>
      <c r="AJ263" s="144"/>
      <c r="AK263" s="147"/>
      <c r="AL263" s="114"/>
      <c r="AM263" s="211"/>
      <c r="AN263" s="132"/>
      <c r="AO263" s="132"/>
      <c r="AP263" s="149"/>
      <c r="AQ263" s="150"/>
      <c r="AR263" s="149"/>
      <c r="AS263" s="132"/>
      <c r="AT263" s="132"/>
      <c r="AU263" s="132"/>
      <c r="AV263" s="132"/>
      <c r="AW263" s="132"/>
      <c r="AX263" s="132"/>
      <c r="AY263" s="132"/>
      <c r="AZ263" s="132"/>
      <c r="BA263" s="132"/>
      <c r="BB263" s="132"/>
      <c r="BC263" s="132"/>
      <c r="BD263" s="132"/>
      <c r="BE263" s="132"/>
      <c r="BF263" s="132"/>
      <c r="BG263" s="132"/>
      <c r="BH263" s="132"/>
      <c r="BI263" s="132"/>
      <c r="BJ263" s="132"/>
      <c r="BK263" s="132"/>
      <c r="BL263" s="132"/>
      <c r="BM263" s="132"/>
      <c r="BN263" s="132"/>
    </row>
    <row r="264">
      <c r="A264" s="362" t="b">
        <v>0</v>
      </c>
      <c r="B264" s="94"/>
      <c r="C264" s="95"/>
      <c r="D264" s="96"/>
      <c r="E264" s="97"/>
      <c r="F264" s="98"/>
      <c r="G264" s="98"/>
      <c r="H264" s="98"/>
      <c r="I264" s="98"/>
      <c r="J264" s="98"/>
      <c r="K264" s="96"/>
      <c r="L264" s="96"/>
      <c r="M264" s="96"/>
      <c r="N264" s="270"/>
      <c r="O264" s="369"/>
      <c r="P264" s="370"/>
      <c r="Q264" s="196"/>
      <c r="R264" s="197"/>
      <c r="S264" s="198"/>
      <c r="T264" s="199"/>
      <c r="U264" s="200"/>
      <c r="V264" s="201"/>
      <c r="W264" s="202"/>
      <c r="X264" s="202"/>
      <c r="Y264" s="109"/>
      <c r="Z264" s="280"/>
      <c r="AA264" s="106"/>
      <c r="AB264" s="281"/>
      <c r="AC264" s="282"/>
      <c r="AD264" s="273"/>
      <c r="AE264" s="110"/>
      <c r="AF264" s="99"/>
      <c r="AG264" s="110"/>
      <c r="AH264" s="111"/>
      <c r="AI264" s="112"/>
      <c r="AJ264" s="110"/>
      <c r="AK264" s="113"/>
      <c r="AL264" s="114"/>
      <c r="AM264" s="278"/>
      <c r="AN264" s="98"/>
      <c r="AO264" s="98"/>
      <c r="AP264" s="116"/>
      <c r="AQ264" s="117"/>
      <c r="AR264" s="116"/>
      <c r="AS264" s="98"/>
      <c r="AT264" s="98"/>
      <c r="AU264" s="98"/>
      <c r="AV264" s="98"/>
      <c r="AW264" s="98"/>
      <c r="AX264" s="98"/>
      <c r="AY264" s="98"/>
      <c r="AZ264" s="98"/>
      <c r="BA264" s="98"/>
      <c r="BB264" s="98"/>
      <c r="BC264" s="98"/>
      <c r="BD264" s="98"/>
      <c r="BE264" s="98"/>
      <c r="BF264" s="98"/>
      <c r="BG264" s="98"/>
      <c r="BH264" s="98"/>
      <c r="BI264" s="98"/>
      <c r="BJ264" s="98"/>
      <c r="BK264" s="98"/>
      <c r="BL264" s="98"/>
      <c r="BM264" s="98"/>
      <c r="BN264" s="98"/>
    </row>
    <row r="265">
      <c r="A265" s="366" t="b">
        <v>0</v>
      </c>
      <c r="B265" s="128"/>
      <c r="C265" s="129"/>
      <c r="D265" s="130"/>
      <c r="E265" s="131"/>
      <c r="F265" s="132"/>
      <c r="G265" s="132"/>
      <c r="H265" s="132"/>
      <c r="I265" s="132"/>
      <c r="J265" s="132"/>
      <c r="K265" s="130"/>
      <c r="L265" s="130"/>
      <c r="M265" s="130"/>
      <c r="N265" s="195"/>
      <c r="O265" s="369"/>
      <c r="P265" s="370"/>
      <c r="Q265" s="196"/>
      <c r="R265" s="197"/>
      <c r="S265" s="198"/>
      <c r="T265" s="199"/>
      <c r="U265" s="200"/>
      <c r="V265" s="201"/>
      <c r="W265" s="202"/>
      <c r="X265" s="202"/>
      <c r="Y265" s="143"/>
      <c r="Z265" s="367"/>
      <c r="AA265" s="140"/>
      <c r="AB265" s="420"/>
      <c r="AC265" s="421"/>
      <c r="AD265" s="206"/>
      <c r="AE265" s="144"/>
      <c r="AF265" s="133"/>
      <c r="AG265" s="144"/>
      <c r="AH265" s="145"/>
      <c r="AI265" s="146"/>
      <c r="AJ265" s="144"/>
      <c r="AK265" s="147"/>
      <c r="AL265" s="114"/>
      <c r="AM265" s="211"/>
      <c r="AN265" s="132"/>
      <c r="AO265" s="132"/>
      <c r="AP265" s="149"/>
      <c r="AQ265" s="150"/>
      <c r="AR265" s="149"/>
      <c r="AS265" s="132"/>
      <c r="AT265" s="132"/>
      <c r="AU265" s="132"/>
      <c r="AV265" s="132"/>
      <c r="AW265" s="132"/>
      <c r="AX265" s="132"/>
      <c r="AY265" s="132"/>
      <c r="AZ265" s="132"/>
      <c r="BA265" s="132"/>
      <c r="BB265" s="132"/>
      <c r="BC265" s="132"/>
      <c r="BD265" s="132"/>
      <c r="BE265" s="132"/>
      <c r="BF265" s="132"/>
      <c r="BG265" s="132"/>
      <c r="BH265" s="132"/>
      <c r="BI265" s="132"/>
      <c r="BJ265" s="132"/>
      <c r="BK265" s="132"/>
      <c r="BL265" s="132"/>
      <c r="BM265" s="132"/>
      <c r="BN265" s="132"/>
    </row>
    <row r="266">
      <c r="A266" s="362" t="b">
        <v>0</v>
      </c>
      <c r="B266" s="94"/>
      <c r="C266" s="95"/>
      <c r="D266" s="96"/>
      <c r="E266" s="97"/>
      <c r="F266" s="98"/>
      <c r="G266" s="98"/>
      <c r="H266" s="98"/>
      <c r="I266" s="98"/>
      <c r="J266" s="98"/>
      <c r="K266" s="96"/>
      <c r="L266" s="96"/>
      <c r="M266" s="96"/>
      <c r="N266" s="270"/>
      <c r="O266" s="369"/>
      <c r="P266" s="370"/>
      <c r="Q266" s="196"/>
      <c r="R266" s="197"/>
      <c r="S266" s="198"/>
      <c r="T266" s="199"/>
      <c r="U266" s="200"/>
      <c r="V266" s="201"/>
      <c r="W266" s="202"/>
      <c r="X266" s="202"/>
      <c r="Y266" s="109"/>
      <c r="Z266" s="280"/>
      <c r="AA266" s="106"/>
      <c r="AB266" s="281"/>
      <c r="AC266" s="282"/>
      <c r="AD266" s="273"/>
      <c r="AE266" s="110"/>
      <c r="AF266" s="99"/>
      <c r="AG266" s="110"/>
      <c r="AH266" s="111"/>
      <c r="AI266" s="112"/>
      <c r="AJ266" s="110"/>
      <c r="AK266" s="113"/>
      <c r="AL266" s="114"/>
      <c r="AM266" s="278"/>
      <c r="AN266" s="98"/>
      <c r="AO266" s="98"/>
      <c r="AP266" s="116"/>
      <c r="AQ266" s="117"/>
      <c r="AR266" s="116"/>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row>
    <row r="267">
      <c r="A267" s="366" t="b">
        <v>0</v>
      </c>
      <c r="B267" s="128"/>
      <c r="C267" s="129"/>
      <c r="D267" s="130"/>
      <c r="E267" s="131"/>
      <c r="F267" s="132"/>
      <c r="G267" s="132"/>
      <c r="H267" s="132"/>
      <c r="I267" s="132"/>
      <c r="J267" s="132"/>
      <c r="K267" s="130"/>
      <c r="L267" s="130"/>
      <c r="M267" s="130"/>
      <c r="N267" s="195"/>
      <c r="O267" s="369"/>
      <c r="P267" s="370"/>
      <c r="Q267" s="196"/>
      <c r="R267" s="197"/>
      <c r="S267" s="198"/>
      <c r="T267" s="199"/>
      <c r="U267" s="200"/>
      <c r="V267" s="201"/>
      <c r="W267" s="202"/>
      <c r="X267" s="202"/>
      <c r="Y267" s="143"/>
      <c r="Z267" s="367"/>
      <c r="AA267" s="140"/>
      <c r="AB267" s="420"/>
      <c r="AC267" s="421"/>
      <c r="AD267" s="206"/>
      <c r="AE267" s="144"/>
      <c r="AF267" s="133"/>
      <c r="AG267" s="144"/>
      <c r="AH267" s="145"/>
      <c r="AI267" s="146"/>
      <c r="AJ267" s="144"/>
      <c r="AK267" s="147"/>
      <c r="AL267" s="114"/>
      <c r="AM267" s="211"/>
      <c r="AN267" s="132"/>
      <c r="AO267" s="132"/>
      <c r="AP267" s="149"/>
      <c r="AQ267" s="150"/>
      <c r="AR267" s="149"/>
      <c r="AS267" s="132"/>
      <c r="AT267" s="132"/>
      <c r="AU267" s="132"/>
      <c r="AV267" s="132"/>
      <c r="AW267" s="132"/>
      <c r="AX267" s="132"/>
      <c r="AY267" s="132"/>
      <c r="AZ267" s="132"/>
      <c r="BA267" s="132"/>
      <c r="BB267" s="132"/>
      <c r="BC267" s="132"/>
      <c r="BD267" s="132"/>
      <c r="BE267" s="132"/>
      <c r="BF267" s="132"/>
      <c r="BG267" s="132"/>
      <c r="BH267" s="132"/>
      <c r="BI267" s="132"/>
      <c r="BJ267" s="132"/>
      <c r="BK267" s="132"/>
      <c r="BL267" s="132"/>
      <c r="BM267" s="132"/>
      <c r="BN267" s="132"/>
    </row>
    <row r="268">
      <c r="A268" s="362" t="b">
        <v>0</v>
      </c>
      <c r="B268" s="94"/>
      <c r="C268" s="95"/>
      <c r="D268" s="96"/>
      <c r="E268" s="97"/>
      <c r="F268" s="98"/>
      <c r="G268" s="98"/>
      <c r="H268" s="98"/>
      <c r="I268" s="98"/>
      <c r="J268" s="98"/>
      <c r="K268" s="96"/>
      <c r="L268" s="96"/>
      <c r="M268" s="96"/>
      <c r="N268" s="270"/>
      <c r="O268" s="369"/>
      <c r="P268" s="370"/>
      <c r="Q268" s="196"/>
      <c r="R268" s="197"/>
      <c r="S268" s="198"/>
      <c r="T268" s="199"/>
      <c r="U268" s="200"/>
      <c r="V268" s="201"/>
      <c r="W268" s="202"/>
      <c r="X268" s="202"/>
      <c r="Y268" s="109"/>
      <c r="Z268" s="280"/>
      <c r="AA268" s="106"/>
      <c r="AB268" s="281"/>
      <c r="AC268" s="282"/>
      <c r="AD268" s="273"/>
      <c r="AE268" s="110"/>
      <c r="AF268" s="99"/>
      <c r="AG268" s="110"/>
      <c r="AH268" s="111"/>
      <c r="AI268" s="112"/>
      <c r="AJ268" s="110"/>
      <c r="AK268" s="113"/>
      <c r="AL268" s="114"/>
      <c r="AM268" s="278"/>
      <c r="AN268" s="98"/>
      <c r="AO268" s="98"/>
      <c r="AP268" s="116"/>
      <c r="AQ268" s="117"/>
      <c r="AR268" s="116"/>
      <c r="AS268" s="98"/>
      <c r="AT268" s="98"/>
      <c r="AU268" s="98"/>
      <c r="AV268" s="98"/>
      <c r="AW268" s="98"/>
      <c r="AX268" s="98"/>
      <c r="AY268" s="98"/>
      <c r="AZ268" s="98"/>
      <c r="BA268" s="98"/>
      <c r="BB268" s="98"/>
      <c r="BC268" s="98"/>
      <c r="BD268" s="98"/>
      <c r="BE268" s="98"/>
      <c r="BF268" s="98"/>
      <c r="BG268" s="98"/>
      <c r="BH268" s="98"/>
      <c r="BI268" s="98"/>
      <c r="BJ268" s="98"/>
      <c r="BK268" s="98"/>
      <c r="BL268" s="98"/>
      <c r="BM268" s="98"/>
      <c r="BN268" s="98"/>
    </row>
    <row r="269">
      <c r="A269" s="366" t="b">
        <v>0</v>
      </c>
      <c r="B269" s="128"/>
      <c r="C269" s="129"/>
      <c r="D269" s="130"/>
      <c r="E269" s="131"/>
      <c r="F269" s="132"/>
      <c r="G269" s="132"/>
      <c r="H269" s="132"/>
      <c r="I269" s="132"/>
      <c r="J269" s="132"/>
      <c r="K269" s="130"/>
      <c r="L269" s="130"/>
      <c r="M269" s="130"/>
      <c r="N269" s="195"/>
      <c r="O269" s="369"/>
      <c r="P269" s="370"/>
      <c r="Q269" s="196"/>
      <c r="R269" s="197"/>
      <c r="S269" s="198"/>
      <c r="T269" s="199"/>
      <c r="U269" s="200"/>
      <c r="V269" s="201"/>
      <c r="W269" s="202"/>
      <c r="X269" s="202"/>
      <c r="Y269" s="143"/>
      <c r="Z269" s="367"/>
      <c r="AA269" s="140"/>
      <c r="AB269" s="420"/>
      <c r="AC269" s="421"/>
      <c r="AD269" s="206"/>
      <c r="AE269" s="144"/>
      <c r="AF269" s="133"/>
      <c r="AG269" s="144"/>
      <c r="AH269" s="145"/>
      <c r="AI269" s="146"/>
      <c r="AJ269" s="144"/>
      <c r="AK269" s="147"/>
      <c r="AL269" s="114"/>
      <c r="AM269" s="211"/>
      <c r="AN269" s="132"/>
      <c r="AO269" s="132"/>
      <c r="AP269" s="149"/>
      <c r="AQ269" s="150"/>
      <c r="AR269" s="149"/>
      <c r="AS269" s="132"/>
      <c r="AT269" s="132"/>
      <c r="AU269" s="132"/>
      <c r="AV269" s="132"/>
      <c r="AW269" s="132"/>
      <c r="AX269" s="132"/>
      <c r="AY269" s="132"/>
      <c r="AZ269" s="132"/>
      <c r="BA269" s="132"/>
      <c r="BB269" s="132"/>
      <c r="BC269" s="132"/>
      <c r="BD269" s="132"/>
      <c r="BE269" s="132"/>
      <c r="BF269" s="132"/>
      <c r="BG269" s="132"/>
      <c r="BH269" s="132"/>
      <c r="BI269" s="132"/>
      <c r="BJ269" s="132"/>
      <c r="BK269" s="132"/>
      <c r="BL269" s="132"/>
      <c r="BM269" s="132"/>
      <c r="BN269" s="132"/>
    </row>
    <row r="270">
      <c r="A270" s="362" t="b">
        <v>0</v>
      </c>
      <c r="B270" s="94"/>
      <c r="C270" s="95"/>
      <c r="D270" s="96"/>
      <c r="E270" s="97"/>
      <c r="F270" s="98"/>
      <c r="G270" s="98"/>
      <c r="H270" s="98"/>
      <c r="I270" s="98"/>
      <c r="J270" s="98"/>
      <c r="K270" s="96"/>
      <c r="L270" s="96"/>
      <c r="M270" s="96"/>
      <c r="N270" s="270"/>
      <c r="O270" s="369"/>
      <c r="P270" s="370"/>
      <c r="Q270" s="196"/>
      <c r="R270" s="197"/>
      <c r="S270" s="198"/>
      <c r="T270" s="199"/>
      <c r="U270" s="200"/>
      <c r="V270" s="201"/>
      <c r="W270" s="202"/>
      <c r="X270" s="202"/>
      <c r="Y270" s="109"/>
      <c r="Z270" s="280"/>
      <c r="AA270" s="106"/>
      <c r="AB270" s="281"/>
      <c r="AC270" s="282"/>
      <c r="AD270" s="273"/>
      <c r="AE270" s="110"/>
      <c r="AF270" s="99"/>
      <c r="AG270" s="110"/>
      <c r="AH270" s="111"/>
      <c r="AI270" s="112"/>
      <c r="AJ270" s="110"/>
      <c r="AK270" s="113"/>
      <c r="AL270" s="114"/>
      <c r="AM270" s="278"/>
      <c r="AN270" s="98"/>
      <c r="AO270" s="98"/>
      <c r="AP270" s="116"/>
      <c r="AQ270" s="117"/>
      <c r="AR270" s="116"/>
      <c r="AS270" s="98"/>
      <c r="AT270" s="98"/>
      <c r="AU270" s="98"/>
      <c r="AV270" s="98"/>
      <c r="AW270" s="98"/>
      <c r="AX270" s="98"/>
      <c r="AY270" s="98"/>
      <c r="AZ270" s="98"/>
      <c r="BA270" s="98"/>
      <c r="BB270" s="98"/>
      <c r="BC270" s="98"/>
      <c r="BD270" s="98"/>
      <c r="BE270" s="98"/>
      <c r="BF270" s="98"/>
      <c r="BG270" s="98"/>
      <c r="BH270" s="98"/>
      <c r="BI270" s="98"/>
      <c r="BJ270" s="98"/>
      <c r="BK270" s="98"/>
      <c r="BL270" s="98"/>
      <c r="BM270" s="98"/>
      <c r="BN270" s="98"/>
    </row>
    <row r="271">
      <c r="A271" s="366" t="b">
        <v>0</v>
      </c>
      <c r="B271" s="128"/>
      <c r="C271" s="129"/>
      <c r="D271" s="130"/>
      <c r="E271" s="131"/>
      <c r="F271" s="132"/>
      <c r="G271" s="132"/>
      <c r="H271" s="132"/>
      <c r="I271" s="132"/>
      <c r="J271" s="132"/>
      <c r="K271" s="130"/>
      <c r="L271" s="130"/>
      <c r="M271" s="130"/>
      <c r="N271" s="195"/>
      <c r="O271" s="369"/>
      <c r="P271" s="370"/>
      <c r="Q271" s="196"/>
      <c r="R271" s="197"/>
      <c r="S271" s="198"/>
      <c r="T271" s="199"/>
      <c r="U271" s="200"/>
      <c r="V271" s="201"/>
      <c r="W271" s="202"/>
      <c r="X271" s="202"/>
      <c r="Y271" s="143"/>
      <c r="Z271" s="367"/>
      <c r="AA271" s="140"/>
      <c r="AB271" s="420"/>
      <c r="AC271" s="421"/>
      <c r="AD271" s="206"/>
      <c r="AE271" s="144"/>
      <c r="AF271" s="133"/>
      <c r="AG271" s="144"/>
      <c r="AH271" s="145"/>
      <c r="AI271" s="146"/>
      <c r="AJ271" s="144"/>
      <c r="AK271" s="147"/>
      <c r="AL271" s="114"/>
      <c r="AM271" s="211"/>
      <c r="AN271" s="132"/>
      <c r="AO271" s="132"/>
      <c r="AP271" s="149"/>
      <c r="AQ271" s="150"/>
      <c r="AR271" s="149"/>
      <c r="AS271" s="132"/>
      <c r="AT271" s="132"/>
      <c r="AU271" s="132"/>
      <c r="AV271" s="132"/>
      <c r="AW271" s="132"/>
      <c r="AX271" s="132"/>
      <c r="AY271" s="132"/>
      <c r="AZ271" s="132"/>
      <c r="BA271" s="132"/>
      <c r="BB271" s="132"/>
      <c r="BC271" s="132"/>
      <c r="BD271" s="132"/>
      <c r="BE271" s="132"/>
      <c r="BF271" s="132"/>
      <c r="BG271" s="132"/>
      <c r="BH271" s="132"/>
      <c r="BI271" s="132"/>
      <c r="BJ271" s="132"/>
      <c r="BK271" s="132"/>
      <c r="BL271" s="132"/>
      <c r="BM271" s="132"/>
      <c r="BN271" s="132"/>
    </row>
    <row r="272">
      <c r="A272" s="362" t="b">
        <v>0</v>
      </c>
      <c r="B272" s="94"/>
      <c r="C272" s="95"/>
      <c r="D272" s="96"/>
      <c r="E272" s="97"/>
      <c r="F272" s="98"/>
      <c r="G272" s="98"/>
      <c r="H272" s="98"/>
      <c r="I272" s="98"/>
      <c r="J272" s="98"/>
      <c r="K272" s="96"/>
      <c r="L272" s="96"/>
      <c r="M272" s="96"/>
      <c r="N272" s="270"/>
      <c r="O272" s="369"/>
      <c r="P272" s="370"/>
      <c r="Q272" s="196"/>
      <c r="R272" s="197"/>
      <c r="S272" s="198"/>
      <c r="T272" s="199"/>
      <c r="U272" s="200"/>
      <c r="V272" s="201"/>
      <c r="W272" s="202"/>
      <c r="X272" s="202"/>
      <c r="Y272" s="109"/>
      <c r="Z272" s="280"/>
      <c r="AA272" s="106"/>
      <c r="AB272" s="281"/>
      <c r="AC272" s="282"/>
      <c r="AD272" s="273"/>
      <c r="AE272" s="110"/>
      <c r="AF272" s="99"/>
      <c r="AG272" s="110"/>
      <c r="AH272" s="111"/>
      <c r="AI272" s="112"/>
      <c r="AJ272" s="110"/>
      <c r="AK272" s="113"/>
      <c r="AL272" s="114"/>
      <c r="AM272" s="278"/>
      <c r="AN272" s="98"/>
      <c r="AO272" s="98"/>
      <c r="AP272" s="116"/>
      <c r="AQ272" s="117"/>
      <c r="AR272" s="116"/>
      <c r="AS272" s="98"/>
      <c r="AT272" s="98"/>
      <c r="AU272" s="98"/>
      <c r="AV272" s="98"/>
      <c r="AW272" s="98"/>
      <c r="AX272" s="98"/>
      <c r="AY272" s="98"/>
      <c r="AZ272" s="98"/>
      <c r="BA272" s="98"/>
      <c r="BB272" s="98"/>
      <c r="BC272" s="98"/>
      <c r="BD272" s="98"/>
      <c r="BE272" s="98"/>
      <c r="BF272" s="98"/>
      <c r="BG272" s="98"/>
      <c r="BH272" s="98"/>
      <c r="BI272" s="98"/>
      <c r="BJ272" s="98"/>
      <c r="BK272" s="98"/>
      <c r="BL272" s="98"/>
      <c r="BM272" s="98"/>
      <c r="BN272" s="98"/>
    </row>
    <row r="273">
      <c r="A273" s="366" t="b">
        <v>0</v>
      </c>
      <c r="B273" s="128"/>
      <c r="C273" s="129"/>
      <c r="D273" s="130"/>
      <c r="E273" s="131"/>
      <c r="F273" s="132"/>
      <c r="G273" s="132"/>
      <c r="H273" s="132"/>
      <c r="I273" s="132"/>
      <c r="J273" s="132"/>
      <c r="K273" s="130"/>
      <c r="L273" s="130"/>
      <c r="M273" s="130"/>
      <c r="N273" s="195"/>
      <c r="O273" s="369"/>
      <c r="P273" s="370"/>
      <c r="Q273" s="196"/>
      <c r="R273" s="197"/>
      <c r="S273" s="198"/>
      <c r="T273" s="199"/>
      <c r="U273" s="200"/>
      <c r="V273" s="201"/>
      <c r="W273" s="202"/>
      <c r="X273" s="202"/>
      <c r="Y273" s="143"/>
      <c r="Z273" s="367"/>
      <c r="AA273" s="140"/>
      <c r="AB273" s="420"/>
      <c r="AC273" s="421"/>
      <c r="AD273" s="206"/>
      <c r="AE273" s="144"/>
      <c r="AF273" s="133"/>
      <c r="AG273" s="144"/>
      <c r="AH273" s="145"/>
      <c r="AI273" s="146"/>
      <c r="AJ273" s="144"/>
      <c r="AK273" s="147"/>
      <c r="AL273" s="114"/>
      <c r="AM273" s="211"/>
      <c r="AN273" s="132"/>
      <c r="AO273" s="132"/>
      <c r="AP273" s="149"/>
      <c r="AQ273" s="150"/>
      <c r="AR273" s="149"/>
      <c r="AS273" s="132"/>
      <c r="AT273" s="132"/>
      <c r="AU273" s="132"/>
      <c r="AV273" s="132"/>
      <c r="AW273" s="132"/>
      <c r="AX273" s="132"/>
      <c r="AY273" s="132"/>
      <c r="AZ273" s="132"/>
      <c r="BA273" s="132"/>
      <c r="BB273" s="132"/>
      <c r="BC273" s="132"/>
      <c r="BD273" s="132"/>
      <c r="BE273" s="132"/>
      <c r="BF273" s="132"/>
      <c r="BG273" s="132"/>
      <c r="BH273" s="132"/>
      <c r="BI273" s="132"/>
      <c r="BJ273" s="132"/>
      <c r="BK273" s="132"/>
      <c r="BL273" s="132"/>
      <c r="BM273" s="132"/>
      <c r="BN273" s="132"/>
    </row>
    <row r="274">
      <c r="A274" s="362" t="b">
        <v>0</v>
      </c>
      <c r="B274" s="94"/>
      <c r="C274" s="95"/>
      <c r="D274" s="96"/>
      <c r="E274" s="97"/>
      <c r="F274" s="98"/>
      <c r="G274" s="98"/>
      <c r="H274" s="98"/>
      <c r="I274" s="98"/>
      <c r="J274" s="98"/>
      <c r="K274" s="96"/>
      <c r="L274" s="96"/>
      <c r="M274" s="96"/>
      <c r="N274" s="270"/>
      <c r="O274" s="369"/>
      <c r="P274" s="370"/>
      <c r="Q274" s="196"/>
      <c r="R274" s="197"/>
      <c r="S274" s="198"/>
      <c r="T274" s="199"/>
      <c r="U274" s="200"/>
      <c r="V274" s="201"/>
      <c r="W274" s="202"/>
      <c r="X274" s="202"/>
      <c r="Y274" s="109"/>
      <c r="Z274" s="280"/>
      <c r="AA274" s="106"/>
      <c r="AB274" s="281"/>
      <c r="AC274" s="282"/>
      <c r="AD274" s="273"/>
      <c r="AE274" s="110"/>
      <c r="AF274" s="99"/>
      <c r="AG274" s="110"/>
      <c r="AH274" s="111"/>
      <c r="AI274" s="112"/>
      <c r="AJ274" s="110"/>
      <c r="AK274" s="113"/>
      <c r="AL274" s="114"/>
      <c r="AM274" s="278"/>
      <c r="AN274" s="98"/>
      <c r="AO274" s="98"/>
      <c r="AP274" s="116"/>
      <c r="AQ274" s="117"/>
      <c r="AR274" s="116"/>
      <c r="AS274" s="98"/>
      <c r="AT274" s="98"/>
      <c r="AU274" s="98"/>
      <c r="AV274" s="98"/>
      <c r="AW274" s="98"/>
      <c r="AX274" s="98"/>
      <c r="AY274" s="98"/>
      <c r="AZ274" s="98"/>
      <c r="BA274" s="98"/>
      <c r="BB274" s="98"/>
      <c r="BC274" s="98"/>
      <c r="BD274" s="98"/>
      <c r="BE274" s="98"/>
      <c r="BF274" s="98"/>
      <c r="BG274" s="98"/>
      <c r="BH274" s="98"/>
      <c r="BI274" s="98"/>
      <c r="BJ274" s="98"/>
      <c r="BK274" s="98"/>
      <c r="BL274" s="98"/>
      <c r="BM274" s="98"/>
      <c r="BN274" s="98"/>
    </row>
    <row r="275">
      <c r="A275" s="366" t="b">
        <v>0</v>
      </c>
      <c r="B275" s="128"/>
      <c r="C275" s="129"/>
      <c r="D275" s="130"/>
      <c r="E275" s="131"/>
      <c r="F275" s="132"/>
      <c r="G275" s="132"/>
      <c r="H275" s="132"/>
      <c r="I275" s="132"/>
      <c r="J275" s="132"/>
      <c r="K275" s="130"/>
      <c r="L275" s="130"/>
      <c r="M275" s="130"/>
      <c r="N275" s="195"/>
      <c r="O275" s="369"/>
      <c r="P275" s="370"/>
      <c r="Q275" s="196"/>
      <c r="R275" s="197"/>
      <c r="S275" s="198"/>
      <c r="T275" s="199"/>
      <c r="U275" s="200"/>
      <c r="V275" s="201"/>
      <c r="W275" s="202"/>
      <c r="X275" s="202"/>
      <c r="Y275" s="143"/>
      <c r="Z275" s="367"/>
      <c r="AA275" s="140"/>
      <c r="AB275" s="420"/>
      <c r="AC275" s="421"/>
      <c r="AD275" s="206"/>
      <c r="AE275" s="144"/>
      <c r="AF275" s="133"/>
      <c r="AG275" s="144"/>
      <c r="AH275" s="145"/>
      <c r="AI275" s="146"/>
      <c r="AJ275" s="144"/>
      <c r="AK275" s="147"/>
      <c r="AL275" s="114"/>
      <c r="AM275" s="211"/>
      <c r="AN275" s="132"/>
      <c r="AO275" s="132"/>
      <c r="AP275" s="149"/>
      <c r="AQ275" s="150"/>
      <c r="AR275" s="149"/>
      <c r="AS275" s="132"/>
      <c r="AT275" s="132"/>
      <c r="AU275" s="132"/>
      <c r="AV275" s="132"/>
      <c r="AW275" s="132"/>
      <c r="AX275" s="132"/>
      <c r="AY275" s="132"/>
      <c r="AZ275" s="132"/>
      <c r="BA275" s="132"/>
      <c r="BB275" s="132"/>
      <c r="BC275" s="132"/>
      <c r="BD275" s="132"/>
      <c r="BE275" s="132"/>
      <c r="BF275" s="132"/>
      <c r="BG275" s="132"/>
      <c r="BH275" s="132"/>
      <c r="BI275" s="132"/>
      <c r="BJ275" s="132"/>
      <c r="BK275" s="132"/>
      <c r="BL275" s="132"/>
      <c r="BM275" s="132"/>
      <c r="BN275" s="132"/>
    </row>
    <row r="276">
      <c r="A276" s="362" t="b">
        <v>0</v>
      </c>
      <c r="B276" s="94"/>
      <c r="C276" s="95"/>
      <c r="D276" s="96"/>
      <c r="E276" s="97"/>
      <c r="F276" s="98"/>
      <c r="G276" s="98"/>
      <c r="H276" s="98"/>
      <c r="I276" s="98"/>
      <c r="J276" s="98"/>
      <c r="K276" s="96"/>
      <c r="L276" s="96"/>
      <c r="M276" s="96"/>
      <c r="N276" s="270"/>
      <c r="O276" s="369"/>
      <c r="P276" s="370"/>
      <c r="Q276" s="196"/>
      <c r="R276" s="197"/>
      <c r="S276" s="198"/>
      <c r="T276" s="199"/>
      <c r="U276" s="200"/>
      <c r="V276" s="201"/>
      <c r="W276" s="202"/>
      <c r="X276" s="202"/>
      <c r="Y276" s="109"/>
      <c r="Z276" s="280"/>
      <c r="AA276" s="106"/>
      <c r="AB276" s="281"/>
      <c r="AC276" s="282"/>
      <c r="AD276" s="273"/>
      <c r="AE276" s="110"/>
      <c r="AF276" s="99"/>
      <c r="AG276" s="110"/>
      <c r="AH276" s="111"/>
      <c r="AI276" s="112"/>
      <c r="AJ276" s="110"/>
      <c r="AK276" s="113"/>
      <c r="AL276" s="114"/>
      <c r="AM276" s="278"/>
      <c r="AN276" s="98"/>
      <c r="AO276" s="98"/>
      <c r="AP276" s="116"/>
      <c r="AQ276" s="117"/>
      <c r="AR276" s="116"/>
      <c r="AS276" s="98"/>
      <c r="AT276" s="98"/>
      <c r="AU276" s="98"/>
      <c r="AV276" s="98"/>
      <c r="AW276" s="98"/>
      <c r="AX276" s="98"/>
      <c r="AY276" s="98"/>
      <c r="AZ276" s="98"/>
      <c r="BA276" s="98"/>
      <c r="BB276" s="98"/>
      <c r="BC276" s="98"/>
      <c r="BD276" s="98"/>
      <c r="BE276" s="98"/>
      <c r="BF276" s="98"/>
      <c r="BG276" s="98"/>
      <c r="BH276" s="98"/>
      <c r="BI276" s="98"/>
      <c r="BJ276" s="98"/>
      <c r="BK276" s="98"/>
      <c r="BL276" s="98"/>
      <c r="BM276" s="98"/>
      <c r="BN276" s="98"/>
    </row>
    <row r="277">
      <c r="A277" s="366" t="b">
        <v>0</v>
      </c>
      <c r="B277" s="128"/>
      <c r="C277" s="129"/>
      <c r="D277" s="130"/>
      <c r="E277" s="131"/>
      <c r="F277" s="132"/>
      <c r="G277" s="132"/>
      <c r="H277" s="132"/>
      <c r="I277" s="132"/>
      <c r="J277" s="132"/>
      <c r="K277" s="130"/>
      <c r="L277" s="130"/>
      <c r="M277" s="130"/>
      <c r="N277" s="195"/>
      <c r="O277" s="369"/>
      <c r="P277" s="370"/>
      <c r="Q277" s="196"/>
      <c r="R277" s="197"/>
      <c r="S277" s="198"/>
      <c r="T277" s="199"/>
      <c r="U277" s="200"/>
      <c r="V277" s="201"/>
      <c r="W277" s="202"/>
      <c r="X277" s="202"/>
      <c r="Y277" s="143"/>
      <c r="Z277" s="367"/>
      <c r="AA277" s="140"/>
      <c r="AB277" s="420"/>
      <c r="AC277" s="421"/>
      <c r="AD277" s="206"/>
      <c r="AE277" s="144"/>
      <c r="AF277" s="133"/>
      <c r="AG277" s="144"/>
      <c r="AH277" s="145"/>
      <c r="AI277" s="146"/>
      <c r="AJ277" s="144"/>
      <c r="AK277" s="147"/>
      <c r="AL277" s="114"/>
      <c r="AM277" s="211"/>
      <c r="AN277" s="132"/>
      <c r="AO277" s="132"/>
      <c r="AP277" s="149"/>
      <c r="AQ277" s="150"/>
      <c r="AR277" s="149"/>
      <c r="AS277" s="132"/>
      <c r="AT277" s="132"/>
      <c r="AU277" s="132"/>
      <c r="AV277" s="132"/>
      <c r="AW277" s="132"/>
      <c r="AX277" s="132"/>
      <c r="AY277" s="132"/>
      <c r="AZ277" s="132"/>
      <c r="BA277" s="132"/>
      <c r="BB277" s="132"/>
      <c r="BC277" s="132"/>
      <c r="BD277" s="132"/>
      <c r="BE277" s="132"/>
      <c r="BF277" s="132"/>
      <c r="BG277" s="132"/>
      <c r="BH277" s="132"/>
      <c r="BI277" s="132"/>
      <c r="BJ277" s="132"/>
      <c r="BK277" s="132"/>
      <c r="BL277" s="132"/>
      <c r="BM277" s="132"/>
      <c r="BN277" s="132"/>
    </row>
    <row r="278">
      <c r="A278" s="362" t="b">
        <v>0</v>
      </c>
      <c r="B278" s="94"/>
      <c r="C278" s="95"/>
      <c r="D278" s="96"/>
      <c r="E278" s="97"/>
      <c r="F278" s="98"/>
      <c r="G278" s="98"/>
      <c r="H278" s="98"/>
      <c r="I278" s="98"/>
      <c r="J278" s="98"/>
      <c r="K278" s="96"/>
      <c r="L278" s="96"/>
      <c r="M278" s="96"/>
      <c r="N278" s="270"/>
      <c r="O278" s="369"/>
      <c r="P278" s="370"/>
      <c r="Q278" s="196"/>
      <c r="R278" s="197"/>
      <c r="S278" s="198"/>
      <c r="T278" s="199"/>
      <c r="U278" s="200"/>
      <c r="V278" s="201"/>
      <c r="W278" s="202"/>
      <c r="X278" s="202"/>
      <c r="Y278" s="109"/>
      <c r="Z278" s="280"/>
      <c r="AA278" s="106"/>
      <c r="AB278" s="281"/>
      <c r="AC278" s="282"/>
      <c r="AD278" s="273"/>
      <c r="AE278" s="110"/>
      <c r="AF278" s="99"/>
      <c r="AG278" s="110"/>
      <c r="AH278" s="111"/>
      <c r="AI278" s="112"/>
      <c r="AJ278" s="110"/>
      <c r="AK278" s="113"/>
      <c r="AL278" s="114"/>
      <c r="AM278" s="278"/>
      <c r="AN278" s="98"/>
      <c r="AO278" s="98"/>
      <c r="AP278" s="116"/>
      <c r="AQ278" s="117"/>
      <c r="AR278" s="116"/>
      <c r="AS278" s="98"/>
      <c r="AT278" s="98"/>
      <c r="AU278" s="98"/>
      <c r="AV278" s="98"/>
      <c r="AW278" s="98"/>
      <c r="AX278" s="98"/>
      <c r="AY278" s="98"/>
      <c r="AZ278" s="98"/>
      <c r="BA278" s="98"/>
      <c r="BB278" s="98"/>
      <c r="BC278" s="98"/>
      <c r="BD278" s="98"/>
      <c r="BE278" s="98"/>
      <c r="BF278" s="98"/>
      <c r="BG278" s="98"/>
      <c r="BH278" s="98"/>
      <c r="BI278" s="98"/>
      <c r="BJ278" s="98"/>
      <c r="BK278" s="98"/>
      <c r="BL278" s="98"/>
      <c r="BM278" s="98"/>
      <c r="BN278" s="98"/>
    </row>
    <row r="279">
      <c r="A279" s="366" t="b">
        <v>0</v>
      </c>
      <c r="B279" s="128"/>
      <c r="C279" s="129"/>
      <c r="D279" s="130"/>
      <c r="E279" s="131"/>
      <c r="F279" s="132"/>
      <c r="G279" s="132"/>
      <c r="H279" s="132"/>
      <c r="I279" s="132"/>
      <c r="J279" s="132"/>
      <c r="K279" s="130"/>
      <c r="L279" s="130"/>
      <c r="M279" s="130"/>
      <c r="N279" s="195"/>
      <c r="O279" s="369"/>
      <c r="P279" s="370"/>
      <c r="Q279" s="196"/>
      <c r="R279" s="197"/>
      <c r="S279" s="198"/>
      <c r="T279" s="199"/>
      <c r="U279" s="200"/>
      <c r="V279" s="201"/>
      <c r="W279" s="202"/>
      <c r="X279" s="202"/>
      <c r="Y279" s="143"/>
      <c r="Z279" s="367"/>
      <c r="AA279" s="140"/>
      <c r="AB279" s="420"/>
      <c r="AC279" s="421"/>
      <c r="AD279" s="206"/>
      <c r="AE279" s="144"/>
      <c r="AF279" s="133"/>
      <c r="AG279" s="144"/>
      <c r="AH279" s="145"/>
      <c r="AI279" s="146"/>
      <c r="AJ279" s="144"/>
      <c r="AK279" s="147"/>
      <c r="AL279" s="114"/>
      <c r="AM279" s="211"/>
      <c r="AN279" s="132"/>
      <c r="AO279" s="132"/>
      <c r="AP279" s="149"/>
      <c r="AQ279" s="150"/>
      <c r="AR279" s="149"/>
      <c r="AS279" s="132"/>
      <c r="AT279" s="132"/>
      <c r="AU279" s="132"/>
      <c r="AV279" s="132"/>
      <c r="AW279" s="132"/>
      <c r="AX279" s="132"/>
      <c r="AY279" s="132"/>
      <c r="AZ279" s="132"/>
      <c r="BA279" s="132"/>
      <c r="BB279" s="132"/>
      <c r="BC279" s="132"/>
      <c r="BD279" s="132"/>
      <c r="BE279" s="132"/>
      <c r="BF279" s="132"/>
      <c r="BG279" s="132"/>
      <c r="BH279" s="132"/>
      <c r="BI279" s="132"/>
      <c r="BJ279" s="132"/>
      <c r="BK279" s="132"/>
      <c r="BL279" s="132"/>
      <c r="BM279" s="132"/>
      <c r="BN279" s="132"/>
    </row>
    <row r="280">
      <c r="A280" s="362" t="b">
        <v>0</v>
      </c>
      <c r="B280" s="94"/>
      <c r="C280" s="95"/>
      <c r="D280" s="96"/>
      <c r="E280" s="97"/>
      <c r="F280" s="98"/>
      <c r="G280" s="98"/>
      <c r="H280" s="98"/>
      <c r="I280" s="98"/>
      <c r="J280" s="98"/>
      <c r="K280" s="96"/>
      <c r="L280" s="96"/>
      <c r="M280" s="96"/>
      <c r="N280" s="270"/>
      <c r="O280" s="369"/>
      <c r="P280" s="370"/>
      <c r="Q280" s="196"/>
      <c r="R280" s="197"/>
      <c r="S280" s="198"/>
      <c r="T280" s="199"/>
      <c r="U280" s="200"/>
      <c r="V280" s="201"/>
      <c r="W280" s="202"/>
      <c r="X280" s="202"/>
      <c r="Y280" s="109"/>
      <c r="Z280" s="280"/>
      <c r="AA280" s="106"/>
      <c r="AB280" s="281"/>
      <c r="AC280" s="282"/>
      <c r="AD280" s="273"/>
      <c r="AE280" s="110"/>
      <c r="AF280" s="99"/>
      <c r="AG280" s="110"/>
      <c r="AH280" s="111"/>
      <c r="AI280" s="112"/>
      <c r="AJ280" s="110"/>
      <c r="AK280" s="113"/>
      <c r="AL280" s="114"/>
      <c r="AM280" s="278"/>
      <c r="AN280" s="98"/>
      <c r="AO280" s="98"/>
      <c r="AP280" s="116"/>
      <c r="AQ280" s="117"/>
      <c r="AR280" s="116"/>
      <c r="AS280" s="98"/>
      <c r="AT280" s="98"/>
      <c r="AU280" s="98"/>
      <c r="AV280" s="98"/>
      <c r="AW280" s="98"/>
      <c r="AX280" s="98"/>
      <c r="AY280" s="98"/>
      <c r="AZ280" s="98"/>
      <c r="BA280" s="98"/>
      <c r="BB280" s="98"/>
      <c r="BC280" s="98"/>
      <c r="BD280" s="98"/>
      <c r="BE280" s="98"/>
      <c r="BF280" s="98"/>
      <c r="BG280" s="98"/>
      <c r="BH280" s="98"/>
      <c r="BI280" s="98"/>
      <c r="BJ280" s="98"/>
      <c r="BK280" s="98"/>
      <c r="BL280" s="98"/>
      <c r="BM280" s="98"/>
      <c r="BN280" s="98"/>
    </row>
    <row r="281">
      <c r="A281" s="366" t="b">
        <v>0</v>
      </c>
      <c r="B281" s="128"/>
      <c r="C281" s="129"/>
      <c r="D281" s="130"/>
      <c r="E281" s="131"/>
      <c r="F281" s="132"/>
      <c r="G281" s="132"/>
      <c r="H281" s="132"/>
      <c r="I281" s="132"/>
      <c r="J281" s="132"/>
      <c r="K281" s="130"/>
      <c r="L281" s="130"/>
      <c r="M281" s="130"/>
      <c r="N281" s="195"/>
      <c r="O281" s="369"/>
      <c r="P281" s="370"/>
      <c r="Q281" s="196"/>
      <c r="R281" s="197"/>
      <c r="S281" s="198"/>
      <c r="T281" s="199"/>
      <c r="U281" s="200"/>
      <c r="V281" s="201"/>
      <c r="W281" s="202"/>
      <c r="X281" s="202"/>
      <c r="Y281" s="143"/>
      <c r="Z281" s="367"/>
      <c r="AA281" s="140"/>
      <c r="AB281" s="420"/>
      <c r="AC281" s="421"/>
      <c r="AD281" s="206"/>
      <c r="AE281" s="144"/>
      <c r="AF281" s="133"/>
      <c r="AG281" s="144"/>
      <c r="AH281" s="145"/>
      <c r="AI281" s="146"/>
      <c r="AJ281" s="144"/>
      <c r="AK281" s="147"/>
      <c r="AL281" s="114"/>
      <c r="AM281" s="211"/>
      <c r="AN281" s="132"/>
      <c r="AO281" s="132"/>
      <c r="AP281" s="149"/>
      <c r="AQ281" s="150"/>
      <c r="AR281" s="149"/>
      <c r="AS281" s="132"/>
      <c r="AT281" s="132"/>
      <c r="AU281" s="132"/>
      <c r="AV281" s="132"/>
      <c r="AW281" s="132"/>
      <c r="AX281" s="132"/>
      <c r="AY281" s="132"/>
      <c r="AZ281" s="132"/>
      <c r="BA281" s="132"/>
      <c r="BB281" s="132"/>
      <c r="BC281" s="132"/>
      <c r="BD281" s="132"/>
      <c r="BE281" s="132"/>
      <c r="BF281" s="132"/>
      <c r="BG281" s="132"/>
      <c r="BH281" s="132"/>
      <c r="BI281" s="132"/>
      <c r="BJ281" s="132"/>
      <c r="BK281" s="132"/>
      <c r="BL281" s="132"/>
      <c r="BM281" s="132"/>
      <c r="BN281" s="132"/>
    </row>
    <row r="282">
      <c r="A282" s="362" t="b">
        <v>0</v>
      </c>
      <c r="B282" s="94"/>
      <c r="C282" s="95"/>
      <c r="D282" s="96"/>
      <c r="E282" s="97"/>
      <c r="F282" s="98"/>
      <c r="G282" s="98"/>
      <c r="H282" s="98"/>
      <c r="I282" s="98"/>
      <c r="J282" s="98"/>
      <c r="K282" s="96"/>
      <c r="L282" s="96"/>
      <c r="M282" s="96"/>
      <c r="N282" s="270"/>
      <c r="O282" s="369"/>
      <c r="P282" s="370"/>
      <c r="Q282" s="196"/>
      <c r="R282" s="197"/>
      <c r="S282" s="198"/>
      <c r="T282" s="199"/>
      <c r="U282" s="200"/>
      <c r="V282" s="201"/>
      <c r="W282" s="202"/>
      <c r="X282" s="202"/>
      <c r="Y282" s="109"/>
      <c r="Z282" s="280"/>
      <c r="AA282" s="106"/>
      <c r="AB282" s="281"/>
      <c r="AC282" s="282"/>
      <c r="AD282" s="273"/>
      <c r="AE282" s="110"/>
      <c r="AF282" s="99"/>
      <c r="AG282" s="110"/>
      <c r="AH282" s="111"/>
      <c r="AI282" s="112"/>
      <c r="AJ282" s="110"/>
      <c r="AK282" s="113"/>
      <c r="AL282" s="114"/>
      <c r="AM282" s="278"/>
      <c r="AN282" s="98"/>
      <c r="AO282" s="98"/>
      <c r="AP282" s="116"/>
      <c r="AQ282" s="117"/>
      <c r="AR282" s="116"/>
      <c r="AS282" s="98"/>
      <c r="AT282" s="98"/>
      <c r="AU282" s="98"/>
      <c r="AV282" s="98"/>
      <c r="AW282" s="98"/>
      <c r="AX282" s="98"/>
      <c r="AY282" s="98"/>
      <c r="AZ282" s="98"/>
      <c r="BA282" s="98"/>
      <c r="BB282" s="98"/>
      <c r="BC282" s="98"/>
      <c r="BD282" s="98"/>
      <c r="BE282" s="98"/>
      <c r="BF282" s="98"/>
      <c r="BG282" s="98"/>
      <c r="BH282" s="98"/>
      <c r="BI282" s="98"/>
      <c r="BJ282" s="98"/>
      <c r="BK282" s="98"/>
      <c r="BL282" s="98"/>
      <c r="BM282" s="98"/>
      <c r="BN282" s="98"/>
    </row>
    <row r="283">
      <c r="A283" s="366" t="b">
        <v>0</v>
      </c>
      <c r="B283" s="128"/>
      <c r="C283" s="129"/>
      <c r="D283" s="130"/>
      <c r="E283" s="131"/>
      <c r="F283" s="132"/>
      <c r="G283" s="132"/>
      <c r="H283" s="132"/>
      <c r="I283" s="132"/>
      <c r="J283" s="132"/>
      <c r="K283" s="130"/>
      <c r="L283" s="130"/>
      <c r="M283" s="130"/>
      <c r="N283" s="195"/>
      <c r="O283" s="369"/>
      <c r="P283" s="370"/>
      <c r="Q283" s="196"/>
      <c r="R283" s="197"/>
      <c r="S283" s="198"/>
      <c r="T283" s="199"/>
      <c r="U283" s="200"/>
      <c r="V283" s="201"/>
      <c r="W283" s="202"/>
      <c r="X283" s="202"/>
      <c r="Y283" s="143"/>
      <c r="Z283" s="367"/>
      <c r="AA283" s="140"/>
      <c r="AB283" s="420"/>
      <c r="AC283" s="421"/>
      <c r="AD283" s="206"/>
      <c r="AE283" s="144"/>
      <c r="AF283" s="133"/>
      <c r="AG283" s="144"/>
      <c r="AH283" s="145"/>
      <c r="AI283" s="146"/>
      <c r="AJ283" s="144"/>
      <c r="AK283" s="147"/>
      <c r="AL283" s="114"/>
      <c r="AM283" s="211"/>
      <c r="AN283" s="132"/>
      <c r="AO283" s="132"/>
      <c r="AP283" s="149"/>
      <c r="AQ283" s="150"/>
      <c r="AR283" s="149"/>
      <c r="AS283" s="132"/>
      <c r="AT283" s="132"/>
      <c r="AU283" s="132"/>
      <c r="AV283" s="132"/>
      <c r="AW283" s="132"/>
      <c r="AX283" s="132"/>
      <c r="AY283" s="132"/>
      <c r="AZ283" s="132"/>
      <c r="BA283" s="132"/>
      <c r="BB283" s="132"/>
      <c r="BC283" s="132"/>
      <c r="BD283" s="132"/>
      <c r="BE283" s="132"/>
      <c r="BF283" s="132"/>
      <c r="BG283" s="132"/>
      <c r="BH283" s="132"/>
      <c r="BI283" s="132"/>
      <c r="BJ283" s="132"/>
      <c r="BK283" s="132"/>
      <c r="BL283" s="132"/>
      <c r="BM283" s="132"/>
      <c r="BN283" s="132"/>
    </row>
    <row r="284">
      <c r="A284" s="362" t="b">
        <v>0</v>
      </c>
      <c r="B284" s="94"/>
      <c r="C284" s="95"/>
      <c r="D284" s="96"/>
      <c r="E284" s="97"/>
      <c r="F284" s="98"/>
      <c r="G284" s="98"/>
      <c r="H284" s="98"/>
      <c r="I284" s="98"/>
      <c r="J284" s="98"/>
      <c r="K284" s="96"/>
      <c r="L284" s="96"/>
      <c r="M284" s="96"/>
      <c r="N284" s="270"/>
      <c r="O284" s="369"/>
      <c r="P284" s="370"/>
      <c r="Q284" s="196"/>
      <c r="R284" s="197"/>
      <c r="S284" s="198"/>
      <c r="T284" s="199"/>
      <c r="U284" s="200"/>
      <c r="V284" s="201"/>
      <c r="W284" s="202"/>
      <c r="X284" s="202"/>
      <c r="Y284" s="109"/>
      <c r="Z284" s="280"/>
      <c r="AA284" s="106"/>
      <c r="AB284" s="281"/>
      <c r="AC284" s="282"/>
      <c r="AD284" s="273"/>
      <c r="AE284" s="110"/>
      <c r="AF284" s="99"/>
      <c r="AG284" s="110"/>
      <c r="AH284" s="111"/>
      <c r="AI284" s="112"/>
      <c r="AJ284" s="110"/>
      <c r="AK284" s="113"/>
      <c r="AL284" s="114"/>
      <c r="AM284" s="278"/>
      <c r="AN284" s="98"/>
      <c r="AO284" s="98"/>
      <c r="AP284" s="116"/>
      <c r="AQ284" s="117"/>
      <c r="AR284" s="116"/>
      <c r="AS284" s="98"/>
      <c r="AT284" s="98"/>
      <c r="AU284" s="98"/>
      <c r="AV284" s="98"/>
      <c r="AW284" s="98"/>
      <c r="AX284" s="98"/>
      <c r="AY284" s="98"/>
      <c r="AZ284" s="98"/>
      <c r="BA284" s="98"/>
      <c r="BB284" s="98"/>
      <c r="BC284" s="98"/>
      <c r="BD284" s="98"/>
      <c r="BE284" s="98"/>
      <c r="BF284" s="98"/>
      <c r="BG284" s="98"/>
      <c r="BH284" s="98"/>
      <c r="BI284" s="98"/>
      <c r="BJ284" s="98"/>
      <c r="BK284" s="98"/>
      <c r="BL284" s="98"/>
      <c r="BM284" s="98"/>
      <c r="BN284" s="98"/>
    </row>
    <row r="285">
      <c r="A285" s="366" t="b">
        <v>0</v>
      </c>
      <c r="B285" s="128"/>
      <c r="C285" s="129"/>
      <c r="D285" s="130"/>
      <c r="E285" s="131"/>
      <c r="F285" s="132"/>
      <c r="G285" s="132"/>
      <c r="H285" s="132"/>
      <c r="I285" s="132"/>
      <c r="J285" s="132"/>
      <c r="K285" s="130"/>
      <c r="L285" s="130"/>
      <c r="M285" s="130"/>
      <c r="N285" s="195"/>
      <c r="O285" s="369"/>
      <c r="P285" s="370"/>
      <c r="Q285" s="196"/>
      <c r="R285" s="197"/>
      <c r="S285" s="198"/>
      <c r="T285" s="199"/>
      <c r="U285" s="200"/>
      <c r="V285" s="201"/>
      <c r="W285" s="202"/>
      <c r="X285" s="202"/>
      <c r="Y285" s="143"/>
      <c r="Z285" s="367"/>
      <c r="AA285" s="140"/>
      <c r="AB285" s="420"/>
      <c r="AC285" s="421"/>
      <c r="AD285" s="206"/>
      <c r="AE285" s="144"/>
      <c r="AF285" s="133"/>
      <c r="AG285" s="144"/>
      <c r="AH285" s="145"/>
      <c r="AI285" s="146"/>
      <c r="AJ285" s="144"/>
      <c r="AK285" s="147"/>
      <c r="AL285" s="114"/>
      <c r="AM285" s="211"/>
      <c r="AN285" s="132"/>
      <c r="AO285" s="132"/>
      <c r="AP285" s="149"/>
      <c r="AQ285" s="150"/>
      <c r="AR285" s="149"/>
      <c r="AS285" s="132"/>
      <c r="AT285" s="132"/>
      <c r="AU285" s="132"/>
      <c r="AV285" s="132"/>
      <c r="AW285" s="132"/>
      <c r="AX285" s="132"/>
      <c r="AY285" s="132"/>
      <c r="AZ285" s="132"/>
      <c r="BA285" s="132"/>
      <c r="BB285" s="132"/>
      <c r="BC285" s="132"/>
      <c r="BD285" s="132"/>
      <c r="BE285" s="132"/>
      <c r="BF285" s="132"/>
      <c r="BG285" s="132"/>
      <c r="BH285" s="132"/>
      <c r="BI285" s="132"/>
      <c r="BJ285" s="132"/>
      <c r="BK285" s="132"/>
      <c r="BL285" s="132"/>
      <c r="BM285" s="132"/>
      <c r="BN285" s="132"/>
    </row>
    <row r="286">
      <c r="A286" s="362" t="b">
        <v>0</v>
      </c>
      <c r="B286" s="94"/>
      <c r="C286" s="95"/>
      <c r="D286" s="96"/>
      <c r="E286" s="97"/>
      <c r="F286" s="98"/>
      <c r="G286" s="98"/>
      <c r="H286" s="98"/>
      <c r="I286" s="98"/>
      <c r="J286" s="98"/>
      <c r="K286" s="96"/>
      <c r="L286" s="96"/>
      <c r="M286" s="96"/>
      <c r="N286" s="270"/>
      <c r="O286" s="369"/>
      <c r="P286" s="370"/>
      <c r="Q286" s="196"/>
      <c r="R286" s="197"/>
      <c r="S286" s="198"/>
      <c r="T286" s="199"/>
      <c r="U286" s="200"/>
      <c r="V286" s="201"/>
      <c r="W286" s="202"/>
      <c r="X286" s="202"/>
      <c r="Y286" s="109"/>
      <c r="Z286" s="280"/>
      <c r="AA286" s="106"/>
      <c r="AB286" s="281"/>
      <c r="AC286" s="282"/>
      <c r="AD286" s="273"/>
      <c r="AE286" s="110"/>
      <c r="AF286" s="99"/>
      <c r="AG286" s="110"/>
      <c r="AH286" s="111"/>
      <c r="AI286" s="112"/>
      <c r="AJ286" s="110"/>
      <c r="AK286" s="113"/>
      <c r="AL286" s="114"/>
      <c r="AM286" s="278"/>
      <c r="AN286" s="98"/>
      <c r="AO286" s="98"/>
      <c r="AP286" s="116"/>
      <c r="AQ286" s="117"/>
      <c r="AR286" s="116"/>
      <c r="AS286" s="98"/>
      <c r="AT286" s="98"/>
      <c r="AU286" s="98"/>
      <c r="AV286" s="98"/>
      <c r="AW286" s="98"/>
      <c r="AX286" s="98"/>
      <c r="AY286" s="98"/>
      <c r="AZ286" s="98"/>
      <c r="BA286" s="98"/>
      <c r="BB286" s="98"/>
      <c r="BC286" s="98"/>
      <c r="BD286" s="98"/>
      <c r="BE286" s="98"/>
      <c r="BF286" s="98"/>
      <c r="BG286" s="98"/>
      <c r="BH286" s="98"/>
      <c r="BI286" s="98"/>
      <c r="BJ286" s="98"/>
      <c r="BK286" s="98"/>
      <c r="BL286" s="98"/>
      <c r="BM286" s="98"/>
      <c r="BN286" s="98"/>
    </row>
    <row r="287">
      <c r="A287" s="366" t="b">
        <v>0</v>
      </c>
      <c r="B287" s="128"/>
      <c r="C287" s="129"/>
      <c r="D287" s="130"/>
      <c r="E287" s="131"/>
      <c r="F287" s="132"/>
      <c r="G287" s="132"/>
      <c r="H287" s="132"/>
      <c r="I287" s="132"/>
      <c r="J287" s="132"/>
      <c r="K287" s="130"/>
      <c r="L287" s="130"/>
      <c r="M287" s="130"/>
      <c r="N287" s="195"/>
      <c r="O287" s="369"/>
      <c r="P287" s="370"/>
      <c r="Q287" s="196"/>
      <c r="R287" s="197"/>
      <c r="S287" s="198"/>
      <c r="T287" s="199"/>
      <c r="U287" s="200"/>
      <c r="V287" s="201"/>
      <c r="W287" s="202"/>
      <c r="X287" s="202"/>
      <c r="Y287" s="143"/>
      <c r="Z287" s="367"/>
      <c r="AA287" s="140"/>
      <c r="AB287" s="420"/>
      <c r="AC287" s="421"/>
      <c r="AD287" s="206"/>
      <c r="AE287" s="144"/>
      <c r="AF287" s="133"/>
      <c r="AG287" s="144"/>
      <c r="AH287" s="145"/>
      <c r="AI287" s="146"/>
      <c r="AJ287" s="144"/>
      <c r="AK287" s="147"/>
      <c r="AL287" s="114"/>
      <c r="AM287" s="211"/>
      <c r="AN287" s="132"/>
      <c r="AO287" s="132"/>
      <c r="AP287" s="149"/>
      <c r="AQ287" s="150"/>
      <c r="AR287" s="149"/>
      <c r="AS287" s="132"/>
      <c r="AT287" s="132"/>
      <c r="AU287" s="132"/>
      <c r="AV287" s="132"/>
      <c r="AW287" s="132"/>
      <c r="AX287" s="132"/>
      <c r="AY287" s="132"/>
      <c r="AZ287" s="132"/>
      <c r="BA287" s="132"/>
      <c r="BB287" s="132"/>
      <c r="BC287" s="132"/>
      <c r="BD287" s="132"/>
      <c r="BE287" s="132"/>
      <c r="BF287" s="132"/>
      <c r="BG287" s="132"/>
      <c r="BH287" s="132"/>
      <c r="BI287" s="132"/>
      <c r="BJ287" s="132"/>
      <c r="BK287" s="132"/>
      <c r="BL287" s="132"/>
      <c r="BM287" s="132"/>
      <c r="BN287" s="132"/>
    </row>
    <row r="288">
      <c r="A288" s="362" t="b">
        <v>0</v>
      </c>
      <c r="B288" s="94"/>
      <c r="C288" s="95"/>
      <c r="D288" s="96"/>
      <c r="E288" s="97"/>
      <c r="F288" s="98"/>
      <c r="G288" s="98"/>
      <c r="H288" s="98"/>
      <c r="I288" s="98"/>
      <c r="J288" s="98"/>
      <c r="K288" s="96"/>
      <c r="L288" s="96"/>
      <c r="M288" s="96"/>
      <c r="N288" s="270"/>
      <c r="O288" s="369"/>
      <c r="P288" s="370"/>
      <c r="Q288" s="196"/>
      <c r="R288" s="197"/>
      <c r="S288" s="198"/>
      <c r="T288" s="199"/>
      <c r="U288" s="200"/>
      <c r="V288" s="201"/>
      <c r="W288" s="202"/>
      <c r="X288" s="202"/>
      <c r="Y288" s="109"/>
      <c r="Z288" s="280"/>
      <c r="AA288" s="106"/>
      <c r="AB288" s="281"/>
      <c r="AC288" s="282"/>
      <c r="AD288" s="273"/>
      <c r="AE288" s="110"/>
      <c r="AF288" s="99"/>
      <c r="AG288" s="110"/>
      <c r="AH288" s="111"/>
      <c r="AI288" s="112"/>
      <c r="AJ288" s="110"/>
      <c r="AK288" s="113"/>
      <c r="AL288" s="114"/>
      <c r="AM288" s="278"/>
      <c r="AN288" s="98"/>
      <c r="AO288" s="98"/>
      <c r="AP288" s="116"/>
      <c r="AQ288" s="117"/>
      <c r="AR288" s="116"/>
      <c r="AS288" s="98"/>
      <c r="AT288" s="98"/>
      <c r="AU288" s="98"/>
      <c r="AV288" s="98"/>
      <c r="AW288" s="98"/>
      <c r="AX288" s="98"/>
      <c r="AY288" s="98"/>
      <c r="AZ288" s="98"/>
      <c r="BA288" s="98"/>
      <c r="BB288" s="98"/>
      <c r="BC288" s="98"/>
      <c r="BD288" s="98"/>
      <c r="BE288" s="98"/>
      <c r="BF288" s="98"/>
      <c r="BG288" s="98"/>
      <c r="BH288" s="98"/>
      <c r="BI288" s="98"/>
      <c r="BJ288" s="98"/>
      <c r="BK288" s="98"/>
      <c r="BL288" s="98"/>
      <c r="BM288" s="98"/>
      <c r="BN288" s="98"/>
    </row>
    <row r="289">
      <c r="A289" s="366" t="b">
        <v>0</v>
      </c>
      <c r="B289" s="128"/>
      <c r="C289" s="129"/>
      <c r="D289" s="130"/>
      <c r="E289" s="131"/>
      <c r="F289" s="132"/>
      <c r="G289" s="132"/>
      <c r="H289" s="132"/>
      <c r="I289" s="132"/>
      <c r="J289" s="132"/>
      <c r="K289" s="130"/>
      <c r="L289" s="130"/>
      <c r="M289" s="130"/>
      <c r="N289" s="195"/>
      <c r="O289" s="369"/>
      <c r="P289" s="370"/>
      <c r="Q289" s="196"/>
      <c r="R289" s="197"/>
      <c r="S289" s="198"/>
      <c r="T289" s="199"/>
      <c r="U289" s="200"/>
      <c r="V289" s="201"/>
      <c r="W289" s="202"/>
      <c r="X289" s="202"/>
      <c r="Y289" s="143"/>
      <c r="Z289" s="367"/>
      <c r="AA289" s="140"/>
      <c r="AB289" s="420"/>
      <c r="AC289" s="421"/>
      <c r="AD289" s="206"/>
      <c r="AE289" s="144"/>
      <c r="AF289" s="133"/>
      <c r="AG289" s="144"/>
      <c r="AH289" s="145"/>
      <c r="AI289" s="146"/>
      <c r="AJ289" s="144"/>
      <c r="AK289" s="147"/>
      <c r="AL289" s="114"/>
      <c r="AM289" s="211"/>
      <c r="AN289" s="132"/>
      <c r="AO289" s="132"/>
      <c r="AP289" s="149"/>
      <c r="AQ289" s="150"/>
      <c r="AR289" s="149"/>
      <c r="AS289" s="132"/>
      <c r="AT289" s="132"/>
      <c r="AU289" s="132"/>
      <c r="AV289" s="132"/>
      <c r="AW289" s="132"/>
      <c r="AX289" s="132"/>
      <c r="AY289" s="132"/>
      <c r="AZ289" s="132"/>
      <c r="BA289" s="132"/>
      <c r="BB289" s="132"/>
      <c r="BC289" s="132"/>
      <c r="BD289" s="132"/>
      <c r="BE289" s="132"/>
      <c r="BF289" s="132"/>
      <c r="BG289" s="132"/>
      <c r="BH289" s="132"/>
      <c r="BI289" s="132"/>
      <c r="BJ289" s="132"/>
      <c r="BK289" s="132"/>
      <c r="BL289" s="132"/>
      <c r="BM289" s="132"/>
      <c r="BN289" s="132"/>
    </row>
    <row r="290">
      <c r="A290" s="362" t="b">
        <v>0</v>
      </c>
      <c r="B290" s="94"/>
      <c r="C290" s="95"/>
      <c r="D290" s="96"/>
      <c r="E290" s="97"/>
      <c r="F290" s="98"/>
      <c r="G290" s="98"/>
      <c r="H290" s="98"/>
      <c r="I290" s="98"/>
      <c r="J290" s="98"/>
      <c r="K290" s="96"/>
      <c r="L290" s="96"/>
      <c r="M290" s="96"/>
      <c r="N290" s="270"/>
      <c r="O290" s="369"/>
      <c r="P290" s="370"/>
      <c r="Q290" s="196"/>
      <c r="R290" s="197"/>
      <c r="S290" s="198"/>
      <c r="T290" s="199"/>
      <c r="U290" s="200"/>
      <c r="V290" s="201"/>
      <c r="W290" s="202"/>
      <c r="X290" s="202"/>
      <c r="Y290" s="109"/>
      <c r="Z290" s="280"/>
      <c r="AA290" s="106"/>
      <c r="AB290" s="281"/>
      <c r="AC290" s="282"/>
      <c r="AD290" s="273"/>
      <c r="AE290" s="110"/>
      <c r="AF290" s="99"/>
      <c r="AG290" s="110"/>
      <c r="AH290" s="111"/>
      <c r="AI290" s="112"/>
      <c r="AJ290" s="110"/>
      <c r="AK290" s="113"/>
      <c r="AL290" s="114"/>
      <c r="AM290" s="278"/>
      <c r="AN290" s="98"/>
      <c r="AO290" s="98"/>
      <c r="AP290" s="116"/>
      <c r="AQ290" s="117"/>
      <c r="AR290" s="116"/>
      <c r="AS290" s="98"/>
      <c r="AT290" s="98"/>
      <c r="AU290" s="98"/>
      <c r="AV290" s="98"/>
      <c r="AW290" s="98"/>
      <c r="AX290" s="98"/>
      <c r="AY290" s="98"/>
      <c r="AZ290" s="98"/>
      <c r="BA290" s="98"/>
      <c r="BB290" s="98"/>
      <c r="BC290" s="98"/>
      <c r="BD290" s="98"/>
      <c r="BE290" s="98"/>
      <c r="BF290" s="98"/>
      <c r="BG290" s="98"/>
      <c r="BH290" s="98"/>
      <c r="BI290" s="98"/>
      <c r="BJ290" s="98"/>
      <c r="BK290" s="98"/>
      <c r="BL290" s="98"/>
      <c r="BM290" s="98"/>
      <c r="BN290" s="98"/>
    </row>
    <row r="291">
      <c r="A291" s="366" t="b">
        <v>0</v>
      </c>
      <c r="B291" s="128"/>
      <c r="C291" s="129"/>
      <c r="D291" s="130"/>
      <c r="E291" s="131"/>
      <c r="F291" s="132"/>
      <c r="G291" s="132"/>
      <c r="H291" s="132"/>
      <c r="I291" s="132"/>
      <c r="J291" s="132"/>
      <c r="K291" s="130"/>
      <c r="L291" s="130"/>
      <c r="M291" s="130"/>
      <c r="N291" s="195"/>
      <c r="O291" s="369"/>
      <c r="P291" s="370"/>
      <c r="Q291" s="196"/>
      <c r="R291" s="197"/>
      <c r="S291" s="198"/>
      <c r="T291" s="199"/>
      <c r="U291" s="200"/>
      <c r="V291" s="201"/>
      <c r="W291" s="202"/>
      <c r="X291" s="202"/>
      <c r="Y291" s="143"/>
      <c r="Z291" s="367"/>
      <c r="AA291" s="140"/>
      <c r="AB291" s="420"/>
      <c r="AC291" s="421"/>
      <c r="AD291" s="206"/>
      <c r="AE291" s="144"/>
      <c r="AF291" s="133"/>
      <c r="AG291" s="144"/>
      <c r="AH291" s="145"/>
      <c r="AI291" s="146"/>
      <c r="AJ291" s="144"/>
      <c r="AK291" s="147"/>
      <c r="AL291" s="114"/>
      <c r="AM291" s="211"/>
      <c r="AN291" s="132"/>
      <c r="AO291" s="132"/>
      <c r="AP291" s="149"/>
      <c r="AQ291" s="150"/>
      <c r="AR291" s="149"/>
      <c r="AS291" s="132"/>
      <c r="AT291" s="132"/>
      <c r="AU291" s="132"/>
      <c r="AV291" s="132"/>
      <c r="AW291" s="132"/>
      <c r="AX291" s="132"/>
      <c r="AY291" s="132"/>
      <c r="AZ291" s="132"/>
      <c r="BA291" s="132"/>
      <c r="BB291" s="132"/>
      <c r="BC291" s="132"/>
      <c r="BD291" s="132"/>
      <c r="BE291" s="132"/>
      <c r="BF291" s="132"/>
      <c r="BG291" s="132"/>
      <c r="BH291" s="132"/>
      <c r="BI291" s="132"/>
      <c r="BJ291" s="132"/>
      <c r="BK291" s="132"/>
      <c r="BL291" s="132"/>
      <c r="BM291" s="132"/>
      <c r="BN291" s="132"/>
    </row>
    <row r="292">
      <c r="A292" s="362" t="b">
        <v>0</v>
      </c>
      <c r="B292" s="94"/>
      <c r="C292" s="95"/>
      <c r="D292" s="96"/>
      <c r="E292" s="97"/>
      <c r="F292" s="98"/>
      <c r="G292" s="98"/>
      <c r="H292" s="98"/>
      <c r="I292" s="98"/>
      <c r="J292" s="98"/>
      <c r="K292" s="96"/>
      <c r="L292" s="96"/>
      <c r="M292" s="96"/>
      <c r="N292" s="270"/>
      <c r="O292" s="369"/>
      <c r="P292" s="370"/>
      <c r="Q292" s="196"/>
      <c r="R292" s="197"/>
      <c r="S292" s="198"/>
      <c r="T292" s="199"/>
      <c r="U292" s="200"/>
      <c r="V292" s="201"/>
      <c r="W292" s="202"/>
      <c r="X292" s="202"/>
      <c r="Y292" s="109"/>
      <c r="Z292" s="280"/>
      <c r="AA292" s="106"/>
      <c r="AB292" s="281"/>
      <c r="AC292" s="282"/>
      <c r="AD292" s="273"/>
      <c r="AE292" s="110"/>
      <c r="AF292" s="99"/>
      <c r="AG292" s="110"/>
      <c r="AH292" s="111"/>
      <c r="AI292" s="112"/>
      <c r="AJ292" s="110"/>
      <c r="AK292" s="113"/>
      <c r="AL292" s="114"/>
      <c r="AM292" s="278"/>
      <c r="AN292" s="98"/>
      <c r="AO292" s="98"/>
      <c r="AP292" s="116"/>
      <c r="AQ292" s="117"/>
      <c r="AR292" s="116"/>
      <c r="AS292" s="98"/>
      <c r="AT292" s="98"/>
      <c r="AU292" s="98"/>
      <c r="AV292" s="98"/>
      <c r="AW292" s="98"/>
      <c r="AX292" s="98"/>
      <c r="AY292" s="98"/>
      <c r="AZ292" s="98"/>
      <c r="BA292" s="98"/>
      <c r="BB292" s="98"/>
      <c r="BC292" s="98"/>
      <c r="BD292" s="98"/>
      <c r="BE292" s="98"/>
      <c r="BF292" s="98"/>
      <c r="BG292" s="98"/>
      <c r="BH292" s="98"/>
      <c r="BI292" s="98"/>
      <c r="BJ292" s="98"/>
      <c r="BK292" s="98"/>
      <c r="BL292" s="98"/>
      <c r="BM292" s="98"/>
      <c r="BN292" s="98"/>
    </row>
    <row r="293">
      <c r="A293" s="366" t="b">
        <v>0</v>
      </c>
      <c r="B293" s="128"/>
      <c r="C293" s="129"/>
      <c r="D293" s="130"/>
      <c r="E293" s="131"/>
      <c r="F293" s="132"/>
      <c r="G293" s="132"/>
      <c r="H293" s="132"/>
      <c r="I293" s="132"/>
      <c r="J293" s="132"/>
      <c r="K293" s="130"/>
      <c r="L293" s="130"/>
      <c r="M293" s="130"/>
      <c r="N293" s="195"/>
      <c r="O293" s="369"/>
      <c r="P293" s="370"/>
      <c r="Q293" s="196"/>
      <c r="R293" s="197"/>
      <c r="S293" s="198"/>
      <c r="T293" s="199"/>
      <c r="U293" s="200"/>
      <c r="V293" s="201"/>
      <c r="W293" s="202"/>
      <c r="X293" s="202"/>
      <c r="Y293" s="143"/>
      <c r="Z293" s="367"/>
      <c r="AA293" s="140"/>
      <c r="AB293" s="420"/>
      <c r="AC293" s="421"/>
      <c r="AD293" s="206"/>
      <c r="AE293" s="144"/>
      <c r="AF293" s="133"/>
      <c r="AG293" s="144"/>
      <c r="AH293" s="145"/>
      <c r="AI293" s="146"/>
      <c r="AJ293" s="144"/>
      <c r="AK293" s="147"/>
      <c r="AL293" s="114"/>
      <c r="AM293" s="211"/>
      <c r="AN293" s="132"/>
      <c r="AO293" s="132"/>
      <c r="AP293" s="149"/>
      <c r="AQ293" s="150"/>
      <c r="AR293" s="149"/>
      <c r="AS293" s="132"/>
      <c r="AT293" s="132"/>
      <c r="AU293" s="132"/>
      <c r="AV293" s="132"/>
      <c r="AW293" s="132"/>
      <c r="AX293" s="132"/>
      <c r="AY293" s="132"/>
      <c r="AZ293" s="132"/>
      <c r="BA293" s="132"/>
      <c r="BB293" s="132"/>
      <c r="BC293" s="132"/>
      <c r="BD293" s="132"/>
      <c r="BE293" s="132"/>
      <c r="BF293" s="132"/>
      <c r="BG293" s="132"/>
      <c r="BH293" s="132"/>
      <c r="BI293" s="132"/>
      <c r="BJ293" s="132"/>
      <c r="BK293" s="132"/>
      <c r="BL293" s="132"/>
      <c r="BM293" s="132"/>
      <c r="BN293" s="132"/>
    </row>
    <row r="294">
      <c r="A294" s="362" t="b">
        <v>0</v>
      </c>
      <c r="B294" s="94"/>
      <c r="C294" s="95"/>
      <c r="D294" s="96"/>
      <c r="E294" s="97"/>
      <c r="F294" s="98"/>
      <c r="G294" s="98"/>
      <c r="H294" s="98"/>
      <c r="I294" s="98"/>
      <c r="J294" s="98"/>
      <c r="K294" s="96"/>
      <c r="L294" s="96"/>
      <c r="M294" s="96"/>
      <c r="N294" s="270"/>
      <c r="O294" s="369"/>
      <c r="P294" s="370"/>
      <c r="Q294" s="196"/>
      <c r="R294" s="197"/>
      <c r="S294" s="198"/>
      <c r="T294" s="199"/>
      <c r="U294" s="200"/>
      <c r="V294" s="201"/>
      <c r="W294" s="202"/>
      <c r="X294" s="202"/>
      <c r="Y294" s="109"/>
      <c r="Z294" s="280"/>
      <c r="AA294" s="106"/>
      <c r="AB294" s="281"/>
      <c r="AC294" s="282"/>
      <c r="AD294" s="273"/>
      <c r="AE294" s="110"/>
      <c r="AF294" s="99"/>
      <c r="AG294" s="110"/>
      <c r="AH294" s="111"/>
      <c r="AI294" s="112"/>
      <c r="AJ294" s="110"/>
      <c r="AK294" s="113"/>
      <c r="AL294" s="114"/>
      <c r="AM294" s="278"/>
      <c r="AN294" s="98"/>
      <c r="AO294" s="98"/>
      <c r="AP294" s="116"/>
      <c r="AQ294" s="117"/>
      <c r="AR294" s="116"/>
      <c r="AS294" s="98"/>
      <c r="AT294" s="98"/>
      <c r="AU294" s="98"/>
      <c r="AV294" s="98"/>
      <c r="AW294" s="98"/>
      <c r="AX294" s="98"/>
      <c r="AY294" s="98"/>
      <c r="AZ294" s="98"/>
      <c r="BA294" s="98"/>
      <c r="BB294" s="98"/>
      <c r="BC294" s="98"/>
      <c r="BD294" s="98"/>
      <c r="BE294" s="98"/>
      <c r="BF294" s="98"/>
      <c r="BG294" s="98"/>
      <c r="BH294" s="98"/>
      <c r="BI294" s="98"/>
      <c r="BJ294" s="98"/>
      <c r="BK294" s="98"/>
      <c r="BL294" s="98"/>
      <c r="BM294" s="98"/>
      <c r="BN294" s="98"/>
    </row>
    <row r="295">
      <c r="A295" s="366" t="b">
        <v>0</v>
      </c>
      <c r="B295" s="128"/>
      <c r="C295" s="129"/>
      <c r="D295" s="130"/>
      <c r="E295" s="131"/>
      <c r="F295" s="132"/>
      <c r="G295" s="132"/>
      <c r="H295" s="132"/>
      <c r="I295" s="132"/>
      <c r="J295" s="132"/>
      <c r="K295" s="130"/>
      <c r="L295" s="130"/>
      <c r="M295" s="130"/>
      <c r="N295" s="195"/>
      <c r="O295" s="369"/>
      <c r="P295" s="370"/>
      <c r="Q295" s="196"/>
      <c r="R295" s="197"/>
      <c r="S295" s="198"/>
      <c r="T295" s="199"/>
      <c r="U295" s="200"/>
      <c r="V295" s="201"/>
      <c r="W295" s="202"/>
      <c r="X295" s="202"/>
      <c r="Y295" s="143"/>
      <c r="Z295" s="367"/>
      <c r="AA295" s="140"/>
      <c r="AB295" s="420"/>
      <c r="AC295" s="421"/>
      <c r="AD295" s="206"/>
      <c r="AE295" s="144"/>
      <c r="AF295" s="133"/>
      <c r="AG295" s="144"/>
      <c r="AH295" s="145"/>
      <c r="AI295" s="146"/>
      <c r="AJ295" s="144"/>
      <c r="AK295" s="147"/>
      <c r="AL295" s="114"/>
      <c r="AM295" s="211"/>
      <c r="AN295" s="132"/>
      <c r="AO295" s="132"/>
      <c r="AP295" s="149"/>
      <c r="AQ295" s="150"/>
      <c r="AR295" s="149"/>
      <c r="AS295" s="132"/>
      <c r="AT295" s="132"/>
      <c r="AU295" s="132"/>
      <c r="AV295" s="132"/>
      <c r="AW295" s="132"/>
      <c r="AX295" s="132"/>
      <c r="AY295" s="132"/>
      <c r="AZ295" s="132"/>
      <c r="BA295" s="132"/>
      <c r="BB295" s="132"/>
      <c r="BC295" s="132"/>
      <c r="BD295" s="132"/>
      <c r="BE295" s="132"/>
      <c r="BF295" s="132"/>
      <c r="BG295" s="132"/>
      <c r="BH295" s="132"/>
      <c r="BI295" s="132"/>
      <c r="BJ295" s="132"/>
      <c r="BK295" s="132"/>
      <c r="BL295" s="132"/>
      <c r="BM295" s="132"/>
      <c r="BN295" s="132"/>
    </row>
    <row r="296">
      <c r="A296" s="362" t="b">
        <v>0</v>
      </c>
      <c r="B296" s="94"/>
      <c r="C296" s="95"/>
      <c r="D296" s="96"/>
      <c r="E296" s="97"/>
      <c r="F296" s="98"/>
      <c r="G296" s="98"/>
      <c r="H296" s="98"/>
      <c r="I296" s="98"/>
      <c r="J296" s="98"/>
      <c r="K296" s="96"/>
      <c r="L296" s="96"/>
      <c r="M296" s="96"/>
      <c r="N296" s="270"/>
      <c r="O296" s="369"/>
      <c r="P296" s="370"/>
      <c r="Q296" s="196"/>
      <c r="R296" s="197"/>
      <c r="S296" s="198"/>
      <c r="T296" s="199"/>
      <c r="U296" s="200"/>
      <c r="V296" s="201"/>
      <c r="W296" s="202"/>
      <c r="X296" s="202"/>
      <c r="Y296" s="109"/>
      <c r="Z296" s="280"/>
      <c r="AA296" s="106"/>
      <c r="AB296" s="281"/>
      <c r="AC296" s="282"/>
      <c r="AD296" s="273"/>
      <c r="AE296" s="110"/>
      <c r="AF296" s="99"/>
      <c r="AG296" s="110"/>
      <c r="AH296" s="111"/>
      <c r="AI296" s="112"/>
      <c r="AJ296" s="110"/>
      <c r="AK296" s="113"/>
      <c r="AL296" s="114"/>
      <c r="AM296" s="278"/>
      <c r="AN296" s="98"/>
      <c r="AO296" s="98"/>
      <c r="AP296" s="116"/>
      <c r="AQ296" s="117"/>
      <c r="AR296" s="116"/>
      <c r="AS296" s="98"/>
      <c r="AT296" s="98"/>
      <c r="AU296" s="98"/>
      <c r="AV296" s="98"/>
      <c r="AW296" s="98"/>
      <c r="AX296" s="98"/>
      <c r="AY296" s="98"/>
      <c r="AZ296" s="98"/>
      <c r="BA296" s="98"/>
      <c r="BB296" s="98"/>
      <c r="BC296" s="98"/>
      <c r="BD296" s="98"/>
      <c r="BE296" s="98"/>
      <c r="BF296" s="98"/>
      <c r="BG296" s="98"/>
      <c r="BH296" s="98"/>
      <c r="BI296" s="98"/>
      <c r="BJ296" s="98"/>
      <c r="BK296" s="98"/>
      <c r="BL296" s="98"/>
      <c r="BM296" s="98"/>
      <c r="BN296" s="98"/>
    </row>
    <row r="297">
      <c r="A297" s="366" t="b">
        <v>0</v>
      </c>
      <c r="B297" s="128"/>
      <c r="C297" s="129"/>
      <c r="D297" s="130"/>
      <c r="E297" s="131"/>
      <c r="F297" s="132"/>
      <c r="G297" s="132"/>
      <c r="H297" s="132"/>
      <c r="I297" s="132"/>
      <c r="J297" s="132"/>
      <c r="K297" s="130"/>
      <c r="L297" s="130"/>
      <c r="M297" s="130"/>
      <c r="N297" s="195"/>
      <c r="O297" s="369"/>
      <c r="P297" s="370"/>
      <c r="Q297" s="196"/>
      <c r="R297" s="197"/>
      <c r="S297" s="198"/>
      <c r="T297" s="199"/>
      <c r="U297" s="200"/>
      <c r="V297" s="201"/>
      <c r="W297" s="202"/>
      <c r="X297" s="202"/>
      <c r="Y297" s="143"/>
      <c r="Z297" s="367"/>
      <c r="AA297" s="140"/>
      <c r="AB297" s="420"/>
      <c r="AC297" s="421"/>
      <c r="AD297" s="206"/>
      <c r="AE297" s="144"/>
      <c r="AF297" s="133"/>
      <c r="AG297" s="144"/>
      <c r="AH297" s="145"/>
      <c r="AI297" s="146"/>
      <c r="AJ297" s="144"/>
      <c r="AK297" s="147"/>
      <c r="AL297" s="114"/>
      <c r="AM297" s="211"/>
      <c r="AN297" s="132"/>
      <c r="AO297" s="132"/>
      <c r="AP297" s="149"/>
      <c r="AQ297" s="150"/>
      <c r="AR297" s="149"/>
      <c r="AS297" s="132"/>
      <c r="AT297" s="132"/>
      <c r="AU297" s="132"/>
      <c r="AV297" s="132"/>
      <c r="AW297" s="132"/>
      <c r="AX297" s="132"/>
      <c r="AY297" s="132"/>
      <c r="AZ297" s="132"/>
      <c r="BA297" s="132"/>
      <c r="BB297" s="132"/>
      <c r="BC297" s="132"/>
      <c r="BD297" s="132"/>
      <c r="BE297" s="132"/>
      <c r="BF297" s="132"/>
      <c r="BG297" s="132"/>
      <c r="BH297" s="132"/>
      <c r="BI297" s="132"/>
      <c r="BJ297" s="132"/>
      <c r="BK297" s="132"/>
      <c r="BL297" s="132"/>
      <c r="BM297" s="132"/>
      <c r="BN297" s="132"/>
    </row>
    <row r="298">
      <c r="A298" s="362" t="b">
        <v>0</v>
      </c>
      <c r="B298" s="94"/>
      <c r="C298" s="95"/>
      <c r="D298" s="96"/>
      <c r="E298" s="97"/>
      <c r="F298" s="98"/>
      <c r="G298" s="98"/>
      <c r="H298" s="98"/>
      <c r="I298" s="98"/>
      <c r="J298" s="98"/>
      <c r="K298" s="96"/>
      <c r="L298" s="96"/>
      <c r="M298" s="96"/>
      <c r="N298" s="270"/>
      <c r="O298" s="369"/>
      <c r="P298" s="370"/>
      <c r="Q298" s="196"/>
      <c r="R298" s="197"/>
      <c r="S298" s="198"/>
      <c r="T298" s="199"/>
      <c r="U298" s="200"/>
      <c r="V298" s="201"/>
      <c r="W298" s="202"/>
      <c r="X298" s="202"/>
      <c r="Y298" s="109"/>
      <c r="Z298" s="280"/>
      <c r="AA298" s="106"/>
      <c r="AB298" s="281"/>
      <c r="AC298" s="282"/>
      <c r="AD298" s="273"/>
      <c r="AE298" s="110"/>
      <c r="AF298" s="99"/>
      <c r="AG298" s="110"/>
      <c r="AH298" s="111"/>
      <c r="AI298" s="112"/>
      <c r="AJ298" s="110"/>
      <c r="AK298" s="113"/>
      <c r="AL298" s="114"/>
      <c r="AM298" s="278"/>
      <c r="AN298" s="98"/>
      <c r="AO298" s="98"/>
      <c r="AP298" s="116"/>
      <c r="AQ298" s="117"/>
      <c r="AR298" s="116"/>
      <c r="AS298" s="98"/>
      <c r="AT298" s="98"/>
      <c r="AU298" s="98"/>
      <c r="AV298" s="98"/>
      <c r="AW298" s="98"/>
      <c r="AX298" s="98"/>
      <c r="AY298" s="98"/>
      <c r="AZ298" s="98"/>
      <c r="BA298" s="98"/>
      <c r="BB298" s="98"/>
      <c r="BC298" s="98"/>
      <c r="BD298" s="98"/>
      <c r="BE298" s="98"/>
      <c r="BF298" s="98"/>
      <c r="BG298" s="98"/>
      <c r="BH298" s="98"/>
      <c r="BI298" s="98"/>
      <c r="BJ298" s="98"/>
      <c r="BK298" s="98"/>
      <c r="BL298" s="98"/>
      <c r="BM298" s="98"/>
      <c r="BN298" s="98"/>
    </row>
    <row r="299">
      <c r="A299" s="366" t="b">
        <v>0</v>
      </c>
      <c r="B299" s="128"/>
      <c r="C299" s="129"/>
      <c r="D299" s="130"/>
      <c r="E299" s="131"/>
      <c r="F299" s="132"/>
      <c r="G299" s="132"/>
      <c r="H299" s="132"/>
      <c r="I299" s="132"/>
      <c r="J299" s="132"/>
      <c r="K299" s="130"/>
      <c r="L299" s="130"/>
      <c r="M299" s="130"/>
      <c r="N299" s="195"/>
      <c r="O299" s="369"/>
      <c r="P299" s="370"/>
      <c r="Q299" s="196"/>
      <c r="R299" s="197"/>
      <c r="S299" s="198"/>
      <c r="T299" s="199"/>
      <c r="U299" s="200"/>
      <c r="V299" s="201"/>
      <c r="W299" s="202"/>
      <c r="X299" s="202"/>
      <c r="Y299" s="143"/>
      <c r="Z299" s="367"/>
      <c r="AA299" s="140"/>
      <c r="AB299" s="420"/>
      <c r="AC299" s="421"/>
      <c r="AD299" s="206"/>
      <c r="AE299" s="144"/>
      <c r="AF299" s="133"/>
      <c r="AG299" s="144"/>
      <c r="AH299" s="145"/>
      <c r="AI299" s="146"/>
      <c r="AJ299" s="144"/>
      <c r="AK299" s="147"/>
      <c r="AL299" s="114"/>
      <c r="AM299" s="211"/>
      <c r="AN299" s="132"/>
      <c r="AO299" s="132"/>
      <c r="AP299" s="149"/>
      <c r="AQ299" s="150"/>
      <c r="AR299" s="149"/>
      <c r="AS299" s="132"/>
      <c r="AT299" s="132"/>
      <c r="AU299" s="132"/>
      <c r="AV299" s="132"/>
      <c r="AW299" s="132"/>
      <c r="AX299" s="132"/>
      <c r="AY299" s="132"/>
      <c r="AZ299" s="132"/>
      <c r="BA299" s="132"/>
      <c r="BB299" s="132"/>
      <c r="BC299" s="132"/>
      <c r="BD299" s="132"/>
      <c r="BE299" s="132"/>
      <c r="BF299" s="132"/>
      <c r="BG299" s="132"/>
      <c r="BH299" s="132"/>
      <c r="BI299" s="132"/>
      <c r="BJ299" s="132"/>
      <c r="BK299" s="132"/>
      <c r="BL299" s="132"/>
      <c r="BM299" s="132"/>
      <c r="BN299" s="132"/>
    </row>
    <row r="300">
      <c r="A300" s="362" t="b">
        <v>0</v>
      </c>
      <c r="B300" s="94"/>
      <c r="C300" s="95"/>
      <c r="D300" s="96"/>
      <c r="E300" s="97"/>
      <c r="F300" s="98"/>
      <c r="G300" s="98"/>
      <c r="H300" s="98"/>
      <c r="I300" s="98"/>
      <c r="J300" s="98"/>
      <c r="K300" s="96"/>
      <c r="L300" s="96"/>
      <c r="M300" s="96"/>
      <c r="N300" s="270"/>
      <c r="O300" s="369"/>
      <c r="P300" s="370"/>
      <c r="Q300" s="196"/>
      <c r="R300" s="197"/>
      <c r="S300" s="198"/>
      <c r="T300" s="199"/>
      <c r="U300" s="200"/>
      <c r="V300" s="201"/>
      <c r="W300" s="202"/>
      <c r="X300" s="202"/>
      <c r="Y300" s="109"/>
      <c r="Z300" s="280"/>
      <c r="AA300" s="106"/>
      <c r="AB300" s="281"/>
      <c r="AC300" s="282"/>
      <c r="AD300" s="273"/>
      <c r="AE300" s="110"/>
      <c r="AF300" s="99"/>
      <c r="AG300" s="110"/>
      <c r="AH300" s="111"/>
      <c r="AI300" s="112"/>
      <c r="AJ300" s="110"/>
      <c r="AK300" s="113"/>
      <c r="AL300" s="114"/>
      <c r="AM300" s="278"/>
      <c r="AN300" s="98"/>
      <c r="AO300" s="98"/>
      <c r="AP300" s="116"/>
      <c r="AQ300" s="117"/>
      <c r="AR300" s="116"/>
      <c r="AS300" s="98"/>
      <c r="AT300" s="98"/>
      <c r="AU300" s="98"/>
      <c r="AV300" s="98"/>
      <c r="AW300" s="98"/>
      <c r="AX300" s="98"/>
      <c r="AY300" s="98"/>
      <c r="AZ300" s="98"/>
      <c r="BA300" s="98"/>
      <c r="BB300" s="98"/>
      <c r="BC300" s="98"/>
      <c r="BD300" s="98"/>
      <c r="BE300" s="98"/>
      <c r="BF300" s="98"/>
      <c r="BG300" s="98"/>
      <c r="BH300" s="98"/>
      <c r="BI300" s="98"/>
      <c r="BJ300" s="98"/>
      <c r="BK300" s="98"/>
      <c r="BL300" s="98"/>
      <c r="BM300" s="98"/>
      <c r="BN300" s="98"/>
    </row>
    <row r="301">
      <c r="A301" s="366" t="b">
        <v>0</v>
      </c>
      <c r="B301" s="128"/>
      <c r="C301" s="129"/>
      <c r="D301" s="130"/>
      <c r="E301" s="131"/>
      <c r="F301" s="132"/>
      <c r="G301" s="132"/>
      <c r="H301" s="132"/>
      <c r="I301" s="132"/>
      <c r="J301" s="132"/>
      <c r="K301" s="130"/>
      <c r="L301" s="130"/>
      <c r="M301" s="130"/>
      <c r="N301" s="195"/>
      <c r="O301" s="369"/>
      <c r="P301" s="370"/>
      <c r="Q301" s="196"/>
      <c r="R301" s="197"/>
      <c r="S301" s="198"/>
      <c r="T301" s="199"/>
      <c r="U301" s="200"/>
      <c r="V301" s="201"/>
      <c r="W301" s="202"/>
      <c r="X301" s="202"/>
      <c r="Y301" s="143"/>
      <c r="Z301" s="367"/>
      <c r="AA301" s="140"/>
      <c r="AB301" s="420"/>
      <c r="AC301" s="421"/>
      <c r="AD301" s="206"/>
      <c r="AE301" s="144"/>
      <c r="AF301" s="133"/>
      <c r="AG301" s="144"/>
      <c r="AH301" s="145"/>
      <c r="AI301" s="146"/>
      <c r="AJ301" s="144"/>
      <c r="AK301" s="147"/>
      <c r="AL301" s="114"/>
      <c r="AM301" s="211"/>
      <c r="AN301" s="132"/>
      <c r="AO301" s="132"/>
      <c r="AP301" s="149"/>
      <c r="AQ301" s="150"/>
      <c r="AR301" s="149"/>
      <c r="AS301" s="132"/>
      <c r="AT301" s="132"/>
      <c r="AU301" s="132"/>
      <c r="AV301" s="132"/>
      <c r="AW301" s="132"/>
      <c r="AX301" s="132"/>
      <c r="AY301" s="132"/>
      <c r="AZ301" s="132"/>
      <c r="BA301" s="132"/>
      <c r="BB301" s="132"/>
      <c r="BC301" s="132"/>
      <c r="BD301" s="132"/>
      <c r="BE301" s="132"/>
      <c r="BF301" s="132"/>
      <c r="BG301" s="132"/>
      <c r="BH301" s="132"/>
      <c r="BI301" s="132"/>
      <c r="BJ301" s="132"/>
      <c r="BK301" s="132"/>
      <c r="BL301" s="132"/>
      <c r="BM301" s="132"/>
      <c r="BN301" s="132"/>
    </row>
    <row r="302">
      <c r="A302" s="362" t="b">
        <v>0</v>
      </c>
      <c r="B302" s="94"/>
      <c r="C302" s="95"/>
      <c r="D302" s="96"/>
      <c r="E302" s="97"/>
      <c r="F302" s="98"/>
      <c r="G302" s="98"/>
      <c r="H302" s="98"/>
      <c r="I302" s="98"/>
      <c r="J302" s="98"/>
      <c r="K302" s="96"/>
      <c r="L302" s="96"/>
      <c r="M302" s="96"/>
      <c r="N302" s="270"/>
      <c r="O302" s="369"/>
      <c r="P302" s="370"/>
      <c r="Q302" s="196"/>
      <c r="R302" s="197"/>
      <c r="S302" s="198"/>
      <c r="T302" s="199"/>
      <c r="U302" s="200"/>
      <c r="V302" s="201"/>
      <c r="W302" s="202"/>
      <c r="X302" s="202"/>
      <c r="Y302" s="109"/>
      <c r="Z302" s="280"/>
      <c r="AA302" s="106"/>
      <c r="AB302" s="281"/>
      <c r="AC302" s="282"/>
      <c r="AD302" s="273"/>
      <c r="AE302" s="110"/>
      <c r="AF302" s="99"/>
      <c r="AG302" s="110"/>
      <c r="AH302" s="111"/>
      <c r="AI302" s="112"/>
      <c r="AJ302" s="110"/>
      <c r="AK302" s="113"/>
      <c r="AL302" s="114"/>
      <c r="AM302" s="278"/>
      <c r="AN302" s="98"/>
      <c r="AO302" s="98"/>
      <c r="AP302" s="116"/>
      <c r="AQ302" s="117"/>
      <c r="AR302" s="116"/>
      <c r="AS302" s="98"/>
      <c r="AT302" s="98"/>
      <c r="AU302" s="98"/>
      <c r="AV302" s="98"/>
      <c r="AW302" s="98"/>
      <c r="AX302" s="98"/>
      <c r="AY302" s="98"/>
      <c r="AZ302" s="98"/>
      <c r="BA302" s="98"/>
      <c r="BB302" s="98"/>
      <c r="BC302" s="98"/>
      <c r="BD302" s="98"/>
      <c r="BE302" s="98"/>
      <c r="BF302" s="98"/>
      <c r="BG302" s="98"/>
      <c r="BH302" s="98"/>
      <c r="BI302" s="98"/>
      <c r="BJ302" s="98"/>
      <c r="BK302" s="98"/>
      <c r="BL302" s="98"/>
      <c r="BM302" s="98"/>
      <c r="BN302" s="98"/>
    </row>
    <row r="303">
      <c r="A303" s="366" t="b">
        <v>0</v>
      </c>
      <c r="B303" s="128"/>
      <c r="C303" s="129"/>
      <c r="D303" s="130"/>
      <c r="E303" s="131"/>
      <c r="F303" s="132"/>
      <c r="G303" s="132"/>
      <c r="H303" s="132"/>
      <c r="I303" s="132"/>
      <c r="J303" s="132"/>
      <c r="K303" s="130"/>
      <c r="L303" s="130"/>
      <c r="M303" s="130"/>
      <c r="N303" s="195"/>
      <c r="O303" s="369"/>
      <c r="P303" s="370"/>
      <c r="Q303" s="196"/>
      <c r="R303" s="197"/>
      <c r="S303" s="198"/>
      <c r="T303" s="199"/>
      <c r="U303" s="200"/>
      <c r="V303" s="201"/>
      <c r="W303" s="202"/>
      <c r="X303" s="202"/>
      <c r="Y303" s="143"/>
      <c r="Z303" s="367"/>
      <c r="AA303" s="140"/>
      <c r="AB303" s="420"/>
      <c r="AC303" s="421"/>
      <c r="AD303" s="206"/>
      <c r="AE303" s="144"/>
      <c r="AF303" s="133"/>
      <c r="AG303" s="144"/>
      <c r="AH303" s="145"/>
      <c r="AI303" s="146"/>
      <c r="AJ303" s="144"/>
      <c r="AK303" s="147"/>
      <c r="AL303" s="114"/>
      <c r="AM303" s="211"/>
      <c r="AN303" s="132"/>
      <c r="AO303" s="132"/>
      <c r="AP303" s="149"/>
      <c r="AQ303" s="150"/>
      <c r="AR303" s="149"/>
      <c r="AS303" s="132"/>
      <c r="AT303" s="132"/>
      <c r="AU303" s="132"/>
      <c r="AV303" s="132"/>
      <c r="AW303" s="132"/>
      <c r="AX303" s="132"/>
      <c r="AY303" s="132"/>
      <c r="AZ303" s="132"/>
      <c r="BA303" s="132"/>
      <c r="BB303" s="132"/>
      <c r="BC303" s="132"/>
      <c r="BD303" s="132"/>
      <c r="BE303" s="132"/>
      <c r="BF303" s="132"/>
      <c r="BG303" s="132"/>
      <c r="BH303" s="132"/>
      <c r="BI303" s="132"/>
      <c r="BJ303" s="132"/>
      <c r="BK303" s="132"/>
      <c r="BL303" s="132"/>
      <c r="BM303" s="132"/>
      <c r="BN303" s="132"/>
    </row>
    <row r="304">
      <c r="A304" s="362" t="b">
        <v>0</v>
      </c>
      <c r="B304" s="94"/>
      <c r="C304" s="95"/>
      <c r="D304" s="96"/>
      <c r="E304" s="97"/>
      <c r="F304" s="98"/>
      <c r="G304" s="98"/>
      <c r="H304" s="98"/>
      <c r="I304" s="98"/>
      <c r="J304" s="98"/>
      <c r="K304" s="96"/>
      <c r="L304" s="96"/>
      <c r="M304" s="96"/>
      <c r="N304" s="270"/>
      <c r="O304" s="369"/>
      <c r="P304" s="370"/>
      <c r="Q304" s="196"/>
      <c r="R304" s="197"/>
      <c r="S304" s="198"/>
      <c r="T304" s="199"/>
      <c r="U304" s="200"/>
      <c r="V304" s="201"/>
      <c r="W304" s="202"/>
      <c r="X304" s="202"/>
      <c r="Y304" s="109"/>
      <c r="Z304" s="280"/>
      <c r="AA304" s="106"/>
      <c r="AB304" s="281"/>
      <c r="AC304" s="282"/>
      <c r="AD304" s="273"/>
      <c r="AE304" s="110"/>
      <c r="AF304" s="99"/>
      <c r="AG304" s="110"/>
      <c r="AH304" s="111"/>
      <c r="AI304" s="112"/>
      <c r="AJ304" s="110"/>
      <c r="AK304" s="113"/>
      <c r="AL304" s="114"/>
      <c r="AM304" s="278"/>
      <c r="AN304" s="98"/>
      <c r="AO304" s="98"/>
      <c r="AP304" s="116"/>
      <c r="AQ304" s="117"/>
      <c r="AR304" s="116"/>
      <c r="AS304" s="98"/>
      <c r="AT304" s="98"/>
      <c r="AU304" s="98"/>
      <c r="AV304" s="98"/>
      <c r="AW304" s="98"/>
      <c r="AX304" s="98"/>
      <c r="AY304" s="98"/>
      <c r="AZ304" s="98"/>
      <c r="BA304" s="98"/>
      <c r="BB304" s="98"/>
      <c r="BC304" s="98"/>
      <c r="BD304" s="98"/>
      <c r="BE304" s="98"/>
      <c r="BF304" s="98"/>
      <c r="BG304" s="98"/>
      <c r="BH304" s="98"/>
      <c r="BI304" s="98"/>
      <c r="BJ304" s="98"/>
      <c r="BK304" s="98"/>
      <c r="BL304" s="98"/>
      <c r="BM304" s="98"/>
      <c r="BN304" s="98"/>
    </row>
    <row r="305">
      <c r="A305" s="366" t="b">
        <v>0</v>
      </c>
      <c r="B305" s="128"/>
      <c r="C305" s="129"/>
      <c r="D305" s="130"/>
      <c r="E305" s="131"/>
      <c r="F305" s="132"/>
      <c r="G305" s="132"/>
      <c r="H305" s="132"/>
      <c r="I305" s="132"/>
      <c r="J305" s="132"/>
      <c r="K305" s="130"/>
      <c r="L305" s="130"/>
      <c r="M305" s="130"/>
      <c r="N305" s="195"/>
      <c r="O305" s="369"/>
      <c r="P305" s="370"/>
      <c r="Q305" s="196"/>
      <c r="R305" s="197"/>
      <c r="S305" s="198"/>
      <c r="T305" s="199"/>
      <c r="U305" s="200"/>
      <c r="V305" s="201"/>
      <c r="W305" s="202"/>
      <c r="X305" s="202"/>
      <c r="Y305" s="143"/>
      <c r="Z305" s="367"/>
      <c r="AA305" s="140"/>
      <c r="AB305" s="420"/>
      <c r="AC305" s="421"/>
      <c r="AD305" s="206"/>
      <c r="AE305" s="144"/>
      <c r="AF305" s="133"/>
      <c r="AG305" s="144"/>
      <c r="AH305" s="145"/>
      <c r="AI305" s="146"/>
      <c r="AJ305" s="144"/>
      <c r="AK305" s="147"/>
      <c r="AL305" s="114"/>
      <c r="AM305" s="211"/>
      <c r="AN305" s="132"/>
      <c r="AO305" s="132"/>
      <c r="AP305" s="149"/>
      <c r="AQ305" s="150"/>
      <c r="AR305" s="149"/>
      <c r="AS305" s="132"/>
      <c r="AT305" s="132"/>
      <c r="AU305" s="132"/>
      <c r="AV305" s="132"/>
      <c r="AW305" s="132"/>
      <c r="AX305" s="132"/>
      <c r="AY305" s="132"/>
      <c r="AZ305" s="132"/>
      <c r="BA305" s="132"/>
      <c r="BB305" s="132"/>
      <c r="BC305" s="132"/>
      <c r="BD305" s="132"/>
      <c r="BE305" s="132"/>
      <c r="BF305" s="132"/>
      <c r="BG305" s="132"/>
      <c r="BH305" s="132"/>
      <c r="BI305" s="132"/>
      <c r="BJ305" s="132"/>
      <c r="BK305" s="132"/>
      <c r="BL305" s="132"/>
      <c r="BM305" s="132"/>
      <c r="BN305" s="132"/>
    </row>
    <row r="306">
      <c r="A306" s="362" t="b">
        <v>0</v>
      </c>
      <c r="B306" s="94"/>
      <c r="C306" s="95"/>
      <c r="D306" s="96"/>
      <c r="E306" s="97"/>
      <c r="F306" s="98"/>
      <c r="G306" s="98"/>
      <c r="H306" s="98"/>
      <c r="I306" s="98"/>
      <c r="J306" s="98"/>
      <c r="K306" s="96"/>
      <c r="L306" s="96"/>
      <c r="M306" s="96"/>
      <c r="N306" s="270"/>
      <c r="O306" s="369"/>
      <c r="P306" s="370"/>
      <c r="Q306" s="196"/>
      <c r="R306" s="197"/>
      <c r="S306" s="198"/>
      <c r="T306" s="199"/>
      <c r="U306" s="200"/>
      <c r="V306" s="201"/>
      <c r="W306" s="202"/>
      <c r="X306" s="202"/>
      <c r="Y306" s="109"/>
      <c r="Z306" s="280"/>
      <c r="AA306" s="106"/>
      <c r="AB306" s="281"/>
      <c r="AC306" s="282"/>
      <c r="AD306" s="273"/>
      <c r="AE306" s="110"/>
      <c r="AF306" s="99"/>
      <c r="AG306" s="110"/>
      <c r="AH306" s="111"/>
      <c r="AI306" s="112"/>
      <c r="AJ306" s="110"/>
      <c r="AK306" s="113"/>
      <c r="AL306" s="114"/>
      <c r="AM306" s="278"/>
      <c r="AN306" s="98"/>
      <c r="AO306" s="98"/>
      <c r="AP306" s="116"/>
      <c r="AQ306" s="117"/>
      <c r="AR306" s="116"/>
      <c r="AS306" s="98"/>
      <c r="AT306" s="98"/>
      <c r="AU306" s="98"/>
      <c r="AV306" s="98"/>
      <c r="AW306" s="98"/>
      <c r="AX306" s="98"/>
      <c r="AY306" s="98"/>
      <c r="AZ306" s="98"/>
      <c r="BA306" s="98"/>
      <c r="BB306" s="98"/>
      <c r="BC306" s="98"/>
      <c r="BD306" s="98"/>
      <c r="BE306" s="98"/>
      <c r="BF306" s="98"/>
      <c r="BG306" s="98"/>
      <c r="BH306" s="98"/>
      <c r="BI306" s="98"/>
      <c r="BJ306" s="98"/>
      <c r="BK306" s="98"/>
      <c r="BL306" s="98"/>
      <c r="BM306" s="98"/>
      <c r="BN306" s="98"/>
    </row>
    <row r="307">
      <c r="A307" s="366" t="b">
        <v>0</v>
      </c>
      <c r="B307" s="128"/>
      <c r="C307" s="129"/>
      <c r="D307" s="130"/>
      <c r="E307" s="131"/>
      <c r="F307" s="132"/>
      <c r="G307" s="132"/>
      <c r="H307" s="132"/>
      <c r="I307" s="132"/>
      <c r="J307" s="132"/>
      <c r="K307" s="130"/>
      <c r="L307" s="130"/>
      <c r="M307" s="130"/>
      <c r="N307" s="195"/>
      <c r="O307" s="369"/>
      <c r="P307" s="370"/>
      <c r="Q307" s="196"/>
      <c r="R307" s="197"/>
      <c r="S307" s="198"/>
      <c r="T307" s="199"/>
      <c r="U307" s="200"/>
      <c r="V307" s="201"/>
      <c r="W307" s="202"/>
      <c r="X307" s="202"/>
      <c r="Y307" s="143"/>
      <c r="Z307" s="367"/>
      <c r="AA307" s="140"/>
      <c r="AB307" s="420"/>
      <c r="AC307" s="421"/>
      <c r="AD307" s="206"/>
      <c r="AE307" s="144"/>
      <c r="AF307" s="133"/>
      <c r="AG307" s="144"/>
      <c r="AH307" s="145"/>
      <c r="AI307" s="146"/>
      <c r="AJ307" s="144"/>
      <c r="AK307" s="147"/>
      <c r="AL307" s="114"/>
      <c r="AM307" s="211"/>
      <c r="AN307" s="132"/>
      <c r="AO307" s="132"/>
      <c r="AP307" s="149"/>
      <c r="AQ307" s="150"/>
      <c r="AR307" s="149"/>
      <c r="AS307" s="132"/>
      <c r="AT307" s="132"/>
      <c r="AU307" s="132"/>
      <c r="AV307" s="132"/>
      <c r="AW307" s="132"/>
      <c r="AX307" s="132"/>
      <c r="AY307" s="132"/>
      <c r="AZ307" s="132"/>
      <c r="BA307" s="132"/>
      <c r="BB307" s="132"/>
      <c r="BC307" s="132"/>
      <c r="BD307" s="132"/>
      <c r="BE307" s="132"/>
      <c r="BF307" s="132"/>
      <c r="BG307" s="132"/>
      <c r="BH307" s="132"/>
      <c r="BI307" s="132"/>
      <c r="BJ307" s="132"/>
      <c r="BK307" s="132"/>
      <c r="BL307" s="132"/>
      <c r="BM307" s="132"/>
      <c r="BN307" s="132"/>
    </row>
    <row r="308">
      <c r="A308" s="362" t="b">
        <v>0</v>
      </c>
      <c r="B308" s="94"/>
      <c r="C308" s="95"/>
      <c r="D308" s="96"/>
      <c r="E308" s="97"/>
      <c r="F308" s="98"/>
      <c r="G308" s="98"/>
      <c r="H308" s="98"/>
      <c r="I308" s="98"/>
      <c r="J308" s="98"/>
      <c r="K308" s="96"/>
      <c r="L308" s="96"/>
      <c r="M308" s="96"/>
      <c r="N308" s="270"/>
      <c r="O308" s="369"/>
      <c r="P308" s="370"/>
      <c r="Q308" s="196"/>
      <c r="R308" s="197"/>
      <c r="S308" s="198"/>
      <c r="T308" s="199"/>
      <c r="U308" s="200"/>
      <c r="V308" s="201"/>
      <c r="W308" s="202"/>
      <c r="X308" s="202"/>
      <c r="Y308" s="109"/>
      <c r="Z308" s="280"/>
      <c r="AA308" s="106"/>
      <c r="AB308" s="281"/>
      <c r="AC308" s="282"/>
      <c r="AD308" s="273"/>
      <c r="AE308" s="110"/>
      <c r="AF308" s="99"/>
      <c r="AG308" s="110"/>
      <c r="AH308" s="111"/>
      <c r="AI308" s="112"/>
      <c r="AJ308" s="110"/>
      <c r="AK308" s="113"/>
      <c r="AL308" s="114"/>
      <c r="AM308" s="278"/>
      <c r="AN308" s="98"/>
      <c r="AO308" s="98"/>
      <c r="AP308" s="116"/>
      <c r="AQ308" s="117"/>
      <c r="AR308" s="116"/>
      <c r="AS308" s="98"/>
      <c r="AT308" s="98"/>
      <c r="AU308" s="98"/>
      <c r="AV308" s="98"/>
      <c r="AW308" s="98"/>
      <c r="AX308" s="98"/>
      <c r="AY308" s="98"/>
      <c r="AZ308" s="98"/>
      <c r="BA308" s="98"/>
      <c r="BB308" s="98"/>
      <c r="BC308" s="98"/>
      <c r="BD308" s="98"/>
      <c r="BE308" s="98"/>
      <c r="BF308" s="98"/>
      <c r="BG308" s="98"/>
      <c r="BH308" s="98"/>
      <c r="BI308" s="98"/>
      <c r="BJ308" s="98"/>
      <c r="BK308" s="98"/>
      <c r="BL308" s="98"/>
      <c r="BM308" s="98"/>
      <c r="BN308" s="98"/>
    </row>
    <row r="309">
      <c r="A309" s="366" t="b">
        <v>0</v>
      </c>
      <c r="B309" s="128"/>
      <c r="C309" s="129"/>
      <c r="D309" s="130"/>
      <c r="E309" s="131"/>
      <c r="F309" s="132"/>
      <c r="G309" s="132"/>
      <c r="H309" s="132"/>
      <c r="I309" s="132"/>
      <c r="J309" s="132"/>
      <c r="K309" s="130"/>
      <c r="L309" s="130"/>
      <c r="M309" s="130"/>
      <c r="N309" s="195"/>
      <c r="O309" s="369"/>
      <c r="P309" s="370"/>
      <c r="Q309" s="196"/>
      <c r="R309" s="197"/>
      <c r="S309" s="198"/>
      <c r="T309" s="199"/>
      <c r="U309" s="200"/>
      <c r="V309" s="201"/>
      <c r="W309" s="202"/>
      <c r="X309" s="202"/>
      <c r="Y309" s="143"/>
      <c r="Z309" s="367"/>
      <c r="AA309" s="140"/>
      <c r="AB309" s="420"/>
      <c r="AC309" s="421"/>
      <c r="AD309" s="206"/>
      <c r="AE309" s="144"/>
      <c r="AF309" s="133"/>
      <c r="AG309" s="144"/>
      <c r="AH309" s="145"/>
      <c r="AI309" s="146"/>
      <c r="AJ309" s="144"/>
      <c r="AK309" s="147"/>
      <c r="AL309" s="114"/>
      <c r="AM309" s="211"/>
      <c r="AN309" s="132"/>
      <c r="AO309" s="132"/>
      <c r="AP309" s="149"/>
      <c r="AQ309" s="150"/>
      <c r="AR309" s="149"/>
      <c r="AS309" s="132"/>
      <c r="AT309" s="132"/>
      <c r="AU309" s="132"/>
      <c r="AV309" s="132"/>
      <c r="AW309" s="132"/>
      <c r="AX309" s="132"/>
      <c r="AY309" s="132"/>
      <c r="AZ309" s="132"/>
      <c r="BA309" s="132"/>
      <c r="BB309" s="132"/>
      <c r="BC309" s="132"/>
      <c r="BD309" s="132"/>
      <c r="BE309" s="132"/>
      <c r="BF309" s="132"/>
      <c r="BG309" s="132"/>
      <c r="BH309" s="132"/>
      <c r="BI309" s="132"/>
      <c r="BJ309" s="132"/>
      <c r="BK309" s="132"/>
      <c r="BL309" s="132"/>
      <c r="BM309" s="132"/>
      <c r="BN309" s="132"/>
    </row>
    <row r="310">
      <c r="A310" s="362" t="b">
        <v>0</v>
      </c>
      <c r="B310" s="94"/>
      <c r="C310" s="95"/>
      <c r="D310" s="96"/>
      <c r="E310" s="97"/>
      <c r="F310" s="98"/>
      <c r="G310" s="98"/>
      <c r="H310" s="98"/>
      <c r="I310" s="98"/>
      <c r="J310" s="98"/>
      <c r="K310" s="96"/>
      <c r="L310" s="96"/>
      <c r="M310" s="96"/>
      <c r="N310" s="270"/>
      <c r="O310" s="369"/>
      <c r="P310" s="370"/>
      <c r="Q310" s="196"/>
      <c r="R310" s="197"/>
      <c r="S310" s="198"/>
      <c r="T310" s="199"/>
      <c r="U310" s="200"/>
      <c r="V310" s="201"/>
      <c r="W310" s="202"/>
      <c r="X310" s="202"/>
      <c r="Y310" s="109"/>
      <c r="Z310" s="280"/>
      <c r="AA310" s="106"/>
      <c r="AB310" s="281"/>
      <c r="AC310" s="282"/>
      <c r="AD310" s="273"/>
      <c r="AE310" s="110"/>
      <c r="AF310" s="99"/>
      <c r="AG310" s="110"/>
      <c r="AH310" s="111"/>
      <c r="AI310" s="112"/>
      <c r="AJ310" s="110"/>
      <c r="AK310" s="113"/>
      <c r="AL310" s="114"/>
      <c r="AM310" s="278"/>
      <c r="AN310" s="98"/>
      <c r="AO310" s="98"/>
      <c r="AP310" s="116"/>
      <c r="AQ310" s="117"/>
      <c r="AR310" s="116"/>
      <c r="AS310" s="98"/>
      <c r="AT310" s="98"/>
      <c r="AU310" s="98"/>
      <c r="AV310" s="98"/>
      <c r="AW310" s="98"/>
      <c r="AX310" s="98"/>
      <c r="AY310" s="98"/>
      <c r="AZ310" s="98"/>
      <c r="BA310" s="98"/>
      <c r="BB310" s="98"/>
      <c r="BC310" s="98"/>
      <c r="BD310" s="98"/>
      <c r="BE310" s="98"/>
      <c r="BF310" s="98"/>
      <c r="BG310" s="98"/>
      <c r="BH310" s="98"/>
      <c r="BI310" s="98"/>
      <c r="BJ310" s="98"/>
      <c r="BK310" s="98"/>
      <c r="BL310" s="98"/>
      <c r="BM310" s="98"/>
      <c r="BN310" s="98"/>
    </row>
    <row r="311">
      <c r="A311" s="366" t="b">
        <v>0</v>
      </c>
      <c r="B311" s="128"/>
      <c r="C311" s="129"/>
      <c r="D311" s="130"/>
      <c r="E311" s="131"/>
      <c r="F311" s="132"/>
      <c r="G311" s="132"/>
      <c r="H311" s="132"/>
      <c r="I311" s="132"/>
      <c r="J311" s="132"/>
      <c r="K311" s="130"/>
      <c r="L311" s="130"/>
      <c r="M311" s="130"/>
      <c r="N311" s="195"/>
      <c r="O311" s="369"/>
      <c r="P311" s="370"/>
      <c r="Q311" s="196"/>
      <c r="R311" s="197"/>
      <c r="S311" s="198"/>
      <c r="T311" s="199"/>
      <c r="U311" s="200"/>
      <c r="V311" s="201"/>
      <c r="W311" s="202"/>
      <c r="X311" s="202"/>
      <c r="Y311" s="143"/>
      <c r="Z311" s="367"/>
      <c r="AA311" s="140"/>
      <c r="AB311" s="420"/>
      <c r="AC311" s="421"/>
      <c r="AD311" s="206"/>
      <c r="AE311" s="144"/>
      <c r="AF311" s="133"/>
      <c r="AG311" s="144"/>
      <c r="AH311" s="145"/>
      <c r="AI311" s="146"/>
      <c r="AJ311" s="144"/>
      <c r="AK311" s="147"/>
      <c r="AL311" s="114"/>
      <c r="AM311" s="211"/>
      <c r="AN311" s="132"/>
      <c r="AO311" s="132"/>
      <c r="AP311" s="149"/>
      <c r="AQ311" s="150"/>
      <c r="AR311" s="149"/>
      <c r="AS311" s="132"/>
      <c r="AT311" s="132"/>
      <c r="AU311" s="132"/>
      <c r="AV311" s="132"/>
      <c r="AW311" s="132"/>
      <c r="AX311" s="132"/>
      <c r="AY311" s="132"/>
      <c r="AZ311" s="132"/>
      <c r="BA311" s="132"/>
      <c r="BB311" s="132"/>
      <c r="BC311" s="132"/>
      <c r="BD311" s="132"/>
      <c r="BE311" s="132"/>
      <c r="BF311" s="132"/>
      <c r="BG311" s="132"/>
      <c r="BH311" s="132"/>
      <c r="BI311" s="132"/>
      <c r="BJ311" s="132"/>
      <c r="BK311" s="132"/>
      <c r="BL311" s="132"/>
      <c r="BM311" s="132"/>
      <c r="BN311" s="132"/>
    </row>
    <row r="312">
      <c r="A312" s="362" t="b">
        <v>0</v>
      </c>
      <c r="B312" s="94"/>
      <c r="C312" s="95"/>
      <c r="D312" s="96"/>
      <c r="E312" s="97"/>
      <c r="F312" s="98"/>
      <c r="G312" s="98"/>
      <c r="H312" s="98"/>
      <c r="I312" s="98"/>
      <c r="J312" s="98"/>
      <c r="K312" s="96"/>
      <c r="L312" s="96"/>
      <c r="M312" s="96"/>
      <c r="N312" s="270"/>
      <c r="O312" s="369"/>
      <c r="P312" s="370"/>
      <c r="Q312" s="196"/>
      <c r="R312" s="197"/>
      <c r="S312" s="198"/>
      <c r="T312" s="199"/>
      <c r="U312" s="200"/>
      <c r="V312" s="201"/>
      <c r="W312" s="202"/>
      <c r="X312" s="202"/>
      <c r="Y312" s="109"/>
      <c r="Z312" s="280"/>
      <c r="AA312" s="106"/>
      <c r="AB312" s="281"/>
      <c r="AC312" s="282"/>
      <c r="AD312" s="273"/>
      <c r="AE312" s="110"/>
      <c r="AF312" s="99"/>
      <c r="AG312" s="110"/>
      <c r="AH312" s="111"/>
      <c r="AI312" s="112"/>
      <c r="AJ312" s="110"/>
      <c r="AK312" s="113"/>
      <c r="AL312" s="114"/>
      <c r="AM312" s="278"/>
      <c r="AN312" s="98"/>
      <c r="AO312" s="98"/>
      <c r="AP312" s="116"/>
      <c r="AQ312" s="117"/>
      <c r="AR312" s="116"/>
      <c r="AS312" s="98"/>
      <c r="AT312" s="98"/>
      <c r="AU312" s="98"/>
      <c r="AV312" s="98"/>
      <c r="AW312" s="98"/>
      <c r="AX312" s="98"/>
      <c r="AY312" s="98"/>
      <c r="AZ312" s="98"/>
      <c r="BA312" s="98"/>
      <c r="BB312" s="98"/>
      <c r="BC312" s="98"/>
      <c r="BD312" s="98"/>
      <c r="BE312" s="98"/>
      <c r="BF312" s="98"/>
      <c r="BG312" s="98"/>
      <c r="BH312" s="98"/>
      <c r="BI312" s="98"/>
      <c r="BJ312" s="98"/>
      <c r="BK312" s="98"/>
      <c r="BL312" s="98"/>
      <c r="BM312" s="98"/>
      <c r="BN312" s="98"/>
    </row>
    <row r="313">
      <c r="A313" s="366" t="b">
        <v>0</v>
      </c>
      <c r="B313" s="128"/>
      <c r="C313" s="129"/>
      <c r="D313" s="130"/>
      <c r="E313" s="131"/>
      <c r="F313" s="132"/>
      <c r="G313" s="132"/>
      <c r="H313" s="132"/>
      <c r="I313" s="132"/>
      <c r="J313" s="132"/>
      <c r="K313" s="130"/>
      <c r="L313" s="130"/>
      <c r="M313" s="130"/>
      <c r="N313" s="195"/>
      <c r="O313" s="369"/>
      <c r="P313" s="370"/>
      <c r="Q313" s="196"/>
      <c r="R313" s="197"/>
      <c r="S313" s="198"/>
      <c r="T313" s="199"/>
      <c r="U313" s="200"/>
      <c r="V313" s="201"/>
      <c r="W313" s="202"/>
      <c r="X313" s="202"/>
      <c r="Y313" s="143"/>
      <c r="Z313" s="367"/>
      <c r="AA313" s="140"/>
      <c r="AB313" s="420"/>
      <c r="AC313" s="421"/>
      <c r="AD313" s="206"/>
      <c r="AE313" s="144"/>
      <c r="AF313" s="133"/>
      <c r="AG313" s="144"/>
      <c r="AH313" s="145"/>
      <c r="AI313" s="146"/>
      <c r="AJ313" s="144"/>
      <c r="AK313" s="147"/>
      <c r="AL313" s="114"/>
      <c r="AM313" s="211"/>
      <c r="AN313" s="132"/>
      <c r="AO313" s="132"/>
      <c r="AP313" s="149"/>
      <c r="AQ313" s="150"/>
      <c r="AR313" s="149"/>
      <c r="AS313" s="132"/>
      <c r="AT313" s="132"/>
      <c r="AU313" s="132"/>
      <c r="AV313" s="132"/>
      <c r="AW313" s="132"/>
      <c r="AX313" s="132"/>
      <c r="AY313" s="132"/>
      <c r="AZ313" s="132"/>
      <c r="BA313" s="132"/>
      <c r="BB313" s="132"/>
      <c r="BC313" s="132"/>
      <c r="BD313" s="132"/>
      <c r="BE313" s="132"/>
      <c r="BF313" s="132"/>
      <c r="BG313" s="132"/>
      <c r="BH313" s="132"/>
      <c r="BI313" s="132"/>
      <c r="BJ313" s="132"/>
      <c r="BK313" s="132"/>
      <c r="BL313" s="132"/>
      <c r="BM313" s="132"/>
      <c r="BN313" s="132"/>
    </row>
    <row r="314">
      <c r="A314" s="362" t="b">
        <v>0</v>
      </c>
      <c r="B314" s="94"/>
      <c r="C314" s="95"/>
      <c r="D314" s="96"/>
      <c r="E314" s="97"/>
      <c r="F314" s="98"/>
      <c r="G314" s="98"/>
      <c r="H314" s="98"/>
      <c r="I314" s="98"/>
      <c r="J314" s="98"/>
      <c r="K314" s="96"/>
      <c r="L314" s="96"/>
      <c r="M314" s="96"/>
      <c r="N314" s="270"/>
      <c r="O314" s="369"/>
      <c r="P314" s="370"/>
      <c r="Q314" s="196"/>
      <c r="R314" s="197"/>
      <c r="S314" s="198"/>
      <c r="T314" s="199"/>
      <c r="U314" s="200"/>
      <c r="V314" s="201"/>
      <c r="W314" s="202"/>
      <c r="X314" s="202"/>
      <c r="Y314" s="109"/>
      <c r="Z314" s="280"/>
      <c r="AA314" s="106"/>
      <c r="AB314" s="281"/>
      <c r="AC314" s="282"/>
      <c r="AD314" s="273"/>
      <c r="AE314" s="110"/>
      <c r="AF314" s="99"/>
      <c r="AG314" s="110"/>
      <c r="AH314" s="111"/>
      <c r="AI314" s="112"/>
      <c r="AJ314" s="110"/>
      <c r="AK314" s="113"/>
      <c r="AL314" s="114"/>
      <c r="AM314" s="278"/>
      <c r="AN314" s="98"/>
      <c r="AO314" s="98"/>
      <c r="AP314" s="116"/>
      <c r="AQ314" s="117"/>
      <c r="AR314" s="116"/>
      <c r="AS314" s="98"/>
      <c r="AT314" s="98"/>
      <c r="AU314" s="98"/>
      <c r="AV314" s="98"/>
      <c r="AW314" s="98"/>
      <c r="AX314" s="98"/>
      <c r="AY314" s="98"/>
      <c r="AZ314" s="98"/>
      <c r="BA314" s="98"/>
      <c r="BB314" s="98"/>
      <c r="BC314" s="98"/>
      <c r="BD314" s="98"/>
      <c r="BE314" s="98"/>
      <c r="BF314" s="98"/>
      <c r="BG314" s="98"/>
      <c r="BH314" s="98"/>
      <c r="BI314" s="98"/>
      <c r="BJ314" s="98"/>
      <c r="BK314" s="98"/>
      <c r="BL314" s="98"/>
      <c r="BM314" s="98"/>
      <c r="BN314" s="98"/>
    </row>
    <row r="315">
      <c r="A315" s="366" t="b">
        <v>0</v>
      </c>
      <c r="B315" s="128"/>
      <c r="C315" s="129"/>
      <c r="D315" s="130"/>
      <c r="E315" s="131"/>
      <c r="F315" s="132"/>
      <c r="G315" s="132"/>
      <c r="H315" s="132"/>
      <c r="I315" s="132"/>
      <c r="J315" s="132"/>
      <c r="K315" s="130"/>
      <c r="L315" s="130"/>
      <c r="M315" s="130"/>
      <c r="N315" s="195"/>
      <c r="O315" s="369"/>
      <c r="P315" s="370"/>
      <c r="Q315" s="196"/>
      <c r="R315" s="197"/>
      <c r="S315" s="198"/>
      <c r="T315" s="199"/>
      <c r="U315" s="200"/>
      <c r="V315" s="201"/>
      <c r="W315" s="202"/>
      <c r="X315" s="202"/>
      <c r="Y315" s="143"/>
      <c r="Z315" s="367"/>
      <c r="AA315" s="140"/>
      <c r="AB315" s="420"/>
      <c r="AC315" s="421"/>
      <c r="AD315" s="206"/>
      <c r="AE315" s="144"/>
      <c r="AF315" s="133"/>
      <c r="AG315" s="144"/>
      <c r="AH315" s="145"/>
      <c r="AI315" s="146"/>
      <c r="AJ315" s="144"/>
      <c r="AK315" s="147"/>
      <c r="AL315" s="114"/>
      <c r="AM315" s="211"/>
      <c r="AN315" s="132"/>
      <c r="AO315" s="132"/>
      <c r="AP315" s="149"/>
      <c r="AQ315" s="150"/>
      <c r="AR315" s="149"/>
      <c r="AS315" s="132"/>
      <c r="AT315" s="132"/>
      <c r="AU315" s="132"/>
      <c r="AV315" s="132"/>
      <c r="AW315" s="132"/>
      <c r="AX315" s="132"/>
      <c r="AY315" s="132"/>
      <c r="AZ315" s="132"/>
      <c r="BA315" s="132"/>
      <c r="BB315" s="132"/>
      <c r="BC315" s="132"/>
      <c r="BD315" s="132"/>
      <c r="BE315" s="132"/>
      <c r="BF315" s="132"/>
      <c r="BG315" s="132"/>
      <c r="BH315" s="132"/>
      <c r="BI315" s="132"/>
      <c r="BJ315" s="132"/>
      <c r="BK315" s="132"/>
      <c r="BL315" s="132"/>
      <c r="BM315" s="132"/>
      <c r="BN315" s="132"/>
    </row>
    <row r="316">
      <c r="A316" s="362" t="b">
        <v>0</v>
      </c>
      <c r="B316" s="94"/>
      <c r="C316" s="95"/>
      <c r="D316" s="96"/>
      <c r="E316" s="97"/>
      <c r="F316" s="98"/>
      <c r="G316" s="98"/>
      <c r="H316" s="98"/>
      <c r="I316" s="98"/>
      <c r="J316" s="98"/>
      <c r="K316" s="96"/>
      <c r="L316" s="96"/>
      <c r="M316" s="96"/>
      <c r="N316" s="270"/>
      <c r="O316" s="369"/>
      <c r="P316" s="370"/>
      <c r="Q316" s="196"/>
      <c r="R316" s="197"/>
      <c r="S316" s="198"/>
      <c r="T316" s="199"/>
      <c r="U316" s="200"/>
      <c r="V316" s="201"/>
      <c r="W316" s="202"/>
      <c r="X316" s="202"/>
      <c r="Y316" s="109"/>
      <c r="Z316" s="280"/>
      <c r="AA316" s="106"/>
      <c r="AB316" s="281"/>
      <c r="AC316" s="282"/>
      <c r="AD316" s="273"/>
      <c r="AE316" s="110"/>
      <c r="AF316" s="99"/>
      <c r="AG316" s="110"/>
      <c r="AH316" s="111"/>
      <c r="AI316" s="112"/>
      <c r="AJ316" s="110"/>
      <c r="AK316" s="113"/>
      <c r="AL316" s="114"/>
      <c r="AM316" s="278"/>
      <c r="AN316" s="98"/>
      <c r="AO316" s="98"/>
      <c r="AP316" s="116"/>
      <c r="AQ316" s="117"/>
      <c r="AR316" s="116"/>
      <c r="AS316" s="98"/>
      <c r="AT316" s="98"/>
      <c r="AU316" s="98"/>
      <c r="AV316" s="98"/>
      <c r="AW316" s="98"/>
      <c r="AX316" s="98"/>
      <c r="AY316" s="98"/>
      <c r="AZ316" s="98"/>
      <c r="BA316" s="98"/>
      <c r="BB316" s="98"/>
      <c r="BC316" s="98"/>
      <c r="BD316" s="98"/>
      <c r="BE316" s="98"/>
      <c r="BF316" s="98"/>
      <c r="BG316" s="98"/>
      <c r="BH316" s="98"/>
      <c r="BI316" s="98"/>
      <c r="BJ316" s="98"/>
      <c r="BK316" s="98"/>
      <c r="BL316" s="98"/>
      <c r="BM316" s="98"/>
      <c r="BN316" s="98"/>
    </row>
    <row r="317">
      <c r="A317" s="366" t="b">
        <v>0</v>
      </c>
      <c r="B317" s="128"/>
      <c r="C317" s="129"/>
      <c r="D317" s="130"/>
      <c r="E317" s="131"/>
      <c r="F317" s="132"/>
      <c r="G317" s="132"/>
      <c r="H317" s="132"/>
      <c r="I317" s="132"/>
      <c r="J317" s="132"/>
      <c r="K317" s="130"/>
      <c r="L317" s="130"/>
      <c r="M317" s="130"/>
      <c r="N317" s="195"/>
      <c r="O317" s="369"/>
      <c r="P317" s="370"/>
      <c r="Q317" s="196"/>
      <c r="R317" s="197"/>
      <c r="S317" s="198"/>
      <c r="T317" s="199"/>
      <c r="U317" s="200"/>
      <c r="V317" s="201"/>
      <c r="W317" s="202"/>
      <c r="X317" s="202"/>
      <c r="Y317" s="143"/>
      <c r="Z317" s="367"/>
      <c r="AA317" s="140"/>
      <c r="AB317" s="420"/>
      <c r="AC317" s="421"/>
      <c r="AD317" s="206"/>
      <c r="AE317" s="144"/>
      <c r="AF317" s="133"/>
      <c r="AG317" s="144"/>
      <c r="AH317" s="145"/>
      <c r="AI317" s="146"/>
      <c r="AJ317" s="144"/>
      <c r="AK317" s="147"/>
      <c r="AL317" s="114"/>
      <c r="AM317" s="211"/>
      <c r="AN317" s="132"/>
      <c r="AO317" s="132"/>
      <c r="AP317" s="149"/>
      <c r="AQ317" s="150"/>
      <c r="AR317" s="149"/>
      <c r="AS317" s="132"/>
      <c r="AT317" s="132"/>
      <c r="AU317" s="132"/>
      <c r="AV317" s="132"/>
      <c r="AW317" s="132"/>
      <c r="AX317" s="132"/>
      <c r="AY317" s="132"/>
      <c r="AZ317" s="132"/>
      <c r="BA317" s="132"/>
      <c r="BB317" s="132"/>
      <c r="BC317" s="132"/>
      <c r="BD317" s="132"/>
      <c r="BE317" s="132"/>
      <c r="BF317" s="132"/>
      <c r="BG317" s="132"/>
      <c r="BH317" s="132"/>
      <c r="BI317" s="132"/>
      <c r="BJ317" s="132"/>
      <c r="BK317" s="132"/>
      <c r="BL317" s="132"/>
      <c r="BM317" s="132"/>
      <c r="BN317" s="132"/>
    </row>
    <row r="318">
      <c r="A318" s="362" t="b">
        <v>0</v>
      </c>
      <c r="B318" s="94"/>
      <c r="C318" s="95"/>
      <c r="D318" s="96"/>
      <c r="E318" s="97"/>
      <c r="F318" s="98"/>
      <c r="G318" s="98"/>
      <c r="H318" s="98"/>
      <c r="I318" s="98"/>
      <c r="J318" s="98"/>
      <c r="K318" s="96"/>
      <c r="L318" s="96"/>
      <c r="M318" s="96"/>
      <c r="N318" s="270"/>
      <c r="O318" s="369"/>
      <c r="P318" s="370"/>
      <c r="Q318" s="196"/>
      <c r="R318" s="197"/>
      <c r="S318" s="198"/>
      <c r="T318" s="199"/>
      <c r="U318" s="200"/>
      <c r="V318" s="201"/>
      <c r="W318" s="202"/>
      <c r="X318" s="202"/>
      <c r="Y318" s="109"/>
      <c r="Z318" s="280"/>
      <c r="AA318" s="106"/>
      <c r="AB318" s="281"/>
      <c r="AC318" s="282"/>
      <c r="AD318" s="273"/>
      <c r="AE318" s="110"/>
      <c r="AF318" s="99"/>
      <c r="AG318" s="110"/>
      <c r="AH318" s="111"/>
      <c r="AI318" s="112"/>
      <c r="AJ318" s="110"/>
      <c r="AK318" s="113"/>
      <c r="AL318" s="114"/>
      <c r="AM318" s="278"/>
      <c r="AN318" s="98"/>
      <c r="AO318" s="98"/>
      <c r="AP318" s="116"/>
      <c r="AQ318" s="117"/>
      <c r="AR318" s="116"/>
      <c r="AS318" s="98"/>
      <c r="AT318" s="98"/>
      <c r="AU318" s="98"/>
      <c r="AV318" s="98"/>
      <c r="AW318" s="98"/>
      <c r="AX318" s="98"/>
      <c r="AY318" s="98"/>
      <c r="AZ318" s="98"/>
      <c r="BA318" s="98"/>
      <c r="BB318" s="98"/>
      <c r="BC318" s="98"/>
      <c r="BD318" s="98"/>
      <c r="BE318" s="98"/>
      <c r="BF318" s="98"/>
      <c r="BG318" s="98"/>
      <c r="BH318" s="98"/>
      <c r="BI318" s="98"/>
      <c r="BJ318" s="98"/>
      <c r="BK318" s="98"/>
      <c r="BL318" s="98"/>
      <c r="BM318" s="98"/>
      <c r="BN318" s="98"/>
    </row>
    <row r="319">
      <c r="A319" s="366" t="b">
        <v>0</v>
      </c>
      <c r="B319" s="128"/>
      <c r="C319" s="129"/>
      <c r="D319" s="130"/>
      <c r="E319" s="131"/>
      <c r="F319" s="132"/>
      <c r="G319" s="132"/>
      <c r="H319" s="132"/>
      <c r="I319" s="132"/>
      <c r="J319" s="132"/>
      <c r="K319" s="130"/>
      <c r="L319" s="130"/>
      <c r="M319" s="130"/>
      <c r="N319" s="195"/>
      <c r="O319" s="369"/>
      <c r="P319" s="370"/>
      <c r="Q319" s="196"/>
      <c r="R319" s="197"/>
      <c r="S319" s="198"/>
      <c r="T319" s="199"/>
      <c r="U319" s="200"/>
      <c r="V319" s="201"/>
      <c r="W319" s="202"/>
      <c r="X319" s="202"/>
      <c r="Y319" s="143"/>
      <c r="Z319" s="367"/>
      <c r="AA319" s="140"/>
      <c r="AB319" s="420"/>
      <c r="AC319" s="421"/>
      <c r="AD319" s="206"/>
      <c r="AE319" s="144"/>
      <c r="AF319" s="133"/>
      <c r="AG319" s="144"/>
      <c r="AH319" s="145"/>
      <c r="AI319" s="146"/>
      <c r="AJ319" s="144"/>
      <c r="AK319" s="147"/>
      <c r="AL319" s="114"/>
      <c r="AM319" s="211"/>
      <c r="AN319" s="132"/>
      <c r="AO319" s="132"/>
      <c r="AP319" s="149"/>
      <c r="AQ319" s="150"/>
      <c r="AR319" s="149"/>
      <c r="AS319" s="132"/>
      <c r="AT319" s="132"/>
      <c r="AU319" s="132"/>
      <c r="AV319" s="132"/>
      <c r="AW319" s="132"/>
      <c r="AX319" s="132"/>
      <c r="AY319" s="132"/>
      <c r="AZ319" s="132"/>
      <c r="BA319" s="132"/>
      <c r="BB319" s="132"/>
      <c r="BC319" s="132"/>
      <c r="BD319" s="132"/>
      <c r="BE319" s="132"/>
      <c r="BF319" s="132"/>
      <c r="BG319" s="132"/>
      <c r="BH319" s="132"/>
      <c r="BI319" s="132"/>
      <c r="BJ319" s="132"/>
      <c r="BK319" s="132"/>
      <c r="BL319" s="132"/>
      <c r="BM319" s="132"/>
      <c r="BN319" s="132"/>
    </row>
    <row r="320">
      <c r="A320" s="362" t="b">
        <v>0</v>
      </c>
      <c r="B320" s="94"/>
      <c r="C320" s="95"/>
      <c r="D320" s="96"/>
      <c r="E320" s="97"/>
      <c r="F320" s="98"/>
      <c r="G320" s="98"/>
      <c r="H320" s="98"/>
      <c r="I320" s="98"/>
      <c r="J320" s="98"/>
      <c r="K320" s="96"/>
      <c r="L320" s="96"/>
      <c r="M320" s="96"/>
      <c r="N320" s="270"/>
      <c r="O320" s="369"/>
      <c r="P320" s="370"/>
      <c r="Q320" s="196"/>
      <c r="R320" s="197"/>
      <c r="S320" s="198"/>
      <c r="T320" s="199"/>
      <c r="U320" s="200"/>
      <c r="V320" s="201"/>
      <c r="W320" s="202"/>
      <c r="X320" s="202"/>
      <c r="Y320" s="109"/>
      <c r="Z320" s="280"/>
      <c r="AA320" s="106"/>
      <c r="AB320" s="281"/>
      <c r="AC320" s="282"/>
      <c r="AD320" s="273"/>
      <c r="AE320" s="110"/>
      <c r="AF320" s="99"/>
      <c r="AG320" s="110"/>
      <c r="AH320" s="111"/>
      <c r="AI320" s="112"/>
      <c r="AJ320" s="110"/>
      <c r="AK320" s="113"/>
      <c r="AL320" s="114"/>
      <c r="AM320" s="278"/>
      <c r="AN320" s="98"/>
      <c r="AO320" s="98"/>
      <c r="AP320" s="116"/>
      <c r="AQ320" s="117"/>
      <c r="AR320" s="116"/>
      <c r="AS320" s="98"/>
      <c r="AT320" s="98"/>
      <c r="AU320" s="98"/>
      <c r="AV320" s="98"/>
      <c r="AW320" s="98"/>
      <c r="AX320" s="98"/>
      <c r="AY320" s="98"/>
      <c r="AZ320" s="98"/>
      <c r="BA320" s="98"/>
      <c r="BB320" s="98"/>
      <c r="BC320" s="98"/>
      <c r="BD320" s="98"/>
      <c r="BE320" s="98"/>
      <c r="BF320" s="98"/>
      <c r="BG320" s="98"/>
      <c r="BH320" s="98"/>
      <c r="BI320" s="98"/>
      <c r="BJ320" s="98"/>
      <c r="BK320" s="98"/>
      <c r="BL320" s="98"/>
      <c r="BM320" s="98"/>
      <c r="BN320" s="98"/>
    </row>
    <row r="321">
      <c r="A321" s="366" t="b">
        <v>0</v>
      </c>
      <c r="B321" s="128"/>
      <c r="C321" s="129"/>
      <c r="D321" s="130"/>
      <c r="E321" s="131"/>
      <c r="F321" s="132"/>
      <c r="G321" s="132"/>
      <c r="H321" s="132"/>
      <c r="I321" s="132"/>
      <c r="J321" s="132"/>
      <c r="K321" s="130"/>
      <c r="L321" s="130"/>
      <c r="M321" s="130"/>
      <c r="N321" s="195"/>
      <c r="O321" s="369"/>
      <c r="P321" s="370"/>
      <c r="Q321" s="196"/>
      <c r="R321" s="197"/>
      <c r="S321" s="198"/>
      <c r="T321" s="199"/>
      <c r="U321" s="200"/>
      <c r="V321" s="201"/>
      <c r="W321" s="202"/>
      <c r="X321" s="202"/>
      <c r="Y321" s="143"/>
      <c r="Z321" s="367"/>
      <c r="AA321" s="140"/>
      <c r="AB321" s="420"/>
      <c r="AC321" s="421"/>
      <c r="AD321" s="206"/>
      <c r="AE321" s="144"/>
      <c r="AF321" s="133"/>
      <c r="AG321" s="144"/>
      <c r="AH321" s="145"/>
      <c r="AI321" s="146"/>
      <c r="AJ321" s="144"/>
      <c r="AK321" s="147"/>
      <c r="AL321" s="114"/>
      <c r="AM321" s="211"/>
      <c r="AN321" s="132"/>
      <c r="AO321" s="132"/>
      <c r="AP321" s="149"/>
      <c r="AQ321" s="150"/>
      <c r="AR321" s="149"/>
      <c r="AS321" s="132"/>
      <c r="AT321" s="132"/>
      <c r="AU321" s="132"/>
      <c r="AV321" s="132"/>
      <c r="AW321" s="132"/>
      <c r="AX321" s="132"/>
      <c r="AY321" s="132"/>
      <c r="AZ321" s="132"/>
      <c r="BA321" s="132"/>
      <c r="BB321" s="132"/>
      <c r="BC321" s="132"/>
      <c r="BD321" s="132"/>
      <c r="BE321" s="132"/>
      <c r="BF321" s="132"/>
      <c r="BG321" s="132"/>
      <c r="BH321" s="132"/>
      <c r="BI321" s="132"/>
      <c r="BJ321" s="132"/>
      <c r="BK321" s="132"/>
      <c r="BL321" s="132"/>
      <c r="BM321" s="132"/>
      <c r="BN321" s="132"/>
    </row>
    <row r="322">
      <c r="A322" s="362" t="b">
        <v>0</v>
      </c>
      <c r="B322" s="94"/>
      <c r="C322" s="95"/>
      <c r="D322" s="96"/>
      <c r="E322" s="97"/>
      <c r="F322" s="98"/>
      <c r="G322" s="98"/>
      <c r="H322" s="98"/>
      <c r="I322" s="98"/>
      <c r="J322" s="98"/>
      <c r="K322" s="96"/>
      <c r="L322" s="96"/>
      <c r="M322" s="96"/>
      <c r="N322" s="270"/>
      <c r="O322" s="369"/>
      <c r="P322" s="370"/>
      <c r="Q322" s="196"/>
      <c r="R322" s="197"/>
      <c r="S322" s="198"/>
      <c r="T322" s="199"/>
      <c r="U322" s="200"/>
      <c r="V322" s="201"/>
      <c r="W322" s="202"/>
      <c r="X322" s="202"/>
      <c r="Y322" s="109"/>
      <c r="Z322" s="280"/>
      <c r="AA322" s="106"/>
      <c r="AB322" s="281"/>
      <c r="AC322" s="282"/>
      <c r="AD322" s="273"/>
      <c r="AE322" s="110"/>
      <c r="AF322" s="99"/>
      <c r="AG322" s="110"/>
      <c r="AH322" s="111"/>
      <c r="AI322" s="112"/>
      <c r="AJ322" s="110"/>
      <c r="AK322" s="113"/>
      <c r="AL322" s="114"/>
      <c r="AM322" s="278"/>
      <c r="AN322" s="98"/>
      <c r="AO322" s="98"/>
      <c r="AP322" s="116"/>
      <c r="AQ322" s="117"/>
      <c r="AR322" s="116"/>
      <c r="AS322" s="98"/>
      <c r="AT322" s="98"/>
      <c r="AU322" s="98"/>
      <c r="AV322" s="98"/>
      <c r="AW322" s="98"/>
      <c r="AX322" s="98"/>
      <c r="AY322" s="98"/>
      <c r="AZ322" s="98"/>
      <c r="BA322" s="98"/>
      <c r="BB322" s="98"/>
      <c r="BC322" s="98"/>
      <c r="BD322" s="98"/>
      <c r="BE322" s="98"/>
      <c r="BF322" s="98"/>
      <c r="BG322" s="98"/>
      <c r="BH322" s="98"/>
      <c r="BI322" s="98"/>
      <c r="BJ322" s="98"/>
      <c r="BK322" s="98"/>
      <c r="BL322" s="98"/>
      <c r="BM322" s="98"/>
      <c r="BN322" s="98"/>
    </row>
    <row r="323">
      <c r="A323" s="366" t="b">
        <v>0</v>
      </c>
      <c r="B323" s="128"/>
      <c r="C323" s="129"/>
      <c r="D323" s="130"/>
      <c r="E323" s="131"/>
      <c r="F323" s="132"/>
      <c r="G323" s="132"/>
      <c r="H323" s="132"/>
      <c r="I323" s="132"/>
      <c r="J323" s="132"/>
      <c r="K323" s="130"/>
      <c r="L323" s="130"/>
      <c r="M323" s="130"/>
      <c r="N323" s="195"/>
      <c r="O323" s="369"/>
      <c r="P323" s="370"/>
      <c r="Q323" s="196"/>
      <c r="R323" s="197"/>
      <c r="S323" s="198"/>
      <c r="T323" s="199"/>
      <c r="U323" s="200"/>
      <c r="V323" s="201"/>
      <c r="W323" s="202"/>
      <c r="X323" s="202"/>
      <c r="Y323" s="143"/>
      <c r="Z323" s="367"/>
      <c r="AA323" s="140"/>
      <c r="AB323" s="420"/>
      <c r="AC323" s="421"/>
      <c r="AD323" s="206"/>
      <c r="AE323" s="144"/>
      <c r="AF323" s="133"/>
      <c r="AG323" s="144"/>
      <c r="AH323" s="145"/>
      <c r="AI323" s="146"/>
      <c r="AJ323" s="144"/>
      <c r="AK323" s="147"/>
      <c r="AL323" s="114"/>
      <c r="AM323" s="211"/>
      <c r="AN323" s="132"/>
      <c r="AO323" s="132"/>
      <c r="AP323" s="149"/>
      <c r="AQ323" s="150"/>
      <c r="AR323" s="149"/>
      <c r="AS323" s="132"/>
      <c r="AT323" s="132"/>
      <c r="AU323" s="132"/>
      <c r="AV323" s="132"/>
      <c r="AW323" s="132"/>
      <c r="AX323" s="132"/>
      <c r="AY323" s="132"/>
      <c r="AZ323" s="132"/>
      <c r="BA323" s="132"/>
      <c r="BB323" s="132"/>
      <c r="BC323" s="132"/>
      <c r="BD323" s="132"/>
      <c r="BE323" s="132"/>
      <c r="BF323" s="132"/>
      <c r="BG323" s="132"/>
      <c r="BH323" s="132"/>
      <c r="BI323" s="132"/>
      <c r="BJ323" s="132"/>
      <c r="BK323" s="132"/>
      <c r="BL323" s="132"/>
      <c r="BM323" s="132"/>
      <c r="BN323" s="132"/>
    </row>
    <row r="324">
      <c r="A324" s="362" t="b">
        <v>0</v>
      </c>
      <c r="B324" s="94"/>
      <c r="C324" s="95"/>
      <c r="D324" s="96"/>
      <c r="E324" s="97"/>
      <c r="F324" s="98"/>
      <c r="G324" s="98"/>
      <c r="H324" s="98"/>
      <c r="I324" s="98"/>
      <c r="J324" s="98"/>
      <c r="K324" s="96"/>
      <c r="L324" s="96"/>
      <c r="M324" s="96"/>
      <c r="N324" s="270"/>
      <c r="O324" s="369"/>
      <c r="P324" s="370"/>
      <c r="Q324" s="196"/>
      <c r="R324" s="197"/>
      <c r="S324" s="198"/>
      <c r="T324" s="199"/>
      <c r="U324" s="200"/>
      <c r="V324" s="201"/>
      <c r="W324" s="202"/>
      <c r="X324" s="202"/>
      <c r="Y324" s="109"/>
      <c r="Z324" s="280"/>
      <c r="AA324" s="106"/>
      <c r="AB324" s="281"/>
      <c r="AC324" s="282"/>
      <c r="AD324" s="273"/>
      <c r="AE324" s="110"/>
      <c r="AF324" s="99"/>
      <c r="AG324" s="110"/>
      <c r="AH324" s="111"/>
      <c r="AI324" s="112"/>
      <c r="AJ324" s="110"/>
      <c r="AK324" s="113"/>
      <c r="AL324" s="114"/>
      <c r="AM324" s="278"/>
      <c r="AN324" s="98"/>
      <c r="AO324" s="98"/>
      <c r="AP324" s="116"/>
      <c r="AQ324" s="117"/>
      <c r="AR324" s="116"/>
      <c r="AS324" s="98"/>
      <c r="AT324" s="98"/>
      <c r="AU324" s="98"/>
      <c r="AV324" s="98"/>
      <c r="AW324" s="98"/>
      <c r="AX324" s="98"/>
      <c r="AY324" s="98"/>
      <c r="AZ324" s="98"/>
      <c r="BA324" s="98"/>
      <c r="BB324" s="98"/>
      <c r="BC324" s="98"/>
      <c r="BD324" s="98"/>
      <c r="BE324" s="98"/>
      <c r="BF324" s="98"/>
      <c r="BG324" s="98"/>
      <c r="BH324" s="98"/>
      <c r="BI324" s="98"/>
      <c r="BJ324" s="98"/>
      <c r="BK324" s="98"/>
      <c r="BL324" s="98"/>
      <c r="BM324" s="98"/>
      <c r="BN324" s="98"/>
    </row>
    <row r="325">
      <c r="A325" s="366" t="b">
        <v>0</v>
      </c>
      <c r="B325" s="128"/>
      <c r="C325" s="129"/>
      <c r="D325" s="130"/>
      <c r="E325" s="131"/>
      <c r="F325" s="132"/>
      <c r="G325" s="132"/>
      <c r="H325" s="132"/>
      <c r="I325" s="132"/>
      <c r="J325" s="132"/>
      <c r="K325" s="130"/>
      <c r="L325" s="130"/>
      <c r="M325" s="130"/>
      <c r="N325" s="195"/>
      <c r="O325" s="369"/>
      <c r="P325" s="370"/>
      <c r="Q325" s="196"/>
      <c r="R325" s="197"/>
      <c r="S325" s="198"/>
      <c r="T325" s="199"/>
      <c r="U325" s="200"/>
      <c r="V325" s="201"/>
      <c r="W325" s="202"/>
      <c r="X325" s="202"/>
      <c r="Y325" s="143"/>
      <c r="Z325" s="367"/>
      <c r="AA325" s="140"/>
      <c r="AB325" s="420"/>
      <c r="AC325" s="421"/>
      <c r="AD325" s="206"/>
      <c r="AE325" s="144"/>
      <c r="AF325" s="133"/>
      <c r="AG325" s="144"/>
      <c r="AH325" s="145"/>
      <c r="AI325" s="146"/>
      <c r="AJ325" s="144"/>
      <c r="AK325" s="147"/>
      <c r="AL325" s="114"/>
      <c r="AM325" s="211"/>
      <c r="AN325" s="132"/>
      <c r="AO325" s="132"/>
      <c r="AP325" s="149"/>
      <c r="AQ325" s="150"/>
      <c r="AR325" s="149"/>
      <c r="AS325" s="132"/>
      <c r="AT325" s="132"/>
      <c r="AU325" s="132"/>
      <c r="AV325" s="132"/>
      <c r="AW325" s="132"/>
      <c r="AX325" s="132"/>
      <c r="AY325" s="132"/>
      <c r="AZ325" s="132"/>
      <c r="BA325" s="132"/>
      <c r="BB325" s="132"/>
      <c r="BC325" s="132"/>
      <c r="BD325" s="132"/>
      <c r="BE325" s="132"/>
      <c r="BF325" s="132"/>
      <c r="BG325" s="132"/>
      <c r="BH325" s="132"/>
      <c r="BI325" s="132"/>
      <c r="BJ325" s="132"/>
      <c r="BK325" s="132"/>
      <c r="BL325" s="132"/>
      <c r="BM325" s="132"/>
      <c r="BN325" s="132"/>
    </row>
    <row r="326">
      <c r="A326" s="362" t="b">
        <v>0</v>
      </c>
      <c r="B326" s="94"/>
      <c r="C326" s="95"/>
      <c r="D326" s="96"/>
      <c r="E326" s="97"/>
      <c r="F326" s="98"/>
      <c r="G326" s="98"/>
      <c r="H326" s="98"/>
      <c r="I326" s="98"/>
      <c r="J326" s="98"/>
      <c r="K326" s="96"/>
      <c r="L326" s="96"/>
      <c r="M326" s="96"/>
      <c r="N326" s="270"/>
      <c r="O326" s="369"/>
      <c r="P326" s="370"/>
      <c r="Q326" s="196"/>
      <c r="R326" s="197"/>
      <c r="S326" s="198"/>
      <c r="T326" s="199"/>
      <c r="U326" s="200"/>
      <c r="V326" s="201"/>
      <c r="W326" s="202"/>
      <c r="X326" s="202"/>
      <c r="Y326" s="109"/>
      <c r="Z326" s="280"/>
      <c r="AA326" s="106"/>
      <c r="AB326" s="281"/>
      <c r="AC326" s="282"/>
      <c r="AD326" s="273"/>
      <c r="AE326" s="110"/>
      <c r="AF326" s="99"/>
      <c r="AG326" s="110"/>
      <c r="AH326" s="111"/>
      <c r="AI326" s="112"/>
      <c r="AJ326" s="110"/>
      <c r="AK326" s="113"/>
      <c r="AL326" s="114"/>
      <c r="AM326" s="278"/>
      <c r="AN326" s="98"/>
      <c r="AO326" s="98"/>
      <c r="AP326" s="116"/>
      <c r="AQ326" s="117"/>
      <c r="AR326" s="116"/>
      <c r="AS326" s="98"/>
      <c r="AT326" s="98"/>
      <c r="AU326" s="98"/>
      <c r="AV326" s="98"/>
      <c r="AW326" s="98"/>
      <c r="AX326" s="98"/>
      <c r="AY326" s="98"/>
      <c r="AZ326" s="98"/>
      <c r="BA326" s="98"/>
      <c r="BB326" s="98"/>
      <c r="BC326" s="98"/>
      <c r="BD326" s="98"/>
      <c r="BE326" s="98"/>
      <c r="BF326" s="98"/>
      <c r="BG326" s="98"/>
      <c r="BH326" s="98"/>
      <c r="BI326" s="98"/>
      <c r="BJ326" s="98"/>
      <c r="BK326" s="98"/>
      <c r="BL326" s="98"/>
      <c r="BM326" s="98"/>
      <c r="BN326" s="98"/>
    </row>
    <row r="327">
      <c r="A327" s="366" t="b">
        <v>0</v>
      </c>
      <c r="B327" s="128"/>
      <c r="C327" s="129"/>
      <c r="D327" s="130"/>
      <c r="E327" s="131"/>
      <c r="F327" s="132"/>
      <c r="G327" s="132"/>
      <c r="H327" s="132"/>
      <c r="I327" s="132"/>
      <c r="J327" s="132"/>
      <c r="K327" s="130"/>
      <c r="L327" s="130"/>
      <c r="M327" s="130"/>
      <c r="N327" s="195"/>
      <c r="O327" s="369"/>
      <c r="P327" s="370"/>
      <c r="Q327" s="196"/>
      <c r="R327" s="197"/>
      <c r="S327" s="198"/>
      <c r="T327" s="199"/>
      <c r="U327" s="200"/>
      <c r="V327" s="201"/>
      <c r="W327" s="202"/>
      <c r="X327" s="202"/>
      <c r="Y327" s="143"/>
      <c r="Z327" s="367"/>
      <c r="AA327" s="140"/>
      <c r="AB327" s="420"/>
      <c r="AC327" s="421"/>
      <c r="AD327" s="206"/>
      <c r="AE327" s="144"/>
      <c r="AF327" s="133"/>
      <c r="AG327" s="144"/>
      <c r="AH327" s="145"/>
      <c r="AI327" s="146"/>
      <c r="AJ327" s="144"/>
      <c r="AK327" s="147"/>
      <c r="AL327" s="114"/>
      <c r="AM327" s="211"/>
      <c r="AN327" s="132"/>
      <c r="AO327" s="132"/>
      <c r="AP327" s="149"/>
      <c r="AQ327" s="150"/>
      <c r="AR327" s="149"/>
      <c r="AS327" s="132"/>
      <c r="AT327" s="132"/>
      <c r="AU327" s="132"/>
      <c r="AV327" s="132"/>
      <c r="AW327" s="132"/>
      <c r="AX327" s="132"/>
      <c r="AY327" s="132"/>
      <c r="AZ327" s="132"/>
      <c r="BA327" s="132"/>
      <c r="BB327" s="132"/>
      <c r="BC327" s="132"/>
      <c r="BD327" s="132"/>
      <c r="BE327" s="132"/>
      <c r="BF327" s="132"/>
      <c r="BG327" s="132"/>
      <c r="BH327" s="132"/>
      <c r="BI327" s="132"/>
      <c r="BJ327" s="132"/>
      <c r="BK327" s="132"/>
      <c r="BL327" s="132"/>
      <c r="BM327" s="132"/>
      <c r="BN327" s="132"/>
    </row>
    <row r="328">
      <c r="A328" s="362" t="b">
        <v>0</v>
      </c>
      <c r="B328" s="94"/>
      <c r="C328" s="95"/>
      <c r="D328" s="96"/>
      <c r="E328" s="97"/>
      <c r="F328" s="98"/>
      <c r="G328" s="98"/>
      <c r="H328" s="98"/>
      <c r="I328" s="98"/>
      <c r="J328" s="98"/>
      <c r="K328" s="96"/>
      <c r="L328" s="96"/>
      <c r="M328" s="96"/>
      <c r="N328" s="270"/>
      <c r="O328" s="369"/>
      <c r="P328" s="370"/>
      <c r="Q328" s="196"/>
      <c r="R328" s="197"/>
      <c r="S328" s="198"/>
      <c r="T328" s="199"/>
      <c r="U328" s="200"/>
      <c r="V328" s="201"/>
      <c r="W328" s="202"/>
      <c r="X328" s="202"/>
      <c r="Y328" s="109"/>
      <c r="Z328" s="280"/>
      <c r="AA328" s="106"/>
      <c r="AB328" s="281"/>
      <c r="AC328" s="282"/>
      <c r="AD328" s="273"/>
      <c r="AE328" s="110"/>
      <c r="AF328" s="99"/>
      <c r="AG328" s="110"/>
      <c r="AH328" s="111"/>
      <c r="AI328" s="112"/>
      <c r="AJ328" s="110"/>
      <c r="AK328" s="113"/>
      <c r="AL328" s="114"/>
      <c r="AM328" s="278"/>
      <c r="AN328" s="98"/>
      <c r="AO328" s="98"/>
      <c r="AP328" s="116"/>
      <c r="AQ328" s="117"/>
      <c r="AR328" s="116"/>
      <c r="AS328" s="98"/>
      <c r="AT328" s="98"/>
      <c r="AU328" s="98"/>
      <c r="AV328" s="98"/>
      <c r="AW328" s="98"/>
      <c r="AX328" s="98"/>
      <c r="AY328" s="98"/>
      <c r="AZ328" s="98"/>
      <c r="BA328" s="98"/>
      <c r="BB328" s="98"/>
      <c r="BC328" s="98"/>
      <c r="BD328" s="98"/>
      <c r="BE328" s="98"/>
      <c r="BF328" s="98"/>
      <c r="BG328" s="98"/>
      <c r="BH328" s="98"/>
      <c r="BI328" s="98"/>
      <c r="BJ328" s="98"/>
      <c r="BK328" s="98"/>
      <c r="BL328" s="98"/>
      <c r="BM328" s="98"/>
      <c r="BN328" s="98"/>
    </row>
    <row r="329">
      <c r="A329" s="366" t="b">
        <v>0</v>
      </c>
      <c r="B329" s="128"/>
      <c r="C329" s="129"/>
      <c r="D329" s="130"/>
      <c r="E329" s="131"/>
      <c r="F329" s="132"/>
      <c r="G329" s="132"/>
      <c r="H329" s="132"/>
      <c r="I329" s="132"/>
      <c r="J329" s="132"/>
      <c r="K329" s="130"/>
      <c r="L329" s="130"/>
      <c r="M329" s="130"/>
      <c r="N329" s="195"/>
      <c r="O329" s="369"/>
      <c r="P329" s="370"/>
      <c r="Q329" s="196"/>
      <c r="R329" s="197"/>
      <c r="S329" s="198"/>
      <c r="T329" s="199"/>
      <c r="U329" s="200"/>
      <c r="V329" s="201"/>
      <c r="W329" s="202"/>
      <c r="X329" s="202"/>
      <c r="Y329" s="143"/>
      <c r="Z329" s="367"/>
      <c r="AA329" s="140"/>
      <c r="AB329" s="420"/>
      <c r="AC329" s="421"/>
      <c r="AD329" s="206"/>
      <c r="AE329" s="144"/>
      <c r="AF329" s="133"/>
      <c r="AG329" s="144"/>
      <c r="AH329" s="145"/>
      <c r="AI329" s="146"/>
      <c r="AJ329" s="144"/>
      <c r="AK329" s="147"/>
      <c r="AL329" s="114"/>
      <c r="AM329" s="211"/>
      <c r="AN329" s="132"/>
      <c r="AO329" s="132"/>
      <c r="AP329" s="149"/>
      <c r="AQ329" s="150"/>
      <c r="AR329" s="149"/>
      <c r="AS329" s="132"/>
      <c r="AT329" s="132"/>
      <c r="AU329" s="132"/>
      <c r="AV329" s="132"/>
      <c r="AW329" s="132"/>
      <c r="AX329" s="132"/>
      <c r="AY329" s="132"/>
      <c r="AZ329" s="132"/>
      <c r="BA329" s="132"/>
      <c r="BB329" s="132"/>
      <c r="BC329" s="132"/>
      <c r="BD329" s="132"/>
      <c r="BE329" s="132"/>
      <c r="BF329" s="132"/>
      <c r="BG329" s="132"/>
      <c r="BH329" s="132"/>
      <c r="BI329" s="132"/>
      <c r="BJ329" s="132"/>
      <c r="BK329" s="132"/>
      <c r="BL329" s="132"/>
      <c r="BM329" s="132"/>
      <c r="BN329" s="132"/>
    </row>
    <row r="330">
      <c r="A330" s="362" t="b">
        <v>0</v>
      </c>
      <c r="B330" s="94"/>
      <c r="C330" s="95"/>
      <c r="D330" s="96"/>
      <c r="E330" s="97"/>
      <c r="F330" s="98"/>
      <c r="G330" s="98"/>
      <c r="H330" s="98"/>
      <c r="I330" s="98"/>
      <c r="J330" s="98"/>
      <c r="K330" s="96"/>
      <c r="L330" s="96"/>
      <c r="M330" s="96"/>
      <c r="N330" s="270"/>
      <c r="O330" s="369"/>
      <c r="P330" s="370"/>
      <c r="Q330" s="196"/>
      <c r="R330" s="197"/>
      <c r="S330" s="198"/>
      <c r="T330" s="199"/>
      <c r="U330" s="200"/>
      <c r="V330" s="201"/>
      <c r="W330" s="202"/>
      <c r="X330" s="202"/>
      <c r="Y330" s="109"/>
      <c r="Z330" s="280"/>
      <c r="AA330" s="106"/>
      <c r="AB330" s="281"/>
      <c r="AC330" s="282"/>
      <c r="AD330" s="273"/>
      <c r="AE330" s="110"/>
      <c r="AF330" s="99"/>
      <c r="AG330" s="110"/>
      <c r="AH330" s="111"/>
      <c r="AI330" s="112"/>
      <c r="AJ330" s="110"/>
      <c r="AK330" s="113"/>
      <c r="AL330" s="114"/>
      <c r="AM330" s="278"/>
      <c r="AN330" s="98"/>
      <c r="AO330" s="98"/>
      <c r="AP330" s="116"/>
      <c r="AQ330" s="117"/>
      <c r="AR330" s="116"/>
      <c r="AS330" s="98"/>
      <c r="AT330" s="98"/>
      <c r="AU330" s="98"/>
      <c r="AV330" s="98"/>
      <c r="AW330" s="98"/>
      <c r="AX330" s="98"/>
      <c r="AY330" s="98"/>
      <c r="AZ330" s="98"/>
      <c r="BA330" s="98"/>
      <c r="BB330" s="98"/>
      <c r="BC330" s="98"/>
      <c r="BD330" s="98"/>
      <c r="BE330" s="98"/>
      <c r="BF330" s="98"/>
      <c r="BG330" s="98"/>
      <c r="BH330" s="98"/>
      <c r="BI330" s="98"/>
      <c r="BJ330" s="98"/>
      <c r="BK330" s="98"/>
      <c r="BL330" s="98"/>
      <c r="BM330" s="98"/>
      <c r="BN330" s="98"/>
    </row>
    <row r="331">
      <c r="A331" s="366" t="b">
        <v>0</v>
      </c>
      <c r="B331" s="128"/>
      <c r="C331" s="129"/>
      <c r="D331" s="130"/>
      <c r="E331" s="131"/>
      <c r="F331" s="132"/>
      <c r="G331" s="132"/>
      <c r="H331" s="132"/>
      <c r="I331" s="132"/>
      <c r="J331" s="132"/>
      <c r="K331" s="130"/>
      <c r="L331" s="130"/>
      <c r="M331" s="130"/>
      <c r="N331" s="195"/>
      <c r="O331" s="369"/>
      <c r="P331" s="370"/>
      <c r="Q331" s="196"/>
      <c r="R331" s="197"/>
      <c r="S331" s="198"/>
      <c r="T331" s="199"/>
      <c r="U331" s="200"/>
      <c r="V331" s="201"/>
      <c r="W331" s="202"/>
      <c r="X331" s="202"/>
      <c r="Y331" s="143"/>
      <c r="Z331" s="367"/>
      <c r="AA331" s="140"/>
      <c r="AB331" s="420"/>
      <c r="AC331" s="421"/>
      <c r="AD331" s="206"/>
      <c r="AE331" s="144"/>
      <c r="AF331" s="133"/>
      <c r="AG331" s="144"/>
      <c r="AH331" s="145"/>
      <c r="AI331" s="146"/>
      <c r="AJ331" s="144"/>
      <c r="AK331" s="147"/>
      <c r="AL331" s="114"/>
      <c r="AM331" s="211"/>
      <c r="AN331" s="132"/>
      <c r="AO331" s="132"/>
      <c r="AP331" s="149"/>
      <c r="AQ331" s="150"/>
      <c r="AR331" s="149"/>
      <c r="AS331" s="132"/>
      <c r="AT331" s="132"/>
      <c r="AU331" s="132"/>
      <c r="AV331" s="132"/>
      <c r="AW331" s="132"/>
      <c r="AX331" s="132"/>
      <c r="AY331" s="132"/>
      <c r="AZ331" s="132"/>
      <c r="BA331" s="132"/>
      <c r="BB331" s="132"/>
      <c r="BC331" s="132"/>
      <c r="BD331" s="132"/>
      <c r="BE331" s="132"/>
      <c r="BF331" s="132"/>
      <c r="BG331" s="132"/>
      <c r="BH331" s="132"/>
      <c r="BI331" s="132"/>
      <c r="BJ331" s="132"/>
      <c r="BK331" s="132"/>
      <c r="BL331" s="132"/>
      <c r="BM331" s="132"/>
      <c r="BN331" s="132"/>
    </row>
    <row r="332">
      <c r="A332" s="362" t="b">
        <v>0</v>
      </c>
      <c r="B332" s="94"/>
      <c r="C332" s="95"/>
      <c r="D332" s="96"/>
      <c r="E332" s="97"/>
      <c r="F332" s="98"/>
      <c r="G332" s="98"/>
      <c r="H332" s="98"/>
      <c r="I332" s="98"/>
      <c r="J332" s="98"/>
      <c r="K332" s="96"/>
      <c r="L332" s="96"/>
      <c r="M332" s="96"/>
      <c r="N332" s="270"/>
      <c r="O332" s="369"/>
      <c r="P332" s="370"/>
      <c r="Q332" s="196"/>
      <c r="R332" s="197"/>
      <c r="S332" s="198"/>
      <c r="T332" s="199"/>
      <c r="U332" s="200"/>
      <c r="V332" s="201"/>
      <c r="W332" s="202"/>
      <c r="X332" s="202"/>
      <c r="Y332" s="109"/>
      <c r="Z332" s="280"/>
      <c r="AA332" s="106"/>
      <c r="AB332" s="281"/>
      <c r="AC332" s="282"/>
      <c r="AD332" s="273"/>
      <c r="AE332" s="110"/>
      <c r="AF332" s="99"/>
      <c r="AG332" s="110"/>
      <c r="AH332" s="111"/>
      <c r="AI332" s="112"/>
      <c r="AJ332" s="110"/>
      <c r="AK332" s="113"/>
      <c r="AL332" s="114"/>
      <c r="AM332" s="278"/>
      <c r="AN332" s="98"/>
      <c r="AO332" s="98"/>
      <c r="AP332" s="116"/>
      <c r="AQ332" s="117"/>
      <c r="AR332" s="116"/>
      <c r="AS332" s="98"/>
      <c r="AT332" s="98"/>
      <c r="AU332" s="98"/>
      <c r="AV332" s="98"/>
      <c r="AW332" s="98"/>
      <c r="AX332" s="98"/>
      <c r="AY332" s="98"/>
      <c r="AZ332" s="98"/>
      <c r="BA332" s="98"/>
      <c r="BB332" s="98"/>
      <c r="BC332" s="98"/>
      <c r="BD332" s="98"/>
      <c r="BE332" s="98"/>
      <c r="BF332" s="98"/>
      <c r="BG332" s="98"/>
      <c r="BH332" s="98"/>
      <c r="BI332" s="98"/>
      <c r="BJ332" s="98"/>
      <c r="BK332" s="98"/>
      <c r="BL332" s="98"/>
      <c r="BM332" s="98"/>
      <c r="BN332" s="98"/>
    </row>
    <row r="333">
      <c r="A333" s="366" t="b">
        <v>0</v>
      </c>
      <c r="B333" s="128"/>
      <c r="C333" s="129"/>
      <c r="D333" s="130"/>
      <c r="E333" s="131"/>
      <c r="F333" s="132"/>
      <c r="G333" s="132"/>
      <c r="H333" s="132"/>
      <c r="I333" s="132"/>
      <c r="J333" s="132"/>
      <c r="K333" s="130"/>
      <c r="L333" s="130"/>
      <c r="M333" s="130"/>
      <c r="N333" s="195"/>
      <c r="O333" s="369"/>
      <c r="P333" s="370"/>
      <c r="Q333" s="196"/>
      <c r="R333" s="197"/>
      <c r="S333" s="198"/>
      <c r="T333" s="199"/>
      <c r="U333" s="200"/>
      <c r="V333" s="201"/>
      <c r="W333" s="202"/>
      <c r="X333" s="202"/>
      <c r="Y333" s="143"/>
      <c r="Z333" s="367"/>
      <c r="AA333" s="140"/>
      <c r="AB333" s="420"/>
      <c r="AC333" s="421"/>
      <c r="AD333" s="206"/>
      <c r="AE333" s="144"/>
      <c r="AF333" s="133"/>
      <c r="AG333" s="144"/>
      <c r="AH333" s="145"/>
      <c r="AI333" s="146"/>
      <c r="AJ333" s="144"/>
      <c r="AK333" s="147"/>
      <c r="AL333" s="114"/>
      <c r="AM333" s="211"/>
      <c r="AN333" s="132"/>
      <c r="AO333" s="132"/>
      <c r="AP333" s="149"/>
      <c r="AQ333" s="150"/>
      <c r="AR333" s="149"/>
      <c r="AS333" s="132"/>
      <c r="AT333" s="132"/>
      <c r="AU333" s="132"/>
      <c r="AV333" s="132"/>
      <c r="AW333" s="132"/>
      <c r="AX333" s="132"/>
      <c r="AY333" s="132"/>
      <c r="AZ333" s="132"/>
      <c r="BA333" s="132"/>
      <c r="BB333" s="132"/>
      <c r="BC333" s="132"/>
      <c r="BD333" s="132"/>
      <c r="BE333" s="132"/>
      <c r="BF333" s="132"/>
      <c r="BG333" s="132"/>
      <c r="BH333" s="132"/>
      <c r="BI333" s="132"/>
      <c r="BJ333" s="132"/>
      <c r="BK333" s="132"/>
      <c r="BL333" s="132"/>
      <c r="BM333" s="132"/>
      <c r="BN333" s="132"/>
    </row>
    <row r="334">
      <c r="A334" s="362" t="b">
        <v>0</v>
      </c>
      <c r="B334" s="94"/>
      <c r="C334" s="95"/>
      <c r="D334" s="96"/>
      <c r="E334" s="97"/>
      <c r="F334" s="98"/>
      <c r="G334" s="98"/>
      <c r="H334" s="98"/>
      <c r="I334" s="98"/>
      <c r="J334" s="98"/>
      <c r="K334" s="96"/>
      <c r="L334" s="96"/>
      <c r="M334" s="96"/>
      <c r="N334" s="270"/>
      <c r="O334" s="369"/>
      <c r="P334" s="370"/>
      <c r="Q334" s="196"/>
      <c r="R334" s="197"/>
      <c r="S334" s="198"/>
      <c r="T334" s="199"/>
      <c r="U334" s="200"/>
      <c r="V334" s="201"/>
      <c r="W334" s="202"/>
      <c r="X334" s="202"/>
      <c r="Y334" s="109"/>
      <c r="Z334" s="280"/>
      <c r="AA334" s="106"/>
      <c r="AB334" s="281"/>
      <c r="AC334" s="282"/>
      <c r="AD334" s="273"/>
      <c r="AE334" s="110"/>
      <c r="AF334" s="99"/>
      <c r="AG334" s="110"/>
      <c r="AH334" s="111"/>
      <c r="AI334" s="112"/>
      <c r="AJ334" s="110"/>
      <c r="AK334" s="113"/>
      <c r="AL334" s="114"/>
      <c r="AM334" s="278"/>
      <c r="AN334" s="98"/>
      <c r="AO334" s="98"/>
      <c r="AP334" s="116"/>
      <c r="AQ334" s="117"/>
      <c r="AR334" s="116"/>
      <c r="AS334" s="98"/>
      <c r="AT334" s="98"/>
      <c r="AU334" s="98"/>
      <c r="AV334" s="98"/>
      <c r="AW334" s="98"/>
      <c r="AX334" s="98"/>
      <c r="AY334" s="98"/>
      <c r="AZ334" s="98"/>
      <c r="BA334" s="98"/>
      <c r="BB334" s="98"/>
      <c r="BC334" s="98"/>
      <c r="BD334" s="98"/>
      <c r="BE334" s="98"/>
      <c r="BF334" s="98"/>
      <c r="BG334" s="98"/>
      <c r="BH334" s="98"/>
      <c r="BI334" s="98"/>
      <c r="BJ334" s="98"/>
      <c r="BK334" s="98"/>
      <c r="BL334" s="98"/>
      <c r="BM334" s="98"/>
      <c r="BN334" s="98"/>
    </row>
    <row r="335">
      <c r="A335" s="366" t="b">
        <v>0</v>
      </c>
      <c r="B335" s="128"/>
      <c r="C335" s="129"/>
      <c r="D335" s="130"/>
      <c r="E335" s="131"/>
      <c r="F335" s="132"/>
      <c r="G335" s="132"/>
      <c r="H335" s="132"/>
      <c r="I335" s="132"/>
      <c r="J335" s="132"/>
      <c r="K335" s="130"/>
      <c r="L335" s="130"/>
      <c r="M335" s="130"/>
      <c r="N335" s="195"/>
      <c r="O335" s="369"/>
      <c r="P335" s="370"/>
      <c r="Q335" s="196"/>
      <c r="R335" s="197"/>
      <c r="S335" s="198"/>
      <c r="T335" s="199"/>
      <c r="U335" s="200"/>
      <c r="V335" s="201"/>
      <c r="W335" s="202"/>
      <c r="X335" s="202"/>
      <c r="Y335" s="143"/>
      <c r="Z335" s="367"/>
      <c r="AA335" s="140"/>
      <c r="AB335" s="420"/>
      <c r="AC335" s="421"/>
      <c r="AD335" s="206"/>
      <c r="AE335" s="144"/>
      <c r="AF335" s="133"/>
      <c r="AG335" s="144"/>
      <c r="AH335" s="145"/>
      <c r="AI335" s="146"/>
      <c r="AJ335" s="144"/>
      <c r="AK335" s="147"/>
      <c r="AL335" s="114"/>
      <c r="AM335" s="211"/>
      <c r="AN335" s="132"/>
      <c r="AO335" s="132"/>
      <c r="AP335" s="149"/>
      <c r="AQ335" s="150"/>
      <c r="AR335" s="149"/>
      <c r="AS335" s="132"/>
      <c r="AT335" s="132"/>
      <c r="AU335" s="132"/>
      <c r="AV335" s="132"/>
      <c r="AW335" s="132"/>
      <c r="AX335" s="132"/>
      <c r="AY335" s="132"/>
      <c r="AZ335" s="132"/>
      <c r="BA335" s="132"/>
      <c r="BB335" s="132"/>
      <c r="BC335" s="132"/>
      <c r="BD335" s="132"/>
      <c r="BE335" s="132"/>
      <c r="BF335" s="132"/>
      <c r="BG335" s="132"/>
      <c r="BH335" s="132"/>
      <c r="BI335" s="132"/>
      <c r="BJ335" s="132"/>
      <c r="BK335" s="132"/>
      <c r="BL335" s="132"/>
      <c r="BM335" s="132"/>
      <c r="BN335" s="132"/>
    </row>
    <row r="336">
      <c r="A336" s="362" t="b">
        <v>0</v>
      </c>
      <c r="B336" s="94"/>
      <c r="C336" s="95"/>
      <c r="D336" s="96"/>
      <c r="E336" s="97"/>
      <c r="F336" s="98"/>
      <c r="G336" s="98"/>
      <c r="H336" s="98"/>
      <c r="I336" s="98"/>
      <c r="J336" s="98"/>
      <c r="K336" s="96"/>
      <c r="L336" s="96"/>
      <c r="M336" s="96"/>
      <c r="N336" s="270"/>
      <c r="O336" s="369"/>
      <c r="P336" s="370"/>
      <c r="Q336" s="196"/>
      <c r="R336" s="197"/>
      <c r="S336" s="198"/>
      <c r="T336" s="199"/>
      <c r="U336" s="200"/>
      <c r="V336" s="201"/>
      <c r="W336" s="202"/>
      <c r="X336" s="202"/>
      <c r="Y336" s="109"/>
      <c r="Z336" s="280"/>
      <c r="AA336" s="106"/>
      <c r="AB336" s="281"/>
      <c r="AC336" s="282"/>
      <c r="AD336" s="273"/>
      <c r="AE336" s="110"/>
      <c r="AF336" s="99"/>
      <c r="AG336" s="110"/>
      <c r="AH336" s="111"/>
      <c r="AI336" s="112"/>
      <c r="AJ336" s="110"/>
      <c r="AK336" s="113"/>
      <c r="AL336" s="114"/>
      <c r="AM336" s="278"/>
      <c r="AN336" s="98"/>
      <c r="AO336" s="98"/>
      <c r="AP336" s="116"/>
      <c r="AQ336" s="117"/>
      <c r="AR336" s="116"/>
      <c r="AS336" s="98"/>
      <c r="AT336" s="98"/>
      <c r="AU336" s="98"/>
      <c r="AV336" s="98"/>
      <c r="AW336" s="98"/>
      <c r="AX336" s="98"/>
      <c r="AY336" s="98"/>
      <c r="AZ336" s="98"/>
      <c r="BA336" s="98"/>
      <c r="BB336" s="98"/>
      <c r="BC336" s="98"/>
      <c r="BD336" s="98"/>
      <c r="BE336" s="98"/>
      <c r="BF336" s="98"/>
      <c r="BG336" s="98"/>
      <c r="BH336" s="98"/>
      <c r="BI336" s="98"/>
      <c r="BJ336" s="98"/>
      <c r="BK336" s="98"/>
      <c r="BL336" s="98"/>
      <c r="BM336" s="98"/>
      <c r="BN336" s="98"/>
    </row>
    <row r="337">
      <c r="A337" s="366" t="b">
        <v>0</v>
      </c>
      <c r="B337" s="128"/>
      <c r="C337" s="129"/>
      <c r="D337" s="130"/>
      <c r="E337" s="131"/>
      <c r="F337" s="132"/>
      <c r="G337" s="132"/>
      <c r="H337" s="132"/>
      <c r="I337" s="132"/>
      <c r="J337" s="132"/>
      <c r="K337" s="130"/>
      <c r="L337" s="130"/>
      <c r="M337" s="130"/>
      <c r="N337" s="195"/>
      <c r="O337" s="369"/>
      <c r="P337" s="370"/>
      <c r="Q337" s="196"/>
      <c r="R337" s="197"/>
      <c r="S337" s="198"/>
      <c r="T337" s="199"/>
      <c r="U337" s="200"/>
      <c r="V337" s="201"/>
      <c r="W337" s="202"/>
      <c r="X337" s="202"/>
      <c r="Y337" s="143"/>
      <c r="Z337" s="367"/>
      <c r="AA337" s="140"/>
      <c r="AB337" s="420"/>
      <c r="AC337" s="421"/>
      <c r="AD337" s="206"/>
      <c r="AE337" s="144"/>
      <c r="AF337" s="133"/>
      <c r="AG337" s="144"/>
      <c r="AH337" s="145"/>
      <c r="AI337" s="146"/>
      <c r="AJ337" s="144"/>
      <c r="AK337" s="147"/>
      <c r="AL337" s="114"/>
      <c r="AM337" s="211"/>
      <c r="AN337" s="132"/>
      <c r="AO337" s="132"/>
      <c r="AP337" s="149"/>
      <c r="AQ337" s="150"/>
      <c r="AR337" s="149"/>
      <c r="AS337" s="132"/>
      <c r="AT337" s="132"/>
      <c r="AU337" s="132"/>
      <c r="AV337" s="132"/>
      <c r="AW337" s="132"/>
      <c r="AX337" s="132"/>
      <c r="AY337" s="132"/>
      <c r="AZ337" s="132"/>
      <c r="BA337" s="132"/>
      <c r="BB337" s="132"/>
      <c r="BC337" s="132"/>
      <c r="BD337" s="132"/>
      <c r="BE337" s="132"/>
      <c r="BF337" s="132"/>
      <c r="BG337" s="132"/>
      <c r="BH337" s="132"/>
      <c r="BI337" s="132"/>
      <c r="BJ337" s="132"/>
      <c r="BK337" s="132"/>
      <c r="BL337" s="132"/>
      <c r="BM337" s="132"/>
      <c r="BN337" s="132"/>
    </row>
    <row r="338">
      <c r="A338" s="362" t="b">
        <v>0</v>
      </c>
      <c r="B338" s="94"/>
      <c r="C338" s="95"/>
      <c r="D338" s="96"/>
      <c r="E338" s="97"/>
      <c r="F338" s="98"/>
      <c r="G338" s="98"/>
      <c r="H338" s="98"/>
      <c r="I338" s="98"/>
      <c r="J338" s="98"/>
      <c r="K338" s="96"/>
      <c r="L338" s="96"/>
      <c r="M338" s="96"/>
      <c r="N338" s="270"/>
      <c r="O338" s="369"/>
      <c r="P338" s="370"/>
      <c r="Q338" s="196"/>
      <c r="R338" s="197"/>
      <c r="S338" s="198"/>
      <c r="T338" s="199"/>
      <c r="U338" s="200"/>
      <c r="V338" s="201"/>
      <c r="W338" s="202"/>
      <c r="X338" s="202"/>
      <c r="Y338" s="109"/>
      <c r="Z338" s="280"/>
      <c r="AA338" s="106"/>
      <c r="AB338" s="281"/>
      <c r="AC338" s="282"/>
      <c r="AD338" s="273"/>
      <c r="AE338" s="110"/>
      <c r="AF338" s="99"/>
      <c r="AG338" s="110"/>
      <c r="AH338" s="111"/>
      <c r="AI338" s="112"/>
      <c r="AJ338" s="110"/>
      <c r="AK338" s="113"/>
      <c r="AL338" s="114"/>
      <c r="AM338" s="278"/>
      <c r="AN338" s="98"/>
      <c r="AO338" s="98"/>
      <c r="AP338" s="116"/>
      <c r="AQ338" s="117"/>
      <c r="AR338" s="116"/>
      <c r="AS338" s="98"/>
      <c r="AT338" s="98"/>
      <c r="AU338" s="98"/>
      <c r="AV338" s="98"/>
      <c r="AW338" s="98"/>
      <c r="AX338" s="98"/>
      <c r="AY338" s="98"/>
      <c r="AZ338" s="98"/>
      <c r="BA338" s="98"/>
      <c r="BB338" s="98"/>
      <c r="BC338" s="98"/>
      <c r="BD338" s="98"/>
      <c r="BE338" s="98"/>
      <c r="BF338" s="98"/>
      <c r="BG338" s="98"/>
      <c r="BH338" s="98"/>
      <c r="BI338" s="98"/>
      <c r="BJ338" s="98"/>
      <c r="BK338" s="98"/>
      <c r="BL338" s="98"/>
      <c r="BM338" s="98"/>
      <c r="BN338" s="98"/>
    </row>
    <row r="339">
      <c r="A339" s="366" t="b">
        <v>0</v>
      </c>
      <c r="B339" s="128"/>
      <c r="C339" s="129"/>
      <c r="D339" s="130"/>
      <c r="E339" s="131"/>
      <c r="F339" s="132"/>
      <c r="G339" s="132"/>
      <c r="H339" s="132"/>
      <c r="I339" s="132"/>
      <c r="J339" s="132"/>
      <c r="K339" s="130"/>
      <c r="L339" s="130"/>
      <c r="M339" s="130"/>
      <c r="N339" s="195"/>
      <c r="O339" s="369"/>
      <c r="P339" s="370"/>
      <c r="Q339" s="196"/>
      <c r="R339" s="197"/>
      <c r="S339" s="198"/>
      <c r="T339" s="199"/>
      <c r="U339" s="200"/>
      <c r="V339" s="201"/>
      <c r="W339" s="202"/>
      <c r="X339" s="202"/>
      <c r="Y339" s="143"/>
      <c r="Z339" s="367"/>
      <c r="AA339" s="140"/>
      <c r="AB339" s="420"/>
      <c r="AC339" s="421"/>
      <c r="AD339" s="206"/>
      <c r="AE339" s="144"/>
      <c r="AF339" s="133"/>
      <c r="AG339" s="144"/>
      <c r="AH339" s="145"/>
      <c r="AI339" s="146"/>
      <c r="AJ339" s="144"/>
      <c r="AK339" s="147"/>
      <c r="AL339" s="114"/>
      <c r="AM339" s="211"/>
      <c r="AN339" s="132"/>
      <c r="AO339" s="132"/>
      <c r="AP339" s="149"/>
      <c r="AQ339" s="150"/>
      <c r="AR339" s="149"/>
      <c r="AS339" s="132"/>
      <c r="AT339" s="132"/>
      <c r="AU339" s="132"/>
      <c r="AV339" s="132"/>
      <c r="AW339" s="132"/>
      <c r="AX339" s="132"/>
      <c r="AY339" s="132"/>
      <c r="AZ339" s="132"/>
      <c r="BA339" s="132"/>
      <c r="BB339" s="132"/>
      <c r="BC339" s="132"/>
      <c r="BD339" s="132"/>
      <c r="BE339" s="132"/>
      <c r="BF339" s="132"/>
      <c r="BG339" s="132"/>
      <c r="BH339" s="132"/>
      <c r="BI339" s="132"/>
      <c r="BJ339" s="132"/>
      <c r="BK339" s="132"/>
      <c r="BL339" s="132"/>
      <c r="BM339" s="132"/>
      <c r="BN339" s="132"/>
    </row>
    <row r="340">
      <c r="A340" s="362" t="b">
        <v>0</v>
      </c>
      <c r="B340" s="94"/>
      <c r="C340" s="95"/>
      <c r="D340" s="96"/>
      <c r="E340" s="97"/>
      <c r="F340" s="98"/>
      <c r="G340" s="98"/>
      <c r="H340" s="98"/>
      <c r="I340" s="98"/>
      <c r="J340" s="98"/>
      <c r="K340" s="96"/>
      <c r="L340" s="96"/>
      <c r="M340" s="96"/>
      <c r="N340" s="270"/>
      <c r="O340" s="369"/>
      <c r="P340" s="370"/>
      <c r="Q340" s="196"/>
      <c r="R340" s="197"/>
      <c r="S340" s="198"/>
      <c r="T340" s="199"/>
      <c r="U340" s="200"/>
      <c r="V340" s="201"/>
      <c r="W340" s="202"/>
      <c r="X340" s="202"/>
      <c r="Y340" s="109"/>
      <c r="Z340" s="280"/>
      <c r="AA340" s="106"/>
      <c r="AB340" s="281"/>
      <c r="AC340" s="282"/>
      <c r="AD340" s="273"/>
      <c r="AE340" s="110"/>
      <c r="AF340" s="99"/>
      <c r="AG340" s="110"/>
      <c r="AH340" s="111"/>
      <c r="AI340" s="112"/>
      <c r="AJ340" s="110"/>
      <c r="AK340" s="113"/>
      <c r="AL340" s="114"/>
      <c r="AM340" s="278"/>
      <c r="AN340" s="98"/>
      <c r="AO340" s="98"/>
      <c r="AP340" s="116"/>
      <c r="AQ340" s="117"/>
      <c r="AR340" s="116"/>
      <c r="AS340" s="98"/>
      <c r="AT340" s="98"/>
      <c r="AU340" s="98"/>
      <c r="AV340" s="98"/>
      <c r="AW340" s="98"/>
      <c r="AX340" s="98"/>
      <c r="AY340" s="98"/>
      <c r="AZ340" s="98"/>
      <c r="BA340" s="98"/>
      <c r="BB340" s="98"/>
      <c r="BC340" s="98"/>
      <c r="BD340" s="98"/>
      <c r="BE340" s="98"/>
      <c r="BF340" s="98"/>
      <c r="BG340" s="98"/>
      <c r="BH340" s="98"/>
      <c r="BI340" s="98"/>
      <c r="BJ340" s="98"/>
      <c r="BK340" s="98"/>
      <c r="BL340" s="98"/>
      <c r="BM340" s="98"/>
      <c r="BN340" s="98"/>
    </row>
    <row r="341">
      <c r="A341" s="366" t="b">
        <v>0</v>
      </c>
      <c r="B341" s="128"/>
      <c r="C341" s="129"/>
      <c r="D341" s="130"/>
      <c r="E341" s="131"/>
      <c r="F341" s="132"/>
      <c r="G341" s="132"/>
      <c r="H341" s="132"/>
      <c r="I341" s="132"/>
      <c r="J341" s="132"/>
      <c r="K341" s="130"/>
      <c r="L341" s="130"/>
      <c r="M341" s="130"/>
      <c r="N341" s="195"/>
      <c r="O341" s="369"/>
      <c r="P341" s="370"/>
      <c r="Q341" s="196"/>
      <c r="R341" s="197"/>
      <c r="S341" s="198"/>
      <c r="T341" s="199"/>
      <c r="U341" s="200"/>
      <c r="V341" s="201"/>
      <c r="W341" s="202"/>
      <c r="X341" s="202"/>
      <c r="Y341" s="143"/>
      <c r="Z341" s="367"/>
      <c r="AA341" s="140"/>
      <c r="AB341" s="420"/>
      <c r="AC341" s="421"/>
      <c r="AD341" s="206"/>
      <c r="AE341" s="144"/>
      <c r="AF341" s="133"/>
      <c r="AG341" s="144"/>
      <c r="AH341" s="145"/>
      <c r="AI341" s="146"/>
      <c r="AJ341" s="144"/>
      <c r="AK341" s="147"/>
      <c r="AL341" s="114"/>
      <c r="AM341" s="211"/>
      <c r="AN341" s="132"/>
      <c r="AO341" s="132"/>
      <c r="AP341" s="149"/>
      <c r="AQ341" s="150"/>
      <c r="AR341" s="149"/>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row>
    <row r="342">
      <c r="A342" s="362" t="b">
        <v>0</v>
      </c>
      <c r="B342" s="94"/>
      <c r="C342" s="95"/>
      <c r="D342" s="96"/>
      <c r="E342" s="97"/>
      <c r="F342" s="98"/>
      <c r="G342" s="98"/>
      <c r="H342" s="98"/>
      <c r="I342" s="98"/>
      <c r="J342" s="98"/>
      <c r="K342" s="96"/>
      <c r="L342" s="96"/>
      <c r="M342" s="96"/>
      <c r="N342" s="270"/>
      <c r="O342" s="369"/>
      <c r="P342" s="370"/>
      <c r="Q342" s="196"/>
      <c r="R342" s="197"/>
      <c r="S342" s="198"/>
      <c r="T342" s="199"/>
      <c r="U342" s="200"/>
      <c r="V342" s="201"/>
      <c r="W342" s="202"/>
      <c r="X342" s="202"/>
      <c r="Y342" s="109"/>
      <c r="Z342" s="280"/>
      <c r="AA342" s="106"/>
      <c r="AB342" s="281"/>
      <c r="AC342" s="282"/>
      <c r="AD342" s="273"/>
      <c r="AE342" s="110"/>
      <c r="AF342" s="99"/>
      <c r="AG342" s="110"/>
      <c r="AH342" s="111"/>
      <c r="AI342" s="112"/>
      <c r="AJ342" s="110"/>
      <c r="AK342" s="113"/>
      <c r="AL342" s="114"/>
      <c r="AM342" s="278"/>
      <c r="AN342" s="98"/>
      <c r="AO342" s="98"/>
      <c r="AP342" s="116"/>
      <c r="AQ342" s="117"/>
      <c r="AR342" s="116"/>
      <c r="AS342" s="98"/>
      <c r="AT342" s="98"/>
      <c r="AU342" s="98"/>
      <c r="AV342" s="98"/>
      <c r="AW342" s="98"/>
      <c r="AX342" s="98"/>
      <c r="AY342" s="98"/>
      <c r="AZ342" s="98"/>
      <c r="BA342" s="98"/>
      <c r="BB342" s="98"/>
      <c r="BC342" s="98"/>
      <c r="BD342" s="98"/>
      <c r="BE342" s="98"/>
      <c r="BF342" s="98"/>
      <c r="BG342" s="98"/>
      <c r="BH342" s="98"/>
      <c r="BI342" s="98"/>
      <c r="BJ342" s="98"/>
      <c r="BK342" s="98"/>
      <c r="BL342" s="98"/>
      <c r="BM342" s="98"/>
      <c r="BN342" s="98"/>
    </row>
    <row r="343">
      <c r="A343" s="366" t="b">
        <v>0</v>
      </c>
      <c r="B343" s="128"/>
      <c r="C343" s="129"/>
      <c r="D343" s="130"/>
      <c r="E343" s="131"/>
      <c r="F343" s="132"/>
      <c r="G343" s="132"/>
      <c r="H343" s="132"/>
      <c r="I343" s="132"/>
      <c r="J343" s="132"/>
      <c r="K343" s="130"/>
      <c r="L343" s="130"/>
      <c r="M343" s="130"/>
      <c r="N343" s="195"/>
      <c r="O343" s="369"/>
      <c r="P343" s="370"/>
      <c r="Q343" s="196"/>
      <c r="R343" s="197"/>
      <c r="S343" s="198"/>
      <c r="T343" s="199"/>
      <c r="U343" s="200"/>
      <c r="V343" s="201"/>
      <c r="W343" s="202"/>
      <c r="X343" s="202"/>
      <c r="Y343" s="143"/>
      <c r="Z343" s="367"/>
      <c r="AA343" s="140"/>
      <c r="AB343" s="420"/>
      <c r="AC343" s="421"/>
      <c r="AD343" s="206"/>
      <c r="AE343" s="144"/>
      <c r="AF343" s="133"/>
      <c r="AG343" s="144"/>
      <c r="AH343" s="145"/>
      <c r="AI343" s="146"/>
      <c r="AJ343" s="144"/>
      <c r="AK343" s="147"/>
      <c r="AL343" s="114"/>
      <c r="AM343" s="211"/>
      <c r="AN343" s="132"/>
      <c r="AO343" s="132"/>
      <c r="AP343" s="149"/>
      <c r="AQ343" s="150"/>
      <c r="AR343" s="149"/>
      <c r="AS343" s="132"/>
      <c r="AT343" s="132"/>
      <c r="AU343" s="132"/>
      <c r="AV343" s="132"/>
      <c r="AW343" s="132"/>
      <c r="AX343" s="132"/>
      <c r="AY343" s="132"/>
      <c r="AZ343" s="132"/>
      <c r="BA343" s="132"/>
      <c r="BB343" s="132"/>
      <c r="BC343" s="132"/>
      <c r="BD343" s="132"/>
      <c r="BE343" s="132"/>
      <c r="BF343" s="132"/>
      <c r="BG343" s="132"/>
      <c r="BH343" s="132"/>
      <c r="BI343" s="132"/>
      <c r="BJ343" s="132"/>
      <c r="BK343" s="132"/>
      <c r="BL343" s="132"/>
      <c r="BM343" s="132"/>
      <c r="BN343" s="132"/>
    </row>
    <row r="344">
      <c r="A344" s="362" t="b">
        <v>0</v>
      </c>
      <c r="B344" s="94"/>
      <c r="C344" s="95"/>
      <c r="D344" s="96"/>
      <c r="E344" s="97"/>
      <c r="F344" s="98"/>
      <c r="G344" s="98"/>
      <c r="H344" s="98"/>
      <c r="I344" s="98"/>
      <c r="J344" s="98"/>
      <c r="K344" s="96"/>
      <c r="L344" s="96"/>
      <c r="M344" s="96"/>
      <c r="N344" s="270"/>
      <c r="O344" s="369"/>
      <c r="P344" s="370"/>
      <c r="Q344" s="196"/>
      <c r="R344" s="197"/>
      <c r="S344" s="198"/>
      <c r="T344" s="199"/>
      <c r="U344" s="200"/>
      <c r="V344" s="201"/>
      <c r="W344" s="202"/>
      <c r="X344" s="202"/>
      <c r="Y344" s="109"/>
      <c r="Z344" s="280"/>
      <c r="AA344" s="106"/>
      <c r="AB344" s="281"/>
      <c r="AC344" s="282"/>
      <c r="AD344" s="273"/>
      <c r="AE344" s="110"/>
      <c r="AF344" s="99"/>
      <c r="AG344" s="110"/>
      <c r="AH344" s="111"/>
      <c r="AI344" s="112"/>
      <c r="AJ344" s="110"/>
      <c r="AK344" s="113"/>
      <c r="AL344" s="114"/>
      <c r="AM344" s="278"/>
      <c r="AN344" s="98"/>
      <c r="AO344" s="98"/>
      <c r="AP344" s="116"/>
      <c r="AQ344" s="117"/>
      <c r="AR344" s="116"/>
      <c r="AS344" s="98"/>
      <c r="AT344" s="98"/>
      <c r="AU344" s="98"/>
      <c r="AV344" s="98"/>
      <c r="AW344" s="98"/>
      <c r="AX344" s="98"/>
      <c r="AY344" s="98"/>
      <c r="AZ344" s="98"/>
      <c r="BA344" s="98"/>
      <c r="BB344" s="98"/>
      <c r="BC344" s="98"/>
      <c r="BD344" s="98"/>
      <c r="BE344" s="98"/>
      <c r="BF344" s="98"/>
      <c r="BG344" s="98"/>
      <c r="BH344" s="98"/>
      <c r="BI344" s="98"/>
      <c r="BJ344" s="98"/>
      <c r="BK344" s="98"/>
      <c r="BL344" s="98"/>
      <c r="BM344" s="98"/>
      <c r="BN344" s="98"/>
    </row>
    <row r="345">
      <c r="A345" s="366" t="b">
        <v>0</v>
      </c>
      <c r="B345" s="128"/>
      <c r="C345" s="129"/>
      <c r="D345" s="130"/>
      <c r="E345" s="131"/>
      <c r="F345" s="132"/>
      <c r="G345" s="132"/>
      <c r="H345" s="132"/>
      <c r="I345" s="132"/>
      <c r="J345" s="132"/>
      <c r="K345" s="130"/>
      <c r="L345" s="130"/>
      <c r="M345" s="130"/>
      <c r="N345" s="195"/>
      <c r="O345" s="369"/>
      <c r="P345" s="370"/>
      <c r="Q345" s="196"/>
      <c r="R345" s="197"/>
      <c r="S345" s="198"/>
      <c r="T345" s="199"/>
      <c r="U345" s="200"/>
      <c r="V345" s="201"/>
      <c r="W345" s="202"/>
      <c r="X345" s="202"/>
      <c r="Y345" s="143"/>
      <c r="Z345" s="367"/>
      <c r="AA345" s="140"/>
      <c r="AB345" s="420"/>
      <c r="AC345" s="421"/>
      <c r="AD345" s="206"/>
      <c r="AE345" s="144"/>
      <c r="AF345" s="133"/>
      <c r="AG345" s="144"/>
      <c r="AH345" s="145"/>
      <c r="AI345" s="146"/>
      <c r="AJ345" s="144"/>
      <c r="AK345" s="147"/>
      <c r="AL345" s="114"/>
      <c r="AM345" s="211"/>
      <c r="AN345" s="132"/>
      <c r="AO345" s="132"/>
      <c r="AP345" s="149"/>
      <c r="AQ345" s="150"/>
      <c r="AR345" s="149"/>
      <c r="AS345" s="132"/>
      <c r="AT345" s="132"/>
      <c r="AU345" s="132"/>
      <c r="AV345" s="132"/>
      <c r="AW345" s="132"/>
      <c r="AX345" s="132"/>
      <c r="AY345" s="132"/>
      <c r="AZ345" s="132"/>
      <c r="BA345" s="132"/>
      <c r="BB345" s="132"/>
      <c r="BC345" s="132"/>
      <c r="BD345" s="132"/>
      <c r="BE345" s="132"/>
      <c r="BF345" s="132"/>
      <c r="BG345" s="132"/>
      <c r="BH345" s="132"/>
      <c r="BI345" s="132"/>
      <c r="BJ345" s="132"/>
      <c r="BK345" s="132"/>
      <c r="BL345" s="132"/>
      <c r="BM345" s="132"/>
      <c r="BN345" s="132"/>
    </row>
    <row r="346">
      <c r="A346" s="362" t="b">
        <v>0</v>
      </c>
      <c r="B346" s="94"/>
      <c r="C346" s="95"/>
      <c r="D346" s="96"/>
      <c r="E346" s="97"/>
      <c r="F346" s="98"/>
      <c r="G346" s="98"/>
      <c r="H346" s="98"/>
      <c r="I346" s="98"/>
      <c r="J346" s="98"/>
      <c r="K346" s="96"/>
      <c r="L346" s="96"/>
      <c r="M346" s="96"/>
      <c r="N346" s="270"/>
      <c r="O346" s="369"/>
      <c r="P346" s="370"/>
      <c r="Q346" s="196"/>
      <c r="R346" s="197"/>
      <c r="S346" s="198"/>
      <c r="T346" s="199"/>
      <c r="U346" s="200"/>
      <c r="V346" s="201"/>
      <c r="W346" s="202"/>
      <c r="X346" s="202"/>
      <c r="Y346" s="109"/>
      <c r="Z346" s="280"/>
      <c r="AA346" s="106"/>
      <c r="AB346" s="281"/>
      <c r="AC346" s="282"/>
      <c r="AD346" s="273"/>
      <c r="AE346" s="110"/>
      <c r="AF346" s="99"/>
      <c r="AG346" s="110"/>
      <c r="AH346" s="111"/>
      <c r="AI346" s="112"/>
      <c r="AJ346" s="110"/>
      <c r="AK346" s="113"/>
      <c r="AL346" s="114"/>
      <c r="AM346" s="278"/>
      <c r="AN346" s="98"/>
      <c r="AO346" s="98"/>
      <c r="AP346" s="116"/>
      <c r="AQ346" s="117"/>
      <c r="AR346" s="116"/>
      <c r="AS346" s="98"/>
      <c r="AT346" s="98"/>
      <c r="AU346" s="98"/>
      <c r="AV346" s="98"/>
      <c r="AW346" s="98"/>
      <c r="AX346" s="98"/>
      <c r="AY346" s="98"/>
      <c r="AZ346" s="98"/>
      <c r="BA346" s="98"/>
      <c r="BB346" s="98"/>
      <c r="BC346" s="98"/>
      <c r="BD346" s="98"/>
      <c r="BE346" s="98"/>
      <c r="BF346" s="98"/>
      <c r="BG346" s="98"/>
      <c r="BH346" s="98"/>
      <c r="BI346" s="98"/>
      <c r="BJ346" s="98"/>
      <c r="BK346" s="98"/>
      <c r="BL346" s="98"/>
      <c r="BM346" s="98"/>
      <c r="BN346" s="98"/>
    </row>
    <row r="347">
      <c r="A347" s="366" t="b">
        <v>0</v>
      </c>
      <c r="B347" s="128"/>
      <c r="C347" s="129"/>
      <c r="D347" s="130"/>
      <c r="E347" s="131"/>
      <c r="F347" s="132"/>
      <c r="G347" s="132"/>
      <c r="H347" s="132"/>
      <c r="I347" s="132"/>
      <c r="J347" s="132"/>
      <c r="K347" s="130"/>
      <c r="L347" s="130"/>
      <c r="M347" s="130"/>
      <c r="N347" s="195"/>
      <c r="O347" s="369"/>
      <c r="P347" s="370"/>
      <c r="Q347" s="196"/>
      <c r="R347" s="197"/>
      <c r="S347" s="198"/>
      <c r="T347" s="199"/>
      <c r="U347" s="200"/>
      <c r="V347" s="201"/>
      <c r="W347" s="202"/>
      <c r="X347" s="202"/>
      <c r="Y347" s="143"/>
      <c r="Z347" s="367"/>
      <c r="AA347" s="140"/>
      <c r="AB347" s="420"/>
      <c r="AC347" s="421"/>
      <c r="AD347" s="206"/>
      <c r="AE347" s="144"/>
      <c r="AF347" s="133"/>
      <c r="AG347" s="144"/>
      <c r="AH347" s="145"/>
      <c r="AI347" s="146"/>
      <c r="AJ347" s="144"/>
      <c r="AK347" s="147"/>
      <c r="AL347" s="114"/>
      <c r="AM347" s="211"/>
      <c r="AN347" s="132"/>
      <c r="AO347" s="132"/>
      <c r="AP347" s="149"/>
      <c r="AQ347" s="150"/>
      <c r="AR347" s="149"/>
      <c r="AS347" s="132"/>
      <c r="AT347" s="132"/>
      <c r="AU347" s="132"/>
      <c r="AV347" s="132"/>
      <c r="AW347" s="132"/>
      <c r="AX347" s="132"/>
      <c r="AY347" s="132"/>
      <c r="AZ347" s="132"/>
      <c r="BA347" s="132"/>
      <c r="BB347" s="132"/>
      <c r="BC347" s="132"/>
      <c r="BD347" s="132"/>
      <c r="BE347" s="132"/>
      <c r="BF347" s="132"/>
      <c r="BG347" s="132"/>
      <c r="BH347" s="132"/>
      <c r="BI347" s="132"/>
      <c r="BJ347" s="132"/>
      <c r="BK347" s="132"/>
      <c r="BL347" s="132"/>
      <c r="BM347" s="132"/>
      <c r="BN347" s="132"/>
    </row>
    <row r="348">
      <c r="A348" s="362" t="b">
        <v>0</v>
      </c>
      <c r="B348" s="94"/>
      <c r="C348" s="95"/>
      <c r="D348" s="96"/>
      <c r="E348" s="97"/>
      <c r="F348" s="98"/>
      <c r="G348" s="98"/>
      <c r="H348" s="98"/>
      <c r="I348" s="98"/>
      <c r="J348" s="98"/>
      <c r="K348" s="96"/>
      <c r="L348" s="96"/>
      <c r="M348" s="96"/>
      <c r="N348" s="270"/>
      <c r="O348" s="369"/>
      <c r="P348" s="370"/>
      <c r="Q348" s="196"/>
      <c r="R348" s="197"/>
      <c r="S348" s="198"/>
      <c r="T348" s="199"/>
      <c r="U348" s="200"/>
      <c r="V348" s="201"/>
      <c r="W348" s="202"/>
      <c r="X348" s="202"/>
      <c r="Y348" s="109"/>
      <c r="Z348" s="280"/>
      <c r="AA348" s="106"/>
      <c r="AB348" s="281"/>
      <c r="AC348" s="282"/>
      <c r="AD348" s="273"/>
      <c r="AE348" s="110"/>
      <c r="AF348" s="99"/>
      <c r="AG348" s="110"/>
      <c r="AH348" s="111"/>
      <c r="AI348" s="112"/>
      <c r="AJ348" s="110"/>
      <c r="AK348" s="113"/>
      <c r="AL348" s="114"/>
      <c r="AM348" s="278"/>
      <c r="AN348" s="98"/>
      <c r="AO348" s="98"/>
      <c r="AP348" s="116"/>
      <c r="AQ348" s="117"/>
      <c r="AR348" s="116"/>
      <c r="AS348" s="98"/>
      <c r="AT348" s="98"/>
      <c r="AU348" s="98"/>
      <c r="AV348" s="98"/>
      <c r="AW348" s="98"/>
      <c r="AX348" s="98"/>
      <c r="AY348" s="98"/>
      <c r="AZ348" s="98"/>
      <c r="BA348" s="98"/>
      <c r="BB348" s="98"/>
      <c r="BC348" s="98"/>
      <c r="BD348" s="98"/>
      <c r="BE348" s="98"/>
      <c r="BF348" s="98"/>
      <c r="BG348" s="98"/>
      <c r="BH348" s="98"/>
      <c r="BI348" s="98"/>
      <c r="BJ348" s="98"/>
      <c r="BK348" s="98"/>
      <c r="BL348" s="98"/>
      <c r="BM348" s="98"/>
      <c r="BN348" s="98"/>
    </row>
    <row r="349">
      <c r="A349" s="366" t="b">
        <v>0</v>
      </c>
      <c r="B349" s="128"/>
      <c r="C349" s="129"/>
      <c r="D349" s="130"/>
      <c r="E349" s="131"/>
      <c r="F349" s="132"/>
      <c r="G349" s="132"/>
      <c r="H349" s="132"/>
      <c r="I349" s="132"/>
      <c r="J349" s="132"/>
      <c r="K349" s="130"/>
      <c r="L349" s="130"/>
      <c r="M349" s="130"/>
      <c r="N349" s="195"/>
      <c r="O349" s="369"/>
      <c r="P349" s="370"/>
      <c r="Q349" s="196"/>
      <c r="R349" s="197"/>
      <c r="S349" s="198"/>
      <c r="T349" s="199"/>
      <c r="U349" s="200"/>
      <c r="V349" s="201"/>
      <c r="W349" s="202"/>
      <c r="X349" s="202"/>
      <c r="Y349" s="143"/>
      <c r="Z349" s="367"/>
      <c r="AA349" s="140"/>
      <c r="AB349" s="420"/>
      <c r="AC349" s="421"/>
      <c r="AD349" s="206"/>
      <c r="AE349" s="144"/>
      <c r="AF349" s="133"/>
      <c r="AG349" s="144"/>
      <c r="AH349" s="145"/>
      <c r="AI349" s="146"/>
      <c r="AJ349" s="144"/>
      <c r="AK349" s="147"/>
      <c r="AL349" s="114"/>
      <c r="AM349" s="211"/>
      <c r="AN349" s="132"/>
      <c r="AO349" s="132"/>
      <c r="AP349" s="149"/>
      <c r="AQ349" s="150"/>
      <c r="AR349" s="149"/>
      <c r="AS349" s="132"/>
      <c r="AT349" s="132"/>
      <c r="AU349" s="132"/>
      <c r="AV349" s="132"/>
      <c r="AW349" s="132"/>
      <c r="AX349" s="132"/>
      <c r="AY349" s="132"/>
      <c r="AZ349" s="132"/>
      <c r="BA349" s="132"/>
      <c r="BB349" s="132"/>
      <c r="BC349" s="132"/>
      <c r="BD349" s="132"/>
      <c r="BE349" s="132"/>
      <c r="BF349" s="132"/>
      <c r="BG349" s="132"/>
      <c r="BH349" s="132"/>
      <c r="BI349" s="132"/>
      <c r="BJ349" s="132"/>
      <c r="BK349" s="132"/>
      <c r="BL349" s="132"/>
      <c r="BM349" s="132"/>
      <c r="BN349" s="132"/>
    </row>
    <row r="350">
      <c r="A350" s="362" t="b">
        <v>0</v>
      </c>
      <c r="B350" s="94"/>
      <c r="C350" s="95"/>
      <c r="D350" s="96"/>
      <c r="E350" s="97"/>
      <c r="F350" s="98"/>
      <c r="G350" s="98"/>
      <c r="H350" s="98"/>
      <c r="I350" s="98"/>
      <c r="J350" s="98"/>
      <c r="K350" s="96"/>
      <c r="L350" s="96"/>
      <c r="M350" s="96"/>
      <c r="N350" s="270"/>
      <c r="O350" s="369"/>
      <c r="P350" s="370"/>
      <c r="Q350" s="196"/>
      <c r="R350" s="197"/>
      <c r="S350" s="198"/>
      <c r="T350" s="199"/>
      <c r="U350" s="200"/>
      <c r="V350" s="201"/>
      <c r="W350" s="202"/>
      <c r="X350" s="202"/>
      <c r="Y350" s="109"/>
      <c r="Z350" s="280"/>
      <c r="AA350" s="106"/>
      <c r="AB350" s="281"/>
      <c r="AC350" s="282"/>
      <c r="AD350" s="273"/>
      <c r="AE350" s="110"/>
      <c r="AF350" s="99"/>
      <c r="AG350" s="110"/>
      <c r="AH350" s="111"/>
      <c r="AI350" s="112"/>
      <c r="AJ350" s="110"/>
      <c r="AK350" s="113"/>
      <c r="AL350" s="114"/>
      <c r="AM350" s="278"/>
      <c r="AN350" s="98"/>
      <c r="AO350" s="98"/>
      <c r="AP350" s="116"/>
      <c r="AQ350" s="117"/>
      <c r="AR350" s="116"/>
      <c r="AS350" s="98"/>
      <c r="AT350" s="98"/>
      <c r="AU350" s="98"/>
      <c r="AV350" s="98"/>
      <c r="AW350" s="98"/>
      <c r="AX350" s="98"/>
      <c r="AY350" s="98"/>
      <c r="AZ350" s="98"/>
      <c r="BA350" s="98"/>
      <c r="BB350" s="98"/>
      <c r="BC350" s="98"/>
      <c r="BD350" s="98"/>
      <c r="BE350" s="98"/>
      <c r="BF350" s="98"/>
      <c r="BG350" s="98"/>
      <c r="BH350" s="98"/>
      <c r="BI350" s="98"/>
      <c r="BJ350" s="98"/>
      <c r="BK350" s="98"/>
      <c r="BL350" s="98"/>
      <c r="BM350" s="98"/>
      <c r="BN350" s="98"/>
    </row>
    <row r="351">
      <c r="A351" s="366" t="b">
        <v>0</v>
      </c>
      <c r="B351" s="128"/>
      <c r="C351" s="129"/>
      <c r="D351" s="130"/>
      <c r="E351" s="131"/>
      <c r="F351" s="132"/>
      <c r="G351" s="132"/>
      <c r="H351" s="132"/>
      <c r="I351" s="132"/>
      <c r="J351" s="132"/>
      <c r="K351" s="130"/>
      <c r="L351" s="130"/>
      <c r="M351" s="130"/>
      <c r="N351" s="195"/>
      <c r="O351" s="369"/>
      <c r="P351" s="370"/>
      <c r="Q351" s="196"/>
      <c r="R351" s="197"/>
      <c r="S351" s="198"/>
      <c r="T351" s="199"/>
      <c r="U351" s="200"/>
      <c r="V351" s="201"/>
      <c r="W351" s="202"/>
      <c r="X351" s="202"/>
      <c r="Y351" s="143"/>
      <c r="Z351" s="367"/>
      <c r="AA351" s="140"/>
      <c r="AB351" s="420"/>
      <c r="AC351" s="421"/>
      <c r="AD351" s="206"/>
      <c r="AE351" s="144"/>
      <c r="AF351" s="133"/>
      <c r="AG351" s="144"/>
      <c r="AH351" s="145"/>
      <c r="AI351" s="146"/>
      <c r="AJ351" s="144"/>
      <c r="AK351" s="147"/>
      <c r="AL351" s="114"/>
      <c r="AM351" s="211"/>
      <c r="AN351" s="132"/>
      <c r="AO351" s="132"/>
      <c r="AP351" s="149"/>
      <c r="AQ351" s="150"/>
      <c r="AR351" s="149"/>
      <c r="AS351" s="132"/>
      <c r="AT351" s="132"/>
      <c r="AU351" s="132"/>
      <c r="AV351" s="132"/>
      <c r="AW351" s="132"/>
      <c r="AX351" s="132"/>
      <c r="AY351" s="132"/>
      <c r="AZ351" s="132"/>
      <c r="BA351" s="132"/>
      <c r="BB351" s="132"/>
      <c r="BC351" s="132"/>
      <c r="BD351" s="132"/>
      <c r="BE351" s="132"/>
      <c r="BF351" s="132"/>
      <c r="BG351" s="132"/>
      <c r="BH351" s="132"/>
      <c r="BI351" s="132"/>
      <c r="BJ351" s="132"/>
      <c r="BK351" s="132"/>
      <c r="BL351" s="132"/>
      <c r="BM351" s="132"/>
      <c r="BN351" s="132"/>
    </row>
    <row r="352">
      <c r="A352" s="362" t="b">
        <v>0</v>
      </c>
      <c r="B352" s="94"/>
      <c r="C352" s="95"/>
      <c r="D352" s="96"/>
      <c r="E352" s="97"/>
      <c r="F352" s="98"/>
      <c r="G352" s="98"/>
      <c r="H352" s="98"/>
      <c r="I352" s="98"/>
      <c r="J352" s="98"/>
      <c r="K352" s="96"/>
      <c r="L352" s="96"/>
      <c r="M352" s="96"/>
      <c r="N352" s="270"/>
      <c r="O352" s="369"/>
      <c r="P352" s="370"/>
      <c r="Q352" s="196"/>
      <c r="R352" s="197"/>
      <c r="S352" s="198"/>
      <c r="T352" s="199"/>
      <c r="U352" s="200"/>
      <c r="V352" s="201"/>
      <c r="W352" s="202"/>
      <c r="X352" s="202"/>
      <c r="Y352" s="109"/>
      <c r="Z352" s="280"/>
      <c r="AA352" s="106"/>
      <c r="AB352" s="281"/>
      <c r="AC352" s="282"/>
      <c r="AD352" s="273"/>
      <c r="AE352" s="110"/>
      <c r="AF352" s="99"/>
      <c r="AG352" s="110"/>
      <c r="AH352" s="111"/>
      <c r="AI352" s="112"/>
      <c r="AJ352" s="110"/>
      <c r="AK352" s="113"/>
      <c r="AL352" s="114"/>
      <c r="AM352" s="278"/>
      <c r="AN352" s="98"/>
      <c r="AO352" s="98"/>
      <c r="AP352" s="116"/>
      <c r="AQ352" s="117"/>
      <c r="AR352" s="116"/>
      <c r="AS352" s="98"/>
      <c r="AT352" s="98"/>
      <c r="AU352" s="98"/>
      <c r="AV352" s="98"/>
      <c r="AW352" s="98"/>
      <c r="AX352" s="98"/>
      <c r="AY352" s="98"/>
      <c r="AZ352" s="98"/>
      <c r="BA352" s="98"/>
      <c r="BB352" s="98"/>
      <c r="BC352" s="98"/>
      <c r="BD352" s="98"/>
      <c r="BE352" s="98"/>
      <c r="BF352" s="98"/>
      <c r="BG352" s="98"/>
      <c r="BH352" s="98"/>
      <c r="BI352" s="98"/>
      <c r="BJ352" s="98"/>
      <c r="BK352" s="98"/>
      <c r="BL352" s="98"/>
      <c r="BM352" s="98"/>
      <c r="BN352" s="98"/>
    </row>
    <row r="353">
      <c r="A353" s="366" t="b">
        <v>0</v>
      </c>
      <c r="B353" s="128"/>
      <c r="C353" s="129"/>
      <c r="D353" s="130"/>
      <c r="E353" s="131"/>
      <c r="F353" s="132"/>
      <c r="G353" s="132"/>
      <c r="H353" s="132"/>
      <c r="I353" s="132"/>
      <c r="J353" s="132"/>
      <c r="K353" s="130"/>
      <c r="L353" s="130"/>
      <c r="M353" s="130"/>
      <c r="N353" s="195"/>
      <c r="O353" s="369"/>
      <c r="P353" s="370"/>
      <c r="Q353" s="196"/>
      <c r="R353" s="197"/>
      <c r="S353" s="198"/>
      <c r="T353" s="199"/>
      <c r="U353" s="200"/>
      <c r="V353" s="201"/>
      <c r="W353" s="202"/>
      <c r="X353" s="202"/>
      <c r="Y353" s="143"/>
      <c r="Z353" s="367"/>
      <c r="AA353" s="140"/>
      <c r="AB353" s="420"/>
      <c r="AC353" s="421"/>
      <c r="AD353" s="206"/>
      <c r="AE353" s="144"/>
      <c r="AF353" s="133"/>
      <c r="AG353" s="144"/>
      <c r="AH353" s="145"/>
      <c r="AI353" s="146"/>
      <c r="AJ353" s="144"/>
      <c r="AK353" s="147"/>
      <c r="AL353" s="114"/>
      <c r="AM353" s="211"/>
      <c r="AN353" s="132"/>
      <c r="AO353" s="132"/>
      <c r="AP353" s="149"/>
      <c r="AQ353" s="150"/>
      <c r="AR353" s="149"/>
      <c r="AS353" s="132"/>
      <c r="AT353" s="132"/>
      <c r="AU353" s="132"/>
      <c r="AV353" s="132"/>
      <c r="AW353" s="132"/>
      <c r="AX353" s="132"/>
      <c r="AY353" s="132"/>
      <c r="AZ353" s="132"/>
      <c r="BA353" s="132"/>
      <c r="BB353" s="132"/>
      <c r="BC353" s="132"/>
      <c r="BD353" s="132"/>
      <c r="BE353" s="132"/>
      <c r="BF353" s="132"/>
      <c r="BG353" s="132"/>
      <c r="BH353" s="132"/>
      <c r="BI353" s="132"/>
      <c r="BJ353" s="132"/>
      <c r="BK353" s="132"/>
      <c r="BL353" s="132"/>
      <c r="BM353" s="132"/>
      <c r="BN353" s="132"/>
    </row>
    <row r="354">
      <c r="A354" s="362" t="b">
        <v>0</v>
      </c>
      <c r="B354" s="94"/>
      <c r="C354" s="95"/>
      <c r="D354" s="96"/>
      <c r="E354" s="97"/>
      <c r="F354" s="98"/>
      <c r="G354" s="98"/>
      <c r="H354" s="98"/>
      <c r="I354" s="98"/>
      <c r="J354" s="98"/>
      <c r="K354" s="96"/>
      <c r="L354" s="96"/>
      <c r="M354" s="96"/>
      <c r="N354" s="270"/>
      <c r="O354" s="369"/>
      <c r="P354" s="370"/>
      <c r="Q354" s="196"/>
      <c r="R354" s="197"/>
      <c r="S354" s="198"/>
      <c r="T354" s="199"/>
      <c r="U354" s="200"/>
      <c r="V354" s="201"/>
      <c r="W354" s="202"/>
      <c r="X354" s="202"/>
      <c r="Y354" s="109"/>
      <c r="Z354" s="280"/>
      <c r="AA354" s="106"/>
      <c r="AB354" s="281"/>
      <c r="AC354" s="282"/>
      <c r="AD354" s="273"/>
      <c r="AE354" s="110"/>
      <c r="AF354" s="99"/>
      <c r="AG354" s="110"/>
      <c r="AH354" s="111"/>
      <c r="AI354" s="112"/>
      <c r="AJ354" s="110"/>
      <c r="AK354" s="113"/>
      <c r="AL354" s="114"/>
      <c r="AM354" s="278"/>
      <c r="AN354" s="98"/>
      <c r="AO354" s="98"/>
      <c r="AP354" s="116"/>
      <c r="AQ354" s="117"/>
      <c r="AR354" s="116"/>
      <c r="AS354" s="98"/>
      <c r="AT354" s="98"/>
      <c r="AU354" s="98"/>
      <c r="AV354" s="98"/>
      <c r="AW354" s="98"/>
      <c r="AX354" s="98"/>
      <c r="AY354" s="98"/>
      <c r="AZ354" s="98"/>
      <c r="BA354" s="98"/>
      <c r="BB354" s="98"/>
      <c r="BC354" s="98"/>
      <c r="BD354" s="98"/>
      <c r="BE354" s="98"/>
      <c r="BF354" s="98"/>
      <c r="BG354" s="98"/>
      <c r="BH354" s="98"/>
      <c r="BI354" s="98"/>
      <c r="BJ354" s="98"/>
      <c r="BK354" s="98"/>
      <c r="BL354" s="98"/>
      <c r="BM354" s="98"/>
      <c r="BN354" s="98"/>
    </row>
    <row r="355">
      <c r="A355" s="366" t="b">
        <v>0</v>
      </c>
      <c r="B355" s="128"/>
      <c r="C355" s="129"/>
      <c r="D355" s="130"/>
      <c r="E355" s="131"/>
      <c r="F355" s="132"/>
      <c r="G355" s="132"/>
      <c r="H355" s="132"/>
      <c r="I355" s="132"/>
      <c r="J355" s="132"/>
      <c r="K355" s="130"/>
      <c r="L355" s="130"/>
      <c r="M355" s="130"/>
      <c r="N355" s="195"/>
      <c r="O355" s="369"/>
      <c r="P355" s="370"/>
      <c r="Q355" s="196"/>
      <c r="R355" s="197"/>
      <c r="S355" s="198"/>
      <c r="T355" s="199"/>
      <c r="U355" s="200"/>
      <c r="V355" s="201"/>
      <c r="W355" s="202"/>
      <c r="X355" s="202"/>
      <c r="Y355" s="143"/>
      <c r="Z355" s="367"/>
      <c r="AA355" s="140"/>
      <c r="AB355" s="420"/>
      <c r="AC355" s="421"/>
      <c r="AD355" s="206"/>
      <c r="AE355" s="144"/>
      <c r="AF355" s="133"/>
      <c r="AG355" s="144"/>
      <c r="AH355" s="145"/>
      <c r="AI355" s="146"/>
      <c r="AJ355" s="144"/>
      <c r="AK355" s="147"/>
      <c r="AL355" s="114"/>
      <c r="AM355" s="211"/>
      <c r="AN355" s="132"/>
      <c r="AO355" s="132"/>
      <c r="AP355" s="149"/>
      <c r="AQ355" s="150"/>
      <c r="AR355" s="149"/>
      <c r="AS355" s="132"/>
      <c r="AT355" s="132"/>
      <c r="AU355" s="132"/>
      <c r="AV355" s="132"/>
      <c r="AW355" s="132"/>
      <c r="AX355" s="132"/>
      <c r="AY355" s="132"/>
      <c r="AZ355" s="132"/>
      <c r="BA355" s="132"/>
      <c r="BB355" s="132"/>
      <c r="BC355" s="132"/>
      <c r="BD355" s="132"/>
      <c r="BE355" s="132"/>
      <c r="BF355" s="132"/>
      <c r="BG355" s="132"/>
      <c r="BH355" s="132"/>
      <c r="BI355" s="132"/>
      <c r="BJ355" s="132"/>
      <c r="BK355" s="132"/>
      <c r="BL355" s="132"/>
      <c r="BM355" s="132"/>
      <c r="BN355" s="132"/>
    </row>
    <row r="356">
      <c r="A356" s="362" t="b">
        <v>0</v>
      </c>
      <c r="B356" s="94"/>
      <c r="C356" s="95"/>
      <c r="D356" s="96"/>
      <c r="E356" s="97"/>
      <c r="F356" s="98"/>
      <c r="G356" s="98"/>
      <c r="H356" s="98"/>
      <c r="I356" s="98"/>
      <c r="J356" s="98"/>
      <c r="K356" s="96"/>
      <c r="L356" s="96"/>
      <c r="M356" s="96"/>
      <c r="N356" s="270"/>
      <c r="O356" s="369"/>
      <c r="P356" s="370"/>
      <c r="Q356" s="196"/>
      <c r="R356" s="197"/>
      <c r="S356" s="198"/>
      <c r="T356" s="199"/>
      <c r="U356" s="200"/>
      <c r="V356" s="201"/>
      <c r="W356" s="202"/>
      <c r="X356" s="202"/>
      <c r="Y356" s="109"/>
      <c r="Z356" s="280"/>
      <c r="AA356" s="106"/>
      <c r="AB356" s="281"/>
      <c r="AC356" s="282"/>
      <c r="AD356" s="273"/>
      <c r="AE356" s="110"/>
      <c r="AF356" s="99"/>
      <c r="AG356" s="110"/>
      <c r="AH356" s="111"/>
      <c r="AI356" s="112"/>
      <c r="AJ356" s="110"/>
      <c r="AK356" s="113"/>
      <c r="AL356" s="114"/>
      <c r="AM356" s="278"/>
      <c r="AN356" s="98"/>
      <c r="AO356" s="98"/>
      <c r="AP356" s="116"/>
      <c r="AQ356" s="117"/>
      <c r="AR356" s="116"/>
      <c r="AS356" s="98"/>
      <c r="AT356" s="98"/>
      <c r="AU356" s="98"/>
      <c r="AV356" s="98"/>
      <c r="AW356" s="98"/>
      <c r="AX356" s="98"/>
      <c r="AY356" s="98"/>
      <c r="AZ356" s="98"/>
      <c r="BA356" s="98"/>
      <c r="BB356" s="98"/>
      <c r="BC356" s="98"/>
      <c r="BD356" s="98"/>
      <c r="BE356" s="98"/>
      <c r="BF356" s="98"/>
      <c r="BG356" s="98"/>
      <c r="BH356" s="98"/>
      <c r="BI356" s="98"/>
      <c r="BJ356" s="98"/>
      <c r="BK356" s="98"/>
      <c r="BL356" s="98"/>
      <c r="BM356" s="98"/>
      <c r="BN356" s="98"/>
    </row>
    <row r="357">
      <c r="A357" s="366" t="b">
        <v>0</v>
      </c>
      <c r="B357" s="128"/>
      <c r="C357" s="129"/>
      <c r="D357" s="130"/>
      <c r="E357" s="131"/>
      <c r="F357" s="132"/>
      <c r="G357" s="132"/>
      <c r="H357" s="132"/>
      <c r="I357" s="132"/>
      <c r="J357" s="132"/>
      <c r="K357" s="130"/>
      <c r="L357" s="130"/>
      <c r="M357" s="130"/>
      <c r="N357" s="195"/>
      <c r="O357" s="369"/>
      <c r="P357" s="370"/>
      <c r="Q357" s="196"/>
      <c r="R357" s="197"/>
      <c r="S357" s="198"/>
      <c r="T357" s="199"/>
      <c r="U357" s="200"/>
      <c r="V357" s="201"/>
      <c r="W357" s="202"/>
      <c r="X357" s="202"/>
      <c r="Y357" s="143"/>
      <c r="Z357" s="367"/>
      <c r="AA357" s="140"/>
      <c r="AB357" s="420"/>
      <c r="AC357" s="421"/>
      <c r="AD357" s="206"/>
      <c r="AE357" s="144"/>
      <c r="AF357" s="133"/>
      <c r="AG357" s="144"/>
      <c r="AH357" s="145"/>
      <c r="AI357" s="146"/>
      <c r="AJ357" s="144"/>
      <c r="AK357" s="147"/>
      <c r="AL357" s="114"/>
      <c r="AM357" s="211"/>
      <c r="AN357" s="132"/>
      <c r="AO357" s="132"/>
      <c r="AP357" s="149"/>
      <c r="AQ357" s="150"/>
      <c r="AR357" s="149"/>
      <c r="AS357" s="132"/>
      <c r="AT357" s="132"/>
      <c r="AU357" s="132"/>
      <c r="AV357" s="132"/>
      <c r="AW357" s="132"/>
      <c r="AX357" s="132"/>
      <c r="AY357" s="132"/>
      <c r="AZ357" s="132"/>
      <c r="BA357" s="132"/>
      <c r="BB357" s="132"/>
      <c r="BC357" s="132"/>
      <c r="BD357" s="132"/>
      <c r="BE357" s="132"/>
      <c r="BF357" s="132"/>
      <c r="BG357" s="132"/>
      <c r="BH357" s="132"/>
      <c r="BI357" s="132"/>
      <c r="BJ357" s="132"/>
      <c r="BK357" s="132"/>
      <c r="BL357" s="132"/>
      <c r="BM357" s="132"/>
      <c r="BN357" s="132"/>
    </row>
    <row r="358">
      <c r="A358" s="362" t="b">
        <v>0</v>
      </c>
      <c r="B358" s="94"/>
      <c r="C358" s="95"/>
      <c r="D358" s="96"/>
      <c r="E358" s="97"/>
      <c r="F358" s="98"/>
      <c r="G358" s="98"/>
      <c r="H358" s="98"/>
      <c r="I358" s="98"/>
      <c r="J358" s="98"/>
      <c r="K358" s="96"/>
      <c r="L358" s="96"/>
      <c r="M358" s="96"/>
      <c r="N358" s="270"/>
      <c r="O358" s="369"/>
      <c r="P358" s="370"/>
      <c r="Q358" s="196"/>
      <c r="R358" s="197"/>
      <c r="S358" s="198"/>
      <c r="T358" s="199"/>
      <c r="U358" s="200"/>
      <c r="V358" s="201"/>
      <c r="W358" s="202"/>
      <c r="X358" s="202"/>
      <c r="Y358" s="109"/>
      <c r="Z358" s="280"/>
      <c r="AA358" s="106"/>
      <c r="AB358" s="281"/>
      <c r="AC358" s="282"/>
      <c r="AD358" s="273"/>
      <c r="AE358" s="110"/>
      <c r="AF358" s="99"/>
      <c r="AG358" s="110"/>
      <c r="AH358" s="111"/>
      <c r="AI358" s="112"/>
      <c r="AJ358" s="110"/>
      <c r="AK358" s="113"/>
      <c r="AL358" s="114"/>
      <c r="AM358" s="278"/>
      <c r="AN358" s="98"/>
      <c r="AO358" s="98"/>
      <c r="AP358" s="116"/>
      <c r="AQ358" s="117"/>
      <c r="AR358" s="116"/>
      <c r="AS358" s="98"/>
      <c r="AT358" s="98"/>
      <c r="AU358" s="98"/>
      <c r="AV358" s="98"/>
      <c r="AW358" s="98"/>
      <c r="AX358" s="98"/>
      <c r="AY358" s="98"/>
      <c r="AZ358" s="98"/>
      <c r="BA358" s="98"/>
      <c r="BB358" s="98"/>
      <c r="BC358" s="98"/>
      <c r="BD358" s="98"/>
      <c r="BE358" s="98"/>
      <c r="BF358" s="98"/>
      <c r="BG358" s="98"/>
      <c r="BH358" s="98"/>
      <c r="BI358" s="98"/>
      <c r="BJ358" s="98"/>
      <c r="BK358" s="98"/>
      <c r="BL358" s="98"/>
      <c r="BM358" s="98"/>
      <c r="BN358" s="98"/>
    </row>
    <row r="359">
      <c r="A359" s="366" t="b">
        <v>0</v>
      </c>
      <c r="B359" s="128"/>
      <c r="C359" s="129"/>
      <c r="D359" s="130"/>
      <c r="E359" s="131"/>
      <c r="F359" s="132"/>
      <c r="G359" s="132"/>
      <c r="H359" s="132"/>
      <c r="I359" s="132"/>
      <c r="J359" s="132"/>
      <c r="K359" s="130"/>
      <c r="L359" s="130"/>
      <c r="M359" s="130"/>
      <c r="N359" s="195"/>
      <c r="O359" s="369"/>
      <c r="P359" s="370"/>
      <c r="Q359" s="196"/>
      <c r="R359" s="197"/>
      <c r="S359" s="198"/>
      <c r="T359" s="199"/>
      <c r="U359" s="200"/>
      <c r="V359" s="201"/>
      <c r="W359" s="202"/>
      <c r="X359" s="202"/>
      <c r="Y359" s="143"/>
      <c r="Z359" s="367"/>
      <c r="AA359" s="140"/>
      <c r="AB359" s="420"/>
      <c r="AC359" s="421"/>
      <c r="AD359" s="206"/>
      <c r="AE359" s="144"/>
      <c r="AF359" s="133"/>
      <c r="AG359" s="144"/>
      <c r="AH359" s="145"/>
      <c r="AI359" s="146"/>
      <c r="AJ359" s="144"/>
      <c r="AK359" s="147"/>
      <c r="AL359" s="114"/>
      <c r="AM359" s="211"/>
      <c r="AN359" s="132"/>
      <c r="AO359" s="132"/>
      <c r="AP359" s="149"/>
      <c r="AQ359" s="150"/>
      <c r="AR359" s="149"/>
      <c r="AS359" s="132"/>
      <c r="AT359" s="132"/>
      <c r="AU359" s="132"/>
      <c r="AV359" s="132"/>
      <c r="AW359" s="132"/>
      <c r="AX359" s="132"/>
      <c r="AY359" s="132"/>
      <c r="AZ359" s="132"/>
      <c r="BA359" s="132"/>
      <c r="BB359" s="132"/>
      <c r="BC359" s="132"/>
      <c r="BD359" s="132"/>
      <c r="BE359" s="132"/>
      <c r="BF359" s="132"/>
      <c r="BG359" s="132"/>
      <c r="BH359" s="132"/>
      <c r="BI359" s="132"/>
      <c r="BJ359" s="132"/>
      <c r="BK359" s="132"/>
      <c r="BL359" s="132"/>
      <c r="BM359" s="132"/>
      <c r="BN359" s="132"/>
    </row>
    <row r="360">
      <c r="A360" s="362" t="b">
        <v>0</v>
      </c>
      <c r="B360" s="94"/>
      <c r="C360" s="95"/>
      <c r="D360" s="96"/>
      <c r="E360" s="97"/>
      <c r="F360" s="98"/>
      <c r="G360" s="98"/>
      <c r="H360" s="98"/>
      <c r="I360" s="98"/>
      <c r="J360" s="98"/>
      <c r="K360" s="96"/>
      <c r="L360" s="96"/>
      <c r="M360" s="96"/>
      <c r="N360" s="270"/>
      <c r="O360" s="369"/>
      <c r="P360" s="370"/>
      <c r="Q360" s="196"/>
      <c r="R360" s="197"/>
      <c r="S360" s="198"/>
      <c r="T360" s="199"/>
      <c r="U360" s="200"/>
      <c r="V360" s="201"/>
      <c r="W360" s="202"/>
      <c r="X360" s="202"/>
      <c r="Y360" s="109"/>
      <c r="Z360" s="280"/>
      <c r="AA360" s="106"/>
      <c r="AB360" s="281"/>
      <c r="AC360" s="282"/>
      <c r="AD360" s="273"/>
      <c r="AE360" s="110"/>
      <c r="AF360" s="99"/>
      <c r="AG360" s="110"/>
      <c r="AH360" s="111"/>
      <c r="AI360" s="112"/>
      <c r="AJ360" s="110"/>
      <c r="AK360" s="113"/>
      <c r="AL360" s="114"/>
      <c r="AM360" s="278"/>
      <c r="AN360" s="98"/>
      <c r="AO360" s="98"/>
      <c r="AP360" s="116"/>
      <c r="AQ360" s="117"/>
      <c r="AR360" s="116"/>
      <c r="AS360" s="98"/>
      <c r="AT360" s="98"/>
      <c r="AU360" s="98"/>
      <c r="AV360" s="98"/>
      <c r="AW360" s="98"/>
      <c r="AX360" s="98"/>
      <c r="AY360" s="98"/>
      <c r="AZ360" s="98"/>
      <c r="BA360" s="98"/>
      <c r="BB360" s="98"/>
      <c r="BC360" s="98"/>
      <c r="BD360" s="98"/>
      <c r="BE360" s="98"/>
      <c r="BF360" s="98"/>
      <c r="BG360" s="98"/>
      <c r="BH360" s="98"/>
      <c r="BI360" s="98"/>
      <c r="BJ360" s="98"/>
      <c r="BK360" s="98"/>
      <c r="BL360" s="98"/>
      <c r="BM360" s="98"/>
      <c r="BN360" s="98"/>
    </row>
    <row r="361">
      <c r="A361" s="366" t="b">
        <v>0</v>
      </c>
      <c r="B361" s="128"/>
      <c r="C361" s="129"/>
      <c r="D361" s="130"/>
      <c r="E361" s="131"/>
      <c r="F361" s="132"/>
      <c r="G361" s="132"/>
      <c r="H361" s="132"/>
      <c r="I361" s="132"/>
      <c r="J361" s="132"/>
      <c r="K361" s="130"/>
      <c r="L361" s="130"/>
      <c r="M361" s="130"/>
      <c r="N361" s="195"/>
      <c r="O361" s="369"/>
      <c r="P361" s="370"/>
      <c r="Q361" s="196"/>
      <c r="R361" s="197"/>
      <c r="S361" s="198"/>
      <c r="T361" s="199"/>
      <c r="U361" s="200"/>
      <c r="V361" s="201"/>
      <c r="W361" s="202"/>
      <c r="X361" s="202"/>
      <c r="Y361" s="143"/>
      <c r="Z361" s="367"/>
      <c r="AA361" s="140"/>
      <c r="AB361" s="420"/>
      <c r="AC361" s="421"/>
      <c r="AD361" s="206"/>
      <c r="AE361" s="144"/>
      <c r="AF361" s="133"/>
      <c r="AG361" s="144"/>
      <c r="AH361" s="145"/>
      <c r="AI361" s="146"/>
      <c r="AJ361" s="144"/>
      <c r="AK361" s="147"/>
      <c r="AL361" s="114"/>
      <c r="AM361" s="211"/>
      <c r="AN361" s="132"/>
      <c r="AO361" s="132"/>
      <c r="AP361" s="149"/>
      <c r="AQ361" s="150"/>
      <c r="AR361" s="149"/>
      <c r="AS361" s="132"/>
      <c r="AT361" s="132"/>
      <c r="AU361" s="132"/>
      <c r="AV361" s="132"/>
      <c r="AW361" s="132"/>
      <c r="AX361" s="132"/>
      <c r="AY361" s="132"/>
      <c r="AZ361" s="132"/>
      <c r="BA361" s="132"/>
      <c r="BB361" s="132"/>
      <c r="BC361" s="132"/>
      <c r="BD361" s="132"/>
      <c r="BE361" s="132"/>
      <c r="BF361" s="132"/>
      <c r="BG361" s="132"/>
      <c r="BH361" s="132"/>
      <c r="BI361" s="132"/>
      <c r="BJ361" s="132"/>
      <c r="BK361" s="132"/>
      <c r="BL361" s="132"/>
      <c r="BM361" s="132"/>
      <c r="BN361" s="132"/>
    </row>
    <row r="362">
      <c r="A362" s="362" t="b">
        <v>0</v>
      </c>
      <c r="B362" s="94"/>
      <c r="C362" s="95"/>
      <c r="D362" s="96"/>
      <c r="E362" s="97"/>
      <c r="F362" s="98"/>
      <c r="G362" s="98"/>
      <c r="H362" s="98"/>
      <c r="I362" s="98"/>
      <c r="J362" s="98"/>
      <c r="K362" s="96"/>
      <c r="L362" s="96"/>
      <c r="M362" s="96"/>
      <c r="N362" s="270"/>
      <c r="O362" s="369"/>
      <c r="P362" s="370"/>
      <c r="Q362" s="196"/>
      <c r="R362" s="197"/>
      <c r="S362" s="198"/>
      <c r="T362" s="199"/>
      <c r="U362" s="200"/>
      <c r="V362" s="201"/>
      <c r="W362" s="202"/>
      <c r="X362" s="202"/>
      <c r="Y362" s="109"/>
      <c r="Z362" s="280"/>
      <c r="AA362" s="106"/>
      <c r="AB362" s="281"/>
      <c r="AC362" s="282"/>
      <c r="AD362" s="273"/>
      <c r="AE362" s="110"/>
      <c r="AF362" s="99"/>
      <c r="AG362" s="110"/>
      <c r="AH362" s="111"/>
      <c r="AI362" s="112"/>
      <c r="AJ362" s="110"/>
      <c r="AK362" s="113"/>
      <c r="AL362" s="114"/>
      <c r="AM362" s="278"/>
      <c r="AN362" s="98"/>
      <c r="AO362" s="98"/>
      <c r="AP362" s="116"/>
      <c r="AQ362" s="117"/>
      <c r="AR362" s="116"/>
      <c r="AS362" s="98"/>
      <c r="AT362" s="98"/>
      <c r="AU362" s="98"/>
      <c r="AV362" s="98"/>
      <c r="AW362" s="98"/>
      <c r="AX362" s="98"/>
      <c r="AY362" s="98"/>
      <c r="AZ362" s="98"/>
      <c r="BA362" s="98"/>
      <c r="BB362" s="98"/>
      <c r="BC362" s="98"/>
      <c r="BD362" s="98"/>
      <c r="BE362" s="98"/>
      <c r="BF362" s="98"/>
      <c r="BG362" s="98"/>
      <c r="BH362" s="98"/>
      <c r="BI362" s="98"/>
      <c r="BJ362" s="98"/>
      <c r="BK362" s="98"/>
      <c r="BL362" s="98"/>
      <c r="BM362" s="98"/>
      <c r="BN362" s="98"/>
    </row>
    <row r="363">
      <c r="A363" s="366" t="b">
        <v>0</v>
      </c>
      <c r="B363" s="128"/>
      <c r="C363" s="129"/>
      <c r="D363" s="130"/>
      <c r="E363" s="131"/>
      <c r="F363" s="132"/>
      <c r="G363" s="132"/>
      <c r="H363" s="132"/>
      <c r="I363" s="132"/>
      <c r="J363" s="132"/>
      <c r="K363" s="130"/>
      <c r="L363" s="130"/>
      <c r="M363" s="130"/>
      <c r="N363" s="195"/>
      <c r="O363" s="369"/>
      <c r="P363" s="370"/>
      <c r="Q363" s="196"/>
      <c r="R363" s="197"/>
      <c r="S363" s="198"/>
      <c r="T363" s="199"/>
      <c r="U363" s="200"/>
      <c r="V363" s="201"/>
      <c r="W363" s="202"/>
      <c r="X363" s="202"/>
      <c r="Y363" s="143"/>
      <c r="Z363" s="367"/>
      <c r="AA363" s="140"/>
      <c r="AB363" s="420"/>
      <c r="AC363" s="421"/>
      <c r="AD363" s="206"/>
      <c r="AE363" s="144"/>
      <c r="AF363" s="133"/>
      <c r="AG363" s="144"/>
      <c r="AH363" s="145"/>
      <c r="AI363" s="146"/>
      <c r="AJ363" s="144"/>
      <c r="AK363" s="147"/>
      <c r="AL363" s="114"/>
      <c r="AM363" s="211"/>
      <c r="AN363" s="132"/>
      <c r="AO363" s="132"/>
      <c r="AP363" s="149"/>
      <c r="AQ363" s="150"/>
      <c r="AR363" s="149"/>
      <c r="AS363" s="132"/>
      <c r="AT363" s="132"/>
      <c r="AU363" s="132"/>
      <c r="AV363" s="132"/>
      <c r="AW363" s="132"/>
      <c r="AX363" s="132"/>
      <c r="AY363" s="132"/>
      <c r="AZ363" s="132"/>
      <c r="BA363" s="132"/>
      <c r="BB363" s="132"/>
      <c r="BC363" s="132"/>
      <c r="BD363" s="132"/>
      <c r="BE363" s="132"/>
      <c r="BF363" s="132"/>
      <c r="BG363" s="132"/>
      <c r="BH363" s="132"/>
      <c r="BI363" s="132"/>
      <c r="BJ363" s="132"/>
      <c r="BK363" s="132"/>
      <c r="BL363" s="132"/>
      <c r="BM363" s="132"/>
      <c r="BN363" s="132"/>
    </row>
    <row r="364">
      <c r="A364" s="362" t="b">
        <v>0</v>
      </c>
      <c r="B364" s="94"/>
      <c r="C364" s="95"/>
      <c r="D364" s="96"/>
      <c r="E364" s="97"/>
      <c r="F364" s="98"/>
      <c r="G364" s="98"/>
      <c r="H364" s="98"/>
      <c r="I364" s="98"/>
      <c r="J364" s="98"/>
      <c r="K364" s="96"/>
      <c r="L364" s="96"/>
      <c r="M364" s="96"/>
      <c r="N364" s="270"/>
      <c r="O364" s="369"/>
      <c r="P364" s="370"/>
      <c r="Q364" s="196"/>
      <c r="R364" s="197"/>
      <c r="S364" s="198"/>
      <c r="T364" s="199"/>
      <c r="U364" s="200"/>
      <c r="V364" s="201"/>
      <c r="W364" s="202"/>
      <c r="X364" s="202"/>
      <c r="Y364" s="109"/>
      <c r="Z364" s="280"/>
      <c r="AA364" s="106"/>
      <c r="AB364" s="281"/>
      <c r="AC364" s="282"/>
      <c r="AD364" s="273"/>
      <c r="AE364" s="110"/>
      <c r="AF364" s="99"/>
      <c r="AG364" s="110"/>
      <c r="AH364" s="111"/>
      <c r="AI364" s="112"/>
      <c r="AJ364" s="110"/>
      <c r="AK364" s="113"/>
      <c r="AL364" s="114"/>
      <c r="AM364" s="278"/>
      <c r="AN364" s="98"/>
      <c r="AO364" s="98"/>
      <c r="AP364" s="116"/>
      <c r="AQ364" s="117"/>
      <c r="AR364" s="116"/>
      <c r="AS364" s="98"/>
      <c r="AT364" s="98"/>
      <c r="AU364" s="98"/>
      <c r="AV364" s="98"/>
      <c r="AW364" s="98"/>
      <c r="AX364" s="98"/>
      <c r="AY364" s="98"/>
      <c r="AZ364" s="98"/>
      <c r="BA364" s="98"/>
      <c r="BB364" s="98"/>
      <c r="BC364" s="98"/>
      <c r="BD364" s="98"/>
      <c r="BE364" s="98"/>
      <c r="BF364" s="98"/>
      <c r="BG364" s="98"/>
      <c r="BH364" s="98"/>
      <c r="BI364" s="98"/>
      <c r="BJ364" s="98"/>
      <c r="BK364" s="98"/>
      <c r="BL364" s="98"/>
      <c r="BM364" s="98"/>
      <c r="BN364" s="98"/>
    </row>
    <row r="365">
      <c r="A365" s="366" t="b">
        <v>0</v>
      </c>
      <c r="B365" s="128"/>
      <c r="C365" s="129"/>
      <c r="D365" s="130"/>
      <c r="E365" s="131"/>
      <c r="F365" s="132"/>
      <c r="G365" s="132"/>
      <c r="H365" s="132"/>
      <c r="I365" s="132"/>
      <c r="J365" s="132"/>
      <c r="K365" s="130"/>
      <c r="L365" s="130"/>
      <c r="M365" s="130"/>
      <c r="N365" s="195"/>
      <c r="O365" s="369"/>
      <c r="P365" s="370"/>
      <c r="Q365" s="196"/>
      <c r="R365" s="197"/>
      <c r="S365" s="198"/>
      <c r="T365" s="199"/>
      <c r="U365" s="200"/>
      <c r="V365" s="201"/>
      <c r="W365" s="202"/>
      <c r="X365" s="202"/>
      <c r="Y365" s="143"/>
      <c r="Z365" s="367"/>
      <c r="AA365" s="140"/>
      <c r="AB365" s="420"/>
      <c r="AC365" s="421"/>
      <c r="AD365" s="206"/>
      <c r="AE365" s="144"/>
      <c r="AF365" s="133"/>
      <c r="AG365" s="144"/>
      <c r="AH365" s="145"/>
      <c r="AI365" s="146"/>
      <c r="AJ365" s="144"/>
      <c r="AK365" s="147"/>
      <c r="AL365" s="114"/>
      <c r="AM365" s="211"/>
      <c r="AN365" s="132"/>
      <c r="AO365" s="132"/>
      <c r="AP365" s="149"/>
      <c r="AQ365" s="150"/>
      <c r="AR365" s="149"/>
      <c r="AS365" s="132"/>
      <c r="AT365" s="132"/>
      <c r="AU365" s="132"/>
      <c r="AV365" s="132"/>
      <c r="AW365" s="132"/>
      <c r="AX365" s="132"/>
      <c r="AY365" s="132"/>
      <c r="AZ365" s="132"/>
      <c r="BA365" s="132"/>
      <c r="BB365" s="132"/>
      <c r="BC365" s="132"/>
      <c r="BD365" s="132"/>
      <c r="BE365" s="132"/>
      <c r="BF365" s="132"/>
      <c r="BG365" s="132"/>
      <c r="BH365" s="132"/>
      <c r="BI365" s="132"/>
      <c r="BJ365" s="132"/>
      <c r="BK365" s="132"/>
      <c r="BL365" s="132"/>
      <c r="BM365" s="132"/>
      <c r="BN365" s="132"/>
    </row>
    <row r="366">
      <c r="A366" s="362" t="b">
        <v>0</v>
      </c>
      <c r="B366" s="94"/>
      <c r="C366" s="95"/>
      <c r="D366" s="96"/>
      <c r="E366" s="97"/>
      <c r="F366" s="98"/>
      <c r="G366" s="98"/>
      <c r="H366" s="98"/>
      <c r="I366" s="98"/>
      <c r="J366" s="98"/>
      <c r="K366" s="96"/>
      <c r="L366" s="96"/>
      <c r="M366" s="96"/>
      <c r="N366" s="270"/>
      <c r="O366" s="369"/>
      <c r="P366" s="370"/>
      <c r="Q366" s="196"/>
      <c r="R366" s="197"/>
      <c r="S366" s="198"/>
      <c r="T366" s="199"/>
      <c r="U366" s="200"/>
      <c r="V366" s="201"/>
      <c r="W366" s="202"/>
      <c r="X366" s="202"/>
      <c r="Y366" s="109"/>
      <c r="Z366" s="280"/>
      <c r="AA366" s="106"/>
      <c r="AB366" s="281"/>
      <c r="AC366" s="282"/>
      <c r="AD366" s="273"/>
      <c r="AE366" s="110"/>
      <c r="AF366" s="99"/>
      <c r="AG366" s="110"/>
      <c r="AH366" s="111"/>
      <c r="AI366" s="112"/>
      <c r="AJ366" s="110"/>
      <c r="AK366" s="113"/>
      <c r="AL366" s="114"/>
      <c r="AM366" s="278"/>
      <c r="AN366" s="98"/>
      <c r="AO366" s="98"/>
      <c r="AP366" s="116"/>
      <c r="AQ366" s="117"/>
      <c r="AR366" s="116"/>
      <c r="AS366" s="98"/>
      <c r="AT366" s="98"/>
      <c r="AU366" s="98"/>
      <c r="AV366" s="98"/>
      <c r="AW366" s="98"/>
      <c r="AX366" s="98"/>
      <c r="AY366" s="98"/>
      <c r="AZ366" s="98"/>
      <c r="BA366" s="98"/>
      <c r="BB366" s="98"/>
      <c r="BC366" s="98"/>
      <c r="BD366" s="98"/>
      <c r="BE366" s="98"/>
      <c r="BF366" s="98"/>
      <c r="BG366" s="98"/>
      <c r="BH366" s="98"/>
      <c r="BI366" s="98"/>
      <c r="BJ366" s="98"/>
      <c r="BK366" s="98"/>
      <c r="BL366" s="98"/>
      <c r="BM366" s="98"/>
      <c r="BN366" s="98"/>
    </row>
    <row r="367">
      <c r="A367" s="366" t="b">
        <v>0</v>
      </c>
      <c r="B367" s="128"/>
      <c r="C367" s="129"/>
      <c r="D367" s="130"/>
      <c r="E367" s="131"/>
      <c r="F367" s="132"/>
      <c r="G367" s="132"/>
      <c r="H367" s="132"/>
      <c r="I367" s="132"/>
      <c r="J367" s="132"/>
      <c r="K367" s="130"/>
      <c r="L367" s="130"/>
      <c r="M367" s="130"/>
      <c r="N367" s="195"/>
      <c r="O367" s="369"/>
      <c r="P367" s="370"/>
      <c r="Q367" s="196"/>
      <c r="R367" s="197"/>
      <c r="S367" s="198"/>
      <c r="T367" s="199"/>
      <c r="U367" s="200"/>
      <c r="V367" s="201"/>
      <c r="W367" s="202"/>
      <c r="X367" s="202"/>
      <c r="Y367" s="143"/>
      <c r="Z367" s="367"/>
      <c r="AA367" s="140"/>
      <c r="AB367" s="420"/>
      <c r="AC367" s="421"/>
      <c r="AD367" s="206"/>
      <c r="AE367" s="144"/>
      <c r="AF367" s="133"/>
      <c r="AG367" s="144"/>
      <c r="AH367" s="145"/>
      <c r="AI367" s="146"/>
      <c r="AJ367" s="144"/>
      <c r="AK367" s="147"/>
      <c r="AL367" s="114"/>
      <c r="AM367" s="211"/>
      <c r="AN367" s="132"/>
      <c r="AO367" s="132"/>
      <c r="AP367" s="149"/>
      <c r="AQ367" s="150"/>
      <c r="AR367" s="149"/>
      <c r="AS367" s="132"/>
      <c r="AT367" s="132"/>
      <c r="AU367" s="132"/>
      <c r="AV367" s="132"/>
      <c r="AW367" s="132"/>
      <c r="AX367" s="132"/>
      <c r="AY367" s="132"/>
      <c r="AZ367" s="132"/>
      <c r="BA367" s="132"/>
      <c r="BB367" s="132"/>
      <c r="BC367" s="132"/>
      <c r="BD367" s="132"/>
      <c r="BE367" s="132"/>
      <c r="BF367" s="132"/>
      <c r="BG367" s="132"/>
      <c r="BH367" s="132"/>
      <c r="BI367" s="132"/>
      <c r="BJ367" s="132"/>
      <c r="BK367" s="132"/>
      <c r="BL367" s="132"/>
      <c r="BM367" s="132"/>
      <c r="BN367" s="132"/>
    </row>
    <row r="368">
      <c r="A368" s="362" t="b">
        <v>0</v>
      </c>
      <c r="B368" s="94"/>
      <c r="C368" s="95"/>
      <c r="D368" s="96"/>
      <c r="E368" s="97"/>
      <c r="F368" s="98"/>
      <c r="G368" s="98"/>
      <c r="H368" s="98"/>
      <c r="I368" s="98"/>
      <c r="J368" s="98"/>
      <c r="K368" s="96"/>
      <c r="L368" s="96"/>
      <c r="M368" s="96"/>
      <c r="N368" s="270"/>
      <c r="O368" s="369"/>
      <c r="P368" s="370"/>
      <c r="Q368" s="196"/>
      <c r="R368" s="197"/>
      <c r="S368" s="198"/>
      <c r="T368" s="199"/>
      <c r="U368" s="200"/>
      <c r="V368" s="201"/>
      <c r="W368" s="202"/>
      <c r="X368" s="202"/>
      <c r="Y368" s="109"/>
      <c r="Z368" s="280"/>
      <c r="AA368" s="106"/>
      <c r="AB368" s="281"/>
      <c r="AC368" s="282"/>
      <c r="AD368" s="273"/>
      <c r="AE368" s="110"/>
      <c r="AF368" s="99"/>
      <c r="AG368" s="110"/>
      <c r="AH368" s="111"/>
      <c r="AI368" s="112"/>
      <c r="AJ368" s="110"/>
      <c r="AK368" s="113"/>
      <c r="AL368" s="114"/>
      <c r="AM368" s="278"/>
      <c r="AN368" s="98"/>
      <c r="AO368" s="98"/>
      <c r="AP368" s="116"/>
      <c r="AQ368" s="117"/>
      <c r="AR368" s="116"/>
      <c r="AS368" s="98"/>
      <c r="AT368" s="98"/>
      <c r="AU368" s="98"/>
      <c r="AV368" s="98"/>
      <c r="AW368" s="98"/>
      <c r="AX368" s="98"/>
      <c r="AY368" s="98"/>
      <c r="AZ368" s="98"/>
      <c r="BA368" s="98"/>
      <c r="BB368" s="98"/>
      <c r="BC368" s="98"/>
      <c r="BD368" s="98"/>
      <c r="BE368" s="98"/>
      <c r="BF368" s="98"/>
      <c r="BG368" s="98"/>
      <c r="BH368" s="98"/>
      <c r="BI368" s="98"/>
      <c r="BJ368" s="98"/>
      <c r="BK368" s="98"/>
      <c r="BL368" s="98"/>
      <c r="BM368" s="98"/>
      <c r="BN368" s="98"/>
    </row>
    <row r="369">
      <c r="A369" s="366" t="b">
        <v>0</v>
      </c>
      <c r="B369" s="128"/>
      <c r="C369" s="129"/>
      <c r="D369" s="130"/>
      <c r="E369" s="131"/>
      <c r="F369" s="132"/>
      <c r="G369" s="132"/>
      <c r="H369" s="132"/>
      <c r="I369" s="132"/>
      <c r="J369" s="132"/>
      <c r="K369" s="130"/>
      <c r="L369" s="130"/>
      <c r="M369" s="130"/>
      <c r="N369" s="195"/>
      <c r="O369" s="369"/>
      <c r="P369" s="370"/>
      <c r="Q369" s="196"/>
      <c r="R369" s="197"/>
      <c r="S369" s="198"/>
      <c r="T369" s="199"/>
      <c r="U369" s="200"/>
      <c r="V369" s="201"/>
      <c r="W369" s="202"/>
      <c r="X369" s="202"/>
      <c r="Y369" s="143"/>
      <c r="Z369" s="367"/>
      <c r="AA369" s="140"/>
      <c r="AB369" s="420"/>
      <c r="AC369" s="421"/>
      <c r="AD369" s="206"/>
      <c r="AE369" s="144"/>
      <c r="AF369" s="133"/>
      <c r="AG369" s="144"/>
      <c r="AH369" s="145"/>
      <c r="AI369" s="146"/>
      <c r="AJ369" s="144"/>
      <c r="AK369" s="147"/>
      <c r="AL369" s="114"/>
      <c r="AM369" s="211"/>
      <c r="AN369" s="132"/>
      <c r="AO369" s="132"/>
      <c r="AP369" s="149"/>
      <c r="AQ369" s="150"/>
      <c r="AR369" s="149"/>
      <c r="AS369" s="132"/>
      <c r="AT369" s="132"/>
      <c r="AU369" s="132"/>
      <c r="AV369" s="132"/>
      <c r="AW369" s="132"/>
      <c r="AX369" s="132"/>
      <c r="AY369" s="132"/>
      <c r="AZ369" s="132"/>
      <c r="BA369" s="132"/>
      <c r="BB369" s="132"/>
      <c r="BC369" s="132"/>
      <c r="BD369" s="132"/>
      <c r="BE369" s="132"/>
      <c r="BF369" s="132"/>
      <c r="BG369" s="132"/>
      <c r="BH369" s="132"/>
      <c r="BI369" s="132"/>
      <c r="BJ369" s="132"/>
      <c r="BK369" s="132"/>
      <c r="BL369" s="132"/>
      <c r="BM369" s="132"/>
      <c r="BN369" s="132"/>
    </row>
    <row r="370">
      <c r="A370" s="362" t="b">
        <v>0</v>
      </c>
      <c r="B370" s="94"/>
      <c r="C370" s="95"/>
      <c r="D370" s="96"/>
      <c r="E370" s="97"/>
      <c r="F370" s="98"/>
      <c r="G370" s="98"/>
      <c r="H370" s="98"/>
      <c r="I370" s="98"/>
      <c r="J370" s="98"/>
      <c r="K370" s="96"/>
      <c r="L370" s="96"/>
      <c r="M370" s="96"/>
      <c r="N370" s="270"/>
      <c r="O370" s="369"/>
      <c r="P370" s="370"/>
      <c r="Q370" s="196"/>
      <c r="R370" s="197"/>
      <c r="S370" s="198"/>
      <c r="T370" s="199"/>
      <c r="U370" s="200"/>
      <c r="V370" s="201"/>
      <c r="W370" s="202"/>
      <c r="X370" s="202"/>
      <c r="Y370" s="109"/>
      <c r="Z370" s="280"/>
      <c r="AA370" s="106"/>
      <c r="AB370" s="281"/>
      <c r="AC370" s="282"/>
      <c r="AD370" s="273"/>
      <c r="AE370" s="110"/>
      <c r="AF370" s="99"/>
      <c r="AG370" s="110"/>
      <c r="AH370" s="111"/>
      <c r="AI370" s="112"/>
      <c r="AJ370" s="110"/>
      <c r="AK370" s="113"/>
      <c r="AL370" s="114"/>
      <c r="AM370" s="278"/>
      <c r="AN370" s="98"/>
      <c r="AO370" s="98"/>
      <c r="AP370" s="116"/>
      <c r="AQ370" s="117"/>
      <c r="AR370" s="116"/>
      <c r="AS370" s="98"/>
      <c r="AT370" s="98"/>
      <c r="AU370" s="98"/>
      <c r="AV370" s="98"/>
      <c r="AW370" s="98"/>
      <c r="AX370" s="98"/>
      <c r="AY370" s="98"/>
      <c r="AZ370" s="98"/>
      <c r="BA370" s="98"/>
      <c r="BB370" s="98"/>
      <c r="BC370" s="98"/>
      <c r="BD370" s="98"/>
      <c r="BE370" s="98"/>
      <c r="BF370" s="98"/>
      <c r="BG370" s="98"/>
      <c r="BH370" s="98"/>
      <c r="BI370" s="98"/>
      <c r="BJ370" s="98"/>
      <c r="BK370" s="98"/>
      <c r="BL370" s="98"/>
      <c r="BM370" s="98"/>
      <c r="BN370" s="98"/>
    </row>
    <row r="371">
      <c r="A371" s="366" t="b">
        <v>0</v>
      </c>
      <c r="B371" s="128"/>
      <c r="C371" s="129"/>
      <c r="D371" s="130"/>
      <c r="E371" s="131"/>
      <c r="F371" s="132"/>
      <c r="G371" s="132"/>
      <c r="H371" s="132"/>
      <c r="I371" s="132"/>
      <c r="J371" s="132"/>
      <c r="K371" s="130"/>
      <c r="L371" s="130"/>
      <c r="M371" s="130"/>
      <c r="N371" s="195"/>
      <c r="O371" s="369"/>
      <c r="P371" s="370"/>
      <c r="Q371" s="196"/>
      <c r="R371" s="197"/>
      <c r="S371" s="198"/>
      <c r="T371" s="199"/>
      <c r="U371" s="200"/>
      <c r="V371" s="201"/>
      <c r="W371" s="202"/>
      <c r="X371" s="202"/>
      <c r="Y371" s="143"/>
      <c r="Z371" s="367"/>
      <c r="AA371" s="140"/>
      <c r="AB371" s="420"/>
      <c r="AC371" s="421"/>
      <c r="AD371" s="206"/>
      <c r="AE371" s="144"/>
      <c r="AF371" s="133"/>
      <c r="AG371" s="144"/>
      <c r="AH371" s="145"/>
      <c r="AI371" s="146"/>
      <c r="AJ371" s="144"/>
      <c r="AK371" s="147"/>
      <c r="AL371" s="114"/>
      <c r="AM371" s="211"/>
      <c r="AN371" s="132"/>
      <c r="AO371" s="132"/>
      <c r="AP371" s="149"/>
      <c r="AQ371" s="150"/>
      <c r="AR371" s="149"/>
      <c r="AS371" s="132"/>
      <c r="AT371" s="132"/>
      <c r="AU371" s="132"/>
      <c r="AV371" s="132"/>
      <c r="AW371" s="132"/>
      <c r="AX371" s="132"/>
      <c r="AY371" s="132"/>
      <c r="AZ371" s="132"/>
      <c r="BA371" s="132"/>
      <c r="BB371" s="132"/>
      <c r="BC371" s="132"/>
      <c r="BD371" s="132"/>
      <c r="BE371" s="132"/>
      <c r="BF371" s="132"/>
      <c r="BG371" s="132"/>
      <c r="BH371" s="132"/>
      <c r="BI371" s="132"/>
      <c r="BJ371" s="132"/>
      <c r="BK371" s="132"/>
      <c r="BL371" s="132"/>
      <c r="BM371" s="132"/>
      <c r="BN371" s="132"/>
    </row>
    <row r="372">
      <c r="A372" s="362" t="b">
        <v>0</v>
      </c>
      <c r="B372" s="94"/>
      <c r="C372" s="95"/>
      <c r="D372" s="96"/>
      <c r="E372" s="97"/>
      <c r="F372" s="98"/>
      <c r="G372" s="98"/>
      <c r="H372" s="98"/>
      <c r="I372" s="98"/>
      <c r="J372" s="98"/>
      <c r="K372" s="96"/>
      <c r="L372" s="96"/>
      <c r="M372" s="96"/>
      <c r="N372" s="270"/>
      <c r="O372" s="369"/>
      <c r="P372" s="370"/>
      <c r="Q372" s="196"/>
      <c r="R372" s="197"/>
      <c r="S372" s="198"/>
      <c r="T372" s="199"/>
      <c r="U372" s="200"/>
      <c r="V372" s="201"/>
      <c r="W372" s="202"/>
      <c r="X372" s="202"/>
      <c r="Y372" s="109"/>
      <c r="Z372" s="280"/>
      <c r="AA372" s="106"/>
      <c r="AB372" s="281"/>
      <c r="AC372" s="282"/>
      <c r="AD372" s="273"/>
      <c r="AE372" s="110"/>
      <c r="AF372" s="99"/>
      <c r="AG372" s="110"/>
      <c r="AH372" s="111"/>
      <c r="AI372" s="112"/>
      <c r="AJ372" s="110"/>
      <c r="AK372" s="113"/>
      <c r="AL372" s="114"/>
      <c r="AM372" s="278"/>
      <c r="AN372" s="98"/>
      <c r="AO372" s="98"/>
      <c r="AP372" s="116"/>
      <c r="AQ372" s="117"/>
      <c r="AR372" s="116"/>
      <c r="AS372" s="98"/>
      <c r="AT372" s="98"/>
      <c r="AU372" s="98"/>
      <c r="AV372" s="98"/>
      <c r="AW372" s="98"/>
      <c r="AX372" s="98"/>
      <c r="AY372" s="98"/>
      <c r="AZ372" s="98"/>
      <c r="BA372" s="98"/>
      <c r="BB372" s="98"/>
      <c r="BC372" s="98"/>
      <c r="BD372" s="98"/>
      <c r="BE372" s="98"/>
      <c r="BF372" s="98"/>
      <c r="BG372" s="98"/>
      <c r="BH372" s="98"/>
      <c r="BI372" s="98"/>
      <c r="BJ372" s="98"/>
      <c r="BK372" s="98"/>
      <c r="BL372" s="98"/>
      <c r="BM372" s="98"/>
      <c r="BN372" s="98"/>
    </row>
    <row r="373">
      <c r="A373" s="366" t="b">
        <v>0</v>
      </c>
      <c r="B373" s="128"/>
      <c r="C373" s="129"/>
      <c r="D373" s="130"/>
      <c r="E373" s="131"/>
      <c r="F373" s="132"/>
      <c r="G373" s="132"/>
      <c r="H373" s="132"/>
      <c r="I373" s="132"/>
      <c r="J373" s="132"/>
      <c r="K373" s="130"/>
      <c r="L373" s="130"/>
      <c r="M373" s="130"/>
      <c r="N373" s="195"/>
      <c r="O373" s="369"/>
      <c r="P373" s="370"/>
      <c r="Q373" s="196"/>
      <c r="R373" s="197"/>
      <c r="S373" s="198"/>
      <c r="T373" s="199"/>
      <c r="U373" s="200"/>
      <c r="V373" s="201"/>
      <c r="W373" s="202"/>
      <c r="X373" s="202"/>
      <c r="Y373" s="143"/>
      <c r="Z373" s="367"/>
      <c r="AA373" s="140"/>
      <c r="AB373" s="420"/>
      <c r="AC373" s="421"/>
      <c r="AD373" s="206"/>
      <c r="AE373" s="144"/>
      <c r="AF373" s="133"/>
      <c r="AG373" s="144"/>
      <c r="AH373" s="145"/>
      <c r="AI373" s="146"/>
      <c r="AJ373" s="144"/>
      <c r="AK373" s="147"/>
      <c r="AL373" s="114"/>
      <c r="AM373" s="211"/>
      <c r="AN373" s="132"/>
      <c r="AO373" s="132"/>
      <c r="AP373" s="149"/>
      <c r="AQ373" s="150"/>
      <c r="AR373" s="149"/>
      <c r="AS373" s="132"/>
      <c r="AT373" s="132"/>
      <c r="AU373" s="132"/>
      <c r="AV373" s="132"/>
      <c r="AW373" s="132"/>
      <c r="AX373" s="132"/>
      <c r="AY373" s="132"/>
      <c r="AZ373" s="132"/>
      <c r="BA373" s="132"/>
      <c r="BB373" s="132"/>
      <c r="BC373" s="132"/>
      <c r="BD373" s="132"/>
      <c r="BE373" s="132"/>
      <c r="BF373" s="132"/>
      <c r="BG373" s="132"/>
      <c r="BH373" s="132"/>
      <c r="BI373" s="132"/>
      <c r="BJ373" s="132"/>
      <c r="BK373" s="132"/>
      <c r="BL373" s="132"/>
      <c r="BM373" s="132"/>
      <c r="BN373" s="132"/>
    </row>
    <row r="374">
      <c r="A374" s="362" t="b">
        <v>0</v>
      </c>
      <c r="B374" s="94"/>
      <c r="C374" s="95"/>
      <c r="D374" s="96"/>
      <c r="E374" s="97"/>
      <c r="F374" s="98"/>
      <c r="G374" s="98"/>
      <c r="H374" s="98"/>
      <c r="I374" s="98"/>
      <c r="J374" s="98"/>
      <c r="K374" s="96"/>
      <c r="L374" s="96"/>
      <c r="M374" s="96"/>
      <c r="N374" s="270"/>
      <c r="O374" s="369"/>
      <c r="P374" s="370"/>
      <c r="Q374" s="196"/>
      <c r="R374" s="197"/>
      <c r="S374" s="198"/>
      <c r="T374" s="199"/>
      <c r="U374" s="200"/>
      <c r="V374" s="201"/>
      <c r="W374" s="202"/>
      <c r="X374" s="202"/>
      <c r="Y374" s="109"/>
      <c r="Z374" s="280"/>
      <c r="AA374" s="106"/>
      <c r="AB374" s="281"/>
      <c r="AC374" s="282"/>
      <c r="AD374" s="273"/>
      <c r="AE374" s="110"/>
      <c r="AF374" s="99"/>
      <c r="AG374" s="110"/>
      <c r="AH374" s="111"/>
      <c r="AI374" s="112"/>
      <c r="AJ374" s="110"/>
      <c r="AK374" s="113"/>
      <c r="AL374" s="114"/>
      <c r="AM374" s="278"/>
      <c r="AN374" s="98"/>
      <c r="AO374" s="98"/>
      <c r="AP374" s="116"/>
      <c r="AQ374" s="117"/>
      <c r="AR374" s="116"/>
      <c r="AS374" s="98"/>
      <c r="AT374" s="98"/>
      <c r="AU374" s="98"/>
      <c r="AV374" s="98"/>
      <c r="AW374" s="98"/>
      <c r="AX374" s="98"/>
      <c r="AY374" s="98"/>
      <c r="AZ374" s="98"/>
      <c r="BA374" s="98"/>
      <c r="BB374" s="98"/>
      <c r="BC374" s="98"/>
      <c r="BD374" s="98"/>
      <c r="BE374" s="98"/>
      <c r="BF374" s="98"/>
      <c r="BG374" s="98"/>
      <c r="BH374" s="98"/>
      <c r="BI374" s="98"/>
      <c r="BJ374" s="98"/>
      <c r="BK374" s="98"/>
      <c r="BL374" s="98"/>
      <c r="BM374" s="98"/>
      <c r="BN374" s="98"/>
    </row>
    <row r="375">
      <c r="A375" s="366" t="b">
        <v>0</v>
      </c>
      <c r="B375" s="128"/>
      <c r="C375" s="129"/>
      <c r="D375" s="130"/>
      <c r="E375" s="131"/>
      <c r="F375" s="132"/>
      <c r="G375" s="132"/>
      <c r="H375" s="132"/>
      <c r="I375" s="132"/>
      <c r="J375" s="132"/>
      <c r="K375" s="130"/>
      <c r="L375" s="130"/>
      <c r="M375" s="130"/>
      <c r="N375" s="195"/>
      <c r="O375" s="369"/>
      <c r="P375" s="370"/>
      <c r="Q375" s="196"/>
      <c r="R375" s="197"/>
      <c r="S375" s="198"/>
      <c r="T375" s="199"/>
      <c r="U375" s="200"/>
      <c r="V375" s="201"/>
      <c r="W375" s="202"/>
      <c r="X375" s="202"/>
      <c r="Y375" s="143"/>
      <c r="Z375" s="367"/>
      <c r="AA375" s="140"/>
      <c r="AB375" s="420"/>
      <c r="AC375" s="421"/>
      <c r="AD375" s="206"/>
      <c r="AE375" s="144"/>
      <c r="AF375" s="133"/>
      <c r="AG375" s="144"/>
      <c r="AH375" s="145"/>
      <c r="AI375" s="146"/>
      <c r="AJ375" s="144"/>
      <c r="AK375" s="147"/>
      <c r="AL375" s="114"/>
      <c r="AM375" s="211"/>
      <c r="AN375" s="132"/>
      <c r="AO375" s="132"/>
      <c r="AP375" s="149"/>
      <c r="AQ375" s="150"/>
      <c r="AR375" s="149"/>
      <c r="AS375" s="132"/>
      <c r="AT375" s="132"/>
      <c r="AU375" s="132"/>
      <c r="AV375" s="132"/>
      <c r="AW375" s="132"/>
      <c r="AX375" s="132"/>
      <c r="AY375" s="132"/>
      <c r="AZ375" s="132"/>
      <c r="BA375" s="132"/>
      <c r="BB375" s="132"/>
      <c r="BC375" s="132"/>
      <c r="BD375" s="132"/>
      <c r="BE375" s="132"/>
      <c r="BF375" s="132"/>
      <c r="BG375" s="132"/>
      <c r="BH375" s="132"/>
      <c r="BI375" s="132"/>
      <c r="BJ375" s="132"/>
      <c r="BK375" s="132"/>
      <c r="BL375" s="132"/>
      <c r="BM375" s="132"/>
      <c r="BN375" s="132"/>
    </row>
    <row r="376">
      <c r="A376" s="362" t="b">
        <v>0</v>
      </c>
      <c r="B376" s="94"/>
      <c r="C376" s="95"/>
      <c r="D376" s="96"/>
      <c r="E376" s="97"/>
      <c r="F376" s="98"/>
      <c r="G376" s="98"/>
      <c r="H376" s="98"/>
      <c r="I376" s="98"/>
      <c r="J376" s="98"/>
      <c r="K376" s="96"/>
      <c r="L376" s="96"/>
      <c r="M376" s="96"/>
      <c r="N376" s="270"/>
      <c r="O376" s="369"/>
      <c r="P376" s="370"/>
      <c r="Q376" s="196"/>
      <c r="R376" s="197"/>
      <c r="S376" s="198"/>
      <c r="T376" s="199"/>
      <c r="U376" s="200"/>
      <c r="V376" s="201"/>
      <c r="W376" s="202"/>
      <c r="X376" s="202"/>
      <c r="Y376" s="109"/>
      <c r="Z376" s="280"/>
      <c r="AA376" s="106"/>
      <c r="AB376" s="281"/>
      <c r="AC376" s="282"/>
      <c r="AD376" s="273"/>
      <c r="AE376" s="110"/>
      <c r="AF376" s="99"/>
      <c r="AG376" s="110"/>
      <c r="AH376" s="111"/>
      <c r="AI376" s="112"/>
      <c r="AJ376" s="110"/>
      <c r="AK376" s="113"/>
      <c r="AL376" s="114"/>
      <c r="AM376" s="278"/>
      <c r="AN376" s="98"/>
      <c r="AO376" s="98"/>
      <c r="AP376" s="116"/>
      <c r="AQ376" s="117"/>
      <c r="AR376" s="116"/>
      <c r="AS376" s="98"/>
      <c r="AT376" s="98"/>
      <c r="AU376" s="98"/>
      <c r="AV376" s="98"/>
      <c r="AW376" s="98"/>
      <c r="AX376" s="98"/>
      <c r="AY376" s="98"/>
      <c r="AZ376" s="98"/>
      <c r="BA376" s="98"/>
      <c r="BB376" s="98"/>
      <c r="BC376" s="98"/>
      <c r="BD376" s="98"/>
      <c r="BE376" s="98"/>
      <c r="BF376" s="98"/>
      <c r="BG376" s="98"/>
      <c r="BH376" s="98"/>
      <c r="BI376" s="98"/>
      <c r="BJ376" s="98"/>
      <c r="BK376" s="98"/>
      <c r="BL376" s="98"/>
      <c r="BM376" s="98"/>
      <c r="BN376" s="98"/>
    </row>
    <row r="377">
      <c r="A377" s="366" t="b">
        <v>0</v>
      </c>
      <c r="B377" s="128"/>
      <c r="C377" s="129"/>
      <c r="D377" s="130"/>
      <c r="E377" s="131"/>
      <c r="F377" s="132"/>
      <c r="G377" s="132"/>
      <c r="H377" s="132"/>
      <c r="I377" s="132"/>
      <c r="J377" s="132"/>
      <c r="K377" s="130"/>
      <c r="L377" s="130"/>
      <c r="M377" s="130"/>
      <c r="N377" s="195"/>
      <c r="O377" s="369"/>
      <c r="P377" s="370"/>
      <c r="Q377" s="196"/>
      <c r="R377" s="197"/>
      <c r="S377" s="198"/>
      <c r="T377" s="199"/>
      <c r="U377" s="200"/>
      <c r="V377" s="201"/>
      <c r="W377" s="202"/>
      <c r="X377" s="202"/>
      <c r="Y377" s="143"/>
      <c r="Z377" s="367"/>
      <c r="AA377" s="140"/>
      <c r="AB377" s="420"/>
      <c r="AC377" s="421"/>
      <c r="AD377" s="206"/>
      <c r="AE377" s="144"/>
      <c r="AF377" s="133"/>
      <c r="AG377" s="144"/>
      <c r="AH377" s="145"/>
      <c r="AI377" s="146"/>
      <c r="AJ377" s="144"/>
      <c r="AK377" s="147"/>
      <c r="AL377" s="114"/>
      <c r="AM377" s="211"/>
      <c r="AN377" s="132"/>
      <c r="AO377" s="132"/>
      <c r="AP377" s="149"/>
      <c r="AQ377" s="150"/>
      <c r="AR377" s="149"/>
      <c r="AS377" s="132"/>
      <c r="AT377" s="132"/>
      <c r="AU377" s="132"/>
      <c r="AV377" s="132"/>
      <c r="AW377" s="132"/>
      <c r="AX377" s="132"/>
      <c r="AY377" s="132"/>
      <c r="AZ377" s="132"/>
      <c r="BA377" s="132"/>
      <c r="BB377" s="132"/>
      <c r="BC377" s="132"/>
      <c r="BD377" s="132"/>
      <c r="BE377" s="132"/>
      <c r="BF377" s="132"/>
      <c r="BG377" s="132"/>
      <c r="BH377" s="132"/>
      <c r="BI377" s="132"/>
      <c r="BJ377" s="132"/>
      <c r="BK377" s="132"/>
      <c r="BL377" s="132"/>
      <c r="BM377" s="132"/>
      <c r="BN377" s="132"/>
    </row>
    <row r="378">
      <c r="A378" s="362" t="b">
        <v>0</v>
      </c>
      <c r="B378" s="94"/>
      <c r="C378" s="95"/>
      <c r="D378" s="96"/>
      <c r="E378" s="97"/>
      <c r="F378" s="98"/>
      <c r="G378" s="98"/>
      <c r="H378" s="98"/>
      <c r="I378" s="98"/>
      <c r="J378" s="98"/>
      <c r="K378" s="96"/>
      <c r="L378" s="96"/>
      <c r="M378" s="96"/>
      <c r="N378" s="270"/>
      <c r="O378" s="369"/>
      <c r="P378" s="370"/>
      <c r="Q378" s="196"/>
      <c r="R378" s="197"/>
      <c r="S378" s="198"/>
      <c r="T378" s="199"/>
      <c r="U378" s="200"/>
      <c r="V378" s="201"/>
      <c r="W378" s="202"/>
      <c r="X378" s="202"/>
      <c r="Y378" s="109"/>
      <c r="Z378" s="280"/>
      <c r="AA378" s="106"/>
      <c r="AB378" s="281"/>
      <c r="AC378" s="282"/>
      <c r="AD378" s="273"/>
      <c r="AE378" s="110"/>
      <c r="AF378" s="99"/>
      <c r="AG378" s="110"/>
      <c r="AH378" s="111"/>
      <c r="AI378" s="112"/>
      <c r="AJ378" s="110"/>
      <c r="AK378" s="113"/>
      <c r="AL378" s="114"/>
      <c r="AM378" s="278"/>
      <c r="AN378" s="98"/>
      <c r="AO378" s="98"/>
      <c r="AP378" s="116"/>
      <c r="AQ378" s="117"/>
      <c r="AR378" s="116"/>
      <c r="AS378" s="98"/>
      <c r="AT378" s="98"/>
      <c r="AU378" s="98"/>
      <c r="AV378" s="98"/>
      <c r="AW378" s="98"/>
      <c r="AX378" s="98"/>
      <c r="AY378" s="98"/>
      <c r="AZ378" s="98"/>
      <c r="BA378" s="98"/>
      <c r="BB378" s="98"/>
      <c r="BC378" s="98"/>
      <c r="BD378" s="98"/>
      <c r="BE378" s="98"/>
      <c r="BF378" s="98"/>
      <c r="BG378" s="98"/>
      <c r="BH378" s="98"/>
      <c r="BI378" s="98"/>
      <c r="BJ378" s="98"/>
      <c r="BK378" s="98"/>
      <c r="BL378" s="98"/>
      <c r="BM378" s="98"/>
      <c r="BN378" s="98"/>
    </row>
    <row r="379">
      <c r="A379" s="366" t="b">
        <v>0</v>
      </c>
      <c r="B379" s="128"/>
      <c r="C379" s="129"/>
      <c r="D379" s="130"/>
      <c r="E379" s="131"/>
      <c r="F379" s="132"/>
      <c r="G379" s="132"/>
      <c r="H379" s="132"/>
      <c r="I379" s="132"/>
      <c r="J379" s="132"/>
      <c r="K379" s="130"/>
      <c r="L379" s="130"/>
      <c r="M379" s="130"/>
      <c r="N379" s="195"/>
      <c r="O379" s="369"/>
      <c r="P379" s="370"/>
      <c r="Q379" s="196"/>
      <c r="R379" s="197"/>
      <c r="S379" s="198"/>
      <c r="T379" s="199"/>
      <c r="U379" s="200"/>
      <c r="V379" s="201"/>
      <c r="W379" s="202"/>
      <c r="X379" s="202"/>
      <c r="Y379" s="143"/>
      <c r="Z379" s="367"/>
      <c r="AA379" s="140"/>
      <c r="AB379" s="420"/>
      <c r="AC379" s="421"/>
      <c r="AD379" s="206"/>
      <c r="AE379" s="144"/>
      <c r="AF379" s="133"/>
      <c r="AG379" s="144"/>
      <c r="AH379" s="145"/>
      <c r="AI379" s="146"/>
      <c r="AJ379" s="144"/>
      <c r="AK379" s="147"/>
      <c r="AL379" s="114"/>
      <c r="AM379" s="211"/>
      <c r="AN379" s="132"/>
      <c r="AO379" s="132"/>
      <c r="AP379" s="149"/>
      <c r="AQ379" s="150"/>
      <c r="AR379" s="149"/>
      <c r="AS379" s="132"/>
      <c r="AT379" s="132"/>
      <c r="AU379" s="132"/>
      <c r="AV379" s="132"/>
      <c r="AW379" s="132"/>
      <c r="AX379" s="132"/>
      <c r="AY379" s="132"/>
      <c r="AZ379" s="132"/>
      <c r="BA379" s="132"/>
      <c r="BB379" s="132"/>
      <c r="BC379" s="132"/>
      <c r="BD379" s="132"/>
      <c r="BE379" s="132"/>
      <c r="BF379" s="132"/>
      <c r="BG379" s="132"/>
      <c r="BH379" s="132"/>
      <c r="BI379" s="132"/>
      <c r="BJ379" s="132"/>
      <c r="BK379" s="132"/>
      <c r="BL379" s="132"/>
      <c r="BM379" s="132"/>
      <c r="BN379" s="132"/>
    </row>
    <row r="380">
      <c r="A380" s="362" t="b">
        <v>0</v>
      </c>
      <c r="B380" s="94"/>
      <c r="C380" s="95"/>
      <c r="D380" s="96"/>
      <c r="E380" s="97"/>
      <c r="F380" s="98"/>
      <c r="G380" s="98"/>
      <c r="H380" s="98"/>
      <c r="I380" s="98"/>
      <c r="J380" s="98"/>
      <c r="K380" s="96"/>
      <c r="L380" s="96"/>
      <c r="M380" s="96"/>
      <c r="N380" s="270"/>
      <c r="O380" s="369"/>
      <c r="P380" s="370"/>
      <c r="Q380" s="196"/>
      <c r="R380" s="197"/>
      <c r="S380" s="198"/>
      <c r="T380" s="199"/>
      <c r="U380" s="200"/>
      <c r="V380" s="201"/>
      <c r="W380" s="202"/>
      <c r="X380" s="202"/>
      <c r="Y380" s="109"/>
      <c r="Z380" s="280"/>
      <c r="AA380" s="106"/>
      <c r="AB380" s="281"/>
      <c r="AC380" s="282"/>
      <c r="AD380" s="273"/>
      <c r="AE380" s="110"/>
      <c r="AF380" s="99"/>
      <c r="AG380" s="110"/>
      <c r="AH380" s="111"/>
      <c r="AI380" s="112"/>
      <c r="AJ380" s="110"/>
      <c r="AK380" s="113"/>
      <c r="AL380" s="114"/>
      <c r="AM380" s="278"/>
      <c r="AN380" s="98"/>
      <c r="AO380" s="98"/>
      <c r="AP380" s="116"/>
      <c r="AQ380" s="117"/>
      <c r="AR380" s="116"/>
      <c r="AS380" s="98"/>
      <c r="AT380" s="98"/>
      <c r="AU380" s="98"/>
      <c r="AV380" s="98"/>
      <c r="AW380" s="98"/>
      <c r="AX380" s="98"/>
      <c r="AY380" s="98"/>
      <c r="AZ380" s="98"/>
      <c r="BA380" s="98"/>
      <c r="BB380" s="98"/>
      <c r="BC380" s="98"/>
      <c r="BD380" s="98"/>
      <c r="BE380" s="98"/>
      <c r="BF380" s="98"/>
      <c r="BG380" s="98"/>
      <c r="BH380" s="98"/>
      <c r="BI380" s="98"/>
      <c r="BJ380" s="98"/>
      <c r="BK380" s="98"/>
      <c r="BL380" s="98"/>
      <c r="BM380" s="98"/>
      <c r="BN380" s="98"/>
    </row>
    <row r="381">
      <c r="A381" s="366" t="b">
        <v>0</v>
      </c>
      <c r="B381" s="128"/>
      <c r="C381" s="129"/>
      <c r="D381" s="130"/>
      <c r="E381" s="131"/>
      <c r="F381" s="132"/>
      <c r="G381" s="132"/>
      <c r="H381" s="132"/>
      <c r="I381" s="132"/>
      <c r="J381" s="132"/>
      <c r="K381" s="130"/>
      <c r="L381" s="130"/>
      <c r="M381" s="130"/>
      <c r="N381" s="195"/>
      <c r="O381" s="369"/>
      <c r="P381" s="370"/>
      <c r="Q381" s="196"/>
      <c r="R381" s="197"/>
      <c r="S381" s="198"/>
      <c r="T381" s="199"/>
      <c r="U381" s="200"/>
      <c r="V381" s="201"/>
      <c r="W381" s="202"/>
      <c r="X381" s="202"/>
      <c r="Y381" s="143"/>
      <c r="Z381" s="367"/>
      <c r="AA381" s="140"/>
      <c r="AB381" s="420"/>
      <c r="AC381" s="421"/>
      <c r="AD381" s="206"/>
      <c r="AE381" s="144"/>
      <c r="AF381" s="133"/>
      <c r="AG381" s="144"/>
      <c r="AH381" s="145"/>
      <c r="AI381" s="146"/>
      <c r="AJ381" s="144"/>
      <c r="AK381" s="147"/>
      <c r="AL381" s="114"/>
      <c r="AM381" s="211"/>
      <c r="AN381" s="132"/>
      <c r="AO381" s="132"/>
      <c r="AP381" s="149"/>
      <c r="AQ381" s="150"/>
      <c r="AR381" s="149"/>
      <c r="AS381" s="132"/>
      <c r="AT381" s="132"/>
      <c r="AU381" s="132"/>
      <c r="AV381" s="132"/>
      <c r="AW381" s="132"/>
      <c r="AX381" s="132"/>
      <c r="AY381" s="132"/>
      <c r="AZ381" s="132"/>
      <c r="BA381" s="132"/>
      <c r="BB381" s="132"/>
      <c r="BC381" s="132"/>
      <c r="BD381" s="132"/>
      <c r="BE381" s="132"/>
      <c r="BF381" s="132"/>
      <c r="BG381" s="132"/>
      <c r="BH381" s="132"/>
      <c r="BI381" s="132"/>
      <c r="BJ381" s="132"/>
      <c r="BK381" s="132"/>
      <c r="BL381" s="132"/>
      <c r="BM381" s="132"/>
      <c r="BN381" s="132"/>
    </row>
    <row r="382">
      <c r="A382" s="362" t="b">
        <v>0</v>
      </c>
      <c r="B382" s="94"/>
      <c r="C382" s="95"/>
      <c r="D382" s="96"/>
      <c r="E382" s="97"/>
      <c r="F382" s="98"/>
      <c r="G382" s="98"/>
      <c r="H382" s="98"/>
      <c r="I382" s="98"/>
      <c r="J382" s="98"/>
      <c r="K382" s="96"/>
      <c r="L382" s="96"/>
      <c r="M382" s="96"/>
      <c r="N382" s="270"/>
      <c r="O382" s="369"/>
      <c r="P382" s="370"/>
      <c r="Q382" s="196"/>
      <c r="R382" s="197"/>
      <c r="S382" s="198"/>
      <c r="T382" s="199"/>
      <c r="U382" s="200"/>
      <c r="V382" s="201"/>
      <c r="W382" s="202"/>
      <c r="X382" s="202"/>
      <c r="Y382" s="109"/>
      <c r="Z382" s="280"/>
      <c r="AA382" s="106"/>
      <c r="AB382" s="281"/>
      <c r="AC382" s="282"/>
      <c r="AD382" s="273"/>
      <c r="AE382" s="110"/>
      <c r="AF382" s="99"/>
      <c r="AG382" s="110"/>
      <c r="AH382" s="111"/>
      <c r="AI382" s="112"/>
      <c r="AJ382" s="110"/>
      <c r="AK382" s="113"/>
      <c r="AL382" s="114"/>
      <c r="AM382" s="278"/>
      <c r="AN382" s="98"/>
      <c r="AO382" s="98"/>
      <c r="AP382" s="116"/>
      <c r="AQ382" s="117"/>
      <c r="AR382" s="116"/>
      <c r="AS382" s="98"/>
      <c r="AT382" s="98"/>
      <c r="AU382" s="98"/>
      <c r="AV382" s="98"/>
      <c r="AW382" s="98"/>
      <c r="AX382" s="98"/>
      <c r="AY382" s="98"/>
      <c r="AZ382" s="98"/>
      <c r="BA382" s="98"/>
      <c r="BB382" s="98"/>
      <c r="BC382" s="98"/>
      <c r="BD382" s="98"/>
      <c r="BE382" s="98"/>
      <c r="BF382" s="98"/>
      <c r="BG382" s="98"/>
      <c r="BH382" s="98"/>
      <c r="BI382" s="98"/>
      <c r="BJ382" s="98"/>
      <c r="BK382" s="98"/>
      <c r="BL382" s="98"/>
      <c r="BM382" s="98"/>
      <c r="BN382" s="98"/>
    </row>
    <row r="383">
      <c r="A383" s="366" t="b">
        <v>0</v>
      </c>
      <c r="B383" s="128"/>
      <c r="C383" s="129"/>
      <c r="D383" s="130"/>
      <c r="E383" s="131"/>
      <c r="F383" s="132"/>
      <c r="G383" s="132"/>
      <c r="H383" s="132"/>
      <c r="I383" s="132"/>
      <c r="J383" s="132"/>
      <c r="K383" s="130"/>
      <c r="L383" s="130"/>
      <c r="M383" s="130"/>
      <c r="N383" s="195"/>
      <c r="O383" s="369"/>
      <c r="P383" s="370"/>
      <c r="Q383" s="196"/>
      <c r="R383" s="197"/>
      <c r="S383" s="198"/>
      <c r="T383" s="199"/>
      <c r="U383" s="200"/>
      <c r="V383" s="201"/>
      <c r="W383" s="202"/>
      <c r="X383" s="202"/>
      <c r="Y383" s="143"/>
      <c r="Z383" s="367"/>
      <c r="AA383" s="140"/>
      <c r="AB383" s="420"/>
      <c r="AC383" s="421"/>
      <c r="AD383" s="206"/>
      <c r="AE383" s="144"/>
      <c r="AF383" s="133"/>
      <c r="AG383" s="144"/>
      <c r="AH383" s="145"/>
      <c r="AI383" s="146"/>
      <c r="AJ383" s="144"/>
      <c r="AK383" s="147"/>
      <c r="AL383" s="114"/>
      <c r="AM383" s="211"/>
      <c r="AN383" s="132"/>
      <c r="AO383" s="132"/>
      <c r="AP383" s="149"/>
      <c r="AQ383" s="150"/>
      <c r="AR383" s="149"/>
      <c r="AS383" s="132"/>
      <c r="AT383" s="132"/>
      <c r="AU383" s="132"/>
      <c r="AV383" s="132"/>
      <c r="AW383" s="132"/>
      <c r="AX383" s="132"/>
      <c r="AY383" s="132"/>
      <c r="AZ383" s="132"/>
      <c r="BA383" s="132"/>
      <c r="BB383" s="132"/>
      <c r="BC383" s="132"/>
      <c r="BD383" s="132"/>
      <c r="BE383" s="132"/>
      <c r="BF383" s="132"/>
      <c r="BG383" s="132"/>
      <c r="BH383" s="132"/>
      <c r="BI383" s="132"/>
      <c r="BJ383" s="132"/>
      <c r="BK383" s="132"/>
      <c r="BL383" s="132"/>
      <c r="BM383" s="132"/>
      <c r="BN383" s="132"/>
    </row>
    <row r="384">
      <c r="A384" s="362" t="b">
        <v>0</v>
      </c>
      <c r="B384" s="94"/>
      <c r="C384" s="95"/>
      <c r="D384" s="96"/>
      <c r="E384" s="97"/>
      <c r="F384" s="98"/>
      <c r="G384" s="98"/>
      <c r="H384" s="98"/>
      <c r="I384" s="98"/>
      <c r="J384" s="98"/>
      <c r="K384" s="96"/>
      <c r="L384" s="96"/>
      <c r="M384" s="96"/>
      <c r="N384" s="270"/>
      <c r="O384" s="369"/>
      <c r="P384" s="370"/>
      <c r="Q384" s="196"/>
      <c r="R384" s="197"/>
      <c r="S384" s="198"/>
      <c r="T384" s="199"/>
      <c r="U384" s="200"/>
      <c r="V384" s="201"/>
      <c r="W384" s="202"/>
      <c r="X384" s="202"/>
      <c r="Y384" s="109"/>
      <c r="Z384" s="280"/>
      <c r="AA384" s="106"/>
      <c r="AB384" s="281"/>
      <c r="AC384" s="282"/>
      <c r="AD384" s="273"/>
      <c r="AE384" s="110"/>
      <c r="AF384" s="99"/>
      <c r="AG384" s="110"/>
      <c r="AH384" s="111"/>
      <c r="AI384" s="112"/>
      <c r="AJ384" s="110"/>
      <c r="AK384" s="113"/>
      <c r="AL384" s="114"/>
      <c r="AM384" s="278"/>
      <c r="AN384" s="98"/>
      <c r="AO384" s="98"/>
      <c r="AP384" s="116"/>
      <c r="AQ384" s="117"/>
      <c r="AR384" s="116"/>
      <c r="AS384" s="98"/>
      <c r="AT384" s="98"/>
      <c r="AU384" s="98"/>
      <c r="AV384" s="98"/>
      <c r="AW384" s="98"/>
      <c r="AX384" s="98"/>
      <c r="AY384" s="98"/>
      <c r="AZ384" s="98"/>
      <c r="BA384" s="98"/>
      <c r="BB384" s="98"/>
      <c r="BC384" s="98"/>
      <c r="BD384" s="98"/>
      <c r="BE384" s="98"/>
      <c r="BF384" s="98"/>
      <c r="BG384" s="98"/>
      <c r="BH384" s="98"/>
      <c r="BI384" s="98"/>
      <c r="BJ384" s="98"/>
      <c r="BK384" s="98"/>
      <c r="BL384" s="98"/>
      <c r="BM384" s="98"/>
      <c r="BN384" s="98"/>
    </row>
    <row r="385">
      <c r="A385" s="366" t="b">
        <v>0</v>
      </c>
      <c r="B385" s="128"/>
      <c r="C385" s="129"/>
      <c r="D385" s="130"/>
      <c r="E385" s="131"/>
      <c r="F385" s="132"/>
      <c r="G385" s="132"/>
      <c r="H385" s="132"/>
      <c r="I385" s="132"/>
      <c r="J385" s="132"/>
      <c r="K385" s="130"/>
      <c r="L385" s="130"/>
      <c r="M385" s="130"/>
      <c r="N385" s="195"/>
      <c r="O385" s="369"/>
      <c r="P385" s="370"/>
      <c r="Q385" s="196"/>
      <c r="R385" s="197"/>
      <c r="S385" s="198"/>
      <c r="T385" s="199"/>
      <c r="U385" s="200"/>
      <c r="V385" s="201"/>
      <c r="W385" s="202"/>
      <c r="X385" s="202"/>
      <c r="Y385" s="143"/>
      <c r="Z385" s="367"/>
      <c r="AA385" s="140"/>
      <c r="AB385" s="420"/>
      <c r="AC385" s="421"/>
      <c r="AD385" s="206"/>
      <c r="AE385" s="144"/>
      <c r="AF385" s="133"/>
      <c r="AG385" s="144"/>
      <c r="AH385" s="145"/>
      <c r="AI385" s="146"/>
      <c r="AJ385" s="144"/>
      <c r="AK385" s="147"/>
      <c r="AL385" s="114"/>
      <c r="AM385" s="211"/>
      <c r="AN385" s="132"/>
      <c r="AO385" s="132"/>
      <c r="AP385" s="149"/>
      <c r="AQ385" s="150"/>
      <c r="AR385" s="149"/>
      <c r="AS385" s="132"/>
      <c r="AT385" s="132"/>
      <c r="AU385" s="132"/>
      <c r="AV385" s="132"/>
      <c r="AW385" s="132"/>
      <c r="AX385" s="132"/>
      <c r="AY385" s="132"/>
      <c r="AZ385" s="132"/>
      <c r="BA385" s="132"/>
      <c r="BB385" s="132"/>
      <c r="BC385" s="132"/>
      <c r="BD385" s="132"/>
      <c r="BE385" s="132"/>
      <c r="BF385" s="132"/>
      <c r="BG385" s="132"/>
      <c r="BH385" s="132"/>
      <c r="BI385" s="132"/>
      <c r="BJ385" s="132"/>
      <c r="BK385" s="132"/>
      <c r="BL385" s="132"/>
      <c r="BM385" s="132"/>
      <c r="BN385" s="132"/>
    </row>
    <row r="386">
      <c r="A386" s="362" t="b">
        <v>0</v>
      </c>
      <c r="B386" s="94"/>
      <c r="C386" s="95"/>
      <c r="D386" s="96"/>
      <c r="E386" s="97"/>
      <c r="F386" s="98"/>
      <c r="G386" s="98"/>
      <c r="H386" s="98"/>
      <c r="I386" s="98"/>
      <c r="J386" s="98"/>
      <c r="K386" s="96"/>
      <c r="L386" s="96"/>
      <c r="M386" s="96"/>
      <c r="N386" s="270"/>
      <c r="O386" s="369"/>
      <c r="P386" s="370"/>
      <c r="Q386" s="196"/>
      <c r="R386" s="197"/>
      <c r="S386" s="198"/>
      <c r="T386" s="199"/>
      <c r="U386" s="200"/>
      <c r="V386" s="201"/>
      <c r="W386" s="202"/>
      <c r="X386" s="202"/>
      <c r="Y386" s="109"/>
      <c r="Z386" s="280"/>
      <c r="AA386" s="106"/>
      <c r="AB386" s="281"/>
      <c r="AC386" s="282"/>
      <c r="AD386" s="273"/>
      <c r="AE386" s="110"/>
      <c r="AF386" s="99"/>
      <c r="AG386" s="110"/>
      <c r="AH386" s="111"/>
      <c r="AI386" s="112"/>
      <c r="AJ386" s="110"/>
      <c r="AK386" s="113"/>
      <c r="AL386" s="114"/>
      <c r="AM386" s="278"/>
      <c r="AN386" s="98"/>
      <c r="AO386" s="98"/>
      <c r="AP386" s="116"/>
      <c r="AQ386" s="117"/>
      <c r="AR386" s="116"/>
      <c r="AS386" s="98"/>
      <c r="AT386" s="98"/>
      <c r="AU386" s="98"/>
      <c r="AV386" s="98"/>
      <c r="AW386" s="98"/>
      <c r="AX386" s="98"/>
      <c r="AY386" s="98"/>
      <c r="AZ386" s="98"/>
      <c r="BA386" s="98"/>
      <c r="BB386" s="98"/>
      <c r="BC386" s="98"/>
      <c r="BD386" s="98"/>
      <c r="BE386" s="98"/>
      <c r="BF386" s="98"/>
      <c r="BG386" s="98"/>
      <c r="BH386" s="98"/>
      <c r="BI386" s="98"/>
      <c r="BJ386" s="98"/>
      <c r="BK386" s="98"/>
      <c r="BL386" s="98"/>
      <c r="BM386" s="98"/>
      <c r="BN386" s="98"/>
    </row>
    <row r="387">
      <c r="A387" s="366" t="b">
        <v>0</v>
      </c>
      <c r="B387" s="128"/>
      <c r="C387" s="129"/>
      <c r="D387" s="130"/>
      <c r="E387" s="131"/>
      <c r="F387" s="132"/>
      <c r="G387" s="132"/>
      <c r="H387" s="132"/>
      <c r="I387" s="132"/>
      <c r="J387" s="132"/>
      <c r="K387" s="130"/>
      <c r="L387" s="130"/>
      <c r="M387" s="130"/>
      <c r="N387" s="195"/>
      <c r="O387" s="369"/>
      <c r="P387" s="370"/>
      <c r="Q387" s="196"/>
      <c r="R387" s="197"/>
      <c r="S387" s="198"/>
      <c r="T387" s="199"/>
      <c r="U387" s="200"/>
      <c r="V387" s="201"/>
      <c r="W387" s="202"/>
      <c r="X387" s="202"/>
      <c r="Y387" s="143"/>
      <c r="Z387" s="367"/>
      <c r="AA387" s="140"/>
      <c r="AB387" s="420"/>
      <c r="AC387" s="421"/>
      <c r="AD387" s="206"/>
      <c r="AE387" s="144"/>
      <c r="AF387" s="133"/>
      <c r="AG387" s="144"/>
      <c r="AH387" s="145"/>
      <c r="AI387" s="146"/>
      <c r="AJ387" s="144"/>
      <c r="AK387" s="147"/>
      <c r="AL387" s="114"/>
      <c r="AM387" s="211"/>
      <c r="AN387" s="132"/>
      <c r="AO387" s="132"/>
      <c r="AP387" s="149"/>
      <c r="AQ387" s="150"/>
      <c r="AR387" s="149"/>
      <c r="AS387" s="132"/>
      <c r="AT387" s="132"/>
      <c r="AU387" s="132"/>
      <c r="AV387" s="132"/>
      <c r="AW387" s="132"/>
      <c r="AX387" s="132"/>
      <c r="AY387" s="132"/>
      <c r="AZ387" s="132"/>
      <c r="BA387" s="132"/>
      <c r="BB387" s="132"/>
      <c r="BC387" s="132"/>
      <c r="BD387" s="132"/>
      <c r="BE387" s="132"/>
      <c r="BF387" s="132"/>
      <c r="BG387" s="132"/>
      <c r="BH387" s="132"/>
      <c r="BI387" s="132"/>
      <c r="BJ387" s="132"/>
      <c r="BK387" s="132"/>
      <c r="BL387" s="132"/>
      <c r="BM387" s="132"/>
      <c r="BN387" s="132"/>
    </row>
    <row r="388">
      <c r="A388" s="362" t="b">
        <v>0</v>
      </c>
      <c r="B388" s="94"/>
      <c r="C388" s="95"/>
      <c r="D388" s="96"/>
      <c r="E388" s="97"/>
      <c r="F388" s="98"/>
      <c r="G388" s="98"/>
      <c r="H388" s="98"/>
      <c r="I388" s="98"/>
      <c r="J388" s="98"/>
      <c r="K388" s="96"/>
      <c r="L388" s="96"/>
      <c r="M388" s="96"/>
      <c r="N388" s="270"/>
      <c r="O388" s="369"/>
      <c r="P388" s="370"/>
      <c r="Q388" s="196"/>
      <c r="R388" s="197"/>
      <c r="S388" s="198"/>
      <c r="T388" s="199"/>
      <c r="U388" s="200"/>
      <c r="V388" s="201"/>
      <c r="W388" s="202"/>
      <c r="X388" s="202"/>
      <c r="Y388" s="109"/>
      <c r="Z388" s="280"/>
      <c r="AA388" s="106"/>
      <c r="AB388" s="281"/>
      <c r="AC388" s="282"/>
      <c r="AD388" s="273"/>
      <c r="AE388" s="110"/>
      <c r="AF388" s="99"/>
      <c r="AG388" s="110"/>
      <c r="AH388" s="111"/>
      <c r="AI388" s="112"/>
      <c r="AJ388" s="110"/>
      <c r="AK388" s="113"/>
      <c r="AL388" s="114"/>
      <c r="AM388" s="278"/>
      <c r="AN388" s="98"/>
      <c r="AO388" s="98"/>
      <c r="AP388" s="116"/>
      <c r="AQ388" s="117"/>
      <c r="AR388" s="116"/>
      <c r="AS388" s="98"/>
      <c r="AT388" s="98"/>
      <c r="AU388" s="98"/>
      <c r="AV388" s="98"/>
      <c r="AW388" s="98"/>
      <c r="AX388" s="98"/>
      <c r="AY388" s="98"/>
      <c r="AZ388" s="98"/>
      <c r="BA388" s="98"/>
      <c r="BB388" s="98"/>
      <c r="BC388" s="98"/>
      <c r="BD388" s="98"/>
      <c r="BE388" s="98"/>
      <c r="BF388" s="98"/>
      <c r="BG388" s="98"/>
      <c r="BH388" s="98"/>
      <c r="BI388" s="98"/>
      <c r="BJ388" s="98"/>
      <c r="BK388" s="98"/>
      <c r="BL388" s="98"/>
      <c r="BM388" s="98"/>
      <c r="BN388" s="98"/>
    </row>
    <row r="389">
      <c r="A389" s="366" t="b">
        <v>0</v>
      </c>
      <c r="B389" s="128"/>
      <c r="C389" s="129"/>
      <c r="D389" s="130"/>
      <c r="E389" s="131"/>
      <c r="F389" s="132"/>
      <c r="G389" s="132"/>
      <c r="H389" s="132"/>
      <c r="I389" s="132"/>
      <c r="J389" s="132"/>
      <c r="K389" s="130"/>
      <c r="L389" s="130"/>
      <c r="M389" s="130"/>
      <c r="N389" s="195"/>
      <c r="O389" s="369"/>
      <c r="P389" s="370"/>
      <c r="Q389" s="196"/>
      <c r="R389" s="197"/>
      <c r="S389" s="198"/>
      <c r="T389" s="199"/>
      <c r="U389" s="200"/>
      <c r="V389" s="201"/>
      <c r="W389" s="202"/>
      <c r="X389" s="202"/>
      <c r="Y389" s="143"/>
      <c r="Z389" s="367"/>
      <c r="AA389" s="140"/>
      <c r="AB389" s="420"/>
      <c r="AC389" s="421"/>
      <c r="AD389" s="206"/>
      <c r="AE389" s="144"/>
      <c r="AF389" s="133"/>
      <c r="AG389" s="144"/>
      <c r="AH389" s="145"/>
      <c r="AI389" s="146"/>
      <c r="AJ389" s="144"/>
      <c r="AK389" s="147"/>
      <c r="AL389" s="114"/>
      <c r="AM389" s="211"/>
      <c r="AN389" s="132"/>
      <c r="AO389" s="132"/>
      <c r="AP389" s="149"/>
      <c r="AQ389" s="150"/>
      <c r="AR389" s="149"/>
      <c r="AS389" s="132"/>
      <c r="AT389" s="132"/>
      <c r="AU389" s="132"/>
      <c r="AV389" s="132"/>
      <c r="AW389" s="132"/>
      <c r="AX389" s="132"/>
      <c r="AY389" s="132"/>
      <c r="AZ389" s="132"/>
      <c r="BA389" s="132"/>
      <c r="BB389" s="132"/>
      <c r="BC389" s="132"/>
      <c r="BD389" s="132"/>
      <c r="BE389" s="132"/>
      <c r="BF389" s="132"/>
      <c r="BG389" s="132"/>
      <c r="BH389" s="132"/>
      <c r="BI389" s="132"/>
      <c r="BJ389" s="132"/>
      <c r="BK389" s="132"/>
      <c r="BL389" s="132"/>
      <c r="BM389" s="132"/>
      <c r="BN389" s="132"/>
    </row>
    <row r="390">
      <c r="A390" s="362" t="b">
        <v>0</v>
      </c>
      <c r="B390" s="94"/>
      <c r="C390" s="95"/>
      <c r="D390" s="96"/>
      <c r="E390" s="97"/>
      <c r="F390" s="98"/>
      <c r="G390" s="98"/>
      <c r="H390" s="98"/>
      <c r="I390" s="98"/>
      <c r="J390" s="98"/>
      <c r="K390" s="96"/>
      <c r="L390" s="96"/>
      <c r="M390" s="96"/>
      <c r="N390" s="270"/>
      <c r="O390" s="369"/>
      <c r="P390" s="370"/>
      <c r="Q390" s="196"/>
      <c r="R390" s="197"/>
      <c r="S390" s="198"/>
      <c r="T390" s="199"/>
      <c r="U390" s="200"/>
      <c r="V390" s="201"/>
      <c r="W390" s="202"/>
      <c r="X390" s="202"/>
      <c r="Y390" s="109"/>
      <c r="Z390" s="280"/>
      <c r="AA390" s="106"/>
      <c r="AB390" s="281"/>
      <c r="AC390" s="282"/>
      <c r="AD390" s="273"/>
      <c r="AE390" s="110"/>
      <c r="AF390" s="99"/>
      <c r="AG390" s="110"/>
      <c r="AH390" s="111"/>
      <c r="AI390" s="112"/>
      <c r="AJ390" s="110"/>
      <c r="AK390" s="113"/>
      <c r="AL390" s="114"/>
      <c r="AM390" s="278"/>
      <c r="AN390" s="98"/>
      <c r="AO390" s="98"/>
      <c r="AP390" s="116"/>
      <c r="AQ390" s="117"/>
      <c r="AR390" s="116"/>
      <c r="AS390" s="98"/>
      <c r="AT390" s="98"/>
      <c r="AU390" s="98"/>
      <c r="AV390" s="98"/>
      <c r="AW390" s="98"/>
      <c r="AX390" s="98"/>
      <c r="AY390" s="98"/>
      <c r="AZ390" s="98"/>
      <c r="BA390" s="98"/>
      <c r="BB390" s="98"/>
      <c r="BC390" s="98"/>
      <c r="BD390" s="98"/>
      <c r="BE390" s="98"/>
      <c r="BF390" s="98"/>
      <c r="BG390" s="98"/>
      <c r="BH390" s="98"/>
      <c r="BI390" s="98"/>
      <c r="BJ390" s="98"/>
      <c r="BK390" s="98"/>
      <c r="BL390" s="98"/>
      <c r="BM390" s="98"/>
      <c r="BN390" s="98"/>
    </row>
    <row r="391">
      <c r="A391" s="366" t="b">
        <v>0</v>
      </c>
      <c r="B391" s="128"/>
      <c r="C391" s="129"/>
      <c r="D391" s="130"/>
      <c r="E391" s="131"/>
      <c r="F391" s="132"/>
      <c r="G391" s="132"/>
      <c r="H391" s="132"/>
      <c r="I391" s="132"/>
      <c r="J391" s="132"/>
      <c r="K391" s="130"/>
      <c r="L391" s="130"/>
      <c r="M391" s="130"/>
      <c r="N391" s="195"/>
      <c r="O391" s="369"/>
      <c r="P391" s="370"/>
      <c r="Q391" s="196"/>
      <c r="R391" s="197"/>
      <c r="S391" s="198"/>
      <c r="T391" s="199"/>
      <c r="U391" s="200"/>
      <c r="V391" s="201"/>
      <c r="W391" s="202"/>
      <c r="X391" s="202"/>
      <c r="Y391" s="143"/>
      <c r="Z391" s="367"/>
      <c r="AA391" s="140"/>
      <c r="AB391" s="420"/>
      <c r="AC391" s="421"/>
      <c r="AD391" s="206"/>
      <c r="AE391" s="144"/>
      <c r="AF391" s="133"/>
      <c r="AG391" s="144"/>
      <c r="AH391" s="145"/>
      <c r="AI391" s="146"/>
      <c r="AJ391" s="144"/>
      <c r="AK391" s="147"/>
      <c r="AL391" s="114"/>
      <c r="AM391" s="211"/>
      <c r="AN391" s="132"/>
      <c r="AO391" s="132"/>
      <c r="AP391" s="149"/>
      <c r="AQ391" s="150"/>
      <c r="AR391" s="149"/>
      <c r="AS391" s="132"/>
      <c r="AT391" s="132"/>
      <c r="AU391" s="132"/>
      <c r="AV391" s="132"/>
      <c r="AW391" s="132"/>
      <c r="AX391" s="132"/>
      <c r="AY391" s="132"/>
      <c r="AZ391" s="132"/>
      <c r="BA391" s="132"/>
      <c r="BB391" s="132"/>
      <c r="BC391" s="132"/>
      <c r="BD391" s="132"/>
      <c r="BE391" s="132"/>
      <c r="BF391" s="132"/>
      <c r="BG391" s="132"/>
      <c r="BH391" s="132"/>
      <c r="BI391" s="132"/>
      <c r="BJ391" s="132"/>
      <c r="BK391" s="132"/>
      <c r="BL391" s="132"/>
      <c r="BM391" s="132"/>
      <c r="BN391" s="132"/>
    </row>
    <row r="392">
      <c r="A392" s="362" t="b">
        <v>0</v>
      </c>
      <c r="B392" s="94"/>
      <c r="C392" s="95"/>
      <c r="D392" s="96"/>
      <c r="E392" s="97"/>
      <c r="F392" s="98"/>
      <c r="G392" s="98"/>
      <c r="H392" s="98"/>
      <c r="I392" s="98"/>
      <c r="J392" s="98"/>
      <c r="K392" s="96"/>
      <c r="L392" s="96"/>
      <c r="M392" s="96"/>
      <c r="N392" s="270"/>
      <c r="O392" s="369"/>
      <c r="P392" s="370"/>
      <c r="Q392" s="196"/>
      <c r="R392" s="197"/>
      <c r="S392" s="198"/>
      <c r="T392" s="199"/>
      <c r="U392" s="200"/>
      <c r="V392" s="201"/>
      <c r="W392" s="202"/>
      <c r="X392" s="202"/>
      <c r="Y392" s="109"/>
      <c r="Z392" s="280"/>
      <c r="AA392" s="106"/>
      <c r="AB392" s="281"/>
      <c r="AC392" s="282"/>
      <c r="AD392" s="273"/>
      <c r="AE392" s="110"/>
      <c r="AF392" s="99"/>
      <c r="AG392" s="110"/>
      <c r="AH392" s="111"/>
      <c r="AI392" s="112"/>
      <c r="AJ392" s="110"/>
      <c r="AK392" s="113"/>
      <c r="AL392" s="114"/>
      <c r="AM392" s="278"/>
      <c r="AN392" s="98"/>
      <c r="AO392" s="98"/>
      <c r="AP392" s="116"/>
      <c r="AQ392" s="117"/>
      <c r="AR392" s="116"/>
      <c r="AS392" s="98"/>
      <c r="AT392" s="98"/>
      <c r="AU392" s="98"/>
      <c r="AV392" s="98"/>
      <c r="AW392" s="98"/>
      <c r="AX392" s="98"/>
      <c r="AY392" s="98"/>
      <c r="AZ392" s="98"/>
      <c r="BA392" s="98"/>
      <c r="BB392" s="98"/>
      <c r="BC392" s="98"/>
      <c r="BD392" s="98"/>
      <c r="BE392" s="98"/>
      <c r="BF392" s="98"/>
      <c r="BG392" s="98"/>
      <c r="BH392" s="98"/>
      <c r="BI392" s="98"/>
      <c r="BJ392" s="98"/>
      <c r="BK392" s="98"/>
      <c r="BL392" s="98"/>
      <c r="BM392" s="98"/>
      <c r="BN392" s="98"/>
    </row>
    <row r="393">
      <c r="A393" s="366" t="b">
        <v>0</v>
      </c>
      <c r="B393" s="128"/>
      <c r="C393" s="129"/>
      <c r="D393" s="130"/>
      <c r="E393" s="131"/>
      <c r="F393" s="132"/>
      <c r="G393" s="132"/>
      <c r="H393" s="132"/>
      <c r="I393" s="132"/>
      <c r="J393" s="132"/>
      <c r="K393" s="130"/>
      <c r="L393" s="130"/>
      <c r="M393" s="130"/>
      <c r="N393" s="195"/>
      <c r="O393" s="369"/>
      <c r="P393" s="370"/>
      <c r="Q393" s="196"/>
      <c r="R393" s="197"/>
      <c r="S393" s="198"/>
      <c r="T393" s="199"/>
      <c r="U393" s="200"/>
      <c r="V393" s="201"/>
      <c r="W393" s="202"/>
      <c r="X393" s="202"/>
      <c r="Y393" s="143"/>
      <c r="Z393" s="367"/>
      <c r="AA393" s="140"/>
      <c r="AB393" s="420"/>
      <c r="AC393" s="421"/>
      <c r="AD393" s="206"/>
      <c r="AE393" s="144"/>
      <c r="AF393" s="133"/>
      <c r="AG393" s="144"/>
      <c r="AH393" s="145"/>
      <c r="AI393" s="146"/>
      <c r="AJ393" s="144"/>
      <c r="AK393" s="147"/>
      <c r="AL393" s="114"/>
      <c r="AM393" s="211"/>
      <c r="AN393" s="132"/>
      <c r="AO393" s="132"/>
      <c r="AP393" s="149"/>
      <c r="AQ393" s="150"/>
      <c r="AR393" s="149"/>
      <c r="AS393" s="132"/>
      <c r="AT393" s="132"/>
      <c r="AU393" s="132"/>
      <c r="AV393" s="132"/>
      <c r="AW393" s="132"/>
      <c r="AX393" s="132"/>
      <c r="AY393" s="132"/>
      <c r="AZ393" s="132"/>
      <c r="BA393" s="132"/>
      <c r="BB393" s="132"/>
      <c r="BC393" s="132"/>
      <c r="BD393" s="132"/>
      <c r="BE393" s="132"/>
      <c r="BF393" s="132"/>
      <c r="BG393" s="132"/>
      <c r="BH393" s="132"/>
      <c r="BI393" s="132"/>
      <c r="BJ393" s="132"/>
      <c r="BK393" s="132"/>
      <c r="BL393" s="132"/>
      <c r="BM393" s="132"/>
      <c r="BN393" s="132"/>
    </row>
    <row r="394">
      <c r="A394" s="362" t="b">
        <v>0</v>
      </c>
      <c r="B394" s="94"/>
      <c r="C394" s="95"/>
      <c r="D394" s="96"/>
      <c r="E394" s="97"/>
      <c r="F394" s="98"/>
      <c r="G394" s="98"/>
      <c r="H394" s="98"/>
      <c r="I394" s="98"/>
      <c r="J394" s="98"/>
      <c r="K394" s="96"/>
      <c r="L394" s="96"/>
      <c r="M394" s="96"/>
      <c r="N394" s="270"/>
      <c r="O394" s="369"/>
      <c r="P394" s="370"/>
      <c r="Q394" s="196"/>
      <c r="R394" s="197"/>
      <c r="S394" s="198"/>
      <c r="T394" s="199"/>
      <c r="U394" s="200"/>
      <c r="V394" s="201"/>
      <c r="W394" s="202"/>
      <c r="X394" s="202"/>
      <c r="Y394" s="109"/>
      <c r="Z394" s="280"/>
      <c r="AA394" s="106"/>
      <c r="AB394" s="281"/>
      <c r="AC394" s="282"/>
      <c r="AD394" s="273"/>
      <c r="AE394" s="110"/>
      <c r="AF394" s="99"/>
      <c r="AG394" s="110"/>
      <c r="AH394" s="111"/>
      <c r="AI394" s="112"/>
      <c r="AJ394" s="110"/>
      <c r="AK394" s="113"/>
      <c r="AL394" s="114"/>
      <c r="AM394" s="278"/>
      <c r="AN394" s="98"/>
      <c r="AO394" s="98"/>
      <c r="AP394" s="116"/>
      <c r="AQ394" s="117"/>
      <c r="AR394" s="116"/>
      <c r="AS394" s="98"/>
      <c r="AT394" s="98"/>
      <c r="AU394" s="98"/>
      <c r="AV394" s="98"/>
      <c r="AW394" s="98"/>
      <c r="AX394" s="98"/>
      <c r="AY394" s="98"/>
      <c r="AZ394" s="98"/>
      <c r="BA394" s="98"/>
      <c r="BB394" s="98"/>
      <c r="BC394" s="98"/>
      <c r="BD394" s="98"/>
      <c r="BE394" s="98"/>
      <c r="BF394" s="98"/>
      <c r="BG394" s="98"/>
      <c r="BH394" s="98"/>
      <c r="BI394" s="98"/>
      <c r="BJ394" s="98"/>
      <c r="BK394" s="98"/>
      <c r="BL394" s="98"/>
      <c r="BM394" s="98"/>
      <c r="BN394" s="98"/>
    </row>
    <row r="395">
      <c r="A395" s="366" t="b">
        <v>0</v>
      </c>
      <c r="B395" s="128"/>
      <c r="C395" s="129"/>
      <c r="D395" s="130"/>
      <c r="E395" s="131"/>
      <c r="F395" s="132"/>
      <c r="G395" s="132"/>
      <c r="H395" s="132"/>
      <c r="I395" s="132"/>
      <c r="J395" s="132"/>
      <c r="K395" s="130"/>
      <c r="L395" s="130"/>
      <c r="M395" s="130"/>
      <c r="N395" s="195"/>
      <c r="O395" s="369"/>
      <c r="P395" s="370"/>
      <c r="Q395" s="196"/>
      <c r="R395" s="197"/>
      <c r="S395" s="198"/>
      <c r="T395" s="199"/>
      <c r="U395" s="200"/>
      <c r="V395" s="201"/>
      <c r="W395" s="202"/>
      <c r="X395" s="202"/>
      <c r="Y395" s="143"/>
      <c r="Z395" s="367"/>
      <c r="AA395" s="140"/>
      <c r="AB395" s="420"/>
      <c r="AC395" s="421"/>
      <c r="AD395" s="206"/>
      <c r="AE395" s="144"/>
      <c r="AF395" s="133"/>
      <c r="AG395" s="144"/>
      <c r="AH395" s="145"/>
      <c r="AI395" s="146"/>
      <c r="AJ395" s="144"/>
      <c r="AK395" s="147"/>
      <c r="AL395" s="114"/>
      <c r="AM395" s="211"/>
      <c r="AN395" s="132"/>
      <c r="AO395" s="132"/>
      <c r="AP395" s="149"/>
      <c r="AQ395" s="150"/>
      <c r="AR395" s="149"/>
      <c r="AS395" s="132"/>
      <c r="AT395" s="132"/>
      <c r="AU395" s="132"/>
      <c r="AV395" s="132"/>
      <c r="AW395" s="132"/>
      <c r="AX395" s="132"/>
      <c r="AY395" s="132"/>
      <c r="AZ395" s="132"/>
      <c r="BA395" s="132"/>
      <c r="BB395" s="132"/>
      <c r="BC395" s="132"/>
      <c r="BD395" s="132"/>
      <c r="BE395" s="132"/>
      <c r="BF395" s="132"/>
      <c r="BG395" s="132"/>
      <c r="BH395" s="132"/>
      <c r="BI395" s="132"/>
      <c r="BJ395" s="132"/>
      <c r="BK395" s="132"/>
      <c r="BL395" s="132"/>
      <c r="BM395" s="132"/>
      <c r="BN395" s="132"/>
    </row>
    <row r="396">
      <c r="A396" s="362" t="b">
        <v>0</v>
      </c>
      <c r="B396" s="94"/>
      <c r="C396" s="95"/>
      <c r="D396" s="96"/>
      <c r="E396" s="97"/>
      <c r="F396" s="98"/>
      <c r="G396" s="98"/>
      <c r="H396" s="98"/>
      <c r="I396" s="98"/>
      <c r="J396" s="98"/>
      <c r="K396" s="96"/>
      <c r="L396" s="96"/>
      <c r="M396" s="96"/>
      <c r="N396" s="270"/>
      <c r="O396" s="369"/>
      <c r="P396" s="370"/>
      <c r="Q396" s="196"/>
      <c r="R396" s="197"/>
      <c r="S396" s="198"/>
      <c r="T396" s="199"/>
      <c r="U396" s="200"/>
      <c r="V396" s="201"/>
      <c r="W396" s="202"/>
      <c r="X396" s="202"/>
      <c r="Y396" s="109"/>
      <c r="Z396" s="280"/>
      <c r="AA396" s="106"/>
      <c r="AB396" s="281"/>
      <c r="AC396" s="282"/>
      <c r="AD396" s="273"/>
      <c r="AE396" s="110"/>
      <c r="AF396" s="99"/>
      <c r="AG396" s="110"/>
      <c r="AH396" s="111"/>
      <c r="AI396" s="112"/>
      <c r="AJ396" s="110"/>
      <c r="AK396" s="113"/>
      <c r="AL396" s="114"/>
      <c r="AM396" s="278"/>
      <c r="AN396" s="98"/>
      <c r="AO396" s="98"/>
      <c r="AP396" s="116"/>
      <c r="AQ396" s="117"/>
      <c r="AR396" s="116"/>
      <c r="AS396" s="98"/>
      <c r="AT396" s="98"/>
      <c r="AU396" s="98"/>
      <c r="AV396" s="98"/>
      <c r="AW396" s="98"/>
      <c r="AX396" s="98"/>
      <c r="AY396" s="98"/>
      <c r="AZ396" s="98"/>
      <c r="BA396" s="98"/>
      <c r="BB396" s="98"/>
      <c r="BC396" s="98"/>
      <c r="BD396" s="98"/>
      <c r="BE396" s="98"/>
      <c r="BF396" s="98"/>
      <c r="BG396" s="98"/>
      <c r="BH396" s="98"/>
      <c r="BI396" s="98"/>
      <c r="BJ396" s="98"/>
      <c r="BK396" s="98"/>
      <c r="BL396" s="98"/>
      <c r="BM396" s="98"/>
      <c r="BN396" s="98"/>
    </row>
    <row r="397">
      <c r="A397" s="366" t="b">
        <v>0</v>
      </c>
      <c r="B397" s="128"/>
      <c r="C397" s="129"/>
      <c r="D397" s="130"/>
      <c r="E397" s="131"/>
      <c r="F397" s="132"/>
      <c r="G397" s="132"/>
      <c r="H397" s="132"/>
      <c r="I397" s="132"/>
      <c r="J397" s="132"/>
      <c r="K397" s="130"/>
      <c r="L397" s="130"/>
      <c r="M397" s="130"/>
      <c r="N397" s="195"/>
      <c r="O397" s="369"/>
      <c r="P397" s="370"/>
      <c r="Q397" s="196"/>
      <c r="R397" s="197"/>
      <c r="S397" s="198"/>
      <c r="T397" s="199"/>
      <c r="U397" s="200"/>
      <c r="V397" s="201"/>
      <c r="W397" s="202"/>
      <c r="X397" s="202"/>
      <c r="Y397" s="143"/>
      <c r="Z397" s="367"/>
      <c r="AA397" s="140"/>
      <c r="AB397" s="420"/>
      <c r="AC397" s="421"/>
      <c r="AD397" s="206"/>
      <c r="AE397" s="144"/>
      <c r="AF397" s="133"/>
      <c r="AG397" s="144"/>
      <c r="AH397" s="145"/>
      <c r="AI397" s="146"/>
      <c r="AJ397" s="144"/>
      <c r="AK397" s="147"/>
      <c r="AL397" s="114"/>
      <c r="AM397" s="211"/>
      <c r="AN397" s="132"/>
      <c r="AO397" s="132"/>
      <c r="AP397" s="149"/>
      <c r="AQ397" s="150"/>
      <c r="AR397" s="149"/>
      <c r="AS397" s="132"/>
      <c r="AT397" s="132"/>
      <c r="AU397" s="132"/>
      <c r="AV397" s="132"/>
      <c r="AW397" s="132"/>
      <c r="AX397" s="132"/>
      <c r="AY397" s="132"/>
      <c r="AZ397" s="132"/>
      <c r="BA397" s="132"/>
      <c r="BB397" s="132"/>
      <c r="BC397" s="132"/>
      <c r="BD397" s="132"/>
      <c r="BE397" s="132"/>
      <c r="BF397" s="132"/>
      <c r="BG397" s="132"/>
      <c r="BH397" s="132"/>
      <c r="BI397" s="132"/>
      <c r="BJ397" s="132"/>
      <c r="BK397" s="132"/>
      <c r="BL397" s="132"/>
      <c r="BM397" s="132"/>
      <c r="BN397" s="132"/>
    </row>
    <row r="398">
      <c r="A398" s="362" t="b">
        <v>0</v>
      </c>
      <c r="B398" s="94"/>
      <c r="C398" s="95"/>
      <c r="D398" s="96"/>
      <c r="E398" s="97"/>
      <c r="F398" s="98"/>
      <c r="G398" s="98"/>
      <c r="H398" s="98"/>
      <c r="I398" s="98"/>
      <c r="J398" s="98"/>
      <c r="K398" s="96"/>
      <c r="L398" s="96"/>
      <c r="M398" s="96"/>
      <c r="N398" s="270"/>
      <c r="O398" s="369"/>
      <c r="P398" s="370"/>
      <c r="Q398" s="196"/>
      <c r="R398" s="197"/>
      <c r="S398" s="198"/>
      <c r="T398" s="199"/>
      <c r="U398" s="200"/>
      <c r="V398" s="201"/>
      <c r="W398" s="202"/>
      <c r="X398" s="202"/>
      <c r="Y398" s="109"/>
      <c r="Z398" s="280"/>
      <c r="AA398" s="106"/>
      <c r="AB398" s="281"/>
      <c r="AC398" s="282"/>
      <c r="AD398" s="273"/>
      <c r="AE398" s="110"/>
      <c r="AF398" s="99"/>
      <c r="AG398" s="110"/>
      <c r="AH398" s="111"/>
      <c r="AI398" s="112"/>
      <c r="AJ398" s="110"/>
      <c r="AK398" s="113"/>
      <c r="AL398" s="114"/>
      <c r="AM398" s="278"/>
      <c r="AN398" s="98"/>
      <c r="AO398" s="98"/>
      <c r="AP398" s="116"/>
      <c r="AQ398" s="117"/>
      <c r="AR398" s="116"/>
      <c r="AS398" s="98"/>
      <c r="AT398" s="98"/>
      <c r="AU398" s="98"/>
      <c r="AV398" s="98"/>
      <c r="AW398" s="98"/>
      <c r="AX398" s="98"/>
      <c r="AY398" s="98"/>
      <c r="AZ398" s="98"/>
      <c r="BA398" s="98"/>
      <c r="BB398" s="98"/>
      <c r="BC398" s="98"/>
      <c r="BD398" s="98"/>
      <c r="BE398" s="98"/>
      <c r="BF398" s="98"/>
      <c r="BG398" s="98"/>
      <c r="BH398" s="98"/>
      <c r="BI398" s="98"/>
      <c r="BJ398" s="98"/>
      <c r="BK398" s="98"/>
      <c r="BL398" s="98"/>
      <c r="BM398" s="98"/>
      <c r="BN398" s="98"/>
    </row>
    <row r="399">
      <c r="A399" s="366" t="b">
        <v>0</v>
      </c>
      <c r="B399" s="128"/>
      <c r="C399" s="129"/>
      <c r="D399" s="130"/>
      <c r="E399" s="131"/>
      <c r="F399" s="132"/>
      <c r="G399" s="132"/>
      <c r="H399" s="132"/>
      <c r="I399" s="132"/>
      <c r="J399" s="132"/>
      <c r="K399" s="130"/>
      <c r="L399" s="130"/>
      <c r="M399" s="130"/>
      <c r="N399" s="195"/>
      <c r="O399" s="369"/>
      <c r="P399" s="370"/>
      <c r="Q399" s="196"/>
      <c r="R399" s="197"/>
      <c r="S399" s="198"/>
      <c r="T399" s="199"/>
      <c r="U399" s="200"/>
      <c r="V399" s="201"/>
      <c r="W399" s="202"/>
      <c r="X399" s="202"/>
      <c r="Y399" s="143"/>
      <c r="Z399" s="367"/>
      <c r="AA399" s="140"/>
      <c r="AB399" s="420"/>
      <c r="AC399" s="421"/>
      <c r="AD399" s="206"/>
      <c r="AE399" s="144"/>
      <c r="AF399" s="133"/>
      <c r="AG399" s="144"/>
      <c r="AH399" s="145"/>
      <c r="AI399" s="146"/>
      <c r="AJ399" s="144"/>
      <c r="AK399" s="147"/>
      <c r="AL399" s="114"/>
      <c r="AM399" s="211"/>
      <c r="AN399" s="132"/>
      <c r="AO399" s="132"/>
      <c r="AP399" s="149"/>
      <c r="AQ399" s="150"/>
      <c r="AR399" s="149"/>
      <c r="AS399" s="132"/>
      <c r="AT399" s="132"/>
      <c r="AU399" s="132"/>
      <c r="AV399" s="132"/>
      <c r="AW399" s="132"/>
      <c r="AX399" s="132"/>
      <c r="AY399" s="132"/>
      <c r="AZ399" s="132"/>
      <c r="BA399" s="132"/>
      <c r="BB399" s="132"/>
      <c r="BC399" s="132"/>
      <c r="BD399" s="132"/>
      <c r="BE399" s="132"/>
      <c r="BF399" s="132"/>
      <c r="BG399" s="132"/>
      <c r="BH399" s="132"/>
      <c r="BI399" s="132"/>
      <c r="BJ399" s="132"/>
      <c r="BK399" s="132"/>
      <c r="BL399" s="132"/>
      <c r="BM399" s="132"/>
      <c r="BN399" s="132"/>
    </row>
    <row r="400">
      <c r="A400" s="362" t="b">
        <v>0</v>
      </c>
      <c r="B400" s="94"/>
      <c r="C400" s="95"/>
      <c r="D400" s="96"/>
      <c r="E400" s="97"/>
      <c r="F400" s="98"/>
      <c r="G400" s="98"/>
      <c r="H400" s="98"/>
      <c r="I400" s="98"/>
      <c r="J400" s="98"/>
      <c r="K400" s="96"/>
      <c r="L400" s="96"/>
      <c r="M400" s="96"/>
      <c r="N400" s="270"/>
      <c r="O400" s="369"/>
      <c r="P400" s="370"/>
      <c r="Q400" s="196"/>
      <c r="R400" s="197"/>
      <c r="S400" s="198"/>
      <c r="T400" s="199"/>
      <c r="U400" s="200"/>
      <c r="V400" s="201"/>
      <c r="W400" s="202"/>
      <c r="X400" s="202"/>
      <c r="Y400" s="109"/>
      <c r="Z400" s="280"/>
      <c r="AA400" s="106"/>
      <c r="AB400" s="281"/>
      <c r="AC400" s="282"/>
      <c r="AD400" s="273"/>
      <c r="AE400" s="110"/>
      <c r="AF400" s="99"/>
      <c r="AG400" s="110"/>
      <c r="AH400" s="111"/>
      <c r="AI400" s="112"/>
      <c r="AJ400" s="110"/>
      <c r="AK400" s="113"/>
      <c r="AL400" s="114"/>
      <c r="AM400" s="278"/>
      <c r="AN400" s="98"/>
      <c r="AO400" s="98"/>
      <c r="AP400" s="116"/>
      <c r="AQ400" s="117"/>
      <c r="AR400" s="116"/>
      <c r="AS400" s="98"/>
      <c r="AT400" s="98"/>
      <c r="AU400" s="98"/>
      <c r="AV400" s="98"/>
      <c r="AW400" s="98"/>
      <c r="AX400" s="98"/>
      <c r="AY400" s="98"/>
      <c r="AZ400" s="98"/>
      <c r="BA400" s="98"/>
      <c r="BB400" s="98"/>
      <c r="BC400" s="98"/>
      <c r="BD400" s="98"/>
      <c r="BE400" s="98"/>
      <c r="BF400" s="98"/>
      <c r="BG400" s="98"/>
      <c r="BH400" s="98"/>
      <c r="BI400" s="98"/>
      <c r="BJ400" s="98"/>
      <c r="BK400" s="98"/>
      <c r="BL400" s="98"/>
      <c r="BM400" s="98"/>
      <c r="BN400" s="98"/>
    </row>
    <row r="401">
      <c r="A401" s="366" t="b">
        <v>0</v>
      </c>
      <c r="B401" s="128"/>
      <c r="C401" s="129"/>
      <c r="D401" s="130"/>
      <c r="E401" s="131"/>
      <c r="F401" s="132"/>
      <c r="G401" s="132"/>
      <c r="H401" s="132"/>
      <c r="I401" s="132"/>
      <c r="J401" s="132"/>
      <c r="K401" s="130"/>
      <c r="L401" s="130"/>
      <c r="M401" s="130"/>
      <c r="N401" s="195"/>
      <c r="O401" s="369"/>
      <c r="P401" s="370"/>
      <c r="Q401" s="196"/>
      <c r="R401" s="197"/>
      <c r="S401" s="198"/>
      <c r="T401" s="199"/>
      <c r="U401" s="200"/>
      <c r="V401" s="201"/>
      <c r="W401" s="202"/>
      <c r="X401" s="202"/>
      <c r="Y401" s="143"/>
      <c r="Z401" s="367"/>
      <c r="AA401" s="140"/>
      <c r="AB401" s="420"/>
      <c r="AC401" s="421"/>
      <c r="AD401" s="206"/>
      <c r="AE401" s="144"/>
      <c r="AF401" s="133"/>
      <c r="AG401" s="144"/>
      <c r="AH401" s="145"/>
      <c r="AI401" s="146"/>
      <c r="AJ401" s="144"/>
      <c r="AK401" s="147"/>
      <c r="AL401" s="114"/>
      <c r="AM401" s="211"/>
      <c r="AN401" s="132"/>
      <c r="AO401" s="132"/>
      <c r="AP401" s="149"/>
      <c r="AQ401" s="150"/>
      <c r="AR401" s="149"/>
      <c r="AS401" s="132"/>
      <c r="AT401" s="132"/>
      <c r="AU401" s="132"/>
      <c r="AV401" s="132"/>
      <c r="AW401" s="132"/>
      <c r="AX401" s="132"/>
      <c r="AY401" s="132"/>
      <c r="AZ401" s="132"/>
      <c r="BA401" s="132"/>
      <c r="BB401" s="132"/>
      <c r="BC401" s="132"/>
      <c r="BD401" s="132"/>
      <c r="BE401" s="132"/>
      <c r="BF401" s="132"/>
      <c r="BG401" s="132"/>
      <c r="BH401" s="132"/>
      <c r="BI401" s="132"/>
      <c r="BJ401" s="132"/>
      <c r="BK401" s="132"/>
      <c r="BL401" s="132"/>
      <c r="BM401" s="132"/>
      <c r="BN401" s="132"/>
    </row>
    <row r="402">
      <c r="A402" s="362" t="b">
        <v>0</v>
      </c>
      <c r="B402" s="94"/>
      <c r="C402" s="95"/>
      <c r="D402" s="96"/>
      <c r="E402" s="97"/>
      <c r="F402" s="98"/>
      <c r="G402" s="98"/>
      <c r="H402" s="98"/>
      <c r="I402" s="98"/>
      <c r="J402" s="98"/>
      <c r="K402" s="96"/>
      <c r="L402" s="96"/>
      <c r="M402" s="96"/>
      <c r="N402" s="270"/>
      <c r="O402" s="369"/>
      <c r="P402" s="370"/>
      <c r="Q402" s="196"/>
      <c r="R402" s="197"/>
      <c r="S402" s="198"/>
      <c r="T402" s="199"/>
      <c r="U402" s="200"/>
      <c r="V402" s="201"/>
      <c r="W402" s="202"/>
      <c r="X402" s="202"/>
      <c r="Y402" s="109"/>
      <c r="Z402" s="280"/>
      <c r="AA402" s="106"/>
      <c r="AB402" s="281"/>
      <c r="AC402" s="282"/>
      <c r="AD402" s="273"/>
      <c r="AE402" s="110"/>
      <c r="AF402" s="99"/>
      <c r="AG402" s="110"/>
      <c r="AH402" s="111"/>
      <c r="AI402" s="112"/>
      <c r="AJ402" s="110"/>
      <c r="AK402" s="113"/>
      <c r="AL402" s="114"/>
      <c r="AM402" s="278"/>
      <c r="AN402" s="98"/>
      <c r="AO402" s="98"/>
      <c r="AP402" s="116"/>
      <c r="AQ402" s="117"/>
      <c r="AR402" s="116"/>
      <c r="AS402" s="98"/>
      <c r="AT402" s="98"/>
      <c r="AU402" s="98"/>
      <c r="AV402" s="98"/>
      <c r="AW402" s="98"/>
      <c r="AX402" s="98"/>
      <c r="AY402" s="98"/>
      <c r="AZ402" s="98"/>
      <c r="BA402" s="98"/>
      <c r="BB402" s="98"/>
      <c r="BC402" s="98"/>
      <c r="BD402" s="98"/>
      <c r="BE402" s="98"/>
      <c r="BF402" s="98"/>
      <c r="BG402" s="98"/>
      <c r="BH402" s="98"/>
      <c r="BI402" s="98"/>
      <c r="BJ402" s="98"/>
      <c r="BK402" s="98"/>
      <c r="BL402" s="98"/>
      <c r="BM402" s="98"/>
      <c r="BN402" s="98"/>
    </row>
    <row r="403">
      <c r="A403" s="366" t="b">
        <v>0</v>
      </c>
      <c r="B403" s="128"/>
      <c r="C403" s="129"/>
      <c r="D403" s="130"/>
      <c r="E403" s="131"/>
      <c r="F403" s="132"/>
      <c r="G403" s="132"/>
      <c r="H403" s="132"/>
      <c r="I403" s="132"/>
      <c r="J403" s="132"/>
      <c r="K403" s="130"/>
      <c r="L403" s="130"/>
      <c r="M403" s="130"/>
      <c r="N403" s="195"/>
      <c r="O403" s="369"/>
      <c r="P403" s="370"/>
      <c r="Q403" s="196"/>
      <c r="R403" s="197"/>
      <c r="S403" s="198"/>
      <c r="T403" s="199"/>
      <c r="U403" s="200"/>
      <c r="V403" s="201"/>
      <c r="W403" s="202"/>
      <c r="X403" s="202"/>
      <c r="Y403" s="143"/>
      <c r="Z403" s="367"/>
      <c r="AA403" s="140"/>
      <c r="AB403" s="420"/>
      <c r="AC403" s="421"/>
      <c r="AD403" s="206"/>
      <c r="AE403" s="144"/>
      <c r="AF403" s="133"/>
      <c r="AG403" s="144"/>
      <c r="AH403" s="145"/>
      <c r="AI403" s="146"/>
      <c r="AJ403" s="144"/>
      <c r="AK403" s="147"/>
      <c r="AL403" s="114"/>
      <c r="AM403" s="211"/>
      <c r="AN403" s="132"/>
      <c r="AO403" s="132"/>
      <c r="AP403" s="149"/>
      <c r="AQ403" s="150"/>
      <c r="AR403" s="149"/>
      <c r="AS403" s="132"/>
      <c r="AT403" s="132"/>
      <c r="AU403" s="132"/>
      <c r="AV403" s="132"/>
      <c r="AW403" s="132"/>
      <c r="AX403" s="132"/>
      <c r="AY403" s="132"/>
      <c r="AZ403" s="132"/>
      <c r="BA403" s="132"/>
      <c r="BB403" s="132"/>
      <c r="BC403" s="132"/>
      <c r="BD403" s="132"/>
      <c r="BE403" s="132"/>
      <c r="BF403" s="132"/>
      <c r="BG403" s="132"/>
      <c r="BH403" s="132"/>
      <c r="BI403" s="132"/>
      <c r="BJ403" s="132"/>
      <c r="BK403" s="132"/>
      <c r="BL403" s="132"/>
      <c r="BM403" s="132"/>
      <c r="BN403" s="132"/>
    </row>
    <row r="404">
      <c r="A404" s="362" t="b">
        <v>0</v>
      </c>
      <c r="B404" s="94"/>
      <c r="C404" s="95"/>
      <c r="D404" s="96"/>
      <c r="E404" s="97"/>
      <c r="F404" s="98"/>
      <c r="G404" s="98"/>
      <c r="H404" s="98"/>
      <c r="I404" s="98"/>
      <c r="J404" s="98"/>
      <c r="K404" s="96"/>
      <c r="L404" s="96"/>
      <c r="M404" s="96"/>
      <c r="N404" s="270"/>
      <c r="O404" s="369"/>
      <c r="P404" s="370"/>
      <c r="Q404" s="196"/>
      <c r="R404" s="197"/>
      <c r="S404" s="198"/>
      <c r="T404" s="199"/>
      <c r="U404" s="200"/>
      <c r="V404" s="201"/>
      <c r="W404" s="202"/>
      <c r="X404" s="202"/>
      <c r="Y404" s="109"/>
      <c r="Z404" s="280"/>
      <c r="AA404" s="106"/>
      <c r="AB404" s="281"/>
      <c r="AC404" s="282"/>
      <c r="AD404" s="273"/>
      <c r="AE404" s="110"/>
      <c r="AF404" s="99"/>
      <c r="AG404" s="110"/>
      <c r="AH404" s="111"/>
      <c r="AI404" s="112"/>
      <c r="AJ404" s="110"/>
      <c r="AK404" s="113"/>
      <c r="AL404" s="114"/>
      <c r="AM404" s="278"/>
      <c r="AN404" s="98"/>
      <c r="AO404" s="98"/>
      <c r="AP404" s="116"/>
      <c r="AQ404" s="117"/>
      <c r="AR404" s="116"/>
      <c r="AS404" s="98"/>
      <c r="AT404" s="98"/>
      <c r="AU404" s="98"/>
      <c r="AV404" s="98"/>
      <c r="AW404" s="98"/>
      <c r="AX404" s="98"/>
      <c r="AY404" s="98"/>
      <c r="AZ404" s="98"/>
      <c r="BA404" s="98"/>
      <c r="BB404" s="98"/>
      <c r="BC404" s="98"/>
      <c r="BD404" s="98"/>
      <c r="BE404" s="98"/>
      <c r="BF404" s="98"/>
      <c r="BG404" s="98"/>
      <c r="BH404" s="98"/>
      <c r="BI404" s="98"/>
      <c r="BJ404" s="98"/>
      <c r="BK404" s="98"/>
      <c r="BL404" s="98"/>
      <c r="BM404" s="98"/>
      <c r="BN404" s="98"/>
    </row>
    <row r="405">
      <c r="A405" s="366" t="b">
        <v>0</v>
      </c>
      <c r="B405" s="128"/>
      <c r="C405" s="129"/>
      <c r="D405" s="130"/>
      <c r="E405" s="131"/>
      <c r="F405" s="132"/>
      <c r="G405" s="132"/>
      <c r="H405" s="132"/>
      <c r="I405" s="132"/>
      <c r="J405" s="132"/>
      <c r="K405" s="130"/>
      <c r="L405" s="130"/>
      <c r="M405" s="130"/>
      <c r="N405" s="195"/>
      <c r="O405" s="369"/>
      <c r="P405" s="370"/>
      <c r="Q405" s="196"/>
      <c r="R405" s="197"/>
      <c r="S405" s="198"/>
      <c r="T405" s="199"/>
      <c r="U405" s="200"/>
      <c r="V405" s="201"/>
      <c r="W405" s="202"/>
      <c r="X405" s="202"/>
      <c r="Y405" s="143"/>
      <c r="Z405" s="367"/>
      <c r="AA405" s="140"/>
      <c r="AB405" s="420"/>
      <c r="AC405" s="421"/>
      <c r="AD405" s="206"/>
      <c r="AE405" s="144"/>
      <c r="AF405" s="133"/>
      <c r="AG405" s="144"/>
      <c r="AH405" s="145"/>
      <c r="AI405" s="146"/>
      <c r="AJ405" s="144"/>
      <c r="AK405" s="147"/>
      <c r="AL405" s="114"/>
      <c r="AM405" s="211"/>
      <c r="AN405" s="132"/>
      <c r="AO405" s="132"/>
      <c r="AP405" s="149"/>
      <c r="AQ405" s="150"/>
      <c r="AR405" s="149"/>
      <c r="AS405" s="132"/>
      <c r="AT405" s="132"/>
      <c r="AU405" s="132"/>
      <c r="AV405" s="132"/>
      <c r="AW405" s="132"/>
      <c r="AX405" s="132"/>
      <c r="AY405" s="132"/>
      <c r="AZ405" s="132"/>
      <c r="BA405" s="132"/>
      <c r="BB405" s="132"/>
      <c r="BC405" s="132"/>
      <c r="BD405" s="132"/>
      <c r="BE405" s="132"/>
      <c r="BF405" s="132"/>
      <c r="BG405" s="132"/>
      <c r="BH405" s="132"/>
      <c r="BI405" s="132"/>
      <c r="BJ405" s="132"/>
      <c r="BK405" s="132"/>
      <c r="BL405" s="132"/>
      <c r="BM405" s="132"/>
      <c r="BN405" s="132"/>
    </row>
    <row r="406">
      <c r="A406" s="362" t="b">
        <v>0</v>
      </c>
      <c r="B406" s="94"/>
      <c r="C406" s="95"/>
      <c r="D406" s="96"/>
      <c r="E406" s="97"/>
      <c r="F406" s="98"/>
      <c r="G406" s="98"/>
      <c r="H406" s="98"/>
      <c r="I406" s="98"/>
      <c r="J406" s="98"/>
      <c r="K406" s="96"/>
      <c r="L406" s="96"/>
      <c r="M406" s="96"/>
      <c r="N406" s="270"/>
      <c r="O406" s="369"/>
      <c r="P406" s="370"/>
      <c r="Q406" s="196"/>
      <c r="R406" s="197"/>
      <c r="S406" s="198"/>
      <c r="T406" s="199"/>
      <c r="U406" s="200"/>
      <c r="V406" s="201"/>
      <c r="W406" s="202"/>
      <c r="X406" s="202"/>
      <c r="Y406" s="109"/>
      <c r="Z406" s="280"/>
      <c r="AA406" s="106"/>
      <c r="AB406" s="281"/>
      <c r="AC406" s="282"/>
      <c r="AD406" s="273"/>
      <c r="AE406" s="110"/>
      <c r="AF406" s="99"/>
      <c r="AG406" s="110"/>
      <c r="AH406" s="111"/>
      <c r="AI406" s="112"/>
      <c r="AJ406" s="110"/>
      <c r="AK406" s="113"/>
      <c r="AL406" s="114"/>
      <c r="AM406" s="278"/>
      <c r="AN406" s="98"/>
      <c r="AO406" s="98"/>
      <c r="AP406" s="116"/>
      <c r="AQ406" s="117"/>
      <c r="AR406" s="116"/>
      <c r="AS406" s="98"/>
      <c r="AT406" s="98"/>
      <c r="AU406" s="98"/>
      <c r="AV406" s="98"/>
      <c r="AW406" s="98"/>
      <c r="AX406" s="98"/>
      <c r="AY406" s="98"/>
      <c r="AZ406" s="98"/>
      <c r="BA406" s="98"/>
      <c r="BB406" s="98"/>
      <c r="BC406" s="98"/>
      <c r="BD406" s="98"/>
      <c r="BE406" s="98"/>
      <c r="BF406" s="98"/>
      <c r="BG406" s="98"/>
      <c r="BH406" s="98"/>
      <c r="BI406" s="98"/>
      <c r="BJ406" s="98"/>
      <c r="BK406" s="98"/>
      <c r="BL406" s="98"/>
      <c r="BM406" s="98"/>
      <c r="BN406" s="98"/>
    </row>
    <row r="407">
      <c r="A407" s="366" t="b">
        <v>0</v>
      </c>
      <c r="B407" s="128"/>
      <c r="C407" s="129"/>
      <c r="D407" s="130"/>
      <c r="E407" s="131"/>
      <c r="F407" s="132"/>
      <c r="G407" s="132"/>
      <c r="H407" s="132"/>
      <c r="I407" s="132"/>
      <c r="J407" s="132"/>
      <c r="K407" s="130"/>
      <c r="L407" s="130"/>
      <c r="M407" s="130"/>
      <c r="N407" s="195"/>
      <c r="O407" s="369"/>
      <c r="P407" s="370"/>
      <c r="Q407" s="196"/>
      <c r="R407" s="197"/>
      <c r="S407" s="198"/>
      <c r="T407" s="199"/>
      <c r="U407" s="200"/>
      <c r="V407" s="201"/>
      <c r="W407" s="202"/>
      <c r="X407" s="202"/>
      <c r="Y407" s="143"/>
      <c r="Z407" s="367"/>
      <c r="AA407" s="140"/>
      <c r="AB407" s="420"/>
      <c r="AC407" s="421"/>
      <c r="AD407" s="206"/>
      <c r="AE407" s="144"/>
      <c r="AF407" s="133"/>
      <c r="AG407" s="144"/>
      <c r="AH407" s="145"/>
      <c r="AI407" s="146"/>
      <c r="AJ407" s="144"/>
      <c r="AK407" s="147"/>
      <c r="AL407" s="114"/>
      <c r="AM407" s="211"/>
      <c r="AN407" s="132"/>
      <c r="AO407" s="132"/>
      <c r="AP407" s="149"/>
      <c r="AQ407" s="150"/>
      <c r="AR407" s="149"/>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row>
    <row r="408">
      <c r="A408" s="362" t="b">
        <v>0</v>
      </c>
      <c r="B408" s="94"/>
      <c r="C408" s="95"/>
      <c r="D408" s="96"/>
      <c r="E408" s="97"/>
      <c r="F408" s="98"/>
      <c r="G408" s="98"/>
      <c r="H408" s="98"/>
      <c r="I408" s="98"/>
      <c r="J408" s="98"/>
      <c r="K408" s="96"/>
      <c r="L408" s="96"/>
      <c r="M408" s="96"/>
      <c r="N408" s="270"/>
      <c r="O408" s="369"/>
      <c r="P408" s="370"/>
      <c r="Q408" s="196"/>
      <c r="R408" s="197"/>
      <c r="S408" s="198"/>
      <c r="T408" s="199"/>
      <c r="U408" s="200"/>
      <c r="V408" s="201"/>
      <c r="W408" s="202"/>
      <c r="X408" s="202"/>
      <c r="Y408" s="109"/>
      <c r="Z408" s="280"/>
      <c r="AA408" s="106"/>
      <c r="AB408" s="281"/>
      <c r="AC408" s="282"/>
      <c r="AD408" s="273"/>
      <c r="AE408" s="110"/>
      <c r="AF408" s="99"/>
      <c r="AG408" s="110"/>
      <c r="AH408" s="111"/>
      <c r="AI408" s="112"/>
      <c r="AJ408" s="110"/>
      <c r="AK408" s="113"/>
      <c r="AL408" s="114"/>
      <c r="AM408" s="278"/>
      <c r="AN408" s="98"/>
      <c r="AO408" s="98"/>
      <c r="AP408" s="116"/>
      <c r="AQ408" s="117"/>
      <c r="AR408" s="116"/>
      <c r="AS408" s="98"/>
      <c r="AT408" s="98"/>
      <c r="AU408" s="98"/>
      <c r="AV408" s="98"/>
      <c r="AW408" s="98"/>
      <c r="AX408" s="98"/>
      <c r="AY408" s="98"/>
      <c r="AZ408" s="98"/>
      <c r="BA408" s="98"/>
      <c r="BB408" s="98"/>
      <c r="BC408" s="98"/>
      <c r="BD408" s="98"/>
      <c r="BE408" s="98"/>
      <c r="BF408" s="98"/>
      <c r="BG408" s="98"/>
      <c r="BH408" s="98"/>
      <c r="BI408" s="98"/>
      <c r="BJ408" s="98"/>
      <c r="BK408" s="98"/>
      <c r="BL408" s="98"/>
      <c r="BM408" s="98"/>
      <c r="BN408" s="98"/>
    </row>
    <row r="409">
      <c r="A409" s="366" t="b">
        <v>0</v>
      </c>
      <c r="B409" s="128"/>
      <c r="C409" s="129"/>
      <c r="D409" s="130"/>
      <c r="E409" s="131"/>
      <c r="F409" s="132"/>
      <c r="G409" s="132"/>
      <c r="H409" s="132"/>
      <c r="I409" s="132"/>
      <c r="J409" s="132"/>
      <c r="K409" s="130"/>
      <c r="L409" s="130"/>
      <c r="M409" s="130"/>
      <c r="N409" s="195"/>
      <c r="O409" s="369"/>
      <c r="P409" s="370"/>
      <c r="Q409" s="196"/>
      <c r="R409" s="197"/>
      <c r="S409" s="198"/>
      <c r="T409" s="199"/>
      <c r="U409" s="200"/>
      <c r="V409" s="201"/>
      <c r="W409" s="202"/>
      <c r="X409" s="202"/>
      <c r="Y409" s="143"/>
      <c r="Z409" s="367"/>
      <c r="AA409" s="140"/>
      <c r="AB409" s="420"/>
      <c r="AC409" s="421"/>
      <c r="AD409" s="206"/>
      <c r="AE409" s="144"/>
      <c r="AF409" s="133"/>
      <c r="AG409" s="144"/>
      <c r="AH409" s="145"/>
      <c r="AI409" s="146"/>
      <c r="AJ409" s="144"/>
      <c r="AK409" s="147"/>
      <c r="AL409" s="114"/>
      <c r="AM409" s="211"/>
      <c r="AN409" s="132"/>
      <c r="AO409" s="132"/>
      <c r="AP409" s="149"/>
      <c r="AQ409" s="150"/>
      <c r="AR409" s="149"/>
      <c r="AS409" s="132"/>
      <c r="AT409" s="132"/>
      <c r="AU409" s="132"/>
      <c r="AV409" s="132"/>
      <c r="AW409" s="132"/>
      <c r="AX409" s="132"/>
      <c r="AY409" s="132"/>
      <c r="AZ409" s="132"/>
      <c r="BA409" s="132"/>
      <c r="BB409" s="132"/>
      <c r="BC409" s="132"/>
      <c r="BD409" s="132"/>
      <c r="BE409" s="132"/>
      <c r="BF409" s="132"/>
      <c r="BG409" s="132"/>
      <c r="BH409" s="132"/>
      <c r="BI409" s="132"/>
      <c r="BJ409" s="132"/>
      <c r="BK409" s="132"/>
      <c r="BL409" s="132"/>
      <c r="BM409" s="132"/>
      <c r="BN409" s="132"/>
    </row>
    <row r="410">
      <c r="A410" s="362" t="b">
        <v>0</v>
      </c>
      <c r="B410" s="94"/>
      <c r="C410" s="95"/>
      <c r="D410" s="96"/>
      <c r="E410" s="97"/>
      <c r="F410" s="98"/>
      <c r="G410" s="98"/>
      <c r="H410" s="98"/>
      <c r="I410" s="98"/>
      <c r="J410" s="98"/>
      <c r="K410" s="96"/>
      <c r="L410" s="96"/>
      <c r="M410" s="96"/>
      <c r="N410" s="270"/>
      <c r="O410" s="369"/>
      <c r="P410" s="370"/>
      <c r="Q410" s="196"/>
      <c r="R410" s="197"/>
      <c r="S410" s="198"/>
      <c r="T410" s="199"/>
      <c r="U410" s="200"/>
      <c r="V410" s="201"/>
      <c r="W410" s="202"/>
      <c r="X410" s="202"/>
      <c r="Y410" s="109"/>
      <c r="Z410" s="280"/>
      <c r="AA410" s="106"/>
      <c r="AB410" s="281"/>
      <c r="AC410" s="282"/>
      <c r="AD410" s="273"/>
      <c r="AE410" s="110"/>
      <c r="AF410" s="99"/>
      <c r="AG410" s="110"/>
      <c r="AH410" s="111"/>
      <c r="AI410" s="112"/>
      <c r="AJ410" s="110"/>
      <c r="AK410" s="113"/>
      <c r="AL410" s="114"/>
      <c r="AM410" s="278"/>
      <c r="AN410" s="98"/>
      <c r="AO410" s="98"/>
      <c r="AP410" s="116"/>
      <c r="AQ410" s="117"/>
      <c r="AR410" s="116"/>
      <c r="AS410" s="98"/>
      <c r="AT410" s="98"/>
      <c r="AU410" s="98"/>
      <c r="AV410" s="98"/>
      <c r="AW410" s="98"/>
      <c r="AX410" s="98"/>
      <c r="AY410" s="98"/>
      <c r="AZ410" s="98"/>
      <c r="BA410" s="98"/>
      <c r="BB410" s="98"/>
      <c r="BC410" s="98"/>
      <c r="BD410" s="98"/>
      <c r="BE410" s="98"/>
      <c r="BF410" s="98"/>
      <c r="BG410" s="98"/>
      <c r="BH410" s="98"/>
      <c r="BI410" s="98"/>
      <c r="BJ410" s="98"/>
      <c r="BK410" s="98"/>
      <c r="BL410" s="98"/>
      <c r="BM410" s="98"/>
      <c r="BN410" s="98"/>
    </row>
    <row r="411">
      <c r="A411" s="366" t="b">
        <v>0</v>
      </c>
      <c r="B411" s="128"/>
      <c r="C411" s="129"/>
      <c r="D411" s="130"/>
      <c r="E411" s="131"/>
      <c r="F411" s="132"/>
      <c r="G411" s="132"/>
      <c r="H411" s="132"/>
      <c r="I411" s="132"/>
      <c r="J411" s="132"/>
      <c r="K411" s="130"/>
      <c r="L411" s="130"/>
      <c r="M411" s="130"/>
      <c r="N411" s="195"/>
      <c r="O411" s="369"/>
      <c r="P411" s="370"/>
      <c r="Q411" s="196"/>
      <c r="R411" s="197"/>
      <c r="S411" s="198"/>
      <c r="T411" s="199"/>
      <c r="U411" s="200"/>
      <c r="V411" s="201"/>
      <c r="W411" s="202"/>
      <c r="X411" s="202"/>
      <c r="Y411" s="143"/>
      <c r="Z411" s="367"/>
      <c r="AA411" s="140"/>
      <c r="AB411" s="420"/>
      <c r="AC411" s="421"/>
      <c r="AD411" s="206"/>
      <c r="AE411" s="144"/>
      <c r="AF411" s="133"/>
      <c r="AG411" s="144"/>
      <c r="AH411" s="145"/>
      <c r="AI411" s="146"/>
      <c r="AJ411" s="144"/>
      <c r="AK411" s="147"/>
      <c r="AL411" s="114"/>
      <c r="AM411" s="211"/>
      <c r="AN411" s="132"/>
      <c r="AO411" s="132"/>
      <c r="AP411" s="149"/>
      <c r="AQ411" s="150"/>
      <c r="AR411" s="149"/>
      <c r="AS411" s="132"/>
      <c r="AT411" s="132"/>
      <c r="AU411" s="132"/>
      <c r="AV411" s="132"/>
      <c r="AW411" s="132"/>
      <c r="AX411" s="132"/>
      <c r="AY411" s="132"/>
      <c r="AZ411" s="132"/>
      <c r="BA411" s="132"/>
      <c r="BB411" s="132"/>
      <c r="BC411" s="132"/>
      <c r="BD411" s="132"/>
      <c r="BE411" s="132"/>
      <c r="BF411" s="132"/>
      <c r="BG411" s="132"/>
      <c r="BH411" s="132"/>
      <c r="BI411" s="132"/>
      <c r="BJ411" s="132"/>
      <c r="BK411" s="132"/>
      <c r="BL411" s="132"/>
      <c r="BM411" s="132"/>
      <c r="BN411" s="132"/>
    </row>
    <row r="412">
      <c r="A412" s="362" t="b">
        <v>0</v>
      </c>
      <c r="B412" s="94"/>
      <c r="C412" s="95"/>
      <c r="D412" s="96"/>
      <c r="E412" s="97"/>
      <c r="F412" s="98"/>
      <c r="G412" s="98"/>
      <c r="H412" s="98"/>
      <c r="I412" s="98"/>
      <c r="J412" s="98"/>
      <c r="K412" s="96"/>
      <c r="L412" s="96"/>
      <c r="M412" s="96"/>
      <c r="N412" s="270"/>
      <c r="O412" s="369"/>
      <c r="P412" s="370"/>
      <c r="Q412" s="196"/>
      <c r="R412" s="197"/>
      <c r="S412" s="198"/>
      <c r="T412" s="199"/>
      <c r="U412" s="200"/>
      <c r="V412" s="201"/>
      <c r="W412" s="202"/>
      <c r="X412" s="202"/>
      <c r="Y412" s="109"/>
      <c r="Z412" s="280"/>
      <c r="AA412" s="106"/>
      <c r="AB412" s="281"/>
      <c r="AC412" s="282"/>
      <c r="AD412" s="273"/>
      <c r="AE412" s="110"/>
      <c r="AF412" s="99"/>
      <c r="AG412" s="110"/>
      <c r="AH412" s="111"/>
      <c r="AI412" s="112"/>
      <c r="AJ412" s="110"/>
      <c r="AK412" s="113"/>
      <c r="AL412" s="114"/>
      <c r="AM412" s="278"/>
      <c r="AN412" s="98"/>
      <c r="AO412" s="98"/>
      <c r="AP412" s="116"/>
      <c r="AQ412" s="117"/>
      <c r="AR412" s="116"/>
      <c r="AS412" s="98"/>
      <c r="AT412" s="98"/>
      <c r="AU412" s="98"/>
      <c r="AV412" s="98"/>
      <c r="AW412" s="98"/>
      <c r="AX412" s="98"/>
      <c r="AY412" s="98"/>
      <c r="AZ412" s="98"/>
      <c r="BA412" s="98"/>
      <c r="BB412" s="98"/>
      <c r="BC412" s="98"/>
      <c r="BD412" s="98"/>
      <c r="BE412" s="98"/>
      <c r="BF412" s="98"/>
      <c r="BG412" s="98"/>
      <c r="BH412" s="98"/>
      <c r="BI412" s="98"/>
      <c r="BJ412" s="98"/>
      <c r="BK412" s="98"/>
      <c r="BL412" s="98"/>
      <c r="BM412" s="98"/>
      <c r="BN412" s="98"/>
    </row>
    <row r="413">
      <c r="A413" s="366" t="b">
        <v>0</v>
      </c>
      <c r="B413" s="128"/>
      <c r="C413" s="129"/>
      <c r="D413" s="130"/>
      <c r="E413" s="131"/>
      <c r="F413" s="132"/>
      <c r="G413" s="132"/>
      <c r="H413" s="132"/>
      <c r="I413" s="132"/>
      <c r="J413" s="132"/>
      <c r="K413" s="130"/>
      <c r="L413" s="130"/>
      <c r="M413" s="130"/>
      <c r="N413" s="195"/>
      <c r="O413" s="369"/>
      <c r="P413" s="370"/>
      <c r="Q413" s="196"/>
      <c r="R413" s="197"/>
      <c r="S413" s="198"/>
      <c r="T413" s="199"/>
      <c r="U413" s="200"/>
      <c r="V413" s="201"/>
      <c r="W413" s="202"/>
      <c r="X413" s="202"/>
      <c r="Y413" s="143"/>
      <c r="Z413" s="367"/>
      <c r="AA413" s="140"/>
      <c r="AB413" s="420"/>
      <c r="AC413" s="421"/>
      <c r="AD413" s="206"/>
      <c r="AE413" s="144"/>
      <c r="AF413" s="133"/>
      <c r="AG413" s="144"/>
      <c r="AH413" s="145"/>
      <c r="AI413" s="146"/>
      <c r="AJ413" s="144"/>
      <c r="AK413" s="147"/>
      <c r="AL413" s="114"/>
      <c r="AM413" s="211"/>
      <c r="AN413" s="132"/>
      <c r="AO413" s="132"/>
      <c r="AP413" s="149"/>
      <c r="AQ413" s="150"/>
      <c r="AR413" s="149"/>
      <c r="AS413" s="132"/>
      <c r="AT413" s="132"/>
      <c r="AU413" s="132"/>
      <c r="AV413" s="132"/>
      <c r="AW413" s="132"/>
      <c r="AX413" s="132"/>
      <c r="AY413" s="132"/>
      <c r="AZ413" s="132"/>
      <c r="BA413" s="132"/>
      <c r="BB413" s="132"/>
      <c r="BC413" s="132"/>
      <c r="BD413" s="132"/>
      <c r="BE413" s="132"/>
      <c r="BF413" s="132"/>
      <c r="BG413" s="132"/>
      <c r="BH413" s="132"/>
      <c r="BI413" s="132"/>
      <c r="BJ413" s="132"/>
      <c r="BK413" s="132"/>
      <c r="BL413" s="132"/>
      <c r="BM413" s="132"/>
      <c r="BN413" s="132"/>
    </row>
    <row r="414">
      <c r="A414" s="362" t="b">
        <v>0</v>
      </c>
      <c r="B414" s="94"/>
      <c r="C414" s="95"/>
      <c r="D414" s="96"/>
      <c r="E414" s="97"/>
      <c r="F414" s="98"/>
      <c r="G414" s="98"/>
      <c r="H414" s="98"/>
      <c r="I414" s="98"/>
      <c r="J414" s="98"/>
      <c r="K414" s="96"/>
      <c r="L414" s="96"/>
      <c r="M414" s="96"/>
      <c r="N414" s="270"/>
      <c r="O414" s="369"/>
      <c r="P414" s="370"/>
      <c r="Q414" s="196"/>
      <c r="R414" s="197"/>
      <c r="S414" s="198"/>
      <c r="T414" s="199"/>
      <c r="U414" s="200"/>
      <c r="V414" s="201"/>
      <c r="W414" s="202"/>
      <c r="X414" s="202"/>
      <c r="Y414" s="109"/>
      <c r="Z414" s="280"/>
      <c r="AA414" s="106"/>
      <c r="AB414" s="281"/>
      <c r="AC414" s="282"/>
      <c r="AD414" s="273"/>
      <c r="AE414" s="110"/>
      <c r="AF414" s="99"/>
      <c r="AG414" s="110"/>
      <c r="AH414" s="111"/>
      <c r="AI414" s="112"/>
      <c r="AJ414" s="110"/>
      <c r="AK414" s="113"/>
      <c r="AL414" s="114"/>
      <c r="AM414" s="278"/>
      <c r="AN414" s="98"/>
      <c r="AO414" s="98"/>
      <c r="AP414" s="116"/>
      <c r="AQ414" s="117"/>
      <c r="AR414" s="116"/>
      <c r="AS414" s="98"/>
      <c r="AT414" s="98"/>
      <c r="AU414" s="98"/>
      <c r="AV414" s="98"/>
      <c r="AW414" s="98"/>
      <c r="AX414" s="98"/>
      <c r="AY414" s="98"/>
      <c r="AZ414" s="98"/>
      <c r="BA414" s="98"/>
      <c r="BB414" s="98"/>
      <c r="BC414" s="98"/>
      <c r="BD414" s="98"/>
      <c r="BE414" s="98"/>
      <c r="BF414" s="98"/>
      <c r="BG414" s="98"/>
      <c r="BH414" s="98"/>
      <c r="BI414" s="98"/>
      <c r="BJ414" s="98"/>
      <c r="BK414" s="98"/>
      <c r="BL414" s="98"/>
      <c r="BM414" s="98"/>
      <c r="BN414" s="98"/>
    </row>
    <row r="415">
      <c r="A415" s="366" t="b">
        <v>0</v>
      </c>
      <c r="B415" s="128"/>
      <c r="C415" s="129"/>
      <c r="D415" s="130"/>
      <c r="E415" s="131"/>
      <c r="F415" s="132"/>
      <c r="G415" s="132"/>
      <c r="H415" s="132"/>
      <c r="I415" s="132"/>
      <c r="J415" s="132"/>
      <c r="K415" s="130"/>
      <c r="L415" s="130"/>
      <c r="M415" s="130"/>
      <c r="N415" s="195"/>
      <c r="O415" s="369"/>
      <c r="P415" s="370"/>
      <c r="Q415" s="196"/>
      <c r="R415" s="197"/>
      <c r="S415" s="198"/>
      <c r="T415" s="199"/>
      <c r="U415" s="200"/>
      <c r="V415" s="201"/>
      <c r="W415" s="202"/>
      <c r="X415" s="202"/>
      <c r="Y415" s="143"/>
      <c r="Z415" s="367"/>
      <c r="AA415" s="140"/>
      <c r="AB415" s="420"/>
      <c r="AC415" s="421"/>
      <c r="AD415" s="206"/>
      <c r="AE415" s="144"/>
      <c r="AF415" s="133"/>
      <c r="AG415" s="144"/>
      <c r="AH415" s="145"/>
      <c r="AI415" s="146"/>
      <c r="AJ415" s="144"/>
      <c r="AK415" s="147"/>
      <c r="AL415" s="114"/>
      <c r="AM415" s="211"/>
      <c r="AN415" s="132"/>
      <c r="AO415" s="132"/>
      <c r="AP415" s="149"/>
      <c r="AQ415" s="150"/>
      <c r="AR415" s="149"/>
      <c r="AS415" s="132"/>
      <c r="AT415" s="132"/>
      <c r="AU415" s="132"/>
      <c r="AV415" s="132"/>
      <c r="AW415" s="132"/>
      <c r="AX415" s="132"/>
      <c r="AY415" s="132"/>
      <c r="AZ415" s="132"/>
      <c r="BA415" s="132"/>
      <c r="BB415" s="132"/>
      <c r="BC415" s="132"/>
      <c r="BD415" s="132"/>
      <c r="BE415" s="132"/>
      <c r="BF415" s="132"/>
      <c r="BG415" s="132"/>
      <c r="BH415" s="132"/>
      <c r="BI415" s="132"/>
      <c r="BJ415" s="132"/>
      <c r="BK415" s="132"/>
      <c r="BL415" s="132"/>
      <c r="BM415" s="132"/>
      <c r="BN415" s="132"/>
    </row>
    <row r="416">
      <c r="A416" s="362" t="b">
        <v>0</v>
      </c>
      <c r="B416" s="94"/>
      <c r="C416" s="95"/>
      <c r="D416" s="96"/>
      <c r="E416" s="97"/>
      <c r="F416" s="98"/>
      <c r="G416" s="98"/>
      <c r="H416" s="98"/>
      <c r="I416" s="98"/>
      <c r="J416" s="98"/>
      <c r="K416" s="96"/>
      <c r="L416" s="96"/>
      <c r="M416" s="96"/>
      <c r="N416" s="270"/>
      <c r="O416" s="369"/>
      <c r="P416" s="370"/>
      <c r="Q416" s="196"/>
      <c r="R416" s="197"/>
      <c r="S416" s="198"/>
      <c r="T416" s="199"/>
      <c r="U416" s="200"/>
      <c r="V416" s="201"/>
      <c r="W416" s="202"/>
      <c r="X416" s="202"/>
      <c r="Y416" s="109"/>
      <c r="Z416" s="280"/>
      <c r="AA416" s="106"/>
      <c r="AB416" s="281"/>
      <c r="AC416" s="282"/>
      <c r="AD416" s="273"/>
      <c r="AE416" s="110"/>
      <c r="AF416" s="99"/>
      <c r="AG416" s="110"/>
      <c r="AH416" s="111"/>
      <c r="AI416" s="112"/>
      <c r="AJ416" s="110"/>
      <c r="AK416" s="113"/>
      <c r="AL416" s="114"/>
      <c r="AM416" s="278"/>
      <c r="AN416" s="98"/>
      <c r="AO416" s="98"/>
      <c r="AP416" s="116"/>
      <c r="AQ416" s="117"/>
      <c r="AR416" s="116"/>
      <c r="AS416" s="98"/>
      <c r="AT416" s="98"/>
      <c r="AU416" s="98"/>
      <c r="AV416" s="98"/>
      <c r="AW416" s="98"/>
      <c r="AX416" s="98"/>
      <c r="AY416" s="98"/>
      <c r="AZ416" s="98"/>
      <c r="BA416" s="98"/>
      <c r="BB416" s="98"/>
      <c r="BC416" s="98"/>
      <c r="BD416" s="98"/>
      <c r="BE416" s="98"/>
      <c r="BF416" s="98"/>
      <c r="BG416" s="98"/>
      <c r="BH416" s="98"/>
      <c r="BI416" s="98"/>
      <c r="BJ416" s="98"/>
      <c r="BK416" s="98"/>
      <c r="BL416" s="98"/>
      <c r="BM416" s="98"/>
      <c r="BN416" s="98"/>
    </row>
    <row r="417">
      <c r="A417" s="366" t="b">
        <v>0</v>
      </c>
      <c r="B417" s="128"/>
      <c r="C417" s="129"/>
      <c r="D417" s="130"/>
      <c r="E417" s="131"/>
      <c r="F417" s="132"/>
      <c r="G417" s="132"/>
      <c r="H417" s="132"/>
      <c r="I417" s="132"/>
      <c r="J417" s="132"/>
      <c r="K417" s="130"/>
      <c r="L417" s="130"/>
      <c r="M417" s="130"/>
      <c r="N417" s="195"/>
      <c r="O417" s="369"/>
      <c r="P417" s="370"/>
      <c r="Q417" s="196"/>
      <c r="R417" s="197"/>
      <c r="S417" s="198"/>
      <c r="T417" s="199"/>
      <c r="U417" s="200"/>
      <c r="V417" s="201"/>
      <c r="W417" s="202"/>
      <c r="X417" s="202"/>
      <c r="Y417" s="143"/>
      <c r="Z417" s="367"/>
      <c r="AA417" s="140"/>
      <c r="AB417" s="420"/>
      <c r="AC417" s="421"/>
      <c r="AD417" s="206"/>
      <c r="AE417" s="144"/>
      <c r="AF417" s="133"/>
      <c r="AG417" s="144"/>
      <c r="AH417" s="145"/>
      <c r="AI417" s="146"/>
      <c r="AJ417" s="144"/>
      <c r="AK417" s="147"/>
      <c r="AL417" s="114"/>
      <c r="AM417" s="211"/>
      <c r="AN417" s="132"/>
      <c r="AO417" s="132"/>
      <c r="AP417" s="149"/>
      <c r="AQ417" s="150"/>
      <c r="AR417" s="149"/>
      <c r="AS417" s="132"/>
      <c r="AT417" s="132"/>
      <c r="AU417" s="132"/>
      <c r="AV417" s="132"/>
      <c r="AW417" s="132"/>
      <c r="AX417" s="132"/>
      <c r="AY417" s="132"/>
      <c r="AZ417" s="132"/>
      <c r="BA417" s="132"/>
      <c r="BB417" s="132"/>
      <c r="BC417" s="132"/>
      <c r="BD417" s="132"/>
      <c r="BE417" s="132"/>
      <c r="BF417" s="132"/>
      <c r="BG417" s="132"/>
      <c r="BH417" s="132"/>
      <c r="BI417" s="132"/>
      <c r="BJ417" s="132"/>
      <c r="BK417" s="132"/>
      <c r="BL417" s="132"/>
      <c r="BM417" s="132"/>
      <c r="BN417" s="132"/>
    </row>
    <row r="418">
      <c r="A418" s="362" t="b">
        <v>0</v>
      </c>
      <c r="B418" s="94"/>
      <c r="C418" s="95"/>
      <c r="D418" s="96"/>
      <c r="E418" s="97"/>
      <c r="F418" s="98"/>
      <c r="G418" s="98"/>
      <c r="H418" s="98"/>
      <c r="I418" s="98"/>
      <c r="J418" s="98"/>
      <c r="K418" s="96"/>
      <c r="L418" s="96"/>
      <c r="M418" s="96"/>
      <c r="N418" s="270"/>
      <c r="O418" s="369"/>
      <c r="P418" s="370"/>
      <c r="Q418" s="196"/>
      <c r="R418" s="197"/>
      <c r="S418" s="198"/>
      <c r="T418" s="199"/>
      <c r="U418" s="200"/>
      <c r="V418" s="201"/>
      <c r="W418" s="202"/>
      <c r="X418" s="202"/>
      <c r="Y418" s="109"/>
      <c r="Z418" s="280"/>
      <c r="AA418" s="106"/>
      <c r="AB418" s="281"/>
      <c r="AC418" s="282"/>
      <c r="AD418" s="273"/>
      <c r="AE418" s="110"/>
      <c r="AF418" s="99"/>
      <c r="AG418" s="110"/>
      <c r="AH418" s="111"/>
      <c r="AI418" s="112"/>
      <c r="AJ418" s="110"/>
      <c r="AK418" s="113"/>
      <c r="AL418" s="114"/>
      <c r="AM418" s="278"/>
      <c r="AN418" s="98"/>
      <c r="AO418" s="98"/>
      <c r="AP418" s="116"/>
      <c r="AQ418" s="117"/>
      <c r="AR418" s="116"/>
      <c r="AS418" s="98"/>
      <c r="AT418" s="98"/>
      <c r="AU418" s="98"/>
      <c r="AV418" s="98"/>
      <c r="AW418" s="98"/>
      <c r="AX418" s="98"/>
      <c r="AY418" s="98"/>
      <c r="AZ418" s="98"/>
      <c r="BA418" s="98"/>
      <c r="BB418" s="98"/>
      <c r="BC418" s="98"/>
      <c r="BD418" s="98"/>
      <c r="BE418" s="98"/>
      <c r="BF418" s="98"/>
      <c r="BG418" s="98"/>
      <c r="BH418" s="98"/>
      <c r="BI418" s="98"/>
      <c r="BJ418" s="98"/>
      <c r="BK418" s="98"/>
      <c r="BL418" s="98"/>
      <c r="BM418" s="98"/>
      <c r="BN418" s="98"/>
    </row>
    <row r="419">
      <c r="A419" s="366" t="b">
        <v>0</v>
      </c>
      <c r="B419" s="128"/>
      <c r="C419" s="129"/>
      <c r="D419" s="130"/>
      <c r="E419" s="131"/>
      <c r="F419" s="132"/>
      <c r="G419" s="132"/>
      <c r="H419" s="132"/>
      <c r="I419" s="132"/>
      <c r="J419" s="132"/>
      <c r="K419" s="130"/>
      <c r="L419" s="130"/>
      <c r="M419" s="130"/>
      <c r="N419" s="195"/>
      <c r="O419" s="369"/>
      <c r="P419" s="370"/>
      <c r="Q419" s="196"/>
      <c r="R419" s="197"/>
      <c r="S419" s="198"/>
      <c r="T419" s="199"/>
      <c r="U419" s="200"/>
      <c r="V419" s="201"/>
      <c r="W419" s="202"/>
      <c r="X419" s="202"/>
      <c r="Y419" s="143"/>
      <c r="Z419" s="367"/>
      <c r="AA419" s="140"/>
      <c r="AB419" s="420"/>
      <c r="AC419" s="421"/>
      <c r="AD419" s="206"/>
      <c r="AE419" s="144"/>
      <c r="AF419" s="133"/>
      <c r="AG419" s="144"/>
      <c r="AH419" s="145"/>
      <c r="AI419" s="146"/>
      <c r="AJ419" s="144"/>
      <c r="AK419" s="147"/>
      <c r="AL419" s="114"/>
      <c r="AM419" s="211"/>
      <c r="AN419" s="132"/>
      <c r="AO419" s="132"/>
      <c r="AP419" s="149"/>
      <c r="AQ419" s="150"/>
      <c r="AR419" s="149"/>
      <c r="AS419" s="132"/>
      <c r="AT419" s="132"/>
      <c r="AU419" s="132"/>
      <c r="AV419" s="132"/>
      <c r="AW419" s="132"/>
      <c r="AX419" s="132"/>
      <c r="AY419" s="132"/>
      <c r="AZ419" s="132"/>
      <c r="BA419" s="132"/>
      <c r="BB419" s="132"/>
      <c r="BC419" s="132"/>
      <c r="BD419" s="132"/>
      <c r="BE419" s="132"/>
      <c r="BF419" s="132"/>
      <c r="BG419" s="132"/>
      <c r="BH419" s="132"/>
      <c r="BI419" s="132"/>
      <c r="BJ419" s="132"/>
      <c r="BK419" s="132"/>
      <c r="BL419" s="132"/>
      <c r="BM419" s="132"/>
      <c r="BN419" s="132"/>
    </row>
    <row r="420">
      <c r="A420" s="362" t="b">
        <v>0</v>
      </c>
      <c r="B420" s="94"/>
      <c r="C420" s="95"/>
      <c r="D420" s="96"/>
      <c r="E420" s="97"/>
      <c r="F420" s="98"/>
      <c r="G420" s="98"/>
      <c r="H420" s="98"/>
      <c r="I420" s="98"/>
      <c r="J420" s="98"/>
      <c r="K420" s="96"/>
      <c r="L420" s="96"/>
      <c r="M420" s="96"/>
      <c r="N420" s="270"/>
      <c r="O420" s="369"/>
      <c r="P420" s="370"/>
      <c r="Q420" s="196"/>
      <c r="R420" s="197"/>
      <c r="S420" s="198"/>
      <c r="T420" s="199"/>
      <c r="U420" s="200"/>
      <c r="V420" s="201"/>
      <c r="W420" s="202"/>
      <c r="X420" s="202"/>
      <c r="Y420" s="109"/>
      <c r="Z420" s="280"/>
      <c r="AA420" s="106"/>
      <c r="AB420" s="281"/>
      <c r="AC420" s="282"/>
      <c r="AD420" s="273"/>
      <c r="AE420" s="110"/>
      <c r="AF420" s="99"/>
      <c r="AG420" s="110"/>
      <c r="AH420" s="111"/>
      <c r="AI420" s="112"/>
      <c r="AJ420" s="110"/>
      <c r="AK420" s="113"/>
      <c r="AL420" s="114"/>
      <c r="AM420" s="278"/>
      <c r="AN420" s="98"/>
      <c r="AO420" s="98"/>
      <c r="AP420" s="116"/>
      <c r="AQ420" s="117"/>
      <c r="AR420" s="116"/>
      <c r="AS420" s="98"/>
      <c r="AT420" s="98"/>
      <c r="AU420" s="98"/>
      <c r="AV420" s="98"/>
      <c r="AW420" s="98"/>
      <c r="AX420" s="98"/>
      <c r="AY420" s="98"/>
      <c r="AZ420" s="98"/>
      <c r="BA420" s="98"/>
      <c r="BB420" s="98"/>
      <c r="BC420" s="98"/>
      <c r="BD420" s="98"/>
      <c r="BE420" s="98"/>
      <c r="BF420" s="98"/>
      <c r="BG420" s="98"/>
      <c r="BH420" s="98"/>
      <c r="BI420" s="98"/>
      <c r="BJ420" s="98"/>
      <c r="BK420" s="98"/>
      <c r="BL420" s="98"/>
      <c r="BM420" s="98"/>
      <c r="BN420" s="98"/>
    </row>
    <row r="421">
      <c r="A421" s="366" t="b">
        <v>0</v>
      </c>
      <c r="B421" s="128"/>
      <c r="C421" s="129"/>
      <c r="D421" s="130"/>
      <c r="E421" s="131"/>
      <c r="F421" s="132"/>
      <c r="G421" s="132"/>
      <c r="H421" s="132"/>
      <c r="I421" s="132"/>
      <c r="J421" s="132"/>
      <c r="K421" s="130"/>
      <c r="L421" s="130"/>
      <c r="M421" s="130"/>
      <c r="N421" s="195"/>
      <c r="O421" s="369"/>
      <c r="P421" s="370"/>
      <c r="Q421" s="196"/>
      <c r="R421" s="197"/>
      <c r="S421" s="198"/>
      <c r="T421" s="199"/>
      <c r="U421" s="200"/>
      <c r="V421" s="201"/>
      <c r="W421" s="202"/>
      <c r="X421" s="202"/>
      <c r="Y421" s="143"/>
      <c r="Z421" s="367"/>
      <c r="AA421" s="140"/>
      <c r="AB421" s="420"/>
      <c r="AC421" s="421"/>
      <c r="AD421" s="206"/>
      <c r="AE421" s="144"/>
      <c r="AF421" s="133"/>
      <c r="AG421" s="144"/>
      <c r="AH421" s="145"/>
      <c r="AI421" s="146"/>
      <c r="AJ421" s="144"/>
      <c r="AK421" s="147"/>
      <c r="AL421" s="114"/>
      <c r="AM421" s="211"/>
      <c r="AN421" s="132"/>
      <c r="AO421" s="132"/>
      <c r="AP421" s="149"/>
      <c r="AQ421" s="150"/>
      <c r="AR421" s="149"/>
      <c r="AS421" s="132"/>
      <c r="AT421" s="132"/>
      <c r="AU421" s="132"/>
      <c r="AV421" s="132"/>
      <c r="AW421" s="132"/>
      <c r="AX421" s="132"/>
      <c r="AY421" s="132"/>
      <c r="AZ421" s="132"/>
      <c r="BA421" s="132"/>
      <c r="BB421" s="132"/>
      <c r="BC421" s="132"/>
      <c r="BD421" s="132"/>
      <c r="BE421" s="132"/>
      <c r="BF421" s="132"/>
      <c r="BG421" s="132"/>
      <c r="BH421" s="132"/>
      <c r="BI421" s="132"/>
      <c r="BJ421" s="132"/>
      <c r="BK421" s="132"/>
      <c r="BL421" s="132"/>
      <c r="BM421" s="132"/>
      <c r="BN421" s="132"/>
    </row>
    <row r="422">
      <c r="A422" s="362" t="b">
        <v>0</v>
      </c>
      <c r="B422" s="94"/>
      <c r="C422" s="95"/>
      <c r="D422" s="96"/>
      <c r="E422" s="97"/>
      <c r="F422" s="98"/>
      <c r="G422" s="98"/>
      <c r="H422" s="98"/>
      <c r="I422" s="98"/>
      <c r="J422" s="98"/>
      <c r="K422" s="96"/>
      <c r="L422" s="96"/>
      <c r="M422" s="96"/>
      <c r="N422" s="270"/>
      <c r="O422" s="369"/>
      <c r="P422" s="370"/>
      <c r="Q422" s="196"/>
      <c r="R422" s="197"/>
      <c r="S422" s="198"/>
      <c r="T422" s="199"/>
      <c r="U422" s="200"/>
      <c r="V422" s="201"/>
      <c r="W422" s="202"/>
      <c r="X422" s="202"/>
      <c r="Y422" s="109"/>
      <c r="Z422" s="280"/>
      <c r="AA422" s="106"/>
      <c r="AB422" s="281"/>
      <c r="AC422" s="282"/>
      <c r="AD422" s="273"/>
      <c r="AE422" s="110"/>
      <c r="AF422" s="99"/>
      <c r="AG422" s="110"/>
      <c r="AH422" s="111"/>
      <c r="AI422" s="112"/>
      <c r="AJ422" s="110"/>
      <c r="AK422" s="113"/>
      <c r="AL422" s="114"/>
      <c r="AM422" s="278"/>
      <c r="AN422" s="98"/>
      <c r="AO422" s="98"/>
      <c r="AP422" s="116"/>
      <c r="AQ422" s="117"/>
      <c r="AR422" s="116"/>
      <c r="AS422" s="98"/>
      <c r="AT422" s="98"/>
      <c r="AU422" s="98"/>
      <c r="AV422" s="98"/>
      <c r="AW422" s="98"/>
      <c r="AX422" s="98"/>
      <c r="AY422" s="98"/>
      <c r="AZ422" s="98"/>
      <c r="BA422" s="98"/>
      <c r="BB422" s="98"/>
      <c r="BC422" s="98"/>
      <c r="BD422" s="98"/>
      <c r="BE422" s="98"/>
      <c r="BF422" s="98"/>
      <c r="BG422" s="98"/>
      <c r="BH422" s="98"/>
      <c r="BI422" s="98"/>
      <c r="BJ422" s="98"/>
      <c r="BK422" s="98"/>
      <c r="BL422" s="98"/>
      <c r="BM422" s="98"/>
      <c r="BN422" s="98"/>
    </row>
    <row r="423">
      <c r="A423" s="366" t="b">
        <v>0</v>
      </c>
      <c r="B423" s="128"/>
      <c r="C423" s="129"/>
      <c r="D423" s="130"/>
      <c r="E423" s="131"/>
      <c r="F423" s="132"/>
      <c r="G423" s="132"/>
      <c r="H423" s="132"/>
      <c r="I423" s="132"/>
      <c r="J423" s="132"/>
      <c r="K423" s="130"/>
      <c r="L423" s="130"/>
      <c r="M423" s="130"/>
      <c r="N423" s="195"/>
      <c r="O423" s="369"/>
      <c r="P423" s="370"/>
      <c r="Q423" s="196"/>
      <c r="R423" s="197"/>
      <c r="S423" s="198"/>
      <c r="T423" s="199"/>
      <c r="U423" s="200"/>
      <c r="V423" s="201"/>
      <c r="W423" s="202"/>
      <c r="X423" s="202"/>
      <c r="Y423" s="143"/>
      <c r="Z423" s="367"/>
      <c r="AA423" s="140"/>
      <c r="AB423" s="420"/>
      <c r="AC423" s="421"/>
      <c r="AD423" s="206"/>
      <c r="AE423" s="144"/>
      <c r="AF423" s="133"/>
      <c r="AG423" s="144"/>
      <c r="AH423" s="145"/>
      <c r="AI423" s="146"/>
      <c r="AJ423" s="144"/>
      <c r="AK423" s="147"/>
      <c r="AL423" s="114"/>
      <c r="AM423" s="211"/>
      <c r="AN423" s="132"/>
      <c r="AO423" s="132"/>
      <c r="AP423" s="149"/>
      <c r="AQ423" s="150"/>
      <c r="AR423" s="149"/>
      <c r="AS423" s="132"/>
      <c r="AT423" s="132"/>
      <c r="AU423" s="132"/>
      <c r="AV423" s="132"/>
      <c r="AW423" s="132"/>
      <c r="AX423" s="132"/>
      <c r="AY423" s="132"/>
      <c r="AZ423" s="132"/>
      <c r="BA423" s="132"/>
      <c r="BB423" s="132"/>
      <c r="BC423" s="132"/>
      <c r="BD423" s="132"/>
      <c r="BE423" s="132"/>
      <c r="BF423" s="132"/>
      <c r="BG423" s="132"/>
      <c r="BH423" s="132"/>
      <c r="BI423" s="132"/>
      <c r="BJ423" s="132"/>
      <c r="BK423" s="132"/>
      <c r="BL423" s="132"/>
      <c r="BM423" s="132"/>
      <c r="BN423" s="132"/>
    </row>
    <row r="424">
      <c r="A424" s="362" t="b">
        <v>0</v>
      </c>
      <c r="B424" s="94"/>
      <c r="C424" s="95"/>
      <c r="D424" s="96"/>
      <c r="E424" s="97"/>
      <c r="F424" s="98"/>
      <c r="G424" s="98"/>
      <c r="H424" s="98"/>
      <c r="I424" s="98"/>
      <c r="J424" s="98"/>
      <c r="K424" s="96"/>
      <c r="L424" s="96"/>
      <c r="M424" s="96"/>
      <c r="N424" s="270"/>
      <c r="O424" s="369"/>
      <c r="P424" s="370"/>
      <c r="Q424" s="196"/>
      <c r="R424" s="197"/>
      <c r="S424" s="198"/>
      <c r="T424" s="199"/>
      <c r="U424" s="200"/>
      <c r="V424" s="201"/>
      <c r="W424" s="202"/>
      <c r="X424" s="202"/>
      <c r="Y424" s="109"/>
      <c r="Z424" s="280"/>
      <c r="AA424" s="106"/>
      <c r="AB424" s="281"/>
      <c r="AC424" s="282"/>
      <c r="AD424" s="273"/>
      <c r="AE424" s="110"/>
      <c r="AF424" s="99"/>
      <c r="AG424" s="110"/>
      <c r="AH424" s="111"/>
      <c r="AI424" s="112"/>
      <c r="AJ424" s="110"/>
      <c r="AK424" s="113"/>
      <c r="AL424" s="114"/>
      <c r="AM424" s="278"/>
      <c r="AN424" s="98"/>
      <c r="AO424" s="98"/>
      <c r="AP424" s="116"/>
      <c r="AQ424" s="117"/>
      <c r="AR424" s="116"/>
      <c r="AS424" s="98"/>
      <c r="AT424" s="98"/>
      <c r="AU424" s="98"/>
      <c r="AV424" s="98"/>
      <c r="AW424" s="98"/>
      <c r="AX424" s="98"/>
      <c r="AY424" s="98"/>
      <c r="AZ424" s="98"/>
      <c r="BA424" s="98"/>
      <c r="BB424" s="98"/>
      <c r="BC424" s="98"/>
      <c r="BD424" s="98"/>
      <c r="BE424" s="98"/>
      <c r="BF424" s="98"/>
      <c r="BG424" s="98"/>
      <c r="BH424" s="98"/>
      <c r="BI424" s="98"/>
      <c r="BJ424" s="98"/>
      <c r="BK424" s="98"/>
      <c r="BL424" s="98"/>
      <c r="BM424" s="98"/>
      <c r="BN424" s="98"/>
    </row>
    <row r="425">
      <c r="A425" s="366" t="b">
        <v>0</v>
      </c>
      <c r="B425" s="128"/>
      <c r="C425" s="129"/>
      <c r="D425" s="130"/>
      <c r="E425" s="131"/>
      <c r="F425" s="132"/>
      <c r="G425" s="132"/>
      <c r="H425" s="132"/>
      <c r="I425" s="132"/>
      <c r="J425" s="132"/>
      <c r="K425" s="130"/>
      <c r="L425" s="130"/>
      <c r="M425" s="130"/>
      <c r="N425" s="195"/>
      <c r="O425" s="369"/>
      <c r="P425" s="370"/>
      <c r="Q425" s="196"/>
      <c r="R425" s="197"/>
      <c r="S425" s="198"/>
      <c r="T425" s="199"/>
      <c r="U425" s="200"/>
      <c r="V425" s="201"/>
      <c r="W425" s="202"/>
      <c r="X425" s="202"/>
      <c r="Y425" s="143"/>
      <c r="Z425" s="367"/>
      <c r="AA425" s="140"/>
      <c r="AB425" s="420"/>
      <c r="AC425" s="421"/>
      <c r="AD425" s="206"/>
      <c r="AE425" s="144"/>
      <c r="AF425" s="133"/>
      <c r="AG425" s="144"/>
      <c r="AH425" s="145"/>
      <c r="AI425" s="146"/>
      <c r="AJ425" s="144"/>
      <c r="AK425" s="147"/>
      <c r="AL425" s="114"/>
      <c r="AM425" s="211"/>
      <c r="AN425" s="132"/>
      <c r="AO425" s="132"/>
      <c r="AP425" s="149"/>
      <c r="AQ425" s="150"/>
      <c r="AR425" s="149"/>
      <c r="AS425" s="132"/>
      <c r="AT425" s="132"/>
      <c r="AU425" s="132"/>
      <c r="AV425" s="132"/>
      <c r="AW425" s="132"/>
      <c r="AX425" s="132"/>
      <c r="AY425" s="132"/>
      <c r="AZ425" s="132"/>
      <c r="BA425" s="132"/>
      <c r="BB425" s="132"/>
      <c r="BC425" s="132"/>
      <c r="BD425" s="132"/>
      <c r="BE425" s="132"/>
      <c r="BF425" s="132"/>
      <c r="BG425" s="132"/>
      <c r="BH425" s="132"/>
      <c r="BI425" s="132"/>
      <c r="BJ425" s="132"/>
      <c r="BK425" s="132"/>
      <c r="BL425" s="132"/>
      <c r="BM425" s="132"/>
      <c r="BN425" s="132"/>
    </row>
    <row r="426">
      <c r="A426" s="362" t="b">
        <v>0</v>
      </c>
      <c r="B426" s="94"/>
      <c r="C426" s="95"/>
      <c r="D426" s="96"/>
      <c r="E426" s="97"/>
      <c r="F426" s="98"/>
      <c r="G426" s="98"/>
      <c r="H426" s="98"/>
      <c r="I426" s="98"/>
      <c r="J426" s="98"/>
      <c r="K426" s="96"/>
      <c r="L426" s="96"/>
      <c r="M426" s="96"/>
      <c r="N426" s="270"/>
      <c r="O426" s="369"/>
      <c r="P426" s="370"/>
      <c r="Q426" s="196"/>
      <c r="R426" s="197"/>
      <c r="S426" s="198"/>
      <c r="T426" s="199"/>
      <c r="U426" s="200"/>
      <c r="V426" s="201"/>
      <c r="W426" s="202"/>
      <c r="X426" s="202"/>
      <c r="Y426" s="109"/>
      <c r="Z426" s="280"/>
      <c r="AA426" s="106"/>
      <c r="AB426" s="281"/>
      <c r="AC426" s="282"/>
      <c r="AD426" s="273"/>
      <c r="AE426" s="110"/>
      <c r="AF426" s="99"/>
      <c r="AG426" s="110"/>
      <c r="AH426" s="111"/>
      <c r="AI426" s="112"/>
      <c r="AJ426" s="110"/>
      <c r="AK426" s="113"/>
      <c r="AL426" s="114"/>
      <c r="AM426" s="278"/>
      <c r="AN426" s="98"/>
      <c r="AO426" s="98"/>
      <c r="AP426" s="116"/>
      <c r="AQ426" s="117"/>
      <c r="AR426" s="116"/>
      <c r="AS426" s="98"/>
      <c r="AT426" s="98"/>
      <c r="AU426" s="98"/>
      <c r="AV426" s="98"/>
      <c r="AW426" s="98"/>
      <c r="AX426" s="98"/>
      <c r="AY426" s="98"/>
      <c r="AZ426" s="98"/>
      <c r="BA426" s="98"/>
      <c r="BB426" s="98"/>
      <c r="BC426" s="98"/>
      <c r="BD426" s="98"/>
      <c r="BE426" s="98"/>
      <c r="BF426" s="98"/>
      <c r="BG426" s="98"/>
      <c r="BH426" s="98"/>
      <c r="BI426" s="98"/>
      <c r="BJ426" s="98"/>
      <c r="BK426" s="98"/>
      <c r="BL426" s="98"/>
      <c r="BM426" s="98"/>
      <c r="BN426" s="98"/>
    </row>
    <row r="427">
      <c r="A427" s="366" t="b">
        <v>0</v>
      </c>
      <c r="B427" s="128"/>
      <c r="C427" s="129"/>
      <c r="D427" s="130"/>
      <c r="E427" s="131"/>
      <c r="F427" s="132"/>
      <c r="G427" s="132"/>
      <c r="H427" s="132"/>
      <c r="I427" s="132"/>
      <c r="J427" s="132"/>
      <c r="K427" s="130"/>
      <c r="L427" s="130"/>
      <c r="M427" s="130"/>
      <c r="N427" s="195"/>
      <c r="O427" s="369"/>
      <c r="P427" s="370"/>
      <c r="Q427" s="196"/>
      <c r="R427" s="197"/>
      <c r="S427" s="198"/>
      <c r="T427" s="199"/>
      <c r="U427" s="200"/>
      <c r="V427" s="201"/>
      <c r="W427" s="202"/>
      <c r="X427" s="202"/>
      <c r="Y427" s="143"/>
      <c r="Z427" s="367"/>
      <c r="AA427" s="140"/>
      <c r="AB427" s="420"/>
      <c r="AC427" s="421"/>
      <c r="AD427" s="206"/>
      <c r="AE427" s="144"/>
      <c r="AF427" s="133"/>
      <c r="AG427" s="144"/>
      <c r="AH427" s="145"/>
      <c r="AI427" s="146"/>
      <c r="AJ427" s="144"/>
      <c r="AK427" s="147"/>
      <c r="AL427" s="114"/>
      <c r="AM427" s="211"/>
      <c r="AN427" s="132"/>
      <c r="AO427" s="132"/>
      <c r="AP427" s="149"/>
      <c r="AQ427" s="150"/>
      <c r="AR427" s="149"/>
      <c r="AS427" s="132"/>
      <c r="AT427" s="132"/>
      <c r="AU427" s="132"/>
      <c r="AV427" s="132"/>
      <c r="AW427" s="132"/>
      <c r="AX427" s="132"/>
      <c r="AY427" s="132"/>
      <c r="AZ427" s="132"/>
      <c r="BA427" s="132"/>
      <c r="BB427" s="132"/>
      <c r="BC427" s="132"/>
      <c r="BD427" s="132"/>
      <c r="BE427" s="132"/>
      <c r="BF427" s="132"/>
      <c r="BG427" s="132"/>
      <c r="BH427" s="132"/>
      <c r="BI427" s="132"/>
      <c r="BJ427" s="132"/>
      <c r="BK427" s="132"/>
      <c r="BL427" s="132"/>
      <c r="BM427" s="132"/>
      <c r="BN427" s="132"/>
    </row>
    <row r="428">
      <c r="A428" s="362" t="b">
        <v>0</v>
      </c>
      <c r="B428" s="94"/>
      <c r="C428" s="95"/>
      <c r="D428" s="96"/>
      <c r="E428" s="97"/>
      <c r="F428" s="98"/>
      <c r="G428" s="98"/>
      <c r="H428" s="98"/>
      <c r="I428" s="98"/>
      <c r="J428" s="98"/>
      <c r="K428" s="96"/>
      <c r="L428" s="96"/>
      <c r="M428" s="96"/>
      <c r="N428" s="270"/>
      <c r="O428" s="369"/>
      <c r="P428" s="370"/>
      <c r="Q428" s="196"/>
      <c r="R428" s="197"/>
      <c r="S428" s="198"/>
      <c r="T428" s="199"/>
      <c r="U428" s="200"/>
      <c r="V428" s="201"/>
      <c r="W428" s="202"/>
      <c r="X428" s="202"/>
      <c r="Y428" s="109"/>
      <c r="Z428" s="280"/>
      <c r="AA428" s="106"/>
      <c r="AB428" s="281"/>
      <c r="AC428" s="282"/>
      <c r="AD428" s="273"/>
      <c r="AE428" s="110"/>
      <c r="AF428" s="99"/>
      <c r="AG428" s="110"/>
      <c r="AH428" s="111"/>
      <c r="AI428" s="112"/>
      <c r="AJ428" s="110"/>
      <c r="AK428" s="113"/>
      <c r="AL428" s="114"/>
      <c r="AM428" s="278"/>
      <c r="AN428" s="98"/>
      <c r="AO428" s="98"/>
      <c r="AP428" s="116"/>
      <c r="AQ428" s="117"/>
      <c r="AR428" s="116"/>
      <c r="AS428" s="98"/>
      <c r="AT428" s="98"/>
      <c r="AU428" s="98"/>
      <c r="AV428" s="98"/>
      <c r="AW428" s="98"/>
      <c r="AX428" s="98"/>
      <c r="AY428" s="98"/>
      <c r="AZ428" s="98"/>
      <c r="BA428" s="98"/>
      <c r="BB428" s="98"/>
      <c r="BC428" s="98"/>
      <c r="BD428" s="98"/>
      <c r="BE428" s="98"/>
      <c r="BF428" s="98"/>
      <c r="BG428" s="98"/>
      <c r="BH428" s="98"/>
      <c r="BI428" s="98"/>
      <c r="BJ428" s="98"/>
      <c r="BK428" s="98"/>
      <c r="BL428" s="98"/>
      <c r="BM428" s="98"/>
      <c r="BN428" s="98"/>
    </row>
    <row r="429">
      <c r="A429" s="366" t="b">
        <v>0</v>
      </c>
      <c r="B429" s="128"/>
      <c r="C429" s="129"/>
      <c r="D429" s="130"/>
      <c r="E429" s="131"/>
      <c r="F429" s="132"/>
      <c r="G429" s="132"/>
      <c r="H429" s="132"/>
      <c r="I429" s="132"/>
      <c r="J429" s="132"/>
      <c r="K429" s="130"/>
      <c r="L429" s="130"/>
      <c r="M429" s="130"/>
      <c r="N429" s="195"/>
      <c r="O429" s="369"/>
      <c r="P429" s="370"/>
      <c r="Q429" s="196"/>
      <c r="R429" s="197"/>
      <c r="S429" s="198"/>
      <c r="T429" s="199"/>
      <c r="U429" s="200"/>
      <c r="V429" s="201"/>
      <c r="W429" s="202"/>
      <c r="X429" s="202"/>
      <c r="Y429" s="143"/>
      <c r="Z429" s="367"/>
      <c r="AA429" s="140"/>
      <c r="AB429" s="420"/>
      <c r="AC429" s="421"/>
      <c r="AD429" s="206"/>
      <c r="AE429" s="144"/>
      <c r="AF429" s="133"/>
      <c r="AG429" s="144"/>
      <c r="AH429" s="145"/>
      <c r="AI429" s="146"/>
      <c r="AJ429" s="144"/>
      <c r="AK429" s="147"/>
      <c r="AL429" s="114"/>
      <c r="AM429" s="211"/>
      <c r="AN429" s="132"/>
      <c r="AO429" s="132"/>
      <c r="AP429" s="149"/>
      <c r="AQ429" s="150"/>
      <c r="AR429" s="149"/>
      <c r="AS429" s="132"/>
      <c r="AT429" s="132"/>
      <c r="AU429" s="132"/>
      <c r="AV429" s="132"/>
      <c r="AW429" s="132"/>
      <c r="AX429" s="132"/>
      <c r="AY429" s="132"/>
      <c r="AZ429" s="132"/>
      <c r="BA429" s="132"/>
      <c r="BB429" s="132"/>
      <c r="BC429" s="132"/>
      <c r="BD429" s="132"/>
      <c r="BE429" s="132"/>
      <c r="BF429" s="132"/>
      <c r="BG429" s="132"/>
      <c r="BH429" s="132"/>
      <c r="BI429" s="132"/>
      <c r="BJ429" s="132"/>
      <c r="BK429" s="132"/>
      <c r="BL429" s="132"/>
      <c r="BM429" s="132"/>
      <c r="BN429" s="132"/>
    </row>
    <row r="430">
      <c r="A430" s="362" t="b">
        <v>0</v>
      </c>
      <c r="B430" s="94"/>
      <c r="C430" s="95"/>
      <c r="D430" s="96"/>
      <c r="E430" s="97"/>
      <c r="F430" s="98"/>
      <c r="G430" s="98"/>
      <c r="H430" s="98"/>
      <c r="I430" s="98"/>
      <c r="J430" s="98"/>
      <c r="K430" s="96"/>
      <c r="L430" s="96"/>
      <c r="M430" s="96"/>
      <c r="N430" s="270"/>
      <c r="O430" s="369"/>
      <c r="P430" s="370"/>
      <c r="Q430" s="196"/>
      <c r="R430" s="197"/>
      <c r="S430" s="198"/>
      <c r="T430" s="199"/>
      <c r="U430" s="200"/>
      <c r="V430" s="201"/>
      <c r="W430" s="202"/>
      <c r="X430" s="202"/>
      <c r="Y430" s="109"/>
      <c r="Z430" s="280"/>
      <c r="AA430" s="106"/>
      <c r="AB430" s="281"/>
      <c r="AC430" s="282"/>
      <c r="AD430" s="273"/>
      <c r="AE430" s="110"/>
      <c r="AF430" s="99"/>
      <c r="AG430" s="110"/>
      <c r="AH430" s="111"/>
      <c r="AI430" s="112"/>
      <c r="AJ430" s="110"/>
      <c r="AK430" s="113"/>
      <c r="AL430" s="114"/>
      <c r="AM430" s="278"/>
      <c r="AN430" s="98"/>
      <c r="AO430" s="98"/>
      <c r="AP430" s="116"/>
      <c r="AQ430" s="117"/>
      <c r="AR430" s="116"/>
      <c r="AS430" s="98"/>
      <c r="AT430" s="98"/>
      <c r="AU430" s="98"/>
      <c r="AV430" s="98"/>
      <c r="AW430" s="98"/>
      <c r="AX430" s="98"/>
      <c r="AY430" s="98"/>
      <c r="AZ430" s="98"/>
      <c r="BA430" s="98"/>
      <c r="BB430" s="98"/>
      <c r="BC430" s="98"/>
      <c r="BD430" s="98"/>
      <c r="BE430" s="98"/>
      <c r="BF430" s="98"/>
      <c r="BG430" s="98"/>
      <c r="BH430" s="98"/>
      <c r="BI430" s="98"/>
      <c r="BJ430" s="98"/>
      <c r="BK430" s="98"/>
      <c r="BL430" s="98"/>
      <c r="BM430" s="98"/>
      <c r="BN430" s="98"/>
    </row>
    <row r="431">
      <c r="A431" s="366" t="b">
        <v>0</v>
      </c>
      <c r="B431" s="128"/>
      <c r="C431" s="129"/>
      <c r="D431" s="130"/>
      <c r="E431" s="131"/>
      <c r="F431" s="132"/>
      <c r="G431" s="132"/>
      <c r="H431" s="132"/>
      <c r="I431" s="132"/>
      <c r="J431" s="132"/>
      <c r="K431" s="130"/>
      <c r="L431" s="130"/>
      <c r="M431" s="130"/>
      <c r="N431" s="195"/>
      <c r="O431" s="369"/>
      <c r="P431" s="370"/>
      <c r="Q431" s="196"/>
      <c r="R431" s="197"/>
      <c r="S431" s="198"/>
      <c r="T431" s="199"/>
      <c r="U431" s="200"/>
      <c r="V431" s="201"/>
      <c r="W431" s="202"/>
      <c r="X431" s="202"/>
      <c r="Y431" s="143"/>
      <c r="Z431" s="367"/>
      <c r="AA431" s="140"/>
      <c r="AB431" s="420"/>
      <c r="AC431" s="421"/>
      <c r="AD431" s="206"/>
      <c r="AE431" s="144"/>
      <c r="AF431" s="133"/>
      <c r="AG431" s="144"/>
      <c r="AH431" s="145"/>
      <c r="AI431" s="146"/>
      <c r="AJ431" s="144"/>
      <c r="AK431" s="147"/>
      <c r="AL431" s="114"/>
      <c r="AM431" s="211"/>
      <c r="AN431" s="132"/>
      <c r="AO431" s="132"/>
      <c r="AP431" s="149"/>
      <c r="AQ431" s="150"/>
      <c r="AR431" s="149"/>
      <c r="AS431" s="132"/>
      <c r="AT431" s="132"/>
      <c r="AU431" s="132"/>
      <c r="AV431" s="132"/>
      <c r="AW431" s="132"/>
      <c r="AX431" s="132"/>
      <c r="AY431" s="132"/>
      <c r="AZ431" s="132"/>
      <c r="BA431" s="132"/>
      <c r="BB431" s="132"/>
      <c r="BC431" s="132"/>
      <c r="BD431" s="132"/>
      <c r="BE431" s="132"/>
      <c r="BF431" s="132"/>
      <c r="BG431" s="132"/>
      <c r="BH431" s="132"/>
      <c r="BI431" s="132"/>
      <c r="BJ431" s="132"/>
      <c r="BK431" s="132"/>
      <c r="BL431" s="132"/>
      <c r="BM431" s="132"/>
      <c r="BN431" s="132"/>
    </row>
    <row r="432">
      <c r="A432" s="362" t="b">
        <v>0</v>
      </c>
      <c r="B432" s="94"/>
      <c r="C432" s="95"/>
      <c r="D432" s="96"/>
      <c r="E432" s="97"/>
      <c r="F432" s="98"/>
      <c r="G432" s="98"/>
      <c r="H432" s="98"/>
      <c r="I432" s="98"/>
      <c r="J432" s="98"/>
      <c r="K432" s="96"/>
      <c r="L432" s="96"/>
      <c r="M432" s="96"/>
      <c r="N432" s="270"/>
      <c r="O432" s="369"/>
      <c r="P432" s="370"/>
      <c r="Q432" s="196"/>
      <c r="R432" s="197"/>
      <c r="S432" s="198"/>
      <c r="T432" s="199"/>
      <c r="U432" s="200"/>
      <c r="V432" s="201"/>
      <c r="W432" s="202"/>
      <c r="X432" s="202"/>
      <c r="Y432" s="109"/>
      <c r="Z432" s="280"/>
      <c r="AA432" s="106"/>
      <c r="AB432" s="281"/>
      <c r="AC432" s="282"/>
      <c r="AD432" s="273"/>
      <c r="AE432" s="110"/>
      <c r="AF432" s="99"/>
      <c r="AG432" s="110"/>
      <c r="AH432" s="111"/>
      <c r="AI432" s="112"/>
      <c r="AJ432" s="110"/>
      <c r="AK432" s="113"/>
      <c r="AL432" s="114"/>
      <c r="AM432" s="278"/>
      <c r="AN432" s="98"/>
      <c r="AO432" s="98"/>
      <c r="AP432" s="116"/>
      <c r="AQ432" s="117"/>
      <c r="AR432" s="116"/>
      <c r="AS432" s="98"/>
      <c r="AT432" s="98"/>
      <c r="AU432" s="98"/>
      <c r="AV432" s="98"/>
      <c r="AW432" s="98"/>
      <c r="AX432" s="98"/>
      <c r="AY432" s="98"/>
      <c r="AZ432" s="98"/>
      <c r="BA432" s="98"/>
      <c r="BB432" s="98"/>
      <c r="BC432" s="98"/>
      <c r="BD432" s="98"/>
      <c r="BE432" s="98"/>
      <c r="BF432" s="98"/>
      <c r="BG432" s="98"/>
      <c r="BH432" s="98"/>
      <c r="BI432" s="98"/>
      <c r="BJ432" s="98"/>
      <c r="BK432" s="98"/>
      <c r="BL432" s="98"/>
      <c r="BM432" s="98"/>
      <c r="BN432" s="98"/>
    </row>
    <row r="433">
      <c r="A433" s="366" t="b">
        <v>0</v>
      </c>
      <c r="B433" s="128"/>
      <c r="C433" s="129"/>
      <c r="D433" s="130"/>
      <c r="E433" s="131"/>
      <c r="F433" s="132"/>
      <c r="G433" s="132"/>
      <c r="H433" s="132"/>
      <c r="I433" s="132"/>
      <c r="J433" s="132"/>
      <c r="K433" s="130"/>
      <c r="L433" s="130"/>
      <c r="M433" s="130"/>
      <c r="N433" s="195"/>
      <c r="O433" s="369"/>
      <c r="P433" s="370"/>
      <c r="Q433" s="196"/>
      <c r="R433" s="197"/>
      <c r="S433" s="198"/>
      <c r="T433" s="199"/>
      <c r="U433" s="200"/>
      <c r="V433" s="201"/>
      <c r="W433" s="202"/>
      <c r="X433" s="202"/>
      <c r="Y433" s="143"/>
      <c r="Z433" s="367"/>
      <c r="AA433" s="140"/>
      <c r="AB433" s="420"/>
      <c r="AC433" s="421"/>
      <c r="AD433" s="206"/>
      <c r="AE433" s="144"/>
      <c r="AF433" s="133"/>
      <c r="AG433" s="144"/>
      <c r="AH433" s="145"/>
      <c r="AI433" s="146"/>
      <c r="AJ433" s="144"/>
      <c r="AK433" s="147"/>
      <c r="AL433" s="114"/>
      <c r="AM433" s="211"/>
      <c r="AN433" s="132"/>
      <c r="AO433" s="132"/>
      <c r="AP433" s="149"/>
      <c r="AQ433" s="150"/>
      <c r="AR433" s="149"/>
      <c r="AS433" s="132"/>
      <c r="AT433" s="132"/>
      <c r="AU433" s="132"/>
      <c r="AV433" s="132"/>
      <c r="AW433" s="132"/>
      <c r="AX433" s="132"/>
      <c r="AY433" s="132"/>
      <c r="AZ433" s="132"/>
      <c r="BA433" s="132"/>
      <c r="BB433" s="132"/>
      <c r="BC433" s="132"/>
      <c r="BD433" s="132"/>
      <c r="BE433" s="132"/>
      <c r="BF433" s="132"/>
      <c r="BG433" s="132"/>
      <c r="BH433" s="132"/>
      <c r="BI433" s="132"/>
      <c r="BJ433" s="132"/>
      <c r="BK433" s="132"/>
      <c r="BL433" s="132"/>
      <c r="BM433" s="132"/>
      <c r="BN433" s="132"/>
    </row>
    <row r="434">
      <c r="A434" s="362" t="b">
        <v>0</v>
      </c>
      <c r="B434" s="94"/>
      <c r="C434" s="95"/>
      <c r="D434" s="96"/>
      <c r="E434" s="97"/>
      <c r="F434" s="98"/>
      <c r="G434" s="98"/>
      <c r="H434" s="98"/>
      <c r="I434" s="98"/>
      <c r="J434" s="98"/>
      <c r="K434" s="96"/>
      <c r="L434" s="96"/>
      <c r="M434" s="96"/>
      <c r="N434" s="270"/>
      <c r="O434" s="369"/>
      <c r="P434" s="370"/>
      <c r="Q434" s="196"/>
      <c r="R434" s="197"/>
      <c r="S434" s="198"/>
      <c r="T434" s="199"/>
      <c r="U434" s="200"/>
      <c r="V434" s="201"/>
      <c r="W434" s="202"/>
      <c r="X434" s="202"/>
      <c r="Y434" s="109"/>
      <c r="Z434" s="280"/>
      <c r="AA434" s="106"/>
      <c r="AB434" s="281"/>
      <c r="AC434" s="282"/>
      <c r="AD434" s="273"/>
      <c r="AE434" s="110"/>
      <c r="AF434" s="99"/>
      <c r="AG434" s="110"/>
      <c r="AH434" s="111"/>
      <c r="AI434" s="112"/>
      <c r="AJ434" s="110"/>
      <c r="AK434" s="113"/>
      <c r="AL434" s="114"/>
      <c r="AM434" s="278"/>
      <c r="AN434" s="98"/>
      <c r="AO434" s="98"/>
      <c r="AP434" s="116"/>
      <c r="AQ434" s="117"/>
      <c r="AR434" s="116"/>
      <c r="AS434" s="98"/>
      <c r="AT434" s="98"/>
      <c r="AU434" s="98"/>
      <c r="AV434" s="98"/>
      <c r="AW434" s="98"/>
      <c r="AX434" s="98"/>
      <c r="AY434" s="98"/>
      <c r="AZ434" s="98"/>
      <c r="BA434" s="98"/>
      <c r="BB434" s="98"/>
      <c r="BC434" s="98"/>
      <c r="BD434" s="98"/>
      <c r="BE434" s="98"/>
      <c r="BF434" s="98"/>
      <c r="BG434" s="98"/>
      <c r="BH434" s="98"/>
      <c r="BI434" s="98"/>
      <c r="BJ434" s="98"/>
      <c r="BK434" s="98"/>
      <c r="BL434" s="98"/>
      <c r="BM434" s="98"/>
      <c r="BN434" s="98"/>
    </row>
    <row r="435">
      <c r="A435" s="366" t="b">
        <v>0</v>
      </c>
      <c r="B435" s="128"/>
      <c r="C435" s="129"/>
      <c r="D435" s="130"/>
      <c r="E435" s="131"/>
      <c r="F435" s="132"/>
      <c r="G435" s="132"/>
      <c r="H435" s="132"/>
      <c r="I435" s="132"/>
      <c r="J435" s="132"/>
      <c r="K435" s="130"/>
      <c r="L435" s="130"/>
      <c r="M435" s="130"/>
      <c r="N435" s="195"/>
      <c r="O435" s="369"/>
      <c r="P435" s="370"/>
      <c r="Q435" s="196"/>
      <c r="R435" s="197"/>
      <c r="S435" s="198"/>
      <c r="T435" s="199"/>
      <c r="U435" s="200"/>
      <c r="V435" s="201"/>
      <c r="W435" s="202"/>
      <c r="X435" s="202"/>
      <c r="Y435" s="143"/>
      <c r="Z435" s="367"/>
      <c r="AA435" s="140"/>
      <c r="AB435" s="420"/>
      <c r="AC435" s="421"/>
      <c r="AD435" s="206"/>
      <c r="AE435" s="144"/>
      <c r="AF435" s="133"/>
      <c r="AG435" s="144"/>
      <c r="AH435" s="145"/>
      <c r="AI435" s="146"/>
      <c r="AJ435" s="144"/>
      <c r="AK435" s="147"/>
      <c r="AL435" s="114"/>
      <c r="AM435" s="211"/>
      <c r="AN435" s="132"/>
      <c r="AO435" s="132"/>
      <c r="AP435" s="149"/>
      <c r="AQ435" s="150"/>
      <c r="AR435" s="149"/>
      <c r="AS435" s="132"/>
      <c r="AT435" s="132"/>
      <c r="AU435" s="132"/>
      <c r="AV435" s="132"/>
      <c r="AW435" s="132"/>
      <c r="AX435" s="132"/>
      <c r="AY435" s="132"/>
      <c r="AZ435" s="132"/>
      <c r="BA435" s="132"/>
      <c r="BB435" s="132"/>
      <c r="BC435" s="132"/>
      <c r="BD435" s="132"/>
      <c r="BE435" s="132"/>
      <c r="BF435" s="132"/>
      <c r="BG435" s="132"/>
      <c r="BH435" s="132"/>
      <c r="BI435" s="132"/>
      <c r="BJ435" s="132"/>
      <c r="BK435" s="132"/>
      <c r="BL435" s="132"/>
      <c r="BM435" s="132"/>
      <c r="BN435" s="132"/>
    </row>
    <row r="436">
      <c r="A436" s="362" t="b">
        <v>0</v>
      </c>
      <c r="B436" s="94"/>
      <c r="C436" s="95"/>
      <c r="D436" s="96"/>
      <c r="E436" s="97"/>
      <c r="F436" s="98"/>
      <c r="G436" s="98"/>
      <c r="H436" s="98"/>
      <c r="I436" s="98"/>
      <c r="J436" s="98"/>
      <c r="K436" s="96"/>
      <c r="L436" s="96"/>
      <c r="M436" s="96"/>
      <c r="N436" s="270"/>
      <c r="O436" s="369"/>
      <c r="P436" s="370"/>
      <c r="Q436" s="196"/>
      <c r="R436" s="197"/>
      <c r="S436" s="198"/>
      <c r="T436" s="199"/>
      <c r="U436" s="200"/>
      <c r="V436" s="201"/>
      <c r="W436" s="202"/>
      <c r="X436" s="202"/>
      <c r="Y436" s="109"/>
      <c r="Z436" s="280"/>
      <c r="AA436" s="106"/>
      <c r="AB436" s="281"/>
      <c r="AC436" s="282"/>
      <c r="AD436" s="273"/>
      <c r="AE436" s="110"/>
      <c r="AF436" s="99"/>
      <c r="AG436" s="110"/>
      <c r="AH436" s="111"/>
      <c r="AI436" s="112"/>
      <c r="AJ436" s="110"/>
      <c r="AK436" s="113"/>
      <c r="AL436" s="114"/>
      <c r="AM436" s="278"/>
      <c r="AN436" s="98"/>
      <c r="AO436" s="98"/>
      <c r="AP436" s="116"/>
      <c r="AQ436" s="117"/>
      <c r="AR436" s="116"/>
      <c r="AS436" s="98"/>
      <c r="AT436" s="98"/>
      <c r="AU436" s="98"/>
      <c r="AV436" s="98"/>
      <c r="AW436" s="98"/>
      <c r="AX436" s="98"/>
      <c r="AY436" s="98"/>
      <c r="AZ436" s="98"/>
      <c r="BA436" s="98"/>
      <c r="BB436" s="98"/>
      <c r="BC436" s="98"/>
      <c r="BD436" s="98"/>
      <c r="BE436" s="98"/>
      <c r="BF436" s="98"/>
      <c r="BG436" s="98"/>
      <c r="BH436" s="98"/>
      <c r="BI436" s="98"/>
      <c r="BJ436" s="98"/>
      <c r="BK436" s="98"/>
      <c r="BL436" s="98"/>
      <c r="BM436" s="98"/>
      <c r="BN436" s="98"/>
    </row>
    <row r="437">
      <c r="A437" s="366" t="b">
        <v>0</v>
      </c>
      <c r="B437" s="128"/>
      <c r="C437" s="129"/>
      <c r="D437" s="130"/>
      <c r="E437" s="131"/>
      <c r="F437" s="132"/>
      <c r="G437" s="132"/>
      <c r="H437" s="132"/>
      <c r="I437" s="132"/>
      <c r="J437" s="132"/>
      <c r="K437" s="130"/>
      <c r="L437" s="130"/>
      <c r="M437" s="130"/>
      <c r="N437" s="195"/>
      <c r="O437" s="369"/>
      <c r="P437" s="370"/>
      <c r="Q437" s="196"/>
      <c r="R437" s="197"/>
      <c r="S437" s="198"/>
      <c r="T437" s="199"/>
      <c r="U437" s="200"/>
      <c r="V437" s="201"/>
      <c r="W437" s="202"/>
      <c r="X437" s="202"/>
      <c r="Y437" s="143"/>
      <c r="Z437" s="367"/>
      <c r="AA437" s="140"/>
      <c r="AB437" s="420"/>
      <c r="AC437" s="421"/>
      <c r="AD437" s="206"/>
      <c r="AE437" s="144"/>
      <c r="AF437" s="133"/>
      <c r="AG437" s="144"/>
      <c r="AH437" s="145"/>
      <c r="AI437" s="146"/>
      <c r="AJ437" s="144"/>
      <c r="AK437" s="147"/>
      <c r="AL437" s="114"/>
      <c r="AM437" s="211"/>
      <c r="AN437" s="132"/>
      <c r="AO437" s="132"/>
      <c r="AP437" s="149"/>
      <c r="AQ437" s="150"/>
      <c r="AR437" s="149"/>
      <c r="AS437" s="132"/>
      <c r="AT437" s="132"/>
      <c r="AU437" s="132"/>
      <c r="AV437" s="132"/>
      <c r="AW437" s="132"/>
      <c r="AX437" s="132"/>
      <c r="AY437" s="132"/>
      <c r="AZ437" s="132"/>
      <c r="BA437" s="132"/>
      <c r="BB437" s="132"/>
      <c r="BC437" s="132"/>
      <c r="BD437" s="132"/>
      <c r="BE437" s="132"/>
      <c r="BF437" s="132"/>
      <c r="BG437" s="132"/>
      <c r="BH437" s="132"/>
      <c r="BI437" s="132"/>
      <c r="BJ437" s="132"/>
      <c r="BK437" s="132"/>
      <c r="BL437" s="132"/>
      <c r="BM437" s="132"/>
      <c r="BN437" s="132"/>
    </row>
    <row r="438">
      <c r="A438" s="362" t="b">
        <v>0</v>
      </c>
      <c r="B438" s="94"/>
      <c r="C438" s="95"/>
      <c r="D438" s="96"/>
      <c r="E438" s="97"/>
      <c r="F438" s="98"/>
      <c r="G438" s="98"/>
      <c r="H438" s="98"/>
      <c r="I438" s="98"/>
      <c r="J438" s="98"/>
      <c r="K438" s="96"/>
      <c r="L438" s="96"/>
      <c r="M438" s="96"/>
      <c r="N438" s="270"/>
      <c r="O438" s="369"/>
      <c r="P438" s="370"/>
      <c r="Q438" s="196"/>
      <c r="R438" s="197"/>
      <c r="S438" s="198"/>
      <c r="T438" s="199"/>
      <c r="U438" s="200"/>
      <c r="V438" s="201"/>
      <c r="W438" s="202"/>
      <c r="X438" s="202"/>
      <c r="Y438" s="109"/>
      <c r="Z438" s="280"/>
      <c r="AA438" s="106"/>
      <c r="AB438" s="281"/>
      <c r="AC438" s="282"/>
      <c r="AD438" s="273"/>
      <c r="AE438" s="110"/>
      <c r="AF438" s="99"/>
      <c r="AG438" s="110"/>
      <c r="AH438" s="111"/>
      <c r="AI438" s="112"/>
      <c r="AJ438" s="110"/>
      <c r="AK438" s="113"/>
      <c r="AL438" s="114"/>
      <c r="AM438" s="278"/>
      <c r="AN438" s="98"/>
      <c r="AO438" s="98"/>
      <c r="AP438" s="116"/>
      <c r="AQ438" s="117"/>
      <c r="AR438" s="116"/>
      <c r="AS438" s="98"/>
      <c r="AT438" s="98"/>
      <c r="AU438" s="98"/>
      <c r="AV438" s="98"/>
      <c r="AW438" s="98"/>
      <c r="AX438" s="98"/>
      <c r="AY438" s="98"/>
      <c r="AZ438" s="98"/>
      <c r="BA438" s="98"/>
      <c r="BB438" s="98"/>
      <c r="BC438" s="98"/>
      <c r="BD438" s="98"/>
      <c r="BE438" s="98"/>
      <c r="BF438" s="98"/>
      <c r="BG438" s="98"/>
      <c r="BH438" s="98"/>
      <c r="BI438" s="98"/>
      <c r="BJ438" s="98"/>
      <c r="BK438" s="98"/>
      <c r="BL438" s="98"/>
      <c r="BM438" s="98"/>
      <c r="BN438" s="98"/>
    </row>
    <row r="439">
      <c r="A439" s="366" t="b">
        <v>0</v>
      </c>
      <c r="B439" s="128"/>
      <c r="C439" s="129"/>
      <c r="D439" s="130"/>
      <c r="E439" s="131"/>
      <c r="F439" s="132"/>
      <c r="G439" s="132"/>
      <c r="H439" s="132"/>
      <c r="I439" s="132"/>
      <c r="J439" s="132"/>
      <c r="K439" s="130"/>
      <c r="L439" s="130"/>
      <c r="M439" s="130"/>
      <c r="N439" s="195"/>
      <c r="O439" s="369"/>
      <c r="P439" s="370"/>
      <c r="Q439" s="196"/>
      <c r="R439" s="197"/>
      <c r="S439" s="198"/>
      <c r="T439" s="199"/>
      <c r="U439" s="200"/>
      <c r="V439" s="201"/>
      <c r="W439" s="202"/>
      <c r="X439" s="202"/>
      <c r="Y439" s="143"/>
      <c r="Z439" s="367"/>
      <c r="AA439" s="140"/>
      <c r="AB439" s="420"/>
      <c r="AC439" s="421"/>
      <c r="AD439" s="206"/>
      <c r="AE439" s="144"/>
      <c r="AF439" s="133"/>
      <c r="AG439" s="144"/>
      <c r="AH439" s="145"/>
      <c r="AI439" s="146"/>
      <c r="AJ439" s="144"/>
      <c r="AK439" s="147"/>
      <c r="AL439" s="114"/>
      <c r="AM439" s="211"/>
      <c r="AN439" s="132"/>
      <c r="AO439" s="132"/>
      <c r="AP439" s="149"/>
      <c r="AQ439" s="150"/>
      <c r="AR439" s="149"/>
      <c r="AS439" s="132"/>
      <c r="AT439" s="132"/>
      <c r="AU439" s="132"/>
      <c r="AV439" s="132"/>
      <c r="AW439" s="132"/>
      <c r="AX439" s="132"/>
      <c r="AY439" s="132"/>
      <c r="AZ439" s="132"/>
      <c r="BA439" s="132"/>
      <c r="BB439" s="132"/>
      <c r="BC439" s="132"/>
      <c r="BD439" s="132"/>
      <c r="BE439" s="132"/>
      <c r="BF439" s="132"/>
      <c r="BG439" s="132"/>
      <c r="BH439" s="132"/>
      <c r="BI439" s="132"/>
      <c r="BJ439" s="132"/>
      <c r="BK439" s="132"/>
      <c r="BL439" s="132"/>
      <c r="BM439" s="132"/>
      <c r="BN439" s="132"/>
    </row>
    <row r="440">
      <c r="A440" s="362" t="b">
        <v>0</v>
      </c>
      <c r="B440" s="94"/>
      <c r="C440" s="95"/>
      <c r="D440" s="96"/>
      <c r="E440" s="97"/>
      <c r="F440" s="98"/>
      <c r="G440" s="98"/>
      <c r="H440" s="98"/>
      <c r="I440" s="98"/>
      <c r="J440" s="98"/>
      <c r="K440" s="96"/>
      <c r="L440" s="96"/>
      <c r="M440" s="96"/>
      <c r="N440" s="270"/>
      <c r="O440" s="369"/>
      <c r="P440" s="370"/>
      <c r="Q440" s="196"/>
      <c r="R440" s="197"/>
      <c r="S440" s="198"/>
      <c r="T440" s="199"/>
      <c r="U440" s="200"/>
      <c r="V440" s="201"/>
      <c r="W440" s="202"/>
      <c r="X440" s="202"/>
      <c r="Y440" s="109"/>
      <c r="Z440" s="280"/>
      <c r="AA440" s="106"/>
      <c r="AB440" s="281"/>
      <c r="AC440" s="282"/>
      <c r="AD440" s="273"/>
      <c r="AE440" s="110"/>
      <c r="AF440" s="99"/>
      <c r="AG440" s="110"/>
      <c r="AH440" s="111"/>
      <c r="AI440" s="112"/>
      <c r="AJ440" s="110"/>
      <c r="AK440" s="113"/>
      <c r="AL440" s="114"/>
      <c r="AM440" s="278"/>
      <c r="AN440" s="98"/>
      <c r="AO440" s="98"/>
      <c r="AP440" s="116"/>
      <c r="AQ440" s="117"/>
      <c r="AR440" s="116"/>
      <c r="AS440" s="98"/>
      <c r="AT440" s="98"/>
      <c r="AU440" s="98"/>
      <c r="AV440" s="98"/>
      <c r="AW440" s="98"/>
      <c r="AX440" s="98"/>
      <c r="AY440" s="98"/>
      <c r="AZ440" s="98"/>
      <c r="BA440" s="98"/>
      <c r="BB440" s="98"/>
      <c r="BC440" s="98"/>
      <c r="BD440" s="98"/>
      <c r="BE440" s="98"/>
      <c r="BF440" s="98"/>
      <c r="BG440" s="98"/>
      <c r="BH440" s="98"/>
      <c r="BI440" s="98"/>
      <c r="BJ440" s="98"/>
      <c r="BK440" s="98"/>
      <c r="BL440" s="98"/>
      <c r="BM440" s="98"/>
      <c r="BN440" s="98"/>
    </row>
    <row r="441">
      <c r="A441" s="366" t="b">
        <v>0</v>
      </c>
      <c r="B441" s="128"/>
      <c r="C441" s="129"/>
      <c r="D441" s="130"/>
      <c r="E441" s="131"/>
      <c r="F441" s="132"/>
      <c r="G441" s="132"/>
      <c r="H441" s="132"/>
      <c r="I441" s="132"/>
      <c r="J441" s="132"/>
      <c r="K441" s="130"/>
      <c r="L441" s="130"/>
      <c r="M441" s="130"/>
      <c r="N441" s="195"/>
      <c r="O441" s="369"/>
      <c r="P441" s="370"/>
      <c r="Q441" s="196"/>
      <c r="R441" s="197"/>
      <c r="S441" s="198"/>
      <c r="T441" s="199"/>
      <c r="U441" s="200"/>
      <c r="V441" s="201"/>
      <c r="W441" s="202"/>
      <c r="X441" s="202"/>
      <c r="Y441" s="143"/>
      <c r="Z441" s="367"/>
      <c r="AA441" s="140"/>
      <c r="AB441" s="420"/>
      <c r="AC441" s="421"/>
      <c r="AD441" s="206"/>
      <c r="AE441" s="144"/>
      <c r="AF441" s="133"/>
      <c r="AG441" s="144"/>
      <c r="AH441" s="145"/>
      <c r="AI441" s="146"/>
      <c r="AJ441" s="144"/>
      <c r="AK441" s="147"/>
      <c r="AL441" s="114"/>
      <c r="AM441" s="211"/>
      <c r="AN441" s="132"/>
      <c r="AO441" s="132"/>
      <c r="AP441" s="149"/>
      <c r="AQ441" s="150"/>
      <c r="AR441" s="149"/>
      <c r="AS441" s="132"/>
      <c r="AT441" s="132"/>
      <c r="AU441" s="132"/>
      <c r="AV441" s="132"/>
      <c r="AW441" s="132"/>
      <c r="AX441" s="132"/>
      <c r="AY441" s="132"/>
      <c r="AZ441" s="132"/>
      <c r="BA441" s="132"/>
      <c r="BB441" s="132"/>
      <c r="BC441" s="132"/>
      <c r="BD441" s="132"/>
      <c r="BE441" s="132"/>
      <c r="BF441" s="132"/>
      <c r="BG441" s="132"/>
      <c r="BH441" s="132"/>
      <c r="BI441" s="132"/>
      <c r="BJ441" s="132"/>
      <c r="BK441" s="132"/>
      <c r="BL441" s="132"/>
      <c r="BM441" s="132"/>
      <c r="BN441" s="132"/>
    </row>
    <row r="442">
      <c r="A442" s="362" t="b">
        <v>0</v>
      </c>
      <c r="B442" s="94"/>
      <c r="C442" s="95"/>
      <c r="D442" s="96"/>
      <c r="E442" s="97"/>
      <c r="F442" s="98"/>
      <c r="G442" s="98"/>
      <c r="H442" s="98"/>
      <c r="I442" s="98"/>
      <c r="J442" s="98"/>
      <c r="K442" s="96"/>
      <c r="L442" s="96"/>
      <c r="M442" s="96"/>
      <c r="N442" s="270"/>
      <c r="O442" s="369"/>
      <c r="P442" s="370"/>
      <c r="Q442" s="196"/>
      <c r="R442" s="197"/>
      <c r="S442" s="198"/>
      <c r="T442" s="199"/>
      <c r="U442" s="200"/>
      <c r="V442" s="201"/>
      <c r="W442" s="202"/>
      <c r="X442" s="202"/>
      <c r="Y442" s="109"/>
      <c r="Z442" s="280"/>
      <c r="AA442" s="106"/>
      <c r="AB442" s="281"/>
      <c r="AC442" s="282"/>
      <c r="AD442" s="273"/>
      <c r="AE442" s="110"/>
      <c r="AF442" s="99"/>
      <c r="AG442" s="110"/>
      <c r="AH442" s="111"/>
      <c r="AI442" s="112"/>
      <c r="AJ442" s="110"/>
      <c r="AK442" s="113"/>
      <c r="AL442" s="114"/>
      <c r="AM442" s="278"/>
      <c r="AN442" s="98"/>
      <c r="AO442" s="98"/>
      <c r="AP442" s="116"/>
      <c r="AQ442" s="117"/>
      <c r="AR442" s="116"/>
      <c r="AS442" s="98"/>
      <c r="AT442" s="98"/>
      <c r="AU442" s="98"/>
      <c r="AV442" s="98"/>
      <c r="AW442" s="98"/>
      <c r="AX442" s="98"/>
      <c r="AY442" s="98"/>
      <c r="AZ442" s="98"/>
      <c r="BA442" s="98"/>
      <c r="BB442" s="98"/>
      <c r="BC442" s="98"/>
      <c r="BD442" s="98"/>
      <c r="BE442" s="98"/>
      <c r="BF442" s="98"/>
      <c r="BG442" s="98"/>
      <c r="BH442" s="98"/>
      <c r="BI442" s="98"/>
      <c r="BJ442" s="98"/>
      <c r="BK442" s="98"/>
      <c r="BL442" s="98"/>
      <c r="BM442" s="98"/>
      <c r="BN442" s="98"/>
    </row>
    <row r="443">
      <c r="A443" s="366" t="b">
        <v>0</v>
      </c>
      <c r="B443" s="128"/>
      <c r="C443" s="129"/>
      <c r="D443" s="130"/>
      <c r="E443" s="131"/>
      <c r="F443" s="132"/>
      <c r="G443" s="132"/>
      <c r="H443" s="132"/>
      <c r="I443" s="132"/>
      <c r="J443" s="132"/>
      <c r="K443" s="130"/>
      <c r="L443" s="130"/>
      <c r="M443" s="130"/>
      <c r="N443" s="195"/>
      <c r="O443" s="369"/>
      <c r="P443" s="370"/>
      <c r="Q443" s="196"/>
      <c r="R443" s="197"/>
      <c r="S443" s="198"/>
      <c r="T443" s="199"/>
      <c r="U443" s="200"/>
      <c r="V443" s="201"/>
      <c r="W443" s="202"/>
      <c r="X443" s="202"/>
      <c r="Y443" s="143"/>
      <c r="Z443" s="367"/>
      <c r="AA443" s="140"/>
      <c r="AB443" s="420"/>
      <c r="AC443" s="421"/>
      <c r="AD443" s="206"/>
      <c r="AE443" s="144"/>
      <c r="AF443" s="133"/>
      <c r="AG443" s="144"/>
      <c r="AH443" s="145"/>
      <c r="AI443" s="146"/>
      <c r="AJ443" s="144"/>
      <c r="AK443" s="147"/>
      <c r="AL443" s="114"/>
      <c r="AM443" s="211"/>
      <c r="AN443" s="132"/>
      <c r="AO443" s="132"/>
      <c r="AP443" s="149"/>
      <c r="AQ443" s="150"/>
      <c r="AR443" s="149"/>
      <c r="AS443" s="132"/>
      <c r="AT443" s="132"/>
      <c r="AU443" s="132"/>
      <c r="AV443" s="132"/>
      <c r="AW443" s="132"/>
      <c r="AX443" s="132"/>
      <c r="AY443" s="132"/>
      <c r="AZ443" s="132"/>
      <c r="BA443" s="132"/>
      <c r="BB443" s="132"/>
      <c r="BC443" s="132"/>
      <c r="BD443" s="132"/>
      <c r="BE443" s="132"/>
      <c r="BF443" s="132"/>
      <c r="BG443" s="132"/>
      <c r="BH443" s="132"/>
      <c r="BI443" s="132"/>
      <c r="BJ443" s="132"/>
      <c r="BK443" s="132"/>
      <c r="BL443" s="132"/>
      <c r="BM443" s="132"/>
      <c r="BN443" s="132"/>
    </row>
    <row r="444">
      <c r="A444" s="362" t="b">
        <v>0</v>
      </c>
      <c r="B444" s="94"/>
      <c r="C444" s="95"/>
      <c r="D444" s="96"/>
      <c r="E444" s="97"/>
      <c r="F444" s="98"/>
      <c r="G444" s="98"/>
      <c r="H444" s="98"/>
      <c r="I444" s="98"/>
      <c r="J444" s="98"/>
      <c r="K444" s="96"/>
      <c r="L444" s="96"/>
      <c r="M444" s="96"/>
      <c r="N444" s="270"/>
      <c r="O444" s="369"/>
      <c r="P444" s="370"/>
      <c r="Q444" s="196"/>
      <c r="R444" s="197"/>
      <c r="S444" s="198"/>
      <c r="T444" s="199"/>
      <c r="U444" s="200"/>
      <c r="V444" s="201"/>
      <c r="W444" s="202"/>
      <c r="X444" s="202"/>
      <c r="Y444" s="109"/>
      <c r="Z444" s="280"/>
      <c r="AA444" s="106"/>
      <c r="AB444" s="281"/>
      <c r="AC444" s="282"/>
      <c r="AD444" s="273"/>
      <c r="AE444" s="110"/>
      <c r="AF444" s="99"/>
      <c r="AG444" s="110"/>
      <c r="AH444" s="111"/>
      <c r="AI444" s="112"/>
      <c r="AJ444" s="110"/>
      <c r="AK444" s="113"/>
      <c r="AL444" s="114"/>
      <c r="AM444" s="278"/>
      <c r="AN444" s="98"/>
      <c r="AO444" s="98"/>
      <c r="AP444" s="116"/>
      <c r="AQ444" s="117"/>
      <c r="AR444" s="116"/>
      <c r="AS444" s="98"/>
      <c r="AT444" s="98"/>
      <c r="AU444" s="98"/>
      <c r="AV444" s="98"/>
      <c r="AW444" s="98"/>
      <c r="AX444" s="98"/>
      <c r="AY444" s="98"/>
      <c r="AZ444" s="98"/>
      <c r="BA444" s="98"/>
      <c r="BB444" s="98"/>
      <c r="BC444" s="98"/>
      <c r="BD444" s="98"/>
      <c r="BE444" s="98"/>
      <c r="BF444" s="98"/>
      <c r="BG444" s="98"/>
      <c r="BH444" s="98"/>
      <c r="BI444" s="98"/>
      <c r="BJ444" s="98"/>
      <c r="BK444" s="98"/>
      <c r="BL444" s="98"/>
      <c r="BM444" s="98"/>
      <c r="BN444" s="98"/>
    </row>
    <row r="445">
      <c r="A445" s="366" t="b">
        <v>0</v>
      </c>
      <c r="B445" s="128"/>
      <c r="C445" s="129"/>
      <c r="D445" s="130"/>
      <c r="E445" s="131"/>
      <c r="F445" s="132"/>
      <c r="G445" s="132"/>
      <c r="H445" s="132"/>
      <c r="I445" s="132"/>
      <c r="J445" s="132"/>
      <c r="K445" s="130"/>
      <c r="L445" s="130"/>
      <c r="M445" s="130"/>
      <c r="N445" s="195"/>
      <c r="O445" s="369"/>
      <c r="P445" s="370"/>
      <c r="Q445" s="196"/>
      <c r="R445" s="197"/>
      <c r="S445" s="198"/>
      <c r="T445" s="199"/>
      <c r="U445" s="200"/>
      <c r="V445" s="201"/>
      <c r="W445" s="202"/>
      <c r="X445" s="202"/>
      <c r="Y445" s="143"/>
      <c r="Z445" s="367"/>
      <c r="AA445" s="140"/>
      <c r="AB445" s="420"/>
      <c r="AC445" s="421"/>
      <c r="AD445" s="206"/>
      <c r="AE445" s="144"/>
      <c r="AF445" s="133"/>
      <c r="AG445" s="144"/>
      <c r="AH445" s="145"/>
      <c r="AI445" s="146"/>
      <c r="AJ445" s="144"/>
      <c r="AK445" s="147"/>
      <c r="AL445" s="114"/>
      <c r="AM445" s="211"/>
      <c r="AN445" s="132"/>
      <c r="AO445" s="132"/>
      <c r="AP445" s="149"/>
      <c r="AQ445" s="150"/>
      <c r="AR445" s="149"/>
      <c r="AS445" s="132"/>
      <c r="AT445" s="132"/>
      <c r="AU445" s="132"/>
      <c r="AV445" s="132"/>
      <c r="AW445" s="132"/>
      <c r="AX445" s="132"/>
      <c r="AY445" s="132"/>
      <c r="AZ445" s="132"/>
      <c r="BA445" s="132"/>
      <c r="BB445" s="132"/>
      <c r="BC445" s="132"/>
      <c r="BD445" s="132"/>
      <c r="BE445" s="132"/>
      <c r="BF445" s="132"/>
      <c r="BG445" s="132"/>
      <c r="BH445" s="132"/>
      <c r="BI445" s="132"/>
      <c r="BJ445" s="132"/>
      <c r="BK445" s="132"/>
      <c r="BL445" s="132"/>
      <c r="BM445" s="132"/>
      <c r="BN445" s="132"/>
    </row>
    <row r="446">
      <c r="A446" s="362" t="b">
        <v>0</v>
      </c>
      <c r="B446" s="94"/>
      <c r="C446" s="95"/>
      <c r="D446" s="96"/>
      <c r="E446" s="97"/>
      <c r="F446" s="98"/>
      <c r="G446" s="98"/>
      <c r="H446" s="98"/>
      <c r="I446" s="98"/>
      <c r="J446" s="98"/>
      <c r="K446" s="96"/>
      <c r="L446" s="96"/>
      <c r="M446" s="96"/>
      <c r="N446" s="270"/>
      <c r="O446" s="369"/>
      <c r="P446" s="370"/>
      <c r="Q446" s="196"/>
      <c r="R446" s="197"/>
      <c r="S446" s="198"/>
      <c r="T446" s="199"/>
      <c r="U446" s="200"/>
      <c r="V446" s="201"/>
      <c r="W446" s="202"/>
      <c r="X446" s="202"/>
      <c r="Y446" s="109"/>
      <c r="Z446" s="280"/>
      <c r="AA446" s="106"/>
      <c r="AB446" s="281"/>
      <c r="AC446" s="282"/>
      <c r="AD446" s="273"/>
      <c r="AE446" s="110"/>
      <c r="AF446" s="99"/>
      <c r="AG446" s="110"/>
      <c r="AH446" s="111"/>
      <c r="AI446" s="112"/>
      <c r="AJ446" s="110"/>
      <c r="AK446" s="113"/>
      <c r="AL446" s="114"/>
      <c r="AM446" s="278"/>
      <c r="AN446" s="98"/>
      <c r="AO446" s="98"/>
      <c r="AP446" s="116"/>
      <c r="AQ446" s="117"/>
      <c r="AR446" s="116"/>
      <c r="AS446" s="98"/>
      <c r="AT446" s="98"/>
      <c r="AU446" s="98"/>
      <c r="AV446" s="98"/>
      <c r="AW446" s="98"/>
      <c r="AX446" s="98"/>
      <c r="AY446" s="98"/>
      <c r="AZ446" s="98"/>
      <c r="BA446" s="98"/>
      <c r="BB446" s="98"/>
      <c r="BC446" s="98"/>
      <c r="BD446" s="98"/>
      <c r="BE446" s="98"/>
      <c r="BF446" s="98"/>
      <c r="BG446" s="98"/>
      <c r="BH446" s="98"/>
      <c r="BI446" s="98"/>
      <c r="BJ446" s="98"/>
      <c r="BK446" s="98"/>
      <c r="BL446" s="98"/>
      <c r="BM446" s="98"/>
      <c r="BN446" s="98"/>
    </row>
    <row r="447">
      <c r="A447" s="366" t="b">
        <v>0</v>
      </c>
      <c r="B447" s="128"/>
      <c r="C447" s="129"/>
      <c r="D447" s="130"/>
      <c r="E447" s="131"/>
      <c r="F447" s="132"/>
      <c r="G447" s="132"/>
      <c r="H447" s="132"/>
      <c r="I447" s="132"/>
      <c r="J447" s="132"/>
      <c r="K447" s="130"/>
      <c r="L447" s="130"/>
      <c r="M447" s="130"/>
      <c r="N447" s="195"/>
      <c r="O447" s="369"/>
      <c r="P447" s="370"/>
      <c r="Q447" s="196"/>
      <c r="R447" s="197"/>
      <c r="S447" s="198"/>
      <c r="T447" s="199"/>
      <c r="U447" s="200"/>
      <c r="V447" s="201"/>
      <c r="W447" s="202"/>
      <c r="X447" s="202"/>
      <c r="Y447" s="143"/>
      <c r="Z447" s="367"/>
      <c r="AA447" s="140"/>
      <c r="AB447" s="420"/>
      <c r="AC447" s="421"/>
      <c r="AD447" s="206"/>
      <c r="AE447" s="144"/>
      <c r="AF447" s="133"/>
      <c r="AG447" s="144"/>
      <c r="AH447" s="145"/>
      <c r="AI447" s="146"/>
      <c r="AJ447" s="144"/>
      <c r="AK447" s="147"/>
      <c r="AL447" s="114"/>
      <c r="AM447" s="211"/>
      <c r="AN447" s="132"/>
      <c r="AO447" s="132"/>
      <c r="AP447" s="149"/>
      <c r="AQ447" s="150"/>
      <c r="AR447" s="149"/>
      <c r="AS447" s="132"/>
      <c r="AT447" s="132"/>
      <c r="AU447" s="132"/>
      <c r="AV447" s="132"/>
      <c r="AW447" s="132"/>
      <c r="AX447" s="132"/>
      <c r="AY447" s="132"/>
      <c r="AZ447" s="132"/>
      <c r="BA447" s="132"/>
      <c r="BB447" s="132"/>
      <c r="BC447" s="132"/>
      <c r="BD447" s="132"/>
      <c r="BE447" s="132"/>
      <c r="BF447" s="132"/>
      <c r="BG447" s="132"/>
      <c r="BH447" s="132"/>
      <c r="BI447" s="132"/>
      <c r="BJ447" s="132"/>
      <c r="BK447" s="132"/>
      <c r="BL447" s="132"/>
      <c r="BM447" s="132"/>
      <c r="BN447" s="132"/>
    </row>
    <row r="448">
      <c r="A448" s="362" t="b">
        <v>0</v>
      </c>
      <c r="B448" s="94"/>
      <c r="C448" s="95"/>
      <c r="D448" s="96"/>
      <c r="E448" s="97"/>
      <c r="F448" s="98"/>
      <c r="G448" s="98"/>
      <c r="H448" s="98"/>
      <c r="I448" s="98"/>
      <c r="J448" s="98"/>
      <c r="K448" s="96"/>
      <c r="L448" s="96"/>
      <c r="M448" s="96"/>
      <c r="N448" s="270"/>
      <c r="O448" s="369"/>
      <c r="P448" s="370"/>
      <c r="Q448" s="196"/>
      <c r="R448" s="197"/>
      <c r="S448" s="198"/>
      <c r="T448" s="199"/>
      <c r="U448" s="200"/>
      <c r="V448" s="201"/>
      <c r="W448" s="202"/>
      <c r="X448" s="202"/>
      <c r="Y448" s="109"/>
      <c r="Z448" s="280"/>
      <c r="AA448" s="106"/>
      <c r="AB448" s="281"/>
      <c r="AC448" s="282"/>
      <c r="AD448" s="273"/>
      <c r="AE448" s="110"/>
      <c r="AF448" s="99"/>
      <c r="AG448" s="110"/>
      <c r="AH448" s="111"/>
      <c r="AI448" s="112"/>
      <c r="AJ448" s="110"/>
      <c r="AK448" s="113"/>
      <c r="AL448" s="114"/>
      <c r="AM448" s="278"/>
      <c r="AN448" s="98"/>
      <c r="AO448" s="98"/>
      <c r="AP448" s="116"/>
      <c r="AQ448" s="117"/>
      <c r="AR448" s="116"/>
      <c r="AS448" s="98"/>
      <c r="AT448" s="98"/>
      <c r="AU448" s="98"/>
      <c r="AV448" s="98"/>
      <c r="AW448" s="98"/>
      <c r="AX448" s="98"/>
      <c r="AY448" s="98"/>
      <c r="AZ448" s="98"/>
      <c r="BA448" s="98"/>
      <c r="BB448" s="98"/>
      <c r="BC448" s="98"/>
      <c r="BD448" s="98"/>
      <c r="BE448" s="98"/>
      <c r="BF448" s="98"/>
      <c r="BG448" s="98"/>
      <c r="BH448" s="98"/>
      <c r="BI448" s="98"/>
      <c r="BJ448" s="98"/>
      <c r="BK448" s="98"/>
      <c r="BL448" s="98"/>
      <c r="BM448" s="98"/>
      <c r="BN448" s="98"/>
    </row>
    <row r="449">
      <c r="A449" s="366" t="b">
        <v>0</v>
      </c>
      <c r="B449" s="128"/>
      <c r="C449" s="129"/>
      <c r="D449" s="130"/>
      <c r="E449" s="131"/>
      <c r="F449" s="132"/>
      <c r="G449" s="132"/>
      <c r="H449" s="132"/>
      <c r="I449" s="132"/>
      <c r="J449" s="132"/>
      <c r="K449" s="130"/>
      <c r="L449" s="130"/>
      <c r="M449" s="130"/>
      <c r="N449" s="195"/>
      <c r="O449" s="369"/>
      <c r="P449" s="370"/>
      <c r="Q449" s="196"/>
      <c r="R449" s="197"/>
      <c r="S449" s="198"/>
      <c r="T449" s="199"/>
      <c r="U449" s="200"/>
      <c r="V449" s="201"/>
      <c r="W449" s="202"/>
      <c r="X449" s="202"/>
      <c r="Y449" s="143"/>
      <c r="Z449" s="367"/>
      <c r="AA449" s="140"/>
      <c r="AB449" s="420"/>
      <c r="AC449" s="421"/>
      <c r="AD449" s="206"/>
      <c r="AE449" s="144"/>
      <c r="AF449" s="133"/>
      <c r="AG449" s="144"/>
      <c r="AH449" s="145"/>
      <c r="AI449" s="146"/>
      <c r="AJ449" s="144"/>
      <c r="AK449" s="147"/>
      <c r="AL449" s="114"/>
      <c r="AM449" s="211"/>
      <c r="AN449" s="132"/>
      <c r="AO449" s="132"/>
      <c r="AP449" s="149"/>
      <c r="AQ449" s="150"/>
      <c r="AR449" s="149"/>
      <c r="AS449" s="132"/>
      <c r="AT449" s="132"/>
      <c r="AU449" s="132"/>
      <c r="AV449" s="132"/>
      <c r="AW449" s="132"/>
      <c r="AX449" s="132"/>
      <c r="AY449" s="132"/>
      <c r="AZ449" s="132"/>
      <c r="BA449" s="132"/>
      <c r="BB449" s="132"/>
      <c r="BC449" s="132"/>
      <c r="BD449" s="132"/>
      <c r="BE449" s="132"/>
      <c r="BF449" s="132"/>
      <c r="BG449" s="132"/>
      <c r="BH449" s="132"/>
      <c r="BI449" s="132"/>
      <c r="BJ449" s="132"/>
      <c r="BK449" s="132"/>
      <c r="BL449" s="132"/>
      <c r="BM449" s="132"/>
      <c r="BN449" s="132"/>
    </row>
    <row r="450">
      <c r="A450" s="362" t="b">
        <v>0</v>
      </c>
      <c r="B450" s="94"/>
      <c r="C450" s="95"/>
      <c r="D450" s="96"/>
      <c r="E450" s="97"/>
      <c r="F450" s="98"/>
      <c r="G450" s="98"/>
      <c r="H450" s="98"/>
      <c r="I450" s="98"/>
      <c r="J450" s="98"/>
      <c r="K450" s="96"/>
      <c r="L450" s="96"/>
      <c r="M450" s="96"/>
      <c r="N450" s="270"/>
      <c r="O450" s="369"/>
      <c r="P450" s="370"/>
      <c r="Q450" s="196"/>
      <c r="R450" s="197"/>
      <c r="S450" s="198"/>
      <c r="T450" s="199"/>
      <c r="U450" s="200"/>
      <c r="V450" s="201"/>
      <c r="W450" s="202"/>
      <c r="X450" s="202"/>
      <c r="Y450" s="109"/>
      <c r="Z450" s="280"/>
      <c r="AA450" s="106"/>
      <c r="AB450" s="281"/>
      <c r="AC450" s="282"/>
      <c r="AD450" s="273"/>
      <c r="AE450" s="110"/>
      <c r="AF450" s="99"/>
      <c r="AG450" s="110"/>
      <c r="AH450" s="111"/>
      <c r="AI450" s="112"/>
      <c r="AJ450" s="110"/>
      <c r="AK450" s="113"/>
      <c r="AL450" s="114"/>
      <c r="AM450" s="278"/>
      <c r="AN450" s="98"/>
      <c r="AO450" s="98"/>
      <c r="AP450" s="116"/>
      <c r="AQ450" s="117"/>
      <c r="AR450" s="116"/>
      <c r="AS450" s="98"/>
      <c r="AT450" s="98"/>
      <c r="AU450" s="98"/>
      <c r="AV450" s="98"/>
      <c r="AW450" s="98"/>
      <c r="AX450" s="98"/>
      <c r="AY450" s="98"/>
      <c r="AZ450" s="98"/>
      <c r="BA450" s="98"/>
      <c r="BB450" s="98"/>
      <c r="BC450" s="98"/>
      <c r="BD450" s="98"/>
      <c r="BE450" s="98"/>
      <c r="BF450" s="98"/>
      <c r="BG450" s="98"/>
      <c r="BH450" s="98"/>
      <c r="BI450" s="98"/>
      <c r="BJ450" s="98"/>
      <c r="BK450" s="98"/>
      <c r="BL450" s="98"/>
      <c r="BM450" s="98"/>
      <c r="BN450" s="98"/>
    </row>
    <row r="451">
      <c r="A451" s="366" t="b">
        <v>0</v>
      </c>
      <c r="B451" s="128"/>
      <c r="C451" s="129"/>
      <c r="D451" s="130"/>
      <c r="E451" s="131"/>
      <c r="F451" s="132"/>
      <c r="G451" s="132"/>
      <c r="H451" s="132"/>
      <c r="I451" s="132"/>
      <c r="J451" s="132"/>
      <c r="K451" s="130"/>
      <c r="L451" s="130"/>
      <c r="M451" s="130"/>
      <c r="N451" s="195"/>
      <c r="O451" s="369"/>
      <c r="P451" s="370"/>
      <c r="Q451" s="196"/>
      <c r="R451" s="197"/>
      <c r="S451" s="198"/>
      <c r="T451" s="199"/>
      <c r="U451" s="200"/>
      <c r="V451" s="201"/>
      <c r="W451" s="202"/>
      <c r="X451" s="202"/>
      <c r="Y451" s="143"/>
      <c r="Z451" s="367"/>
      <c r="AA451" s="140"/>
      <c r="AB451" s="420"/>
      <c r="AC451" s="421"/>
      <c r="AD451" s="206"/>
      <c r="AE451" s="144"/>
      <c r="AF451" s="133"/>
      <c r="AG451" s="144"/>
      <c r="AH451" s="145"/>
      <c r="AI451" s="146"/>
      <c r="AJ451" s="144"/>
      <c r="AK451" s="147"/>
      <c r="AL451" s="114"/>
      <c r="AM451" s="211"/>
      <c r="AN451" s="132"/>
      <c r="AO451" s="132"/>
      <c r="AP451" s="149"/>
      <c r="AQ451" s="150"/>
      <c r="AR451" s="149"/>
      <c r="AS451" s="132"/>
      <c r="AT451" s="132"/>
      <c r="AU451" s="132"/>
      <c r="AV451" s="132"/>
      <c r="AW451" s="132"/>
      <c r="AX451" s="132"/>
      <c r="AY451" s="132"/>
      <c r="AZ451" s="132"/>
      <c r="BA451" s="132"/>
      <c r="BB451" s="132"/>
      <c r="BC451" s="132"/>
      <c r="BD451" s="132"/>
      <c r="BE451" s="132"/>
      <c r="BF451" s="132"/>
      <c r="BG451" s="132"/>
      <c r="BH451" s="132"/>
      <c r="BI451" s="132"/>
      <c r="BJ451" s="132"/>
      <c r="BK451" s="132"/>
      <c r="BL451" s="132"/>
      <c r="BM451" s="132"/>
      <c r="BN451" s="132"/>
    </row>
    <row r="452">
      <c r="A452" s="362" t="b">
        <v>0</v>
      </c>
      <c r="B452" s="94"/>
      <c r="C452" s="95"/>
      <c r="D452" s="96"/>
      <c r="E452" s="97"/>
      <c r="F452" s="98"/>
      <c r="G452" s="98"/>
      <c r="H452" s="98"/>
      <c r="I452" s="98"/>
      <c r="J452" s="98"/>
      <c r="K452" s="96"/>
      <c r="L452" s="96"/>
      <c r="M452" s="96"/>
      <c r="N452" s="270"/>
      <c r="O452" s="369"/>
      <c r="P452" s="370"/>
      <c r="Q452" s="196"/>
      <c r="R452" s="197"/>
      <c r="S452" s="198"/>
      <c r="T452" s="199"/>
      <c r="U452" s="200"/>
      <c r="V452" s="201"/>
      <c r="W452" s="202"/>
      <c r="X452" s="202"/>
      <c r="Y452" s="109"/>
      <c r="Z452" s="280"/>
      <c r="AA452" s="106"/>
      <c r="AB452" s="281"/>
      <c r="AC452" s="282"/>
      <c r="AD452" s="273"/>
      <c r="AE452" s="110"/>
      <c r="AF452" s="99"/>
      <c r="AG452" s="110"/>
      <c r="AH452" s="111"/>
      <c r="AI452" s="112"/>
      <c r="AJ452" s="110"/>
      <c r="AK452" s="113"/>
      <c r="AL452" s="114"/>
      <c r="AM452" s="278"/>
      <c r="AN452" s="98"/>
      <c r="AO452" s="98"/>
      <c r="AP452" s="116"/>
      <c r="AQ452" s="117"/>
      <c r="AR452" s="116"/>
      <c r="AS452" s="98"/>
      <c r="AT452" s="98"/>
      <c r="AU452" s="98"/>
      <c r="AV452" s="98"/>
      <c r="AW452" s="98"/>
      <c r="AX452" s="98"/>
      <c r="AY452" s="98"/>
      <c r="AZ452" s="98"/>
      <c r="BA452" s="98"/>
      <c r="BB452" s="98"/>
      <c r="BC452" s="98"/>
      <c r="BD452" s="98"/>
      <c r="BE452" s="98"/>
      <c r="BF452" s="98"/>
      <c r="BG452" s="98"/>
      <c r="BH452" s="98"/>
      <c r="BI452" s="98"/>
      <c r="BJ452" s="98"/>
      <c r="BK452" s="98"/>
      <c r="BL452" s="98"/>
      <c r="BM452" s="98"/>
      <c r="BN452" s="98"/>
    </row>
    <row r="453">
      <c r="A453" s="366" t="b">
        <v>0</v>
      </c>
      <c r="B453" s="128"/>
      <c r="C453" s="129"/>
      <c r="D453" s="130"/>
      <c r="E453" s="131"/>
      <c r="F453" s="132"/>
      <c r="G453" s="132"/>
      <c r="H453" s="132"/>
      <c r="I453" s="132"/>
      <c r="J453" s="132"/>
      <c r="K453" s="130"/>
      <c r="L453" s="130"/>
      <c r="M453" s="130"/>
      <c r="N453" s="195"/>
      <c r="O453" s="369"/>
      <c r="P453" s="370"/>
      <c r="Q453" s="196"/>
      <c r="R453" s="197"/>
      <c r="S453" s="198"/>
      <c r="T453" s="199"/>
      <c r="U453" s="200"/>
      <c r="V453" s="201"/>
      <c r="W453" s="202"/>
      <c r="X453" s="202"/>
      <c r="Y453" s="143"/>
      <c r="Z453" s="367"/>
      <c r="AA453" s="140"/>
      <c r="AB453" s="420"/>
      <c r="AC453" s="421"/>
      <c r="AD453" s="206"/>
      <c r="AE453" s="144"/>
      <c r="AF453" s="133"/>
      <c r="AG453" s="144"/>
      <c r="AH453" s="145"/>
      <c r="AI453" s="146"/>
      <c r="AJ453" s="144"/>
      <c r="AK453" s="147"/>
      <c r="AL453" s="114"/>
      <c r="AM453" s="211"/>
      <c r="AN453" s="132"/>
      <c r="AO453" s="132"/>
      <c r="AP453" s="149"/>
      <c r="AQ453" s="150"/>
      <c r="AR453" s="149"/>
      <c r="AS453" s="132"/>
      <c r="AT453" s="132"/>
      <c r="AU453" s="132"/>
      <c r="AV453" s="132"/>
      <c r="AW453" s="132"/>
      <c r="AX453" s="132"/>
      <c r="AY453" s="132"/>
      <c r="AZ453" s="132"/>
      <c r="BA453" s="132"/>
      <c r="BB453" s="132"/>
      <c r="BC453" s="132"/>
      <c r="BD453" s="132"/>
      <c r="BE453" s="132"/>
      <c r="BF453" s="132"/>
      <c r="BG453" s="132"/>
      <c r="BH453" s="132"/>
      <c r="BI453" s="132"/>
      <c r="BJ453" s="132"/>
      <c r="BK453" s="132"/>
      <c r="BL453" s="132"/>
      <c r="BM453" s="132"/>
      <c r="BN453" s="132"/>
    </row>
    <row r="454">
      <c r="A454" s="362" t="b">
        <v>0</v>
      </c>
      <c r="B454" s="94"/>
      <c r="C454" s="95"/>
      <c r="D454" s="96"/>
      <c r="E454" s="97"/>
      <c r="F454" s="98"/>
      <c r="G454" s="98"/>
      <c r="H454" s="98"/>
      <c r="I454" s="98"/>
      <c r="J454" s="98"/>
      <c r="K454" s="96"/>
      <c r="L454" s="96"/>
      <c r="M454" s="96"/>
      <c r="N454" s="270"/>
      <c r="O454" s="369"/>
      <c r="P454" s="370"/>
      <c r="Q454" s="196"/>
      <c r="R454" s="197"/>
      <c r="S454" s="198"/>
      <c r="T454" s="199"/>
      <c r="U454" s="200"/>
      <c r="V454" s="201"/>
      <c r="W454" s="202"/>
      <c r="X454" s="202"/>
      <c r="Y454" s="109"/>
      <c r="Z454" s="280"/>
      <c r="AA454" s="106"/>
      <c r="AB454" s="281"/>
      <c r="AC454" s="282"/>
      <c r="AD454" s="273"/>
      <c r="AE454" s="110"/>
      <c r="AF454" s="99"/>
      <c r="AG454" s="110"/>
      <c r="AH454" s="111"/>
      <c r="AI454" s="112"/>
      <c r="AJ454" s="110"/>
      <c r="AK454" s="113"/>
      <c r="AL454" s="114"/>
      <c r="AM454" s="278"/>
      <c r="AN454" s="98"/>
      <c r="AO454" s="98"/>
      <c r="AP454" s="116"/>
      <c r="AQ454" s="117"/>
      <c r="AR454" s="116"/>
      <c r="AS454" s="98"/>
      <c r="AT454" s="98"/>
      <c r="AU454" s="98"/>
      <c r="AV454" s="98"/>
      <c r="AW454" s="98"/>
      <c r="AX454" s="98"/>
      <c r="AY454" s="98"/>
      <c r="AZ454" s="98"/>
      <c r="BA454" s="98"/>
      <c r="BB454" s="98"/>
      <c r="BC454" s="98"/>
      <c r="BD454" s="98"/>
      <c r="BE454" s="98"/>
      <c r="BF454" s="98"/>
      <c r="BG454" s="98"/>
      <c r="BH454" s="98"/>
      <c r="BI454" s="98"/>
      <c r="BJ454" s="98"/>
      <c r="BK454" s="98"/>
      <c r="BL454" s="98"/>
      <c r="BM454" s="98"/>
      <c r="BN454" s="98"/>
    </row>
    <row r="455">
      <c r="A455" s="366" t="b">
        <v>0</v>
      </c>
      <c r="B455" s="128"/>
      <c r="C455" s="129"/>
      <c r="D455" s="130"/>
      <c r="E455" s="131"/>
      <c r="F455" s="132"/>
      <c r="G455" s="132"/>
      <c r="H455" s="132"/>
      <c r="I455" s="132"/>
      <c r="J455" s="132"/>
      <c r="K455" s="130"/>
      <c r="L455" s="130"/>
      <c r="M455" s="130"/>
      <c r="N455" s="195"/>
      <c r="O455" s="369"/>
      <c r="P455" s="370"/>
      <c r="Q455" s="196"/>
      <c r="R455" s="197"/>
      <c r="S455" s="198"/>
      <c r="T455" s="199"/>
      <c r="U455" s="200"/>
      <c r="V455" s="201"/>
      <c r="W455" s="202"/>
      <c r="X455" s="202"/>
      <c r="Y455" s="143"/>
      <c r="Z455" s="367"/>
      <c r="AA455" s="140"/>
      <c r="AB455" s="420"/>
      <c r="AC455" s="421"/>
      <c r="AD455" s="206"/>
      <c r="AE455" s="144"/>
      <c r="AF455" s="133"/>
      <c r="AG455" s="144"/>
      <c r="AH455" s="145"/>
      <c r="AI455" s="146"/>
      <c r="AJ455" s="144"/>
      <c r="AK455" s="147"/>
      <c r="AL455" s="114"/>
      <c r="AM455" s="211"/>
      <c r="AN455" s="132"/>
      <c r="AO455" s="132"/>
      <c r="AP455" s="149"/>
      <c r="AQ455" s="150"/>
      <c r="AR455" s="149"/>
      <c r="AS455" s="132"/>
      <c r="AT455" s="132"/>
      <c r="AU455" s="132"/>
      <c r="AV455" s="132"/>
      <c r="AW455" s="132"/>
      <c r="AX455" s="132"/>
      <c r="AY455" s="132"/>
      <c r="AZ455" s="132"/>
      <c r="BA455" s="132"/>
      <c r="BB455" s="132"/>
      <c r="BC455" s="132"/>
      <c r="BD455" s="132"/>
      <c r="BE455" s="132"/>
      <c r="BF455" s="132"/>
      <c r="BG455" s="132"/>
      <c r="BH455" s="132"/>
      <c r="BI455" s="132"/>
      <c r="BJ455" s="132"/>
      <c r="BK455" s="132"/>
      <c r="BL455" s="132"/>
      <c r="BM455" s="132"/>
      <c r="BN455" s="132"/>
    </row>
    <row r="456">
      <c r="A456" s="362" t="b">
        <v>0</v>
      </c>
      <c r="B456" s="94"/>
      <c r="C456" s="95"/>
      <c r="D456" s="96"/>
      <c r="E456" s="97"/>
      <c r="F456" s="98"/>
      <c r="G456" s="98"/>
      <c r="H456" s="98"/>
      <c r="I456" s="98"/>
      <c r="J456" s="98"/>
      <c r="K456" s="96"/>
      <c r="L456" s="96"/>
      <c r="M456" s="96"/>
      <c r="N456" s="270"/>
      <c r="O456" s="369"/>
      <c r="P456" s="370"/>
      <c r="Q456" s="196"/>
      <c r="R456" s="197"/>
      <c r="S456" s="198"/>
      <c r="T456" s="199"/>
      <c r="U456" s="200"/>
      <c r="V456" s="201"/>
      <c r="W456" s="202"/>
      <c r="X456" s="202"/>
      <c r="Y456" s="109"/>
      <c r="Z456" s="280"/>
      <c r="AA456" s="106"/>
      <c r="AB456" s="281"/>
      <c r="AC456" s="282"/>
      <c r="AD456" s="273"/>
      <c r="AE456" s="110"/>
      <c r="AF456" s="99"/>
      <c r="AG456" s="110"/>
      <c r="AH456" s="111"/>
      <c r="AI456" s="112"/>
      <c r="AJ456" s="110"/>
      <c r="AK456" s="113"/>
      <c r="AL456" s="114"/>
      <c r="AM456" s="278"/>
      <c r="AN456" s="98"/>
      <c r="AO456" s="98"/>
      <c r="AP456" s="116"/>
      <c r="AQ456" s="117"/>
      <c r="AR456" s="116"/>
      <c r="AS456" s="98"/>
      <c r="AT456" s="98"/>
      <c r="AU456" s="98"/>
      <c r="AV456" s="98"/>
      <c r="AW456" s="98"/>
      <c r="AX456" s="98"/>
      <c r="AY456" s="98"/>
      <c r="AZ456" s="98"/>
      <c r="BA456" s="98"/>
      <c r="BB456" s="98"/>
      <c r="BC456" s="98"/>
      <c r="BD456" s="98"/>
      <c r="BE456" s="98"/>
      <c r="BF456" s="98"/>
      <c r="BG456" s="98"/>
      <c r="BH456" s="98"/>
      <c r="BI456" s="98"/>
      <c r="BJ456" s="98"/>
      <c r="BK456" s="98"/>
      <c r="BL456" s="98"/>
      <c r="BM456" s="98"/>
      <c r="BN456" s="98"/>
    </row>
    <row r="457">
      <c r="A457" s="366" t="b">
        <v>0</v>
      </c>
      <c r="B457" s="128"/>
      <c r="C457" s="129"/>
      <c r="D457" s="130"/>
      <c r="E457" s="131"/>
      <c r="F457" s="132"/>
      <c r="G457" s="132"/>
      <c r="H457" s="132"/>
      <c r="I457" s="132"/>
      <c r="J457" s="132"/>
      <c r="K457" s="130"/>
      <c r="L457" s="130"/>
      <c r="M457" s="130"/>
      <c r="N457" s="195"/>
      <c r="O457" s="369"/>
      <c r="P457" s="370"/>
      <c r="Q457" s="196"/>
      <c r="R457" s="197"/>
      <c r="S457" s="198"/>
      <c r="T457" s="199"/>
      <c r="U457" s="200"/>
      <c r="V457" s="201"/>
      <c r="W457" s="202"/>
      <c r="X457" s="202"/>
      <c r="Y457" s="143"/>
      <c r="Z457" s="367"/>
      <c r="AA457" s="140"/>
      <c r="AB457" s="420"/>
      <c r="AC457" s="421"/>
      <c r="AD457" s="206"/>
      <c r="AE457" s="144"/>
      <c r="AF457" s="133"/>
      <c r="AG457" s="144"/>
      <c r="AH457" s="145"/>
      <c r="AI457" s="146"/>
      <c r="AJ457" s="144"/>
      <c r="AK457" s="147"/>
      <c r="AL457" s="114"/>
      <c r="AM457" s="211"/>
      <c r="AN457" s="132"/>
      <c r="AO457" s="132"/>
      <c r="AP457" s="149"/>
      <c r="AQ457" s="150"/>
      <c r="AR457" s="149"/>
      <c r="AS457" s="132"/>
      <c r="AT457" s="132"/>
      <c r="AU457" s="132"/>
      <c r="AV457" s="132"/>
      <c r="AW457" s="132"/>
      <c r="AX457" s="132"/>
      <c r="AY457" s="132"/>
      <c r="AZ457" s="132"/>
      <c r="BA457" s="132"/>
      <c r="BB457" s="132"/>
      <c r="BC457" s="132"/>
      <c r="BD457" s="132"/>
      <c r="BE457" s="132"/>
      <c r="BF457" s="132"/>
      <c r="BG457" s="132"/>
      <c r="BH457" s="132"/>
      <c r="BI457" s="132"/>
      <c r="BJ457" s="132"/>
      <c r="BK457" s="132"/>
      <c r="BL457" s="132"/>
      <c r="BM457" s="132"/>
      <c r="BN457" s="132"/>
    </row>
    <row r="458">
      <c r="A458" s="362" t="b">
        <v>0</v>
      </c>
      <c r="B458" s="94"/>
      <c r="C458" s="95"/>
      <c r="D458" s="96"/>
      <c r="E458" s="97"/>
      <c r="F458" s="98"/>
      <c r="G458" s="98"/>
      <c r="H458" s="98"/>
      <c r="I458" s="98"/>
      <c r="J458" s="98"/>
      <c r="K458" s="96"/>
      <c r="L458" s="96"/>
      <c r="M458" s="96"/>
      <c r="N458" s="270"/>
      <c r="O458" s="369"/>
      <c r="P458" s="370"/>
      <c r="Q458" s="196"/>
      <c r="R458" s="197"/>
      <c r="S458" s="198"/>
      <c r="T458" s="199"/>
      <c r="U458" s="200"/>
      <c r="V458" s="201"/>
      <c r="W458" s="202"/>
      <c r="X458" s="202"/>
      <c r="Y458" s="109"/>
      <c r="Z458" s="280"/>
      <c r="AA458" s="106"/>
      <c r="AB458" s="281"/>
      <c r="AC458" s="282"/>
      <c r="AD458" s="273"/>
      <c r="AE458" s="110"/>
      <c r="AF458" s="99"/>
      <c r="AG458" s="110"/>
      <c r="AH458" s="111"/>
      <c r="AI458" s="112"/>
      <c r="AJ458" s="110"/>
      <c r="AK458" s="113"/>
      <c r="AL458" s="114"/>
      <c r="AM458" s="278"/>
      <c r="AN458" s="98"/>
      <c r="AO458" s="98"/>
      <c r="AP458" s="116"/>
      <c r="AQ458" s="117"/>
      <c r="AR458" s="116"/>
      <c r="AS458" s="98"/>
      <c r="AT458" s="98"/>
      <c r="AU458" s="98"/>
      <c r="AV458" s="98"/>
      <c r="AW458" s="98"/>
      <c r="AX458" s="98"/>
      <c r="AY458" s="98"/>
      <c r="AZ458" s="98"/>
      <c r="BA458" s="98"/>
      <c r="BB458" s="98"/>
      <c r="BC458" s="98"/>
      <c r="BD458" s="98"/>
      <c r="BE458" s="98"/>
      <c r="BF458" s="98"/>
      <c r="BG458" s="98"/>
      <c r="BH458" s="98"/>
      <c r="BI458" s="98"/>
      <c r="BJ458" s="98"/>
      <c r="BK458" s="98"/>
      <c r="BL458" s="98"/>
      <c r="BM458" s="98"/>
      <c r="BN458" s="98"/>
    </row>
    <row r="459">
      <c r="A459" s="366" t="b">
        <v>0</v>
      </c>
      <c r="B459" s="128"/>
      <c r="C459" s="129"/>
      <c r="D459" s="130"/>
      <c r="E459" s="131"/>
      <c r="F459" s="132"/>
      <c r="G459" s="132"/>
      <c r="H459" s="132"/>
      <c r="I459" s="132"/>
      <c r="J459" s="132"/>
      <c r="K459" s="130"/>
      <c r="L459" s="130"/>
      <c r="M459" s="130"/>
      <c r="N459" s="195"/>
      <c r="O459" s="369"/>
      <c r="P459" s="370"/>
      <c r="Q459" s="196"/>
      <c r="R459" s="197"/>
      <c r="S459" s="198"/>
      <c r="T459" s="199"/>
      <c r="U459" s="200"/>
      <c r="V459" s="201"/>
      <c r="W459" s="202"/>
      <c r="X459" s="202"/>
      <c r="Y459" s="143"/>
      <c r="Z459" s="367"/>
      <c r="AA459" s="140"/>
      <c r="AB459" s="420"/>
      <c r="AC459" s="421"/>
      <c r="AD459" s="206"/>
      <c r="AE459" s="144"/>
      <c r="AF459" s="133"/>
      <c r="AG459" s="144"/>
      <c r="AH459" s="145"/>
      <c r="AI459" s="146"/>
      <c r="AJ459" s="144"/>
      <c r="AK459" s="147"/>
      <c r="AL459" s="114"/>
      <c r="AM459" s="211"/>
      <c r="AN459" s="132"/>
      <c r="AO459" s="132"/>
      <c r="AP459" s="149"/>
      <c r="AQ459" s="150"/>
      <c r="AR459" s="149"/>
      <c r="AS459" s="132"/>
      <c r="AT459" s="132"/>
      <c r="AU459" s="132"/>
      <c r="AV459" s="132"/>
      <c r="AW459" s="132"/>
      <c r="AX459" s="132"/>
      <c r="AY459" s="132"/>
      <c r="AZ459" s="132"/>
      <c r="BA459" s="132"/>
      <c r="BB459" s="132"/>
      <c r="BC459" s="132"/>
      <c r="BD459" s="132"/>
      <c r="BE459" s="132"/>
      <c r="BF459" s="132"/>
      <c r="BG459" s="132"/>
      <c r="BH459" s="132"/>
      <c r="BI459" s="132"/>
      <c r="BJ459" s="132"/>
      <c r="BK459" s="132"/>
      <c r="BL459" s="132"/>
      <c r="BM459" s="132"/>
      <c r="BN459" s="132"/>
    </row>
    <row r="460">
      <c r="A460" s="362" t="b">
        <v>0</v>
      </c>
      <c r="B460" s="94"/>
      <c r="C460" s="95"/>
      <c r="D460" s="96"/>
      <c r="E460" s="97"/>
      <c r="F460" s="98"/>
      <c r="G460" s="98"/>
      <c r="H460" s="98"/>
      <c r="I460" s="98"/>
      <c r="J460" s="98"/>
      <c r="K460" s="96"/>
      <c r="L460" s="96"/>
      <c r="M460" s="96"/>
      <c r="N460" s="270"/>
      <c r="O460" s="369"/>
      <c r="P460" s="370"/>
      <c r="Q460" s="196"/>
      <c r="R460" s="197"/>
      <c r="S460" s="198"/>
      <c r="T460" s="199"/>
      <c r="U460" s="200"/>
      <c r="V460" s="201"/>
      <c r="W460" s="202"/>
      <c r="X460" s="202"/>
      <c r="Y460" s="109"/>
      <c r="Z460" s="280"/>
      <c r="AA460" s="106"/>
      <c r="AB460" s="281"/>
      <c r="AC460" s="282"/>
      <c r="AD460" s="273"/>
      <c r="AE460" s="110"/>
      <c r="AF460" s="99"/>
      <c r="AG460" s="110"/>
      <c r="AH460" s="111"/>
      <c r="AI460" s="112"/>
      <c r="AJ460" s="110"/>
      <c r="AK460" s="113"/>
      <c r="AL460" s="114"/>
      <c r="AM460" s="278"/>
      <c r="AN460" s="98"/>
      <c r="AO460" s="98"/>
      <c r="AP460" s="116"/>
      <c r="AQ460" s="117"/>
      <c r="AR460" s="116"/>
      <c r="AS460" s="98"/>
      <c r="AT460" s="98"/>
      <c r="AU460" s="98"/>
      <c r="AV460" s="98"/>
      <c r="AW460" s="98"/>
      <c r="AX460" s="98"/>
      <c r="AY460" s="98"/>
      <c r="AZ460" s="98"/>
      <c r="BA460" s="98"/>
      <c r="BB460" s="98"/>
      <c r="BC460" s="98"/>
      <c r="BD460" s="98"/>
      <c r="BE460" s="98"/>
      <c r="BF460" s="98"/>
      <c r="BG460" s="98"/>
      <c r="BH460" s="98"/>
      <c r="BI460" s="98"/>
      <c r="BJ460" s="98"/>
      <c r="BK460" s="98"/>
      <c r="BL460" s="98"/>
      <c r="BM460" s="98"/>
      <c r="BN460" s="98"/>
    </row>
    <row r="461">
      <c r="A461" s="366" t="b">
        <v>0</v>
      </c>
      <c r="B461" s="128"/>
      <c r="C461" s="129"/>
      <c r="D461" s="130"/>
      <c r="E461" s="131"/>
      <c r="F461" s="132"/>
      <c r="G461" s="132"/>
      <c r="H461" s="132"/>
      <c r="I461" s="132"/>
      <c r="J461" s="132"/>
      <c r="K461" s="130"/>
      <c r="L461" s="130"/>
      <c r="M461" s="130"/>
      <c r="N461" s="195"/>
      <c r="O461" s="369"/>
      <c r="P461" s="370"/>
      <c r="Q461" s="196"/>
      <c r="R461" s="197"/>
      <c r="S461" s="198"/>
      <c r="T461" s="199"/>
      <c r="U461" s="200"/>
      <c r="V461" s="201"/>
      <c r="W461" s="202"/>
      <c r="X461" s="202"/>
      <c r="Y461" s="143"/>
      <c r="Z461" s="367"/>
      <c r="AA461" s="140"/>
      <c r="AB461" s="420"/>
      <c r="AC461" s="421"/>
      <c r="AD461" s="206"/>
      <c r="AE461" s="144"/>
      <c r="AF461" s="133"/>
      <c r="AG461" s="144"/>
      <c r="AH461" s="145"/>
      <c r="AI461" s="146"/>
      <c r="AJ461" s="144"/>
      <c r="AK461" s="147"/>
      <c r="AL461" s="114"/>
      <c r="AM461" s="211"/>
      <c r="AN461" s="132"/>
      <c r="AO461" s="132"/>
      <c r="AP461" s="149"/>
      <c r="AQ461" s="150"/>
      <c r="AR461" s="149"/>
      <c r="AS461" s="132"/>
      <c r="AT461" s="132"/>
      <c r="AU461" s="132"/>
      <c r="AV461" s="132"/>
      <c r="AW461" s="132"/>
      <c r="AX461" s="132"/>
      <c r="AY461" s="132"/>
      <c r="AZ461" s="132"/>
      <c r="BA461" s="132"/>
      <c r="BB461" s="132"/>
      <c r="BC461" s="132"/>
      <c r="BD461" s="132"/>
      <c r="BE461" s="132"/>
      <c r="BF461" s="132"/>
      <c r="BG461" s="132"/>
      <c r="BH461" s="132"/>
      <c r="BI461" s="132"/>
      <c r="BJ461" s="132"/>
      <c r="BK461" s="132"/>
      <c r="BL461" s="132"/>
      <c r="BM461" s="132"/>
      <c r="BN461" s="132"/>
    </row>
    <row r="462">
      <c r="A462" s="362" t="b">
        <v>0</v>
      </c>
      <c r="B462" s="94"/>
      <c r="C462" s="95"/>
      <c r="D462" s="96"/>
      <c r="E462" s="97"/>
      <c r="F462" s="98"/>
      <c r="G462" s="98"/>
      <c r="H462" s="98"/>
      <c r="I462" s="98"/>
      <c r="J462" s="98"/>
      <c r="K462" s="96"/>
      <c r="L462" s="96"/>
      <c r="M462" s="96"/>
      <c r="N462" s="270"/>
      <c r="O462" s="369"/>
      <c r="P462" s="370"/>
      <c r="Q462" s="196"/>
      <c r="R462" s="197"/>
      <c r="S462" s="198"/>
      <c r="T462" s="199"/>
      <c r="U462" s="200"/>
      <c r="V462" s="201"/>
      <c r="W462" s="202"/>
      <c r="X462" s="202"/>
      <c r="Y462" s="109"/>
      <c r="Z462" s="280"/>
      <c r="AA462" s="106"/>
      <c r="AB462" s="281"/>
      <c r="AC462" s="282"/>
      <c r="AD462" s="273"/>
      <c r="AE462" s="110"/>
      <c r="AF462" s="99"/>
      <c r="AG462" s="110"/>
      <c r="AH462" s="111"/>
      <c r="AI462" s="112"/>
      <c r="AJ462" s="110"/>
      <c r="AK462" s="113"/>
      <c r="AL462" s="114"/>
      <c r="AM462" s="278"/>
      <c r="AN462" s="98"/>
      <c r="AO462" s="98"/>
      <c r="AP462" s="116"/>
      <c r="AQ462" s="117"/>
      <c r="AR462" s="116"/>
      <c r="AS462" s="98"/>
      <c r="AT462" s="98"/>
      <c r="AU462" s="98"/>
      <c r="AV462" s="98"/>
      <c r="AW462" s="98"/>
      <c r="AX462" s="98"/>
      <c r="AY462" s="98"/>
      <c r="AZ462" s="98"/>
      <c r="BA462" s="98"/>
      <c r="BB462" s="98"/>
      <c r="BC462" s="98"/>
      <c r="BD462" s="98"/>
      <c r="BE462" s="98"/>
      <c r="BF462" s="98"/>
      <c r="BG462" s="98"/>
      <c r="BH462" s="98"/>
      <c r="BI462" s="98"/>
      <c r="BJ462" s="98"/>
      <c r="BK462" s="98"/>
      <c r="BL462" s="98"/>
      <c r="BM462" s="98"/>
      <c r="BN462" s="98"/>
    </row>
    <row r="463">
      <c r="A463" s="366" t="b">
        <v>0</v>
      </c>
      <c r="B463" s="128"/>
      <c r="C463" s="129"/>
      <c r="D463" s="130"/>
      <c r="E463" s="131"/>
      <c r="F463" s="132"/>
      <c r="G463" s="132"/>
      <c r="H463" s="132"/>
      <c r="I463" s="132"/>
      <c r="J463" s="132"/>
      <c r="K463" s="130"/>
      <c r="L463" s="130"/>
      <c r="M463" s="130"/>
      <c r="N463" s="195"/>
      <c r="O463" s="369"/>
      <c r="P463" s="370"/>
      <c r="Q463" s="196"/>
      <c r="R463" s="197"/>
      <c r="S463" s="198"/>
      <c r="T463" s="199"/>
      <c r="U463" s="200"/>
      <c r="V463" s="201"/>
      <c r="W463" s="202"/>
      <c r="X463" s="202"/>
      <c r="Y463" s="143"/>
      <c r="Z463" s="367"/>
      <c r="AA463" s="140"/>
      <c r="AB463" s="420"/>
      <c r="AC463" s="421"/>
      <c r="AD463" s="206"/>
      <c r="AE463" s="144"/>
      <c r="AF463" s="133"/>
      <c r="AG463" s="144"/>
      <c r="AH463" s="145"/>
      <c r="AI463" s="146"/>
      <c r="AJ463" s="144"/>
      <c r="AK463" s="147"/>
      <c r="AL463" s="114"/>
      <c r="AM463" s="211"/>
      <c r="AN463" s="132"/>
      <c r="AO463" s="132"/>
      <c r="AP463" s="149"/>
      <c r="AQ463" s="150"/>
      <c r="AR463" s="149"/>
      <c r="AS463" s="132"/>
      <c r="AT463" s="132"/>
      <c r="AU463" s="132"/>
      <c r="AV463" s="132"/>
      <c r="AW463" s="132"/>
      <c r="AX463" s="132"/>
      <c r="AY463" s="132"/>
      <c r="AZ463" s="132"/>
      <c r="BA463" s="132"/>
      <c r="BB463" s="132"/>
      <c r="BC463" s="132"/>
      <c r="BD463" s="132"/>
      <c r="BE463" s="132"/>
      <c r="BF463" s="132"/>
      <c r="BG463" s="132"/>
      <c r="BH463" s="132"/>
      <c r="BI463" s="132"/>
      <c r="BJ463" s="132"/>
      <c r="BK463" s="132"/>
      <c r="BL463" s="132"/>
      <c r="BM463" s="132"/>
      <c r="BN463" s="132"/>
    </row>
    <row r="464">
      <c r="A464" s="362" t="b">
        <v>0</v>
      </c>
      <c r="B464" s="94"/>
      <c r="C464" s="95"/>
      <c r="D464" s="96"/>
      <c r="E464" s="97"/>
      <c r="F464" s="98"/>
      <c r="G464" s="98"/>
      <c r="H464" s="98"/>
      <c r="I464" s="98"/>
      <c r="J464" s="98"/>
      <c r="K464" s="96"/>
      <c r="L464" s="96"/>
      <c r="M464" s="96"/>
      <c r="N464" s="270"/>
      <c r="O464" s="369"/>
      <c r="P464" s="370"/>
      <c r="Q464" s="196"/>
      <c r="R464" s="197"/>
      <c r="S464" s="198"/>
      <c r="T464" s="199"/>
      <c r="U464" s="200"/>
      <c r="V464" s="201"/>
      <c r="W464" s="202"/>
      <c r="X464" s="202"/>
      <c r="Y464" s="109"/>
      <c r="Z464" s="280"/>
      <c r="AA464" s="106"/>
      <c r="AB464" s="281"/>
      <c r="AC464" s="282"/>
      <c r="AD464" s="273"/>
      <c r="AE464" s="110"/>
      <c r="AF464" s="99"/>
      <c r="AG464" s="110"/>
      <c r="AH464" s="111"/>
      <c r="AI464" s="112"/>
      <c r="AJ464" s="110"/>
      <c r="AK464" s="113"/>
      <c r="AL464" s="114"/>
      <c r="AM464" s="278"/>
      <c r="AN464" s="98"/>
      <c r="AO464" s="98"/>
      <c r="AP464" s="116"/>
      <c r="AQ464" s="117"/>
      <c r="AR464" s="116"/>
      <c r="AS464" s="98"/>
      <c r="AT464" s="98"/>
      <c r="AU464" s="98"/>
      <c r="AV464" s="98"/>
      <c r="AW464" s="98"/>
      <c r="AX464" s="98"/>
      <c r="AY464" s="98"/>
      <c r="AZ464" s="98"/>
      <c r="BA464" s="98"/>
      <c r="BB464" s="98"/>
      <c r="BC464" s="98"/>
      <c r="BD464" s="98"/>
      <c r="BE464" s="98"/>
      <c r="BF464" s="98"/>
      <c r="BG464" s="98"/>
      <c r="BH464" s="98"/>
      <c r="BI464" s="98"/>
      <c r="BJ464" s="98"/>
      <c r="BK464" s="98"/>
      <c r="BL464" s="98"/>
      <c r="BM464" s="98"/>
      <c r="BN464" s="98"/>
    </row>
    <row r="465">
      <c r="A465" s="366" t="b">
        <v>0</v>
      </c>
      <c r="B465" s="128"/>
      <c r="C465" s="129"/>
      <c r="D465" s="130"/>
      <c r="E465" s="131"/>
      <c r="F465" s="132"/>
      <c r="G465" s="132"/>
      <c r="H465" s="132"/>
      <c r="I465" s="132"/>
      <c r="J465" s="132"/>
      <c r="K465" s="130"/>
      <c r="L465" s="130"/>
      <c r="M465" s="130"/>
      <c r="N465" s="195"/>
      <c r="O465" s="369"/>
      <c r="P465" s="370"/>
      <c r="Q465" s="196"/>
      <c r="R465" s="197"/>
      <c r="S465" s="198"/>
      <c r="T465" s="199"/>
      <c r="U465" s="200"/>
      <c r="V465" s="201"/>
      <c r="W465" s="202"/>
      <c r="X465" s="202"/>
      <c r="Y465" s="143"/>
      <c r="Z465" s="367"/>
      <c r="AA465" s="140"/>
      <c r="AB465" s="420"/>
      <c r="AC465" s="421"/>
      <c r="AD465" s="206"/>
      <c r="AE465" s="144"/>
      <c r="AF465" s="133"/>
      <c r="AG465" s="144"/>
      <c r="AH465" s="145"/>
      <c r="AI465" s="146"/>
      <c r="AJ465" s="144"/>
      <c r="AK465" s="147"/>
      <c r="AL465" s="114"/>
      <c r="AM465" s="211"/>
      <c r="AN465" s="132"/>
      <c r="AO465" s="132"/>
      <c r="AP465" s="149"/>
      <c r="AQ465" s="150"/>
      <c r="AR465" s="149"/>
      <c r="AS465" s="132"/>
      <c r="AT465" s="132"/>
      <c r="AU465" s="132"/>
      <c r="AV465" s="132"/>
      <c r="AW465" s="132"/>
      <c r="AX465" s="132"/>
      <c r="AY465" s="132"/>
      <c r="AZ465" s="132"/>
      <c r="BA465" s="132"/>
      <c r="BB465" s="132"/>
      <c r="BC465" s="132"/>
      <c r="BD465" s="132"/>
      <c r="BE465" s="132"/>
      <c r="BF465" s="132"/>
      <c r="BG465" s="132"/>
      <c r="BH465" s="132"/>
      <c r="BI465" s="132"/>
      <c r="BJ465" s="132"/>
      <c r="BK465" s="132"/>
      <c r="BL465" s="132"/>
      <c r="BM465" s="132"/>
      <c r="BN465" s="132"/>
    </row>
    <row r="466">
      <c r="A466" s="362" t="b">
        <v>0</v>
      </c>
      <c r="B466" s="94"/>
      <c r="C466" s="95"/>
      <c r="D466" s="96"/>
      <c r="E466" s="97"/>
      <c r="F466" s="98"/>
      <c r="G466" s="98"/>
      <c r="H466" s="98"/>
      <c r="I466" s="98"/>
      <c r="J466" s="98"/>
      <c r="K466" s="96"/>
      <c r="L466" s="96"/>
      <c r="M466" s="96"/>
      <c r="N466" s="270"/>
      <c r="O466" s="369"/>
      <c r="P466" s="370"/>
      <c r="Q466" s="196"/>
      <c r="R466" s="197"/>
      <c r="S466" s="198"/>
      <c r="T466" s="199"/>
      <c r="U466" s="200"/>
      <c r="V466" s="201"/>
      <c r="W466" s="202"/>
      <c r="X466" s="202"/>
      <c r="Y466" s="109"/>
      <c r="Z466" s="280"/>
      <c r="AA466" s="106"/>
      <c r="AB466" s="281"/>
      <c r="AC466" s="282"/>
      <c r="AD466" s="273"/>
      <c r="AE466" s="110"/>
      <c r="AF466" s="99"/>
      <c r="AG466" s="110"/>
      <c r="AH466" s="111"/>
      <c r="AI466" s="112"/>
      <c r="AJ466" s="110"/>
      <c r="AK466" s="113"/>
      <c r="AL466" s="114"/>
      <c r="AM466" s="278"/>
      <c r="AN466" s="98"/>
      <c r="AO466" s="98"/>
      <c r="AP466" s="116"/>
      <c r="AQ466" s="117"/>
      <c r="AR466" s="116"/>
      <c r="AS466" s="98"/>
      <c r="AT466" s="98"/>
      <c r="AU466" s="98"/>
      <c r="AV466" s="98"/>
      <c r="AW466" s="98"/>
      <c r="AX466" s="98"/>
      <c r="AY466" s="98"/>
      <c r="AZ466" s="98"/>
      <c r="BA466" s="98"/>
      <c r="BB466" s="98"/>
      <c r="BC466" s="98"/>
      <c r="BD466" s="98"/>
      <c r="BE466" s="98"/>
      <c r="BF466" s="98"/>
      <c r="BG466" s="98"/>
      <c r="BH466" s="98"/>
      <c r="BI466" s="98"/>
      <c r="BJ466" s="98"/>
      <c r="BK466" s="98"/>
      <c r="BL466" s="98"/>
      <c r="BM466" s="98"/>
      <c r="BN466" s="98"/>
    </row>
    <row r="467">
      <c r="A467" s="366" t="b">
        <v>0</v>
      </c>
      <c r="B467" s="128"/>
      <c r="C467" s="129"/>
      <c r="D467" s="130"/>
      <c r="E467" s="131"/>
      <c r="F467" s="132"/>
      <c r="G467" s="132"/>
      <c r="H467" s="132"/>
      <c r="I467" s="132"/>
      <c r="J467" s="132"/>
      <c r="K467" s="130"/>
      <c r="L467" s="130"/>
      <c r="M467" s="130"/>
      <c r="N467" s="195"/>
      <c r="O467" s="369"/>
      <c r="P467" s="370"/>
      <c r="Q467" s="196"/>
      <c r="R467" s="197"/>
      <c r="S467" s="198"/>
      <c r="T467" s="199"/>
      <c r="U467" s="200"/>
      <c r="V467" s="201"/>
      <c r="W467" s="202"/>
      <c r="X467" s="202"/>
      <c r="Y467" s="143"/>
      <c r="Z467" s="367"/>
      <c r="AA467" s="140"/>
      <c r="AB467" s="420"/>
      <c r="AC467" s="421"/>
      <c r="AD467" s="206"/>
      <c r="AE467" s="144"/>
      <c r="AF467" s="133"/>
      <c r="AG467" s="144"/>
      <c r="AH467" s="145"/>
      <c r="AI467" s="146"/>
      <c r="AJ467" s="144"/>
      <c r="AK467" s="147"/>
      <c r="AL467" s="114"/>
      <c r="AM467" s="211"/>
      <c r="AN467" s="132"/>
      <c r="AO467" s="132"/>
      <c r="AP467" s="149"/>
      <c r="AQ467" s="150"/>
      <c r="AR467" s="149"/>
      <c r="AS467" s="132"/>
      <c r="AT467" s="132"/>
      <c r="AU467" s="132"/>
      <c r="AV467" s="132"/>
      <c r="AW467" s="132"/>
      <c r="AX467" s="132"/>
      <c r="AY467" s="132"/>
      <c r="AZ467" s="132"/>
      <c r="BA467" s="132"/>
      <c r="BB467" s="132"/>
      <c r="BC467" s="132"/>
      <c r="BD467" s="132"/>
      <c r="BE467" s="132"/>
      <c r="BF467" s="132"/>
      <c r="BG467" s="132"/>
      <c r="BH467" s="132"/>
      <c r="BI467" s="132"/>
      <c r="BJ467" s="132"/>
      <c r="BK467" s="132"/>
      <c r="BL467" s="132"/>
      <c r="BM467" s="132"/>
      <c r="BN467" s="132"/>
    </row>
    <row r="468">
      <c r="A468" s="362" t="b">
        <v>0</v>
      </c>
      <c r="B468" s="94"/>
      <c r="C468" s="95"/>
      <c r="D468" s="96"/>
      <c r="E468" s="97"/>
      <c r="F468" s="98"/>
      <c r="G468" s="98"/>
      <c r="H468" s="98"/>
      <c r="I468" s="98"/>
      <c r="J468" s="98"/>
      <c r="K468" s="96"/>
      <c r="L468" s="96"/>
      <c r="M468" s="96"/>
      <c r="N468" s="270"/>
      <c r="O468" s="369"/>
      <c r="P468" s="370"/>
      <c r="Q468" s="196"/>
      <c r="R468" s="197"/>
      <c r="S468" s="198"/>
      <c r="T468" s="199"/>
      <c r="U468" s="200"/>
      <c r="V468" s="201"/>
      <c r="W468" s="202"/>
      <c r="X468" s="202"/>
      <c r="Y468" s="109"/>
      <c r="Z468" s="280"/>
      <c r="AA468" s="106"/>
      <c r="AB468" s="281"/>
      <c r="AC468" s="282"/>
      <c r="AD468" s="273"/>
      <c r="AE468" s="110"/>
      <c r="AF468" s="99"/>
      <c r="AG468" s="110"/>
      <c r="AH468" s="111"/>
      <c r="AI468" s="112"/>
      <c r="AJ468" s="110"/>
      <c r="AK468" s="113"/>
      <c r="AL468" s="114"/>
      <c r="AM468" s="278"/>
      <c r="AN468" s="98"/>
      <c r="AO468" s="98"/>
      <c r="AP468" s="116"/>
      <c r="AQ468" s="117"/>
      <c r="AR468" s="116"/>
      <c r="AS468" s="98"/>
      <c r="AT468" s="98"/>
      <c r="AU468" s="98"/>
      <c r="AV468" s="98"/>
      <c r="AW468" s="98"/>
      <c r="AX468" s="98"/>
      <c r="AY468" s="98"/>
      <c r="AZ468" s="98"/>
      <c r="BA468" s="98"/>
      <c r="BB468" s="98"/>
      <c r="BC468" s="98"/>
      <c r="BD468" s="98"/>
      <c r="BE468" s="98"/>
      <c r="BF468" s="98"/>
      <c r="BG468" s="98"/>
      <c r="BH468" s="98"/>
      <c r="BI468" s="98"/>
      <c r="BJ468" s="98"/>
      <c r="BK468" s="98"/>
      <c r="BL468" s="98"/>
      <c r="BM468" s="98"/>
      <c r="BN468" s="98"/>
    </row>
    <row r="469">
      <c r="A469" s="366" t="b">
        <v>0</v>
      </c>
      <c r="B469" s="128"/>
      <c r="C469" s="129"/>
      <c r="D469" s="130"/>
      <c r="E469" s="131"/>
      <c r="F469" s="132"/>
      <c r="G469" s="132"/>
      <c r="H469" s="132"/>
      <c r="I469" s="132"/>
      <c r="J469" s="132"/>
      <c r="K469" s="130"/>
      <c r="L469" s="130"/>
      <c r="M469" s="130"/>
      <c r="N469" s="195"/>
      <c r="O469" s="369"/>
      <c r="P469" s="370"/>
      <c r="Q469" s="196"/>
      <c r="R469" s="197"/>
      <c r="S469" s="198"/>
      <c r="T469" s="199"/>
      <c r="U469" s="200"/>
      <c r="V469" s="201"/>
      <c r="W469" s="202"/>
      <c r="X469" s="202"/>
      <c r="Y469" s="143"/>
      <c r="Z469" s="367"/>
      <c r="AA469" s="140"/>
      <c r="AB469" s="420"/>
      <c r="AC469" s="421"/>
      <c r="AD469" s="206"/>
      <c r="AE469" s="144"/>
      <c r="AF469" s="133"/>
      <c r="AG469" s="144"/>
      <c r="AH469" s="145"/>
      <c r="AI469" s="146"/>
      <c r="AJ469" s="144"/>
      <c r="AK469" s="147"/>
      <c r="AL469" s="114"/>
      <c r="AM469" s="211"/>
      <c r="AN469" s="132"/>
      <c r="AO469" s="132"/>
      <c r="AP469" s="149"/>
      <c r="AQ469" s="150"/>
      <c r="AR469" s="149"/>
      <c r="AS469" s="132"/>
      <c r="AT469" s="132"/>
      <c r="AU469" s="132"/>
      <c r="AV469" s="132"/>
      <c r="AW469" s="132"/>
      <c r="AX469" s="132"/>
      <c r="AY469" s="132"/>
      <c r="AZ469" s="132"/>
      <c r="BA469" s="132"/>
      <c r="BB469" s="132"/>
      <c r="BC469" s="132"/>
      <c r="BD469" s="132"/>
      <c r="BE469" s="132"/>
      <c r="BF469" s="132"/>
      <c r="BG469" s="132"/>
      <c r="BH469" s="132"/>
      <c r="BI469" s="132"/>
      <c r="BJ469" s="132"/>
      <c r="BK469" s="132"/>
      <c r="BL469" s="132"/>
      <c r="BM469" s="132"/>
      <c r="BN469" s="132"/>
    </row>
    <row r="470">
      <c r="A470" s="362" t="b">
        <v>0</v>
      </c>
      <c r="B470" s="94"/>
      <c r="C470" s="95"/>
      <c r="D470" s="96"/>
      <c r="E470" s="97"/>
      <c r="F470" s="98"/>
      <c r="G470" s="98"/>
      <c r="H470" s="98"/>
      <c r="I470" s="98"/>
      <c r="J470" s="98"/>
      <c r="K470" s="96"/>
      <c r="L470" s="96"/>
      <c r="M470" s="96"/>
      <c r="N470" s="270"/>
      <c r="O470" s="369"/>
      <c r="P470" s="370"/>
      <c r="Q470" s="196"/>
      <c r="R470" s="197"/>
      <c r="S470" s="198"/>
      <c r="T470" s="199"/>
      <c r="U470" s="200"/>
      <c r="V470" s="201"/>
      <c r="W470" s="202"/>
      <c r="X470" s="202"/>
      <c r="Y470" s="109"/>
      <c r="Z470" s="280"/>
      <c r="AA470" s="106"/>
      <c r="AB470" s="281"/>
      <c r="AC470" s="282"/>
      <c r="AD470" s="273"/>
      <c r="AE470" s="110"/>
      <c r="AF470" s="99"/>
      <c r="AG470" s="110"/>
      <c r="AH470" s="111"/>
      <c r="AI470" s="112"/>
      <c r="AJ470" s="110"/>
      <c r="AK470" s="113"/>
      <c r="AL470" s="114"/>
      <c r="AM470" s="278"/>
      <c r="AN470" s="98"/>
      <c r="AO470" s="98"/>
      <c r="AP470" s="116"/>
      <c r="AQ470" s="117"/>
      <c r="AR470" s="116"/>
      <c r="AS470" s="98"/>
      <c r="AT470" s="98"/>
      <c r="AU470" s="98"/>
      <c r="AV470" s="98"/>
      <c r="AW470" s="98"/>
      <c r="AX470" s="98"/>
      <c r="AY470" s="98"/>
      <c r="AZ470" s="98"/>
      <c r="BA470" s="98"/>
      <c r="BB470" s="98"/>
      <c r="BC470" s="98"/>
      <c r="BD470" s="98"/>
      <c r="BE470" s="98"/>
      <c r="BF470" s="98"/>
      <c r="BG470" s="98"/>
      <c r="BH470" s="98"/>
      <c r="BI470" s="98"/>
      <c r="BJ470" s="98"/>
      <c r="BK470" s="98"/>
      <c r="BL470" s="98"/>
      <c r="BM470" s="98"/>
      <c r="BN470" s="98"/>
    </row>
    <row r="471">
      <c r="A471" s="366" t="b">
        <v>0</v>
      </c>
      <c r="B471" s="128"/>
      <c r="C471" s="129"/>
      <c r="D471" s="130"/>
      <c r="E471" s="131"/>
      <c r="F471" s="132"/>
      <c r="G471" s="132"/>
      <c r="H471" s="132"/>
      <c r="I471" s="132"/>
      <c r="J471" s="132"/>
      <c r="K471" s="130"/>
      <c r="L471" s="130"/>
      <c r="M471" s="130"/>
      <c r="N471" s="195"/>
      <c r="O471" s="369"/>
      <c r="P471" s="370"/>
      <c r="Q471" s="196"/>
      <c r="R471" s="197"/>
      <c r="S471" s="198"/>
      <c r="T471" s="199"/>
      <c r="U471" s="200"/>
      <c r="V471" s="201"/>
      <c r="W471" s="202"/>
      <c r="X471" s="202"/>
      <c r="Y471" s="143"/>
      <c r="Z471" s="367"/>
      <c r="AA471" s="140"/>
      <c r="AB471" s="420"/>
      <c r="AC471" s="421"/>
      <c r="AD471" s="206"/>
      <c r="AE471" s="144"/>
      <c r="AF471" s="133"/>
      <c r="AG471" s="144"/>
      <c r="AH471" s="145"/>
      <c r="AI471" s="146"/>
      <c r="AJ471" s="144"/>
      <c r="AK471" s="147"/>
      <c r="AL471" s="114"/>
      <c r="AM471" s="211"/>
      <c r="AN471" s="132"/>
      <c r="AO471" s="132"/>
      <c r="AP471" s="149"/>
      <c r="AQ471" s="150"/>
      <c r="AR471" s="149"/>
      <c r="AS471" s="132"/>
      <c r="AT471" s="132"/>
      <c r="AU471" s="132"/>
      <c r="AV471" s="132"/>
      <c r="AW471" s="132"/>
      <c r="AX471" s="132"/>
      <c r="AY471" s="132"/>
      <c r="AZ471" s="132"/>
      <c r="BA471" s="132"/>
      <c r="BB471" s="132"/>
      <c r="BC471" s="132"/>
      <c r="BD471" s="132"/>
      <c r="BE471" s="132"/>
      <c r="BF471" s="132"/>
      <c r="BG471" s="132"/>
      <c r="BH471" s="132"/>
      <c r="BI471" s="132"/>
      <c r="BJ471" s="132"/>
      <c r="BK471" s="132"/>
      <c r="BL471" s="132"/>
      <c r="BM471" s="132"/>
      <c r="BN471" s="132"/>
    </row>
    <row r="472">
      <c r="A472" s="362" t="b">
        <v>0</v>
      </c>
      <c r="B472" s="94"/>
      <c r="C472" s="95"/>
      <c r="D472" s="96"/>
      <c r="E472" s="97"/>
      <c r="F472" s="98"/>
      <c r="G472" s="98"/>
      <c r="H472" s="98"/>
      <c r="I472" s="98"/>
      <c r="J472" s="98"/>
      <c r="K472" s="96"/>
      <c r="L472" s="96"/>
      <c r="M472" s="96"/>
      <c r="N472" s="270"/>
      <c r="O472" s="369"/>
      <c r="P472" s="370"/>
      <c r="Q472" s="196"/>
      <c r="R472" s="197"/>
      <c r="S472" s="198"/>
      <c r="T472" s="199"/>
      <c r="U472" s="200"/>
      <c r="V472" s="201"/>
      <c r="W472" s="202"/>
      <c r="X472" s="202"/>
      <c r="Y472" s="109"/>
      <c r="Z472" s="280"/>
      <c r="AA472" s="106"/>
      <c r="AB472" s="281"/>
      <c r="AC472" s="282"/>
      <c r="AD472" s="273"/>
      <c r="AE472" s="110"/>
      <c r="AF472" s="99"/>
      <c r="AG472" s="110"/>
      <c r="AH472" s="111"/>
      <c r="AI472" s="112"/>
      <c r="AJ472" s="110"/>
      <c r="AK472" s="113"/>
      <c r="AL472" s="114"/>
      <c r="AM472" s="278"/>
      <c r="AN472" s="98"/>
      <c r="AO472" s="98"/>
      <c r="AP472" s="116"/>
      <c r="AQ472" s="117"/>
      <c r="AR472" s="116"/>
      <c r="AS472" s="98"/>
      <c r="AT472" s="98"/>
      <c r="AU472" s="98"/>
      <c r="AV472" s="98"/>
      <c r="AW472" s="98"/>
      <c r="AX472" s="98"/>
      <c r="AY472" s="98"/>
      <c r="AZ472" s="98"/>
      <c r="BA472" s="98"/>
      <c r="BB472" s="98"/>
      <c r="BC472" s="98"/>
      <c r="BD472" s="98"/>
      <c r="BE472" s="98"/>
      <c r="BF472" s="98"/>
      <c r="BG472" s="98"/>
      <c r="BH472" s="98"/>
      <c r="BI472" s="98"/>
      <c r="BJ472" s="98"/>
      <c r="BK472" s="98"/>
      <c r="BL472" s="98"/>
      <c r="BM472" s="98"/>
      <c r="BN472" s="98"/>
    </row>
    <row r="473">
      <c r="A473" s="366" t="b">
        <v>0</v>
      </c>
      <c r="B473" s="128"/>
      <c r="C473" s="129"/>
      <c r="D473" s="130"/>
      <c r="E473" s="131"/>
      <c r="F473" s="132"/>
      <c r="G473" s="132"/>
      <c r="H473" s="132"/>
      <c r="I473" s="132"/>
      <c r="J473" s="132"/>
      <c r="K473" s="130"/>
      <c r="L473" s="130"/>
      <c r="M473" s="130"/>
      <c r="N473" s="195"/>
      <c r="O473" s="369"/>
      <c r="P473" s="370"/>
      <c r="Q473" s="196"/>
      <c r="R473" s="197"/>
      <c r="S473" s="198"/>
      <c r="T473" s="199"/>
      <c r="U473" s="200"/>
      <c r="V473" s="201"/>
      <c r="W473" s="202"/>
      <c r="X473" s="202"/>
      <c r="Y473" s="143"/>
      <c r="Z473" s="367"/>
      <c r="AA473" s="140"/>
      <c r="AB473" s="420"/>
      <c r="AC473" s="421"/>
      <c r="AD473" s="206"/>
      <c r="AE473" s="144"/>
      <c r="AF473" s="133"/>
      <c r="AG473" s="144"/>
      <c r="AH473" s="145"/>
      <c r="AI473" s="146"/>
      <c r="AJ473" s="144"/>
      <c r="AK473" s="147"/>
      <c r="AL473" s="114"/>
      <c r="AM473" s="211"/>
      <c r="AN473" s="132"/>
      <c r="AO473" s="132"/>
      <c r="AP473" s="149"/>
      <c r="AQ473" s="150"/>
      <c r="AR473" s="149"/>
      <c r="AS473" s="132"/>
      <c r="AT473" s="132"/>
      <c r="AU473" s="132"/>
      <c r="AV473" s="132"/>
      <c r="AW473" s="132"/>
      <c r="AX473" s="132"/>
      <c r="AY473" s="132"/>
      <c r="AZ473" s="132"/>
      <c r="BA473" s="132"/>
      <c r="BB473" s="132"/>
      <c r="BC473" s="132"/>
      <c r="BD473" s="132"/>
      <c r="BE473" s="132"/>
      <c r="BF473" s="132"/>
      <c r="BG473" s="132"/>
      <c r="BH473" s="132"/>
      <c r="BI473" s="132"/>
      <c r="BJ473" s="132"/>
      <c r="BK473" s="132"/>
      <c r="BL473" s="132"/>
      <c r="BM473" s="132"/>
      <c r="BN473" s="132"/>
    </row>
    <row r="474">
      <c r="A474" s="362" t="b">
        <v>0</v>
      </c>
      <c r="B474" s="94"/>
      <c r="C474" s="95"/>
      <c r="D474" s="96"/>
      <c r="E474" s="97"/>
      <c r="F474" s="98"/>
      <c r="G474" s="98"/>
      <c r="H474" s="98"/>
      <c r="I474" s="98"/>
      <c r="J474" s="98"/>
      <c r="K474" s="96"/>
      <c r="L474" s="96"/>
      <c r="M474" s="96"/>
      <c r="N474" s="270"/>
      <c r="O474" s="369"/>
      <c r="P474" s="370"/>
      <c r="Q474" s="196"/>
      <c r="R474" s="197"/>
      <c r="S474" s="198"/>
      <c r="T474" s="199"/>
      <c r="U474" s="200"/>
      <c r="V474" s="201"/>
      <c r="W474" s="202"/>
      <c r="X474" s="202"/>
      <c r="Y474" s="109"/>
      <c r="Z474" s="280"/>
      <c r="AA474" s="106"/>
      <c r="AB474" s="281"/>
      <c r="AC474" s="282"/>
      <c r="AD474" s="273"/>
      <c r="AE474" s="110"/>
      <c r="AF474" s="99"/>
      <c r="AG474" s="110"/>
      <c r="AH474" s="111"/>
      <c r="AI474" s="112"/>
      <c r="AJ474" s="110"/>
      <c r="AK474" s="113"/>
      <c r="AL474" s="114"/>
      <c r="AM474" s="278"/>
      <c r="AN474" s="98"/>
      <c r="AO474" s="98"/>
      <c r="AP474" s="116"/>
      <c r="AQ474" s="117"/>
      <c r="AR474" s="116"/>
      <c r="AS474" s="98"/>
      <c r="AT474" s="98"/>
      <c r="AU474" s="98"/>
      <c r="AV474" s="98"/>
      <c r="AW474" s="98"/>
      <c r="AX474" s="98"/>
      <c r="AY474" s="98"/>
      <c r="AZ474" s="98"/>
      <c r="BA474" s="98"/>
      <c r="BB474" s="98"/>
      <c r="BC474" s="98"/>
      <c r="BD474" s="98"/>
      <c r="BE474" s="98"/>
      <c r="BF474" s="98"/>
      <c r="BG474" s="98"/>
      <c r="BH474" s="98"/>
      <c r="BI474" s="98"/>
      <c r="BJ474" s="98"/>
      <c r="BK474" s="98"/>
      <c r="BL474" s="98"/>
      <c r="BM474" s="98"/>
      <c r="BN474" s="98"/>
    </row>
    <row r="475">
      <c r="A475" s="366" t="b">
        <v>0</v>
      </c>
      <c r="B475" s="128"/>
      <c r="C475" s="129"/>
      <c r="D475" s="130"/>
      <c r="E475" s="131"/>
      <c r="F475" s="132"/>
      <c r="G475" s="132"/>
      <c r="H475" s="132"/>
      <c r="I475" s="132"/>
      <c r="J475" s="132"/>
      <c r="K475" s="130"/>
      <c r="L475" s="130"/>
      <c r="M475" s="130"/>
      <c r="N475" s="195"/>
      <c r="O475" s="369"/>
      <c r="P475" s="370"/>
      <c r="Q475" s="196"/>
      <c r="R475" s="197"/>
      <c r="S475" s="198"/>
      <c r="T475" s="199"/>
      <c r="U475" s="200"/>
      <c r="V475" s="201"/>
      <c r="W475" s="202"/>
      <c r="X475" s="202"/>
      <c r="Y475" s="143"/>
      <c r="Z475" s="367"/>
      <c r="AA475" s="140"/>
      <c r="AB475" s="420"/>
      <c r="AC475" s="421"/>
      <c r="AD475" s="206"/>
      <c r="AE475" s="144"/>
      <c r="AF475" s="133"/>
      <c r="AG475" s="144"/>
      <c r="AH475" s="145"/>
      <c r="AI475" s="146"/>
      <c r="AJ475" s="144"/>
      <c r="AK475" s="147"/>
      <c r="AL475" s="114"/>
      <c r="AM475" s="211"/>
      <c r="AN475" s="132"/>
      <c r="AO475" s="132"/>
      <c r="AP475" s="149"/>
      <c r="AQ475" s="150"/>
      <c r="AR475" s="149"/>
      <c r="AS475" s="132"/>
      <c r="AT475" s="132"/>
      <c r="AU475" s="132"/>
      <c r="AV475" s="132"/>
      <c r="AW475" s="132"/>
      <c r="AX475" s="132"/>
      <c r="AY475" s="132"/>
      <c r="AZ475" s="132"/>
      <c r="BA475" s="132"/>
      <c r="BB475" s="132"/>
      <c r="BC475" s="132"/>
      <c r="BD475" s="132"/>
      <c r="BE475" s="132"/>
      <c r="BF475" s="132"/>
      <c r="BG475" s="132"/>
      <c r="BH475" s="132"/>
      <c r="BI475" s="132"/>
      <c r="BJ475" s="132"/>
      <c r="BK475" s="132"/>
      <c r="BL475" s="132"/>
      <c r="BM475" s="132"/>
      <c r="BN475" s="132"/>
    </row>
    <row r="476">
      <c r="A476" s="362" t="b">
        <v>0</v>
      </c>
      <c r="B476" s="94"/>
      <c r="C476" s="95"/>
      <c r="D476" s="96"/>
      <c r="E476" s="97"/>
      <c r="F476" s="98"/>
      <c r="G476" s="98"/>
      <c r="H476" s="98"/>
      <c r="I476" s="98"/>
      <c r="J476" s="98"/>
      <c r="K476" s="96"/>
      <c r="L476" s="96"/>
      <c r="M476" s="96"/>
      <c r="N476" s="270"/>
      <c r="O476" s="369"/>
      <c r="P476" s="370"/>
      <c r="Q476" s="196"/>
      <c r="R476" s="197"/>
      <c r="S476" s="198"/>
      <c r="T476" s="199"/>
      <c r="U476" s="200"/>
      <c r="V476" s="201"/>
      <c r="W476" s="202"/>
      <c r="X476" s="202"/>
      <c r="Y476" s="109"/>
      <c r="Z476" s="280"/>
      <c r="AA476" s="106"/>
      <c r="AB476" s="281"/>
      <c r="AC476" s="282"/>
      <c r="AD476" s="273"/>
      <c r="AE476" s="110"/>
      <c r="AF476" s="99"/>
      <c r="AG476" s="110"/>
      <c r="AH476" s="111"/>
      <c r="AI476" s="112"/>
      <c r="AJ476" s="110"/>
      <c r="AK476" s="113"/>
      <c r="AL476" s="114"/>
      <c r="AM476" s="278"/>
      <c r="AN476" s="98"/>
      <c r="AO476" s="98"/>
      <c r="AP476" s="116"/>
      <c r="AQ476" s="117"/>
      <c r="AR476" s="116"/>
      <c r="AS476" s="98"/>
      <c r="AT476" s="98"/>
      <c r="AU476" s="98"/>
      <c r="AV476" s="98"/>
      <c r="AW476" s="98"/>
      <c r="AX476" s="98"/>
      <c r="AY476" s="98"/>
      <c r="AZ476" s="98"/>
      <c r="BA476" s="98"/>
      <c r="BB476" s="98"/>
      <c r="BC476" s="98"/>
      <c r="BD476" s="98"/>
      <c r="BE476" s="98"/>
      <c r="BF476" s="98"/>
      <c r="BG476" s="98"/>
      <c r="BH476" s="98"/>
      <c r="BI476" s="98"/>
      <c r="BJ476" s="98"/>
      <c r="BK476" s="98"/>
      <c r="BL476" s="98"/>
      <c r="BM476" s="98"/>
      <c r="BN476" s="98"/>
    </row>
    <row r="477">
      <c r="A477" s="366" t="b">
        <v>0</v>
      </c>
      <c r="B477" s="128"/>
      <c r="C477" s="129"/>
      <c r="D477" s="130"/>
      <c r="E477" s="131"/>
      <c r="F477" s="132"/>
      <c r="G477" s="132"/>
      <c r="H477" s="132"/>
      <c r="I477" s="132"/>
      <c r="J477" s="132"/>
      <c r="K477" s="130"/>
      <c r="L477" s="130"/>
      <c r="M477" s="130"/>
      <c r="N477" s="195"/>
      <c r="O477" s="369"/>
      <c r="P477" s="370"/>
      <c r="Q477" s="196"/>
      <c r="R477" s="197"/>
      <c r="S477" s="198"/>
      <c r="T477" s="199"/>
      <c r="U477" s="200"/>
      <c r="V477" s="201"/>
      <c r="W477" s="202"/>
      <c r="X477" s="202"/>
      <c r="Y477" s="143"/>
      <c r="Z477" s="367"/>
      <c r="AA477" s="140"/>
      <c r="AB477" s="420"/>
      <c r="AC477" s="421"/>
      <c r="AD477" s="206"/>
      <c r="AE477" s="144"/>
      <c r="AF477" s="133"/>
      <c r="AG477" s="144"/>
      <c r="AH477" s="145"/>
      <c r="AI477" s="146"/>
      <c r="AJ477" s="144"/>
      <c r="AK477" s="147"/>
      <c r="AL477" s="114"/>
      <c r="AM477" s="211"/>
      <c r="AN477" s="132"/>
      <c r="AO477" s="132"/>
      <c r="AP477" s="149"/>
      <c r="AQ477" s="150"/>
      <c r="AR477" s="149"/>
      <c r="AS477" s="132"/>
      <c r="AT477" s="132"/>
      <c r="AU477" s="132"/>
      <c r="AV477" s="132"/>
      <c r="AW477" s="132"/>
      <c r="AX477" s="132"/>
      <c r="AY477" s="132"/>
      <c r="AZ477" s="132"/>
      <c r="BA477" s="132"/>
      <c r="BB477" s="132"/>
      <c r="BC477" s="132"/>
      <c r="BD477" s="132"/>
      <c r="BE477" s="132"/>
      <c r="BF477" s="132"/>
      <c r="BG477" s="132"/>
      <c r="BH477" s="132"/>
      <c r="BI477" s="132"/>
      <c r="BJ477" s="132"/>
      <c r="BK477" s="132"/>
      <c r="BL477" s="132"/>
      <c r="BM477" s="132"/>
      <c r="BN477" s="132"/>
    </row>
    <row r="478">
      <c r="A478" s="362" t="b">
        <v>0</v>
      </c>
      <c r="B478" s="94"/>
      <c r="C478" s="95"/>
      <c r="D478" s="96"/>
      <c r="E478" s="97"/>
      <c r="F478" s="98"/>
      <c r="G478" s="98"/>
      <c r="H478" s="98"/>
      <c r="I478" s="98"/>
      <c r="J478" s="98"/>
      <c r="K478" s="96"/>
      <c r="L478" s="96"/>
      <c r="M478" s="96"/>
      <c r="N478" s="270"/>
      <c r="O478" s="369"/>
      <c r="P478" s="370"/>
      <c r="Q478" s="196"/>
      <c r="R478" s="197"/>
      <c r="S478" s="198"/>
      <c r="T478" s="199"/>
      <c r="U478" s="200"/>
      <c r="V478" s="201"/>
      <c r="W478" s="202"/>
      <c r="X478" s="202"/>
      <c r="Y478" s="109"/>
      <c r="Z478" s="280"/>
      <c r="AA478" s="106"/>
      <c r="AB478" s="281"/>
      <c r="AC478" s="282"/>
      <c r="AD478" s="273"/>
      <c r="AE478" s="110"/>
      <c r="AF478" s="99"/>
      <c r="AG478" s="110"/>
      <c r="AH478" s="111"/>
      <c r="AI478" s="112"/>
      <c r="AJ478" s="110"/>
      <c r="AK478" s="113"/>
      <c r="AL478" s="114"/>
      <c r="AM478" s="278"/>
      <c r="AN478" s="98"/>
      <c r="AO478" s="98"/>
      <c r="AP478" s="116"/>
      <c r="AQ478" s="117"/>
      <c r="AR478" s="116"/>
      <c r="AS478" s="98"/>
      <c r="AT478" s="98"/>
      <c r="AU478" s="98"/>
      <c r="AV478" s="98"/>
      <c r="AW478" s="98"/>
      <c r="AX478" s="98"/>
      <c r="AY478" s="98"/>
      <c r="AZ478" s="98"/>
      <c r="BA478" s="98"/>
      <c r="BB478" s="98"/>
      <c r="BC478" s="98"/>
      <c r="BD478" s="98"/>
      <c r="BE478" s="98"/>
      <c r="BF478" s="98"/>
      <c r="BG478" s="98"/>
      <c r="BH478" s="98"/>
      <c r="BI478" s="98"/>
      <c r="BJ478" s="98"/>
      <c r="BK478" s="98"/>
      <c r="BL478" s="98"/>
      <c r="BM478" s="98"/>
      <c r="BN478" s="98"/>
    </row>
    <row r="479">
      <c r="A479" s="366" t="b">
        <v>0</v>
      </c>
      <c r="B479" s="128"/>
      <c r="C479" s="129"/>
      <c r="D479" s="130"/>
      <c r="E479" s="131"/>
      <c r="F479" s="132"/>
      <c r="G479" s="132"/>
      <c r="H479" s="132"/>
      <c r="I479" s="132"/>
      <c r="J479" s="132"/>
      <c r="K479" s="130"/>
      <c r="L479" s="130"/>
      <c r="M479" s="130"/>
      <c r="N479" s="195"/>
      <c r="O479" s="369"/>
      <c r="P479" s="370"/>
      <c r="Q479" s="196"/>
      <c r="R479" s="197"/>
      <c r="S479" s="198"/>
      <c r="T479" s="199"/>
      <c r="U479" s="200"/>
      <c r="V479" s="201"/>
      <c r="W479" s="202"/>
      <c r="X479" s="202"/>
      <c r="Y479" s="143"/>
      <c r="Z479" s="367"/>
      <c r="AA479" s="140"/>
      <c r="AB479" s="420"/>
      <c r="AC479" s="421"/>
      <c r="AD479" s="206"/>
      <c r="AE479" s="144"/>
      <c r="AF479" s="133"/>
      <c r="AG479" s="144"/>
      <c r="AH479" s="145"/>
      <c r="AI479" s="146"/>
      <c r="AJ479" s="144"/>
      <c r="AK479" s="147"/>
      <c r="AL479" s="114"/>
      <c r="AM479" s="211"/>
      <c r="AN479" s="132"/>
      <c r="AO479" s="132"/>
      <c r="AP479" s="149"/>
      <c r="AQ479" s="150"/>
      <c r="AR479" s="149"/>
      <c r="AS479" s="132"/>
      <c r="AT479" s="132"/>
      <c r="AU479" s="132"/>
      <c r="AV479" s="132"/>
      <c r="AW479" s="132"/>
      <c r="AX479" s="132"/>
      <c r="AY479" s="132"/>
      <c r="AZ479" s="132"/>
      <c r="BA479" s="132"/>
      <c r="BB479" s="132"/>
      <c r="BC479" s="132"/>
      <c r="BD479" s="132"/>
      <c r="BE479" s="132"/>
      <c r="BF479" s="132"/>
      <c r="BG479" s="132"/>
      <c r="BH479" s="132"/>
      <c r="BI479" s="132"/>
      <c r="BJ479" s="132"/>
      <c r="BK479" s="132"/>
      <c r="BL479" s="132"/>
      <c r="BM479" s="132"/>
      <c r="BN479" s="132"/>
    </row>
    <row r="480">
      <c r="A480" s="362" t="b">
        <v>0</v>
      </c>
      <c r="B480" s="94"/>
      <c r="C480" s="95"/>
      <c r="D480" s="96"/>
      <c r="E480" s="97"/>
      <c r="F480" s="98"/>
      <c r="G480" s="98"/>
      <c r="H480" s="98"/>
      <c r="I480" s="98"/>
      <c r="J480" s="98"/>
      <c r="K480" s="96"/>
      <c r="L480" s="96"/>
      <c r="M480" s="96"/>
      <c r="N480" s="270"/>
      <c r="O480" s="369"/>
      <c r="P480" s="370"/>
      <c r="Q480" s="196"/>
      <c r="R480" s="197"/>
      <c r="S480" s="198"/>
      <c r="T480" s="199"/>
      <c r="U480" s="200"/>
      <c r="V480" s="201"/>
      <c r="W480" s="202"/>
      <c r="X480" s="202"/>
      <c r="Y480" s="109"/>
      <c r="Z480" s="280"/>
      <c r="AA480" s="106"/>
      <c r="AB480" s="281"/>
      <c r="AC480" s="282"/>
      <c r="AD480" s="273"/>
      <c r="AE480" s="110"/>
      <c r="AF480" s="99"/>
      <c r="AG480" s="110"/>
      <c r="AH480" s="111"/>
      <c r="AI480" s="112"/>
      <c r="AJ480" s="110"/>
      <c r="AK480" s="113"/>
      <c r="AL480" s="114"/>
      <c r="AM480" s="278"/>
      <c r="AN480" s="98"/>
      <c r="AO480" s="98"/>
      <c r="AP480" s="116"/>
      <c r="AQ480" s="117"/>
      <c r="AR480" s="116"/>
      <c r="AS480" s="98"/>
      <c r="AT480" s="98"/>
      <c r="AU480" s="98"/>
      <c r="AV480" s="98"/>
      <c r="AW480" s="98"/>
      <c r="AX480" s="98"/>
      <c r="AY480" s="98"/>
      <c r="AZ480" s="98"/>
      <c r="BA480" s="98"/>
      <c r="BB480" s="98"/>
      <c r="BC480" s="98"/>
      <c r="BD480" s="98"/>
      <c r="BE480" s="98"/>
      <c r="BF480" s="98"/>
      <c r="BG480" s="98"/>
      <c r="BH480" s="98"/>
      <c r="BI480" s="98"/>
      <c r="BJ480" s="98"/>
      <c r="BK480" s="98"/>
      <c r="BL480" s="98"/>
      <c r="BM480" s="98"/>
      <c r="BN480" s="98"/>
    </row>
    <row r="481">
      <c r="A481" s="366" t="b">
        <v>0</v>
      </c>
      <c r="B481" s="128"/>
      <c r="C481" s="129"/>
      <c r="D481" s="130"/>
      <c r="E481" s="131"/>
      <c r="F481" s="132"/>
      <c r="G481" s="132"/>
      <c r="H481" s="132"/>
      <c r="I481" s="132"/>
      <c r="J481" s="132"/>
      <c r="K481" s="130"/>
      <c r="L481" s="130"/>
      <c r="M481" s="130"/>
      <c r="N481" s="195"/>
      <c r="O481" s="369"/>
      <c r="P481" s="370"/>
      <c r="Q481" s="196"/>
      <c r="R481" s="197"/>
      <c r="S481" s="198"/>
      <c r="T481" s="199"/>
      <c r="U481" s="200"/>
      <c r="V481" s="201"/>
      <c r="W481" s="202"/>
      <c r="X481" s="202"/>
      <c r="Y481" s="143"/>
      <c r="Z481" s="367"/>
      <c r="AA481" s="140"/>
      <c r="AB481" s="420"/>
      <c r="AC481" s="421"/>
      <c r="AD481" s="206"/>
      <c r="AE481" s="144"/>
      <c r="AF481" s="133"/>
      <c r="AG481" s="144"/>
      <c r="AH481" s="145"/>
      <c r="AI481" s="146"/>
      <c r="AJ481" s="144"/>
      <c r="AK481" s="147"/>
      <c r="AL481" s="114"/>
      <c r="AM481" s="211"/>
      <c r="AN481" s="132"/>
      <c r="AO481" s="132"/>
      <c r="AP481" s="149"/>
      <c r="AQ481" s="150"/>
      <c r="AR481" s="149"/>
      <c r="AS481" s="132"/>
      <c r="AT481" s="132"/>
      <c r="AU481" s="132"/>
      <c r="AV481" s="132"/>
      <c r="AW481" s="132"/>
      <c r="AX481" s="132"/>
      <c r="AY481" s="132"/>
      <c r="AZ481" s="132"/>
      <c r="BA481" s="132"/>
      <c r="BB481" s="132"/>
      <c r="BC481" s="132"/>
      <c r="BD481" s="132"/>
      <c r="BE481" s="132"/>
      <c r="BF481" s="132"/>
      <c r="BG481" s="132"/>
      <c r="BH481" s="132"/>
      <c r="BI481" s="132"/>
      <c r="BJ481" s="132"/>
      <c r="BK481" s="132"/>
      <c r="BL481" s="132"/>
      <c r="BM481" s="132"/>
      <c r="BN481" s="132"/>
    </row>
    <row r="482">
      <c r="A482" s="362" t="b">
        <v>0</v>
      </c>
      <c r="B482" s="94"/>
      <c r="C482" s="95"/>
      <c r="D482" s="96"/>
      <c r="E482" s="97"/>
      <c r="F482" s="98"/>
      <c r="G482" s="98"/>
      <c r="H482" s="98"/>
      <c r="I482" s="98"/>
      <c r="J482" s="98"/>
      <c r="K482" s="96"/>
      <c r="L482" s="96"/>
      <c r="M482" s="96"/>
      <c r="N482" s="270"/>
      <c r="O482" s="369"/>
      <c r="P482" s="370"/>
      <c r="Q482" s="196"/>
      <c r="R482" s="197"/>
      <c r="S482" s="198"/>
      <c r="T482" s="199"/>
      <c r="U482" s="200"/>
      <c r="V482" s="201"/>
      <c r="W482" s="202"/>
      <c r="X482" s="202"/>
      <c r="Y482" s="109"/>
      <c r="Z482" s="280"/>
      <c r="AA482" s="106"/>
      <c r="AB482" s="281"/>
      <c r="AC482" s="282"/>
      <c r="AD482" s="273"/>
      <c r="AE482" s="110"/>
      <c r="AF482" s="99"/>
      <c r="AG482" s="110"/>
      <c r="AH482" s="111"/>
      <c r="AI482" s="112"/>
      <c r="AJ482" s="110"/>
      <c r="AK482" s="113"/>
      <c r="AL482" s="114"/>
      <c r="AM482" s="278"/>
      <c r="AN482" s="98"/>
      <c r="AO482" s="98"/>
      <c r="AP482" s="116"/>
      <c r="AQ482" s="117"/>
      <c r="AR482" s="116"/>
      <c r="AS482" s="98"/>
      <c r="AT482" s="98"/>
      <c r="AU482" s="98"/>
      <c r="AV482" s="98"/>
      <c r="AW482" s="98"/>
      <c r="AX482" s="98"/>
      <c r="AY482" s="98"/>
      <c r="AZ482" s="98"/>
      <c r="BA482" s="98"/>
      <c r="BB482" s="98"/>
      <c r="BC482" s="98"/>
      <c r="BD482" s="98"/>
      <c r="BE482" s="98"/>
      <c r="BF482" s="98"/>
      <c r="BG482" s="98"/>
      <c r="BH482" s="98"/>
      <c r="BI482" s="98"/>
      <c r="BJ482" s="98"/>
      <c r="BK482" s="98"/>
      <c r="BL482" s="98"/>
      <c r="BM482" s="98"/>
      <c r="BN482" s="98"/>
    </row>
    <row r="483">
      <c r="A483" s="366" t="b">
        <v>0</v>
      </c>
      <c r="B483" s="128"/>
      <c r="C483" s="129"/>
      <c r="D483" s="130"/>
      <c r="E483" s="131"/>
      <c r="F483" s="132"/>
      <c r="G483" s="132"/>
      <c r="H483" s="132"/>
      <c r="I483" s="132"/>
      <c r="J483" s="132"/>
      <c r="K483" s="130"/>
      <c r="L483" s="130"/>
      <c r="M483" s="130"/>
      <c r="N483" s="195"/>
      <c r="O483" s="369"/>
      <c r="P483" s="370"/>
      <c r="Q483" s="196"/>
      <c r="R483" s="197"/>
      <c r="S483" s="198"/>
      <c r="T483" s="199"/>
      <c r="U483" s="200"/>
      <c r="V483" s="201"/>
      <c r="W483" s="202"/>
      <c r="X483" s="202"/>
      <c r="Y483" s="143"/>
      <c r="Z483" s="367"/>
      <c r="AA483" s="140"/>
      <c r="AB483" s="420"/>
      <c r="AC483" s="421"/>
      <c r="AD483" s="206"/>
      <c r="AE483" s="144"/>
      <c r="AF483" s="133"/>
      <c r="AG483" s="144"/>
      <c r="AH483" s="145"/>
      <c r="AI483" s="146"/>
      <c r="AJ483" s="144"/>
      <c r="AK483" s="147"/>
      <c r="AL483" s="114"/>
      <c r="AM483" s="211"/>
      <c r="AN483" s="132"/>
      <c r="AO483" s="132"/>
      <c r="AP483" s="149"/>
      <c r="AQ483" s="150"/>
      <c r="AR483" s="149"/>
      <c r="AS483" s="132"/>
      <c r="AT483" s="132"/>
      <c r="AU483" s="132"/>
      <c r="AV483" s="132"/>
      <c r="AW483" s="132"/>
      <c r="AX483" s="132"/>
      <c r="AY483" s="132"/>
      <c r="AZ483" s="132"/>
      <c r="BA483" s="132"/>
      <c r="BB483" s="132"/>
      <c r="BC483" s="132"/>
      <c r="BD483" s="132"/>
      <c r="BE483" s="132"/>
      <c r="BF483" s="132"/>
      <c r="BG483" s="132"/>
      <c r="BH483" s="132"/>
      <c r="BI483" s="132"/>
      <c r="BJ483" s="132"/>
      <c r="BK483" s="132"/>
      <c r="BL483" s="132"/>
      <c r="BM483" s="132"/>
      <c r="BN483" s="132"/>
    </row>
    <row r="484">
      <c r="A484" s="362" t="b">
        <v>0</v>
      </c>
      <c r="B484" s="94"/>
      <c r="C484" s="95"/>
      <c r="D484" s="96"/>
      <c r="E484" s="97"/>
      <c r="F484" s="98"/>
      <c r="G484" s="98"/>
      <c r="H484" s="98"/>
      <c r="I484" s="98"/>
      <c r="J484" s="98"/>
      <c r="K484" s="96"/>
      <c r="L484" s="96"/>
      <c r="M484" s="96"/>
      <c r="N484" s="270"/>
      <c r="O484" s="369"/>
      <c r="P484" s="370"/>
      <c r="Q484" s="196"/>
      <c r="R484" s="197"/>
      <c r="S484" s="198"/>
      <c r="T484" s="199"/>
      <c r="U484" s="200"/>
      <c r="V484" s="201"/>
      <c r="W484" s="202"/>
      <c r="X484" s="202"/>
      <c r="Y484" s="109"/>
      <c r="Z484" s="280"/>
      <c r="AA484" s="106"/>
      <c r="AB484" s="281"/>
      <c r="AC484" s="282"/>
      <c r="AD484" s="273"/>
      <c r="AE484" s="110"/>
      <c r="AF484" s="99"/>
      <c r="AG484" s="110"/>
      <c r="AH484" s="111"/>
      <c r="AI484" s="112"/>
      <c r="AJ484" s="110"/>
      <c r="AK484" s="113"/>
      <c r="AL484" s="114"/>
      <c r="AM484" s="278"/>
      <c r="AN484" s="98"/>
      <c r="AO484" s="98"/>
      <c r="AP484" s="116"/>
      <c r="AQ484" s="117"/>
      <c r="AR484" s="116"/>
      <c r="AS484" s="98"/>
      <c r="AT484" s="98"/>
      <c r="AU484" s="98"/>
      <c r="AV484" s="98"/>
      <c r="AW484" s="98"/>
      <c r="AX484" s="98"/>
      <c r="AY484" s="98"/>
      <c r="AZ484" s="98"/>
      <c r="BA484" s="98"/>
      <c r="BB484" s="98"/>
      <c r="BC484" s="98"/>
      <c r="BD484" s="98"/>
      <c r="BE484" s="98"/>
      <c r="BF484" s="98"/>
      <c r="BG484" s="98"/>
      <c r="BH484" s="98"/>
      <c r="BI484" s="98"/>
      <c r="BJ484" s="98"/>
      <c r="BK484" s="98"/>
      <c r="BL484" s="98"/>
      <c r="BM484" s="98"/>
      <c r="BN484" s="98"/>
    </row>
    <row r="485">
      <c r="A485" s="366" t="b">
        <v>0</v>
      </c>
      <c r="B485" s="128"/>
      <c r="C485" s="129"/>
      <c r="D485" s="130"/>
      <c r="E485" s="131"/>
      <c r="F485" s="132"/>
      <c r="G485" s="132"/>
      <c r="H485" s="132"/>
      <c r="I485" s="132"/>
      <c r="J485" s="132"/>
      <c r="K485" s="130"/>
      <c r="L485" s="130"/>
      <c r="M485" s="130"/>
      <c r="N485" s="195"/>
      <c r="O485" s="369"/>
      <c r="P485" s="370"/>
      <c r="Q485" s="196"/>
      <c r="R485" s="197"/>
      <c r="S485" s="198"/>
      <c r="T485" s="199"/>
      <c r="U485" s="200"/>
      <c r="V485" s="201"/>
      <c r="W485" s="202"/>
      <c r="X485" s="202"/>
      <c r="Y485" s="143"/>
      <c r="Z485" s="367"/>
      <c r="AA485" s="140"/>
      <c r="AB485" s="420"/>
      <c r="AC485" s="421"/>
      <c r="AD485" s="206"/>
      <c r="AE485" s="144"/>
      <c r="AF485" s="133"/>
      <c r="AG485" s="144"/>
      <c r="AH485" s="145"/>
      <c r="AI485" s="146"/>
      <c r="AJ485" s="144"/>
      <c r="AK485" s="147"/>
      <c r="AL485" s="114"/>
      <c r="AM485" s="211"/>
      <c r="AN485" s="132"/>
      <c r="AO485" s="132"/>
      <c r="AP485" s="149"/>
      <c r="AQ485" s="150"/>
      <c r="AR485" s="149"/>
      <c r="AS485" s="132"/>
      <c r="AT485" s="132"/>
      <c r="AU485" s="132"/>
      <c r="AV485" s="132"/>
      <c r="AW485" s="132"/>
      <c r="AX485" s="132"/>
      <c r="AY485" s="132"/>
      <c r="AZ485" s="132"/>
      <c r="BA485" s="132"/>
      <c r="BB485" s="132"/>
      <c r="BC485" s="132"/>
      <c r="BD485" s="132"/>
      <c r="BE485" s="132"/>
      <c r="BF485" s="132"/>
      <c r="BG485" s="132"/>
      <c r="BH485" s="132"/>
      <c r="BI485" s="132"/>
      <c r="BJ485" s="132"/>
      <c r="BK485" s="132"/>
      <c r="BL485" s="132"/>
      <c r="BM485" s="132"/>
      <c r="BN485" s="132"/>
    </row>
    <row r="486">
      <c r="A486" s="362" t="b">
        <v>0</v>
      </c>
      <c r="B486" s="94"/>
      <c r="C486" s="95"/>
      <c r="D486" s="96"/>
      <c r="E486" s="97"/>
      <c r="F486" s="98"/>
      <c r="G486" s="98"/>
      <c r="H486" s="98"/>
      <c r="I486" s="98"/>
      <c r="J486" s="98"/>
      <c r="K486" s="96"/>
      <c r="L486" s="96"/>
      <c r="M486" s="96"/>
      <c r="N486" s="270"/>
      <c r="O486" s="369"/>
      <c r="P486" s="370"/>
      <c r="Q486" s="196"/>
      <c r="R486" s="197"/>
      <c r="S486" s="198"/>
      <c r="T486" s="199"/>
      <c r="U486" s="200"/>
      <c r="V486" s="201"/>
      <c r="W486" s="202"/>
      <c r="X486" s="202"/>
      <c r="Y486" s="109"/>
      <c r="Z486" s="280"/>
      <c r="AA486" s="106"/>
      <c r="AB486" s="281"/>
      <c r="AC486" s="282"/>
      <c r="AD486" s="273"/>
      <c r="AE486" s="110"/>
      <c r="AF486" s="99"/>
      <c r="AG486" s="110"/>
      <c r="AH486" s="111"/>
      <c r="AI486" s="112"/>
      <c r="AJ486" s="110"/>
      <c r="AK486" s="113"/>
      <c r="AL486" s="114"/>
      <c r="AM486" s="278"/>
      <c r="AN486" s="98"/>
      <c r="AO486" s="98"/>
      <c r="AP486" s="116"/>
      <c r="AQ486" s="117"/>
      <c r="AR486" s="116"/>
      <c r="AS486" s="98"/>
      <c r="AT486" s="98"/>
      <c r="AU486" s="98"/>
      <c r="AV486" s="98"/>
      <c r="AW486" s="98"/>
      <c r="AX486" s="98"/>
      <c r="AY486" s="98"/>
      <c r="AZ486" s="98"/>
      <c r="BA486" s="98"/>
      <c r="BB486" s="98"/>
      <c r="BC486" s="98"/>
      <c r="BD486" s="98"/>
      <c r="BE486" s="98"/>
      <c r="BF486" s="98"/>
      <c r="BG486" s="98"/>
      <c r="BH486" s="98"/>
      <c r="BI486" s="98"/>
      <c r="BJ486" s="98"/>
      <c r="BK486" s="98"/>
      <c r="BL486" s="98"/>
      <c r="BM486" s="98"/>
      <c r="BN486" s="98"/>
    </row>
    <row r="487">
      <c r="A487" s="366" t="b">
        <v>0</v>
      </c>
      <c r="B487" s="128"/>
      <c r="C487" s="129"/>
      <c r="D487" s="130"/>
      <c r="E487" s="131"/>
      <c r="F487" s="132"/>
      <c r="G487" s="132"/>
      <c r="H487" s="132"/>
      <c r="I487" s="132"/>
      <c r="J487" s="132"/>
      <c r="K487" s="130"/>
      <c r="L487" s="130"/>
      <c r="M487" s="130"/>
      <c r="N487" s="195"/>
      <c r="O487" s="369"/>
      <c r="P487" s="370"/>
      <c r="Q487" s="196"/>
      <c r="R487" s="197"/>
      <c r="S487" s="198"/>
      <c r="T487" s="199"/>
      <c r="U487" s="200"/>
      <c r="V487" s="201"/>
      <c r="W487" s="202"/>
      <c r="X487" s="202"/>
      <c r="Y487" s="143"/>
      <c r="Z487" s="367"/>
      <c r="AA487" s="140"/>
      <c r="AB487" s="420"/>
      <c r="AC487" s="421"/>
      <c r="AD487" s="206"/>
      <c r="AE487" s="144"/>
      <c r="AF487" s="133"/>
      <c r="AG487" s="144"/>
      <c r="AH487" s="145"/>
      <c r="AI487" s="146"/>
      <c r="AJ487" s="144"/>
      <c r="AK487" s="147"/>
      <c r="AL487" s="114"/>
      <c r="AM487" s="211"/>
      <c r="AN487" s="132"/>
      <c r="AO487" s="132"/>
      <c r="AP487" s="149"/>
      <c r="AQ487" s="150"/>
      <c r="AR487" s="149"/>
      <c r="AS487" s="132"/>
      <c r="AT487" s="132"/>
      <c r="AU487" s="132"/>
      <c r="AV487" s="132"/>
      <c r="AW487" s="132"/>
      <c r="AX487" s="132"/>
      <c r="AY487" s="132"/>
      <c r="AZ487" s="132"/>
      <c r="BA487" s="132"/>
      <c r="BB487" s="132"/>
      <c r="BC487" s="132"/>
      <c r="BD487" s="132"/>
      <c r="BE487" s="132"/>
      <c r="BF487" s="132"/>
      <c r="BG487" s="132"/>
      <c r="BH487" s="132"/>
      <c r="BI487" s="132"/>
      <c r="BJ487" s="132"/>
      <c r="BK487" s="132"/>
      <c r="BL487" s="132"/>
      <c r="BM487" s="132"/>
      <c r="BN487" s="132"/>
    </row>
    <row r="488">
      <c r="A488" s="362" t="b">
        <v>0</v>
      </c>
      <c r="B488" s="94"/>
      <c r="C488" s="95"/>
      <c r="D488" s="96"/>
      <c r="E488" s="97"/>
      <c r="F488" s="98"/>
      <c r="G488" s="98"/>
      <c r="H488" s="98"/>
      <c r="I488" s="98"/>
      <c r="J488" s="98"/>
      <c r="K488" s="96"/>
      <c r="L488" s="96"/>
      <c r="M488" s="96"/>
      <c r="N488" s="270"/>
      <c r="O488" s="369"/>
      <c r="P488" s="370"/>
      <c r="Q488" s="196"/>
      <c r="R488" s="197"/>
      <c r="S488" s="198"/>
      <c r="T488" s="199"/>
      <c r="U488" s="200"/>
      <c r="V488" s="201"/>
      <c r="W488" s="202"/>
      <c r="X488" s="202"/>
      <c r="Y488" s="109"/>
      <c r="Z488" s="280"/>
      <c r="AA488" s="106"/>
      <c r="AB488" s="281"/>
      <c r="AC488" s="282"/>
      <c r="AD488" s="273"/>
      <c r="AE488" s="110"/>
      <c r="AF488" s="99"/>
      <c r="AG488" s="110"/>
      <c r="AH488" s="111"/>
      <c r="AI488" s="112"/>
      <c r="AJ488" s="110"/>
      <c r="AK488" s="113"/>
      <c r="AL488" s="114"/>
      <c r="AM488" s="278"/>
      <c r="AN488" s="98"/>
      <c r="AO488" s="98"/>
      <c r="AP488" s="116"/>
      <c r="AQ488" s="117"/>
      <c r="AR488" s="116"/>
      <c r="AS488" s="98"/>
      <c r="AT488" s="98"/>
      <c r="AU488" s="98"/>
      <c r="AV488" s="98"/>
      <c r="AW488" s="98"/>
      <c r="AX488" s="98"/>
      <c r="AY488" s="98"/>
      <c r="AZ488" s="98"/>
      <c r="BA488" s="98"/>
      <c r="BB488" s="98"/>
      <c r="BC488" s="98"/>
      <c r="BD488" s="98"/>
      <c r="BE488" s="98"/>
      <c r="BF488" s="98"/>
      <c r="BG488" s="98"/>
      <c r="BH488" s="98"/>
      <c r="BI488" s="98"/>
      <c r="BJ488" s="98"/>
      <c r="BK488" s="98"/>
      <c r="BL488" s="98"/>
      <c r="BM488" s="98"/>
      <c r="BN488" s="98"/>
    </row>
    <row r="489">
      <c r="A489" s="366" t="b">
        <v>0</v>
      </c>
      <c r="B489" s="128"/>
      <c r="C489" s="129"/>
      <c r="D489" s="130"/>
      <c r="E489" s="131"/>
      <c r="F489" s="132"/>
      <c r="G489" s="132"/>
      <c r="H489" s="132"/>
      <c r="I489" s="132"/>
      <c r="J489" s="132"/>
      <c r="K489" s="130"/>
      <c r="L489" s="130"/>
      <c r="M489" s="130"/>
      <c r="N489" s="195"/>
      <c r="O489" s="369"/>
      <c r="P489" s="370"/>
      <c r="Q489" s="196"/>
      <c r="R489" s="197"/>
      <c r="S489" s="198"/>
      <c r="T489" s="199"/>
      <c r="U489" s="200"/>
      <c r="V489" s="201"/>
      <c r="W489" s="202"/>
      <c r="X489" s="202"/>
      <c r="Y489" s="143"/>
      <c r="Z489" s="367"/>
      <c r="AA489" s="140"/>
      <c r="AB489" s="420"/>
      <c r="AC489" s="421"/>
      <c r="AD489" s="206"/>
      <c r="AE489" s="144"/>
      <c r="AF489" s="133"/>
      <c r="AG489" s="144"/>
      <c r="AH489" s="145"/>
      <c r="AI489" s="146"/>
      <c r="AJ489" s="144"/>
      <c r="AK489" s="147"/>
      <c r="AL489" s="114"/>
      <c r="AM489" s="211"/>
      <c r="AN489" s="132"/>
      <c r="AO489" s="132"/>
      <c r="AP489" s="149"/>
      <c r="AQ489" s="150"/>
      <c r="AR489" s="149"/>
      <c r="AS489" s="132"/>
      <c r="AT489" s="132"/>
      <c r="AU489" s="132"/>
      <c r="AV489" s="132"/>
      <c r="AW489" s="132"/>
      <c r="AX489" s="132"/>
      <c r="AY489" s="132"/>
      <c r="AZ489" s="132"/>
      <c r="BA489" s="132"/>
      <c r="BB489" s="132"/>
      <c r="BC489" s="132"/>
      <c r="BD489" s="132"/>
      <c r="BE489" s="132"/>
      <c r="BF489" s="132"/>
      <c r="BG489" s="132"/>
      <c r="BH489" s="132"/>
      <c r="BI489" s="132"/>
      <c r="BJ489" s="132"/>
      <c r="BK489" s="132"/>
      <c r="BL489" s="132"/>
      <c r="BM489" s="132"/>
      <c r="BN489" s="132"/>
    </row>
    <row r="490">
      <c r="A490" s="362" t="b">
        <v>0</v>
      </c>
      <c r="B490" s="94"/>
      <c r="C490" s="95"/>
      <c r="D490" s="96"/>
      <c r="E490" s="97"/>
      <c r="F490" s="98"/>
      <c r="G490" s="98"/>
      <c r="H490" s="98"/>
      <c r="I490" s="98"/>
      <c r="J490" s="98"/>
      <c r="K490" s="96"/>
      <c r="L490" s="96"/>
      <c r="M490" s="96"/>
      <c r="N490" s="270"/>
      <c r="O490" s="369"/>
      <c r="P490" s="370"/>
      <c r="Q490" s="196"/>
      <c r="R490" s="197"/>
      <c r="S490" s="198"/>
      <c r="T490" s="199"/>
      <c r="U490" s="200"/>
      <c r="V490" s="201"/>
      <c r="W490" s="202"/>
      <c r="X490" s="202"/>
      <c r="Y490" s="109"/>
      <c r="Z490" s="280"/>
      <c r="AA490" s="106"/>
      <c r="AB490" s="281"/>
      <c r="AC490" s="282"/>
      <c r="AD490" s="273"/>
      <c r="AE490" s="110"/>
      <c r="AF490" s="99"/>
      <c r="AG490" s="110"/>
      <c r="AH490" s="111"/>
      <c r="AI490" s="112"/>
      <c r="AJ490" s="110"/>
      <c r="AK490" s="113"/>
      <c r="AL490" s="114"/>
      <c r="AM490" s="278"/>
      <c r="AN490" s="98"/>
      <c r="AO490" s="98"/>
      <c r="AP490" s="116"/>
      <c r="AQ490" s="117"/>
      <c r="AR490" s="116"/>
      <c r="AS490" s="98"/>
      <c r="AT490" s="98"/>
      <c r="AU490" s="98"/>
      <c r="AV490" s="98"/>
      <c r="AW490" s="98"/>
      <c r="AX490" s="98"/>
      <c r="AY490" s="98"/>
      <c r="AZ490" s="98"/>
      <c r="BA490" s="98"/>
      <c r="BB490" s="98"/>
      <c r="BC490" s="98"/>
      <c r="BD490" s="98"/>
      <c r="BE490" s="98"/>
      <c r="BF490" s="98"/>
      <c r="BG490" s="98"/>
      <c r="BH490" s="98"/>
      <c r="BI490" s="98"/>
      <c r="BJ490" s="98"/>
      <c r="BK490" s="98"/>
      <c r="BL490" s="98"/>
      <c r="BM490" s="98"/>
      <c r="BN490" s="98"/>
    </row>
    <row r="491">
      <c r="A491" s="366" t="b">
        <v>0</v>
      </c>
      <c r="B491" s="128"/>
      <c r="C491" s="129"/>
      <c r="D491" s="130"/>
      <c r="E491" s="131"/>
      <c r="F491" s="132"/>
      <c r="G491" s="132"/>
      <c r="H491" s="132"/>
      <c r="I491" s="132"/>
      <c r="J491" s="132"/>
      <c r="K491" s="130"/>
      <c r="L491" s="130"/>
      <c r="M491" s="130"/>
      <c r="N491" s="195"/>
      <c r="O491" s="369"/>
      <c r="P491" s="370"/>
      <c r="Q491" s="196"/>
      <c r="R491" s="197"/>
      <c r="S491" s="198"/>
      <c r="T491" s="199"/>
      <c r="U491" s="200"/>
      <c r="V491" s="201"/>
      <c r="W491" s="202"/>
      <c r="X491" s="202"/>
      <c r="Y491" s="143"/>
      <c r="Z491" s="367"/>
      <c r="AA491" s="140"/>
      <c r="AB491" s="420"/>
      <c r="AC491" s="421"/>
      <c r="AD491" s="206"/>
      <c r="AE491" s="144"/>
      <c r="AF491" s="133"/>
      <c r="AG491" s="144"/>
      <c r="AH491" s="145"/>
      <c r="AI491" s="146"/>
      <c r="AJ491" s="144"/>
      <c r="AK491" s="147"/>
      <c r="AL491" s="114"/>
      <c r="AM491" s="211"/>
      <c r="AN491" s="132"/>
      <c r="AO491" s="132"/>
      <c r="AP491" s="149"/>
      <c r="AQ491" s="150"/>
      <c r="AR491" s="149"/>
      <c r="AS491" s="132"/>
      <c r="AT491" s="132"/>
      <c r="AU491" s="132"/>
      <c r="AV491" s="132"/>
      <c r="AW491" s="132"/>
      <c r="AX491" s="132"/>
      <c r="AY491" s="132"/>
      <c r="AZ491" s="132"/>
      <c r="BA491" s="132"/>
      <c r="BB491" s="132"/>
      <c r="BC491" s="132"/>
      <c r="BD491" s="132"/>
      <c r="BE491" s="132"/>
      <c r="BF491" s="132"/>
      <c r="BG491" s="132"/>
      <c r="BH491" s="132"/>
      <c r="BI491" s="132"/>
      <c r="BJ491" s="132"/>
      <c r="BK491" s="132"/>
      <c r="BL491" s="132"/>
      <c r="BM491" s="132"/>
      <c r="BN491" s="132"/>
    </row>
    <row r="492">
      <c r="A492" s="362" t="b">
        <v>0</v>
      </c>
      <c r="B492" s="94"/>
      <c r="C492" s="95"/>
      <c r="D492" s="96"/>
      <c r="E492" s="97"/>
      <c r="F492" s="98"/>
      <c r="G492" s="98"/>
      <c r="H492" s="98"/>
      <c r="I492" s="98"/>
      <c r="J492" s="98"/>
      <c r="K492" s="96"/>
      <c r="L492" s="96"/>
      <c r="M492" s="96"/>
      <c r="N492" s="270"/>
      <c r="O492" s="369"/>
      <c r="P492" s="370"/>
      <c r="Q492" s="196"/>
      <c r="R492" s="197"/>
      <c r="S492" s="198"/>
      <c r="T492" s="199"/>
      <c r="U492" s="200"/>
      <c r="V492" s="201"/>
      <c r="W492" s="202"/>
      <c r="X492" s="202"/>
      <c r="Y492" s="109"/>
      <c r="Z492" s="280"/>
      <c r="AA492" s="106"/>
      <c r="AB492" s="281"/>
      <c r="AC492" s="282"/>
      <c r="AD492" s="273"/>
      <c r="AE492" s="110"/>
      <c r="AF492" s="99"/>
      <c r="AG492" s="110"/>
      <c r="AH492" s="111"/>
      <c r="AI492" s="112"/>
      <c r="AJ492" s="110"/>
      <c r="AK492" s="113"/>
      <c r="AL492" s="114"/>
      <c r="AM492" s="278"/>
      <c r="AN492" s="98"/>
      <c r="AO492" s="98"/>
      <c r="AP492" s="116"/>
      <c r="AQ492" s="117"/>
      <c r="AR492" s="116"/>
      <c r="AS492" s="98"/>
      <c r="AT492" s="98"/>
      <c r="AU492" s="98"/>
      <c r="AV492" s="98"/>
      <c r="AW492" s="98"/>
      <c r="AX492" s="98"/>
      <c r="AY492" s="98"/>
      <c r="AZ492" s="98"/>
      <c r="BA492" s="98"/>
      <c r="BB492" s="98"/>
      <c r="BC492" s="98"/>
      <c r="BD492" s="98"/>
      <c r="BE492" s="98"/>
      <c r="BF492" s="98"/>
      <c r="BG492" s="98"/>
      <c r="BH492" s="98"/>
      <c r="BI492" s="98"/>
      <c r="BJ492" s="98"/>
      <c r="BK492" s="98"/>
      <c r="BL492" s="98"/>
      <c r="BM492" s="98"/>
      <c r="BN492" s="98"/>
    </row>
    <row r="493">
      <c r="A493" s="366" t="b">
        <v>0</v>
      </c>
      <c r="B493" s="128"/>
      <c r="C493" s="129"/>
      <c r="D493" s="130"/>
      <c r="E493" s="131"/>
      <c r="F493" s="132"/>
      <c r="G493" s="132"/>
      <c r="H493" s="132"/>
      <c r="I493" s="132"/>
      <c r="J493" s="132"/>
      <c r="K493" s="130"/>
      <c r="L493" s="130"/>
      <c r="M493" s="130"/>
      <c r="N493" s="195"/>
      <c r="O493" s="369"/>
      <c r="P493" s="370"/>
      <c r="Q493" s="196"/>
      <c r="R493" s="197"/>
      <c r="S493" s="198"/>
      <c r="T493" s="199"/>
      <c r="U493" s="200"/>
      <c r="V493" s="201"/>
      <c r="W493" s="202"/>
      <c r="X493" s="202"/>
      <c r="Y493" s="143"/>
      <c r="Z493" s="367"/>
      <c r="AA493" s="140"/>
      <c r="AB493" s="420"/>
      <c r="AC493" s="421"/>
      <c r="AD493" s="206"/>
      <c r="AE493" s="144"/>
      <c r="AF493" s="133"/>
      <c r="AG493" s="144"/>
      <c r="AH493" s="145"/>
      <c r="AI493" s="146"/>
      <c r="AJ493" s="144"/>
      <c r="AK493" s="147"/>
      <c r="AL493" s="114"/>
      <c r="AM493" s="211"/>
      <c r="AN493" s="132"/>
      <c r="AO493" s="132"/>
      <c r="AP493" s="149"/>
      <c r="AQ493" s="150"/>
      <c r="AR493" s="149"/>
      <c r="AS493" s="132"/>
      <c r="AT493" s="132"/>
      <c r="AU493" s="132"/>
      <c r="AV493" s="132"/>
      <c r="AW493" s="132"/>
      <c r="AX493" s="132"/>
      <c r="AY493" s="132"/>
      <c r="AZ493" s="132"/>
      <c r="BA493" s="132"/>
      <c r="BB493" s="132"/>
      <c r="BC493" s="132"/>
      <c r="BD493" s="132"/>
      <c r="BE493" s="132"/>
      <c r="BF493" s="132"/>
      <c r="BG493" s="132"/>
      <c r="BH493" s="132"/>
      <c r="BI493" s="132"/>
      <c r="BJ493" s="132"/>
      <c r="BK493" s="132"/>
      <c r="BL493" s="132"/>
      <c r="BM493" s="132"/>
      <c r="BN493" s="132"/>
    </row>
    <row r="494">
      <c r="A494" s="362" t="b">
        <v>0</v>
      </c>
      <c r="B494" s="94"/>
      <c r="C494" s="95"/>
      <c r="D494" s="96"/>
      <c r="E494" s="97"/>
      <c r="F494" s="98"/>
      <c r="G494" s="98"/>
      <c r="H494" s="98"/>
      <c r="I494" s="98"/>
      <c r="J494" s="98"/>
      <c r="K494" s="96"/>
      <c r="L494" s="96"/>
      <c r="M494" s="96"/>
      <c r="N494" s="270"/>
      <c r="O494" s="369"/>
      <c r="P494" s="370"/>
      <c r="Q494" s="196"/>
      <c r="R494" s="197"/>
      <c r="S494" s="198"/>
      <c r="T494" s="199"/>
      <c r="U494" s="200"/>
      <c r="V494" s="201"/>
      <c r="W494" s="202"/>
      <c r="X494" s="202"/>
      <c r="Y494" s="109"/>
      <c r="Z494" s="280"/>
      <c r="AA494" s="106"/>
      <c r="AB494" s="281"/>
      <c r="AC494" s="282"/>
      <c r="AD494" s="273"/>
      <c r="AE494" s="110"/>
      <c r="AF494" s="99"/>
      <c r="AG494" s="110"/>
      <c r="AH494" s="111"/>
      <c r="AI494" s="112"/>
      <c r="AJ494" s="110"/>
      <c r="AK494" s="113"/>
      <c r="AL494" s="114"/>
      <c r="AM494" s="278"/>
      <c r="AN494" s="98"/>
      <c r="AO494" s="98"/>
      <c r="AP494" s="116"/>
      <c r="AQ494" s="117"/>
      <c r="AR494" s="116"/>
      <c r="AS494" s="98"/>
      <c r="AT494" s="98"/>
      <c r="AU494" s="98"/>
      <c r="AV494" s="98"/>
      <c r="AW494" s="98"/>
      <c r="AX494" s="98"/>
      <c r="AY494" s="98"/>
      <c r="AZ494" s="98"/>
      <c r="BA494" s="98"/>
      <c r="BB494" s="98"/>
      <c r="BC494" s="98"/>
      <c r="BD494" s="98"/>
      <c r="BE494" s="98"/>
      <c r="BF494" s="98"/>
      <c r="BG494" s="98"/>
      <c r="BH494" s="98"/>
      <c r="BI494" s="98"/>
      <c r="BJ494" s="98"/>
      <c r="BK494" s="98"/>
      <c r="BL494" s="98"/>
      <c r="BM494" s="98"/>
      <c r="BN494" s="98"/>
    </row>
    <row r="495">
      <c r="A495" s="366" t="b">
        <v>0</v>
      </c>
      <c r="B495" s="128"/>
      <c r="C495" s="129"/>
      <c r="D495" s="130"/>
      <c r="E495" s="131"/>
      <c r="F495" s="132"/>
      <c r="G495" s="132"/>
      <c r="H495" s="132"/>
      <c r="I495" s="132"/>
      <c r="J495" s="132"/>
      <c r="K495" s="130"/>
      <c r="L495" s="130"/>
      <c r="M495" s="130"/>
      <c r="N495" s="195"/>
      <c r="O495" s="369"/>
      <c r="P495" s="370"/>
      <c r="Q495" s="196"/>
      <c r="R495" s="197"/>
      <c r="S495" s="198"/>
      <c r="T495" s="199"/>
      <c r="U495" s="200"/>
      <c r="V495" s="201"/>
      <c r="W495" s="202"/>
      <c r="X495" s="202"/>
      <c r="Y495" s="143"/>
      <c r="Z495" s="367"/>
      <c r="AA495" s="140"/>
      <c r="AB495" s="420"/>
      <c r="AC495" s="421"/>
      <c r="AD495" s="206"/>
      <c r="AE495" s="144"/>
      <c r="AF495" s="133"/>
      <c r="AG495" s="144"/>
      <c r="AH495" s="145"/>
      <c r="AI495" s="146"/>
      <c r="AJ495" s="144"/>
      <c r="AK495" s="147"/>
      <c r="AL495" s="114"/>
      <c r="AM495" s="211"/>
      <c r="AN495" s="132"/>
      <c r="AO495" s="132"/>
      <c r="AP495" s="149"/>
      <c r="AQ495" s="150"/>
      <c r="AR495" s="149"/>
      <c r="AS495" s="132"/>
      <c r="AT495" s="132"/>
      <c r="AU495" s="132"/>
      <c r="AV495" s="132"/>
      <c r="AW495" s="132"/>
      <c r="AX495" s="132"/>
      <c r="AY495" s="132"/>
      <c r="AZ495" s="132"/>
      <c r="BA495" s="132"/>
      <c r="BB495" s="132"/>
      <c r="BC495" s="132"/>
      <c r="BD495" s="132"/>
      <c r="BE495" s="132"/>
      <c r="BF495" s="132"/>
      <c r="BG495" s="132"/>
      <c r="BH495" s="132"/>
      <c r="BI495" s="132"/>
      <c r="BJ495" s="132"/>
      <c r="BK495" s="132"/>
      <c r="BL495" s="132"/>
      <c r="BM495" s="132"/>
      <c r="BN495" s="132"/>
    </row>
    <row r="496">
      <c r="A496" s="362" t="b">
        <v>0</v>
      </c>
      <c r="B496" s="94"/>
      <c r="C496" s="95"/>
      <c r="D496" s="96"/>
      <c r="E496" s="97"/>
      <c r="F496" s="98"/>
      <c r="G496" s="98"/>
      <c r="H496" s="98"/>
      <c r="I496" s="98"/>
      <c r="J496" s="98"/>
      <c r="K496" s="96"/>
      <c r="L496" s="96"/>
      <c r="M496" s="96"/>
      <c r="N496" s="270"/>
      <c r="O496" s="369"/>
      <c r="P496" s="370"/>
      <c r="Q496" s="196"/>
      <c r="R496" s="197"/>
      <c r="S496" s="198"/>
      <c r="T496" s="199"/>
      <c r="U496" s="200"/>
      <c r="V496" s="201"/>
      <c r="W496" s="202"/>
      <c r="X496" s="202"/>
      <c r="Y496" s="109"/>
      <c r="Z496" s="280"/>
      <c r="AA496" s="106"/>
      <c r="AB496" s="281"/>
      <c r="AC496" s="282"/>
      <c r="AD496" s="273"/>
      <c r="AE496" s="110"/>
      <c r="AF496" s="99"/>
      <c r="AG496" s="110"/>
      <c r="AH496" s="111"/>
      <c r="AI496" s="112"/>
      <c r="AJ496" s="110"/>
      <c r="AK496" s="113"/>
      <c r="AL496" s="114"/>
      <c r="AM496" s="278"/>
      <c r="AN496" s="98"/>
      <c r="AO496" s="98"/>
      <c r="AP496" s="116"/>
      <c r="AQ496" s="117"/>
      <c r="AR496" s="116"/>
      <c r="AS496" s="98"/>
      <c r="AT496" s="98"/>
      <c r="AU496" s="98"/>
      <c r="AV496" s="98"/>
      <c r="AW496" s="98"/>
      <c r="AX496" s="98"/>
      <c r="AY496" s="98"/>
      <c r="AZ496" s="98"/>
      <c r="BA496" s="98"/>
      <c r="BB496" s="98"/>
      <c r="BC496" s="98"/>
      <c r="BD496" s="98"/>
      <c r="BE496" s="98"/>
      <c r="BF496" s="98"/>
      <c r="BG496" s="98"/>
      <c r="BH496" s="98"/>
      <c r="BI496" s="98"/>
      <c r="BJ496" s="98"/>
      <c r="BK496" s="98"/>
      <c r="BL496" s="98"/>
      <c r="BM496" s="98"/>
      <c r="BN496" s="98"/>
    </row>
    <row r="497">
      <c r="A497" s="366" t="b">
        <v>0</v>
      </c>
      <c r="B497" s="128"/>
      <c r="C497" s="129"/>
      <c r="D497" s="130"/>
      <c r="E497" s="131"/>
      <c r="F497" s="132"/>
      <c r="G497" s="132"/>
      <c r="H497" s="132"/>
      <c r="I497" s="132"/>
      <c r="J497" s="132"/>
      <c r="K497" s="130"/>
      <c r="L497" s="130"/>
      <c r="M497" s="130"/>
      <c r="N497" s="195"/>
      <c r="O497" s="369"/>
      <c r="P497" s="370"/>
      <c r="Q497" s="196"/>
      <c r="R497" s="197"/>
      <c r="S497" s="198"/>
      <c r="T497" s="199"/>
      <c r="U497" s="200"/>
      <c r="V497" s="201"/>
      <c r="W497" s="202"/>
      <c r="X497" s="202"/>
      <c r="Y497" s="143"/>
      <c r="Z497" s="367"/>
      <c r="AA497" s="140"/>
      <c r="AB497" s="420"/>
      <c r="AC497" s="421"/>
      <c r="AD497" s="206"/>
      <c r="AE497" s="144"/>
      <c r="AF497" s="133"/>
      <c r="AG497" s="144"/>
      <c r="AH497" s="145"/>
      <c r="AI497" s="146"/>
      <c r="AJ497" s="144"/>
      <c r="AK497" s="147"/>
      <c r="AL497" s="114"/>
      <c r="AM497" s="211"/>
      <c r="AN497" s="132"/>
      <c r="AO497" s="132"/>
      <c r="AP497" s="149"/>
      <c r="AQ497" s="150"/>
      <c r="AR497" s="149"/>
      <c r="AS497" s="132"/>
      <c r="AT497" s="132"/>
      <c r="AU497" s="132"/>
      <c r="AV497" s="132"/>
      <c r="AW497" s="132"/>
      <c r="AX497" s="132"/>
      <c r="AY497" s="132"/>
      <c r="AZ497" s="132"/>
      <c r="BA497" s="132"/>
      <c r="BB497" s="132"/>
      <c r="BC497" s="132"/>
      <c r="BD497" s="132"/>
      <c r="BE497" s="132"/>
      <c r="BF497" s="132"/>
      <c r="BG497" s="132"/>
      <c r="BH497" s="132"/>
      <c r="BI497" s="132"/>
      <c r="BJ497" s="132"/>
      <c r="BK497" s="132"/>
      <c r="BL497" s="132"/>
      <c r="BM497" s="132"/>
      <c r="BN497" s="132"/>
    </row>
    <row r="498">
      <c r="A498" s="362" t="b">
        <v>0</v>
      </c>
      <c r="B498" s="94"/>
      <c r="C498" s="95"/>
      <c r="D498" s="96"/>
      <c r="E498" s="97"/>
      <c r="F498" s="98"/>
      <c r="G498" s="98"/>
      <c r="H498" s="98"/>
      <c r="I498" s="98"/>
      <c r="J498" s="98"/>
      <c r="K498" s="96"/>
      <c r="L498" s="96"/>
      <c r="M498" s="96"/>
      <c r="N498" s="270"/>
      <c r="O498" s="369"/>
      <c r="P498" s="370"/>
      <c r="Q498" s="196"/>
      <c r="R498" s="197"/>
      <c r="S498" s="198"/>
      <c r="T498" s="199"/>
      <c r="U498" s="200"/>
      <c r="V498" s="201"/>
      <c r="W498" s="202"/>
      <c r="X498" s="202"/>
      <c r="Y498" s="109"/>
      <c r="Z498" s="280"/>
      <c r="AA498" s="106"/>
      <c r="AB498" s="281"/>
      <c r="AC498" s="282"/>
      <c r="AD498" s="273"/>
      <c r="AE498" s="110"/>
      <c r="AF498" s="99"/>
      <c r="AG498" s="110"/>
      <c r="AH498" s="111"/>
      <c r="AI498" s="112"/>
      <c r="AJ498" s="110"/>
      <c r="AK498" s="113"/>
      <c r="AL498" s="114"/>
      <c r="AM498" s="278"/>
      <c r="AN498" s="98"/>
      <c r="AO498" s="98"/>
      <c r="AP498" s="116"/>
      <c r="AQ498" s="117"/>
      <c r="AR498" s="116"/>
      <c r="AS498" s="98"/>
      <c r="AT498" s="98"/>
      <c r="AU498" s="98"/>
      <c r="AV498" s="98"/>
      <c r="AW498" s="98"/>
      <c r="AX498" s="98"/>
      <c r="AY498" s="98"/>
      <c r="AZ498" s="98"/>
      <c r="BA498" s="98"/>
      <c r="BB498" s="98"/>
      <c r="BC498" s="98"/>
      <c r="BD498" s="98"/>
      <c r="BE498" s="98"/>
      <c r="BF498" s="98"/>
      <c r="BG498" s="98"/>
      <c r="BH498" s="98"/>
      <c r="BI498" s="98"/>
      <c r="BJ498" s="98"/>
      <c r="BK498" s="98"/>
      <c r="BL498" s="98"/>
      <c r="BM498" s="98"/>
      <c r="BN498" s="98"/>
    </row>
    <row r="499">
      <c r="A499" s="366" t="b">
        <v>0</v>
      </c>
      <c r="B499" s="128"/>
      <c r="C499" s="129"/>
      <c r="D499" s="130"/>
      <c r="E499" s="131"/>
      <c r="F499" s="132"/>
      <c r="G499" s="132"/>
      <c r="H499" s="132"/>
      <c r="I499" s="132"/>
      <c r="J499" s="132"/>
      <c r="K499" s="130"/>
      <c r="L499" s="130"/>
      <c r="M499" s="130"/>
      <c r="N499" s="195"/>
      <c r="O499" s="369"/>
      <c r="P499" s="370"/>
      <c r="Q499" s="196"/>
      <c r="R499" s="197"/>
      <c r="S499" s="198"/>
      <c r="T499" s="199"/>
      <c r="U499" s="200"/>
      <c r="V499" s="201"/>
      <c r="W499" s="202"/>
      <c r="X499" s="202"/>
      <c r="Y499" s="143"/>
      <c r="Z499" s="367"/>
      <c r="AA499" s="140"/>
      <c r="AB499" s="420"/>
      <c r="AC499" s="421"/>
      <c r="AD499" s="206"/>
      <c r="AE499" s="144"/>
      <c r="AF499" s="133"/>
      <c r="AG499" s="144"/>
      <c r="AH499" s="145"/>
      <c r="AI499" s="146"/>
      <c r="AJ499" s="144"/>
      <c r="AK499" s="147"/>
      <c r="AL499" s="114"/>
      <c r="AM499" s="211"/>
      <c r="AN499" s="132"/>
      <c r="AO499" s="132"/>
      <c r="AP499" s="149"/>
      <c r="AQ499" s="150"/>
      <c r="AR499" s="149"/>
      <c r="AS499" s="132"/>
      <c r="AT499" s="132"/>
      <c r="AU499" s="132"/>
      <c r="AV499" s="132"/>
      <c r="AW499" s="132"/>
      <c r="AX499" s="132"/>
      <c r="AY499" s="132"/>
      <c r="AZ499" s="132"/>
      <c r="BA499" s="132"/>
      <c r="BB499" s="132"/>
      <c r="BC499" s="132"/>
      <c r="BD499" s="132"/>
      <c r="BE499" s="132"/>
      <c r="BF499" s="132"/>
      <c r="BG499" s="132"/>
      <c r="BH499" s="132"/>
      <c r="BI499" s="132"/>
      <c r="BJ499" s="132"/>
      <c r="BK499" s="132"/>
      <c r="BL499" s="132"/>
      <c r="BM499" s="132"/>
      <c r="BN499" s="132"/>
    </row>
    <row r="500">
      <c r="A500" s="362" t="b">
        <v>0</v>
      </c>
      <c r="B500" s="94"/>
      <c r="C500" s="95"/>
      <c r="D500" s="96"/>
      <c r="E500" s="97"/>
      <c r="F500" s="98"/>
      <c r="G500" s="98"/>
      <c r="H500" s="98"/>
      <c r="I500" s="98"/>
      <c r="J500" s="98"/>
      <c r="K500" s="96"/>
      <c r="L500" s="96"/>
      <c r="M500" s="96"/>
      <c r="N500" s="270"/>
      <c r="O500" s="369"/>
      <c r="P500" s="370"/>
      <c r="Q500" s="196"/>
      <c r="R500" s="197"/>
      <c r="S500" s="198"/>
      <c r="T500" s="199"/>
      <c r="U500" s="200"/>
      <c r="V500" s="201"/>
      <c r="W500" s="202"/>
      <c r="X500" s="202"/>
      <c r="Y500" s="109"/>
      <c r="Z500" s="280"/>
      <c r="AA500" s="106"/>
      <c r="AB500" s="281"/>
      <c r="AC500" s="282"/>
      <c r="AD500" s="273"/>
      <c r="AE500" s="110"/>
      <c r="AF500" s="99"/>
      <c r="AG500" s="110"/>
      <c r="AH500" s="111"/>
      <c r="AI500" s="112"/>
      <c r="AJ500" s="110"/>
      <c r="AK500" s="113"/>
      <c r="AL500" s="114"/>
      <c r="AM500" s="278"/>
      <c r="AN500" s="98"/>
      <c r="AO500" s="98"/>
      <c r="AP500" s="116"/>
      <c r="AQ500" s="117"/>
      <c r="AR500" s="116"/>
      <c r="AS500" s="98"/>
      <c r="AT500" s="98"/>
      <c r="AU500" s="98"/>
      <c r="AV500" s="98"/>
      <c r="AW500" s="98"/>
      <c r="AX500" s="98"/>
      <c r="AY500" s="98"/>
      <c r="AZ500" s="98"/>
      <c r="BA500" s="98"/>
      <c r="BB500" s="98"/>
      <c r="BC500" s="98"/>
      <c r="BD500" s="98"/>
      <c r="BE500" s="98"/>
      <c r="BF500" s="98"/>
      <c r="BG500" s="98"/>
      <c r="BH500" s="98"/>
      <c r="BI500" s="98"/>
      <c r="BJ500" s="98"/>
      <c r="BK500" s="98"/>
      <c r="BL500" s="98"/>
      <c r="BM500" s="98"/>
      <c r="BN500" s="98"/>
    </row>
    <row r="501">
      <c r="A501" s="366" t="b">
        <v>0</v>
      </c>
      <c r="B501" s="128"/>
      <c r="C501" s="129"/>
      <c r="D501" s="130"/>
      <c r="E501" s="131"/>
      <c r="F501" s="132"/>
      <c r="G501" s="132"/>
      <c r="H501" s="132"/>
      <c r="I501" s="132"/>
      <c r="J501" s="132"/>
      <c r="K501" s="130"/>
      <c r="L501" s="130"/>
      <c r="M501" s="130"/>
      <c r="N501" s="195"/>
      <c r="O501" s="369"/>
      <c r="P501" s="370"/>
      <c r="Q501" s="196"/>
      <c r="R501" s="197"/>
      <c r="S501" s="198"/>
      <c r="T501" s="199"/>
      <c r="U501" s="200"/>
      <c r="V501" s="201"/>
      <c r="W501" s="202"/>
      <c r="X501" s="202"/>
      <c r="Y501" s="143"/>
      <c r="Z501" s="367"/>
      <c r="AA501" s="140"/>
      <c r="AB501" s="420"/>
      <c r="AC501" s="421"/>
      <c r="AD501" s="206"/>
      <c r="AE501" s="144"/>
      <c r="AF501" s="133"/>
      <c r="AG501" s="144"/>
      <c r="AH501" s="145"/>
      <c r="AI501" s="146"/>
      <c r="AJ501" s="144"/>
      <c r="AK501" s="147"/>
      <c r="AL501" s="114"/>
      <c r="AM501" s="211"/>
      <c r="AN501" s="132"/>
      <c r="AO501" s="132"/>
      <c r="AP501" s="149"/>
      <c r="AQ501" s="150"/>
      <c r="AR501" s="149"/>
      <c r="AS501" s="132"/>
      <c r="AT501" s="132"/>
      <c r="AU501" s="132"/>
      <c r="AV501" s="132"/>
      <c r="AW501" s="132"/>
      <c r="AX501" s="132"/>
      <c r="AY501" s="132"/>
      <c r="AZ501" s="132"/>
      <c r="BA501" s="132"/>
      <c r="BB501" s="132"/>
      <c r="BC501" s="132"/>
      <c r="BD501" s="132"/>
      <c r="BE501" s="132"/>
      <c r="BF501" s="132"/>
      <c r="BG501" s="132"/>
      <c r="BH501" s="132"/>
      <c r="BI501" s="132"/>
      <c r="BJ501" s="132"/>
      <c r="BK501" s="132"/>
      <c r="BL501" s="132"/>
      <c r="BM501" s="132"/>
      <c r="BN501" s="132"/>
    </row>
    <row r="502">
      <c r="A502" s="362" t="b">
        <v>0</v>
      </c>
      <c r="B502" s="94"/>
      <c r="C502" s="95"/>
      <c r="D502" s="96"/>
      <c r="E502" s="97"/>
      <c r="F502" s="98"/>
      <c r="G502" s="98"/>
      <c r="H502" s="98"/>
      <c r="I502" s="98"/>
      <c r="J502" s="98"/>
      <c r="K502" s="96"/>
      <c r="L502" s="96"/>
      <c r="M502" s="96"/>
      <c r="N502" s="270"/>
      <c r="O502" s="369"/>
      <c r="P502" s="370"/>
      <c r="Q502" s="196"/>
      <c r="R502" s="197"/>
      <c r="S502" s="198"/>
      <c r="T502" s="199"/>
      <c r="U502" s="200"/>
      <c r="V502" s="201"/>
      <c r="W502" s="202"/>
      <c r="X502" s="202"/>
      <c r="Y502" s="109"/>
      <c r="Z502" s="280"/>
      <c r="AA502" s="106"/>
      <c r="AB502" s="281"/>
      <c r="AC502" s="282"/>
      <c r="AD502" s="273"/>
      <c r="AE502" s="110"/>
      <c r="AF502" s="99"/>
      <c r="AG502" s="110"/>
      <c r="AH502" s="111"/>
      <c r="AI502" s="112"/>
      <c r="AJ502" s="110"/>
      <c r="AK502" s="113"/>
      <c r="AL502" s="114"/>
      <c r="AM502" s="278"/>
      <c r="AN502" s="98"/>
      <c r="AO502" s="98"/>
      <c r="AP502" s="116"/>
      <c r="AQ502" s="117"/>
      <c r="AR502" s="116"/>
      <c r="AS502" s="98"/>
      <c r="AT502" s="98"/>
      <c r="AU502" s="98"/>
      <c r="AV502" s="98"/>
      <c r="AW502" s="98"/>
      <c r="AX502" s="98"/>
      <c r="AY502" s="98"/>
      <c r="AZ502" s="98"/>
      <c r="BA502" s="98"/>
      <c r="BB502" s="98"/>
      <c r="BC502" s="98"/>
      <c r="BD502" s="98"/>
      <c r="BE502" s="98"/>
      <c r="BF502" s="98"/>
      <c r="BG502" s="98"/>
      <c r="BH502" s="98"/>
      <c r="BI502" s="98"/>
      <c r="BJ502" s="98"/>
      <c r="BK502" s="98"/>
      <c r="BL502" s="98"/>
      <c r="BM502" s="98"/>
      <c r="BN502" s="98"/>
    </row>
    <row r="503">
      <c r="A503" s="366" t="b">
        <v>0</v>
      </c>
      <c r="B503" s="128"/>
      <c r="C503" s="129"/>
      <c r="D503" s="130"/>
      <c r="E503" s="131"/>
      <c r="F503" s="132"/>
      <c r="G503" s="132"/>
      <c r="H503" s="132"/>
      <c r="I503" s="132"/>
      <c r="J503" s="132"/>
      <c r="K503" s="130"/>
      <c r="L503" s="130"/>
      <c r="M503" s="130"/>
      <c r="N503" s="195"/>
      <c r="O503" s="369"/>
      <c r="P503" s="370"/>
      <c r="Q503" s="196"/>
      <c r="R503" s="197"/>
      <c r="S503" s="198"/>
      <c r="T503" s="199"/>
      <c r="U503" s="200"/>
      <c r="V503" s="201"/>
      <c r="W503" s="202"/>
      <c r="X503" s="202"/>
      <c r="Y503" s="143"/>
      <c r="Z503" s="367"/>
      <c r="AA503" s="140"/>
      <c r="AB503" s="420"/>
      <c r="AC503" s="421"/>
      <c r="AD503" s="206"/>
      <c r="AE503" s="144"/>
      <c r="AF503" s="133"/>
      <c r="AG503" s="144"/>
      <c r="AH503" s="145"/>
      <c r="AI503" s="146"/>
      <c r="AJ503" s="144"/>
      <c r="AK503" s="147"/>
      <c r="AL503" s="114"/>
      <c r="AM503" s="211"/>
      <c r="AN503" s="132"/>
      <c r="AO503" s="132"/>
      <c r="AP503" s="149"/>
      <c r="AQ503" s="150"/>
      <c r="AR503" s="149"/>
      <c r="AS503" s="132"/>
      <c r="AT503" s="132"/>
      <c r="AU503" s="132"/>
      <c r="AV503" s="132"/>
      <c r="AW503" s="132"/>
      <c r="AX503" s="132"/>
      <c r="AY503" s="132"/>
      <c r="AZ503" s="132"/>
      <c r="BA503" s="132"/>
      <c r="BB503" s="132"/>
      <c r="BC503" s="132"/>
      <c r="BD503" s="132"/>
      <c r="BE503" s="132"/>
      <c r="BF503" s="132"/>
      <c r="BG503" s="132"/>
      <c r="BH503" s="132"/>
      <c r="BI503" s="132"/>
      <c r="BJ503" s="132"/>
      <c r="BK503" s="132"/>
      <c r="BL503" s="132"/>
      <c r="BM503" s="132"/>
      <c r="BN503" s="132"/>
    </row>
    <row r="504">
      <c r="A504" s="362" t="b">
        <v>0</v>
      </c>
      <c r="B504" s="94"/>
      <c r="C504" s="95"/>
      <c r="D504" s="96"/>
      <c r="E504" s="97"/>
      <c r="F504" s="98"/>
      <c r="G504" s="98"/>
      <c r="H504" s="98"/>
      <c r="I504" s="98"/>
      <c r="J504" s="98"/>
      <c r="K504" s="96"/>
      <c r="L504" s="96"/>
      <c r="M504" s="96"/>
      <c r="N504" s="270"/>
      <c r="O504" s="369"/>
      <c r="P504" s="370"/>
      <c r="Q504" s="196"/>
      <c r="R504" s="197"/>
      <c r="S504" s="198"/>
      <c r="T504" s="199"/>
      <c r="U504" s="200"/>
      <c r="V504" s="201"/>
      <c r="W504" s="202"/>
      <c r="X504" s="202"/>
      <c r="Y504" s="109"/>
      <c r="Z504" s="280"/>
      <c r="AA504" s="106"/>
      <c r="AB504" s="281"/>
      <c r="AC504" s="282"/>
      <c r="AD504" s="273"/>
      <c r="AE504" s="110"/>
      <c r="AF504" s="99"/>
      <c r="AG504" s="110"/>
      <c r="AH504" s="111"/>
      <c r="AI504" s="112"/>
      <c r="AJ504" s="110"/>
      <c r="AK504" s="113"/>
      <c r="AL504" s="114"/>
      <c r="AM504" s="278"/>
      <c r="AN504" s="98"/>
      <c r="AO504" s="98"/>
      <c r="AP504" s="116"/>
      <c r="AQ504" s="117"/>
      <c r="AR504" s="116"/>
      <c r="AS504" s="98"/>
      <c r="AT504" s="98"/>
      <c r="AU504" s="98"/>
      <c r="AV504" s="98"/>
      <c r="AW504" s="98"/>
      <c r="AX504" s="98"/>
      <c r="AY504" s="98"/>
      <c r="AZ504" s="98"/>
      <c r="BA504" s="98"/>
      <c r="BB504" s="98"/>
      <c r="BC504" s="98"/>
      <c r="BD504" s="98"/>
      <c r="BE504" s="98"/>
      <c r="BF504" s="98"/>
      <c r="BG504" s="98"/>
      <c r="BH504" s="98"/>
      <c r="BI504" s="98"/>
      <c r="BJ504" s="98"/>
      <c r="BK504" s="98"/>
      <c r="BL504" s="98"/>
      <c r="BM504" s="98"/>
      <c r="BN504" s="98"/>
    </row>
    <row r="505">
      <c r="A505" s="366" t="b">
        <v>0</v>
      </c>
      <c r="B505" s="128"/>
      <c r="C505" s="129"/>
      <c r="D505" s="130"/>
      <c r="E505" s="131"/>
      <c r="F505" s="132"/>
      <c r="G505" s="132"/>
      <c r="H505" s="132"/>
      <c r="I505" s="132"/>
      <c r="J505" s="132"/>
      <c r="K505" s="130"/>
      <c r="L505" s="130"/>
      <c r="M505" s="130"/>
      <c r="N505" s="195"/>
      <c r="O505" s="369"/>
      <c r="P505" s="370"/>
      <c r="Q505" s="196"/>
      <c r="R505" s="197"/>
      <c r="S505" s="198"/>
      <c r="T505" s="199"/>
      <c r="U505" s="200"/>
      <c r="V505" s="201"/>
      <c r="W505" s="202"/>
      <c r="X505" s="202"/>
      <c r="Y505" s="143"/>
      <c r="Z505" s="367"/>
      <c r="AA505" s="140"/>
      <c r="AB505" s="420"/>
      <c r="AC505" s="421"/>
      <c r="AD505" s="206"/>
      <c r="AE505" s="144"/>
      <c r="AF505" s="133"/>
      <c r="AG505" s="144"/>
      <c r="AH505" s="145"/>
      <c r="AI505" s="146"/>
      <c r="AJ505" s="144"/>
      <c r="AK505" s="147"/>
      <c r="AL505" s="114"/>
      <c r="AM505" s="211"/>
      <c r="AN505" s="132"/>
      <c r="AO505" s="132"/>
      <c r="AP505" s="149"/>
      <c r="AQ505" s="150"/>
      <c r="AR505" s="149"/>
      <c r="AS505" s="132"/>
      <c r="AT505" s="132"/>
      <c r="AU505" s="132"/>
      <c r="AV505" s="132"/>
      <c r="AW505" s="132"/>
      <c r="AX505" s="132"/>
      <c r="AY505" s="132"/>
      <c r="AZ505" s="132"/>
      <c r="BA505" s="132"/>
      <c r="BB505" s="132"/>
      <c r="BC505" s="132"/>
      <c r="BD505" s="132"/>
      <c r="BE505" s="132"/>
      <c r="BF505" s="132"/>
      <c r="BG505" s="132"/>
      <c r="BH505" s="132"/>
      <c r="BI505" s="132"/>
      <c r="BJ505" s="132"/>
      <c r="BK505" s="132"/>
      <c r="BL505" s="132"/>
      <c r="BM505" s="132"/>
      <c r="BN505" s="132"/>
    </row>
    <row r="506">
      <c r="A506" s="362" t="b">
        <v>0</v>
      </c>
      <c r="B506" s="94"/>
      <c r="C506" s="95"/>
      <c r="D506" s="96"/>
      <c r="E506" s="97"/>
      <c r="F506" s="98"/>
      <c r="G506" s="98"/>
      <c r="H506" s="98"/>
      <c r="I506" s="98"/>
      <c r="J506" s="98"/>
      <c r="K506" s="96"/>
      <c r="L506" s="96"/>
      <c r="M506" s="96"/>
      <c r="N506" s="270"/>
      <c r="O506" s="369"/>
      <c r="P506" s="370"/>
      <c r="Q506" s="196"/>
      <c r="R506" s="197"/>
      <c r="S506" s="198"/>
      <c r="T506" s="199"/>
      <c r="U506" s="200"/>
      <c r="V506" s="201"/>
      <c r="W506" s="202"/>
      <c r="X506" s="202"/>
      <c r="Y506" s="109"/>
      <c r="Z506" s="280"/>
      <c r="AA506" s="106"/>
      <c r="AB506" s="281"/>
      <c r="AC506" s="282"/>
      <c r="AD506" s="273"/>
      <c r="AE506" s="110"/>
      <c r="AF506" s="99"/>
      <c r="AG506" s="110"/>
      <c r="AH506" s="111"/>
      <c r="AI506" s="112"/>
      <c r="AJ506" s="110"/>
      <c r="AK506" s="113"/>
      <c r="AL506" s="114"/>
      <c r="AM506" s="278"/>
      <c r="AN506" s="98"/>
      <c r="AO506" s="98"/>
      <c r="AP506" s="116"/>
      <c r="AQ506" s="117"/>
      <c r="AR506" s="116"/>
      <c r="AS506" s="98"/>
      <c r="AT506" s="98"/>
      <c r="AU506" s="98"/>
      <c r="AV506" s="98"/>
      <c r="AW506" s="98"/>
      <c r="AX506" s="98"/>
      <c r="AY506" s="98"/>
      <c r="AZ506" s="98"/>
      <c r="BA506" s="98"/>
      <c r="BB506" s="98"/>
      <c r="BC506" s="98"/>
      <c r="BD506" s="98"/>
      <c r="BE506" s="98"/>
      <c r="BF506" s="98"/>
      <c r="BG506" s="98"/>
      <c r="BH506" s="98"/>
      <c r="BI506" s="98"/>
      <c r="BJ506" s="98"/>
      <c r="BK506" s="98"/>
      <c r="BL506" s="98"/>
      <c r="BM506" s="98"/>
      <c r="BN506" s="98"/>
    </row>
    <row r="507">
      <c r="A507" s="366" t="b">
        <v>0</v>
      </c>
      <c r="B507" s="128"/>
      <c r="C507" s="129"/>
      <c r="D507" s="130"/>
      <c r="E507" s="131"/>
      <c r="F507" s="132"/>
      <c r="G507" s="132"/>
      <c r="H507" s="132"/>
      <c r="I507" s="132"/>
      <c r="J507" s="132"/>
      <c r="K507" s="130"/>
      <c r="L507" s="130"/>
      <c r="M507" s="130"/>
      <c r="N507" s="195"/>
      <c r="O507" s="369"/>
      <c r="P507" s="370"/>
      <c r="Q507" s="196"/>
      <c r="R507" s="197"/>
      <c r="S507" s="198"/>
      <c r="T507" s="199"/>
      <c r="U507" s="200"/>
      <c r="V507" s="201"/>
      <c r="W507" s="202"/>
      <c r="X507" s="202"/>
      <c r="Y507" s="143"/>
      <c r="Z507" s="367"/>
      <c r="AA507" s="140"/>
      <c r="AB507" s="420"/>
      <c r="AC507" s="421"/>
      <c r="AD507" s="206"/>
      <c r="AE507" s="144"/>
      <c r="AF507" s="133"/>
      <c r="AG507" s="144"/>
      <c r="AH507" s="145"/>
      <c r="AI507" s="146"/>
      <c r="AJ507" s="144"/>
      <c r="AK507" s="147"/>
      <c r="AL507" s="114"/>
      <c r="AM507" s="211"/>
      <c r="AN507" s="132"/>
      <c r="AO507" s="132"/>
      <c r="AP507" s="149"/>
      <c r="AQ507" s="150"/>
      <c r="AR507" s="149"/>
      <c r="AS507" s="132"/>
      <c r="AT507" s="132"/>
      <c r="AU507" s="132"/>
      <c r="AV507" s="132"/>
      <c r="AW507" s="132"/>
      <c r="AX507" s="132"/>
      <c r="AY507" s="132"/>
      <c r="AZ507" s="132"/>
      <c r="BA507" s="132"/>
      <c r="BB507" s="132"/>
      <c r="BC507" s="132"/>
      <c r="BD507" s="132"/>
      <c r="BE507" s="132"/>
      <c r="BF507" s="132"/>
      <c r="BG507" s="132"/>
      <c r="BH507" s="132"/>
      <c r="BI507" s="132"/>
      <c r="BJ507" s="132"/>
      <c r="BK507" s="132"/>
      <c r="BL507" s="132"/>
      <c r="BM507" s="132"/>
      <c r="BN507" s="132"/>
    </row>
    <row r="508">
      <c r="A508" s="362" t="b">
        <v>0</v>
      </c>
      <c r="B508" s="94"/>
      <c r="C508" s="95"/>
      <c r="D508" s="96"/>
      <c r="E508" s="97"/>
      <c r="F508" s="98"/>
      <c r="G508" s="98"/>
      <c r="H508" s="98"/>
      <c r="I508" s="98"/>
      <c r="J508" s="98"/>
      <c r="K508" s="96"/>
      <c r="L508" s="96"/>
      <c r="M508" s="96"/>
      <c r="N508" s="270"/>
      <c r="O508" s="369"/>
      <c r="P508" s="370"/>
      <c r="Q508" s="196"/>
      <c r="R508" s="197"/>
      <c r="S508" s="198"/>
      <c r="T508" s="199"/>
      <c r="U508" s="200"/>
      <c r="V508" s="201"/>
      <c r="W508" s="202"/>
      <c r="X508" s="202"/>
      <c r="Y508" s="109"/>
      <c r="Z508" s="280"/>
      <c r="AA508" s="106"/>
      <c r="AB508" s="281"/>
      <c r="AC508" s="282"/>
      <c r="AD508" s="273"/>
      <c r="AE508" s="110"/>
      <c r="AF508" s="99"/>
      <c r="AG508" s="110"/>
      <c r="AH508" s="111"/>
      <c r="AI508" s="112"/>
      <c r="AJ508" s="110"/>
      <c r="AK508" s="113"/>
      <c r="AL508" s="114"/>
      <c r="AM508" s="278"/>
      <c r="AN508" s="98"/>
      <c r="AO508" s="98"/>
      <c r="AP508" s="116"/>
      <c r="AQ508" s="117"/>
      <c r="AR508" s="116"/>
      <c r="AS508" s="98"/>
      <c r="AT508" s="98"/>
      <c r="AU508" s="98"/>
      <c r="AV508" s="98"/>
      <c r="AW508" s="98"/>
      <c r="AX508" s="98"/>
      <c r="AY508" s="98"/>
      <c r="AZ508" s="98"/>
      <c r="BA508" s="98"/>
      <c r="BB508" s="98"/>
      <c r="BC508" s="98"/>
      <c r="BD508" s="98"/>
      <c r="BE508" s="98"/>
      <c r="BF508" s="98"/>
      <c r="BG508" s="98"/>
      <c r="BH508" s="98"/>
      <c r="BI508" s="98"/>
      <c r="BJ508" s="98"/>
      <c r="BK508" s="98"/>
      <c r="BL508" s="98"/>
      <c r="BM508" s="98"/>
      <c r="BN508" s="98"/>
    </row>
    <row r="509">
      <c r="A509" s="366" t="b">
        <v>0</v>
      </c>
      <c r="B509" s="128"/>
      <c r="C509" s="129"/>
      <c r="D509" s="130"/>
      <c r="E509" s="131"/>
      <c r="F509" s="132"/>
      <c r="G509" s="132"/>
      <c r="H509" s="132"/>
      <c r="I509" s="132"/>
      <c r="J509" s="132"/>
      <c r="K509" s="130"/>
      <c r="L509" s="130"/>
      <c r="M509" s="130"/>
      <c r="N509" s="195"/>
      <c r="O509" s="369"/>
      <c r="P509" s="370"/>
      <c r="Q509" s="196"/>
      <c r="R509" s="197"/>
      <c r="S509" s="198"/>
      <c r="T509" s="199"/>
      <c r="U509" s="200"/>
      <c r="V509" s="201"/>
      <c r="W509" s="202"/>
      <c r="X509" s="202"/>
      <c r="Y509" s="143"/>
      <c r="Z509" s="367"/>
      <c r="AA509" s="140"/>
      <c r="AB509" s="420"/>
      <c r="AC509" s="421"/>
      <c r="AD509" s="206"/>
      <c r="AE509" s="144"/>
      <c r="AF509" s="133"/>
      <c r="AG509" s="144"/>
      <c r="AH509" s="145"/>
      <c r="AI509" s="146"/>
      <c r="AJ509" s="144"/>
      <c r="AK509" s="147"/>
      <c r="AL509" s="114"/>
      <c r="AM509" s="211"/>
      <c r="AN509" s="132"/>
      <c r="AO509" s="132"/>
      <c r="AP509" s="149"/>
      <c r="AQ509" s="150"/>
      <c r="AR509" s="149"/>
      <c r="AS509" s="132"/>
      <c r="AT509" s="132"/>
      <c r="AU509" s="132"/>
      <c r="AV509" s="132"/>
      <c r="AW509" s="132"/>
      <c r="AX509" s="132"/>
      <c r="AY509" s="132"/>
      <c r="AZ509" s="132"/>
      <c r="BA509" s="132"/>
      <c r="BB509" s="132"/>
      <c r="BC509" s="132"/>
      <c r="BD509" s="132"/>
      <c r="BE509" s="132"/>
      <c r="BF509" s="132"/>
      <c r="BG509" s="132"/>
      <c r="BH509" s="132"/>
      <c r="BI509" s="132"/>
      <c r="BJ509" s="132"/>
      <c r="BK509" s="132"/>
      <c r="BL509" s="132"/>
      <c r="BM509" s="132"/>
      <c r="BN509" s="132"/>
    </row>
    <row r="510">
      <c r="A510" s="362" t="b">
        <v>0</v>
      </c>
      <c r="B510" s="94"/>
      <c r="C510" s="95"/>
      <c r="D510" s="96"/>
      <c r="E510" s="97"/>
      <c r="F510" s="98"/>
      <c r="G510" s="98"/>
      <c r="H510" s="98"/>
      <c r="I510" s="98"/>
      <c r="J510" s="98"/>
      <c r="K510" s="96"/>
      <c r="L510" s="96"/>
      <c r="M510" s="96"/>
      <c r="N510" s="270"/>
      <c r="O510" s="369"/>
      <c r="P510" s="370"/>
      <c r="Q510" s="196"/>
      <c r="R510" s="197"/>
      <c r="S510" s="198"/>
      <c r="T510" s="199"/>
      <c r="U510" s="200"/>
      <c r="V510" s="201"/>
      <c r="W510" s="202"/>
      <c r="X510" s="202"/>
      <c r="Y510" s="109"/>
      <c r="Z510" s="280"/>
      <c r="AA510" s="106"/>
      <c r="AB510" s="281"/>
      <c r="AC510" s="282"/>
      <c r="AD510" s="273"/>
      <c r="AE510" s="110"/>
      <c r="AF510" s="99"/>
      <c r="AG510" s="110"/>
      <c r="AH510" s="111"/>
      <c r="AI510" s="112"/>
      <c r="AJ510" s="110"/>
      <c r="AK510" s="113"/>
      <c r="AL510" s="114"/>
      <c r="AM510" s="278"/>
      <c r="AN510" s="98"/>
      <c r="AO510" s="98"/>
      <c r="AP510" s="116"/>
      <c r="AQ510" s="117"/>
      <c r="AR510" s="116"/>
      <c r="AS510" s="98"/>
      <c r="AT510" s="98"/>
      <c r="AU510" s="98"/>
      <c r="AV510" s="98"/>
      <c r="AW510" s="98"/>
      <c r="AX510" s="98"/>
      <c r="AY510" s="98"/>
      <c r="AZ510" s="98"/>
      <c r="BA510" s="98"/>
      <c r="BB510" s="98"/>
      <c r="BC510" s="98"/>
      <c r="BD510" s="98"/>
      <c r="BE510" s="98"/>
      <c r="BF510" s="98"/>
      <c r="BG510" s="98"/>
      <c r="BH510" s="98"/>
      <c r="BI510" s="98"/>
      <c r="BJ510" s="98"/>
      <c r="BK510" s="98"/>
      <c r="BL510" s="98"/>
      <c r="BM510" s="98"/>
      <c r="BN510" s="98"/>
    </row>
    <row r="511">
      <c r="A511" s="366" t="b">
        <v>0</v>
      </c>
      <c r="B511" s="128"/>
      <c r="C511" s="129"/>
      <c r="D511" s="130"/>
      <c r="E511" s="131"/>
      <c r="F511" s="132"/>
      <c r="G511" s="132"/>
      <c r="H511" s="132"/>
      <c r="I511" s="132"/>
      <c r="J511" s="132"/>
      <c r="K511" s="130"/>
      <c r="L511" s="130"/>
      <c r="M511" s="130"/>
      <c r="N511" s="195"/>
      <c r="O511" s="369"/>
      <c r="P511" s="370"/>
      <c r="Q511" s="196"/>
      <c r="R511" s="197"/>
      <c r="S511" s="198"/>
      <c r="T511" s="199"/>
      <c r="U511" s="200"/>
      <c r="V511" s="201"/>
      <c r="W511" s="202"/>
      <c r="X511" s="202"/>
      <c r="Y511" s="143"/>
      <c r="Z511" s="367"/>
      <c r="AA511" s="140"/>
      <c r="AB511" s="420"/>
      <c r="AC511" s="421"/>
      <c r="AD511" s="206"/>
      <c r="AE511" s="144"/>
      <c r="AF511" s="133"/>
      <c r="AG511" s="144"/>
      <c r="AH511" s="145"/>
      <c r="AI511" s="146"/>
      <c r="AJ511" s="144"/>
      <c r="AK511" s="147"/>
      <c r="AL511" s="114"/>
      <c r="AM511" s="211"/>
      <c r="AN511" s="132"/>
      <c r="AO511" s="132"/>
      <c r="AP511" s="149"/>
      <c r="AQ511" s="150"/>
      <c r="AR511" s="149"/>
      <c r="AS511" s="132"/>
      <c r="AT511" s="132"/>
      <c r="AU511" s="132"/>
      <c r="AV511" s="132"/>
      <c r="AW511" s="132"/>
      <c r="AX511" s="132"/>
      <c r="AY511" s="132"/>
      <c r="AZ511" s="132"/>
      <c r="BA511" s="132"/>
      <c r="BB511" s="132"/>
      <c r="BC511" s="132"/>
      <c r="BD511" s="132"/>
      <c r="BE511" s="132"/>
      <c r="BF511" s="132"/>
      <c r="BG511" s="132"/>
      <c r="BH511" s="132"/>
      <c r="BI511" s="132"/>
      <c r="BJ511" s="132"/>
      <c r="BK511" s="132"/>
      <c r="BL511" s="132"/>
      <c r="BM511" s="132"/>
      <c r="BN511" s="132"/>
    </row>
    <row r="512">
      <c r="A512" s="362" t="b">
        <v>0</v>
      </c>
      <c r="B512" s="94"/>
      <c r="C512" s="95"/>
      <c r="D512" s="96"/>
      <c r="E512" s="97"/>
      <c r="F512" s="98"/>
      <c r="G512" s="98"/>
      <c r="H512" s="98"/>
      <c r="I512" s="98"/>
      <c r="J512" s="98"/>
      <c r="K512" s="96"/>
      <c r="L512" s="96"/>
      <c r="M512" s="96"/>
      <c r="N512" s="270"/>
      <c r="O512" s="369"/>
      <c r="P512" s="370"/>
      <c r="Q512" s="196"/>
      <c r="R512" s="197"/>
      <c r="S512" s="198"/>
      <c r="T512" s="199"/>
      <c r="U512" s="200"/>
      <c r="V512" s="201"/>
      <c r="W512" s="202"/>
      <c r="X512" s="202"/>
      <c r="Y512" s="109"/>
      <c r="Z512" s="280"/>
      <c r="AA512" s="106"/>
      <c r="AB512" s="281"/>
      <c r="AC512" s="282"/>
      <c r="AD512" s="273"/>
      <c r="AE512" s="110"/>
      <c r="AF512" s="99"/>
      <c r="AG512" s="110"/>
      <c r="AH512" s="111"/>
      <c r="AI512" s="112"/>
      <c r="AJ512" s="110"/>
      <c r="AK512" s="113"/>
      <c r="AL512" s="114"/>
      <c r="AM512" s="278"/>
      <c r="AN512" s="98"/>
      <c r="AO512" s="98"/>
      <c r="AP512" s="116"/>
      <c r="AQ512" s="117"/>
      <c r="AR512" s="116"/>
      <c r="AS512" s="98"/>
      <c r="AT512" s="98"/>
      <c r="AU512" s="98"/>
      <c r="AV512" s="98"/>
      <c r="AW512" s="98"/>
      <c r="AX512" s="98"/>
      <c r="AY512" s="98"/>
      <c r="AZ512" s="98"/>
      <c r="BA512" s="98"/>
      <c r="BB512" s="98"/>
      <c r="BC512" s="98"/>
      <c r="BD512" s="98"/>
      <c r="BE512" s="98"/>
      <c r="BF512" s="98"/>
      <c r="BG512" s="98"/>
      <c r="BH512" s="98"/>
      <c r="BI512" s="98"/>
      <c r="BJ512" s="98"/>
      <c r="BK512" s="98"/>
      <c r="BL512" s="98"/>
      <c r="BM512" s="98"/>
      <c r="BN512" s="98"/>
    </row>
    <row r="513">
      <c r="A513" s="366" t="b">
        <v>0</v>
      </c>
      <c r="B513" s="128"/>
      <c r="C513" s="129"/>
      <c r="D513" s="130"/>
      <c r="E513" s="131"/>
      <c r="F513" s="132"/>
      <c r="G513" s="132"/>
      <c r="H513" s="132"/>
      <c r="I513" s="132"/>
      <c r="J513" s="132"/>
      <c r="K513" s="130"/>
      <c r="L513" s="130"/>
      <c r="M513" s="130"/>
      <c r="N513" s="195"/>
      <c r="O513" s="369"/>
      <c r="P513" s="370"/>
      <c r="Q513" s="196"/>
      <c r="R513" s="197"/>
      <c r="S513" s="198"/>
      <c r="T513" s="199"/>
      <c r="U513" s="200"/>
      <c r="V513" s="201"/>
      <c r="W513" s="202"/>
      <c r="X513" s="202"/>
      <c r="Y513" s="143"/>
      <c r="Z513" s="367"/>
      <c r="AA513" s="140"/>
      <c r="AB513" s="420"/>
      <c r="AC513" s="421"/>
      <c r="AD513" s="206"/>
      <c r="AE513" s="144"/>
      <c r="AF513" s="133"/>
      <c r="AG513" s="144"/>
      <c r="AH513" s="145"/>
      <c r="AI513" s="146"/>
      <c r="AJ513" s="144"/>
      <c r="AK513" s="147"/>
      <c r="AL513" s="114"/>
      <c r="AM513" s="211"/>
      <c r="AN513" s="132"/>
      <c r="AO513" s="132"/>
      <c r="AP513" s="149"/>
      <c r="AQ513" s="150"/>
      <c r="AR513" s="149"/>
      <c r="AS513" s="132"/>
      <c r="AT513" s="132"/>
      <c r="AU513" s="132"/>
      <c r="AV513" s="132"/>
      <c r="AW513" s="132"/>
      <c r="AX513" s="132"/>
      <c r="AY513" s="132"/>
      <c r="AZ513" s="132"/>
      <c r="BA513" s="132"/>
      <c r="BB513" s="132"/>
      <c r="BC513" s="132"/>
      <c r="BD513" s="132"/>
      <c r="BE513" s="132"/>
      <c r="BF513" s="132"/>
      <c r="BG513" s="132"/>
      <c r="BH513" s="132"/>
      <c r="BI513" s="132"/>
      <c r="BJ513" s="132"/>
      <c r="BK513" s="132"/>
      <c r="BL513" s="132"/>
      <c r="BM513" s="132"/>
      <c r="BN513" s="132"/>
    </row>
    <row r="514">
      <c r="A514" s="362" t="b">
        <v>0</v>
      </c>
      <c r="B514" s="94"/>
      <c r="C514" s="95"/>
      <c r="D514" s="96"/>
      <c r="E514" s="97"/>
      <c r="F514" s="98"/>
      <c r="G514" s="98"/>
      <c r="H514" s="98"/>
      <c r="I514" s="98"/>
      <c r="J514" s="98"/>
      <c r="K514" s="96"/>
      <c r="L514" s="96"/>
      <c r="M514" s="96"/>
      <c r="N514" s="270"/>
      <c r="O514" s="369"/>
      <c r="P514" s="370"/>
      <c r="Q514" s="196"/>
      <c r="R514" s="197"/>
      <c r="S514" s="198"/>
      <c r="T514" s="199"/>
      <c r="U514" s="200"/>
      <c r="V514" s="201"/>
      <c r="W514" s="202"/>
      <c r="X514" s="202"/>
      <c r="Y514" s="109"/>
      <c r="Z514" s="280"/>
      <c r="AA514" s="106"/>
      <c r="AB514" s="281"/>
      <c r="AC514" s="282"/>
      <c r="AD514" s="273"/>
      <c r="AE514" s="110"/>
      <c r="AF514" s="99"/>
      <c r="AG514" s="110"/>
      <c r="AH514" s="111"/>
      <c r="AI514" s="112"/>
      <c r="AJ514" s="110"/>
      <c r="AK514" s="113"/>
      <c r="AL514" s="114"/>
      <c r="AM514" s="278"/>
      <c r="AN514" s="98"/>
      <c r="AO514" s="98"/>
      <c r="AP514" s="116"/>
      <c r="AQ514" s="117"/>
      <c r="AR514" s="116"/>
      <c r="AS514" s="98"/>
      <c r="AT514" s="98"/>
      <c r="AU514" s="98"/>
      <c r="AV514" s="98"/>
      <c r="AW514" s="98"/>
      <c r="AX514" s="98"/>
      <c r="AY514" s="98"/>
      <c r="AZ514" s="98"/>
      <c r="BA514" s="98"/>
      <c r="BB514" s="98"/>
      <c r="BC514" s="98"/>
      <c r="BD514" s="98"/>
      <c r="BE514" s="98"/>
      <c r="BF514" s="98"/>
      <c r="BG514" s="98"/>
      <c r="BH514" s="98"/>
      <c r="BI514" s="98"/>
      <c r="BJ514" s="98"/>
      <c r="BK514" s="98"/>
      <c r="BL514" s="98"/>
      <c r="BM514" s="98"/>
      <c r="BN514" s="98"/>
    </row>
    <row r="515">
      <c r="A515" s="366" t="b">
        <v>0</v>
      </c>
      <c r="B515" s="128"/>
      <c r="C515" s="129"/>
      <c r="D515" s="130"/>
      <c r="E515" s="131"/>
      <c r="F515" s="132"/>
      <c r="G515" s="132"/>
      <c r="H515" s="132"/>
      <c r="I515" s="132"/>
      <c r="J515" s="132"/>
      <c r="K515" s="130"/>
      <c r="L515" s="130"/>
      <c r="M515" s="130"/>
      <c r="N515" s="195"/>
      <c r="O515" s="369"/>
      <c r="P515" s="370"/>
      <c r="Q515" s="196"/>
      <c r="R515" s="197"/>
      <c r="S515" s="198"/>
      <c r="T515" s="199"/>
      <c r="U515" s="200"/>
      <c r="V515" s="201"/>
      <c r="W515" s="202"/>
      <c r="X515" s="202"/>
      <c r="Y515" s="143"/>
      <c r="Z515" s="367"/>
      <c r="AA515" s="140"/>
      <c r="AB515" s="420"/>
      <c r="AC515" s="421"/>
      <c r="AD515" s="206"/>
      <c r="AE515" s="144"/>
      <c r="AF515" s="133"/>
      <c r="AG515" s="144"/>
      <c r="AH515" s="145"/>
      <c r="AI515" s="146"/>
      <c r="AJ515" s="144"/>
      <c r="AK515" s="147"/>
      <c r="AL515" s="114"/>
      <c r="AM515" s="211"/>
      <c r="AN515" s="132"/>
      <c r="AO515" s="132"/>
      <c r="AP515" s="149"/>
      <c r="AQ515" s="150"/>
      <c r="AR515" s="149"/>
      <c r="AS515" s="132"/>
      <c r="AT515" s="132"/>
      <c r="AU515" s="132"/>
      <c r="AV515" s="132"/>
      <c r="AW515" s="132"/>
      <c r="AX515" s="132"/>
      <c r="AY515" s="132"/>
      <c r="AZ515" s="132"/>
      <c r="BA515" s="132"/>
      <c r="BB515" s="132"/>
      <c r="BC515" s="132"/>
      <c r="BD515" s="132"/>
      <c r="BE515" s="132"/>
      <c r="BF515" s="132"/>
      <c r="BG515" s="132"/>
      <c r="BH515" s="132"/>
      <c r="BI515" s="132"/>
      <c r="BJ515" s="132"/>
      <c r="BK515" s="132"/>
      <c r="BL515" s="132"/>
      <c r="BM515" s="132"/>
      <c r="BN515" s="132"/>
    </row>
    <row r="516">
      <c r="A516" s="362" t="b">
        <v>0</v>
      </c>
      <c r="B516" s="94"/>
      <c r="C516" s="95"/>
      <c r="D516" s="96"/>
      <c r="E516" s="97"/>
      <c r="F516" s="98"/>
      <c r="G516" s="98"/>
      <c r="H516" s="98"/>
      <c r="I516" s="98"/>
      <c r="J516" s="98"/>
      <c r="K516" s="96"/>
      <c r="L516" s="96"/>
      <c r="M516" s="96"/>
      <c r="N516" s="270"/>
      <c r="O516" s="369"/>
      <c r="P516" s="370"/>
      <c r="Q516" s="196"/>
      <c r="R516" s="197"/>
      <c r="S516" s="198"/>
      <c r="T516" s="199"/>
      <c r="U516" s="200"/>
      <c r="V516" s="201"/>
      <c r="W516" s="202"/>
      <c r="X516" s="202"/>
      <c r="Y516" s="109"/>
      <c r="Z516" s="280"/>
      <c r="AA516" s="106"/>
      <c r="AB516" s="281"/>
      <c r="AC516" s="282"/>
      <c r="AD516" s="273"/>
      <c r="AE516" s="110"/>
      <c r="AF516" s="99"/>
      <c r="AG516" s="110"/>
      <c r="AH516" s="111"/>
      <c r="AI516" s="112"/>
      <c r="AJ516" s="110"/>
      <c r="AK516" s="113"/>
      <c r="AL516" s="114"/>
      <c r="AM516" s="278"/>
      <c r="AN516" s="98"/>
      <c r="AO516" s="98"/>
      <c r="AP516" s="116"/>
      <c r="AQ516" s="117"/>
      <c r="AR516" s="116"/>
      <c r="AS516" s="98"/>
      <c r="AT516" s="98"/>
      <c r="AU516" s="98"/>
      <c r="AV516" s="98"/>
      <c r="AW516" s="98"/>
      <c r="AX516" s="98"/>
      <c r="AY516" s="98"/>
      <c r="AZ516" s="98"/>
      <c r="BA516" s="98"/>
      <c r="BB516" s="98"/>
      <c r="BC516" s="98"/>
      <c r="BD516" s="98"/>
      <c r="BE516" s="98"/>
      <c r="BF516" s="98"/>
      <c r="BG516" s="98"/>
      <c r="BH516" s="98"/>
      <c r="BI516" s="98"/>
      <c r="BJ516" s="98"/>
      <c r="BK516" s="98"/>
      <c r="BL516" s="98"/>
      <c r="BM516" s="98"/>
      <c r="BN516" s="98"/>
    </row>
    <row r="517">
      <c r="A517" s="366" t="b">
        <v>0</v>
      </c>
      <c r="B517" s="128"/>
      <c r="C517" s="129"/>
      <c r="D517" s="130"/>
      <c r="E517" s="131"/>
      <c r="F517" s="132"/>
      <c r="G517" s="132"/>
      <c r="H517" s="132"/>
      <c r="I517" s="132"/>
      <c r="J517" s="132"/>
      <c r="K517" s="130"/>
      <c r="L517" s="130"/>
      <c r="M517" s="130"/>
      <c r="N517" s="195"/>
      <c r="O517" s="369"/>
      <c r="P517" s="370"/>
      <c r="Q517" s="196"/>
      <c r="R517" s="197"/>
      <c r="S517" s="198"/>
      <c r="T517" s="199"/>
      <c r="U517" s="200"/>
      <c r="V517" s="201"/>
      <c r="W517" s="202"/>
      <c r="X517" s="202"/>
      <c r="Y517" s="143"/>
      <c r="Z517" s="367"/>
      <c r="AA517" s="140"/>
      <c r="AB517" s="420"/>
      <c r="AC517" s="421"/>
      <c r="AD517" s="206"/>
      <c r="AE517" s="144"/>
      <c r="AF517" s="133"/>
      <c r="AG517" s="144"/>
      <c r="AH517" s="145"/>
      <c r="AI517" s="146"/>
      <c r="AJ517" s="144"/>
      <c r="AK517" s="147"/>
      <c r="AL517" s="114"/>
      <c r="AM517" s="211"/>
      <c r="AN517" s="132"/>
      <c r="AO517" s="132"/>
      <c r="AP517" s="149"/>
      <c r="AQ517" s="150"/>
      <c r="AR517" s="149"/>
      <c r="AS517" s="132"/>
      <c r="AT517" s="132"/>
      <c r="AU517" s="132"/>
      <c r="AV517" s="132"/>
      <c r="AW517" s="132"/>
      <c r="AX517" s="132"/>
      <c r="AY517" s="132"/>
      <c r="AZ517" s="132"/>
      <c r="BA517" s="132"/>
      <c r="BB517" s="132"/>
      <c r="BC517" s="132"/>
      <c r="BD517" s="132"/>
      <c r="BE517" s="132"/>
      <c r="BF517" s="132"/>
      <c r="BG517" s="132"/>
      <c r="BH517" s="132"/>
      <c r="BI517" s="132"/>
      <c r="BJ517" s="132"/>
      <c r="BK517" s="132"/>
      <c r="BL517" s="132"/>
      <c r="BM517" s="132"/>
      <c r="BN517" s="132"/>
    </row>
    <row r="518">
      <c r="A518" s="362" t="b">
        <v>0</v>
      </c>
      <c r="B518" s="94"/>
      <c r="C518" s="95"/>
      <c r="D518" s="96"/>
      <c r="E518" s="97"/>
      <c r="F518" s="98"/>
      <c r="G518" s="98"/>
      <c r="H518" s="98"/>
      <c r="I518" s="98"/>
      <c r="J518" s="98"/>
      <c r="K518" s="96"/>
      <c r="L518" s="96"/>
      <c r="M518" s="96"/>
      <c r="N518" s="270"/>
      <c r="O518" s="369"/>
      <c r="P518" s="370"/>
      <c r="Q518" s="196"/>
      <c r="R518" s="197"/>
      <c r="S518" s="198"/>
      <c r="T518" s="199"/>
      <c r="U518" s="200"/>
      <c r="V518" s="201"/>
      <c r="W518" s="202"/>
      <c r="X518" s="202"/>
      <c r="Y518" s="109"/>
      <c r="Z518" s="280"/>
      <c r="AA518" s="106"/>
      <c r="AB518" s="281"/>
      <c r="AC518" s="282"/>
      <c r="AD518" s="273"/>
      <c r="AE518" s="110"/>
      <c r="AF518" s="99"/>
      <c r="AG518" s="110"/>
      <c r="AH518" s="111"/>
      <c r="AI518" s="112"/>
      <c r="AJ518" s="110"/>
      <c r="AK518" s="113"/>
      <c r="AL518" s="114"/>
      <c r="AM518" s="278"/>
      <c r="AN518" s="98"/>
      <c r="AO518" s="98"/>
      <c r="AP518" s="116"/>
      <c r="AQ518" s="117"/>
      <c r="AR518" s="116"/>
      <c r="AS518" s="98"/>
      <c r="AT518" s="98"/>
      <c r="AU518" s="98"/>
      <c r="AV518" s="98"/>
      <c r="AW518" s="98"/>
      <c r="AX518" s="98"/>
      <c r="AY518" s="98"/>
      <c r="AZ518" s="98"/>
      <c r="BA518" s="98"/>
      <c r="BB518" s="98"/>
      <c r="BC518" s="98"/>
      <c r="BD518" s="98"/>
      <c r="BE518" s="98"/>
      <c r="BF518" s="98"/>
      <c r="BG518" s="98"/>
      <c r="BH518" s="98"/>
      <c r="BI518" s="98"/>
      <c r="BJ518" s="98"/>
      <c r="BK518" s="98"/>
      <c r="BL518" s="98"/>
      <c r="BM518" s="98"/>
      <c r="BN518" s="98"/>
    </row>
    <row r="519">
      <c r="A519" s="366" t="b">
        <v>0</v>
      </c>
      <c r="B519" s="128"/>
      <c r="C519" s="129"/>
      <c r="D519" s="130"/>
      <c r="E519" s="131"/>
      <c r="F519" s="132"/>
      <c r="G519" s="132"/>
      <c r="H519" s="132"/>
      <c r="I519" s="132"/>
      <c r="J519" s="132"/>
      <c r="K519" s="130"/>
      <c r="L519" s="130"/>
      <c r="M519" s="130"/>
      <c r="N519" s="195"/>
      <c r="O519" s="369"/>
      <c r="P519" s="370"/>
      <c r="Q519" s="196"/>
      <c r="R519" s="197"/>
      <c r="S519" s="198"/>
      <c r="T519" s="199"/>
      <c r="U519" s="200"/>
      <c r="V519" s="201"/>
      <c r="W519" s="202"/>
      <c r="X519" s="202"/>
      <c r="Y519" s="143"/>
      <c r="Z519" s="367"/>
      <c r="AA519" s="140"/>
      <c r="AB519" s="420"/>
      <c r="AC519" s="421"/>
      <c r="AD519" s="206"/>
      <c r="AE519" s="144"/>
      <c r="AF519" s="133"/>
      <c r="AG519" s="144"/>
      <c r="AH519" s="145"/>
      <c r="AI519" s="146"/>
      <c r="AJ519" s="144"/>
      <c r="AK519" s="147"/>
      <c r="AL519" s="114"/>
      <c r="AM519" s="211"/>
      <c r="AN519" s="132"/>
      <c r="AO519" s="132"/>
      <c r="AP519" s="149"/>
      <c r="AQ519" s="150"/>
      <c r="AR519" s="149"/>
      <c r="AS519" s="132"/>
      <c r="AT519" s="132"/>
      <c r="AU519" s="132"/>
      <c r="AV519" s="132"/>
      <c r="AW519" s="132"/>
      <c r="AX519" s="132"/>
      <c r="AY519" s="132"/>
      <c r="AZ519" s="132"/>
      <c r="BA519" s="132"/>
      <c r="BB519" s="132"/>
      <c r="BC519" s="132"/>
      <c r="BD519" s="132"/>
      <c r="BE519" s="132"/>
      <c r="BF519" s="132"/>
      <c r="BG519" s="132"/>
      <c r="BH519" s="132"/>
      <c r="BI519" s="132"/>
      <c r="BJ519" s="132"/>
      <c r="BK519" s="132"/>
      <c r="BL519" s="132"/>
      <c r="BM519" s="132"/>
      <c r="BN519" s="132"/>
    </row>
    <row r="520">
      <c r="A520" s="362" t="b">
        <v>0</v>
      </c>
      <c r="B520" s="94"/>
      <c r="C520" s="95"/>
      <c r="D520" s="96"/>
      <c r="E520" s="97"/>
      <c r="F520" s="98"/>
      <c r="G520" s="98"/>
      <c r="H520" s="98"/>
      <c r="I520" s="98"/>
      <c r="J520" s="98"/>
      <c r="K520" s="96"/>
      <c r="L520" s="96"/>
      <c r="M520" s="96"/>
      <c r="N520" s="270"/>
      <c r="O520" s="369"/>
      <c r="P520" s="370"/>
      <c r="Q520" s="196"/>
      <c r="R520" s="197"/>
      <c r="S520" s="198"/>
      <c r="T520" s="199"/>
      <c r="U520" s="200"/>
      <c r="V520" s="201"/>
      <c r="W520" s="202"/>
      <c r="X520" s="202"/>
      <c r="Y520" s="109"/>
      <c r="Z520" s="280"/>
      <c r="AA520" s="106"/>
      <c r="AB520" s="281"/>
      <c r="AC520" s="282"/>
      <c r="AD520" s="273"/>
      <c r="AE520" s="110"/>
      <c r="AF520" s="99"/>
      <c r="AG520" s="110"/>
      <c r="AH520" s="111"/>
      <c r="AI520" s="112"/>
      <c r="AJ520" s="110"/>
      <c r="AK520" s="113"/>
      <c r="AL520" s="114"/>
      <c r="AM520" s="278"/>
      <c r="AN520" s="98"/>
      <c r="AO520" s="98"/>
      <c r="AP520" s="116"/>
      <c r="AQ520" s="117"/>
      <c r="AR520" s="116"/>
      <c r="AS520" s="98"/>
      <c r="AT520" s="98"/>
      <c r="AU520" s="98"/>
      <c r="AV520" s="98"/>
      <c r="AW520" s="98"/>
      <c r="AX520" s="98"/>
      <c r="AY520" s="98"/>
      <c r="AZ520" s="98"/>
      <c r="BA520" s="98"/>
      <c r="BB520" s="98"/>
      <c r="BC520" s="98"/>
      <c r="BD520" s="98"/>
      <c r="BE520" s="98"/>
      <c r="BF520" s="98"/>
      <c r="BG520" s="98"/>
      <c r="BH520" s="98"/>
      <c r="BI520" s="98"/>
      <c r="BJ520" s="98"/>
      <c r="BK520" s="98"/>
      <c r="BL520" s="98"/>
      <c r="BM520" s="98"/>
      <c r="BN520" s="98"/>
    </row>
    <row r="521">
      <c r="A521" s="366" t="b">
        <v>0</v>
      </c>
      <c r="B521" s="128"/>
      <c r="C521" s="129"/>
      <c r="D521" s="130"/>
      <c r="E521" s="131"/>
      <c r="F521" s="132"/>
      <c r="G521" s="132"/>
      <c r="H521" s="132"/>
      <c r="I521" s="132"/>
      <c r="J521" s="132"/>
      <c r="K521" s="130"/>
      <c r="L521" s="130"/>
      <c r="M521" s="130"/>
      <c r="N521" s="195"/>
      <c r="O521" s="369"/>
      <c r="P521" s="370"/>
      <c r="Q521" s="196"/>
      <c r="R521" s="197"/>
      <c r="S521" s="198"/>
      <c r="T521" s="199"/>
      <c r="U521" s="200"/>
      <c r="V521" s="201"/>
      <c r="W521" s="202"/>
      <c r="X521" s="202"/>
      <c r="Y521" s="143"/>
      <c r="Z521" s="367"/>
      <c r="AA521" s="140"/>
      <c r="AB521" s="420"/>
      <c r="AC521" s="421"/>
      <c r="AD521" s="206"/>
      <c r="AE521" s="144"/>
      <c r="AF521" s="133"/>
      <c r="AG521" s="144"/>
      <c r="AH521" s="145"/>
      <c r="AI521" s="146"/>
      <c r="AJ521" s="144"/>
      <c r="AK521" s="147"/>
      <c r="AL521" s="114"/>
      <c r="AM521" s="211"/>
      <c r="AN521" s="132"/>
      <c r="AO521" s="132"/>
      <c r="AP521" s="149"/>
      <c r="AQ521" s="150"/>
      <c r="AR521" s="149"/>
      <c r="AS521" s="132"/>
      <c r="AT521" s="132"/>
      <c r="AU521" s="132"/>
      <c r="AV521" s="132"/>
      <c r="AW521" s="132"/>
      <c r="AX521" s="132"/>
      <c r="AY521" s="132"/>
      <c r="AZ521" s="132"/>
      <c r="BA521" s="132"/>
      <c r="BB521" s="132"/>
      <c r="BC521" s="132"/>
      <c r="BD521" s="132"/>
      <c r="BE521" s="132"/>
      <c r="BF521" s="132"/>
      <c r="BG521" s="132"/>
      <c r="BH521" s="132"/>
      <c r="BI521" s="132"/>
      <c r="BJ521" s="132"/>
      <c r="BK521" s="132"/>
      <c r="BL521" s="132"/>
      <c r="BM521" s="132"/>
      <c r="BN521" s="132"/>
    </row>
    <row r="522">
      <c r="A522" s="362" t="b">
        <v>0</v>
      </c>
      <c r="B522" s="94"/>
      <c r="C522" s="95"/>
      <c r="D522" s="96"/>
      <c r="E522" s="97"/>
      <c r="F522" s="98"/>
      <c r="G522" s="98"/>
      <c r="H522" s="98"/>
      <c r="I522" s="98"/>
      <c r="J522" s="98"/>
      <c r="K522" s="96"/>
      <c r="L522" s="96"/>
      <c r="M522" s="96"/>
      <c r="N522" s="270"/>
      <c r="O522" s="369"/>
      <c r="P522" s="370"/>
      <c r="Q522" s="196"/>
      <c r="R522" s="197"/>
      <c r="S522" s="198"/>
      <c r="T522" s="199"/>
      <c r="U522" s="200"/>
      <c r="V522" s="201"/>
      <c r="W522" s="202"/>
      <c r="X522" s="202"/>
      <c r="Y522" s="109"/>
      <c r="Z522" s="280"/>
      <c r="AA522" s="106"/>
      <c r="AB522" s="281"/>
      <c r="AC522" s="282"/>
      <c r="AD522" s="273"/>
      <c r="AE522" s="110"/>
      <c r="AF522" s="99"/>
      <c r="AG522" s="110"/>
      <c r="AH522" s="111"/>
      <c r="AI522" s="112"/>
      <c r="AJ522" s="110"/>
      <c r="AK522" s="113"/>
      <c r="AL522" s="114"/>
      <c r="AM522" s="278"/>
      <c r="AN522" s="98"/>
      <c r="AO522" s="98"/>
      <c r="AP522" s="116"/>
      <c r="AQ522" s="117"/>
      <c r="AR522" s="116"/>
      <c r="AS522" s="98"/>
      <c r="AT522" s="98"/>
      <c r="AU522" s="98"/>
      <c r="AV522" s="98"/>
      <c r="AW522" s="98"/>
      <c r="AX522" s="98"/>
      <c r="AY522" s="98"/>
      <c r="AZ522" s="98"/>
      <c r="BA522" s="98"/>
      <c r="BB522" s="98"/>
      <c r="BC522" s="98"/>
      <c r="BD522" s="98"/>
      <c r="BE522" s="98"/>
      <c r="BF522" s="98"/>
      <c r="BG522" s="98"/>
      <c r="BH522" s="98"/>
      <c r="BI522" s="98"/>
      <c r="BJ522" s="98"/>
      <c r="BK522" s="98"/>
      <c r="BL522" s="98"/>
      <c r="BM522" s="98"/>
      <c r="BN522" s="98"/>
    </row>
    <row r="523">
      <c r="A523" s="366" t="b">
        <v>0</v>
      </c>
      <c r="B523" s="128"/>
      <c r="C523" s="129"/>
      <c r="D523" s="130"/>
      <c r="E523" s="131"/>
      <c r="F523" s="132"/>
      <c r="G523" s="132"/>
      <c r="H523" s="132"/>
      <c r="I523" s="132"/>
      <c r="J523" s="132"/>
      <c r="K523" s="130"/>
      <c r="L523" s="130"/>
      <c r="M523" s="130"/>
      <c r="N523" s="195"/>
      <c r="O523" s="369"/>
      <c r="P523" s="370"/>
      <c r="Q523" s="196"/>
      <c r="R523" s="197"/>
      <c r="S523" s="198"/>
      <c r="T523" s="199"/>
      <c r="U523" s="200"/>
      <c r="V523" s="201"/>
      <c r="W523" s="202"/>
      <c r="X523" s="202"/>
      <c r="Y523" s="143"/>
      <c r="Z523" s="367"/>
      <c r="AA523" s="140"/>
      <c r="AB523" s="420"/>
      <c r="AC523" s="421"/>
      <c r="AD523" s="206"/>
      <c r="AE523" s="144"/>
      <c r="AF523" s="133"/>
      <c r="AG523" s="144"/>
      <c r="AH523" s="145"/>
      <c r="AI523" s="146"/>
      <c r="AJ523" s="144"/>
      <c r="AK523" s="147"/>
      <c r="AL523" s="114"/>
      <c r="AM523" s="211"/>
      <c r="AN523" s="132"/>
      <c r="AO523" s="132"/>
      <c r="AP523" s="149"/>
      <c r="AQ523" s="150"/>
      <c r="AR523" s="149"/>
      <c r="AS523" s="132"/>
      <c r="AT523" s="132"/>
      <c r="AU523" s="132"/>
      <c r="AV523" s="132"/>
      <c r="AW523" s="132"/>
      <c r="AX523" s="132"/>
      <c r="AY523" s="132"/>
      <c r="AZ523" s="132"/>
      <c r="BA523" s="132"/>
      <c r="BB523" s="132"/>
      <c r="BC523" s="132"/>
      <c r="BD523" s="132"/>
      <c r="BE523" s="132"/>
      <c r="BF523" s="132"/>
      <c r="BG523" s="132"/>
      <c r="BH523" s="132"/>
      <c r="BI523" s="132"/>
      <c r="BJ523" s="132"/>
      <c r="BK523" s="132"/>
      <c r="BL523" s="132"/>
      <c r="BM523" s="132"/>
      <c r="BN523" s="132"/>
    </row>
    <row r="524">
      <c r="A524" s="362" t="b">
        <v>0</v>
      </c>
      <c r="B524" s="94"/>
      <c r="C524" s="95"/>
      <c r="D524" s="96"/>
      <c r="E524" s="97"/>
      <c r="F524" s="98"/>
      <c r="G524" s="98"/>
      <c r="H524" s="98"/>
      <c r="I524" s="98"/>
      <c r="J524" s="98"/>
      <c r="K524" s="96"/>
      <c r="L524" s="96"/>
      <c r="M524" s="96"/>
      <c r="N524" s="270"/>
      <c r="O524" s="369"/>
      <c r="P524" s="370"/>
      <c r="Q524" s="196"/>
      <c r="R524" s="197"/>
      <c r="S524" s="198"/>
      <c r="T524" s="199"/>
      <c r="U524" s="200"/>
      <c r="V524" s="201"/>
      <c r="W524" s="202"/>
      <c r="X524" s="202"/>
      <c r="Y524" s="109"/>
      <c r="Z524" s="280"/>
      <c r="AA524" s="106"/>
      <c r="AB524" s="281"/>
      <c r="AC524" s="282"/>
      <c r="AD524" s="273"/>
      <c r="AE524" s="110"/>
      <c r="AF524" s="99"/>
      <c r="AG524" s="110"/>
      <c r="AH524" s="111"/>
      <c r="AI524" s="112"/>
      <c r="AJ524" s="110"/>
      <c r="AK524" s="113"/>
      <c r="AL524" s="114"/>
      <c r="AM524" s="278"/>
      <c r="AN524" s="98"/>
      <c r="AO524" s="98"/>
      <c r="AP524" s="116"/>
      <c r="AQ524" s="117"/>
      <c r="AR524" s="116"/>
      <c r="AS524" s="98"/>
      <c r="AT524" s="98"/>
      <c r="AU524" s="98"/>
      <c r="AV524" s="98"/>
      <c r="AW524" s="98"/>
      <c r="AX524" s="98"/>
      <c r="AY524" s="98"/>
      <c r="AZ524" s="98"/>
      <c r="BA524" s="98"/>
      <c r="BB524" s="98"/>
      <c r="BC524" s="98"/>
      <c r="BD524" s="98"/>
      <c r="BE524" s="98"/>
      <c r="BF524" s="98"/>
      <c r="BG524" s="98"/>
      <c r="BH524" s="98"/>
      <c r="BI524" s="98"/>
      <c r="BJ524" s="98"/>
      <c r="BK524" s="98"/>
      <c r="BL524" s="98"/>
      <c r="BM524" s="98"/>
      <c r="BN524" s="98"/>
    </row>
    <row r="525">
      <c r="A525" s="366" t="b">
        <v>0</v>
      </c>
      <c r="B525" s="128"/>
      <c r="C525" s="129"/>
      <c r="D525" s="130"/>
      <c r="E525" s="131"/>
      <c r="F525" s="132"/>
      <c r="G525" s="132"/>
      <c r="H525" s="132"/>
      <c r="I525" s="132"/>
      <c r="J525" s="132"/>
      <c r="K525" s="130"/>
      <c r="L525" s="130"/>
      <c r="M525" s="130"/>
      <c r="N525" s="195"/>
      <c r="O525" s="369"/>
      <c r="P525" s="370"/>
      <c r="Q525" s="196"/>
      <c r="R525" s="197"/>
      <c r="S525" s="198"/>
      <c r="T525" s="199"/>
      <c r="U525" s="200"/>
      <c r="V525" s="201"/>
      <c r="W525" s="202"/>
      <c r="X525" s="202"/>
      <c r="Y525" s="143"/>
      <c r="Z525" s="367"/>
      <c r="AA525" s="140"/>
      <c r="AB525" s="420"/>
      <c r="AC525" s="421"/>
      <c r="AD525" s="206"/>
      <c r="AE525" s="144"/>
      <c r="AF525" s="133"/>
      <c r="AG525" s="144"/>
      <c r="AH525" s="145"/>
      <c r="AI525" s="146"/>
      <c r="AJ525" s="144"/>
      <c r="AK525" s="147"/>
      <c r="AL525" s="114"/>
      <c r="AM525" s="211"/>
      <c r="AN525" s="132"/>
      <c r="AO525" s="132"/>
      <c r="AP525" s="149"/>
      <c r="AQ525" s="150"/>
      <c r="AR525" s="149"/>
      <c r="AS525" s="132"/>
      <c r="AT525" s="132"/>
      <c r="AU525" s="132"/>
      <c r="AV525" s="132"/>
      <c r="AW525" s="132"/>
      <c r="AX525" s="132"/>
      <c r="AY525" s="132"/>
      <c r="AZ525" s="132"/>
      <c r="BA525" s="132"/>
      <c r="BB525" s="132"/>
      <c r="BC525" s="132"/>
      <c r="BD525" s="132"/>
      <c r="BE525" s="132"/>
      <c r="BF525" s="132"/>
      <c r="BG525" s="132"/>
      <c r="BH525" s="132"/>
      <c r="BI525" s="132"/>
      <c r="BJ525" s="132"/>
      <c r="BK525" s="132"/>
      <c r="BL525" s="132"/>
      <c r="BM525" s="132"/>
      <c r="BN525" s="132"/>
    </row>
    <row r="526">
      <c r="A526" s="362" t="b">
        <v>0</v>
      </c>
      <c r="B526" s="94"/>
      <c r="C526" s="95"/>
      <c r="D526" s="96"/>
      <c r="E526" s="97"/>
      <c r="F526" s="98"/>
      <c r="G526" s="98"/>
      <c r="H526" s="98"/>
      <c r="I526" s="98"/>
      <c r="J526" s="98"/>
      <c r="K526" s="96"/>
      <c r="L526" s="96"/>
      <c r="M526" s="96"/>
      <c r="N526" s="270"/>
      <c r="O526" s="369"/>
      <c r="P526" s="370"/>
      <c r="Q526" s="196"/>
      <c r="R526" s="197"/>
      <c r="S526" s="198"/>
      <c r="T526" s="199"/>
      <c r="U526" s="200"/>
      <c r="V526" s="201"/>
      <c r="W526" s="202"/>
      <c r="X526" s="202"/>
      <c r="Y526" s="109"/>
      <c r="Z526" s="280"/>
      <c r="AA526" s="106"/>
      <c r="AB526" s="281"/>
      <c r="AC526" s="282"/>
      <c r="AD526" s="273"/>
      <c r="AE526" s="110"/>
      <c r="AF526" s="99"/>
      <c r="AG526" s="110"/>
      <c r="AH526" s="111"/>
      <c r="AI526" s="112"/>
      <c r="AJ526" s="110"/>
      <c r="AK526" s="113"/>
      <c r="AL526" s="114"/>
      <c r="AM526" s="278"/>
      <c r="AN526" s="98"/>
      <c r="AO526" s="98"/>
      <c r="AP526" s="116"/>
      <c r="AQ526" s="117"/>
      <c r="AR526" s="116"/>
      <c r="AS526" s="98"/>
      <c r="AT526" s="98"/>
      <c r="AU526" s="98"/>
      <c r="AV526" s="98"/>
      <c r="AW526" s="98"/>
      <c r="AX526" s="98"/>
      <c r="AY526" s="98"/>
      <c r="AZ526" s="98"/>
      <c r="BA526" s="98"/>
      <c r="BB526" s="98"/>
      <c r="BC526" s="98"/>
      <c r="BD526" s="98"/>
      <c r="BE526" s="98"/>
      <c r="BF526" s="98"/>
      <c r="BG526" s="98"/>
      <c r="BH526" s="98"/>
      <c r="BI526" s="98"/>
      <c r="BJ526" s="98"/>
      <c r="BK526" s="98"/>
      <c r="BL526" s="98"/>
      <c r="BM526" s="98"/>
      <c r="BN526" s="98"/>
    </row>
    <row r="527">
      <c r="A527" s="366" t="b">
        <v>0</v>
      </c>
      <c r="B527" s="128"/>
      <c r="C527" s="129"/>
      <c r="D527" s="130"/>
      <c r="E527" s="131"/>
      <c r="F527" s="132"/>
      <c r="G527" s="132"/>
      <c r="H527" s="132"/>
      <c r="I527" s="132"/>
      <c r="J527" s="132"/>
      <c r="K527" s="130"/>
      <c r="L527" s="130"/>
      <c r="M527" s="130"/>
      <c r="N527" s="195"/>
      <c r="O527" s="369"/>
      <c r="P527" s="370"/>
      <c r="Q527" s="196"/>
      <c r="R527" s="197"/>
      <c r="S527" s="198"/>
      <c r="T527" s="199"/>
      <c r="U527" s="200"/>
      <c r="V527" s="201"/>
      <c r="W527" s="202"/>
      <c r="X527" s="202"/>
      <c r="Y527" s="143"/>
      <c r="Z527" s="367"/>
      <c r="AA527" s="140"/>
      <c r="AB527" s="420"/>
      <c r="AC527" s="421"/>
      <c r="AD527" s="206"/>
      <c r="AE527" s="144"/>
      <c r="AF527" s="133"/>
      <c r="AG527" s="144"/>
      <c r="AH527" s="145"/>
      <c r="AI527" s="146"/>
      <c r="AJ527" s="144"/>
      <c r="AK527" s="147"/>
      <c r="AL527" s="114"/>
      <c r="AM527" s="211"/>
      <c r="AN527" s="132"/>
      <c r="AO527" s="132"/>
      <c r="AP527" s="149"/>
      <c r="AQ527" s="150"/>
      <c r="AR527" s="149"/>
      <c r="AS527" s="132"/>
      <c r="AT527" s="132"/>
      <c r="AU527" s="132"/>
      <c r="AV527" s="132"/>
      <c r="AW527" s="132"/>
      <c r="AX527" s="132"/>
      <c r="AY527" s="132"/>
      <c r="AZ527" s="132"/>
      <c r="BA527" s="132"/>
      <c r="BB527" s="132"/>
      <c r="BC527" s="132"/>
      <c r="BD527" s="132"/>
      <c r="BE527" s="132"/>
      <c r="BF527" s="132"/>
      <c r="BG527" s="132"/>
      <c r="BH527" s="132"/>
      <c r="BI527" s="132"/>
      <c r="BJ527" s="132"/>
      <c r="BK527" s="132"/>
      <c r="BL527" s="132"/>
      <c r="BM527" s="132"/>
      <c r="BN527" s="132"/>
    </row>
    <row r="528">
      <c r="A528" s="362" t="b">
        <v>0</v>
      </c>
      <c r="B528" s="94"/>
      <c r="C528" s="95"/>
      <c r="D528" s="96"/>
      <c r="E528" s="97"/>
      <c r="F528" s="98"/>
      <c r="G528" s="98"/>
      <c r="H528" s="98"/>
      <c r="I528" s="98"/>
      <c r="J528" s="98"/>
      <c r="K528" s="96"/>
      <c r="L528" s="96"/>
      <c r="M528" s="96"/>
      <c r="N528" s="270"/>
      <c r="O528" s="369"/>
      <c r="P528" s="370"/>
      <c r="Q528" s="196"/>
      <c r="R528" s="197"/>
      <c r="S528" s="198"/>
      <c r="T528" s="199"/>
      <c r="U528" s="200"/>
      <c r="V528" s="201"/>
      <c r="W528" s="202"/>
      <c r="X528" s="202"/>
      <c r="Y528" s="109"/>
      <c r="Z528" s="280"/>
      <c r="AA528" s="106"/>
      <c r="AB528" s="281"/>
      <c r="AC528" s="282"/>
      <c r="AD528" s="273"/>
      <c r="AE528" s="110"/>
      <c r="AF528" s="99"/>
      <c r="AG528" s="110"/>
      <c r="AH528" s="111"/>
      <c r="AI528" s="112"/>
      <c r="AJ528" s="110"/>
      <c r="AK528" s="113"/>
      <c r="AL528" s="114"/>
      <c r="AM528" s="278"/>
      <c r="AN528" s="98"/>
      <c r="AO528" s="98"/>
      <c r="AP528" s="116"/>
      <c r="AQ528" s="117"/>
      <c r="AR528" s="116"/>
      <c r="AS528" s="98"/>
      <c r="AT528" s="98"/>
      <c r="AU528" s="98"/>
      <c r="AV528" s="98"/>
      <c r="AW528" s="98"/>
      <c r="AX528" s="98"/>
      <c r="AY528" s="98"/>
      <c r="AZ528" s="98"/>
      <c r="BA528" s="98"/>
      <c r="BB528" s="98"/>
      <c r="BC528" s="98"/>
      <c r="BD528" s="98"/>
      <c r="BE528" s="98"/>
      <c r="BF528" s="98"/>
      <c r="BG528" s="98"/>
      <c r="BH528" s="98"/>
      <c r="BI528" s="98"/>
      <c r="BJ528" s="98"/>
      <c r="BK528" s="98"/>
      <c r="BL528" s="98"/>
      <c r="BM528" s="98"/>
      <c r="BN528" s="98"/>
    </row>
    <row r="529">
      <c r="A529" s="366" t="b">
        <v>0</v>
      </c>
      <c r="B529" s="128"/>
      <c r="C529" s="129"/>
      <c r="D529" s="130"/>
      <c r="E529" s="131"/>
      <c r="F529" s="132"/>
      <c r="G529" s="132"/>
      <c r="H529" s="132"/>
      <c r="I529" s="132"/>
      <c r="J529" s="132"/>
      <c r="K529" s="130"/>
      <c r="L529" s="130"/>
      <c r="M529" s="130"/>
      <c r="N529" s="195"/>
      <c r="O529" s="369"/>
      <c r="P529" s="370"/>
      <c r="Q529" s="196"/>
      <c r="R529" s="197"/>
      <c r="S529" s="198"/>
      <c r="T529" s="199"/>
      <c r="U529" s="200"/>
      <c r="V529" s="201"/>
      <c r="W529" s="202"/>
      <c r="X529" s="202"/>
      <c r="Y529" s="143"/>
      <c r="Z529" s="367"/>
      <c r="AA529" s="140"/>
      <c r="AB529" s="420"/>
      <c r="AC529" s="421"/>
      <c r="AD529" s="206"/>
      <c r="AE529" s="144"/>
      <c r="AF529" s="133"/>
      <c r="AG529" s="144"/>
      <c r="AH529" s="145"/>
      <c r="AI529" s="146"/>
      <c r="AJ529" s="144"/>
      <c r="AK529" s="147"/>
      <c r="AL529" s="114"/>
      <c r="AM529" s="211"/>
      <c r="AN529" s="132"/>
      <c r="AO529" s="132"/>
      <c r="AP529" s="149"/>
      <c r="AQ529" s="150"/>
      <c r="AR529" s="149"/>
      <c r="AS529" s="132"/>
      <c r="AT529" s="132"/>
      <c r="AU529" s="132"/>
      <c r="AV529" s="132"/>
      <c r="AW529" s="132"/>
      <c r="AX529" s="132"/>
      <c r="AY529" s="132"/>
      <c r="AZ529" s="132"/>
      <c r="BA529" s="132"/>
      <c r="BB529" s="132"/>
      <c r="BC529" s="132"/>
      <c r="BD529" s="132"/>
      <c r="BE529" s="132"/>
      <c r="BF529" s="132"/>
      <c r="BG529" s="132"/>
      <c r="BH529" s="132"/>
      <c r="BI529" s="132"/>
      <c r="BJ529" s="132"/>
      <c r="BK529" s="132"/>
      <c r="BL529" s="132"/>
      <c r="BM529" s="132"/>
      <c r="BN529" s="132"/>
    </row>
    <row r="530">
      <c r="A530" s="362" t="b">
        <v>0</v>
      </c>
      <c r="B530" s="94"/>
      <c r="C530" s="95"/>
      <c r="D530" s="96"/>
      <c r="E530" s="97"/>
      <c r="F530" s="98"/>
      <c r="G530" s="98"/>
      <c r="H530" s="98"/>
      <c r="I530" s="98"/>
      <c r="J530" s="98"/>
      <c r="K530" s="96"/>
      <c r="L530" s="96"/>
      <c r="M530" s="96"/>
      <c r="N530" s="270"/>
      <c r="O530" s="369"/>
      <c r="P530" s="370"/>
      <c r="Q530" s="196"/>
      <c r="R530" s="197"/>
      <c r="S530" s="198"/>
      <c r="T530" s="199"/>
      <c r="U530" s="200"/>
      <c r="V530" s="201"/>
      <c r="W530" s="202"/>
      <c r="X530" s="202"/>
      <c r="Y530" s="109"/>
      <c r="Z530" s="280"/>
      <c r="AA530" s="106"/>
      <c r="AB530" s="281"/>
      <c r="AC530" s="282"/>
      <c r="AD530" s="273"/>
      <c r="AE530" s="110"/>
      <c r="AF530" s="99"/>
      <c r="AG530" s="110"/>
      <c r="AH530" s="111"/>
      <c r="AI530" s="112"/>
      <c r="AJ530" s="110"/>
      <c r="AK530" s="113"/>
      <c r="AL530" s="114"/>
      <c r="AM530" s="278"/>
      <c r="AN530" s="98"/>
      <c r="AO530" s="98"/>
      <c r="AP530" s="116"/>
      <c r="AQ530" s="117"/>
      <c r="AR530" s="116"/>
      <c r="AS530" s="98"/>
      <c r="AT530" s="98"/>
      <c r="AU530" s="98"/>
      <c r="AV530" s="98"/>
      <c r="AW530" s="98"/>
      <c r="AX530" s="98"/>
      <c r="AY530" s="98"/>
      <c r="AZ530" s="98"/>
      <c r="BA530" s="98"/>
      <c r="BB530" s="98"/>
      <c r="BC530" s="98"/>
      <c r="BD530" s="98"/>
      <c r="BE530" s="98"/>
      <c r="BF530" s="98"/>
      <c r="BG530" s="98"/>
      <c r="BH530" s="98"/>
      <c r="BI530" s="98"/>
      <c r="BJ530" s="98"/>
      <c r="BK530" s="98"/>
      <c r="BL530" s="98"/>
      <c r="BM530" s="98"/>
      <c r="BN530" s="98"/>
    </row>
    <row r="531">
      <c r="A531" s="366" t="b">
        <v>0</v>
      </c>
      <c r="B531" s="128"/>
      <c r="C531" s="129"/>
      <c r="D531" s="130"/>
      <c r="E531" s="131"/>
      <c r="F531" s="132"/>
      <c r="G531" s="132"/>
      <c r="H531" s="132"/>
      <c r="I531" s="132"/>
      <c r="J531" s="132"/>
      <c r="K531" s="130"/>
      <c r="L531" s="130"/>
      <c r="M531" s="130"/>
      <c r="N531" s="195"/>
      <c r="O531" s="369"/>
      <c r="P531" s="370"/>
      <c r="Q531" s="196"/>
      <c r="R531" s="197"/>
      <c r="S531" s="198"/>
      <c r="T531" s="199"/>
      <c r="U531" s="200"/>
      <c r="V531" s="201"/>
      <c r="W531" s="202"/>
      <c r="X531" s="202"/>
      <c r="Y531" s="143"/>
      <c r="Z531" s="367"/>
      <c r="AA531" s="140"/>
      <c r="AB531" s="420"/>
      <c r="AC531" s="421"/>
      <c r="AD531" s="206"/>
      <c r="AE531" s="144"/>
      <c r="AF531" s="133"/>
      <c r="AG531" s="144"/>
      <c r="AH531" s="145"/>
      <c r="AI531" s="146"/>
      <c r="AJ531" s="144"/>
      <c r="AK531" s="147"/>
      <c r="AL531" s="114"/>
      <c r="AM531" s="211"/>
      <c r="AN531" s="132"/>
      <c r="AO531" s="132"/>
      <c r="AP531" s="149"/>
      <c r="AQ531" s="150"/>
      <c r="AR531" s="149"/>
      <c r="AS531" s="132"/>
      <c r="AT531" s="132"/>
      <c r="AU531" s="132"/>
      <c r="AV531" s="132"/>
      <c r="AW531" s="132"/>
      <c r="AX531" s="132"/>
      <c r="AY531" s="132"/>
      <c r="AZ531" s="132"/>
      <c r="BA531" s="132"/>
      <c r="BB531" s="132"/>
      <c r="BC531" s="132"/>
      <c r="BD531" s="132"/>
      <c r="BE531" s="132"/>
      <c r="BF531" s="132"/>
      <c r="BG531" s="132"/>
      <c r="BH531" s="132"/>
      <c r="BI531" s="132"/>
      <c r="BJ531" s="132"/>
      <c r="BK531" s="132"/>
      <c r="BL531" s="132"/>
      <c r="BM531" s="132"/>
      <c r="BN531" s="132"/>
    </row>
    <row r="532">
      <c r="A532" s="362" t="b">
        <v>0</v>
      </c>
      <c r="B532" s="94"/>
      <c r="C532" s="95"/>
      <c r="D532" s="96"/>
      <c r="E532" s="97"/>
      <c r="F532" s="98"/>
      <c r="G532" s="98"/>
      <c r="H532" s="98"/>
      <c r="I532" s="98"/>
      <c r="J532" s="98"/>
      <c r="K532" s="96"/>
      <c r="L532" s="96"/>
      <c r="M532" s="96"/>
      <c r="N532" s="270"/>
      <c r="O532" s="369"/>
      <c r="P532" s="370"/>
      <c r="Q532" s="196"/>
      <c r="R532" s="197"/>
      <c r="S532" s="198"/>
      <c r="T532" s="199"/>
      <c r="U532" s="200"/>
      <c r="V532" s="201"/>
      <c r="W532" s="202"/>
      <c r="X532" s="202"/>
      <c r="Y532" s="109"/>
      <c r="Z532" s="280"/>
      <c r="AA532" s="106"/>
      <c r="AB532" s="281"/>
      <c r="AC532" s="282"/>
      <c r="AD532" s="273"/>
      <c r="AE532" s="110"/>
      <c r="AF532" s="99"/>
      <c r="AG532" s="110"/>
      <c r="AH532" s="111"/>
      <c r="AI532" s="112"/>
      <c r="AJ532" s="110"/>
      <c r="AK532" s="113"/>
      <c r="AL532" s="114"/>
      <c r="AM532" s="278"/>
      <c r="AN532" s="98"/>
      <c r="AO532" s="98"/>
      <c r="AP532" s="116"/>
      <c r="AQ532" s="117"/>
      <c r="AR532" s="116"/>
      <c r="AS532" s="98"/>
      <c r="AT532" s="98"/>
      <c r="AU532" s="98"/>
      <c r="AV532" s="98"/>
      <c r="AW532" s="98"/>
      <c r="AX532" s="98"/>
      <c r="AY532" s="98"/>
      <c r="AZ532" s="98"/>
      <c r="BA532" s="98"/>
      <c r="BB532" s="98"/>
      <c r="BC532" s="98"/>
      <c r="BD532" s="98"/>
      <c r="BE532" s="98"/>
      <c r="BF532" s="98"/>
      <c r="BG532" s="98"/>
      <c r="BH532" s="98"/>
      <c r="BI532" s="98"/>
      <c r="BJ532" s="98"/>
      <c r="BK532" s="98"/>
      <c r="BL532" s="98"/>
      <c r="BM532" s="98"/>
      <c r="BN532" s="98"/>
    </row>
    <row r="533">
      <c r="A533" s="366" t="b">
        <v>0</v>
      </c>
      <c r="B533" s="128"/>
      <c r="C533" s="129"/>
      <c r="D533" s="130"/>
      <c r="E533" s="131"/>
      <c r="F533" s="132"/>
      <c r="G533" s="132"/>
      <c r="H533" s="132"/>
      <c r="I533" s="132"/>
      <c r="J533" s="132"/>
      <c r="K533" s="130"/>
      <c r="L533" s="130"/>
      <c r="M533" s="130"/>
      <c r="N533" s="195"/>
      <c r="O533" s="369"/>
      <c r="P533" s="370"/>
      <c r="Q533" s="196"/>
      <c r="R533" s="197"/>
      <c r="S533" s="198"/>
      <c r="T533" s="199"/>
      <c r="U533" s="200"/>
      <c r="V533" s="201"/>
      <c r="W533" s="202"/>
      <c r="X533" s="202"/>
      <c r="Y533" s="143"/>
      <c r="Z533" s="367"/>
      <c r="AA533" s="140"/>
      <c r="AB533" s="420"/>
      <c r="AC533" s="421"/>
      <c r="AD533" s="206"/>
      <c r="AE533" s="144"/>
      <c r="AF533" s="133"/>
      <c r="AG533" s="144"/>
      <c r="AH533" s="145"/>
      <c r="AI533" s="146"/>
      <c r="AJ533" s="144"/>
      <c r="AK533" s="147"/>
      <c r="AL533" s="114"/>
      <c r="AM533" s="211"/>
      <c r="AN533" s="132"/>
      <c r="AO533" s="132"/>
      <c r="AP533" s="149"/>
      <c r="AQ533" s="150"/>
      <c r="AR533" s="149"/>
      <c r="AS533" s="132"/>
      <c r="AT533" s="132"/>
      <c r="AU533" s="132"/>
      <c r="AV533" s="132"/>
      <c r="AW533" s="132"/>
      <c r="AX533" s="132"/>
      <c r="AY533" s="132"/>
      <c r="AZ533" s="132"/>
      <c r="BA533" s="132"/>
      <c r="BB533" s="132"/>
      <c r="BC533" s="132"/>
      <c r="BD533" s="132"/>
      <c r="BE533" s="132"/>
      <c r="BF533" s="132"/>
      <c r="BG533" s="132"/>
      <c r="BH533" s="132"/>
      <c r="BI533" s="132"/>
      <c r="BJ533" s="132"/>
      <c r="BK533" s="132"/>
      <c r="BL533" s="132"/>
      <c r="BM533" s="132"/>
      <c r="BN533" s="132"/>
    </row>
    <row r="534">
      <c r="A534" s="362" t="b">
        <v>0</v>
      </c>
      <c r="B534" s="94"/>
      <c r="C534" s="95"/>
      <c r="D534" s="96"/>
      <c r="E534" s="97"/>
      <c r="F534" s="98"/>
      <c r="G534" s="98"/>
      <c r="H534" s="98"/>
      <c r="I534" s="98"/>
      <c r="J534" s="98"/>
      <c r="K534" s="96"/>
      <c r="L534" s="96"/>
      <c r="M534" s="96"/>
      <c r="N534" s="270"/>
      <c r="O534" s="369"/>
      <c r="P534" s="370"/>
      <c r="Q534" s="196"/>
      <c r="R534" s="197"/>
      <c r="S534" s="198"/>
      <c r="T534" s="199"/>
      <c r="U534" s="200"/>
      <c r="V534" s="201"/>
      <c r="W534" s="202"/>
      <c r="X534" s="202"/>
      <c r="Y534" s="109"/>
      <c r="Z534" s="280"/>
      <c r="AA534" s="106"/>
      <c r="AB534" s="281"/>
      <c r="AC534" s="282"/>
      <c r="AD534" s="273"/>
      <c r="AE534" s="110"/>
      <c r="AF534" s="99"/>
      <c r="AG534" s="110"/>
      <c r="AH534" s="111"/>
      <c r="AI534" s="112"/>
      <c r="AJ534" s="110"/>
      <c r="AK534" s="113"/>
      <c r="AL534" s="114"/>
      <c r="AM534" s="278"/>
      <c r="AN534" s="98"/>
      <c r="AO534" s="98"/>
      <c r="AP534" s="116"/>
      <c r="AQ534" s="117"/>
      <c r="AR534" s="116"/>
      <c r="AS534" s="98"/>
      <c r="AT534" s="98"/>
      <c r="AU534" s="98"/>
      <c r="AV534" s="98"/>
      <c r="AW534" s="98"/>
      <c r="AX534" s="98"/>
      <c r="AY534" s="98"/>
      <c r="AZ534" s="98"/>
      <c r="BA534" s="98"/>
      <c r="BB534" s="98"/>
      <c r="BC534" s="98"/>
      <c r="BD534" s="98"/>
      <c r="BE534" s="98"/>
      <c r="BF534" s="98"/>
      <c r="BG534" s="98"/>
      <c r="BH534" s="98"/>
      <c r="BI534" s="98"/>
      <c r="BJ534" s="98"/>
      <c r="BK534" s="98"/>
      <c r="BL534" s="98"/>
      <c r="BM534" s="98"/>
      <c r="BN534" s="98"/>
    </row>
    <row r="535">
      <c r="A535" s="366" t="b">
        <v>0</v>
      </c>
      <c r="B535" s="128"/>
      <c r="C535" s="129"/>
      <c r="D535" s="130"/>
      <c r="E535" s="131"/>
      <c r="F535" s="132"/>
      <c r="G535" s="132"/>
      <c r="H535" s="132"/>
      <c r="I535" s="132"/>
      <c r="J535" s="132"/>
      <c r="K535" s="130"/>
      <c r="L535" s="130"/>
      <c r="M535" s="130"/>
      <c r="N535" s="195"/>
      <c r="O535" s="369"/>
      <c r="P535" s="370"/>
      <c r="Q535" s="196"/>
      <c r="R535" s="197"/>
      <c r="S535" s="198"/>
      <c r="T535" s="199"/>
      <c r="U535" s="200"/>
      <c r="V535" s="201"/>
      <c r="W535" s="202"/>
      <c r="X535" s="202"/>
      <c r="Y535" s="143"/>
      <c r="Z535" s="367"/>
      <c r="AA535" s="140"/>
      <c r="AB535" s="420"/>
      <c r="AC535" s="421"/>
      <c r="AD535" s="206"/>
      <c r="AE535" s="144"/>
      <c r="AF535" s="133"/>
      <c r="AG535" s="144"/>
      <c r="AH535" s="145"/>
      <c r="AI535" s="146"/>
      <c r="AJ535" s="144"/>
      <c r="AK535" s="147"/>
      <c r="AL535" s="114"/>
      <c r="AM535" s="211"/>
      <c r="AN535" s="132"/>
      <c r="AO535" s="132"/>
      <c r="AP535" s="149"/>
      <c r="AQ535" s="150"/>
      <c r="AR535" s="149"/>
      <c r="AS535" s="132"/>
      <c r="AT535" s="132"/>
      <c r="AU535" s="132"/>
      <c r="AV535" s="132"/>
      <c r="AW535" s="132"/>
      <c r="AX535" s="132"/>
      <c r="AY535" s="132"/>
      <c r="AZ535" s="132"/>
      <c r="BA535" s="132"/>
      <c r="BB535" s="132"/>
      <c r="BC535" s="132"/>
      <c r="BD535" s="132"/>
      <c r="BE535" s="132"/>
      <c r="BF535" s="132"/>
      <c r="BG535" s="132"/>
      <c r="BH535" s="132"/>
      <c r="BI535" s="132"/>
      <c r="BJ535" s="132"/>
      <c r="BK535" s="132"/>
      <c r="BL535" s="132"/>
      <c r="BM535" s="132"/>
      <c r="BN535" s="132"/>
    </row>
    <row r="536">
      <c r="A536" s="362" t="b">
        <v>0</v>
      </c>
      <c r="B536" s="94"/>
      <c r="C536" s="95"/>
      <c r="D536" s="96"/>
      <c r="E536" s="97"/>
      <c r="F536" s="98"/>
      <c r="G536" s="98"/>
      <c r="H536" s="98"/>
      <c r="I536" s="98"/>
      <c r="J536" s="98"/>
      <c r="K536" s="96"/>
      <c r="L536" s="96"/>
      <c r="M536" s="96"/>
      <c r="N536" s="270"/>
      <c r="O536" s="369"/>
      <c r="P536" s="370"/>
      <c r="Q536" s="196"/>
      <c r="R536" s="197"/>
      <c r="S536" s="198"/>
      <c r="T536" s="199"/>
      <c r="U536" s="200"/>
      <c r="V536" s="201"/>
      <c r="W536" s="202"/>
      <c r="X536" s="202"/>
      <c r="Y536" s="109"/>
      <c r="Z536" s="280"/>
      <c r="AA536" s="106"/>
      <c r="AB536" s="281"/>
      <c r="AC536" s="282"/>
      <c r="AD536" s="273"/>
      <c r="AE536" s="110"/>
      <c r="AF536" s="99"/>
      <c r="AG536" s="110"/>
      <c r="AH536" s="111"/>
      <c r="AI536" s="112"/>
      <c r="AJ536" s="110"/>
      <c r="AK536" s="113"/>
      <c r="AL536" s="114"/>
      <c r="AM536" s="278"/>
      <c r="AN536" s="98"/>
      <c r="AO536" s="98"/>
      <c r="AP536" s="116"/>
      <c r="AQ536" s="117"/>
      <c r="AR536" s="116"/>
      <c r="AS536" s="98"/>
      <c r="AT536" s="98"/>
      <c r="AU536" s="98"/>
      <c r="AV536" s="98"/>
      <c r="AW536" s="98"/>
      <c r="AX536" s="98"/>
      <c r="AY536" s="98"/>
      <c r="AZ536" s="98"/>
      <c r="BA536" s="98"/>
      <c r="BB536" s="98"/>
      <c r="BC536" s="98"/>
      <c r="BD536" s="98"/>
      <c r="BE536" s="98"/>
      <c r="BF536" s="98"/>
      <c r="BG536" s="98"/>
      <c r="BH536" s="98"/>
      <c r="BI536" s="98"/>
      <c r="BJ536" s="98"/>
      <c r="BK536" s="98"/>
      <c r="BL536" s="98"/>
      <c r="BM536" s="98"/>
      <c r="BN536" s="98"/>
    </row>
    <row r="537">
      <c r="A537" s="366" t="b">
        <v>0</v>
      </c>
      <c r="B537" s="128"/>
      <c r="C537" s="129"/>
      <c r="D537" s="130"/>
      <c r="E537" s="131"/>
      <c r="F537" s="132"/>
      <c r="G537" s="132"/>
      <c r="H537" s="132"/>
      <c r="I537" s="132"/>
      <c r="J537" s="132"/>
      <c r="K537" s="130"/>
      <c r="L537" s="130"/>
      <c r="M537" s="130"/>
      <c r="N537" s="195"/>
      <c r="O537" s="369"/>
      <c r="P537" s="370"/>
      <c r="Q537" s="196"/>
      <c r="R537" s="197"/>
      <c r="S537" s="198"/>
      <c r="T537" s="199"/>
      <c r="U537" s="200"/>
      <c r="V537" s="201"/>
      <c r="W537" s="202"/>
      <c r="X537" s="202"/>
      <c r="Y537" s="143"/>
      <c r="Z537" s="367"/>
      <c r="AA537" s="140"/>
      <c r="AB537" s="420"/>
      <c r="AC537" s="421"/>
      <c r="AD537" s="206"/>
      <c r="AE537" s="144"/>
      <c r="AF537" s="133"/>
      <c r="AG537" s="144"/>
      <c r="AH537" s="145"/>
      <c r="AI537" s="146"/>
      <c r="AJ537" s="144"/>
      <c r="AK537" s="147"/>
      <c r="AL537" s="114"/>
      <c r="AM537" s="211"/>
      <c r="AN537" s="132"/>
      <c r="AO537" s="132"/>
      <c r="AP537" s="149"/>
      <c r="AQ537" s="150"/>
      <c r="AR537" s="149"/>
      <c r="AS537" s="132"/>
      <c r="AT537" s="132"/>
      <c r="AU537" s="132"/>
      <c r="AV537" s="132"/>
      <c r="AW537" s="132"/>
      <c r="AX537" s="132"/>
      <c r="AY537" s="132"/>
      <c r="AZ537" s="132"/>
      <c r="BA537" s="132"/>
      <c r="BB537" s="132"/>
      <c r="BC537" s="132"/>
      <c r="BD537" s="132"/>
      <c r="BE537" s="132"/>
      <c r="BF537" s="132"/>
      <c r="BG537" s="132"/>
      <c r="BH537" s="132"/>
      <c r="BI537" s="132"/>
      <c r="BJ537" s="132"/>
      <c r="BK537" s="132"/>
      <c r="BL537" s="132"/>
      <c r="BM537" s="132"/>
      <c r="BN537" s="132"/>
    </row>
    <row r="538">
      <c r="A538" s="362" t="b">
        <v>0</v>
      </c>
      <c r="B538" s="94"/>
      <c r="C538" s="95"/>
      <c r="D538" s="96"/>
      <c r="E538" s="97"/>
      <c r="F538" s="98"/>
      <c r="G538" s="98"/>
      <c r="H538" s="98"/>
      <c r="I538" s="98"/>
      <c r="J538" s="98"/>
      <c r="K538" s="96"/>
      <c r="L538" s="96"/>
      <c r="M538" s="96"/>
      <c r="N538" s="270"/>
      <c r="O538" s="369"/>
      <c r="P538" s="370"/>
      <c r="Q538" s="196"/>
      <c r="R538" s="197"/>
      <c r="S538" s="198"/>
      <c r="T538" s="199"/>
      <c r="U538" s="200"/>
      <c r="V538" s="201"/>
      <c r="W538" s="202"/>
      <c r="X538" s="202"/>
      <c r="Y538" s="109"/>
      <c r="Z538" s="280"/>
      <c r="AA538" s="106"/>
      <c r="AB538" s="281"/>
      <c r="AC538" s="282"/>
      <c r="AD538" s="273"/>
      <c r="AE538" s="110"/>
      <c r="AF538" s="99"/>
      <c r="AG538" s="110"/>
      <c r="AH538" s="111"/>
      <c r="AI538" s="112"/>
      <c r="AJ538" s="110"/>
      <c r="AK538" s="113"/>
      <c r="AL538" s="114"/>
      <c r="AM538" s="278"/>
      <c r="AN538" s="98"/>
      <c r="AO538" s="98"/>
      <c r="AP538" s="116"/>
      <c r="AQ538" s="117"/>
      <c r="AR538" s="116"/>
      <c r="AS538" s="98"/>
      <c r="AT538" s="98"/>
      <c r="AU538" s="98"/>
      <c r="AV538" s="98"/>
      <c r="AW538" s="98"/>
      <c r="AX538" s="98"/>
      <c r="AY538" s="98"/>
      <c r="AZ538" s="98"/>
      <c r="BA538" s="98"/>
      <c r="BB538" s="98"/>
      <c r="BC538" s="98"/>
      <c r="BD538" s="98"/>
      <c r="BE538" s="98"/>
      <c r="BF538" s="98"/>
      <c r="BG538" s="98"/>
      <c r="BH538" s="98"/>
      <c r="BI538" s="98"/>
      <c r="BJ538" s="98"/>
      <c r="BK538" s="98"/>
      <c r="BL538" s="98"/>
      <c r="BM538" s="98"/>
      <c r="BN538" s="98"/>
    </row>
    <row r="539">
      <c r="A539" s="366" t="b">
        <v>0</v>
      </c>
      <c r="B539" s="128"/>
      <c r="C539" s="129"/>
      <c r="D539" s="130"/>
      <c r="E539" s="131"/>
      <c r="F539" s="132"/>
      <c r="G539" s="132"/>
      <c r="H539" s="132"/>
      <c r="I539" s="132"/>
      <c r="J539" s="132"/>
      <c r="K539" s="130"/>
      <c r="L539" s="130"/>
      <c r="M539" s="130"/>
      <c r="N539" s="195"/>
      <c r="O539" s="369"/>
      <c r="P539" s="370"/>
      <c r="Q539" s="196"/>
      <c r="R539" s="197"/>
      <c r="S539" s="198"/>
      <c r="T539" s="199"/>
      <c r="U539" s="200"/>
      <c r="V539" s="201"/>
      <c r="W539" s="202"/>
      <c r="X539" s="202"/>
      <c r="Y539" s="143"/>
      <c r="Z539" s="367"/>
      <c r="AA539" s="140"/>
      <c r="AB539" s="420"/>
      <c r="AC539" s="421"/>
      <c r="AD539" s="206"/>
      <c r="AE539" s="144"/>
      <c r="AF539" s="133"/>
      <c r="AG539" s="144"/>
      <c r="AH539" s="145"/>
      <c r="AI539" s="146"/>
      <c r="AJ539" s="144"/>
      <c r="AK539" s="147"/>
      <c r="AL539" s="114"/>
      <c r="AM539" s="211"/>
      <c r="AN539" s="132"/>
      <c r="AO539" s="132"/>
      <c r="AP539" s="149"/>
      <c r="AQ539" s="150"/>
      <c r="AR539" s="149"/>
      <c r="AS539" s="132"/>
      <c r="AT539" s="132"/>
      <c r="AU539" s="132"/>
      <c r="AV539" s="132"/>
      <c r="AW539" s="132"/>
      <c r="AX539" s="132"/>
      <c r="AY539" s="132"/>
      <c r="AZ539" s="132"/>
      <c r="BA539" s="132"/>
      <c r="BB539" s="132"/>
      <c r="BC539" s="132"/>
      <c r="BD539" s="132"/>
      <c r="BE539" s="132"/>
      <c r="BF539" s="132"/>
      <c r="BG539" s="132"/>
      <c r="BH539" s="132"/>
      <c r="BI539" s="132"/>
      <c r="BJ539" s="132"/>
      <c r="BK539" s="132"/>
      <c r="BL539" s="132"/>
      <c r="BM539" s="132"/>
      <c r="BN539" s="132"/>
    </row>
    <row r="540">
      <c r="A540" s="362" t="b">
        <v>0</v>
      </c>
      <c r="B540" s="94"/>
      <c r="C540" s="95"/>
      <c r="D540" s="96"/>
      <c r="E540" s="97"/>
      <c r="F540" s="98"/>
      <c r="G540" s="98"/>
      <c r="H540" s="98"/>
      <c r="I540" s="98"/>
      <c r="J540" s="98"/>
      <c r="K540" s="96"/>
      <c r="L540" s="96"/>
      <c r="M540" s="96"/>
      <c r="N540" s="270"/>
      <c r="O540" s="369"/>
      <c r="P540" s="370"/>
      <c r="Q540" s="196"/>
      <c r="R540" s="197"/>
      <c r="S540" s="198"/>
      <c r="T540" s="199"/>
      <c r="U540" s="200"/>
      <c r="V540" s="201"/>
      <c r="W540" s="202"/>
      <c r="X540" s="202"/>
      <c r="Y540" s="109"/>
      <c r="Z540" s="280"/>
      <c r="AA540" s="106"/>
      <c r="AB540" s="281"/>
      <c r="AC540" s="282"/>
      <c r="AD540" s="273"/>
      <c r="AE540" s="110"/>
      <c r="AF540" s="99"/>
      <c r="AG540" s="110"/>
      <c r="AH540" s="111"/>
      <c r="AI540" s="112"/>
      <c r="AJ540" s="110"/>
      <c r="AK540" s="113"/>
      <c r="AL540" s="114"/>
      <c r="AM540" s="278"/>
      <c r="AN540" s="98"/>
      <c r="AO540" s="98"/>
      <c r="AP540" s="116"/>
      <c r="AQ540" s="117"/>
      <c r="AR540" s="116"/>
      <c r="AS540" s="98"/>
      <c r="AT540" s="98"/>
      <c r="AU540" s="98"/>
      <c r="AV540" s="98"/>
      <c r="AW540" s="98"/>
      <c r="AX540" s="98"/>
      <c r="AY540" s="98"/>
      <c r="AZ540" s="98"/>
      <c r="BA540" s="98"/>
      <c r="BB540" s="98"/>
      <c r="BC540" s="98"/>
      <c r="BD540" s="98"/>
      <c r="BE540" s="98"/>
      <c r="BF540" s="98"/>
      <c r="BG540" s="98"/>
      <c r="BH540" s="98"/>
      <c r="BI540" s="98"/>
      <c r="BJ540" s="98"/>
      <c r="BK540" s="98"/>
      <c r="BL540" s="98"/>
      <c r="BM540" s="98"/>
      <c r="BN540" s="98"/>
    </row>
    <row r="541">
      <c r="A541" s="366" t="b">
        <v>0</v>
      </c>
      <c r="B541" s="128"/>
      <c r="C541" s="129"/>
      <c r="D541" s="130"/>
      <c r="E541" s="131"/>
      <c r="F541" s="132"/>
      <c r="G541" s="132"/>
      <c r="H541" s="132"/>
      <c r="I541" s="132"/>
      <c r="J541" s="132"/>
      <c r="K541" s="130"/>
      <c r="L541" s="130"/>
      <c r="M541" s="130"/>
      <c r="N541" s="195"/>
      <c r="O541" s="369"/>
      <c r="P541" s="370"/>
      <c r="Q541" s="196"/>
      <c r="R541" s="197"/>
      <c r="S541" s="198"/>
      <c r="T541" s="199"/>
      <c r="U541" s="200"/>
      <c r="V541" s="201"/>
      <c r="W541" s="202"/>
      <c r="X541" s="202"/>
      <c r="Y541" s="143"/>
      <c r="Z541" s="367"/>
      <c r="AA541" s="140"/>
      <c r="AB541" s="420"/>
      <c r="AC541" s="421"/>
      <c r="AD541" s="206"/>
      <c r="AE541" s="144"/>
      <c r="AF541" s="133"/>
      <c r="AG541" s="144"/>
      <c r="AH541" s="145"/>
      <c r="AI541" s="146"/>
      <c r="AJ541" s="144"/>
      <c r="AK541" s="147"/>
      <c r="AL541" s="114"/>
      <c r="AM541" s="211"/>
      <c r="AN541" s="132"/>
      <c r="AO541" s="132"/>
      <c r="AP541" s="149"/>
      <c r="AQ541" s="150"/>
      <c r="AR541" s="149"/>
      <c r="AS541" s="132"/>
      <c r="AT541" s="132"/>
      <c r="AU541" s="132"/>
      <c r="AV541" s="132"/>
      <c r="AW541" s="132"/>
      <c r="AX541" s="132"/>
      <c r="AY541" s="132"/>
      <c r="AZ541" s="132"/>
      <c r="BA541" s="132"/>
      <c r="BB541" s="132"/>
      <c r="BC541" s="132"/>
      <c r="BD541" s="132"/>
      <c r="BE541" s="132"/>
      <c r="BF541" s="132"/>
      <c r="BG541" s="132"/>
      <c r="BH541" s="132"/>
      <c r="BI541" s="132"/>
      <c r="BJ541" s="132"/>
      <c r="BK541" s="132"/>
      <c r="BL541" s="132"/>
      <c r="BM541" s="132"/>
      <c r="BN541" s="132"/>
    </row>
    <row r="542">
      <c r="A542" s="362" t="b">
        <v>0</v>
      </c>
      <c r="B542" s="94"/>
      <c r="C542" s="95"/>
      <c r="D542" s="96"/>
      <c r="E542" s="97"/>
      <c r="F542" s="98"/>
      <c r="G542" s="98"/>
      <c r="H542" s="98"/>
      <c r="I542" s="98"/>
      <c r="J542" s="98"/>
      <c r="K542" s="96"/>
      <c r="L542" s="96"/>
      <c r="M542" s="96"/>
      <c r="N542" s="270"/>
      <c r="O542" s="369"/>
      <c r="P542" s="370"/>
      <c r="Q542" s="196"/>
      <c r="R542" s="197"/>
      <c r="S542" s="198"/>
      <c r="T542" s="199"/>
      <c r="U542" s="200"/>
      <c r="V542" s="201"/>
      <c r="W542" s="202"/>
      <c r="X542" s="202"/>
      <c r="Y542" s="109"/>
      <c r="Z542" s="280"/>
      <c r="AA542" s="106"/>
      <c r="AB542" s="281"/>
      <c r="AC542" s="282"/>
      <c r="AD542" s="273"/>
      <c r="AE542" s="110"/>
      <c r="AF542" s="99"/>
      <c r="AG542" s="110"/>
      <c r="AH542" s="111"/>
      <c r="AI542" s="112"/>
      <c r="AJ542" s="110"/>
      <c r="AK542" s="113"/>
      <c r="AL542" s="114"/>
      <c r="AM542" s="278"/>
      <c r="AN542" s="98"/>
      <c r="AO542" s="98"/>
      <c r="AP542" s="116"/>
      <c r="AQ542" s="117"/>
      <c r="AR542" s="116"/>
      <c r="AS542" s="98"/>
      <c r="AT542" s="98"/>
      <c r="AU542" s="98"/>
      <c r="AV542" s="98"/>
      <c r="AW542" s="98"/>
      <c r="AX542" s="98"/>
      <c r="AY542" s="98"/>
      <c r="AZ542" s="98"/>
      <c r="BA542" s="98"/>
      <c r="BB542" s="98"/>
      <c r="BC542" s="98"/>
      <c r="BD542" s="98"/>
      <c r="BE542" s="98"/>
      <c r="BF542" s="98"/>
      <c r="BG542" s="98"/>
      <c r="BH542" s="98"/>
      <c r="BI542" s="98"/>
      <c r="BJ542" s="98"/>
      <c r="BK542" s="98"/>
      <c r="BL542" s="98"/>
      <c r="BM542" s="98"/>
      <c r="BN542" s="98"/>
    </row>
    <row r="543">
      <c r="A543" s="366" t="b">
        <v>0</v>
      </c>
      <c r="B543" s="128"/>
      <c r="C543" s="129"/>
      <c r="D543" s="130"/>
      <c r="E543" s="131"/>
      <c r="F543" s="132"/>
      <c r="G543" s="132"/>
      <c r="H543" s="132"/>
      <c r="I543" s="132"/>
      <c r="J543" s="132"/>
      <c r="K543" s="130"/>
      <c r="L543" s="130"/>
      <c r="M543" s="130"/>
      <c r="N543" s="195"/>
      <c r="O543" s="369"/>
      <c r="P543" s="370"/>
      <c r="Q543" s="196"/>
      <c r="R543" s="197"/>
      <c r="S543" s="198"/>
      <c r="T543" s="199"/>
      <c r="U543" s="200"/>
      <c r="V543" s="201"/>
      <c r="W543" s="202"/>
      <c r="X543" s="202"/>
      <c r="Y543" s="143"/>
      <c r="Z543" s="367"/>
      <c r="AA543" s="140"/>
      <c r="AB543" s="420"/>
      <c r="AC543" s="421"/>
      <c r="AD543" s="206"/>
      <c r="AE543" s="144"/>
      <c r="AF543" s="133"/>
      <c r="AG543" s="144"/>
      <c r="AH543" s="145"/>
      <c r="AI543" s="146"/>
      <c r="AJ543" s="144"/>
      <c r="AK543" s="147"/>
      <c r="AL543" s="114"/>
      <c r="AM543" s="211"/>
      <c r="AN543" s="132"/>
      <c r="AO543" s="132"/>
      <c r="AP543" s="149"/>
      <c r="AQ543" s="150"/>
      <c r="AR543" s="149"/>
      <c r="AS543" s="132"/>
      <c r="AT543" s="132"/>
      <c r="AU543" s="132"/>
      <c r="AV543" s="132"/>
      <c r="AW543" s="132"/>
      <c r="AX543" s="132"/>
      <c r="AY543" s="132"/>
      <c r="AZ543" s="132"/>
      <c r="BA543" s="132"/>
      <c r="BB543" s="132"/>
      <c r="BC543" s="132"/>
      <c r="BD543" s="132"/>
      <c r="BE543" s="132"/>
      <c r="BF543" s="132"/>
      <c r="BG543" s="132"/>
      <c r="BH543" s="132"/>
      <c r="BI543" s="132"/>
      <c r="BJ543" s="132"/>
      <c r="BK543" s="132"/>
      <c r="BL543" s="132"/>
      <c r="BM543" s="132"/>
      <c r="BN543" s="132"/>
    </row>
    <row r="544">
      <c r="A544" s="362" t="b">
        <v>0</v>
      </c>
      <c r="B544" s="94"/>
      <c r="C544" s="95"/>
      <c r="D544" s="96"/>
      <c r="E544" s="97"/>
      <c r="F544" s="98"/>
      <c r="G544" s="98"/>
      <c r="H544" s="98"/>
      <c r="I544" s="98"/>
      <c r="J544" s="98"/>
      <c r="K544" s="96"/>
      <c r="L544" s="96"/>
      <c r="M544" s="96"/>
      <c r="N544" s="270"/>
      <c r="O544" s="369"/>
      <c r="P544" s="370"/>
      <c r="Q544" s="196"/>
      <c r="R544" s="197"/>
      <c r="S544" s="198"/>
      <c r="T544" s="199"/>
      <c r="U544" s="200"/>
      <c r="V544" s="201"/>
      <c r="W544" s="202"/>
      <c r="X544" s="202"/>
      <c r="Y544" s="109"/>
      <c r="Z544" s="280"/>
      <c r="AA544" s="106"/>
      <c r="AB544" s="281"/>
      <c r="AC544" s="282"/>
      <c r="AD544" s="273"/>
      <c r="AE544" s="110"/>
      <c r="AF544" s="99"/>
      <c r="AG544" s="110"/>
      <c r="AH544" s="111"/>
      <c r="AI544" s="112"/>
      <c r="AJ544" s="110"/>
      <c r="AK544" s="113"/>
      <c r="AL544" s="114"/>
      <c r="AM544" s="278"/>
      <c r="AN544" s="98"/>
      <c r="AO544" s="98"/>
      <c r="AP544" s="116"/>
      <c r="AQ544" s="117"/>
      <c r="AR544" s="116"/>
      <c r="AS544" s="98"/>
      <c r="AT544" s="98"/>
      <c r="AU544" s="98"/>
      <c r="AV544" s="98"/>
      <c r="AW544" s="98"/>
      <c r="AX544" s="98"/>
      <c r="AY544" s="98"/>
      <c r="AZ544" s="98"/>
      <c r="BA544" s="98"/>
      <c r="BB544" s="98"/>
      <c r="BC544" s="98"/>
      <c r="BD544" s="98"/>
      <c r="BE544" s="98"/>
      <c r="BF544" s="98"/>
      <c r="BG544" s="98"/>
      <c r="BH544" s="98"/>
      <c r="BI544" s="98"/>
      <c r="BJ544" s="98"/>
      <c r="BK544" s="98"/>
      <c r="BL544" s="98"/>
      <c r="BM544" s="98"/>
      <c r="BN544" s="98"/>
    </row>
    <row r="545">
      <c r="A545" s="366" t="b">
        <v>0</v>
      </c>
      <c r="B545" s="128"/>
      <c r="C545" s="129"/>
      <c r="D545" s="130"/>
      <c r="E545" s="131"/>
      <c r="F545" s="132"/>
      <c r="G545" s="132"/>
      <c r="H545" s="132"/>
      <c r="I545" s="132"/>
      <c r="J545" s="132"/>
      <c r="K545" s="130"/>
      <c r="L545" s="130"/>
      <c r="M545" s="130"/>
      <c r="N545" s="195"/>
      <c r="O545" s="369"/>
      <c r="P545" s="370"/>
      <c r="Q545" s="196"/>
      <c r="R545" s="197"/>
      <c r="S545" s="198"/>
      <c r="T545" s="199"/>
      <c r="U545" s="200"/>
      <c r="V545" s="201"/>
      <c r="W545" s="202"/>
      <c r="X545" s="202"/>
      <c r="Y545" s="143"/>
      <c r="Z545" s="367"/>
      <c r="AA545" s="140"/>
      <c r="AB545" s="420"/>
      <c r="AC545" s="421"/>
      <c r="AD545" s="206"/>
      <c r="AE545" s="144"/>
      <c r="AF545" s="133"/>
      <c r="AG545" s="144"/>
      <c r="AH545" s="145"/>
      <c r="AI545" s="146"/>
      <c r="AJ545" s="144"/>
      <c r="AK545" s="147"/>
      <c r="AL545" s="114"/>
      <c r="AM545" s="211"/>
      <c r="AN545" s="132"/>
      <c r="AO545" s="132"/>
      <c r="AP545" s="149"/>
      <c r="AQ545" s="150"/>
      <c r="AR545" s="149"/>
      <c r="AS545" s="132"/>
      <c r="AT545" s="132"/>
      <c r="AU545" s="132"/>
      <c r="AV545" s="132"/>
      <c r="AW545" s="132"/>
      <c r="AX545" s="132"/>
      <c r="AY545" s="132"/>
      <c r="AZ545" s="132"/>
      <c r="BA545" s="132"/>
      <c r="BB545" s="132"/>
      <c r="BC545" s="132"/>
      <c r="BD545" s="132"/>
      <c r="BE545" s="132"/>
      <c r="BF545" s="132"/>
      <c r="BG545" s="132"/>
      <c r="BH545" s="132"/>
      <c r="BI545" s="132"/>
      <c r="BJ545" s="132"/>
      <c r="BK545" s="132"/>
      <c r="BL545" s="132"/>
      <c r="BM545" s="132"/>
      <c r="BN545" s="132"/>
    </row>
    <row r="546">
      <c r="A546" s="362" t="b">
        <v>0</v>
      </c>
      <c r="B546" s="94"/>
      <c r="C546" s="95"/>
      <c r="D546" s="96"/>
      <c r="E546" s="97"/>
      <c r="F546" s="98"/>
      <c r="G546" s="98"/>
      <c r="H546" s="98"/>
      <c r="I546" s="98"/>
      <c r="J546" s="98"/>
      <c r="K546" s="96"/>
      <c r="L546" s="96"/>
      <c r="M546" s="96"/>
      <c r="N546" s="270"/>
      <c r="O546" s="369"/>
      <c r="P546" s="370"/>
      <c r="Q546" s="196"/>
      <c r="R546" s="197"/>
      <c r="S546" s="198"/>
      <c r="T546" s="199"/>
      <c r="U546" s="200"/>
      <c r="V546" s="201"/>
      <c r="W546" s="202"/>
      <c r="X546" s="202"/>
      <c r="Y546" s="109"/>
      <c r="Z546" s="280"/>
      <c r="AA546" s="106"/>
      <c r="AB546" s="281"/>
      <c r="AC546" s="282"/>
      <c r="AD546" s="273"/>
      <c r="AE546" s="110"/>
      <c r="AF546" s="99"/>
      <c r="AG546" s="110"/>
      <c r="AH546" s="111"/>
      <c r="AI546" s="112"/>
      <c r="AJ546" s="110"/>
      <c r="AK546" s="113"/>
      <c r="AL546" s="114"/>
      <c r="AM546" s="278"/>
      <c r="AN546" s="98"/>
      <c r="AO546" s="98"/>
      <c r="AP546" s="116"/>
      <c r="AQ546" s="117"/>
      <c r="AR546" s="116"/>
      <c r="AS546" s="98"/>
      <c r="AT546" s="98"/>
      <c r="AU546" s="98"/>
      <c r="AV546" s="98"/>
      <c r="AW546" s="98"/>
      <c r="AX546" s="98"/>
      <c r="AY546" s="98"/>
      <c r="AZ546" s="98"/>
      <c r="BA546" s="98"/>
      <c r="BB546" s="98"/>
      <c r="BC546" s="98"/>
      <c r="BD546" s="98"/>
      <c r="BE546" s="98"/>
      <c r="BF546" s="98"/>
      <c r="BG546" s="98"/>
      <c r="BH546" s="98"/>
      <c r="BI546" s="98"/>
      <c r="BJ546" s="98"/>
      <c r="BK546" s="98"/>
      <c r="BL546" s="98"/>
      <c r="BM546" s="98"/>
      <c r="BN546" s="98"/>
    </row>
    <row r="547">
      <c r="A547" s="366" t="b">
        <v>0</v>
      </c>
      <c r="B547" s="128"/>
      <c r="C547" s="129"/>
      <c r="D547" s="130"/>
      <c r="E547" s="131"/>
      <c r="F547" s="132"/>
      <c r="G547" s="132"/>
      <c r="H547" s="132"/>
      <c r="I547" s="132"/>
      <c r="J547" s="132"/>
      <c r="K547" s="130"/>
      <c r="L547" s="130"/>
      <c r="M547" s="130"/>
      <c r="N547" s="195"/>
      <c r="O547" s="369"/>
      <c r="P547" s="370"/>
      <c r="Q547" s="196"/>
      <c r="R547" s="197"/>
      <c r="S547" s="198"/>
      <c r="T547" s="199"/>
      <c r="U547" s="200"/>
      <c r="V547" s="201"/>
      <c r="W547" s="202"/>
      <c r="X547" s="202"/>
      <c r="Y547" s="143"/>
      <c r="Z547" s="367"/>
      <c r="AA547" s="140"/>
      <c r="AB547" s="420"/>
      <c r="AC547" s="421"/>
      <c r="AD547" s="206"/>
      <c r="AE547" s="144"/>
      <c r="AF547" s="133"/>
      <c r="AG547" s="144"/>
      <c r="AH547" s="145"/>
      <c r="AI547" s="146"/>
      <c r="AJ547" s="144"/>
      <c r="AK547" s="147"/>
      <c r="AL547" s="114"/>
      <c r="AM547" s="211"/>
      <c r="AN547" s="132"/>
      <c r="AO547" s="132"/>
      <c r="AP547" s="149"/>
      <c r="AQ547" s="150"/>
      <c r="AR547" s="149"/>
      <c r="AS547" s="132"/>
      <c r="AT547" s="132"/>
      <c r="AU547" s="132"/>
      <c r="AV547" s="132"/>
      <c r="AW547" s="132"/>
      <c r="AX547" s="132"/>
      <c r="AY547" s="132"/>
      <c r="AZ547" s="132"/>
      <c r="BA547" s="132"/>
      <c r="BB547" s="132"/>
      <c r="BC547" s="132"/>
      <c r="BD547" s="132"/>
      <c r="BE547" s="132"/>
      <c r="BF547" s="132"/>
      <c r="BG547" s="132"/>
      <c r="BH547" s="132"/>
      <c r="BI547" s="132"/>
      <c r="BJ547" s="132"/>
      <c r="BK547" s="132"/>
      <c r="BL547" s="132"/>
      <c r="BM547" s="132"/>
      <c r="BN547" s="132"/>
    </row>
    <row r="548">
      <c r="A548" s="362" t="b">
        <v>0</v>
      </c>
      <c r="B548" s="94"/>
      <c r="C548" s="95"/>
      <c r="D548" s="96"/>
      <c r="E548" s="97"/>
      <c r="F548" s="98"/>
      <c r="G548" s="98"/>
      <c r="H548" s="98"/>
      <c r="I548" s="98"/>
      <c r="J548" s="98"/>
      <c r="K548" s="96"/>
      <c r="L548" s="96"/>
      <c r="M548" s="96"/>
      <c r="N548" s="270"/>
      <c r="O548" s="369"/>
      <c r="P548" s="370"/>
      <c r="Q548" s="196"/>
      <c r="R548" s="197"/>
      <c r="S548" s="198"/>
      <c r="T548" s="199"/>
      <c r="U548" s="200"/>
      <c r="V548" s="201"/>
      <c r="W548" s="202"/>
      <c r="X548" s="202"/>
      <c r="Y548" s="109"/>
      <c r="Z548" s="280"/>
      <c r="AA548" s="106"/>
      <c r="AB548" s="281"/>
      <c r="AC548" s="282"/>
      <c r="AD548" s="273"/>
      <c r="AE548" s="110"/>
      <c r="AF548" s="99"/>
      <c r="AG548" s="110"/>
      <c r="AH548" s="111"/>
      <c r="AI548" s="112"/>
      <c r="AJ548" s="110"/>
      <c r="AK548" s="113"/>
      <c r="AL548" s="114"/>
      <c r="AM548" s="278"/>
      <c r="AN548" s="98"/>
      <c r="AO548" s="98"/>
      <c r="AP548" s="116"/>
      <c r="AQ548" s="117"/>
      <c r="AR548" s="116"/>
      <c r="AS548" s="98"/>
      <c r="AT548" s="98"/>
      <c r="AU548" s="98"/>
      <c r="AV548" s="98"/>
      <c r="AW548" s="98"/>
      <c r="AX548" s="98"/>
      <c r="AY548" s="98"/>
      <c r="AZ548" s="98"/>
      <c r="BA548" s="98"/>
      <c r="BB548" s="98"/>
      <c r="BC548" s="98"/>
      <c r="BD548" s="98"/>
      <c r="BE548" s="98"/>
      <c r="BF548" s="98"/>
      <c r="BG548" s="98"/>
      <c r="BH548" s="98"/>
      <c r="BI548" s="98"/>
      <c r="BJ548" s="98"/>
      <c r="BK548" s="98"/>
      <c r="BL548" s="98"/>
      <c r="BM548" s="98"/>
      <c r="BN548" s="98"/>
    </row>
    <row r="549">
      <c r="A549" s="366" t="b">
        <v>0</v>
      </c>
      <c r="B549" s="128"/>
      <c r="C549" s="129"/>
      <c r="D549" s="130"/>
      <c r="E549" s="131"/>
      <c r="F549" s="132"/>
      <c r="G549" s="132"/>
      <c r="H549" s="132"/>
      <c r="I549" s="132"/>
      <c r="J549" s="132"/>
      <c r="K549" s="130"/>
      <c r="L549" s="130"/>
      <c r="M549" s="130"/>
      <c r="N549" s="195"/>
      <c r="O549" s="369"/>
      <c r="P549" s="370"/>
      <c r="Q549" s="196"/>
      <c r="R549" s="197"/>
      <c r="S549" s="198"/>
      <c r="T549" s="199"/>
      <c r="U549" s="200"/>
      <c r="V549" s="201"/>
      <c r="W549" s="202"/>
      <c r="X549" s="202"/>
      <c r="Y549" s="143"/>
      <c r="Z549" s="367"/>
      <c r="AA549" s="140"/>
      <c r="AB549" s="420"/>
      <c r="AC549" s="421"/>
      <c r="AD549" s="206"/>
      <c r="AE549" s="144"/>
      <c r="AF549" s="133"/>
      <c r="AG549" s="144"/>
      <c r="AH549" s="145"/>
      <c r="AI549" s="146"/>
      <c r="AJ549" s="144"/>
      <c r="AK549" s="147"/>
      <c r="AL549" s="114"/>
      <c r="AM549" s="211"/>
      <c r="AN549" s="132"/>
      <c r="AO549" s="132"/>
      <c r="AP549" s="149"/>
      <c r="AQ549" s="150"/>
      <c r="AR549" s="149"/>
      <c r="AS549" s="132"/>
      <c r="AT549" s="132"/>
      <c r="AU549" s="132"/>
      <c r="AV549" s="132"/>
      <c r="AW549" s="132"/>
      <c r="AX549" s="132"/>
      <c r="AY549" s="132"/>
      <c r="AZ549" s="132"/>
      <c r="BA549" s="132"/>
      <c r="BB549" s="132"/>
      <c r="BC549" s="132"/>
      <c r="BD549" s="132"/>
      <c r="BE549" s="132"/>
      <c r="BF549" s="132"/>
      <c r="BG549" s="132"/>
      <c r="BH549" s="132"/>
      <c r="BI549" s="132"/>
      <c r="BJ549" s="132"/>
      <c r="BK549" s="132"/>
      <c r="BL549" s="132"/>
      <c r="BM549" s="132"/>
      <c r="BN549" s="132"/>
    </row>
    <row r="550">
      <c r="A550" s="362" t="b">
        <v>0</v>
      </c>
      <c r="B550" s="94"/>
      <c r="C550" s="95"/>
      <c r="D550" s="96"/>
      <c r="E550" s="97"/>
      <c r="F550" s="98"/>
      <c r="G550" s="98"/>
      <c r="H550" s="98"/>
      <c r="I550" s="98"/>
      <c r="J550" s="98"/>
      <c r="K550" s="96"/>
      <c r="L550" s="96"/>
      <c r="M550" s="96"/>
      <c r="N550" s="270"/>
      <c r="O550" s="369"/>
      <c r="P550" s="370"/>
      <c r="Q550" s="196"/>
      <c r="R550" s="197"/>
      <c r="S550" s="198"/>
      <c r="T550" s="199"/>
      <c r="U550" s="200"/>
      <c r="V550" s="201"/>
      <c r="W550" s="202"/>
      <c r="X550" s="202"/>
      <c r="Y550" s="109"/>
      <c r="Z550" s="280"/>
      <c r="AA550" s="106"/>
      <c r="AB550" s="281"/>
      <c r="AC550" s="282"/>
      <c r="AD550" s="273"/>
      <c r="AE550" s="110"/>
      <c r="AF550" s="99"/>
      <c r="AG550" s="110"/>
      <c r="AH550" s="111"/>
      <c r="AI550" s="112"/>
      <c r="AJ550" s="110"/>
      <c r="AK550" s="113"/>
      <c r="AL550" s="114"/>
      <c r="AM550" s="278"/>
      <c r="AN550" s="98"/>
      <c r="AO550" s="98"/>
      <c r="AP550" s="116"/>
      <c r="AQ550" s="117"/>
      <c r="AR550" s="116"/>
      <c r="AS550" s="98"/>
      <c r="AT550" s="98"/>
      <c r="AU550" s="98"/>
      <c r="AV550" s="98"/>
      <c r="AW550" s="98"/>
      <c r="AX550" s="98"/>
      <c r="AY550" s="98"/>
      <c r="AZ550" s="98"/>
      <c r="BA550" s="98"/>
      <c r="BB550" s="98"/>
      <c r="BC550" s="98"/>
      <c r="BD550" s="98"/>
      <c r="BE550" s="98"/>
      <c r="BF550" s="98"/>
      <c r="BG550" s="98"/>
      <c r="BH550" s="98"/>
      <c r="BI550" s="98"/>
      <c r="BJ550" s="98"/>
      <c r="BK550" s="98"/>
      <c r="BL550" s="98"/>
      <c r="BM550" s="98"/>
      <c r="BN550" s="98"/>
    </row>
    <row r="551">
      <c r="A551" s="366" t="b">
        <v>0</v>
      </c>
      <c r="B551" s="128"/>
      <c r="C551" s="129"/>
      <c r="D551" s="130"/>
      <c r="E551" s="131"/>
      <c r="F551" s="132"/>
      <c r="G551" s="132"/>
      <c r="H551" s="132"/>
      <c r="I551" s="132"/>
      <c r="J551" s="132"/>
      <c r="K551" s="130"/>
      <c r="L551" s="130"/>
      <c r="M551" s="130"/>
      <c r="N551" s="195"/>
      <c r="O551" s="369"/>
      <c r="P551" s="370"/>
      <c r="Q551" s="196"/>
      <c r="R551" s="197"/>
      <c r="S551" s="198"/>
      <c r="T551" s="199"/>
      <c r="U551" s="200"/>
      <c r="V551" s="201"/>
      <c r="W551" s="202"/>
      <c r="X551" s="202"/>
      <c r="Y551" s="143"/>
      <c r="Z551" s="367"/>
      <c r="AA551" s="140"/>
      <c r="AB551" s="420"/>
      <c r="AC551" s="421"/>
      <c r="AD551" s="206"/>
      <c r="AE551" s="144"/>
      <c r="AF551" s="133"/>
      <c r="AG551" s="144"/>
      <c r="AH551" s="145"/>
      <c r="AI551" s="146"/>
      <c r="AJ551" s="144"/>
      <c r="AK551" s="147"/>
      <c r="AL551" s="114"/>
      <c r="AM551" s="211"/>
      <c r="AN551" s="132"/>
      <c r="AO551" s="132"/>
      <c r="AP551" s="149"/>
      <c r="AQ551" s="150"/>
      <c r="AR551" s="149"/>
      <c r="AS551" s="132"/>
      <c r="AT551" s="132"/>
      <c r="AU551" s="132"/>
      <c r="AV551" s="132"/>
      <c r="AW551" s="132"/>
      <c r="AX551" s="132"/>
      <c r="AY551" s="132"/>
      <c r="AZ551" s="132"/>
      <c r="BA551" s="132"/>
      <c r="BB551" s="132"/>
      <c r="BC551" s="132"/>
      <c r="BD551" s="132"/>
      <c r="BE551" s="132"/>
      <c r="BF551" s="132"/>
      <c r="BG551" s="132"/>
      <c r="BH551" s="132"/>
      <c r="BI551" s="132"/>
      <c r="BJ551" s="132"/>
      <c r="BK551" s="132"/>
      <c r="BL551" s="132"/>
      <c r="BM551" s="132"/>
      <c r="BN551" s="132"/>
    </row>
    <row r="552">
      <c r="A552" s="362" t="b">
        <v>0</v>
      </c>
      <c r="B552" s="94"/>
      <c r="C552" s="95"/>
      <c r="D552" s="96"/>
      <c r="E552" s="97"/>
      <c r="F552" s="98"/>
      <c r="G552" s="98"/>
      <c r="H552" s="98"/>
      <c r="I552" s="98"/>
      <c r="J552" s="98"/>
      <c r="K552" s="96"/>
      <c r="L552" s="96"/>
      <c r="M552" s="96"/>
      <c r="N552" s="270"/>
      <c r="O552" s="369"/>
      <c r="P552" s="370"/>
      <c r="Q552" s="196"/>
      <c r="R552" s="197"/>
      <c r="S552" s="198"/>
      <c r="T552" s="199"/>
      <c r="U552" s="200"/>
      <c r="V552" s="201"/>
      <c r="W552" s="202"/>
      <c r="X552" s="202"/>
      <c r="Y552" s="109"/>
      <c r="Z552" s="280"/>
      <c r="AA552" s="106"/>
      <c r="AB552" s="281"/>
      <c r="AC552" s="282"/>
      <c r="AD552" s="273"/>
      <c r="AE552" s="110"/>
      <c r="AF552" s="99"/>
      <c r="AG552" s="110"/>
      <c r="AH552" s="111"/>
      <c r="AI552" s="112"/>
      <c r="AJ552" s="110"/>
      <c r="AK552" s="113"/>
      <c r="AL552" s="114"/>
      <c r="AM552" s="278"/>
      <c r="AN552" s="98"/>
      <c r="AO552" s="98"/>
      <c r="AP552" s="116"/>
      <c r="AQ552" s="117"/>
      <c r="AR552" s="116"/>
      <c r="AS552" s="98"/>
      <c r="AT552" s="98"/>
      <c r="AU552" s="98"/>
      <c r="AV552" s="98"/>
      <c r="AW552" s="98"/>
      <c r="AX552" s="98"/>
      <c r="AY552" s="98"/>
      <c r="AZ552" s="98"/>
      <c r="BA552" s="98"/>
      <c r="BB552" s="98"/>
      <c r="BC552" s="98"/>
      <c r="BD552" s="98"/>
      <c r="BE552" s="98"/>
      <c r="BF552" s="98"/>
      <c r="BG552" s="98"/>
      <c r="BH552" s="98"/>
      <c r="BI552" s="98"/>
      <c r="BJ552" s="98"/>
      <c r="BK552" s="98"/>
      <c r="BL552" s="98"/>
      <c r="BM552" s="98"/>
      <c r="BN552" s="98"/>
    </row>
    <row r="553">
      <c r="A553" s="366" t="b">
        <v>0</v>
      </c>
      <c r="B553" s="128"/>
      <c r="C553" s="129"/>
      <c r="D553" s="130"/>
      <c r="E553" s="131"/>
      <c r="F553" s="132"/>
      <c r="G553" s="132"/>
      <c r="H553" s="132"/>
      <c r="I553" s="132"/>
      <c r="J553" s="132"/>
      <c r="K553" s="130"/>
      <c r="L553" s="130"/>
      <c r="M553" s="130"/>
      <c r="N553" s="195"/>
      <c r="O553" s="369"/>
      <c r="P553" s="370"/>
      <c r="Q553" s="196"/>
      <c r="R553" s="197"/>
      <c r="S553" s="198"/>
      <c r="T553" s="199"/>
      <c r="U553" s="200"/>
      <c r="V553" s="201"/>
      <c r="W553" s="202"/>
      <c r="X553" s="202"/>
      <c r="Y553" s="143"/>
      <c r="Z553" s="367"/>
      <c r="AA553" s="140"/>
      <c r="AB553" s="420"/>
      <c r="AC553" s="421"/>
      <c r="AD553" s="206"/>
      <c r="AE553" s="144"/>
      <c r="AF553" s="133"/>
      <c r="AG553" s="144"/>
      <c r="AH553" s="145"/>
      <c r="AI553" s="146"/>
      <c r="AJ553" s="144"/>
      <c r="AK553" s="147"/>
      <c r="AL553" s="114"/>
      <c r="AM553" s="211"/>
      <c r="AN553" s="132"/>
      <c r="AO553" s="132"/>
      <c r="AP553" s="149"/>
      <c r="AQ553" s="150"/>
      <c r="AR553" s="149"/>
      <c r="AS553" s="132"/>
      <c r="AT553" s="132"/>
      <c r="AU553" s="132"/>
      <c r="AV553" s="132"/>
      <c r="AW553" s="132"/>
      <c r="AX553" s="132"/>
      <c r="AY553" s="132"/>
      <c r="AZ553" s="132"/>
      <c r="BA553" s="132"/>
      <c r="BB553" s="132"/>
      <c r="BC553" s="132"/>
      <c r="BD553" s="132"/>
      <c r="BE553" s="132"/>
      <c r="BF553" s="132"/>
      <c r="BG553" s="132"/>
      <c r="BH553" s="132"/>
      <c r="BI553" s="132"/>
      <c r="BJ553" s="132"/>
      <c r="BK553" s="132"/>
      <c r="BL553" s="132"/>
      <c r="BM553" s="132"/>
      <c r="BN553" s="132"/>
    </row>
    <row r="554">
      <c r="A554" s="362" t="b">
        <v>0</v>
      </c>
      <c r="B554" s="94"/>
      <c r="C554" s="95"/>
      <c r="D554" s="96"/>
      <c r="E554" s="97"/>
      <c r="F554" s="98"/>
      <c r="G554" s="98"/>
      <c r="H554" s="98"/>
      <c r="I554" s="98"/>
      <c r="J554" s="98"/>
      <c r="K554" s="96"/>
      <c r="L554" s="96"/>
      <c r="M554" s="96"/>
      <c r="N554" s="270"/>
      <c r="O554" s="369"/>
      <c r="P554" s="370"/>
      <c r="Q554" s="196"/>
      <c r="R554" s="197"/>
      <c r="S554" s="198"/>
      <c r="T554" s="199"/>
      <c r="U554" s="200"/>
      <c r="V554" s="201"/>
      <c r="W554" s="202"/>
      <c r="X554" s="202"/>
      <c r="Y554" s="109"/>
      <c r="Z554" s="280"/>
      <c r="AA554" s="106"/>
      <c r="AB554" s="281"/>
      <c r="AC554" s="282"/>
      <c r="AD554" s="273"/>
      <c r="AE554" s="110"/>
      <c r="AF554" s="99"/>
      <c r="AG554" s="110"/>
      <c r="AH554" s="111"/>
      <c r="AI554" s="112"/>
      <c r="AJ554" s="110"/>
      <c r="AK554" s="113"/>
      <c r="AL554" s="114"/>
      <c r="AM554" s="278"/>
      <c r="AN554" s="98"/>
      <c r="AO554" s="98"/>
      <c r="AP554" s="116"/>
      <c r="AQ554" s="117"/>
      <c r="AR554" s="116"/>
      <c r="AS554" s="98"/>
      <c r="AT554" s="98"/>
      <c r="AU554" s="98"/>
      <c r="AV554" s="98"/>
      <c r="AW554" s="98"/>
      <c r="AX554" s="98"/>
      <c r="AY554" s="98"/>
      <c r="AZ554" s="98"/>
      <c r="BA554" s="98"/>
      <c r="BB554" s="98"/>
      <c r="BC554" s="98"/>
      <c r="BD554" s="98"/>
      <c r="BE554" s="98"/>
      <c r="BF554" s="98"/>
      <c r="BG554" s="98"/>
      <c r="BH554" s="98"/>
      <c r="BI554" s="98"/>
      <c r="BJ554" s="98"/>
      <c r="BK554" s="98"/>
      <c r="BL554" s="98"/>
      <c r="BM554" s="98"/>
      <c r="BN554" s="98"/>
    </row>
    <row r="555">
      <c r="A555" s="366" t="b">
        <v>0</v>
      </c>
      <c r="B555" s="128"/>
      <c r="C555" s="129"/>
      <c r="D555" s="130"/>
      <c r="E555" s="131"/>
      <c r="F555" s="132"/>
      <c r="G555" s="132"/>
      <c r="H555" s="132"/>
      <c r="I555" s="132"/>
      <c r="J555" s="132"/>
      <c r="K555" s="130"/>
      <c r="L555" s="130"/>
      <c r="M555" s="130"/>
      <c r="N555" s="195"/>
      <c r="O555" s="369"/>
      <c r="P555" s="370"/>
      <c r="Q555" s="196"/>
      <c r="R555" s="197"/>
      <c r="S555" s="198"/>
      <c r="T555" s="199"/>
      <c r="U555" s="200"/>
      <c r="V555" s="201"/>
      <c r="W555" s="202"/>
      <c r="X555" s="202"/>
      <c r="Y555" s="143"/>
      <c r="Z555" s="367"/>
      <c r="AA555" s="140"/>
      <c r="AB555" s="420"/>
      <c r="AC555" s="421"/>
      <c r="AD555" s="206"/>
      <c r="AE555" s="144"/>
      <c r="AF555" s="133"/>
      <c r="AG555" s="144"/>
      <c r="AH555" s="145"/>
      <c r="AI555" s="146"/>
      <c r="AJ555" s="144"/>
      <c r="AK555" s="147"/>
      <c r="AL555" s="114"/>
      <c r="AM555" s="211"/>
      <c r="AN555" s="132"/>
      <c r="AO555" s="132"/>
      <c r="AP555" s="149"/>
      <c r="AQ555" s="150"/>
      <c r="AR555" s="149"/>
      <c r="AS555" s="132"/>
      <c r="AT555" s="132"/>
      <c r="AU555" s="132"/>
      <c r="AV555" s="132"/>
      <c r="AW555" s="132"/>
      <c r="AX555" s="132"/>
      <c r="AY555" s="132"/>
      <c r="AZ555" s="132"/>
      <c r="BA555" s="132"/>
      <c r="BB555" s="132"/>
      <c r="BC555" s="132"/>
      <c r="BD555" s="132"/>
      <c r="BE555" s="132"/>
      <c r="BF555" s="132"/>
      <c r="BG555" s="132"/>
      <c r="BH555" s="132"/>
      <c r="BI555" s="132"/>
      <c r="BJ555" s="132"/>
      <c r="BK555" s="132"/>
      <c r="BL555" s="132"/>
      <c r="BM555" s="132"/>
      <c r="BN555" s="132"/>
    </row>
    <row r="556">
      <c r="A556" s="362" t="b">
        <v>0</v>
      </c>
      <c r="B556" s="94"/>
      <c r="C556" s="95"/>
      <c r="D556" s="96"/>
      <c r="E556" s="97"/>
      <c r="F556" s="98"/>
      <c r="G556" s="98"/>
      <c r="H556" s="98"/>
      <c r="I556" s="98"/>
      <c r="J556" s="98"/>
      <c r="K556" s="96"/>
      <c r="L556" s="96"/>
      <c r="M556" s="96"/>
      <c r="N556" s="270"/>
      <c r="O556" s="369"/>
      <c r="P556" s="370"/>
      <c r="Q556" s="196"/>
      <c r="R556" s="197"/>
      <c r="S556" s="198"/>
      <c r="T556" s="199"/>
      <c r="U556" s="200"/>
      <c r="V556" s="201"/>
      <c r="W556" s="202"/>
      <c r="X556" s="202"/>
      <c r="Y556" s="109"/>
      <c r="Z556" s="280"/>
      <c r="AA556" s="106"/>
      <c r="AB556" s="281"/>
      <c r="AC556" s="282"/>
      <c r="AD556" s="273"/>
      <c r="AE556" s="110"/>
      <c r="AF556" s="99"/>
      <c r="AG556" s="110"/>
      <c r="AH556" s="111"/>
      <c r="AI556" s="112"/>
      <c r="AJ556" s="110"/>
      <c r="AK556" s="113"/>
      <c r="AL556" s="114"/>
      <c r="AM556" s="278"/>
      <c r="AN556" s="98"/>
      <c r="AO556" s="98"/>
      <c r="AP556" s="116"/>
      <c r="AQ556" s="117"/>
      <c r="AR556" s="116"/>
      <c r="AS556" s="98"/>
      <c r="AT556" s="98"/>
      <c r="AU556" s="98"/>
      <c r="AV556" s="98"/>
      <c r="AW556" s="98"/>
      <c r="AX556" s="98"/>
      <c r="AY556" s="98"/>
      <c r="AZ556" s="98"/>
      <c r="BA556" s="98"/>
      <c r="BB556" s="98"/>
      <c r="BC556" s="98"/>
      <c r="BD556" s="98"/>
      <c r="BE556" s="98"/>
      <c r="BF556" s="98"/>
      <c r="BG556" s="98"/>
      <c r="BH556" s="98"/>
      <c r="BI556" s="98"/>
      <c r="BJ556" s="98"/>
      <c r="BK556" s="98"/>
      <c r="BL556" s="98"/>
      <c r="BM556" s="98"/>
      <c r="BN556" s="98"/>
    </row>
    <row r="557">
      <c r="A557" s="366" t="b">
        <v>0</v>
      </c>
      <c r="B557" s="128"/>
      <c r="C557" s="129"/>
      <c r="D557" s="130"/>
      <c r="E557" s="131"/>
      <c r="F557" s="132"/>
      <c r="G557" s="132"/>
      <c r="H557" s="132"/>
      <c r="I557" s="132"/>
      <c r="J557" s="132"/>
      <c r="K557" s="130"/>
      <c r="L557" s="130"/>
      <c r="M557" s="130"/>
      <c r="N557" s="195"/>
      <c r="O557" s="369"/>
      <c r="P557" s="370"/>
      <c r="Q557" s="196"/>
      <c r="R557" s="197"/>
      <c r="S557" s="198"/>
      <c r="T557" s="199"/>
      <c r="U557" s="200"/>
      <c r="V557" s="201"/>
      <c r="W557" s="202"/>
      <c r="X557" s="202"/>
      <c r="Y557" s="143"/>
      <c r="Z557" s="367"/>
      <c r="AA557" s="140"/>
      <c r="AB557" s="420"/>
      <c r="AC557" s="421"/>
      <c r="AD557" s="206"/>
      <c r="AE557" s="144"/>
      <c r="AF557" s="133"/>
      <c r="AG557" s="144"/>
      <c r="AH557" s="145"/>
      <c r="AI557" s="146"/>
      <c r="AJ557" s="144"/>
      <c r="AK557" s="147"/>
      <c r="AL557" s="114"/>
      <c r="AM557" s="211"/>
      <c r="AN557" s="132"/>
      <c r="AO557" s="132"/>
      <c r="AP557" s="149"/>
      <c r="AQ557" s="150"/>
      <c r="AR557" s="149"/>
      <c r="AS557" s="132"/>
      <c r="AT557" s="132"/>
      <c r="AU557" s="132"/>
      <c r="AV557" s="132"/>
      <c r="AW557" s="132"/>
      <c r="AX557" s="132"/>
      <c r="AY557" s="132"/>
      <c r="AZ557" s="132"/>
      <c r="BA557" s="132"/>
      <c r="BB557" s="132"/>
      <c r="BC557" s="132"/>
      <c r="BD557" s="132"/>
      <c r="BE557" s="132"/>
      <c r="BF557" s="132"/>
      <c r="BG557" s="132"/>
      <c r="BH557" s="132"/>
      <c r="BI557" s="132"/>
      <c r="BJ557" s="132"/>
      <c r="BK557" s="132"/>
      <c r="BL557" s="132"/>
      <c r="BM557" s="132"/>
      <c r="BN557" s="132"/>
    </row>
    <row r="558">
      <c r="A558" s="362" t="b">
        <v>0</v>
      </c>
      <c r="B558" s="94"/>
      <c r="C558" s="95"/>
      <c r="D558" s="96"/>
      <c r="E558" s="97"/>
      <c r="F558" s="98"/>
      <c r="G558" s="98"/>
      <c r="H558" s="98"/>
      <c r="I558" s="98"/>
      <c r="J558" s="98"/>
      <c r="K558" s="96"/>
      <c r="L558" s="96"/>
      <c r="M558" s="96"/>
      <c r="N558" s="270"/>
      <c r="O558" s="369"/>
      <c r="P558" s="370"/>
      <c r="Q558" s="196"/>
      <c r="R558" s="197"/>
      <c r="S558" s="198"/>
      <c r="T558" s="199"/>
      <c r="U558" s="200"/>
      <c r="V558" s="201"/>
      <c r="W558" s="202"/>
      <c r="X558" s="202"/>
      <c r="Y558" s="109"/>
      <c r="Z558" s="280"/>
      <c r="AA558" s="106"/>
      <c r="AB558" s="281"/>
      <c r="AC558" s="282"/>
      <c r="AD558" s="273"/>
      <c r="AE558" s="110"/>
      <c r="AF558" s="99"/>
      <c r="AG558" s="110"/>
      <c r="AH558" s="111"/>
      <c r="AI558" s="112"/>
      <c r="AJ558" s="110"/>
      <c r="AK558" s="113"/>
      <c r="AL558" s="114"/>
      <c r="AM558" s="278"/>
      <c r="AN558" s="98"/>
      <c r="AO558" s="98"/>
      <c r="AP558" s="116"/>
      <c r="AQ558" s="117"/>
      <c r="AR558" s="116"/>
      <c r="AS558" s="98"/>
      <c r="AT558" s="98"/>
      <c r="AU558" s="98"/>
      <c r="AV558" s="98"/>
      <c r="AW558" s="98"/>
      <c r="AX558" s="98"/>
      <c r="AY558" s="98"/>
      <c r="AZ558" s="98"/>
      <c r="BA558" s="98"/>
      <c r="BB558" s="98"/>
      <c r="BC558" s="98"/>
      <c r="BD558" s="98"/>
      <c r="BE558" s="98"/>
      <c r="BF558" s="98"/>
      <c r="BG558" s="98"/>
      <c r="BH558" s="98"/>
      <c r="BI558" s="98"/>
      <c r="BJ558" s="98"/>
      <c r="BK558" s="98"/>
      <c r="BL558" s="98"/>
      <c r="BM558" s="98"/>
      <c r="BN558" s="98"/>
    </row>
    <row r="559">
      <c r="A559" s="366" t="b">
        <v>0</v>
      </c>
      <c r="B559" s="128"/>
      <c r="C559" s="129"/>
      <c r="D559" s="130"/>
      <c r="E559" s="131"/>
      <c r="F559" s="132"/>
      <c r="G559" s="132"/>
      <c r="H559" s="132"/>
      <c r="I559" s="132"/>
      <c r="J559" s="132"/>
      <c r="K559" s="130"/>
      <c r="L559" s="130"/>
      <c r="M559" s="130"/>
      <c r="N559" s="195"/>
      <c r="O559" s="369"/>
      <c r="P559" s="370"/>
      <c r="Q559" s="196"/>
      <c r="R559" s="197"/>
      <c r="S559" s="198"/>
      <c r="T559" s="199"/>
      <c r="U559" s="200"/>
      <c r="V559" s="201"/>
      <c r="W559" s="202"/>
      <c r="X559" s="202"/>
      <c r="Y559" s="143"/>
      <c r="Z559" s="367"/>
      <c r="AA559" s="140"/>
      <c r="AB559" s="420"/>
      <c r="AC559" s="421"/>
      <c r="AD559" s="206"/>
      <c r="AE559" s="144"/>
      <c r="AF559" s="133"/>
      <c r="AG559" s="144"/>
      <c r="AH559" s="145"/>
      <c r="AI559" s="146"/>
      <c r="AJ559" s="144"/>
      <c r="AK559" s="147"/>
      <c r="AL559" s="114"/>
      <c r="AM559" s="211"/>
      <c r="AN559" s="132"/>
      <c r="AO559" s="132"/>
      <c r="AP559" s="149"/>
      <c r="AQ559" s="150"/>
      <c r="AR559" s="149"/>
      <c r="AS559" s="132"/>
      <c r="AT559" s="132"/>
      <c r="AU559" s="132"/>
      <c r="AV559" s="132"/>
      <c r="AW559" s="132"/>
      <c r="AX559" s="132"/>
      <c r="AY559" s="132"/>
      <c r="AZ559" s="132"/>
      <c r="BA559" s="132"/>
      <c r="BB559" s="132"/>
      <c r="BC559" s="132"/>
      <c r="BD559" s="132"/>
      <c r="BE559" s="132"/>
      <c r="BF559" s="132"/>
      <c r="BG559" s="132"/>
      <c r="BH559" s="132"/>
      <c r="BI559" s="132"/>
      <c r="BJ559" s="132"/>
      <c r="BK559" s="132"/>
      <c r="BL559" s="132"/>
      <c r="BM559" s="132"/>
      <c r="BN559" s="132"/>
    </row>
    <row r="560">
      <c r="A560" s="362" t="b">
        <v>0</v>
      </c>
      <c r="B560" s="94"/>
      <c r="C560" s="95"/>
      <c r="D560" s="96"/>
      <c r="E560" s="97"/>
      <c r="F560" s="98"/>
      <c r="G560" s="98"/>
      <c r="H560" s="98"/>
      <c r="I560" s="98"/>
      <c r="J560" s="98"/>
      <c r="K560" s="96"/>
      <c r="L560" s="96"/>
      <c r="M560" s="96"/>
      <c r="N560" s="270"/>
      <c r="O560" s="369"/>
      <c r="P560" s="370"/>
      <c r="Q560" s="196"/>
      <c r="R560" s="197"/>
      <c r="S560" s="198"/>
      <c r="T560" s="199"/>
      <c r="U560" s="200"/>
      <c r="V560" s="201"/>
      <c r="W560" s="202"/>
      <c r="X560" s="202"/>
      <c r="Y560" s="109"/>
      <c r="Z560" s="280"/>
      <c r="AA560" s="106"/>
      <c r="AB560" s="281"/>
      <c r="AC560" s="282"/>
      <c r="AD560" s="273"/>
      <c r="AE560" s="110"/>
      <c r="AF560" s="99"/>
      <c r="AG560" s="110"/>
      <c r="AH560" s="111"/>
      <c r="AI560" s="112"/>
      <c r="AJ560" s="110"/>
      <c r="AK560" s="113"/>
      <c r="AL560" s="114"/>
      <c r="AM560" s="278"/>
      <c r="AN560" s="98"/>
      <c r="AO560" s="98"/>
      <c r="AP560" s="116"/>
      <c r="AQ560" s="117"/>
      <c r="AR560" s="116"/>
      <c r="AS560" s="98"/>
      <c r="AT560" s="98"/>
      <c r="AU560" s="98"/>
      <c r="AV560" s="98"/>
      <c r="AW560" s="98"/>
      <c r="AX560" s="98"/>
      <c r="AY560" s="98"/>
      <c r="AZ560" s="98"/>
      <c r="BA560" s="98"/>
      <c r="BB560" s="98"/>
      <c r="BC560" s="98"/>
      <c r="BD560" s="98"/>
      <c r="BE560" s="98"/>
      <c r="BF560" s="98"/>
      <c r="BG560" s="98"/>
      <c r="BH560" s="98"/>
      <c r="BI560" s="98"/>
      <c r="BJ560" s="98"/>
      <c r="BK560" s="98"/>
      <c r="BL560" s="98"/>
      <c r="BM560" s="98"/>
      <c r="BN560" s="98"/>
    </row>
    <row r="561">
      <c r="A561" s="366" t="b">
        <v>0</v>
      </c>
      <c r="B561" s="128"/>
      <c r="C561" s="129"/>
      <c r="D561" s="130"/>
      <c r="E561" s="131"/>
      <c r="F561" s="132"/>
      <c r="G561" s="132"/>
      <c r="H561" s="132"/>
      <c r="I561" s="132"/>
      <c r="J561" s="132"/>
      <c r="K561" s="130"/>
      <c r="L561" s="130"/>
      <c r="M561" s="130"/>
      <c r="N561" s="195"/>
      <c r="O561" s="369"/>
      <c r="P561" s="370"/>
      <c r="Q561" s="196"/>
      <c r="R561" s="197"/>
      <c r="S561" s="198"/>
      <c r="T561" s="199"/>
      <c r="U561" s="200"/>
      <c r="V561" s="201"/>
      <c r="W561" s="202"/>
      <c r="X561" s="202"/>
      <c r="Y561" s="143"/>
      <c r="Z561" s="367"/>
      <c r="AA561" s="140"/>
      <c r="AB561" s="420"/>
      <c r="AC561" s="421"/>
      <c r="AD561" s="206"/>
      <c r="AE561" s="144"/>
      <c r="AF561" s="133"/>
      <c r="AG561" s="144"/>
      <c r="AH561" s="145"/>
      <c r="AI561" s="146"/>
      <c r="AJ561" s="144"/>
      <c r="AK561" s="147"/>
      <c r="AL561" s="114"/>
      <c r="AM561" s="211"/>
      <c r="AN561" s="132"/>
      <c r="AO561" s="132"/>
      <c r="AP561" s="149"/>
      <c r="AQ561" s="150"/>
      <c r="AR561" s="149"/>
      <c r="AS561" s="132"/>
      <c r="AT561" s="132"/>
      <c r="AU561" s="132"/>
      <c r="AV561" s="132"/>
      <c r="AW561" s="132"/>
      <c r="AX561" s="132"/>
      <c r="AY561" s="132"/>
      <c r="AZ561" s="132"/>
      <c r="BA561" s="132"/>
      <c r="BB561" s="132"/>
      <c r="BC561" s="132"/>
      <c r="BD561" s="132"/>
      <c r="BE561" s="132"/>
      <c r="BF561" s="132"/>
      <c r="BG561" s="132"/>
      <c r="BH561" s="132"/>
      <c r="BI561" s="132"/>
      <c r="BJ561" s="132"/>
      <c r="BK561" s="132"/>
      <c r="BL561" s="132"/>
      <c r="BM561" s="132"/>
      <c r="BN561" s="132"/>
    </row>
    <row r="562">
      <c r="A562" s="362" t="b">
        <v>0</v>
      </c>
      <c r="B562" s="94"/>
      <c r="C562" s="95"/>
      <c r="D562" s="96"/>
      <c r="E562" s="97"/>
      <c r="F562" s="98"/>
      <c r="G562" s="98"/>
      <c r="H562" s="98"/>
      <c r="I562" s="98"/>
      <c r="J562" s="98"/>
      <c r="K562" s="96"/>
      <c r="L562" s="96"/>
      <c r="M562" s="96"/>
      <c r="N562" s="270"/>
      <c r="O562" s="369"/>
      <c r="P562" s="370"/>
      <c r="Q562" s="196"/>
      <c r="R562" s="197"/>
      <c r="S562" s="198"/>
      <c r="T562" s="199"/>
      <c r="U562" s="200"/>
      <c r="V562" s="201"/>
      <c r="W562" s="202"/>
      <c r="X562" s="202"/>
      <c r="Y562" s="109"/>
      <c r="Z562" s="280"/>
      <c r="AA562" s="106"/>
      <c r="AB562" s="281"/>
      <c r="AC562" s="282"/>
      <c r="AD562" s="273"/>
      <c r="AE562" s="110"/>
      <c r="AF562" s="99"/>
      <c r="AG562" s="110"/>
      <c r="AH562" s="111"/>
      <c r="AI562" s="112"/>
      <c r="AJ562" s="110"/>
      <c r="AK562" s="113"/>
      <c r="AL562" s="114"/>
      <c r="AM562" s="278"/>
      <c r="AN562" s="98"/>
      <c r="AO562" s="98"/>
      <c r="AP562" s="116"/>
      <c r="AQ562" s="117"/>
      <c r="AR562" s="116"/>
      <c r="AS562" s="98"/>
      <c r="AT562" s="98"/>
      <c r="AU562" s="98"/>
      <c r="AV562" s="98"/>
      <c r="AW562" s="98"/>
      <c r="AX562" s="98"/>
      <c r="AY562" s="98"/>
      <c r="AZ562" s="98"/>
      <c r="BA562" s="98"/>
      <c r="BB562" s="98"/>
      <c r="BC562" s="98"/>
      <c r="BD562" s="98"/>
      <c r="BE562" s="98"/>
      <c r="BF562" s="98"/>
      <c r="BG562" s="98"/>
      <c r="BH562" s="98"/>
      <c r="BI562" s="98"/>
      <c r="BJ562" s="98"/>
      <c r="BK562" s="98"/>
      <c r="BL562" s="98"/>
      <c r="BM562" s="98"/>
      <c r="BN562" s="98"/>
    </row>
    <row r="563">
      <c r="A563" s="366" t="b">
        <v>0</v>
      </c>
      <c r="B563" s="128"/>
      <c r="C563" s="129"/>
      <c r="D563" s="130"/>
      <c r="E563" s="131"/>
      <c r="F563" s="132"/>
      <c r="G563" s="132"/>
      <c r="H563" s="132"/>
      <c r="I563" s="132"/>
      <c r="J563" s="132"/>
      <c r="K563" s="130"/>
      <c r="L563" s="130"/>
      <c r="M563" s="130"/>
      <c r="N563" s="195"/>
      <c r="O563" s="369"/>
      <c r="P563" s="370"/>
      <c r="Q563" s="196"/>
      <c r="R563" s="197"/>
      <c r="S563" s="198"/>
      <c r="T563" s="199"/>
      <c r="U563" s="200"/>
      <c r="V563" s="201"/>
      <c r="W563" s="202"/>
      <c r="X563" s="202"/>
      <c r="Y563" s="143"/>
      <c r="Z563" s="367"/>
      <c r="AA563" s="140"/>
      <c r="AB563" s="420"/>
      <c r="AC563" s="421"/>
      <c r="AD563" s="206"/>
      <c r="AE563" s="144"/>
      <c r="AF563" s="133"/>
      <c r="AG563" s="144"/>
      <c r="AH563" s="145"/>
      <c r="AI563" s="146"/>
      <c r="AJ563" s="144"/>
      <c r="AK563" s="147"/>
      <c r="AL563" s="114"/>
      <c r="AM563" s="211"/>
      <c r="AN563" s="132"/>
      <c r="AO563" s="132"/>
      <c r="AP563" s="149"/>
      <c r="AQ563" s="150"/>
      <c r="AR563" s="149"/>
      <c r="AS563" s="132"/>
      <c r="AT563" s="132"/>
      <c r="AU563" s="132"/>
      <c r="AV563" s="132"/>
      <c r="AW563" s="132"/>
      <c r="AX563" s="132"/>
      <c r="AY563" s="132"/>
      <c r="AZ563" s="132"/>
      <c r="BA563" s="132"/>
      <c r="BB563" s="132"/>
      <c r="BC563" s="132"/>
      <c r="BD563" s="132"/>
      <c r="BE563" s="132"/>
      <c r="BF563" s="132"/>
      <c r="BG563" s="132"/>
      <c r="BH563" s="132"/>
      <c r="BI563" s="132"/>
      <c r="BJ563" s="132"/>
      <c r="BK563" s="132"/>
      <c r="BL563" s="132"/>
      <c r="BM563" s="132"/>
      <c r="BN563" s="132"/>
    </row>
    <row r="564">
      <c r="A564" s="362" t="b">
        <v>0</v>
      </c>
      <c r="B564" s="94"/>
      <c r="C564" s="95"/>
      <c r="D564" s="96"/>
      <c r="E564" s="97"/>
      <c r="F564" s="98"/>
      <c r="G564" s="98"/>
      <c r="H564" s="98"/>
      <c r="I564" s="98"/>
      <c r="J564" s="98"/>
      <c r="K564" s="96"/>
      <c r="L564" s="96"/>
      <c r="M564" s="96"/>
      <c r="N564" s="270"/>
      <c r="O564" s="369"/>
      <c r="P564" s="370"/>
      <c r="Q564" s="196"/>
      <c r="R564" s="197"/>
      <c r="S564" s="198"/>
      <c r="T564" s="199"/>
      <c r="U564" s="200"/>
      <c r="V564" s="201"/>
      <c r="W564" s="202"/>
      <c r="X564" s="202"/>
      <c r="Y564" s="109"/>
      <c r="Z564" s="280"/>
      <c r="AA564" s="106"/>
      <c r="AB564" s="281"/>
      <c r="AC564" s="282"/>
      <c r="AD564" s="273"/>
      <c r="AE564" s="110"/>
      <c r="AF564" s="99"/>
      <c r="AG564" s="110"/>
      <c r="AH564" s="111"/>
      <c r="AI564" s="112"/>
      <c r="AJ564" s="110"/>
      <c r="AK564" s="113"/>
      <c r="AL564" s="114"/>
      <c r="AM564" s="278"/>
      <c r="AN564" s="98"/>
      <c r="AO564" s="98"/>
      <c r="AP564" s="116"/>
      <c r="AQ564" s="117"/>
      <c r="AR564" s="116"/>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row>
    <row r="565">
      <c r="A565" s="366" t="b">
        <v>0</v>
      </c>
      <c r="B565" s="128"/>
      <c r="C565" s="129"/>
      <c r="D565" s="130"/>
      <c r="E565" s="131"/>
      <c r="F565" s="132"/>
      <c r="G565" s="132"/>
      <c r="H565" s="132"/>
      <c r="I565" s="132"/>
      <c r="J565" s="132"/>
      <c r="K565" s="130"/>
      <c r="L565" s="130"/>
      <c r="M565" s="130"/>
      <c r="N565" s="195"/>
      <c r="O565" s="369"/>
      <c r="P565" s="370"/>
      <c r="Q565" s="196"/>
      <c r="R565" s="197"/>
      <c r="S565" s="198"/>
      <c r="T565" s="199"/>
      <c r="U565" s="200"/>
      <c r="V565" s="201"/>
      <c r="W565" s="202"/>
      <c r="X565" s="202"/>
      <c r="Y565" s="143"/>
      <c r="Z565" s="367"/>
      <c r="AA565" s="140"/>
      <c r="AB565" s="420"/>
      <c r="AC565" s="421"/>
      <c r="AD565" s="206"/>
      <c r="AE565" s="144"/>
      <c r="AF565" s="133"/>
      <c r="AG565" s="144"/>
      <c r="AH565" s="145"/>
      <c r="AI565" s="146"/>
      <c r="AJ565" s="144"/>
      <c r="AK565" s="147"/>
      <c r="AL565" s="114"/>
      <c r="AM565" s="211"/>
      <c r="AN565" s="132"/>
      <c r="AO565" s="132"/>
      <c r="AP565" s="149"/>
      <c r="AQ565" s="150"/>
      <c r="AR565" s="149"/>
      <c r="AS565" s="132"/>
      <c r="AT565" s="132"/>
      <c r="AU565" s="132"/>
      <c r="AV565" s="132"/>
      <c r="AW565" s="132"/>
      <c r="AX565" s="132"/>
      <c r="AY565" s="132"/>
      <c r="AZ565" s="132"/>
      <c r="BA565" s="132"/>
      <c r="BB565" s="132"/>
      <c r="BC565" s="132"/>
      <c r="BD565" s="132"/>
      <c r="BE565" s="132"/>
      <c r="BF565" s="132"/>
      <c r="BG565" s="132"/>
      <c r="BH565" s="132"/>
      <c r="BI565" s="132"/>
      <c r="BJ565" s="132"/>
      <c r="BK565" s="132"/>
      <c r="BL565" s="132"/>
      <c r="BM565" s="132"/>
      <c r="BN565" s="132"/>
    </row>
    <row r="566">
      <c r="A566" s="362" t="b">
        <v>0</v>
      </c>
      <c r="B566" s="94"/>
      <c r="C566" s="95"/>
      <c r="D566" s="96"/>
      <c r="E566" s="97"/>
      <c r="F566" s="98"/>
      <c r="G566" s="98"/>
      <c r="H566" s="98"/>
      <c r="I566" s="98"/>
      <c r="J566" s="98"/>
      <c r="K566" s="96"/>
      <c r="L566" s="96"/>
      <c r="M566" s="96"/>
      <c r="N566" s="270"/>
      <c r="O566" s="369"/>
      <c r="P566" s="370"/>
      <c r="Q566" s="196"/>
      <c r="R566" s="197"/>
      <c r="S566" s="198"/>
      <c r="T566" s="199"/>
      <c r="U566" s="200"/>
      <c r="V566" s="201"/>
      <c r="W566" s="202"/>
      <c r="X566" s="202"/>
      <c r="Y566" s="109"/>
      <c r="Z566" s="280"/>
      <c r="AA566" s="106"/>
      <c r="AB566" s="281"/>
      <c r="AC566" s="282"/>
      <c r="AD566" s="273"/>
      <c r="AE566" s="110"/>
      <c r="AF566" s="99"/>
      <c r="AG566" s="110"/>
      <c r="AH566" s="111"/>
      <c r="AI566" s="112"/>
      <c r="AJ566" s="110"/>
      <c r="AK566" s="113"/>
      <c r="AL566" s="114"/>
      <c r="AM566" s="278"/>
      <c r="AN566" s="98"/>
      <c r="AO566" s="98"/>
      <c r="AP566" s="116"/>
      <c r="AQ566" s="117"/>
      <c r="AR566" s="116"/>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row>
    <row r="567">
      <c r="A567" s="366" t="b">
        <v>0</v>
      </c>
      <c r="B567" s="128"/>
      <c r="C567" s="129"/>
      <c r="D567" s="130"/>
      <c r="E567" s="131"/>
      <c r="F567" s="132"/>
      <c r="G567" s="132"/>
      <c r="H567" s="132"/>
      <c r="I567" s="132"/>
      <c r="J567" s="132"/>
      <c r="K567" s="130"/>
      <c r="L567" s="130"/>
      <c r="M567" s="130"/>
      <c r="N567" s="195"/>
      <c r="O567" s="369"/>
      <c r="P567" s="370"/>
      <c r="Q567" s="196"/>
      <c r="R567" s="197"/>
      <c r="S567" s="198"/>
      <c r="T567" s="199"/>
      <c r="U567" s="200"/>
      <c r="V567" s="201"/>
      <c r="W567" s="202"/>
      <c r="X567" s="202"/>
      <c r="Y567" s="143"/>
      <c r="Z567" s="367"/>
      <c r="AA567" s="140"/>
      <c r="AB567" s="420"/>
      <c r="AC567" s="421"/>
      <c r="AD567" s="206"/>
      <c r="AE567" s="144"/>
      <c r="AF567" s="133"/>
      <c r="AG567" s="144"/>
      <c r="AH567" s="145"/>
      <c r="AI567" s="146"/>
      <c r="AJ567" s="144"/>
      <c r="AK567" s="147"/>
      <c r="AL567" s="114"/>
      <c r="AM567" s="211"/>
      <c r="AN567" s="132"/>
      <c r="AO567" s="132"/>
      <c r="AP567" s="149"/>
      <c r="AQ567" s="150"/>
      <c r="AR567" s="149"/>
      <c r="AS567" s="132"/>
      <c r="AT567" s="132"/>
      <c r="AU567" s="132"/>
      <c r="AV567" s="132"/>
      <c r="AW567" s="132"/>
      <c r="AX567" s="132"/>
      <c r="AY567" s="132"/>
      <c r="AZ567" s="132"/>
      <c r="BA567" s="132"/>
      <c r="BB567" s="132"/>
      <c r="BC567" s="132"/>
      <c r="BD567" s="132"/>
      <c r="BE567" s="132"/>
      <c r="BF567" s="132"/>
      <c r="BG567" s="132"/>
      <c r="BH567" s="132"/>
      <c r="BI567" s="132"/>
      <c r="BJ567" s="132"/>
      <c r="BK567" s="132"/>
      <c r="BL567" s="132"/>
      <c r="BM567" s="132"/>
      <c r="BN567" s="132"/>
    </row>
    <row r="568">
      <c r="A568" s="362" t="b">
        <v>0</v>
      </c>
      <c r="B568" s="94"/>
      <c r="C568" s="95"/>
      <c r="D568" s="96"/>
      <c r="E568" s="97"/>
      <c r="F568" s="98"/>
      <c r="G568" s="98"/>
      <c r="H568" s="98"/>
      <c r="I568" s="98"/>
      <c r="J568" s="98"/>
      <c r="K568" s="96"/>
      <c r="L568" s="96"/>
      <c r="M568" s="96"/>
      <c r="N568" s="270"/>
      <c r="O568" s="369"/>
      <c r="P568" s="370"/>
      <c r="Q568" s="196"/>
      <c r="R568" s="197"/>
      <c r="S568" s="198"/>
      <c r="T568" s="199"/>
      <c r="U568" s="200"/>
      <c r="V568" s="201"/>
      <c r="W568" s="202"/>
      <c r="X568" s="202"/>
      <c r="Y568" s="109"/>
      <c r="Z568" s="280"/>
      <c r="AA568" s="106"/>
      <c r="AB568" s="281"/>
      <c r="AC568" s="282"/>
      <c r="AD568" s="273"/>
      <c r="AE568" s="110"/>
      <c r="AF568" s="99"/>
      <c r="AG568" s="110"/>
      <c r="AH568" s="111"/>
      <c r="AI568" s="112"/>
      <c r="AJ568" s="110"/>
      <c r="AK568" s="113"/>
      <c r="AL568" s="114"/>
      <c r="AM568" s="278"/>
      <c r="AN568" s="98"/>
      <c r="AO568" s="98"/>
      <c r="AP568" s="116"/>
      <c r="AQ568" s="117"/>
      <c r="AR568" s="116"/>
      <c r="AS568" s="98"/>
      <c r="AT568" s="98"/>
      <c r="AU568" s="98"/>
      <c r="AV568" s="98"/>
      <c r="AW568" s="98"/>
      <c r="AX568" s="98"/>
      <c r="AY568" s="98"/>
      <c r="AZ568" s="98"/>
      <c r="BA568" s="98"/>
      <c r="BB568" s="98"/>
      <c r="BC568" s="98"/>
      <c r="BD568" s="98"/>
      <c r="BE568" s="98"/>
      <c r="BF568" s="98"/>
      <c r="BG568" s="98"/>
      <c r="BH568" s="98"/>
      <c r="BI568" s="98"/>
      <c r="BJ568" s="98"/>
      <c r="BK568" s="98"/>
      <c r="BL568" s="98"/>
      <c r="BM568" s="98"/>
      <c r="BN568" s="98"/>
    </row>
    <row r="569">
      <c r="A569" s="366" t="b">
        <v>0</v>
      </c>
      <c r="B569" s="128"/>
      <c r="C569" s="129"/>
      <c r="D569" s="130"/>
      <c r="E569" s="131"/>
      <c r="F569" s="132"/>
      <c r="G569" s="132"/>
      <c r="H569" s="132"/>
      <c r="I569" s="132"/>
      <c r="J569" s="132"/>
      <c r="K569" s="130"/>
      <c r="L569" s="130"/>
      <c r="M569" s="130"/>
      <c r="N569" s="195"/>
      <c r="O569" s="369"/>
      <c r="P569" s="370"/>
      <c r="Q569" s="196"/>
      <c r="R569" s="197"/>
      <c r="S569" s="198"/>
      <c r="T569" s="199"/>
      <c r="U569" s="200"/>
      <c r="V569" s="201"/>
      <c r="W569" s="202"/>
      <c r="X569" s="202"/>
      <c r="Y569" s="143"/>
      <c r="Z569" s="367"/>
      <c r="AA569" s="140"/>
      <c r="AB569" s="420"/>
      <c r="AC569" s="421"/>
      <c r="AD569" s="206"/>
      <c r="AE569" s="144"/>
      <c r="AF569" s="133"/>
      <c r="AG569" s="144"/>
      <c r="AH569" s="145"/>
      <c r="AI569" s="146"/>
      <c r="AJ569" s="144"/>
      <c r="AK569" s="147"/>
      <c r="AL569" s="114"/>
      <c r="AM569" s="211"/>
      <c r="AN569" s="132"/>
      <c r="AO569" s="132"/>
      <c r="AP569" s="149"/>
      <c r="AQ569" s="150"/>
      <c r="AR569" s="149"/>
      <c r="AS569" s="132"/>
      <c r="AT569" s="132"/>
      <c r="AU569" s="132"/>
      <c r="AV569" s="132"/>
      <c r="AW569" s="132"/>
      <c r="AX569" s="132"/>
      <c r="AY569" s="132"/>
      <c r="AZ569" s="132"/>
      <c r="BA569" s="132"/>
      <c r="BB569" s="132"/>
      <c r="BC569" s="132"/>
      <c r="BD569" s="132"/>
      <c r="BE569" s="132"/>
      <c r="BF569" s="132"/>
      <c r="BG569" s="132"/>
      <c r="BH569" s="132"/>
      <c r="BI569" s="132"/>
      <c r="BJ569" s="132"/>
      <c r="BK569" s="132"/>
      <c r="BL569" s="132"/>
      <c r="BM569" s="132"/>
      <c r="BN569" s="132"/>
    </row>
    <row r="570">
      <c r="A570" s="362" t="b">
        <v>0</v>
      </c>
      <c r="B570" s="94"/>
      <c r="C570" s="95"/>
      <c r="D570" s="96"/>
      <c r="E570" s="97"/>
      <c r="F570" s="98"/>
      <c r="G570" s="98"/>
      <c r="H570" s="98"/>
      <c r="I570" s="98"/>
      <c r="J570" s="98"/>
      <c r="K570" s="96"/>
      <c r="L570" s="96"/>
      <c r="M570" s="96"/>
      <c r="N570" s="270"/>
      <c r="O570" s="369"/>
      <c r="P570" s="370"/>
      <c r="Q570" s="196"/>
      <c r="R570" s="197"/>
      <c r="S570" s="198"/>
      <c r="T570" s="199"/>
      <c r="U570" s="200"/>
      <c r="V570" s="201"/>
      <c r="W570" s="202"/>
      <c r="X570" s="202"/>
      <c r="Y570" s="109"/>
      <c r="Z570" s="280"/>
      <c r="AA570" s="106"/>
      <c r="AB570" s="281"/>
      <c r="AC570" s="282"/>
      <c r="AD570" s="273"/>
      <c r="AE570" s="110"/>
      <c r="AF570" s="99"/>
      <c r="AG570" s="110"/>
      <c r="AH570" s="111"/>
      <c r="AI570" s="112"/>
      <c r="AJ570" s="110"/>
      <c r="AK570" s="113"/>
      <c r="AL570" s="114"/>
      <c r="AM570" s="278"/>
      <c r="AN570" s="98"/>
      <c r="AO570" s="98"/>
      <c r="AP570" s="116"/>
      <c r="AQ570" s="117"/>
      <c r="AR570" s="116"/>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row>
    <row r="571">
      <c r="A571" s="366" t="b">
        <v>0</v>
      </c>
      <c r="B571" s="128"/>
      <c r="C571" s="129"/>
      <c r="D571" s="130"/>
      <c r="E571" s="131"/>
      <c r="F571" s="132"/>
      <c r="G571" s="132"/>
      <c r="H571" s="132"/>
      <c r="I571" s="132"/>
      <c r="J571" s="132"/>
      <c r="K571" s="130"/>
      <c r="L571" s="130"/>
      <c r="M571" s="130"/>
      <c r="N571" s="195"/>
      <c r="O571" s="369"/>
      <c r="P571" s="370"/>
      <c r="Q571" s="196"/>
      <c r="R571" s="197"/>
      <c r="S571" s="198"/>
      <c r="T571" s="199"/>
      <c r="U571" s="200"/>
      <c r="V571" s="201"/>
      <c r="W571" s="202"/>
      <c r="X571" s="202"/>
      <c r="Y571" s="143"/>
      <c r="Z571" s="367"/>
      <c r="AA571" s="140"/>
      <c r="AB571" s="420"/>
      <c r="AC571" s="421"/>
      <c r="AD571" s="206"/>
      <c r="AE571" s="144"/>
      <c r="AF571" s="133"/>
      <c r="AG571" s="144"/>
      <c r="AH571" s="145"/>
      <c r="AI571" s="146"/>
      <c r="AJ571" s="144"/>
      <c r="AK571" s="147"/>
      <c r="AL571" s="114"/>
      <c r="AM571" s="211"/>
      <c r="AN571" s="132"/>
      <c r="AO571" s="132"/>
      <c r="AP571" s="149"/>
      <c r="AQ571" s="150"/>
      <c r="AR571" s="149"/>
      <c r="AS571" s="132"/>
      <c r="AT571" s="132"/>
      <c r="AU571" s="132"/>
      <c r="AV571" s="132"/>
      <c r="AW571" s="132"/>
      <c r="AX571" s="132"/>
      <c r="AY571" s="132"/>
      <c r="AZ571" s="132"/>
      <c r="BA571" s="132"/>
      <c r="BB571" s="132"/>
      <c r="BC571" s="132"/>
      <c r="BD571" s="132"/>
      <c r="BE571" s="132"/>
      <c r="BF571" s="132"/>
      <c r="BG571" s="132"/>
      <c r="BH571" s="132"/>
      <c r="BI571" s="132"/>
      <c r="BJ571" s="132"/>
      <c r="BK571" s="132"/>
      <c r="BL571" s="132"/>
      <c r="BM571" s="132"/>
      <c r="BN571" s="132"/>
    </row>
    <row r="572">
      <c r="A572" s="362" t="b">
        <v>0</v>
      </c>
      <c r="B572" s="94"/>
      <c r="C572" s="95"/>
      <c r="D572" s="96"/>
      <c r="E572" s="97"/>
      <c r="F572" s="98"/>
      <c r="G572" s="98"/>
      <c r="H572" s="98"/>
      <c r="I572" s="98"/>
      <c r="J572" s="98"/>
      <c r="K572" s="96"/>
      <c r="L572" s="96"/>
      <c r="M572" s="96"/>
      <c r="N572" s="270"/>
      <c r="O572" s="369"/>
      <c r="P572" s="370"/>
      <c r="Q572" s="196"/>
      <c r="R572" s="197"/>
      <c r="S572" s="198"/>
      <c r="T572" s="199"/>
      <c r="U572" s="200"/>
      <c r="V572" s="201"/>
      <c r="W572" s="202"/>
      <c r="X572" s="202"/>
      <c r="Y572" s="109"/>
      <c r="Z572" s="280"/>
      <c r="AA572" s="106"/>
      <c r="AB572" s="281"/>
      <c r="AC572" s="282"/>
      <c r="AD572" s="273"/>
      <c r="AE572" s="110"/>
      <c r="AF572" s="99"/>
      <c r="AG572" s="110"/>
      <c r="AH572" s="111"/>
      <c r="AI572" s="112"/>
      <c r="AJ572" s="110"/>
      <c r="AK572" s="113"/>
      <c r="AL572" s="114"/>
      <c r="AM572" s="278"/>
      <c r="AN572" s="98"/>
      <c r="AO572" s="98"/>
      <c r="AP572" s="116"/>
      <c r="AQ572" s="117"/>
      <c r="AR572" s="116"/>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row>
    <row r="573">
      <c r="A573" s="366" t="b">
        <v>0</v>
      </c>
      <c r="B573" s="128"/>
      <c r="C573" s="129"/>
      <c r="D573" s="130"/>
      <c r="E573" s="131"/>
      <c r="F573" s="132"/>
      <c r="G573" s="132"/>
      <c r="H573" s="132"/>
      <c r="I573" s="132"/>
      <c r="J573" s="132"/>
      <c r="K573" s="130"/>
      <c r="L573" s="130"/>
      <c r="M573" s="130"/>
      <c r="N573" s="195"/>
      <c r="O573" s="369"/>
      <c r="P573" s="370"/>
      <c r="Q573" s="196"/>
      <c r="R573" s="197"/>
      <c r="S573" s="198"/>
      <c r="T573" s="199"/>
      <c r="U573" s="200"/>
      <c r="V573" s="201"/>
      <c r="W573" s="202"/>
      <c r="X573" s="202"/>
      <c r="Y573" s="143"/>
      <c r="Z573" s="367"/>
      <c r="AA573" s="140"/>
      <c r="AB573" s="420"/>
      <c r="AC573" s="421"/>
      <c r="AD573" s="206"/>
      <c r="AE573" s="144"/>
      <c r="AF573" s="133"/>
      <c r="AG573" s="144"/>
      <c r="AH573" s="145"/>
      <c r="AI573" s="146"/>
      <c r="AJ573" s="144"/>
      <c r="AK573" s="147"/>
      <c r="AL573" s="114"/>
      <c r="AM573" s="211"/>
      <c r="AN573" s="132"/>
      <c r="AO573" s="132"/>
      <c r="AP573" s="149"/>
      <c r="AQ573" s="150"/>
      <c r="AR573" s="149"/>
      <c r="AS573" s="132"/>
      <c r="AT573" s="132"/>
      <c r="AU573" s="132"/>
      <c r="AV573" s="132"/>
      <c r="AW573" s="132"/>
      <c r="AX573" s="132"/>
      <c r="AY573" s="132"/>
      <c r="AZ573" s="132"/>
      <c r="BA573" s="132"/>
      <c r="BB573" s="132"/>
      <c r="BC573" s="132"/>
      <c r="BD573" s="132"/>
      <c r="BE573" s="132"/>
      <c r="BF573" s="132"/>
      <c r="BG573" s="132"/>
      <c r="BH573" s="132"/>
      <c r="BI573" s="132"/>
      <c r="BJ573" s="132"/>
      <c r="BK573" s="132"/>
      <c r="BL573" s="132"/>
      <c r="BM573" s="132"/>
      <c r="BN573" s="132"/>
    </row>
    <row r="574">
      <c r="A574" s="362" t="b">
        <v>0</v>
      </c>
      <c r="B574" s="94"/>
      <c r="C574" s="95"/>
      <c r="D574" s="96"/>
      <c r="E574" s="97"/>
      <c r="F574" s="98"/>
      <c r="G574" s="98"/>
      <c r="H574" s="98"/>
      <c r="I574" s="98"/>
      <c r="J574" s="98"/>
      <c r="K574" s="96"/>
      <c r="L574" s="96"/>
      <c r="M574" s="96"/>
      <c r="N574" s="270"/>
      <c r="O574" s="369"/>
      <c r="P574" s="370"/>
      <c r="Q574" s="196"/>
      <c r="R574" s="197"/>
      <c r="S574" s="198"/>
      <c r="T574" s="199"/>
      <c r="U574" s="200"/>
      <c r="V574" s="201"/>
      <c r="W574" s="202"/>
      <c r="X574" s="202"/>
      <c r="Y574" s="109"/>
      <c r="Z574" s="280"/>
      <c r="AA574" s="106"/>
      <c r="AB574" s="281"/>
      <c r="AC574" s="282"/>
      <c r="AD574" s="273"/>
      <c r="AE574" s="110"/>
      <c r="AF574" s="99"/>
      <c r="AG574" s="110"/>
      <c r="AH574" s="111"/>
      <c r="AI574" s="112"/>
      <c r="AJ574" s="110"/>
      <c r="AK574" s="113"/>
      <c r="AL574" s="114"/>
      <c r="AM574" s="278"/>
      <c r="AN574" s="98"/>
      <c r="AO574" s="98"/>
      <c r="AP574" s="116"/>
      <c r="AQ574" s="117"/>
      <c r="AR574" s="116"/>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row>
    <row r="575">
      <c r="A575" s="366" t="b">
        <v>0</v>
      </c>
      <c r="B575" s="128"/>
      <c r="C575" s="129"/>
      <c r="D575" s="130"/>
      <c r="E575" s="131"/>
      <c r="F575" s="132"/>
      <c r="G575" s="132"/>
      <c r="H575" s="132"/>
      <c r="I575" s="132"/>
      <c r="J575" s="132"/>
      <c r="K575" s="130"/>
      <c r="L575" s="130"/>
      <c r="M575" s="130"/>
      <c r="N575" s="195"/>
      <c r="O575" s="369"/>
      <c r="P575" s="370"/>
      <c r="Q575" s="196"/>
      <c r="R575" s="197"/>
      <c r="S575" s="198"/>
      <c r="T575" s="199"/>
      <c r="U575" s="200"/>
      <c r="V575" s="201"/>
      <c r="W575" s="202"/>
      <c r="X575" s="202"/>
      <c r="Y575" s="143"/>
      <c r="Z575" s="367"/>
      <c r="AA575" s="140"/>
      <c r="AB575" s="420"/>
      <c r="AC575" s="421"/>
      <c r="AD575" s="206"/>
      <c r="AE575" s="144"/>
      <c r="AF575" s="133"/>
      <c r="AG575" s="144"/>
      <c r="AH575" s="145"/>
      <c r="AI575" s="146"/>
      <c r="AJ575" s="144"/>
      <c r="AK575" s="147"/>
      <c r="AL575" s="114"/>
      <c r="AM575" s="211"/>
      <c r="AN575" s="132"/>
      <c r="AO575" s="132"/>
      <c r="AP575" s="149"/>
      <c r="AQ575" s="150"/>
      <c r="AR575" s="149"/>
      <c r="AS575" s="132"/>
      <c r="AT575" s="132"/>
      <c r="AU575" s="132"/>
      <c r="AV575" s="132"/>
      <c r="AW575" s="132"/>
      <c r="AX575" s="132"/>
      <c r="AY575" s="132"/>
      <c r="AZ575" s="132"/>
      <c r="BA575" s="132"/>
      <c r="BB575" s="132"/>
      <c r="BC575" s="132"/>
      <c r="BD575" s="132"/>
      <c r="BE575" s="132"/>
      <c r="BF575" s="132"/>
      <c r="BG575" s="132"/>
      <c r="BH575" s="132"/>
      <c r="BI575" s="132"/>
      <c r="BJ575" s="132"/>
      <c r="BK575" s="132"/>
      <c r="BL575" s="132"/>
      <c r="BM575" s="132"/>
      <c r="BN575" s="132"/>
    </row>
    <row r="576">
      <c r="A576" s="362" t="b">
        <v>0</v>
      </c>
      <c r="B576" s="94"/>
      <c r="C576" s="95"/>
      <c r="D576" s="96"/>
      <c r="E576" s="97"/>
      <c r="F576" s="98"/>
      <c r="G576" s="98"/>
      <c r="H576" s="98"/>
      <c r="I576" s="98"/>
      <c r="J576" s="98"/>
      <c r="K576" s="96"/>
      <c r="L576" s="96"/>
      <c r="M576" s="96"/>
      <c r="N576" s="270"/>
      <c r="O576" s="369"/>
      <c r="P576" s="370"/>
      <c r="Q576" s="196"/>
      <c r="R576" s="197"/>
      <c r="S576" s="198"/>
      <c r="T576" s="199"/>
      <c r="U576" s="200"/>
      <c r="V576" s="201"/>
      <c r="W576" s="202"/>
      <c r="X576" s="202"/>
      <c r="Y576" s="109"/>
      <c r="Z576" s="280"/>
      <c r="AA576" s="106"/>
      <c r="AB576" s="281"/>
      <c r="AC576" s="282"/>
      <c r="AD576" s="273"/>
      <c r="AE576" s="110"/>
      <c r="AF576" s="99"/>
      <c r="AG576" s="110"/>
      <c r="AH576" s="111"/>
      <c r="AI576" s="112"/>
      <c r="AJ576" s="110"/>
      <c r="AK576" s="113"/>
      <c r="AL576" s="114"/>
      <c r="AM576" s="278"/>
      <c r="AN576" s="98"/>
      <c r="AO576" s="98"/>
      <c r="AP576" s="116"/>
      <c r="AQ576" s="117"/>
      <c r="AR576" s="116"/>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row>
    <row r="577">
      <c r="A577" s="366" t="b">
        <v>0</v>
      </c>
      <c r="B577" s="128"/>
      <c r="C577" s="129"/>
      <c r="D577" s="130"/>
      <c r="E577" s="131"/>
      <c r="F577" s="132"/>
      <c r="G577" s="132"/>
      <c r="H577" s="132"/>
      <c r="I577" s="132"/>
      <c r="J577" s="132"/>
      <c r="K577" s="130"/>
      <c r="L577" s="130"/>
      <c r="M577" s="130"/>
      <c r="N577" s="195"/>
      <c r="O577" s="369"/>
      <c r="P577" s="370"/>
      <c r="Q577" s="196"/>
      <c r="R577" s="197"/>
      <c r="S577" s="198"/>
      <c r="T577" s="199"/>
      <c r="U577" s="200"/>
      <c r="V577" s="201"/>
      <c r="W577" s="202"/>
      <c r="X577" s="202"/>
      <c r="Y577" s="143"/>
      <c r="Z577" s="367"/>
      <c r="AA577" s="140"/>
      <c r="AB577" s="420"/>
      <c r="AC577" s="421"/>
      <c r="AD577" s="206"/>
      <c r="AE577" s="144"/>
      <c r="AF577" s="133"/>
      <c r="AG577" s="144"/>
      <c r="AH577" s="145"/>
      <c r="AI577" s="146"/>
      <c r="AJ577" s="144"/>
      <c r="AK577" s="147"/>
      <c r="AL577" s="114"/>
      <c r="AM577" s="211"/>
      <c r="AN577" s="132"/>
      <c r="AO577" s="132"/>
      <c r="AP577" s="149"/>
      <c r="AQ577" s="150"/>
      <c r="AR577" s="149"/>
      <c r="AS577" s="132"/>
      <c r="AT577" s="132"/>
      <c r="AU577" s="132"/>
      <c r="AV577" s="132"/>
      <c r="AW577" s="132"/>
      <c r="AX577" s="132"/>
      <c r="AY577" s="132"/>
      <c r="AZ577" s="132"/>
      <c r="BA577" s="132"/>
      <c r="BB577" s="132"/>
      <c r="BC577" s="132"/>
      <c r="BD577" s="132"/>
      <c r="BE577" s="132"/>
      <c r="BF577" s="132"/>
      <c r="BG577" s="132"/>
      <c r="BH577" s="132"/>
      <c r="BI577" s="132"/>
      <c r="BJ577" s="132"/>
      <c r="BK577" s="132"/>
      <c r="BL577" s="132"/>
      <c r="BM577" s="132"/>
      <c r="BN577" s="132"/>
    </row>
    <row r="578">
      <c r="A578" s="362" t="b">
        <v>0</v>
      </c>
      <c r="B578" s="94"/>
      <c r="C578" s="95"/>
      <c r="D578" s="96"/>
      <c r="E578" s="97"/>
      <c r="F578" s="98"/>
      <c r="G578" s="98"/>
      <c r="H578" s="98"/>
      <c r="I578" s="98"/>
      <c r="J578" s="98"/>
      <c r="K578" s="96"/>
      <c r="L578" s="96"/>
      <c r="M578" s="96"/>
      <c r="N578" s="270"/>
      <c r="O578" s="369"/>
      <c r="P578" s="370"/>
      <c r="Q578" s="196"/>
      <c r="R578" s="197"/>
      <c r="S578" s="198"/>
      <c r="T578" s="199"/>
      <c r="U578" s="200"/>
      <c r="V578" s="201"/>
      <c r="W578" s="202"/>
      <c r="X578" s="202"/>
      <c r="Y578" s="109"/>
      <c r="Z578" s="280"/>
      <c r="AA578" s="106"/>
      <c r="AB578" s="281"/>
      <c r="AC578" s="282"/>
      <c r="AD578" s="273"/>
      <c r="AE578" s="110"/>
      <c r="AF578" s="99"/>
      <c r="AG578" s="110"/>
      <c r="AH578" s="111"/>
      <c r="AI578" s="112"/>
      <c r="AJ578" s="110"/>
      <c r="AK578" s="113"/>
      <c r="AL578" s="114"/>
      <c r="AM578" s="278"/>
      <c r="AN578" s="98"/>
      <c r="AO578" s="98"/>
      <c r="AP578" s="116"/>
      <c r="AQ578" s="117"/>
      <c r="AR578" s="116"/>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row>
    <row r="579">
      <c r="A579" s="366" t="b">
        <v>0</v>
      </c>
      <c r="B579" s="128"/>
      <c r="C579" s="129"/>
      <c r="D579" s="130"/>
      <c r="E579" s="131"/>
      <c r="F579" s="132"/>
      <c r="G579" s="132"/>
      <c r="H579" s="132"/>
      <c r="I579" s="132"/>
      <c r="J579" s="132"/>
      <c r="K579" s="130"/>
      <c r="L579" s="130"/>
      <c r="M579" s="130"/>
      <c r="N579" s="195"/>
      <c r="O579" s="369"/>
      <c r="P579" s="370"/>
      <c r="Q579" s="196"/>
      <c r="R579" s="197"/>
      <c r="S579" s="198"/>
      <c r="T579" s="199"/>
      <c r="U579" s="200"/>
      <c r="V579" s="201"/>
      <c r="W579" s="202"/>
      <c r="X579" s="202"/>
      <c r="Y579" s="143"/>
      <c r="Z579" s="367"/>
      <c r="AA579" s="140"/>
      <c r="AB579" s="420"/>
      <c r="AC579" s="421"/>
      <c r="AD579" s="206"/>
      <c r="AE579" s="144"/>
      <c r="AF579" s="133"/>
      <c r="AG579" s="144"/>
      <c r="AH579" s="145"/>
      <c r="AI579" s="146"/>
      <c r="AJ579" s="144"/>
      <c r="AK579" s="147"/>
      <c r="AL579" s="114"/>
      <c r="AM579" s="211"/>
      <c r="AN579" s="132"/>
      <c r="AO579" s="132"/>
      <c r="AP579" s="149"/>
      <c r="AQ579" s="150"/>
      <c r="AR579" s="149"/>
      <c r="AS579" s="132"/>
      <c r="AT579" s="132"/>
      <c r="AU579" s="132"/>
      <c r="AV579" s="132"/>
      <c r="AW579" s="132"/>
      <c r="AX579" s="132"/>
      <c r="AY579" s="132"/>
      <c r="AZ579" s="132"/>
      <c r="BA579" s="132"/>
      <c r="BB579" s="132"/>
      <c r="BC579" s="132"/>
      <c r="BD579" s="132"/>
      <c r="BE579" s="132"/>
      <c r="BF579" s="132"/>
      <c r="BG579" s="132"/>
      <c r="BH579" s="132"/>
      <c r="BI579" s="132"/>
      <c r="BJ579" s="132"/>
      <c r="BK579" s="132"/>
      <c r="BL579" s="132"/>
      <c r="BM579" s="132"/>
      <c r="BN579" s="132"/>
    </row>
    <row r="580">
      <c r="A580" s="362" t="b">
        <v>0</v>
      </c>
      <c r="B580" s="94"/>
      <c r="C580" s="95"/>
      <c r="D580" s="96"/>
      <c r="E580" s="97"/>
      <c r="F580" s="98"/>
      <c r="G580" s="98"/>
      <c r="H580" s="98"/>
      <c r="I580" s="98"/>
      <c r="J580" s="98"/>
      <c r="K580" s="96"/>
      <c r="L580" s="96"/>
      <c r="M580" s="96"/>
      <c r="N580" s="270"/>
      <c r="O580" s="369"/>
      <c r="P580" s="370"/>
      <c r="Q580" s="196"/>
      <c r="R580" s="197"/>
      <c r="S580" s="198"/>
      <c r="T580" s="199"/>
      <c r="U580" s="200"/>
      <c r="V580" s="201"/>
      <c r="W580" s="202"/>
      <c r="X580" s="202"/>
      <c r="Y580" s="109"/>
      <c r="Z580" s="280"/>
      <c r="AA580" s="106"/>
      <c r="AB580" s="281"/>
      <c r="AC580" s="282"/>
      <c r="AD580" s="273"/>
      <c r="AE580" s="110"/>
      <c r="AF580" s="99"/>
      <c r="AG580" s="110"/>
      <c r="AH580" s="111"/>
      <c r="AI580" s="112"/>
      <c r="AJ580" s="110"/>
      <c r="AK580" s="113"/>
      <c r="AL580" s="114"/>
      <c r="AM580" s="278"/>
      <c r="AN580" s="98"/>
      <c r="AO580" s="98"/>
      <c r="AP580" s="116"/>
      <c r="AQ580" s="117"/>
      <c r="AR580" s="116"/>
      <c r="AS580" s="98"/>
      <c r="AT580" s="98"/>
      <c r="AU580" s="98"/>
      <c r="AV580" s="98"/>
      <c r="AW580" s="98"/>
      <c r="AX580" s="98"/>
      <c r="AY580" s="98"/>
      <c r="AZ580" s="98"/>
      <c r="BA580" s="98"/>
      <c r="BB580" s="98"/>
      <c r="BC580" s="98"/>
      <c r="BD580" s="98"/>
      <c r="BE580" s="98"/>
      <c r="BF580" s="98"/>
      <c r="BG580" s="98"/>
      <c r="BH580" s="98"/>
      <c r="BI580" s="98"/>
      <c r="BJ580" s="98"/>
      <c r="BK580" s="98"/>
      <c r="BL580" s="98"/>
      <c r="BM580" s="98"/>
      <c r="BN580" s="98"/>
    </row>
    <row r="581">
      <c r="A581" s="366" t="b">
        <v>0</v>
      </c>
      <c r="B581" s="128"/>
      <c r="C581" s="129"/>
      <c r="D581" s="130"/>
      <c r="E581" s="131"/>
      <c r="F581" s="132"/>
      <c r="G581" s="132"/>
      <c r="H581" s="132"/>
      <c r="I581" s="132"/>
      <c r="J581" s="132"/>
      <c r="K581" s="130"/>
      <c r="L581" s="130"/>
      <c r="M581" s="130"/>
      <c r="N581" s="195"/>
      <c r="O581" s="369"/>
      <c r="P581" s="370"/>
      <c r="Q581" s="196"/>
      <c r="R581" s="197"/>
      <c r="S581" s="198"/>
      <c r="T581" s="199"/>
      <c r="U581" s="200"/>
      <c r="V581" s="201"/>
      <c r="W581" s="202"/>
      <c r="X581" s="202"/>
      <c r="Y581" s="143"/>
      <c r="Z581" s="367"/>
      <c r="AA581" s="140"/>
      <c r="AB581" s="420"/>
      <c r="AC581" s="421"/>
      <c r="AD581" s="206"/>
      <c r="AE581" s="144"/>
      <c r="AF581" s="133"/>
      <c r="AG581" s="144"/>
      <c r="AH581" s="145"/>
      <c r="AI581" s="146"/>
      <c r="AJ581" s="144"/>
      <c r="AK581" s="147"/>
      <c r="AL581" s="114"/>
      <c r="AM581" s="211"/>
      <c r="AN581" s="132"/>
      <c r="AO581" s="132"/>
      <c r="AP581" s="149"/>
      <c r="AQ581" s="150"/>
      <c r="AR581" s="149"/>
      <c r="AS581" s="132"/>
      <c r="AT581" s="132"/>
      <c r="AU581" s="132"/>
      <c r="AV581" s="132"/>
      <c r="AW581" s="132"/>
      <c r="AX581" s="132"/>
      <c r="AY581" s="132"/>
      <c r="AZ581" s="132"/>
      <c r="BA581" s="132"/>
      <c r="BB581" s="132"/>
      <c r="BC581" s="132"/>
      <c r="BD581" s="132"/>
      <c r="BE581" s="132"/>
      <c r="BF581" s="132"/>
      <c r="BG581" s="132"/>
      <c r="BH581" s="132"/>
      <c r="BI581" s="132"/>
      <c r="BJ581" s="132"/>
      <c r="BK581" s="132"/>
      <c r="BL581" s="132"/>
      <c r="BM581" s="132"/>
      <c r="BN581" s="132"/>
    </row>
    <row r="582">
      <c r="A582" s="362" t="b">
        <v>0</v>
      </c>
      <c r="B582" s="94"/>
      <c r="C582" s="95"/>
      <c r="D582" s="96"/>
      <c r="E582" s="97"/>
      <c r="F582" s="98"/>
      <c r="G582" s="98"/>
      <c r="H582" s="98"/>
      <c r="I582" s="98"/>
      <c r="J582" s="98"/>
      <c r="K582" s="96"/>
      <c r="L582" s="96"/>
      <c r="M582" s="96"/>
      <c r="N582" s="270"/>
      <c r="O582" s="369"/>
      <c r="P582" s="370"/>
      <c r="Q582" s="196"/>
      <c r="R582" s="197"/>
      <c r="S582" s="198"/>
      <c r="T582" s="199"/>
      <c r="U582" s="200"/>
      <c r="V582" s="201"/>
      <c r="W582" s="202"/>
      <c r="X582" s="202"/>
      <c r="Y582" s="109"/>
      <c r="Z582" s="280"/>
      <c r="AA582" s="106"/>
      <c r="AB582" s="281"/>
      <c r="AC582" s="282"/>
      <c r="AD582" s="273"/>
      <c r="AE582" s="110"/>
      <c r="AF582" s="99"/>
      <c r="AG582" s="110"/>
      <c r="AH582" s="111"/>
      <c r="AI582" s="112"/>
      <c r="AJ582" s="110"/>
      <c r="AK582" s="113"/>
      <c r="AL582" s="114"/>
      <c r="AM582" s="278"/>
      <c r="AN582" s="98"/>
      <c r="AO582" s="98"/>
      <c r="AP582" s="116"/>
      <c r="AQ582" s="117"/>
      <c r="AR582" s="116"/>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row>
    <row r="583">
      <c r="A583" s="366" t="b">
        <v>0</v>
      </c>
      <c r="B583" s="128"/>
      <c r="C583" s="129"/>
      <c r="D583" s="130"/>
      <c r="E583" s="131"/>
      <c r="F583" s="132"/>
      <c r="G583" s="132"/>
      <c r="H583" s="132"/>
      <c r="I583" s="132"/>
      <c r="J583" s="132"/>
      <c r="K583" s="130"/>
      <c r="L583" s="130"/>
      <c r="M583" s="130"/>
      <c r="N583" s="195"/>
      <c r="O583" s="369"/>
      <c r="P583" s="370"/>
      <c r="Q583" s="196"/>
      <c r="R583" s="197"/>
      <c r="S583" s="198"/>
      <c r="T583" s="199"/>
      <c r="U583" s="200"/>
      <c r="V583" s="201"/>
      <c r="W583" s="202"/>
      <c r="X583" s="202"/>
      <c r="Y583" s="143"/>
      <c r="Z583" s="367"/>
      <c r="AA583" s="140"/>
      <c r="AB583" s="420"/>
      <c r="AC583" s="421"/>
      <c r="AD583" s="206"/>
      <c r="AE583" s="144"/>
      <c r="AF583" s="133"/>
      <c r="AG583" s="144"/>
      <c r="AH583" s="145"/>
      <c r="AI583" s="146"/>
      <c r="AJ583" s="144"/>
      <c r="AK583" s="147"/>
      <c r="AL583" s="114"/>
      <c r="AM583" s="211"/>
      <c r="AN583" s="132"/>
      <c r="AO583" s="132"/>
      <c r="AP583" s="149"/>
      <c r="AQ583" s="150"/>
      <c r="AR583" s="149"/>
      <c r="AS583" s="132"/>
      <c r="AT583" s="132"/>
      <c r="AU583" s="132"/>
      <c r="AV583" s="132"/>
      <c r="AW583" s="132"/>
      <c r="AX583" s="132"/>
      <c r="AY583" s="132"/>
      <c r="AZ583" s="132"/>
      <c r="BA583" s="132"/>
      <c r="BB583" s="132"/>
      <c r="BC583" s="132"/>
      <c r="BD583" s="132"/>
      <c r="BE583" s="132"/>
      <c r="BF583" s="132"/>
      <c r="BG583" s="132"/>
      <c r="BH583" s="132"/>
      <c r="BI583" s="132"/>
      <c r="BJ583" s="132"/>
      <c r="BK583" s="132"/>
      <c r="BL583" s="132"/>
      <c r="BM583" s="132"/>
      <c r="BN583" s="132"/>
    </row>
    <row r="584">
      <c r="A584" s="362" t="b">
        <v>0</v>
      </c>
      <c r="B584" s="94"/>
      <c r="C584" s="95"/>
      <c r="D584" s="96"/>
      <c r="E584" s="97"/>
      <c r="F584" s="98"/>
      <c r="G584" s="98"/>
      <c r="H584" s="98"/>
      <c r="I584" s="98"/>
      <c r="J584" s="98"/>
      <c r="K584" s="96"/>
      <c r="L584" s="96"/>
      <c r="M584" s="96"/>
      <c r="N584" s="270"/>
      <c r="O584" s="369"/>
      <c r="P584" s="370"/>
      <c r="Q584" s="196"/>
      <c r="R584" s="197"/>
      <c r="S584" s="198"/>
      <c r="T584" s="199"/>
      <c r="U584" s="200"/>
      <c r="V584" s="201"/>
      <c r="W584" s="202"/>
      <c r="X584" s="202"/>
      <c r="Y584" s="109"/>
      <c r="Z584" s="280"/>
      <c r="AA584" s="106"/>
      <c r="AB584" s="281"/>
      <c r="AC584" s="282"/>
      <c r="AD584" s="273"/>
      <c r="AE584" s="110"/>
      <c r="AF584" s="99"/>
      <c r="AG584" s="110"/>
      <c r="AH584" s="111"/>
      <c r="AI584" s="112"/>
      <c r="AJ584" s="110"/>
      <c r="AK584" s="113"/>
      <c r="AL584" s="114"/>
      <c r="AM584" s="278"/>
      <c r="AN584" s="98"/>
      <c r="AO584" s="98"/>
      <c r="AP584" s="116"/>
      <c r="AQ584" s="117"/>
      <c r="AR584" s="116"/>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row>
    <row r="585">
      <c r="A585" s="366" t="b">
        <v>0</v>
      </c>
      <c r="B585" s="128"/>
      <c r="C585" s="129"/>
      <c r="D585" s="130"/>
      <c r="E585" s="131"/>
      <c r="F585" s="132"/>
      <c r="G585" s="132"/>
      <c r="H585" s="132"/>
      <c r="I585" s="132"/>
      <c r="J585" s="132"/>
      <c r="K585" s="130"/>
      <c r="L585" s="130"/>
      <c r="M585" s="130"/>
      <c r="N585" s="195"/>
      <c r="O585" s="369"/>
      <c r="P585" s="370"/>
      <c r="Q585" s="196"/>
      <c r="R585" s="197"/>
      <c r="S585" s="198"/>
      <c r="T585" s="199"/>
      <c r="U585" s="200"/>
      <c r="V585" s="201"/>
      <c r="W585" s="202"/>
      <c r="X585" s="202"/>
      <c r="Y585" s="143"/>
      <c r="Z585" s="367"/>
      <c r="AA585" s="140"/>
      <c r="AB585" s="420"/>
      <c r="AC585" s="421"/>
      <c r="AD585" s="206"/>
      <c r="AE585" s="144"/>
      <c r="AF585" s="133"/>
      <c r="AG585" s="144"/>
      <c r="AH585" s="145"/>
      <c r="AI585" s="146"/>
      <c r="AJ585" s="144"/>
      <c r="AK585" s="147"/>
      <c r="AL585" s="114"/>
      <c r="AM585" s="211"/>
      <c r="AN585" s="132"/>
      <c r="AO585" s="132"/>
      <c r="AP585" s="149"/>
      <c r="AQ585" s="150"/>
      <c r="AR585" s="149"/>
      <c r="AS585" s="132"/>
      <c r="AT585" s="132"/>
      <c r="AU585" s="132"/>
      <c r="AV585" s="132"/>
      <c r="AW585" s="132"/>
      <c r="AX585" s="132"/>
      <c r="AY585" s="132"/>
      <c r="AZ585" s="132"/>
      <c r="BA585" s="132"/>
      <c r="BB585" s="132"/>
      <c r="BC585" s="132"/>
      <c r="BD585" s="132"/>
      <c r="BE585" s="132"/>
      <c r="BF585" s="132"/>
      <c r="BG585" s="132"/>
      <c r="BH585" s="132"/>
      <c r="BI585" s="132"/>
      <c r="BJ585" s="132"/>
      <c r="BK585" s="132"/>
      <c r="BL585" s="132"/>
      <c r="BM585" s="132"/>
      <c r="BN585" s="132"/>
    </row>
    <row r="586">
      <c r="A586" s="362" t="b">
        <v>0</v>
      </c>
      <c r="B586" s="94"/>
      <c r="C586" s="95"/>
      <c r="D586" s="96"/>
      <c r="E586" s="97"/>
      <c r="F586" s="98"/>
      <c r="G586" s="98"/>
      <c r="H586" s="98"/>
      <c r="I586" s="98"/>
      <c r="J586" s="98"/>
      <c r="K586" s="96"/>
      <c r="L586" s="96"/>
      <c r="M586" s="96"/>
      <c r="N586" s="270"/>
      <c r="O586" s="369"/>
      <c r="P586" s="370"/>
      <c r="Q586" s="196"/>
      <c r="R586" s="197"/>
      <c r="S586" s="198"/>
      <c r="T586" s="199"/>
      <c r="U586" s="200"/>
      <c r="V586" s="201"/>
      <c r="W586" s="202"/>
      <c r="X586" s="202"/>
      <c r="Y586" s="109"/>
      <c r="Z586" s="280"/>
      <c r="AA586" s="106"/>
      <c r="AB586" s="281"/>
      <c r="AC586" s="282"/>
      <c r="AD586" s="273"/>
      <c r="AE586" s="110"/>
      <c r="AF586" s="99"/>
      <c r="AG586" s="110"/>
      <c r="AH586" s="111"/>
      <c r="AI586" s="112"/>
      <c r="AJ586" s="110"/>
      <c r="AK586" s="113"/>
      <c r="AL586" s="114"/>
      <c r="AM586" s="278"/>
      <c r="AN586" s="98"/>
      <c r="AO586" s="98"/>
      <c r="AP586" s="116"/>
      <c r="AQ586" s="117"/>
      <c r="AR586" s="116"/>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row>
    <row r="587">
      <c r="A587" s="366" t="b">
        <v>0</v>
      </c>
      <c r="B587" s="128"/>
      <c r="C587" s="129"/>
      <c r="D587" s="130"/>
      <c r="E587" s="131"/>
      <c r="F587" s="132"/>
      <c r="G587" s="132"/>
      <c r="H587" s="132"/>
      <c r="I587" s="132"/>
      <c r="J587" s="132"/>
      <c r="K587" s="130"/>
      <c r="L587" s="130"/>
      <c r="M587" s="130"/>
      <c r="N587" s="195"/>
      <c r="O587" s="369"/>
      <c r="P587" s="370"/>
      <c r="Q587" s="196"/>
      <c r="R587" s="197"/>
      <c r="S587" s="198"/>
      <c r="T587" s="199"/>
      <c r="U587" s="200"/>
      <c r="V587" s="201"/>
      <c r="W587" s="202"/>
      <c r="X587" s="202"/>
      <c r="Y587" s="143"/>
      <c r="Z587" s="367"/>
      <c r="AA587" s="140"/>
      <c r="AB587" s="420"/>
      <c r="AC587" s="421"/>
      <c r="AD587" s="206"/>
      <c r="AE587" s="144"/>
      <c r="AF587" s="133"/>
      <c r="AG587" s="144"/>
      <c r="AH587" s="145"/>
      <c r="AI587" s="146"/>
      <c r="AJ587" s="144"/>
      <c r="AK587" s="147"/>
      <c r="AL587" s="114"/>
      <c r="AM587" s="211"/>
      <c r="AN587" s="132"/>
      <c r="AO587" s="132"/>
      <c r="AP587" s="149"/>
      <c r="AQ587" s="150"/>
      <c r="AR587" s="149"/>
      <c r="AS587" s="132"/>
      <c r="AT587" s="132"/>
      <c r="AU587" s="132"/>
      <c r="AV587" s="132"/>
      <c r="AW587" s="132"/>
      <c r="AX587" s="132"/>
      <c r="AY587" s="132"/>
      <c r="AZ587" s="132"/>
      <c r="BA587" s="132"/>
      <c r="BB587" s="132"/>
      <c r="BC587" s="132"/>
      <c r="BD587" s="132"/>
      <c r="BE587" s="132"/>
      <c r="BF587" s="132"/>
      <c r="BG587" s="132"/>
      <c r="BH587" s="132"/>
      <c r="BI587" s="132"/>
      <c r="BJ587" s="132"/>
      <c r="BK587" s="132"/>
      <c r="BL587" s="132"/>
      <c r="BM587" s="132"/>
      <c r="BN587" s="132"/>
    </row>
    <row r="588">
      <c r="A588" s="362" t="b">
        <v>0</v>
      </c>
      <c r="B588" s="94"/>
      <c r="C588" s="95"/>
      <c r="D588" s="96"/>
      <c r="E588" s="97"/>
      <c r="F588" s="98"/>
      <c r="G588" s="98"/>
      <c r="H588" s="98"/>
      <c r="I588" s="98"/>
      <c r="J588" s="98"/>
      <c r="K588" s="96"/>
      <c r="L588" s="96"/>
      <c r="M588" s="96"/>
      <c r="N588" s="270"/>
      <c r="O588" s="369"/>
      <c r="P588" s="370"/>
      <c r="Q588" s="196"/>
      <c r="R588" s="197"/>
      <c r="S588" s="198"/>
      <c r="T588" s="199"/>
      <c r="U588" s="200"/>
      <c r="V588" s="201"/>
      <c r="W588" s="202"/>
      <c r="X588" s="202"/>
      <c r="Y588" s="109"/>
      <c r="Z588" s="280"/>
      <c r="AA588" s="106"/>
      <c r="AB588" s="281"/>
      <c r="AC588" s="282"/>
      <c r="AD588" s="273"/>
      <c r="AE588" s="110"/>
      <c r="AF588" s="99"/>
      <c r="AG588" s="110"/>
      <c r="AH588" s="111"/>
      <c r="AI588" s="112"/>
      <c r="AJ588" s="110"/>
      <c r="AK588" s="113"/>
      <c r="AL588" s="114"/>
      <c r="AM588" s="278"/>
      <c r="AN588" s="98"/>
      <c r="AO588" s="98"/>
      <c r="AP588" s="116"/>
      <c r="AQ588" s="117"/>
      <c r="AR588" s="116"/>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row>
    <row r="589">
      <c r="A589" s="366" t="b">
        <v>0</v>
      </c>
      <c r="B589" s="128"/>
      <c r="C589" s="129"/>
      <c r="D589" s="130"/>
      <c r="E589" s="131"/>
      <c r="F589" s="132"/>
      <c r="G589" s="132"/>
      <c r="H589" s="132"/>
      <c r="I589" s="132"/>
      <c r="J589" s="132"/>
      <c r="K589" s="130"/>
      <c r="L589" s="130"/>
      <c r="M589" s="130"/>
      <c r="N589" s="195"/>
      <c r="O589" s="369"/>
      <c r="P589" s="370"/>
      <c r="Q589" s="196"/>
      <c r="R589" s="197"/>
      <c r="S589" s="198"/>
      <c r="T589" s="199"/>
      <c r="U589" s="200"/>
      <c r="V589" s="201"/>
      <c r="W589" s="202"/>
      <c r="X589" s="202"/>
      <c r="Y589" s="143"/>
      <c r="Z589" s="367"/>
      <c r="AA589" s="140"/>
      <c r="AB589" s="420"/>
      <c r="AC589" s="421"/>
      <c r="AD589" s="206"/>
      <c r="AE589" s="144"/>
      <c r="AF589" s="133"/>
      <c r="AG589" s="144"/>
      <c r="AH589" s="145"/>
      <c r="AI589" s="146"/>
      <c r="AJ589" s="144"/>
      <c r="AK589" s="147"/>
      <c r="AL589" s="114"/>
      <c r="AM589" s="211"/>
      <c r="AN589" s="132"/>
      <c r="AO589" s="132"/>
      <c r="AP589" s="149"/>
      <c r="AQ589" s="150"/>
      <c r="AR589" s="149"/>
      <c r="AS589" s="132"/>
      <c r="AT589" s="132"/>
      <c r="AU589" s="132"/>
      <c r="AV589" s="132"/>
      <c r="AW589" s="132"/>
      <c r="AX589" s="132"/>
      <c r="AY589" s="132"/>
      <c r="AZ589" s="132"/>
      <c r="BA589" s="132"/>
      <c r="BB589" s="132"/>
      <c r="BC589" s="132"/>
      <c r="BD589" s="132"/>
      <c r="BE589" s="132"/>
      <c r="BF589" s="132"/>
      <c r="BG589" s="132"/>
      <c r="BH589" s="132"/>
      <c r="BI589" s="132"/>
      <c r="BJ589" s="132"/>
      <c r="BK589" s="132"/>
      <c r="BL589" s="132"/>
      <c r="BM589" s="132"/>
      <c r="BN589" s="132"/>
    </row>
    <row r="590">
      <c r="A590" s="362" t="b">
        <v>0</v>
      </c>
      <c r="B590" s="94"/>
      <c r="C590" s="95"/>
      <c r="D590" s="96"/>
      <c r="E590" s="97"/>
      <c r="F590" s="98"/>
      <c r="G590" s="98"/>
      <c r="H590" s="98"/>
      <c r="I590" s="98"/>
      <c r="J590" s="98"/>
      <c r="K590" s="96"/>
      <c r="L590" s="96"/>
      <c r="M590" s="96"/>
      <c r="N590" s="270"/>
      <c r="O590" s="369"/>
      <c r="P590" s="370"/>
      <c r="Q590" s="196"/>
      <c r="R590" s="197"/>
      <c r="S590" s="198"/>
      <c r="T590" s="199"/>
      <c r="U590" s="200"/>
      <c r="V590" s="201"/>
      <c r="W590" s="202"/>
      <c r="X590" s="202"/>
      <c r="Y590" s="109"/>
      <c r="Z590" s="280"/>
      <c r="AA590" s="106"/>
      <c r="AB590" s="281"/>
      <c r="AC590" s="282"/>
      <c r="AD590" s="273"/>
      <c r="AE590" s="110"/>
      <c r="AF590" s="99"/>
      <c r="AG590" s="110"/>
      <c r="AH590" s="111"/>
      <c r="AI590" s="112"/>
      <c r="AJ590" s="110"/>
      <c r="AK590" s="113"/>
      <c r="AL590" s="114"/>
      <c r="AM590" s="278"/>
      <c r="AN590" s="98"/>
      <c r="AO590" s="98"/>
      <c r="AP590" s="116"/>
      <c r="AQ590" s="117"/>
      <c r="AR590" s="116"/>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row>
    <row r="591">
      <c r="A591" s="366" t="b">
        <v>0</v>
      </c>
      <c r="B591" s="128"/>
      <c r="C591" s="129"/>
      <c r="D591" s="130"/>
      <c r="E591" s="131"/>
      <c r="F591" s="132"/>
      <c r="G591" s="132"/>
      <c r="H591" s="132"/>
      <c r="I591" s="132"/>
      <c r="J591" s="132"/>
      <c r="K591" s="130"/>
      <c r="L591" s="130"/>
      <c r="M591" s="130"/>
      <c r="N591" s="195"/>
      <c r="O591" s="369"/>
      <c r="P591" s="370"/>
      <c r="Q591" s="196"/>
      <c r="R591" s="197"/>
      <c r="S591" s="198"/>
      <c r="T591" s="199"/>
      <c r="U591" s="200"/>
      <c r="V591" s="201"/>
      <c r="W591" s="202"/>
      <c r="X591" s="202"/>
      <c r="Y591" s="143"/>
      <c r="Z591" s="367"/>
      <c r="AA591" s="140"/>
      <c r="AB591" s="420"/>
      <c r="AC591" s="421"/>
      <c r="AD591" s="206"/>
      <c r="AE591" s="144"/>
      <c r="AF591" s="133"/>
      <c r="AG591" s="144"/>
      <c r="AH591" s="145"/>
      <c r="AI591" s="146"/>
      <c r="AJ591" s="144"/>
      <c r="AK591" s="147"/>
      <c r="AL591" s="114"/>
      <c r="AM591" s="211"/>
      <c r="AN591" s="132"/>
      <c r="AO591" s="132"/>
      <c r="AP591" s="149"/>
      <c r="AQ591" s="150"/>
      <c r="AR591" s="149"/>
      <c r="AS591" s="132"/>
      <c r="AT591" s="132"/>
      <c r="AU591" s="132"/>
      <c r="AV591" s="132"/>
      <c r="AW591" s="132"/>
      <c r="AX591" s="132"/>
      <c r="AY591" s="132"/>
      <c r="AZ591" s="132"/>
      <c r="BA591" s="132"/>
      <c r="BB591" s="132"/>
      <c r="BC591" s="132"/>
      <c r="BD591" s="132"/>
      <c r="BE591" s="132"/>
      <c r="BF591" s="132"/>
      <c r="BG591" s="132"/>
      <c r="BH591" s="132"/>
      <c r="BI591" s="132"/>
      <c r="BJ591" s="132"/>
      <c r="BK591" s="132"/>
      <c r="BL591" s="132"/>
      <c r="BM591" s="132"/>
      <c r="BN591" s="132"/>
    </row>
    <row r="592">
      <c r="A592" s="362" t="b">
        <v>0</v>
      </c>
      <c r="B592" s="94"/>
      <c r="C592" s="95"/>
      <c r="D592" s="96"/>
      <c r="E592" s="97"/>
      <c r="F592" s="98"/>
      <c r="G592" s="98"/>
      <c r="H592" s="98"/>
      <c r="I592" s="98"/>
      <c r="J592" s="98"/>
      <c r="K592" s="96"/>
      <c r="L592" s="96"/>
      <c r="M592" s="96"/>
      <c r="N592" s="270"/>
      <c r="O592" s="369"/>
      <c r="P592" s="370"/>
      <c r="Q592" s="196"/>
      <c r="R592" s="197"/>
      <c r="S592" s="198"/>
      <c r="T592" s="199"/>
      <c r="U592" s="200"/>
      <c r="V592" s="201"/>
      <c r="W592" s="202"/>
      <c r="X592" s="202"/>
      <c r="Y592" s="109"/>
      <c r="Z592" s="280"/>
      <c r="AA592" s="106"/>
      <c r="AB592" s="281"/>
      <c r="AC592" s="282"/>
      <c r="AD592" s="273"/>
      <c r="AE592" s="110"/>
      <c r="AF592" s="99"/>
      <c r="AG592" s="110"/>
      <c r="AH592" s="111"/>
      <c r="AI592" s="112"/>
      <c r="AJ592" s="110"/>
      <c r="AK592" s="113"/>
      <c r="AL592" s="114"/>
      <c r="AM592" s="278"/>
      <c r="AN592" s="98"/>
      <c r="AO592" s="98"/>
      <c r="AP592" s="116"/>
      <c r="AQ592" s="117"/>
      <c r="AR592" s="116"/>
      <c r="AS592" s="98"/>
      <c r="AT592" s="98"/>
      <c r="AU592" s="98"/>
      <c r="AV592" s="98"/>
      <c r="AW592" s="98"/>
      <c r="AX592" s="98"/>
      <c r="AY592" s="98"/>
      <c r="AZ592" s="98"/>
      <c r="BA592" s="98"/>
      <c r="BB592" s="98"/>
      <c r="BC592" s="98"/>
      <c r="BD592" s="98"/>
      <c r="BE592" s="98"/>
      <c r="BF592" s="98"/>
      <c r="BG592" s="98"/>
      <c r="BH592" s="98"/>
      <c r="BI592" s="98"/>
      <c r="BJ592" s="98"/>
      <c r="BK592" s="98"/>
      <c r="BL592" s="98"/>
      <c r="BM592" s="98"/>
      <c r="BN592" s="98"/>
    </row>
    <row r="593">
      <c r="A593" s="366" t="b">
        <v>0</v>
      </c>
      <c r="B593" s="128"/>
      <c r="C593" s="129"/>
      <c r="D593" s="130"/>
      <c r="E593" s="131"/>
      <c r="F593" s="132"/>
      <c r="G593" s="132"/>
      <c r="H593" s="132"/>
      <c r="I593" s="132"/>
      <c r="J593" s="132"/>
      <c r="K593" s="130"/>
      <c r="L593" s="130"/>
      <c r="M593" s="130"/>
      <c r="N593" s="195"/>
      <c r="O593" s="369"/>
      <c r="P593" s="370"/>
      <c r="Q593" s="196"/>
      <c r="R593" s="197"/>
      <c r="S593" s="198"/>
      <c r="T593" s="199"/>
      <c r="U593" s="200"/>
      <c r="V593" s="201"/>
      <c r="W593" s="202"/>
      <c r="X593" s="202"/>
      <c r="Y593" s="143"/>
      <c r="Z593" s="367"/>
      <c r="AA593" s="140"/>
      <c r="AB593" s="420"/>
      <c r="AC593" s="421"/>
      <c r="AD593" s="206"/>
      <c r="AE593" s="144"/>
      <c r="AF593" s="133"/>
      <c r="AG593" s="144"/>
      <c r="AH593" s="145"/>
      <c r="AI593" s="146"/>
      <c r="AJ593" s="144"/>
      <c r="AK593" s="147"/>
      <c r="AL593" s="114"/>
      <c r="AM593" s="211"/>
      <c r="AN593" s="132"/>
      <c r="AO593" s="132"/>
      <c r="AP593" s="149"/>
      <c r="AQ593" s="150"/>
      <c r="AR593" s="149"/>
      <c r="AS593" s="132"/>
      <c r="AT593" s="132"/>
      <c r="AU593" s="132"/>
      <c r="AV593" s="132"/>
      <c r="AW593" s="132"/>
      <c r="AX593" s="132"/>
      <c r="AY593" s="132"/>
      <c r="AZ593" s="132"/>
      <c r="BA593" s="132"/>
      <c r="BB593" s="132"/>
      <c r="BC593" s="132"/>
      <c r="BD593" s="132"/>
      <c r="BE593" s="132"/>
      <c r="BF593" s="132"/>
      <c r="BG593" s="132"/>
      <c r="BH593" s="132"/>
      <c r="BI593" s="132"/>
      <c r="BJ593" s="132"/>
      <c r="BK593" s="132"/>
      <c r="BL593" s="132"/>
      <c r="BM593" s="132"/>
      <c r="BN593" s="132"/>
    </row>
    <row r="594">
      <c r="A594" s="362" t="b">
        <v>0</v>
      </c>
      <c r="B594" s="94"/>
      <c r="C594" s="95"/>
      <c r="D594" s="96"/>
      <c r="E594" s="97"/>
      <c r="F594" s="98"/>
      <c r="G594" s="98"/>
      <c r="H594" s="98"/>
      <c r="I594" s="98"/>
      <c r="J594" s="98"/>
      <c r="K594" s="96"/>
      <c r="L594" s="96"/>
      <c r="M594" s="96"/>
      <c r="N594" s="270"/>
      <c r="O594" s="369"/>
      <c r="P594" s="370"/>
      <c r="Q594" s="196"/>
      <c r="R594" s="197"/>
      <c r="S594" s="198"/>
      <c r="T594" s="199"/>
      <c r="U594" s="200"/>
      <c r="V594" s="201"/>
      <c r="W594" s="202"/>
      <c r="X594" s="202"/>
      <c r="Y594" s="109"/>
      <c r="Z594" s="280"/>
      <c r="AA594" s="106"/>
      <c r="AB594" s="281"/>
      <c r="AC594" s="282"/>
      <c r="AD594" s="273"/>
      <c r="AE594" s="110"/>
      <c r="AF594" s="99"/>
      <c r="AG594" s="110"/>
      <c r="AH594" s="111"/>
      <c r="AI594" s="112"/>
      <c r="AJ594" s="110"/>
      <c r="AK594" s="113"/>
      <c r="AL594" s="114"/>
      <c r="AM594" s="278"/>
      <c r="AN594" s="98"/>
      <c r="AO594" s="98"/>
      <c r="AP594" s="116"/>
      <c r="AQ594" s="117"/>
      <c r="AR594" s="116"/>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row>
    <row r="595">
      <c r="A595" s="366" t="b">
        <v>0</v>
      </c>
      <c r="B595" s="128"/>
      <c r="C595" s="129"/>
      <c r="D595" s="130"/>
      <c r="E595" s="131"/>
      <c r="F595" s="132"/>
      <c r="G595" s="132"/>
      <c r="H595" s="132"/>
      <c r="I595" s="132"/>
      <c r="J595" s="132"/>
      <c r="K595" s="130"/>
      <c r="L595" s="130"/>
      <c r="M595" s="130"/>
      <c r="N595" s="195"/>
      <c r="O595" s="369"/>
      <c r="P595" s="370"/>
      <c r="Q595" s="196"/>
      <c r="R595" s="197"/>
      <c r="S595" s="198"/>
      <c r="T595" s="199"/>
      <c r="U595" s="200"/>
      <c r="V595" s="201"/>
      <c r="W595" s="202"/>
      <c r="X595" s="202"/>
      <c r="Y595" s="143"/>
      <c r="Z595" s="367"/>
      <c r="AA595" s="140"/>
      <c r="AB595" s="420"/>
      <c r="AC595" s="421"/>
      <c r="AD595" s="206"/>
      <c r="AE595" s="144"/>
      <c r="AF595" s="133"/>
      <c r="AG595" s="144"/>
      <c r="AH595" s="145"/>
      <c r="AI595" s="146"/>
      <c r="AJ595" s="144"/>
      <c r="AK595" s="147"/>
      <c r="AL595" s="114"/>
      <c r="AM595" s="211"/>
      <c r="AN595" s="132"/>
      <c r="AO595" s="132"/>
      <c r="AP595" s="149"/>
      <c r="AQ595" s="150"/>
      <c r="AR595" s="149"/>
      <c r="AS595" s="132"/>
      <c r="AT595" s="132"/>
      <c r="AU595" s="132"/>
      <c r="AV595" s="132"/>
      <c r="AW595" s="132"/>
      <c r="AX595" s="132"/>
      <c r="AY595" s="132"/>
      <c r="AZ595" s="132"/>
      <c r="BA595" s="132"/>
      <c r="BB595" s="132"/>
      <c r="BC595" s="132"/>
      <c r="BD595" s="132"/>
      <c r="BE595" s="132"/>
      <c r="BF595" s="132"/>
      <c r="BG595" s="132"/>
      <c r="BH595" s="132"/>
      <c r="BI595" s="132"/>
      <c r="BJ595" s="132"/>
      <c r="BK595" s="132"/>
      <c r="BL595" s="132"/>
      <c r="BM595" s="132"/>
      <c r="BN595" s="132"/>
    </row>
    <row r="596">
      <c r="A596" s="362" t="b">
        <v>0</v>
      </c>
      <c r="B596" s="94"/>
      <c r="C596" s="95"/>
      <c r="D596" s="96"/>
      <c r="E596" s="97"/>
      <c r="F596" s="98"/>
      <c r="G596" s="98"/>
      <c r="H596" s="98"/>
      <c r="I596" s="98"/>
      <c r="J596" s="98"/>
      <c r="K596" s="96"/>
      <c r="L596" s="96"/>
      <c r="M596" s="96"/>
      <c r="N596" s="270"/>
      <c r="O596" s="369"/>
      <c r="P596" s="370"/>
      <c r="Q596" s="196"/>
      <c r="R596" s="197"/>
      <c r="S596" s="198"/>
      <c r="T596" s="199"/>
      <c r="U596" s="200"/>
      <c r="V596" s="201"/>
      <c r="W596" s="202"/>
      <c r="X596" s="202"/>
      <c r="Y596" s="109"/>
      <c r="Z596" s="280"/>
      <c r="AA596" s="106"/>
      <c r="AB596" s="281"/>
      <c r="AC596" s="282"/>
      <c r="AD596" s="273"/>
      <c r="AE596" s="110"/>
      <c r="AF596" s="99"/>
      <c r="AG596" s="110"/>
      <c r="AH596" s="111"/>
      <c r="AI596" s="112"/>
      <c r="AJ596" s="110"/>
      <c r="AK596" s="113"/>
      <c r="AL596" s="114"/>
      <c r="AM596" s="278"/>
      <c r="AN596" s="98"/>
      <c r="AO596" s="98"/>
      <c r="AP596" s="116"/>
      <c r="AQ596" s="117"/>
      <c r="AR596" s="116"/>
      <c r="AS596" s="98"/>
      <c r="AT596" s="98"/>
      <c r="AU596" s="98"/>
      <c r="AV596" s="98"/>
      <c r="AW596" s="98"/>
      <c r="AX596" s="98"/>
      <c r="AY596" s="98"/>
      <c r="AZ596" s="98"/>
      <c r="BA596" s="98"/>
      <c r="BB596" s="98"/>
      <c r="BC596" s="98"/>
      <c r="BD596" s="98"/>
      <c r="BE596" s="98"/>
      <c r="BF596" s="98"/>
      <c r="BG596" s="98"/>
      <c r="BH596" s="98"/>
      <c r="BI596" s="98"/>
      <c r="BJ596" s="98"/>
      <c r="BK596" s="98"/>
      <c r="BL596" s="98"/>
      <c r="BM596" s="98"/>
      <c r="BN596" s="98"/>
    </row>
    <row r="597">
      <c r="A597" s="366" t="b">
        <v>0</v>
      </c>
      <c r="B597" s="128"/>
      <c r="C597" s="129"/>
      <c r="D597" s="130"/>
      <c r="E597" s="131"/>
      <c r="F597" s="132"/>
      <c r="G597" s="132"/>
      <c r="H597" s="132"/>
      <c r="I597" s="132"/>
      <c r="J597" s="132"/>
      <c r="K597" s="130"/>
      <c r="L597" s="130"/>
      <c r="M597" s="130"/>
      <c r="N597" s="195"/>
      <c r="O597" s="369"/>
      <c r="P597" s="370"/>
      <c r="Q597" s="196"/>
      <c r="R597" s="197"/>
      <c r="S597" s="198"/>
      <c r="T597" s="199"/>
      <c r="U597" s="200"/>
      <c r="V597" s="201"/>
      <c r="W597" s="202"/>
      <c r="X597" s="202"/>
      <c r="Y597" s="143"/>
      <c r="Z597" s="367"/>
      <c r="AA597" s="140"/>
      <c r="AB597" s="420"/>
      <c r="AC597" s="421"/>
      <c r="AD597" s="206"/>
      <c r="AE597" s="144"/>
      <c r="AF597" s="133"/>
      <c r="AG597" s="144"/>
      <c r="AH597" s="145"/>
      <c r="AI597" s="146"/>
      <c r="AJ597" s="144"/>
      <c r="AK597" s="147"/>
      <c r="AL597" s="114"/>
      <c r="AM597" s="211"/>
      <c r="AN597" s="132"/>
      <c r="AO597" s="132"/>
      <c r="AP597" s="149"/>
      <c r="AQ597" s="150"/>
      <c r="AR597" s="149"/>
      <c r="AS597" s="132"/>
      <c r="AT597" s="132"/>
      <c r="AU597" s="132"/>
      <c r="AV597" s="132"/>
      <c r="AW597" s="132"/>
      <c r="AX597" s="132"/>
      <c r="AY597" s="132"/>
      <c r="AZ597" s="132"/>
      <c r="BA597" s="132"/>
      <c r="BB597" s="132"/>
      <c r="BC597" s="132"/>
      <c r="BD597" s="132"/>
      <c r="BE597" s="132"/>
      <c r="BF597" s="132"/>
      <c r="BG597" s="132"/>
      <c r="BH597" s="132"/>
      <c r="BI597" s="132"/>
      <c r="BJ597" s="132"/>
      <c r="BK597" s="132"/>
      <c r="BL597" s="132"/>
      <c r="BM597" s="132"/>
      <c r="BN597" s="132"/>
    </row>
    <row r="598">
      <c r="A598" s="362" t="b">
        <v>0</v>
      </c>
      <c r="B598" s="94"/>
      <c r="C598" s="95"/>
      <c r="D598" s="96"/>
      <c r="E598" s="97"/>
      <c r="F598" s="98"/>
      <c r="G598" s="98"/>
      <c r="H598" s="98"/>
      <c r="I598" s="98"/>
      <c r="J598" s="98"/>
      <c r="K598" s="96"/>
      <c r="L598" s="96"/>
      <c r="M598" s="96"/>
      <c r="N598" s="270"/>
      <c r="O598" s="369"/>
      <c r="P598" s="370"/>
      <c r="Q598" s="196"/>
      <c r="R598" s="197"/>
      <c r="S598" s="198"/>
      <c r="T598" s="199"/>
      <c r="U598" s="200"/>
      <c r="V598" s="201"/>
      <c r="W598" s="202"/>
      <c r="X598" s="202"/>
      <c r="Y598" s="109"/>
      <c r="Z598" s="280"/>
      <c r="AA598" s="106"/>
      <c r="AB598" s="281"/>
      <c r="AC598" s="282"/>
      <c r="AD598" s="273"/>
      <c r="AE598" s="110"/>
      <c r="AF598" s="99"/>
      <c r="AG598" s="110"/>
      <c r="AH598" s="111"/>
      <c r="AI598" s="112"/>
      <c r="AJ598" s="110"/>
      <c r="AK598" s="113"/>
      <c r="AL598" s="114"/>
      <c r="AM598" s="278"/>
      <c r="AN598" s="98"/>
      <c r="AO598" s="98"/>
      <c r="AP598" s="116"/>
      <c r="AQ598" s="117"/>
      <c r="AR598" s="116"/>
      <c r="AS598" s="98"/>
      <c r="AT598" s="98"/>
      <c r="AU598" s="98"/>
      <c r="AV598" s="98"/>
      <c r="AW598" s="98"/>
      <c r="AX598" s="98"/>
      <c r="AY598" s="98"/>
      <c r="AZ598" s="98"/>
      <c r="BA598" s="98"/>
      <c r="BB598" s="98"/>
      <c r="BC598" s="98"/>
      <c r="BD598" s="98"/>
      <c r="BE598" s="98"/>
      <c r="BF598" s="98"/>
      <c r="BG598" s="98"/>
      <c r="BH598" s="98"/>
      <c r="BI598" s="98"/>
      <c r="BJ598" s="98"/>
      <c r="BK598" s="98"/>
      <c r="BL598" s="98"/>
      <c r="BM598" s="98"/>
      <c r="BN598" s="98"/>
    </row>
    <row r="599">
      <c r="A599" s="366" t="b">
        <v>0</v>
      </c>
      <c r="B599" s="128"/>
      <c r="C599" s="129"/>
      <c r="D599" s="130"/>
      <c r="E599" s="131"/>
      <c r="F599" s="132"/>
      <c r="G599" s="132"/>
      <c r="H599" s="132"/>
      <c r="I599" s="132"/>
      <c r="J599" s="132"/>
      <c r="K599" s="130"/>
      <c r="L599" s="130"/>
      <c r="M599" s="130"/>
      <c r="N599" s="195"/>
      <c r="O599" s="369"/>
      <c r="P599" s="370"/>
      <c r="Q599" s="196"/>
      <c r="R599" s="197"/>
      <c r="S599" s="198"/>
      <c r="T599" s="199"/>
      <c r="U599" s="200"/>
      <c r="V599" s="201"/>
      <c r="W599" s="202"/>
      <c r="X599" s="202"/>
      <c r="Y599" s="143"/>
      <c r="Z599" s="367"/>
      <c r="AA599" s="140"/>
      <c r="AB599" s="420"/>
      <c r="AC599" s="421"/>
      <c r="AD599" s="206"/>
      <c r="AE599" s="144"/>
      <c r="AF599" s="133"/>
      <c r="AG599" s="144"/>
      <c r="AH599" s="145"/>
      <c r="AI599" s="146"/>
      <c r="AJ599" s="144"/>
      <c r="AK599" s="147"/>
      <c r="AL599" s="114"/>
      <c r="AM599" s="211"/>
      <c r="AN599" s="132"/>
      <c r="AO599" s="132"/>
      <c r="AP599" s="149"/>
      <c r="AQ599" s="150"/>
      <c r="AR599" s="149"/>
      <c r="AS599" s="132"/>
      <c r="AT599" s="132"/>
      <c r="AU599" s="132"/>
      <c r="AV599" s="132"/>
      <c r="AW599" s="132"/>
      <c r="AX599" s="132"/>
      <c r="AY599" s="132"/>
      <c r="AZ599" s="132"/>
      <c r="BA599" s="132"/>
      <c r="BB599" s="132"/>
      <c r="BC599" s="132"/>
      <c r="BD599" s="132"/>
      <c r="BE599" s="132"/>
      <c r="BF599" s="132"/>
      <c r="BG599" s="132"/>
      <c r="BH599" s="132"/>
      <c r="BI599" s="132"/>
      <c r="BJ599" s="132"/>
      <c r="BK599" s="132"/>
      <c r="BL599" s="132"/>
      <c r="BM599" s="132"/>
      <c r="BN599" s="132"/>
    </row>
    <row r="600">
      <c r="A600" s="362" t="b">
        <v>0</v>
      </c>
      <c r="B600" s="94"/>
      <c r="C600" s="95"/>
      <c r="D600" s="96"/>
      <c r="E600" s="97"/>
      <c r="F600" s="98"/>
      <c r="G600" s="98"/>
      <c r="H600" s="98"/>
      <c r="I600" s="98"/>
      <c r="J600" s="98"/>
      <c r="K600" s="96"/>
      <c r="L600" s="96"/>
      <c r="M600" s="96"/>
      <c r="N600" s="270"/>
      <c r="O600" s="369"/>
      <c r="P600" s="370"/>
      <c r="Q600" s="196"/>
      <c r="R600" s="197"/>
      <c r="S600" s="198"/>
      <c r="T600" s="199"/>
      <c r="U600" s="200"/>
      <c r="V600" s="201"/>
      <c r="W600" s="202"/>
      <c r="X600" s="202"/>
      <c r="Y600" s="109"/>
      <c r="Z600" s="280"/>
      <c r="AA600" s="106"/>
      <c r="AB600" s="281"/>
      <c r="AC600" s="282"/>
      <c r="AD600" s="273"/>
      <c r="AE600" s="110"/>
      <c r="AF600" s="99"/>
      <c r="AG600" s="110"/>
      <c r="AH600" s="111"/>
      <c r="AI600" s="112"/>
      <c r="AJ600" s="110"/>
      <c r="AK600" s="113"/>
      <c r="AL600" s="114"/>
      <c r="AM600" s="278"/>
      <c r="AN600" s="98"/>
      <c r="AO600" s="98"/>
      <c r="AP600" s="116"/>
      <c r="AQ600" s="117"/>
      <c r="AR600" s="116"/>
      <c r="AS600" s="98"/>
      <c r="AT600" s="98"/>
      <c r="AU600" s="98"/>
      <c r="AV600" s="98"/>
      <c r="AW600" s="98"/>
      <c r="AX600" s="98"/>
      <c r="AY600" s="98"/>
      <c r="AZ600" s="98"/>
      <c r="BA600" s="98"/>
      <c r="BB600" s="98"/>
      <c r="BC600" s="98"/>
      <c r="BD600" s="98"/>
      <c r="BE600" s="98"/>
      <c r="BF600" s="98"/>
      <c r="BG600" s="98"/>
      <c r="BH600" s="98"/>
      <c r="BI600" s="98"/>
      <c r="BJ600" s="98"/>
      <c r="BK600" s="98"/>
      <c r="BL600" s="98"/>
      <c r="BM600" s="98"/>
      <c r="BN600" s="98"/>
    </row>
    <row r="601">
      <c r="A601" s="366" t="b">
        <v>0</v>
      </c>
      <c r="B601" s="128"/>
      <c r="C601" s="129"/>
      <c r="D601" s="130"/>
      <c r="E601" s="131"/>
      <c r="F601" s="132"/>
      <c r="G601" s="132"/>
      <c r="H601" s="132"/>
      <c r="I601" s="132"/>
      <c r="J601" s="132"/>
      <c r="K601" s="130"/>
      <c r="L601" s="130"/>
      <c r="M601" s="130"/>
      <c r="N601" s="195"/>
      <c r="O601" s="369"/>
      <c r="P601" s="370"/>
      <c r="Q601" s="196"/>
      <c r="R601" s="197"/>
      <c r="S601" s="198"/>
      <c r="T601" s="199"/>
      <c r="U601" s="200"/>
      <c r="V601" s="201"/>
      <c r="W601" s="202"/>
      <c r="X601" s="202"/>
      <c r="Y601" s="143"/>
      <c r="Z601" s="367"/>
      <c r="AA601" s="140"/>
      <c r="AB601" s="420"/>
      <c r="AC601" s="421"/>
      <c r="AD601" s="206"/>
      <c r="AE601" s="144"/>
      <c r="AF601" s="133"/>
      <c r="AG601" s="144"/>
      <c r="AH601" s="145"/>
      <c r="AI601" s="146"/>
      <c r="AJ601" s="144"/>
      <c r="AK601" s="147"/>
      <c r="AL601" s="114"/>
      <c r="AM601" s="211"/>
      <c r="AN601" s="132"/>
      <c r="AO601" s="132"/>
      <c r="AP601" s="149"/>
      <c r="AQ601" s="150"/>
      <c r="AR601" s="149"/>
      <c r="AS601" s="132"/>
      <c r="AT601" s="132"/>
      <c r="AU601" s="132"/>
      <c r="AV601" s="132"/>
      <c r="AW601" s="132"/>
      <c r="AX601" s="132"/>
      <c r="AY601" s="132"/>
      <c r="AZ601" s="132"/>
      <c r="BA601" s="132"/>
      <c r="BB601" s="132"/>
      <c r="BC601" s="132"/>
      <c r="BD601" s="132"/>
      <c r="BE601" s="132"/>
      <c r="BF601" s="132"/>
      <c r="BG601" s="132"/>
      <c r="BH601" s="132"/>
      <c r="BI601" s="132"/>
      <c r="BJ601" s="132"/>
      <c r="BK601" s="132"/>
      <c r="BL601" s="132"/>
      <c r="BM601" s="132"/>
      <c r="BN601" s="132"/>
    </row>
    <row r="602">
      <c r="A602" s="362" t="b">
        <v>0</v>
      </c>
      <c r="B602" s="94"/>
      <c r="C602" s="95"/>
      <c r="D602" s="96"/>
      <c r="E602" s="97"/>
      <c r="F602" s="98"/>
      <c r="G602" s="98"/>
      <c r="H602" s="98"/>
      <c r="I602" s="98"/>
      <c r="J602" s="98"/>
      <c r="K602" s="96"/>
      <c r="L602" s="96"/>
      <c r="M602" s="96"/>
      <c r="N602" s="270"/>
      <c r="O602" s="369"/>
      <c r="P602" s="370"/>
      <c r="Q602" s="196"/>
      <c r="R602" s="197"/>
      <c r="S602" s="198"/>
      <c r="T602" s="199"/>
      <c r="U602" s="200"/>
      <c r="V602" s="201"/>
      <c r="W602" s="202"/>
      <c r="X602" s="202"/>
      <c r="Y602" s="109"/>
      <c r="Z602" s="280"/>
      <c r="AA602" s="106"/>
      <c r="AB602" s="281"/>
      <c r="AC602" s="282"/>
      <c r="AD602" s="273"/>
      <c r="AE602" s="110"/>
      <c r="AF602" s="99"/>
      <c r="AG602" s="110"/>
      <c r="AH602" s="111"/>
      <c r="AI602" s="112"/>
      <c r="AJ602" s="110"/>
      <c r="AK602" s="113"/>
      <c r="AL602" s="114"/>
      <c r="AM602" s="278"/>
      <c r="AN602" s="98"/>
      <c r="AO602" s="98"/>
      <c r="AP602" s="116"/>
      <c r="AQ602" s="117"/>
      <c r="AR602" s="116"/>
      <c r="AS602" s="98"/>
      <c r="AT602" s="98"/>
      <c r="AU602" s="98"/>
      <c r="AV602" s="98"/>
      <c r="AW602" s="98"/>
      <c r="AX602" s="98"/>
      <c r="AY602" s="98"/>
      <c r="AZ602" s="98"/>
      <c r="BA602" s="98"/>
      <c r="BB602" s="98"/>
      <c r="BC602" s="98"/>
      <c r="BD602" s="98"/>
      <c r="BE602" s="98"/>
      <c r="BF602" s="98"/>
      <c r="BG602" s="98"/>
      <c r="BH602" s="98"/>
      <c r="BI602" s="98"/>
      <c r="BJ602" s="98"/>
      <c r="BK602" s="98"/>
      <c r="BL602" s="98"/>
      <c r="BM602" s="98"/>
      <c r="BN602" s="98"/>
    </row>
    <row r="603">
      <c r="A603" s="366" t="b">
        <v>0</v>
      </c>
      <c r="B603" s="128"/>
      <c r="C603" s="129"/>
      <c r="D603" s="130"/>
      <c r="E603" s="131"/>
      <c r="F603" s="132"/>
      <c r="G603" s="132"/>
      <c r="H603" s="132"/>
      <c r="I603" s="132"/>
      <c r="J603" s="132"/>
      <c r="K603" s="130"/>
      <c r="L603" s="130"/>
      <c r="M603" s="130"/>
      <c r="N603" s="195"/>
      <c r="O603" s="369"/>
      <c r="P603" s="370"/>
      <c r="Q603" s="196"/>
      <c r="R603" s="197"/>
      <c r="S603" s="198"/>
      <c r="T603" s="199"/>
      <c r="U603" s="200"/>
      <c r="V603" s="201"/>
      <c r="W603" s="202"/>
      <c r="X603" s="202"/>
      <c r="Y603" s="143"/>
      <c r="Z603" s="367"/>
      <c r="AA603" s="140"/>
      <c r="AB603" s="420"/>
      <c r="AC603" s="421"/>
      <c r="AD603" s="206"/>
      <c r="AE603" s="144"/>
      <c r="AF603" s="133"/>
      <c r="AG603" s="144"/>
      <c r="AH603" s="145"/>
      <c r="AI603" s="146"/>
      <c r="AJ603" s="144"/>
      <c r="AK603" s="147"/>
      <c r="AL603" s="114"/>
      <c r="AM603" s="211"/>
      <c r="AN603" s="132"/>
      <c r="AO603" s="132"/>
      <c r="AP603" s="149"/>
      <c r="AQ603" s="150"/>
      <c r="AR603" s="149"/>
      <c r="AS603" s="132"/>
      <c r="AT603" s="132"/>
      <c r="AU603" s="132"/>
      <c r="AV603" s="132"/>
      <c r="AW603" s="132"/>
      <c r="AX603" s="132"/>
      <c r="AY603" s="132"/>
      <c r="AZ603" s="132"/>
      <c r="BA603" s="132"/>
      <c r="BB603" s="132"/>
      <c r="BC603" s="132"/>
      <c r="BD603" s="132"/>
      <c r="BE603" s="132"/>
      <c r="BF603" s="132"/>
      <c r="BG603" s="132"/>
      <c r="BH603" s="132"/>
      <c r="BI603" s="132"/>
      <c r="BJ603" s="132"/>
      <c r="BK603" s="132"/>
      <c r="BL603" s="132"/>
      <c r="BM603" s="132"/>
      <c r="BN603" s="132"/>
    </row>
    <row r="604">
      <c r="A604" s="362" t="b">
        <v>0</v>
      </c>
      <c r="B604" s="94"/>
      <c r="C604" s="95"/>
      <c r="D604" s="96"/>
      <c r="E604" s="97"/>
      <c r="F604" s="98"/>
      <c r="G604" s="98"/>
      <c r="H604" s="98"/>
      <c r="I604" s="98"/>
      <c r="J604" s="98"/>
      <c r="K604" s="96"/>
      <c r="L604" s="96"/>
      <c r="M604" s="96"/>
      <c r="N604" s="270"/>
      <c r="O604" s="369"/>
      <c r="P604" s="370"/>
      <c r="Q604" s="196"/>
      <c r="R604" s="197"/>
      <c r="S604" s="198"/>
      <c r="T604" s="199"/>
      <c r="U604" s="200"/>
      <c r="V604" s="201"/>
      <c r="W604" s="202"/>
      <c r="X604" s="202"/>
      <c r="Y604" s="109"/>
      <c r="Z604" s="280"/>
      <c r="AA604" s="106"/>
      <c r="AB604" s="281"/>
      <c r="AC604" s="282"/>
      <c r="AD604" s="273"/>
      <c r="AE604" s="110"/>
      <c r="AF604" s="99"/>
      <c r="AG604" s="110"/>
      <c r="AH604" s="111"/>
      <c r="AI604" s="112"/>
      <c r="AJ604" s="110"/>
      <c r="AK604" s="113"/>
      <c r="AL604" s="114"/>
      <c r="AM604" s="278"/>
      <c r="AN604" s="98"/>
      <c r="AO604" s="98"/>
      <c r="AP604" s="116"/>
      <c r="AQ604" s="117"/>
      <c r="AR604" s="116"/>
      <c r="AS604" s="98"/>
      <c r="AT604" s="98"/>
      <c r="AU604" s="98"/>
      <c r="AV604" s="98"/>
      <c r="AW604" s="98"/>
      <c r="AX604" s="98"/>
      <c r="AY604" s="98"/>
      <c r="AZ604" s="98"/>
      <c r="BA604" s="98"/>
      <c r="BB604" s="98"/>
      <c r="BC604" s="98"/>
      <c r="BD604" s="98"/>
      <c r="BE604" s="98"/>
      <c r="BF604" s="98"/>
      <c r="BG604" s="98"/>
      <c r="BH604" s="98"/>
      <c r="BI604" s="98"/>
      <c r="BJ604" s="98"/>
      <c r="BK604" s="98"/>
      <c r="BL604" s="98"/>
      <c r="BM604" s="98"/>
      <c r="BN604" s="98"/>
    </row>
    <row r="605">
      <c r="A605" s="366" t="b">
        <v>0</v>
      </c>
      <c r="B605" s="128"/>
      <c r="C605" s="129"/>
      <c r="D605" s="130"/>
      <c r="E605" s="131"/>
      <c r="F605" s="132"/>
      <c r="G605" s="132"/>
      <c r="H605" s="132"/>
      <c r="I605" s="132"/>
      <c r="J605" s="132"/>
      <c r="K605" s="130"/>
      <c r="L605" s="130"/>
      <c r="M605" s="130"/>
      <c r="N605" s="195"/>
      <c r="O605" s="369"/>
      <c r="P605" s="370"/>
      <c r="Q605" s="196"/>
      <c r="R605" s="197"/>
      <c r="S605" s="198"/>
      <c r="T605" s="199"/>
      <c r="U605" s="200"/>
      <c r="V605" s="201"/>
      <c r="W605" s="202"/>
      <c r="X605" s="202"/>
      <c r="Y605" s="143"/>
      <c r="Z605" s="367"/>
      <c r="AA605" s="140"/>
      <c r="AB605" s="420"/>
      <c r="AC605" s="421"/>
      <c r="AD605" s="206"/>
      <c r="AE605" s="144"/>
      <c r="AF605" s="133"/>
      <c r="AG605" s="144"/>
      <c r="AH605" s="145"/>
      <c r="AI605" s="146"/>
      <c r="AJ605" s="144"/>
      <c r="AK605" s="147"/>
      <c r="AL605" s="114"/>
      <c r="AM605" s="211"/>
      <c r="AN605" s="132"/>
      <c r="AO605" s="132"/>
      <c r="AP605" s="149"/>
      <c r="AQ605" s="150"/>
      <c r="AR605" s="149"/>
      <c r="AS605" s="132"/>
      <c r="AT605" s="132"/>
      <c r="AU605" s="132"/>
      <c r="AV605" s="132"/>
      <c r="AW605" s="132"/>
      <c r="AX605" s="132"/>
      <c r="AY605" s="132"/>
      <c r="AZ605" s="132"/>
      <c r="BA605" s="132"/>
      <c r="BB605" s="132"/>
      <c r="BC605" s="132"/>
      <c r="BD605" s="132"/>
      <c r="BE605" s="132"/>
      <c r="BF605" s="132"/>
      <c r="BG605" s="132"/>
      <c r="BH605" s="132"/>
      <c r="BI605" s="132"/>
      <c r="BJ605" s="132"/>
      <c r="BK605" s="132"/>
      <c r="BL605" s="132"/>
      <c r="BM605" s="132"/>
      <c r="BN605" s="132"/>
    </row>
    <row r="606">
      <c r="A606" s="362" t="b">
        <v>0</v>
      </c>
      <c r="B606" s="94"/>
      <c r="C606" s="95"/>
      <c r="D606" s="96"/>
      <c r="E606" s="97"/>
      <c r="F606" s="98"/>
      <c r="G606" s="98"/>
      <c r="H606" s="98"/>
      <c r="I606" s="98"/>
      <c r="J606" s="98"/>
      <c r="K606" s="96"/>
      <c r="L606" s="96"/>
      <c r="M606" s="96"/>
      <c r="N606" s="270"/>
      <c r="O606" s="369"/>
      <c r="P606" s="370"/>
      <c r="Q606" s="196"/>
      <c r="R606" s="197"/>
      <c r="S606" s="198"/>
      <c r="T606" s="199"/>
      <c r="U606" s="200"/>
      <c r="V606" s="201"/>
      <c r="W606" s="202"/>
      <c r="X606" s="202"/>
      <c r="Y606" s="109"/>
      <c r="Z606" s="280"/>
      <c r="AA606" s="106"/>
      <c r="AB606" s="281"/>
      <c r="AC606" s="282"/>
      <c r="AD606" s="273"/>
      <c r="AE606" s="110"/>
      <c r="AF606" s="99"/>
      <c r="AG606" s="110"/>
      <c r="AH606" s="111"/>
      <c r="AI606" s="112"/>
      <c r="AJ606" s="110"/>
      <c r="AK606" s="113"/>
      <c r="AL606" s="114"/>
      <c r="AM606" s="278"/>
      <c r="AN606" s="98"/>
      <c r="AO606" s="98"/>
      <c r="AP606" s="116"/>
      <c r="AQ606" s="117"/>
      <c r="AR606" s="116"/>
      <c r="AS606" s="98"/>
      <c r="AT606" s="98"/>
      <c r="AU606" s="98"/>
      <c r="AV606" s="98"/>
      <c r="AW606" s="98"/>
      <c r="AX606" s="98"/>
      <c r="AY606" s="98"/>
      <c r="AZ606" s="98"/>
      <c r="BA606" s="98"/>
      <c r="BB606" s="98"/>
      <c r="BC606" s="98"/>
      <c r="BD606" s="98"/>
      <c r="BE606" s="98"/>
      <c r="BF606" s="98"/>
      <c r="BG606" s="98"/>
      <c r="BH606" s="98"/>
      <c r="BI606" s="98"/>
      <c r="BJ606" s="98"/>
      <c r="BK606" s="98"/>
      <c r="BL606" s="98"/>
      <c r="BM606" s="98"/>
      <c r="BN606" s="98"/>
    </row>
    <row r="607">
      <c r="A607" s="366" t="b">
        <v>0</v>
      </c>
      <c r="B607" s="128"/>
      <c r="C607" s="129"/>
      <c r="D607" s="130"/>
      <c r="E607" s="131"/>
      <c r="F607" s="132"/>
      <c r="G607" s="132"/>
      <c r="H607" s="132"/>
      <c r="I607" s="132"/>
      <c r="J607" s="132"/>
      <c r="K607" s="130"/>
      <c r="L607" s="130"/>
      <c r="M607" s="130"/>
      <c r="N607" s="195"/>
      <c r="O607" s="369"/>
      <c r="P607" s="370"/>
      <c r="Q607" s="196"/>
      <c r="R607" s="197"/>
      <c r="S607" s="198"/>
      <c r="T607" s="199"/>
      <c r="U607" s="200"/>
      <c r="V607" s="201"/>
      <c r="W607" s="202"/>
      <c r="X607" s="202"/>
      <c r="Y607" s="143"/>
      <c r="Z607" s="367"/>
      <c r="AA607" s="140"/>
      <c r="AB607" s="420"/>
      <c r="AC607" s="421"/>
      <c r="AD607" s="206"/>
      <c r="AE607" s="144"/>
      <c r="AF607" s="133"/>
      <c r="AG607" s="144"/>
      <c r="AH607" s="145"/>
      <c r="AI607" s="146"/>
      <c r="AJ607" s="144"/>
      <c r="AK607" s="147"/>
      <c r="AL607" s="114"/>
      <c r="AM607" s="211"/>
      <c r="AN607" s="132"/>
      <c r="AO607" s="132"/>
      <c r="AP607" s="149"/>
      <c r="AQ607" s="150"/>
      <c r="AR607" s="149"/>
      <c r="AS607" s="132"/>
      <c r="AT607" s="132"/>
      <c r="AU607" s="132"/>
      <c r="AV607" s="132"/>
      <c r="AW607" s="132"/>
      <c r="AX607" s="132"/>
      <c r="AY607" s="132"/>
      <c r="AZ607" s="132"/>
      <c r="BA607" s="132"/>
      <c r="BB607" s="132"/>
      <c r="BC607" s="132"/>
      <c r="BD607" s="132"/>
      <c r="BE607" s="132"/>
      <c r="BF607" s="132"/>
      <c r="BG607" s="132"/>
      <c r="BH607" s="132"/>
      <c r="BI607" s="132"/>
      <c r="BJ607" s="132"/>
      <c r="BK607" s="132"/>
      <c r="BL607" s="132"/>
      <c r="BM607" s="132"/>
      <c r="BN607" s="132"/>
    </row>
    <row r="608">
      <c r="A608" s="362" t="b">
        <v>0</v>
      </c>
      <c r="B608" s="94"/>
      <c r="C608" s="95"/>
      <c r="D608" s="96"/>
      <c r="E608" s="97"/>
      <c r="F608" s="98"/>
      <c r="G608" s="98"/>
      <c r="H608" s="98"/>
      <c r="I608" s="98"/>
      <c r="J608" s="98"/>
      <c r="K608" s="96"/>
      <c r="L608" s="96"/>
      <c r="M608" s="96"/>
      <c r="N608" s="270"/>
      <c r="O608" s="369"/>
      <c r="P608" s="370"/>
      <c r="Q608" s="196"/>
      <c r="R608" s="197"/>
      <c r="S608" s="198"/>
      <c r="T608" s="199"/>
      <c r="U608" s="200"/>
      <c r="V608" s="201"/>
      <c r="W608" s="202"/>
      <c r="X608" s="202"/>
      <c r="Y608" s="109"/>
      <c r="Z608" s="280"/>
      <c r="AA608" s="106"/>
      <c r="AB608" s="281"/>
      <c r="AC608" s="282"/>
      <c r="AD608" s="273"/>
      <c r="AE608" s="110"/>
      <c r="AF608" s="99"/>
      <c r="AG608" s="110"/>
      <c r="AH608" s="111"/>
      <c r="AI608" s="112"/>
      <c r="AJ608" s="110"/>
      <c r="AK608" s="113"/>
      <c r="AL608" s="114"/>
      <c r="AM608" s="278"/>
      <c r="AN608" s="98"/>
      <c r="AO608" s="98"/>
      <c r="AP608" s="116"/>
      <c r="AQ608" s="117"/>
      <c r="AR608" s="116"/>
      <c r="AS608" s="98"/>
      <c r="AT608" s="98"/>
      <c r="AU608" s="98"/>
      <c r="AV608" s="98"/>
      <c r="AW608" s="98"/>
      <c r="AX608" s="98"/>
      <c r="AY608" s="98"/>
      <c r="AZ608" s="98"/>
      <c r="BA608" s="98"/>
      <c r="BB608" s="98"/>
      <c r="BC608" s="98"/>
      <c r="BD608" s="98"/>
      <c r="BE608" s="98"/>
      <c r="BF608" s="98"/>
      <c r="BG608" s="98"/>
      <c r="BH608" s="98"/>
      <c r="BI608" s="98"/>
      <c r="BJ608" s="98"/>
      <c r="BK608" s="98"/>
      <c r="BL608" s="98"/>
      <c r="BM608" s="98"/>
      <c r="BN608" s="98"/>
    </row>
    <row r="609">
      <c r="A609" s="366" t="b">
        <v>0</v>
      </c>
      <c r="B609" s="128"/>
      <c r="C609" s="129"/>
      <c r="D609" s="130"/>
      <c r="E609" s="131"/>
      <c r="F609" s="132"/>
      <c r="G609" s="132"/>
      <c r="H609" s="132"/>
      <c r="I609" s="132"/>
      <c r="J609" s="132"/>
      <c r="K609" s="130"/>
      <c r="L609" s="130"/>
      <c r="M609" s="130"/>
      <c r="N609" s="195"/>
      <c r="O609" s="369"/>
      <c r="P609" s="370"/>
      <c r="Q609" s="196"/>
      <c r="R609" s="197"/>
      <c r="S609" s="198"/>
      <c r="T609" s="199"/>
      <c r="U609" s="200"/>
      <c r="V609" s="201"/>
      <c r="W609" s="202"/>
      <c r="X609" s="202"/>
      <c r="Y609" s="143"/>
      <c r="Z609" s="367"/>
      <c r="AA609" s="140"/>
      <c r="AB609" s="420"/>
      <c r="AC609" s="421"/>
      <c r="AD609" s="206"/>
      <c r="AE609" s="144"/>
      <c r="AF609" s="133"/>
      <c r="AG609" s="144"/>
      <c r="AH609" s="145"/>
      <c r="AI609" s="146"/>
      <c r="AJ609" s="144"/>
      <c r="AK609" s="147"/>
      <c r="AL609" s="114"/>
      <c r="AM609" s="211"/>
      <c r="AN609" s="132"/>
      <c r="AO609" s="132"/>
      <c r="AP609" s="149"/>
      <c r="AQ609" s="150"/>
      <c r="AR609" s="149"/>
      <c r="AS609" s="132"/>
      <c r="AT609" s="132"/>
      <c r="AU609" s="132"/>
      <c r="AV609" s="132"/>
      <c r="AW609" s="132"/>
      <c r="AX609" s="132"/>
      <c r="AY609" s="132"/>
      <c r="AZ609" s="132"/>
      <c r="BA609" s="132"/>
      <c r="BB609" s="132"/>
      <c r="BC609" s="132"/>
      <c r="BD609" s="132"/>
      <c r="BE609" s="132"/>
      <c r="BF609" s="132"/>
      <c r="BG609" s="132"/>
      <c r="BH609" s="132"/>
      <c r="BI609" s="132"/>
      <c r="BJ609" s="132"/>
      <c r="BK609" s="132"/>
      <c r="BL609" s="132"/>
      <c r="BM609" s="132"/>
      <c r="BN609" s="132"/>
    </row>
    <row r="610">
      <c r="A610" s="362" t="b">
        <v>0</v>
      </c>
      <c r="B610" s="94"/>
      <c r="C610" s="95"/>
      <c r="D610" s="96"/>
      <c r="E610" s="97"/>
      <c r="F610" s="98"/>
      <c r="G610" s="98"/>
      <c r="H610" s="98"/>
      <c r="I610" s="98"/>
      <c r="J610" s="98"/>
      <c r="K610" s="96"/>
      <c r="L610" s="96"/>
      <c r="M610" s="96"/>
      <c r="N610" s="270"/>
      <c r="O610" s="369"/>
      <c r="P610" s="370"/>
      <c r="Q610" s="196"/>
      <c r="R610" s="197"/>
      <c r="S610" s="198"/>
      <c r="T610" s="199"/>
      <c r="U610" s="200"/>
      <c r="V610" s="201"/>
      <c r="W610" s="202"/>
      <c r="X610" s="202"/>
      <c r="Y610" s="109"/>
      <c r="Z610" s="280"/>
      <c r="AA610" s="106"/>
      <c r="AB610" s="281"/>
      <c r="AC610" s="282"/>
      <c r="AD610" s="273"/>
      <c r="AE610" s="110"/>
      <c r="AF610" s="99"/>
      <c r="AG610" s="110"/>
      <c r="AH610" s="111"/>
      <c r="AI610" s="112"/>
      <c r="AJ610" s="110"/>
      <c r="AK610" s="113"/>
      <c r="AL610" s="114"/>
      <c r="AM610" s="278"/>
      <c r="AN610" s="98"/>
      <c r="AO610" s="98"/>
      <c r="AP610" s="116"/>
      <c r="AQ610" s="117"/>
      <c r="AR610" s="116"/>
      <c r="AS610" s="98"/>
      <c r="AT610" s="98"/>
      <c r="AU610" s="98"/>
      <c r="AV610" s="98"/>
      <c r="AW610" s="98"/>
      <c r="AX610" s="98"/>
      <c r="AY610" s="98"/>
      <c r="AZ610" s="98"/>
      <c r="BA610" s="98"/>
      <c r="BB610" s="98"/>
      <c r="BC610" s="98"/>
      <c r="BD610" s="98"/>
      <c r="BE610" s="98"/>
      <c r="BF610" s="98"/>
      <c r="BG610" s="98"/>
      <c r="BH610" s="98"/>
      <c r="BI610" s="98"/>
      <c r="BJ610" s="98"/>
      <c r="BK610" s="98"/>
      <c r="BL610" s="98"/>
      <c r="BM610" s="98"/>
      <c r="BN610" s="98"/>
    </row>
    <row r="611">
      <c r="A611" s="366" t="b">
        <v>0</v>
      </c>
      <c r="B611" s="128"/>
      <c r="C611" s="129"/>
      <c r="D611" s="130"/>
      <c r="E611" s="131"/>
      <c r="F611" s="132"/>
      <c r="G611" s="132"/>
      <c r="H611" s="132"/>
      <c r="I611" s="132"/>
      <c r="J611" s="132"/>
      <c r="K611" s="130"/>
      <c r="L611" s="130"/>
      <c r="M611" s="130"/>
      <c r="N611" s="195"/>
      <c r="O611" s="369"/>
      <c r="P611" s="370"/>
      <c r="Q611" s="196"/>
      <c r="R611" s="197"/>
      <c r="S611" s="198"/>
      <c r="T611" s="199"/>
      <c r="U611" s="200"/>
      <c r="V611" s="201"/>
      <c r="W611" s="202"/>
      <c r="X611" s="202"/>
      <c r="Y611" s="143"/>
      <c r="Z611" s="367"/>
      <c r="AA611" s="140"/>
      <c r="AB611" s="420"/>
      <c r="AC611" s="421"/>
      <c r="AD611" s="206"/>
      <c r="AE611" s="144"/>
      <c r="AF611" s="133"/>
      <c r="AG611" s="144"/>
      <c r="AH611" s="145"/>
      <c r="AI611" s="146"/>
      <c r="AJ611" s="144"/>
      <c r="AK611" s="147"/>
      <c r="AL611" s="114"/>
      <c r="AM611" s="211"/>
      <c r="AN611" s="132"/>
      <c r="AO611" s="132"/>
      <c r="AP611" s="149"/>
      <c r="AQ611" s="150"/>
      <c r="AR611" s="149"/>
      <c r="AS611" s="132"/>
      <c r="AT611" s="132"/>
      <c r="AU611" s="132"/>
      <c r="AV611" s="132"/>
      <c r="AW611" s="132"/>
      <c r="AX611" s="132"/>
      <c r="AY611" s="132"/>
      <c r="AZ611" s="132"/>
      <c r="BA611" s="132"/>
      <c r="BB611" s="132"/>
      <c r="BC611" s="132"/>
      <c r="BD611" s="132"/>
      <c r="BE611" s="132"/>
      <c r="BF611" s="132"/>
      <c r="BG611" s="132"/>
      <c r="BH611" s="132"/>
      <c r="BI611" s="132"/>
      <c r="BJ611" s="132"/>
      <c r="BK611" s="132"/>
      <c r="BL611" s="132"/>
      <c r="BM611" s="132"/>
      <c r="BN611" s="132"/>
    </row>
    <row r="612">
      <c r="A612" s="362" t="b">
        <v>0</v>
      </c>
      <c r="B612" s="94"/>
      <c r="C612" s="95"/>
      <c r="D612" s="96"/>
      <c r="E612" s="97"/>
      <c r="F612" s="98"/>
      <c r="G612" s="98"/>
      <c r="H612" s="98"/>
      <c r="I612" s="98"/>
      <c r="J612" s="98"/>
      <c r="K612" s="96"/>
      <c r="L612" s="96"/>
      <c r="M612" s="96"/>
      <c r="N612" s="270"/>
      <c r="O612" s="369"/>
      <c r="P612" s="370"/>
      <c r="Q612" s="196"/>
      <c r="R612" s="197"/>
      <c r="S612" s="198"/>
      <c r="T612" s="199"/>
      <c r="U612" s="200"/>
      <c r="V612" s="201"/>
      <c r="W612" s="202"/>
      <c r="X612" s="202"/>
      <c r="Y612" s="109"/>
      <c r="Z612" s="280"/>
      <c r="AA612" s="106"/>
      <c r="AB612" s="281"/>
      <c r="AC612" s="282"/>
      <c r="AD612" s="273"/>
      <c r="AE612" s="110"/>
      <c r="AF612" s="99"/>
      <c r="AG612" s="110"/>
      <c r="AH612" s="111"/>
      <c r="AI612" s="112"/>
      <c r="AJ612" s="110"/>
      <c r="AK612" s="113"/>
      <c r="AL612" s="114"/>
      <c r="AM612" s="278"/>
      <c r="AN612" s="98"/>
      <c r="AO612" s="98"/>
      <c r="AP612" s="116"/>
      <c r="AQ612" s="117"/>
      <c r="AR612" s="116"/>
      <c r="AS612" s="98"/>
      <c r="AT612" s="98"/>
      <c r="AU612" s="98"/>
      <c r="AV612" s="98"/>
      <c r="AW612" s="98"/>
      <c r="AX612" s="98"/>
      <c r="AY612" s="98"/>
      <c r="AZ612" s="98"/>
      <c r="BA612" s="98"/>
      <c r="BB612" s="98"/>
      <c r="BC612" s="98"/>
      <c r="BD612" s="98"/>
      <c r="BE612" s="98"/>
      <c r="BF612" s="98"/>
      <c r="BG612" s="98"/>
      <c r="BH612" s="98"/>
      <c r="BI612" s="98"/>
      <c r="BJ612" s="98"/>
      <c r="BK612" s="98"/>
      <c r="BL612" s="98"/>
      <c r="BM612" s="98"/>
      <c r="BN612" s="98"/>
    </row>
    <row r="613">
      <c r="A613" s="366" t="b">
        <v>0</v>
      </c>
      <c r="B613" s="128"/>
      <c r="C613" s="129"/>
      <c r="D613" s="130"/>
      <c r="E613" s="131"/>
      <c r="F613" s="132"/>
      <c r="G613" s="132"/>
      <c r="H613" s="132"/>
      <c r="I613" s="132"/>
      <c r="J613" s="132"/>
      <c r="K613" s="130"/>
      <c r="L613" s="130"/>
      <c r="M613" s="130"/>
      <c r="N613" s="195"/>
      <c r="O613" s="369"/>
      <c r="P613" s="370"/>
      <c r="Q613" s="196"/>
      <c r="R613" s="197"/>
      <c r="S613" s="198"/>
      <c r="T613" s="199"/>
      <c r="U613" s="200"/>
      <c r="V613" s="201"/>
      <c r="W613" s="202"/>
      <c r="X613" s="202"/>
      <c r="Y613" s="143"/>
      <c r="Z613" s="367"/>
      <c r="AA613" s="140"/>
      <c r="AB613" s="420"/>
      <c r="AC613" s="421"/>
      <c r="AD613" s="206"/>
      <c r="AE613" s="144"/>
      <c r="AF613" s="133"/>
      <c r="AG613" s="144"/>
      <c r="AH613" s="145"/>
      <c r="AI613" s="146"/>
      <c r="AJ613" s="144"/>
      <c r="AK613" s="147"/>
      <c r="AL613" s="114"/>
      <c r="AM613" s="211"/>
      <c r="AN613" s="132"/>
      <c r="AO613" s="132"/>
      <c r="AP613" s="149"/>
      <c r="AQ613" s="150"/>
      <c r="AR613" s="149"/>
      <c r="AS613" s="132"/>
      <c r="AT613" s="132"/>
      <c r="AU613" s="132"/>
      <c r="AV613" s="132"/>
      <c r="AW613" s="132"/>
      <c r="AX613" s="132"/>
      <c r="AY613" s="132"/>
      <c r="AZ613" s="132"/>
      <c r="BA613" s="132"/>
      <c r="BB613" s="132"/>
      <c r="BC613" s="132"/>
      <c r="BD613" s="132"/>
      <c r="BE613" s="132"/>
      <c r="BF613" s="132"/>
      <c r="BG613" s="132"/>
      <c r="BH613" s="132"/>
      <c r="BI613" s="132"/>
      <c r="BJ613" s="132"/>
      <c r="BK613" s="132"/>
      <c r="BL613" s="132"/>
      <c r="BM613" s="132"/>
      <c r="BN613" s="132"/>
    </row>
    <row r="614">
      <c r="A614" s="362" t="b">
        <v>0</v>
      </c>
      <c r="B614" s="94"/>
      <c r="C614" s="95"/>
      <c r="D614" s="96"/>
      <c r="E614" s="97"/>
      <c r="F614" s="98"/>
      <c r="G614" s="98"/>
      <c r="H614" s="98"/>
      <c r="I614" s="98"/>
      <c r="J614" s="98"/>
      <c r="K614" s="96"/>
      <c r="L614" s="96"/>
      <c r="M614" s="96"/>
      <c r="N614" s="270"/>
      <c r="O614" s="369"/>
      <c r="P614" s="370"/>
      <c r="Q614" s="196"/>
      <c r="R614" s="197"/>
      <c r="S614" s="198"/>
      <c r="T614" s="199"/>
      <c r="U614" s="200"/>
      <c r="V614" s="201"/>
      <c r="W614" s="202"/>
      <c r="X614" s="202"/>
      <c r="Y614" s="109"/>
      <c r="Z614" s="280"/>
      <c r="AA614" s="106"/>
      <c r="AB614" s="281"/>
      <c r="AC614" s="282"/>
      <c r="AD614" s="273"/>
      <c r="AE614" s="110"/>
      <c r="AF614" s="99"/>
      <c r="AG614" s="110"/>
      <c r="AH614" s="111"/>
      <c r="AI614" s="112"/>
      <c r="AJ614" s="110"/>
      <c r="AK614" s="113"/>
      <c r="AL614" s="114"/>
      <c r="AM614" s="278"/>
      <c r="AN614" s="98"/>
      <c r="AO614" s="98"/>
      <c r="AP614" s="116"/>
      <c r="AQ614" s="117"/>
      <c r="AR614" s="116"/>
      <c r="AS614" s="98"/>
      <c r="AT614" s="98"/>
      <c r="AU614" s="98"/>
      <c r="AV614" s="98"/>
      <c r="AW614" s="98"/>
      <c r="AX614" s="98"/>
      <c r="AY614" s="98"/>
      <c r="AZ614" s="98"/>
      <c r="BA614" s="98"/>
      <c r="BB614" s="98"/>
      <c r="BC614" s="98"/>
      <c r="BD614" s="98"/>
      <c r="BE614" s="98"/>
      <c r="BF614" s="98"/>
      <c r="BG614" s="98"/>
      <c r="BH614" s="98"/>
      <c r="BI614" s="98"/>
      <c r="BJ614" s="98"/>
      <c r="BK614" s="98"/>
      <c r="BL614" s="98"/>
      <c r="BM614" s="98"/>
      <c r="BN614" s="98"/>
    </row>
    <row r="615">
      <c r="A615" s="366" t="b">
        <v>0</v>
      </c>
      <c r="B615" s="128"/>
      <c r="C615" s="129"/>
      <c r="D615" s="130"/>
      <c r="E615" s="131"/>
      <c r="F615" s="132"/>
      <c r="G615" s="132"/>
      <c r="H615" s="132"/>
      <c r="I615" s="132"/>
      <c r="J615" s="132"/>
      <c r="K615" s="130"/>
      <c r="L615" s="130"/>
      <c r="M615" s="130"/>
      <c r="N615" s="195"/>
      <c r="O615" s="369"/>
      <c r="P615" s="370"/>
      <c r="Q615" s="196"/>
      <c r="R615" s="197"/>
      <c r="S615" s="198"/>
      <c r="T615" s="199"/>
      <c r="U615" s="200"/>
      <c r="V615" s="201"/>
      <c r="W615" s="202"/>
      <c r="X615" s="202"/>
      <c r="Y615" s="143"/>
      <c r="Z615" s="367"/>
      <c r="AA615" s="140"/>
      <c r="AB615" s="420"/>
      <c r="AC615" s="421"/>
      <c r="AD615" s="206"/>
      <c r="AE615" s="144"/>
      <c r="AF615" s="133"/>
      <c r="AG615" s="144"/>
      <c r="AH615" s="145"/>
      <c r="AI615" s="146"/>
      <c r="AJ615" s="144"/>
      <c r="AK615" s="147"/>
      <c r="AL615" s="114"/>
      <c r="AM615" s="211"/>
      <c r="AN615" s="132"/>
      <c r="AO615" s="132"/>
      <c r="AP615" s="149"/>
      <c r="AQ615" s="150"/>
      <c r="AR615" s="149"/>
      <c r="AS615" s="132"/>
      <c r="AT615" s="132"/>
      <c r="AU615" s="132"/>
      <c r="AV615" s="132"/>
      <c r="AW615" s="132"/>
      <c r="AX615" s="132"/>
      <c r="AY615" s="132"/>
      <c r="AZ615" s="132"/>
      <c r="BA615" s="132"/>
      <c r="BB615" s="132"/>
      <c r="BC615" s="132"/>
      <c r="BD615" s="132"/>
      <c r="BE615" s="132"/>
      <c r="BF615" s="132"/>
      <c r="BG615" s="132"/>
      <c r="BH615" s="132"/>
      <c r="BI615" s="132"/>
      <c r="BJ615" s="132"/>
      <c r="BK615" s="132"/>
      <c r="BL615" s="132"/>
      <c r="BM615" s="132"/>
      <c r="BN615" s="132"/>
    </row>
    <row r="616">
      <c r="A616" s="362" t="b">
        <v>0</v>
      </c>
      <c r="B616" s="94"/>
      <c r="C616" s="95"/>
      <c r="D616" s="96"/>
      <c r="E616" s="97"/>
      <c r="F616" s="98"/>
      <c r="G616" s="98"/>
      <c r="H616" s="98"/>
      <c r="I616" s="98"/>
      <c r="J616" s="98"/>
      <c r="K616" s="96"/>
      <c r="L616" s="96"/>
      <c r="M616" s="96"/>
      <c r="N616" s="270"/>
      <c r="O616" s="369"/>
      <c r="P616" s="370"/>
      <c r="Q616" s="196"/>
      <c r="R616" s="197"/>
      <c r="S616" s="198"/>
      <c r="T616" s="199"/>
      <c r="U616" s="200"/>
      <c r="V616" s="201"/>
      <c r="W616" s="202"/>
      <c r="X616" s="202"/>
      <c r="Y616" s="109"/>
      <c r="Z616" s="280"/>
      <c r="AA616" s="106"/>
      <c r="AB616" s="281"/>
      <c r="AC616" s="282"/>
      <c r="AD616" s="273"/>
      <c r="AE616" s="110"/>
      <c r="AF616" s="99"/>
      <c r="AG616" s="110"/>
      <c r="AH616" s="111"/>
      <c r="AI616" s="112"/>
      <c r="AJ616" s="110"/>
      <c r="AK616" s="113"/>
      <c r="AL616" s="114"/>
      <c r="AM616" s="278"/>
      <c r="AN616" s="98"/>
      <c r="AO616" s="98"/>
      <c r="AP616" s="116"/>
      <c r="AQ616" s="117"/>
      <c r="AR616" s="116"/>
      <c r="AS616" s="98"/>
      <c r="AT616" s="98"/>
      <c r="AU616" s="98"/>
      <c r="AV616" s="98"/>
      <c r="AW616" s="98"/>
      <c r="AX616" s="98"/>
      <c r="AY616" s="98"/>
      <c r="AZ616" s="98"/>
      <c r="BA616" s="98"/>
      <c r="BB616" s="98"/>
      <c r="BC616" s="98"/>
      <c r="BD616" s="98"/>
      <c r="BE616" s="98"/>
      <c r="BF616" s="98"/>
      <c r="BG616" s="98"/>
      <c r="BH616" s="98"/>
      <c r="BI616" s="98"/>
      <c r="BJ616" s="98"/>
      <c r="BK616" s="98"/>
      <c r="BL616" s="98"/>
      <c r="BM616" s="98"/>
      <c r="BN616" s="98"/>
    </row>
    <row r="617">
      <c r="A617" s="366" t="b">
        <v>0</v>
      </c>
      <c r="B617" s="128"/>
      <c r="C617" s="129"/>
      <c r="D617" s="130"/>
      <c r="E617" s="131"/>
      <c r="F617" s="132"/>
      <c r="G617" s="132"/>
      <c r="H617" s="132"/>
      <c r="I617" s="132"/>
      <c r="J617" s="132"/>
      <c r="K617" s="130"/>
      <c r="L617" s="130"/>
      <c r="M617" s="130"/>
      <c r="N617" s="195"/>
      <c r="O617" s="369"/>
      <c r="P617" s="370"/>
      <c r="Q617" s="196"/>
      <c r="R617" s="197"/>
      <c r="S617" s="198"/>
      <c r="T617" s="199"/>
      <c r="U617" s="200"/>
      <c r="V617" s="201"/>
      <c r="W617" s="202"/>
      <c r="X617" s="202"/>
      <c r="Y617" s="143"/>
      <c r="Z617" s="367"/>
      <c r="AA617" s="140"/>
      <c r="AB617" s="420"/>
      <c r="AC617" s="421"/>
      <c r="AD617" s="206"/>
      <c r="AE617" s="144"/>
      <c r="AF617" s="133"/>
      <c r="AG617" s="144"/>
      <c r="AH617" s="145"/>
      <c r="AI617" s="146"/>
      <c r="AJ617" s="144"/>
      <c r="AK617" s="147"/>
      <c r="AL617" s="114"/>
      <c r="AM617" s="211"/>
      <c r="AN617" s="132"/>
      <c r="AO617" s="132"/>
      <c r="AP617" s="149"/>
      <c r="AQ617" s="150"/>
      <c r="AR617" s="149"/>
      <c r="AS617" s="132"/>
      <c r="AT617" s="132"/>
      <c r="AU617" s="132"/>
      <c r="AV617" s="132"/>
      <c r="AW617" s="132"/>
      <c r="AX617" s="132"/>
      <c r="AY617" s="132"/>
      <c r="AZ617" s="132"/>
      <c r="BA617" s="132"/>
      <c r="BB617" s="132"/>
      <c r="BC617" s="132"/>
      <c r="BD617" s="132"/>
      <c r="BE617" s="132"/>
      <c r="BF617" s="132"/>
      <c r="BG617" s="132"/>
      <c r="BH617" s="132"/>
      <c r="BI617" s="132"/>
      <c r="BJ617" s="132"/>
      <c r="BK617" s="132"/>
      <c r="BL617" s="132"/>
      <c r="BM617" s="132"/>
      <c r="BN617" s="132"/>
    </row>
    <row r="618">
      <c r="A618" s="362" t="b">
        <v>0</v>
      </c>
      <c r="B618" s="94"/>
      <c r="C618" s="95"/>
      <c r="D618" s="96"/>
      <c r="E618" s="97"/>
      <c r="F618" s="98"/>
      <c r="G618" s="98"/>
      <c r="H618" s="98"/>
      <c r="I618" s="98"/>
      <c r="J618" s="98"/>
      <c r="K618" s="96"/>
      <c r="L618" s="96"/>
      <c r="M618" s="96"/>
      <c r="N618" s="270"/>
      <c r="O618" s="369"/>
      <c r="P618" s="370"/>
      <c r="Q618" s="196"/>
      <c r="R618" s="197"/>
      <c r="S618" s="198"/>
      <c r="T618" s="199"/>
      <c r="U618" s="200"/>
      <c r="V618" s="201"/>
      <c r="W618" s="202"/>
      <c r="X618" s="202"/>
      <c r="Y618" s="109"/>
      <c r="Z618" s="280"/>
      <c r="AA618" s="106"/>
      <c r="AB618" s="281"/>
      <c r="AC618" s="282"/>
      <c r="AD618" s="273"/>
      <c r="AE618" s="110"/>
      <c r="AF618" s="99"/>
      <c r="AG618" s="110"/>
      <c r="AH618" s="111"/>
      <c r="AI618" s="112"/>
      <c r="AJ618" s="110"/>
      <c r="AK618" s="113"/>
      <c r="AL618" s="114"/>
      <c r="AM618" s="278"/>
      <c r="AN618" s="98"/>
      <c r="AO618" s="98"/>
      <c r="AP618" s="116"/>
      <c r="AQ618" s="117"/>
      <c r="AR618" s="116"/>
      <c r="AS618" s="98"/>
      <c r="AT618" s="98"/>
      <c r="AU618" s="98"/>
      <c r="AV618" s="98"/>
      <c r="AW618" s="98"/>
      <c r="AX618" s="98"/>
      <c r="AY618" s="98"/>
      <c r="AZ618" s="98"/>
      <c r="BA618" s="98"/>
      <c r="BB618" s="98"/>
      <c r="BC618" s="98"/>
      <c r="BD618" s="98"/>
      <c r="BE618" s="98"/>
      <c r="BF618" s="98"/>
      <c r="BG618" s="98"/>
      <c r="BH618" s="98"/>
      <c r="BI618" s="98"/>
      <c r="BJ618" s="98"/>
      <c r="BK618" s="98"/>
      <c r="BL618" s="98"/>
      <c r="BM618" s="98"/>
      <c r="BN618" s="98"/>
    </row>
    <row r="619">
      <c r="A619" s="366" t="b">
        <v>0</v>
      </c>
      <c r="B619" s="128"/>
      <c r="C619" s="129"/>
      <c r="D619" s="130"/>
      <c r="E619" s="131"/>
      <c r="F619" s="132"/>
      <c r="G619" s="132"/>
      <c r="H619" s="132"/>
      <c r="I619" s="132"/>
      <c r="J619" s="132"/>
      <c r="K619" s="130"/>
      <c r="L619" s="130"/>
      <c r="M619" s="130"/>
      <c r="N619" s="195"/>
      <c r="O619" s="369"/>
      <c r="P619" s="370"/>
      <c r="Q619" s="196"/>
      <c r="R619" s="197"/>
      <c r="S619" s="198"/>
      <c r="T619" s="199"/>
      <c r="U619" s="200"/>
      <c r="V619" s="201"/>
      <c r="W619" s="202"/>
      <c r="X619" s="202"/>
      <c r="Y619" s="143"/>
      <c r="Z619" s="367"/>
      <c r="AA619" s="140"/>
      <c r="AB619" s="420"/>
      <c r="AC619" s="421"/>
      <c r="AD619" s="206"/>
      <c r="AE619" s="144"/>
      <c r="AF619" s="133"/>
      <c r="AG619" s="144"/>
      <c r="AH619" s="145"/>
      <c r="AI619" s="146"/>
      <c r="AJ619" s="144"/>
      <c r="AK619" s="147"/>
      <c r="AL619" s="114"/>
      <c r="AM619" s="211"/>
      <c r="AN619" s="132"/>
      <c r="AO619" s="132"/>
      <c r="AP619" s="149"/>
      <c r="AQ619" s="150"/>
      <c r="AR619" s="149"/>
      <c r="AS619" s="132"/>
      <c r="AT619" s="132"/>
      <c r="AU619" s="132"/>
      <c r="AV619" s="132"/>
      <c r="AW619" s="132"/>
      <c r="AX619" s="132"/>
      <c r="AY619" s="132"/>
      <c r="AZ619" s="132"/>
      <c r="BA619" s="132"/>
      <c r="BB619" s="132"/>
      <c r="BC619" s="132"/>
      <c r="BD619" s="132"/>
      <c r="BE619" s="132"/>
      <c r="BF619" s="132"/>
      <c r="BG619" s="132"/>
      <c r="BH619" s="132"/>
      <c r="BI619" s="132"/>
      <c r="BJ619" s="132"/>
      <c r="BK619" s="132"/>
      <c r="BL619" s="132"/>
      <c r="BM619" s="132"/>
      <c r="BN619" s="132"/>
    </row>
    <row r="620">
      <c r="A620" s="362" t="b">
        <v>0</v>
      </c>
      <c r="B620" s="94"/>
      <c r="C620" s="95"/>
      <c r="D620" s="96"/>
      <c r="E620" s="97"/>
      <c r="F620" s="98"/>
      <c r="G620" s="98"/>
      <c r="H620" s="98"/>
      <c r="I620" s="98"/>
      <c r="J620" s="98"/>
      <c r="K620" s="96"/>
      <c r="L620" s="96"/>
      <c r="M620" s="96"/>
      <c r="N620" s="270"/>
      <c r="O620" s="369"/>
      <c r="P620" s="370"/>
      <c r="Q620" s="196"/>
      <c r="R620" s="197"/>
      <c r="S620" s="198"/>
      <c r="T620" s="199"/>
      <c r="U620" s="200"/>
      <c r="V620" s="201"/>
      <c r="W620" s="202"/>
      <c r="X620" s="202"/>
      <c r="Y620" s="109"/>
      <c r="Z620" s="280"/>
      <c r="AA620" s="106"/>
      <c r="AB620" s="281"/>
      <c r="AC620" s="282"/>
      <c r="AD620" s="273"/>
      <c r="AE620" s="110"/>
      <c r="AF620" s="99"/>
      <c r="AG620" s="110"/>
      <c r="AH620" s="111"/>
      <c r="AI620" s="112"/>
      <c r="AJ620" s="110"/>
      <c r="AK620" s="113"/>
      <c r="AL620" s="114"/>
      <c r="AM620" s="278"/>
      <c r="AN620" s="98"/>
      <c r="AO620" s="98"/>
      <c r="AP620" s="116"/>
      <c r="AQ620" s="117"/>
      <c r="AR620" s="116"/>
      <c r="AS620" s="98"/>
      <c r="AT620" s="98"/>
      <c r="AU620" s="98"/>
      <c r="AV620" s="98"/>
      <c r="AW620" s="98"/>
      <c r="AX620" s="98"/>
      <c r="AY620" s="98"/>
      <c r="AZ620" s="98"/>
      <c r="BA620" s="98"/>
      <c r="BB620" s="98"/>
      <c r="BC620" s="98"/>
      <c r="BD620" s="98"/>
      <c r="BE620" s="98"/>
      <c r="BF620" s="98"/>
      <c r="BG620" s="98"/>
      <c r="BH620" s="98"/>
      <c r="BI620" s="98"/>
      <c r="BJ620" s="98"/>
      <c r="BK620" s="98"/>
      <c r="BL620" s="98"/>
      <c r="BM620" s="98"/>
      <c r="BN620" s="98"/>
    </row>
    <row r="621">
      <c r="A621" s="366" t="b">
        <v>0</v>
      </c>
      <c r="B621" s="128"/>
      <c r="C621" s="129"/>
      <c r="D621" s="130"/>
      <c r="E621" s="131"/>
      <c r="F621" s="132"/>
      <c r="G621" s="132"/>
      <c r="H621" s="132"/>
      <c r="I621" s="132"/>
      <c r="J621" s="132"/>
      <c r="K621" s="130"/>
      <c r="L621" s="130"/>
      <c r="M621" s="130"/>
      <c r="N621" s="195"/>
      <c r="O621" s="369"/>
      <c r="P621" s="370"/>
      <c r="Q621" s="196"/>
      <c r="R621" s="197"/>
      <c r="S621" s="198"/>
      <c r="T621" s="199"/>
      <c r="U621" s="200"/>
      <c r="V621" s="201"/>
      <c r="W621" s="202"/>
      <c r="X621" s="202"/>
      <c r="Y621" s="143"/>
      <c r="Z621" s="367"/>
      <c r="AA621" s="140"/>
      <c r="AB621" s="420"/>
      <c r="AC621" s="421"/>
      <c r="AD621" s="206"/>
      <c r="AE621" s="144"/>
      <c r="AF621" s="133"/>
      <c r="AG621" s="144"/>
      <c r="AH621" s="145"/>
      <c r="AI621" s="146"/>
      <c r="AJ621" s="144"/>
      <c r="AK621" s="147"/>
      <c r="AL621" s="114"/>
      <c r="AM621" s="211"/>
      <c r="AN621" s="132"/>
      <c r="AO621" s="132"/>
      <c r="AP621" s="149"/>
      <c r="AQ621" s="150"/>
      <c r="AR621" s="149"/>
      <c r="AS621" s="132"/>
      <c r="AT621" s="132"/>
      <c r="AU621" s="132"/>
      <c r="AV621" s="132"/>
      <c r="AW621" s="132"/>
      <c r="AX621" s="132"/>
      <c r="AY621" s="132"/>
      <c r="AZ621" s="132"/>
      <c r="BA621" s="132"/>
      <c r="BB621" s="132"/>
      <c r="BC621" s="132"/>
      <c r="BD621" s="132"/>
      <c r="BE621" s="132"/>
      <c r="BF621" s="132"/>
      <c r="BG621" s="132"/>
      <c r="BH621" s="132"/>
      <c r="BI621" s="132"/>
      <c r="BJ621" s="132"/>
      <c r="BK621" s="132"/>
      <c r="BL621" s="132"/>
      <c r="BM621" s="132"/>
      <c r="BN621" s="132"/>
    </row>
    <row r="622">
      <c r="A622" s="362" t="b">
        <v>0</v>
      </c>
      <c r="B622" s="94"/>
      <c r="C622" s="95"/>
      <c r="D622" s="96"/>
      <c r="E622" s="97"/>
      <c r="F622" s="98"/>
      <c r="G622" s="98"/>
      <c r="H622" s="98"/>
      <c r="I622" s="98"/>
      <c r="J622" s="98"/>
      <c r="K622" s="96"/>
      <c r="L622" s="96"/>
      <c r="M622" s="96"/>
      <c r="N622" s="270"/>
      <c r="O622" s="369"/>
      <c r="P622" s="370"/>
      <c r="Q622" s="196"/>
      <c r="R622" s="197"/>
      <c r="S622" s="198"/>
      <c r="T622" s="199"/>
      <c r="U622" s="200"/>
      <c r="V622" s="201"/>
      <c r="W622" s="202"/>
      <c r="X622" s="202"/>
      <c r="Y622" s="109"/>
      <c r="Z622" s="280"/>
      <c r="AA622" s="106"/>
      <c r="AB622" s="281"/>
      <c r="AC622" s="282"/>
      <c r="AD622" s="273"/>
      <c r="AE622" s="110"/>
      <c r="AF622" s="99"/>
      <c r="AG622" s="110"/>
      <c r="AH622" s="111"/>
      <c r="AI622" s="112"/>
      <c r="AJ622" s="110"/>
      <c r="AK622" s="113"/>
      <c r="AL622" s="114"/>
      <c r="AM622" s="278"/>
      <c r="AN622" s="98"/>
      <c r="AO622" s="98"/>
      <c r="AP622" s="116"/>
      <c r="AQ622" s="117"/>
      <c r="AR622" s="116"/>
      <c r="AS622" s="98"/>
      <c r="AT622" s="98"/>
      <c r="AU622" s="98"/>
      <c r="AV622" s="98"/>
      <c r="AW622" s="98"/>
      <c r="AX622" s="98"/>
      <c r="AY622" s="98"/>
      <c r="AZ622" s="98"/>
      <c r="BA622" s="98"/>
      <c r="BB622" s="98"/>
      <c r="BC622" s="98"/>
      <c r="BD622" s="98"/>
      <c r="BE622" s="98"/>
      <c r="BF622" s="98"/>
      <c r="BG622" s="98"/>
      <c r="BH622" s="98"/>
      <c r="BI622" s="98"/>
      <c r="BJ622" s="98"/>
      <c r="BK622" s="98"/>
      <c r="BL622" s="98"/>
      <c r="BM622" s="98"/>
      <c r="BN622" s="98"/>
    </row>
    <row r="623">
      <c r="A623" s="366" t="b">
        <v>0</v>
      </c>
      <c r="B623" s="128"/>
      <c r="C623" s="129"/>
      <c r="D623" s="130"/>
      <c r="E623" s="131"/>
      <c r="F623" s="132"/>
      <c r="G623" s="132"/>
      <c r="H623" s="132"/>
      <c r="I623" s="132"/>
      <c r="J623" s="132"/>
      <c r="K623" s="130"/>
      <c r="L623" s="130"/>
      <c r="M623" s="130"/>
      <c r="N623" s="195"/>
      <c r="O623" s="369"/>
      <c r="P623" s="370"/>
      <c r="Q623" s="196"/>
      <c r="R623" s="197"/>
      <c r="S623" s="198"/>
      <c r="T623" s="199"/>
      <c r="U623" s="200"/>
      <c r="V623" s="201"/>
      <c r="W623" s="202"/>
      <c r="X623" s="202"/>
      <c r="Y623" s="143"/>
      <c r="Z623" s="367"/>
      <c r="AA623" s="140"/>
      <c r="AB623" s="420"/>
      <c r="AC623" s="421"/>
      <c r="AD623" s="206"/>
      <c r="AE623" s="144"/>
      <c r="AF623" s="133"/>
      <c r="AG623" s="144"/>
      <c r="AH623" s="145"/>
      <c r="AI623" s="146"/>
      <c r="AJ623" s="144"/>
      <c r="AK623" s="147"/>
      <c r="AL623" s="114"/>
      <c r="AM623" s="211"/>
      <c r="AN623" s="132"/>
      <c r="AO623" s="132"/>
      <c r="AP623" s="149"/>
      <c r="AQ623" s="150"/>
      <c r="AR623" s="149"/>
      <c r="AS623" s="132"/>
      <c r="AT623" s="132"/>
      <c r="AU623" s="132"/>
      <c r="AV623" s="132"/>
      <c r="AW623" s="132"/>
      <c r="AX623" s="132"/>
      <c r="AY623" s="132"/>
      <c r="AZ623" s="132"/>
      <c r="BA623" s="132"/>
      <c r="BB623" s="132"/>
      <c r="BC623" s="132"/>
      <c r="BD623" s="132"/>
      <c r="BE623" s="132"/>
      <c r="BF623" s="132"/>
      <c r="BG623" s="132"/>
      <c r="BH623" s="132"/>
      <c r="BI623" s="132"/>
      <c r="BJ623" s="132"/>
      <c r="BK623" s="132"/>
      <c r="BL623" s="132"/>
      <c r="BM623" s="132"/>
      <c r="BN623" s="132"/>
    </row>
    <row r="624">
      <c r="A624" s="362" t="b">
        <v>0</v>
      </c>
      <c r="B624" s="94"/>
      <c r="C624" s="95"/>
      <c r="D624" s="96"/>
      <c r="E624" s="97"/>
      <c r="F624" s="98"/>
      <c r="G624" s="98"/>
      <c r="H624" s="98"/>
      <c r="I624" s="98"/>
      <c r="J624" s="98"/>
      <c r="K624" s="96"/>
      <c r="L624" s="96"/>
      <c r="M624" s="96"/>
      <c r="N624" s="270"/>
      <c r="O624" s="369"/>
      <c r="P624" s="370"/>
      <c r="Q624" s="196"/>
      <c r="R624" s="197"/>
      <c r="S624" s="198"/>
      <c r="T624" s="199"/>
      <c r="U624" s="200"/>
      <c r="V624" s="201"/>
      <c r="W624" s="202"/>
      <c r="X624" s="202"/>
      <c r="Y624" s="109"/>
      <c r="Z624" s="280"/>
      <c r="AA624" s="106"/>
      <c r="AB624" s="281"/>
      <c r="AC624" s="282"/>
      <c r="AD624" s="273"/>
      <c r="AE624" s="110"/>
      <c r="AF624" s="99"/>
      <c r="AG624" s="110"/>
      <c r="AH624" s="111"/>
      <c r="AI624" s="112"/>
      <c r="AJ624" s="110"/>
      <c r="AK624" s="113"/>
      <c r="AL624" s="114"/>
      <c r="AM624" s="278"/>
      <c r="AN624" s="98"/>
      <c r="AO624" s="98"/>
      <c r="AP624" s="116"/>
      <c r="AQ624" s="117"/>
      <c r="AR624" s="116"/>
      <c r="AS624" s="98"/>
      <c r="AT624" s="98"/>
      <c r="AU624" s="98"/>
      <c r="AV624" s="98"/>
      <c r="AW624" s="98"/>
      <c r="AX624" s="98"/>
      <c r="AY624" s="98"/>
      <c r="AZ624" s="98"/>
      <c r="BA624" s="98"/>
      <c r="BB624" s="98"/>
      <c r="BC624" s="98"/>
      <c r="BD624" s="98"/>
      <c r="BE624" s="98"/>
      <c r="BF624" s="98"/>
      <c r="BG624" s="98"/>
      <c r="BH624" s="98"/>
      <c r="BI624" s="98"/>
      <c r="BJ624" s="98"/>
      <c r="BK624" s="98"/>
      <c r="BL624" s="98"/>
      <c r="BM624" s="98"/>
      <c r="BN624" s="98"/>
    </row>
    <row r="625">
      <c r="A625" s="366" t="b">
        <v>0</v>
      </c>
      <c r="B625" s="128"/>
      <c r="C625" s="129"/>
      <c r="D625" s="130"/>
      <c r="E625" s="131"/>
      <c r="F625" s="132"/>
      <c r="G625" s="132"/>
      <c r="H625" s="132"/>
      <c r="I625" s="132"/>
      <c r="J625" s="132"/>
      <c r="K625" s="130"/>
      <c r="L625" s="130"/>
      <c r="M625" s="130"/>
      <c r="N625" s="195"/>
      <c r="O625" s="369"/>
      <c r="P625" s="370"/>
      <c r="Q625" s="196"/>
      <c r="R625" s="197"/>
      <c r="S625" s="198"/>
      <c r="T625" s="199"/>
      <c r="U625" s="200"/>
      <c r="V625" s="201"/>
      <c r="W625" s="202"/>
      <c r="X625" s="202"/>
      <c r="Y625" s="143"/>
      <c r="Z625" s="367"/>
      <c r="AA625" s="140"/>
      <c r="AB625" s="420"/>
      <c r="AC625" s="421"/>
      <c r="AD625" s="206"/>
      <c r="AE625" s="144"/>
      <c r="AF625" s="133"/>
      <c r="AG625" s="144"/>
      <c r="AH625" s="145"/>
      <c r="AI625" s="146"/>
      <c r="AJ625" s="144"/>
      <c r="AK625" s="147"/>
      <c r="AL625" s="114"/>
      <c r="AM625" s="211"/>
      <c r="AN625" s="132"/>
      <c r="AO625" s="132"/>
      <c r="AP625" s="149"/>
      <c r="AQ625" s="150"/>
      <c r="AR625" s="149"/>
      <c r="AS625" s="132"/>
      <c r="AT625" s="132"/>
      <c r="AU625" s="132"/>
      <c r="AV625" s="132"/>
      <c r="AW625" s="132"/>
      <c r="AX625" s="132"/>
      <c r="AY625" s="132"/>
      <c r="AZ625" s="132"/>
      <c r="BA625" s="132"/>
      <c r="BB625" s="132"/>
      <c r="BC625" s="132"/>
      <c r="BD625" s="132"/>
      <c r="BE625" s="132"/>
      <c r="BF625" s="132"/>
      <c r="BG625" s="132"/>
      <c r="BH625" s="132"/>
      <c r="BI625" s="132"/>
      <c r="BJ625" s="132"/>
      <c r="BK625" s="132"/>
      <c r="BL625" s="132"/>
      <c r="BM625" s="132"/>
      <c r="BN625" s="132"/>
    </row>
    <row r="626">
      <c r="A626" s="362" t="b">
        <v>0</v>
      </c>
      <c r="B626" s="94"/>
      <c r="C626" s="95"/>
      <c r="D626" s="96"/>
      <c r="E626" s="97"/>
      <c r="F626" s="98"/>
      <c r="G626" s="98"/>
      <c r="H626" s="98"/>
      <c r="I626" s="98"/>
      <c r="J626" s="98"/>
      <c r="K626" s="96"/>
      <c r="L626" s="96"/>
      <c r="M626" s="96"/>
      <c r="N626" s="270"/>
      <c r="O626" s="369"/>
      <c r="P626" s="370"/>
      <c r="Q626" s="196"/>
      <c r="R626" s="197"/>
      <c r="S626" s="198"/>
      <c r="T626" s="199"/>
      <c r="U626" s="200"/>
      <c r="V626" s="201"/>
      <c r="W626" s="202"/>
      <c r="X626" s="202"/>
      <c r="Y626" s="109"/>
      <c r="Z626" s="280"/>
      <c r="AA626" s="106"/>
      <c r="AB626" s="281"/>
      <c r="AC626" s="282"/>
      <c r="AD626" s="273"/>
      <c r="AE626" s="110"/>
      <c r="AF626" s="99"/>
      <c r="AG626" s="110"/>
      <c r="AH626" s="111"/>
      <c r="AI626" s="112"/>
      <c r="AJ626" s="110"/>
      <c r="AK626" s="113"/>
      <c r="AL626" s="114"/>
      <c r="AM626" s="278"/>
      <c r="AN626" s="98"/>
      <c r="AO626" s="98"/>
      <c r="AP626" s="116"/>
      <c r="AQ626" s="117"/>
      <c r="AR626" s="116"/>
      <c r="AS626" s="98"/>
      <c r="AT626" s="98"/>
      <c r="AU626" s="98"/>
      <c r="AV626" s="98"/>
      <c r="AW626" s="98"/>
      <c r="AX626" s="98"/>
      <c r="AY626" s="98"/>
      <c r="AZ626" s="98"/>
      <c r="BA626" s="98"/>
      <c r="BB626" s="98"/>
      <c r="BC626" s="98"/>
      <c r="BD626" s="98"/>
      <c r="BE626" s="98"/>
      <c r="BF626" s="98"/>
      <c r="BG626" s="98"/>
      <c r="BH626" s="98"/>
      <c r="BI626" s="98"/>
      <c r="BJ626" s="98"/>
      <c r="BK626" s="98"/>
      <c r="BL626" s="98"/>
      <c r="BM626" s="98"/>
      <c r="BN626" s="98"/>
    </row>
    <row r="627">
      <c r="A627" s="366" t="b">
        <v>0</v>
      </c>
      <c r="B627" s="128"/>
      <c r="C627" s="129"/>
      <c r="D627" s="130"/>
      <c r="E627" s="131"/>
      <c r="F627" s="132"/>
      <c r="G627" s="132"/>
      <c r="H627" s="132"/>
      <c r="I627" s="132"/>
      <c r="J627" s="132"/>
      <c r="K627" s="130"/>
      <c r="L627" s="130"/>
      <c r="M627" s="130"/>
      <c r="N627" s="195"/>
      <c r="O627" s="369"/>
      <c r="P627" s="370"/>
      <c r="Q627" s="196"/>
      <c r="R627" s="197"/>
      <c r="S627" s="198"/>
      <c r="T627" s="199"/>
      <c r="U627" s="200"/>
      <c r="V627" s="201"/>
      <c r="W627" s="202"/>
      <c r="X627" s="202"/>
      <c r="Y627" s="143"/>
      <c r="Z627" s="367"/>
      <c r="AA627" s="140"/>
      <c r="AB627" s="420"/>
      <c r="AC627" s="421"/>
      <c r="AD627" s="206"/>
      <c r="AE627" s="144"/>
      <c r="AF627" s="133"/>
      <c r="AG627" s="144"/>
      <c r="AH627" s="145"/>
      <c r="AI627" s="146"/>
      <c r="AJ627" s="144"/>
      <c r="AK627" s="147"/>
      <c r="AL627" s="114"/>
      <c r="AM627" s="211"/>
      <c r="AN627" s="132"/>
      <c r="AO627" s="132"/>
      <c r="AP627" s="149"/>
      <c r="AQ627" s="150"/>
      <c r="AR627" s="149"/>
      <c r="AS627" s="132"/>
      <c r="AT627" s="132"/>
      <c r="AU627" s="132"/>
      <c r="AV627" s="132"/>
      <c r="AW627" s="132"/>
      <c r="AX627" s="132"/>
      <c r="AY627" s="132"/>
      <c r="AZ627" s="132"/>
      <c r="BA627" s="132"/>
      <c r="BB627" s="132"/>
      <c r="BC627" s="132"/>
      <c r="BD627" s="132"/>
      <c r="BE627" s="132"/>
      <c r="BF627" s="132"/>
      <c r="BG627" s="132"/>
      <c r="BH627" s="132"/>
      <c r="BI627" s="132"/>
      <c r="BJ627" s="132"/>
      <c r="BK627" s="132"/>
      <c r="BL627" s="132"/>
      <c r="BM627" s="132"/>
      <c r="BN627" s="132"/>
    </row>
    <row r="628">
      <c r="A628" s="362" t="b">
        <v>0</v>
      </c>
      <c r="B628" s="94"/>
      <c r="C628" s="95"/>
      <c r="D628" s="96"/>
      <c r="E628" s="97"/>
      <c r="F628" s="98"/>
      <c r="G628" s="98"/>
      <c r="H628" s="98"/>
      <c r="I628" s="98"/>
      <c r="J628" s="98"/>
      <c r="K628" s="96"/>
      <c r="L628" s="96"/>
      <c r="M628" s="96"/>
      <c r="N628" s="270"/>
      <c r="O628" s="369"/>
      <c r="P628" s="370"/>
      <c r="Q628" s="196"/>
      <c r="R628" s="197"/>
      <c r="S628" s="198"/>
      <c r="T628" s="199"/>
      <c r="U628" s="200"/>
      <c r="V628" s="201"/>
      <c r="W628" s="202"/>
      <c r="X628" s="202"/>
      <c r="Y628" s="109"/>
      <c r="Z628" s="280"/>
      <c r="AA628" s="106"/>
      <c r="AB628" s="281"/>
      <c r="AC628" s="282"/>
      <c r="AD628" s="273"/>
      <c r="AE628" s="110"/>
      <c r="AF628" s="99"/>
      <c r="AG628" s="110"/>
      <c r="AH628" s="111"/>
      <c r="AI628" s="112"/>
      <c r="AJ628" s="110"/>
      <c r="AK628" s="113"/>
      <c r="AL628" s="114"/>
      <c r="AM628" s="278"/>
      <c r="AN628" s="98"/>
      <c r="AO628" s="98"/>
      <c r="AP628" s="116"/>
      <c r="AQ628" s="117"/>
      <c r="AR628" s="116"/>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row>
    <row r="629">
      <c r="A629" s="366" t="b">
        <v>0</v>
      </c>
      <c r="B629" s="128"/>
      <c r="C629" s="129"/>
      <c r="D629" s="130"/>
      <c r="E629" s="131"/>
      <c r="F629" s="132"/>
      <c r="G629" s="132"/>
      <c r="H629" s="132"/>
      <c r="I629" s="132"/>
      <c r="J629" s="132"/>
      <c r="K629" s="130"/>
      <c r="L629" s="130"/>
      <c r="M629" s="130"/>
      <c r="N629" s="195"/>
      <c r="O629" s="369"/>
      <c r="P629" s="370"/>
      <c r="Q629" s="196"/>
      <c r="R629" s="197"/>
      <c r="S629" s="198"/>
      <c r="T629" s="199"/>
      <c r="U629" s="200"/>
      <c r="V629" s="201"/>
      <c r="W629" s="202"/>
      <c r="X629" s="202"/>
      <c r="Y629" s="143"/>
      <c r="Z629" s="367"/>
      <c r="AA629" s="140"/>
      <c r="AB629" s="420"/>
      <c r="AC629" s="421"/>
      <c r="AD629" s="206"/>
      <c r="AE629" s="144"/>
      <c r="AF629" s="133"/>
      <c r="AG629" s="144"/>
      <c r="AH629" s="145"/>
      <c r="AI629" s="146"/>
      <c r="AJ629" s="144"/>
      <c r="AK629" s="147"/>
      <c r="AL629" s="114"/>
      <c r="AM629" s="211"/>
      <c r="AN629" s="132"/>
      <c r="AO629" s="132"/>
      <c r="AP629" s="149"/>
      <c r="AQ629" s="150"/>
      <c r="AR629" s="149"/>
      <c r="AS629" s="132"/>
      <c r="AT629" s="132"/>
      <c r="AU629" s="132"/>
      <c r="AV629" s="132"/>
      <c r="AW629" s="132"/>
      <c r="AX629" s="132"/>
      <c r="AY629" s="132"/>
      <c r="AZ629" s="132"/>
      <c r="BA629" s="132"/>
      <c r="BB629" s="132"/>
      <c r="BC629" s="132"/>
      <c r="BD629" s="132"/>
      <c r="BE629" s="132"/>
      <c r="BF629" s="132"/>
      <c r="BG629" s="132"/>
      <c r="BH629" s="132"/>
      <c r="BI629" s="132"/>
      <c r="BJ629" s="132"/>
      <c r="BK629" s="132"/>
      <c r="BL629" s="132"/>
      <c r="BM629" s="132"/>
      <c r="BN629" s="132"/>
    </row>
    <row r="630">
      <c r="A630" s="362" t="b">
        <v>0</v>
      </c>
      <c r="B630" s="94"/>
      <c r="C630" s="95"/>
      <c r="D630" s="96"/>
      <c r="E630" s="97"/>
      <c r="F630" s="98"/>
      <c r="G630" s="98"/>
      <c r="H630" s="98"/>
      <c r="I630" s="98"/>
      <c r="J630" s="98"/>
      <c r="K630" s="96"/>
      <c r="L630" s="96"/>
      <c r="M630" s="96"/>
      <c r="N630" s="270"/>
      <c r="O630" s="369"/>
      <c r="P630" s="370"/>
      <c r="Q630" s="196"/>
      <c r="R630" s="197"/>
      <c r="S630" s="198"/>
      <c r="T630" s="199"/>
      <c r="U630" s="200"/>
      <c r="V630" s="201"/>
      <c r="W630" s="202"/>
      <c r="X630" s="202"/>
      <c r="Y630" s="109"/>
      <c r="Z630" s="280"/>
      <c r="AA630" s="106"/>
      <c r="AB630" s="281"/>
      <c r="AC630" s="282"/>
      <c r="AD630" s="273"/>
      <c r="AE630" s="110"/>
      <c r="AF630" s="99"/>
      <c r="AG630" s="110"/>
      <c r="AH630" s="111"/>
      <c r="AI630" s="112"/>
      <c r="AJ630" s="110"/>
      <c r="AK630" s="113"/>
      <c r="AL630" s="114"/>
      <c r="AM630" s="278"/>
      <c r="AN630" s="98"/>
      <c r="AO630" s="98"/>
      <c r="AP630" s="116"/>
      <c r="AQ630" s="117"/>
      <c r="AR630" s="116"/>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row>
    <row r="631">
      <c r="A631" s="366" t="b">
        <v>0</v>
      </c>
      <c r="B631" s="128"/>
      <c r="C631" s="129"/>
      <c r="D631" s="130"/>
      <c r="E631" s="131"/>
      <c r="F631" s="132"/>
      <c r="G631" s="132"/>
      <c r="H631" s="132"/>
      <c r="I631" s="132"/>
      <c r="J631" s="132"/>
      <c r="K631" s="130"/>
      <c r="L631" s="130"/>
      <c r="M631" s="130"/>
      <c r="N631" s="195"/>
      <c r="O631" s="369"/>
      <c r="P631" s="370"/>
      <c r="Q631" s="196"/>
      <c r="R631" s="197"/>
      <c r="S631" s="198"/>
      <c r="T631" s="199"/>
      <c r="U631" s="200"/>
      <c r="V631" s="201"/>
      <c r="W631" s="202"/>
      <c r="X631" s="202"/>
      <c r="Y631" s="143"/>
      <c r="Z631" s="367"/>
      <c r="AA631" s="140"/>
      <c r="AB631" s="420"/>
      <c r="AC631" s="421"/>
      <c r="AD631" s="206"/>
      <c r="AE631" s="144"/>
      <c r="AF631" s="133"/>
      <c r="AG631" s="144"/>
      <c r="AH631" s="145"/>
      <c r="AI631" s="146"/>
      <c r="AJ631" s="144"/>
      <c r="AK631" s="147"/>
      <c r="AL631" s="114"/>
      <c r="AM631" s="211"/>
      <c r="AN631" s="132"/>
      <c r="AO631" s="132"/>
      <c r="AP631" s="149"/>
      <c r="AQ631" s="150"/>
      <c r="AR631" s="149"/>
      <c r="AS631" s="132"/>
      <c r="AT631" s="132"/>
      <c r="AU631" s="132"/>
      <c r="AV631" s="132"/>
      <c r="AW631" s="132"/>
      <c r="AX631" s="132"/>
      <c r="AY631" s="132"/>
      <c r="AZ631" s="132"/>
      <c r="BA631" s="132"/>
      <c r="BB631" s="132"/>
      <c r="BC631" s="132"/>
      <c r="BD631" s="132"/>
      <c r="BE631" s="132"/>
      <c r="BF631" s="132"/>
      <c r="BG631" s="132"/>
      <c r="BH631" s="132"/>
      <c r="BI631" s="132"/>
      <c r="BJ631" s="132"/>
      <c r="BK631" s="132"/>
      <c r="BL631" s="132"/>
      <c r="BM631" s="132"/>
      <c r="BN631" s="132"/>
    </row>
    <row r="632">
      <c r="A632" s="362" t="b">
        <v>0</v>
      </c>
      <c r="B632" s="94"/>
      <c r="C632" s="95"/>
      <c r="D632" s="96"/>
      <c r="E632" s="97"/>
      <c r="F632" s="98"/>
      <c r="G632" s="98"/>
      <c r="H632" s="98"/>
      <c r="I632" s="98"/>
      <c r="J632" s="98"/>
      <c r="K632" s="96"/>
      <c r="L632" s="96"/>
      <c r="M632" s="96"/>
      <c r="N632" s="270"/>
      <c r="O632" s="369"/>
      <c r="P632" s="370"/>
      <c r="Q632" s="196"/>
      <c r="R632" s="197"/>
      <c r="S632" s="198"/>
      <c r="T632" s="199"/>
      <c r="U632" s="200"/>
      <c r="V632" s="201"/>
      <c r="W632" s="202"/>
      <c r="X632" s="202"/>
      <c r="Y632" s="109"/>
      <c r="Z632" s="280"/>
      <c r="AA632" s="106"/>
      <c r="AB632" s="281"/>
      <c r="AC632" s="282"/>
      <c r="AD632" s="273"/>
      <c r="AE632" s="110"/>
      <c r="AF632" s="99"/>
      <c r="AG632" s="110"/>
      <c r="AH632" s="111"/>
      <c r="AI632" s="112"/>
      <c r="AJ632" s="110"/>
      <c r="AK632" s="113"/>
      <c r="AL632" s="114"/>
      <c r="AM632" s="278"/>
      <c r="AN632" s="98"/>
      <c r="AO632" s="98"/>
      <c r="AP632" s="116"/>
      <c r="AQ632" s="117"/>
      <c r="AR632" s="116"/>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row>
    <row r="633">
      <c r="A633" s="366" t="b">
        <v>0</v>
      </c>
      <c r="B633" s="128"/>
      <c r="C633" s="129"/>
      <c r="D633" s="130"/>
      <c r="E633" s="131"/>
      <c r="F633" s="132"/>
      <c r="G633" s="132"/>
      <c r="H633" s="132"/>
      <c r="I633" s="132"/>
      <c r="J633" s="132"/>
      <c r="K633" s="130"/>
      <c r="L633" s="130"/>
      <c r="M633" s="130"/>
      <c r="N633" s="195"/>
      <c r="O633" s="369"/>
      <c r="P633" s="370"/>
      <c r="Q633" s="196"/>
      <c r="R633" s="197"/>
      <c r="S633" s="198"/>
      <c r="T633" s="199"/>
      <c r="U633" s="200"/>
      <c r="V633" s="201"/>
      <c r="W633" s="202"/>
      <c r="X633" s="202"/>
      <c r="Y633" s="143"/>
      <c r="Z633" s="367"/>
      <c r="AA633" s="140"/>
      <c r="AB633" s="420"/>
      <c r="AC633" s="421"/>
      <c r="AD633" s="206"/>
      <c r="AE633" s="144"/>
      <c r="AF633" s="133"/>
      <c r="AG633" s="144"/>
      <c r="AH633" s="145"/>
      <c r="AI633" s="146"/>
      <c r="AJ633" s="144"/>
      <c r="AK633" s="147"/>
      <c r="AL633" s="114"/>
      <c r="AM633" s="211"/>
      <c r="AN633" s="132"/>
      <c r="AO633" s="132"/>
      <c r="AP633" s="149"/>
      <c r="AQ633" s="150"/>
      <c r="AR633" s="149"/>
      <c r="AS633" s="132"/>
      <c r="AT633" s="132"/>
      <c r="AU633" s="132"/>
      <c r="AV633" s="132"/>
      <c r="AW633" s="132"/>
      <c r="AX633" s="132"/>
      <c r="AY633" s="132"/>
      <c r="AZ633" s="132"/>
      <c r="BA633" s="132"/>
      <c r="BB633" s="132"/>
      <c r="BC633" s="132"/>
      <c r="BD633" s="132"/>
      <c r="BE633" s="132"/>
      <c r="BF633" s="132"/>
      <c r="BG633" s="132"/>
      <c r="BH633" s="132"/>
      <c r="BI633" s="132"/>
      <c r="BJ633" s="132"/>
      <c r="BK633" s="132"/>
      <c r="BL633" s="132"/>
      <c r="BM633" s="132"/>
      <c r="BN633" s="132"/>
    </row>
    <row r="634">
      <c r="A634" s="362" t="b">
        <v>0</v>
      </c>
      <c r="B634" s="94"/>
      <c r="C634" s="95"/>
      <c r="D634" s="96"/>
      <c r="E634" s="97"/>
      <c r="F634" s="98"/>
      <c r="G634" s="98"/>
      <c r="H634" s="98"/>
      <c r="I634" s="98"/>
      <c r="J634" s="98"/>
      <c r="K634" s="96"/>
      <c r="L634" s="96"/>
      <c r="M634" s="96"/>
      <c r="N634" s="270"/>
      <c r="O634" s="369"/>
      <c r="P634" s="370"/>
      <c r="Q634" s="196"/>
      <c r="R634" s="197"/>
      <c r="S634" s="198"/>
      <c r="T634" s="199"/>
      <c r="U634" s="200"/>
      <c r="V634" s="201"/>
      <c r="W634" s="202"/>
      <c r="X634" s="202"/>
      <c r="Y634" s="109"/>
      <c r="Z634" s="280"/>
      <c r="AA634" s="106"/>
      <c r="AB634" s="281"/>
      <c r="AC634" s="282"/>
      <c r="AD634" s="273"/>
      <c r="AE634" s="110"/>
      <c r="AF634" s="99"/>
      <c r="AG634" s="110"/>
      <c r="AH634" s="111"/>
      <c r="AI634" s="112"/>
      <c r="AJ634" s="110"/>
      <c r="AK634" s="113"/>
      <c r="AL634" s="114"/>
      <c r="AM634" s="278"/>
      <c r="AN634" s="98"/>
      <c r="AO634" s="98"/>
      <c r="AP634" s="116"/>
      <c r="AQ634" s="117"/>
      <c r="AR634" s="116"/>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row>
    <row r="635">
      <c r="A635" s="366" t="b">
        <v>0</v>
      </c>
      <c r="B635" s="128"/>
      <c r="C635" s="129"/>
      <c r="D635" s="130"/>
      <c r="E635" s="131"/>
      <c r="F635" s="132"/>
      <c r="G635" s="132"/>
      <c r="H635" s="132"/>
      <c r="I635" s="132"/>
      <c r="J635" s="132"/>
      <c r="K635" s="130"/>
      <c r="L635" s="130"/>
      <c r="M635" s="130"/>
      <c r="N635" s="195"/>
      <c r="O635" s="369"/>
      <c r="P635" s="370"/>
      <c r="Q635" s="196"/>
      <c r="R635" s="197"/>
      <c r="S635" s="198"/>
      <c r="T635" s="199"/>
      <c r="U635" s="200"/>
      <c r="V635" s="201"/>
      <c r="W635" s="202"/>
      <c r="X635" s="202"/>
      <c r="Y635" s="143"/>
      <c r="Z635" s="367"/>
      <c r="AA635" s="140"/>
      <c r="AB635" s="420"/>
      <c r="AC635" s="421"/>
      <c r="AD635" s="206"/>
      <c r="AE635" s="144"/>
      <c r="AF635" s="133"/>
      <c r="AG635" s="144"/>
      <c r="AH635" s="145"/>
      <c r="AI635" s="146"/>
      <c r="AJ635" s="144"/>
      <c r="AK635" s="147"/>
      <c r="AL635" s="114"/>
      <c r="AM635" s="211"/>
      <c r="AN635" s="132"/>
      <c r="AO635" s="132"/>
      <c r="AP635" s="149"/>
      <c r="AQ635" s="150"/>
      <c r="AR635" s="149"/>
      <c r="AS635" s="132"/>
      <c r="AT635" s="132"/>
      <c r="AU635" s="132"/>
      <c r="AV635" s="132"/>
      <c r="AW635" s="132"/>
      <c r="AX635" s="132"/>
      <c r="AY635" s="132"/>
      <c r="AZ635" s="132"/>
      <c r="BA635" s="132"/>
      <c r="BB635" s="132"/>
      <c r="BC635" s="132"/>
      <c r="BD635" s="132"/>
      <c r="BE635" s="132"/>
      <c r="BF635" s="132"/>
      <c r="BG635" s="132"/>
      <c r="BH635" s="132"/>
      <c r="BI635" s="132"/>
      <c r="BJ635" s="132"/>
      <c r="BK635" s="132"/>
      <c r="BL635" s="132"/>
      <c r="BM635" s="132"/>
      <c r="BN635" s="132"/>
    </row>
    <row r="636">
      <c r="A636" s="362" t="b">
        <v>0</v>
      </c>
      <c r="B636" s="94"/>
      <c r="C636" s="95"/>
      <c r="D636" s="96"/>
      <c r="E636" s="97"/>
      <c r="F636" s="98"/>
      <c r="G636" s="98"/>
      <c r="H636" s="98"/>
      <c r="I636" s="98"/>
      <c r="J636" s="98"/>
      <c r="K636" s="96"/>
      <c r="L636" s="96"/>
      <c r="M636" s="96"/>
      <c r="N636" s="270"/>
      <c r="O636" s="369"/>
      <c r="P636" s="370"/>
      <c r="Q636" s="196"/>
      <c r="R636" s="197"/>
      <c r="S636" s="198"/>
      <c r="T636" s="199"/>
      <c r="U636" s="200"/>
      <c r="V636" s="201"/>
      <c r="W636" s="202"/>
      <c r="X636" s="202"/>
      <c r="Y636" s="109"/>
      <c r="Z636" s="280"/>
      <c r="AA636" s="106"/>
      <c r="AB636" s="281"/>
      <c r="AC636" s="282"/>
      <c r="AD636" s="273"/>
      <c r="AE636" s="110"/>
      <c r="AF636" s="99"/>
      <c r="AG636" s="110"/>
      <c r="AH636" s="111"/>
      <c r="AI636" s="112"/>
      <c r="AJ636" s="110"/>
      <c r="AK636" s="113"/>
      <c r="AL636" s="114"/>
      <c r="AM636" s="278"/>
      <c r="AN636" s="98"/>
      <c r="AO636" s="98"/>
      <c r="AP636" s="116"/>
      <c r="AQ636" s="117"/>
      <c r="AR636" s="116"/>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row>
    <row r="637">
      <c r="A637" s="366" t="b">
        <v>0</v>
      </c>
      <c r="B637" s="128"/>
      <c r="C637" s="129"/>
      <c r="D637" s="130"/>
      <c r="E637" s="131"/>
      <c r="F637" s="132"/>
      <c r="G637" s="132"/>
      <c r="H637" s="132"/>
      <c r="I637" s="132"/>
      <c r="J637" s="132"/>
      <c r="K637" s="130"/>
      <c r="L637" s="130"/>
      <c r="M637" s="130"/>
      <c r="N637" s="195"/>
      <c r="O637" s="369"/>
      <c r="P637" s="370"/>
      <c r="Q637" s="196"/>
      <c r="R637" s="197"/>
      <c r="S637" s="198"/>
      <c r="T637" s="199"/>
      <c r="U637" s="200"/>
      <c r="V637" s="201"/>
      <c r="W637" s="202"/>
      <c r="X637" s="202"/>
      <c r="Y637" s="143"/>
      <c r="Z637" s="367"/>
      <c r="AA637" s="140"/>
      <c r="AB637" s="420"/>
      <c r="AC637" s="421"/>
      <c r="AD637" s="206"/>
      <c r="AE637" s="144"/>
      <c r="AF637" s="133"/>
      <c r="AG637" s="144"/>
      <c r="AH637" s="145"/>
      <c r="AI637" s="146"/>
      <c r="AJ637" s="144"/>
      <c r="AK637" s="147"/>
      <c r="AL637" s="114"/>
      <c r="AM637" s="211"/>
      <c r="AN637" s="132"/>
      <c r="AO637" s="132"/>
      <c r="AP637" s="149"/>
      <c r="AQ637" s="150"/>
      <c r="AR637" s="149"/>
      <c r="AS637" s="132"/>
      <c r="AT637" s="132"/>
      <c r="AU637" s="132"/>
      <c r="AV637" s="132"/>
      <c r="AW637" s="132"/>
      <c r="AX637" s="132"/>
      <c r="AY637" s="132"/>
      <c r="AZ637" s="132"/>
      <c r="BA637" s="132"/>
      <c r="BB637" s="132"/>
      <c r="BC637" s="132"/>
      <c r="BD637" s="132"/>
      <c r="BE637" s="132"/>
      <c r="BF637" s="132"/>
      <c r="BG637" s="132"/>
      <c r="BH637" s="132"/>
      <c r="BI637" s="132"/>
      <c r="BJ637" s="132"/>
      <c r="BK637" s="132"/>
      <c r="BL637" s="132"/>
      <c r="BM637" s="132"/>
      <c r="BN637" s="132"/>
    </row>
    <row r="638">
      <c r="A638" s="362" t="b">
        <v>0</v>
      </c>
      <c r="B638" s="94"/>
      <c r="C638" s="95"/>
      <c r="D638" s="96"/>
      <c r="E638" s="97"/>
      <c r="F638" s="98"/>
      <c r="G638" s="98"/>
      <c r="H638" s="98"/>
      <c r="I638" s="98"/>
      <c r="J638" s="98"/>
      <c r="K638" s="96"/>
      <c r="L638" s="96"/>
      <c r="M638" s="96"/>
      <c r="N638" s="270"/>
      <c r="O638" s="369"/>
      <c r="P638" s="370"/>
      <c r="Q638" s="196"/>
      <c r="R638" s="197"/>
      <c r="S638" s="198"/>
      <c r="T638" s="199"/>
      <c r="U638" s="200"/>
      <c r="V638" s="201"/>
      <c r="W638" s="202"/>
      <c r="X638" s="202"/>
      <c r="Y638" s="109"/>
      <c r="Z638" s="280"/>
      <c r="AA638" s="106"/>
      <c r="AB638" s="281"/>
      <c r="AC638" s="282"/>
      <c r="AD638" s="273"/>
      <c r="AE638" s="110"/>
      <c r="AF638" s="99"/>
      <c r="AG638" s="110"/>
      <c r="AH638" s="111"/>
      <c r="AI638" s="112"/>
      <c r="AJ638" s="110"/>
      <c r="AK638" s="113"/>
      <c r="AL638" s="114"/>
      <c r="AM638" s="278"/>
      <c r="AN638" s="98"/>
      <c r="AO638" s="98"/>
      <c r="AP638" s="116"/>
      <c r="AQ638" s="117"/>
      <c r="AR638" s="116"/>
      <c r="AS638" s="98"/>
      <c r="AT638" s="98"/>
      <c r="AU638" s="98"/>
      <c r="AV638" s="98"/>
      <c r="AW638" s="98"/>
      <c r="AX638" s="98"/>
      <c r="AY638" s="98"/>
      <c r="AZ638" s="98"/>
      <c r="BA638" s="98"/>
      <c r="BB638" s="98"/>
      <c r="BC638" s="98"/>
      <c r="BD638" s="98"/>
      <c r="BE638" s="98"/>
      <c r="BF638" s="98"/>
      <c r="BG638" s="98"/>
      <c r="BH638" s="98"/>
      <c r="BI638" s="98"/>
      <c r="BJ638" s="98"/>
      <c r="BK638" s="98"/>
      <c r="BL638" s="98"/>
      <c r="BM638" s="98"/>
      <c r="BN638" s="98"/>
    </row>
    <row r="639">
      <c r="A639" s="366" t="b">
        <v>0</v>
      </c>
      <c r="B639" s="128"/>
      <c r="C639" s="129"/>
      <c r="D639" s="130"/>
      <c r="E639" s="131"/>
      <c r="F639" s="132"/>
      <c r="G639" s="132"/>
      <c r="H639" s="132"/>
      <c r="I639" s="132"/>
      <c r="J639" s="132"/>
      <c r="K639" s="130"/>
      <c r="L639" s="130"/>
      <c r="M639" s="130"/>
      <c r="N639" s="195"/>
      <c r="O639" s="369"/>
      <c r="P639" s="370"/>
      <c r="Q639" s="196"/>
      <c r="R639" s="197"/>
      <c r="S639" s="198"/>
      <c r="T639" s="199"/>
      <c r="U639" s="200"/>
      <c r="V639" s="201"/>
      <c r="W639" s="202"/>
      <c r="X639" s="202"/>
      <c r="Y639" s="143"/>
      <c r="Z639" s="367"/>
      <c r="AA639" s="140"/>
      <c r="AB639" s="420"/>
      <c r="AC639" s="421"/>
      <c r="AD639" s="206"/>
      <c r="AE639" s="144"/>
      <c r="AF639" s="133"/>
      <c r="AG639" s="144"/>
      <c r="AH639" s="145"/>
      <c r="AI639" s="146"/>
      <c r="AJ639" s="144"/>
      <c r="AK639" s="147"/>
      <c r="AL639" s="114"/>
      <c r="AM639" s="211"/>
      <c r="AN639" s="132"/>
      <c r="AO639" s="132"/>
      <c r="AP639" s="149"/>
      <c r="AQ639" s="150"/>
      <c r="AR639" s="149"/>
      <c r="AS639" s="132"/>
      <c r="AT639" s="132"/>
      <c r="AU639" s="132"/>
      <c r="AV639" s="132"/>
      <c r="AW639" s="132"/>
      <c r="AX639" s="132"/>
      <c r="AY639" s="132"/>
      <c r="AZ639" s="132"/>
      <c r="BA639" s="132"/>
      <c r="BB639" s="132"/>
      <c r="BC639" s="132"/>
      <c r="BD639" s="132"/>
      <c r="BE639" s="132"/>
      <c r="BF639" s="132"/>
      <c r="BG639" s="132"/>
      <c r="BH639" s="132"/>
      <c r="BI639" s="132"/>
      <c r="BJ639" s="132"/>
      <c r="BK639" s="132"/>
      <c r="BL639" s="132"/>
      <c r="BM639" s="132"/>
      <c r="BN639" s="132"/>
    </row>
    <row r="640">
      <c r="A640" s="362" t="b">
        <v>0</v>
      </c>
      <c r="B640" s="94"/>
      <c r="C640" s="95"/>
      <c r="D640" s="96"/>
      <c r="E640" s="97"/>
      <c r="F640" s="98"/>
      <c r="G640" s="98"/>
      <c r="H640" s="98"/>
      <c r="I640" s="98"/>
      <c r="J640" s="98"/>
      <c r="K640" s="96"/>
      <c r="L640" s="96"/>
      <c r="M640" s="96"/>
      <c r="N640" s="270"/>
      <c r="O640" s="369"/>
      <c r="P640" s="370"/>
      <c r="Q640" s="196"/>
      <c r="R640" s="197"/>
      <c r="S640" s="198"/>
      <c r="T640" s="199"/>
      <c r="U640" s="200"/>
      <c r="V640" s="201"/>
      <c r="W640" s="202"/>
      <c r="X640" s="202"/>
      <c r="Y640" s="109"/>
      <c r="Z640" s="280"/>
      <c r="AA640" s="106"/>
      <c r="AB640" s="281"/>
      <c r="AC640" s="282"/>
      <c r="AD640" s="273"/>
      <c r="AE640" s="110"/>
      <c r="AF640" s="99"/>
      <c r="AG640" s="110"/>
      <c r="AH640" s="111"/>
      <c r="AI640" s="112"/>
      <c r="AJ640" s="110"/>
      <c r="AK640" s="113"/>
      <c r="AL640" s="114"/>
      <c r="AM640" s="278"/>
      <c r="AN640" s="98"/>
      <c r="AO640" s="98"/>
      <c r="AP640" s="116"/>
      <c r="AQ640" s="117"/>
      <c r="AR640" s="116"/>
      <c r="AS640" s="98"/>
      <c r="AT640" s="98"/>
      <c r="AU640" s="98"/>
      <c r="AV640" s="98"/>
      <c r="AW640" s="98"/>
      <c r="AX640" s="98"/>
      <c r="AY640" s="98"/>
      <c r="AZ640" s="98"/>
      <c r="BA640" s="98"/>
      <c r="BB640" s="98"/>
      <c r="BC640" s="98"/>
      <c r="BD640" s="98"/>
      <c r="BE640" s="98"/>
      <c r="BF640" s="98"/>
      <c r="BG640" s="98"/>
      <c r="BH640" s="98"/>
      <c r="BI640" s="98"/>
      <c r="BJ640" s="98"/>
      <c r="BK640" s="98"/>
      <c r="BL640" s="98"/>
      <c r="BM640" s="98"/>
      <c r="BN640" s="98"/>
    </row>
    <row r="641">
      <c r="A641" s="366" t="b">
        <v>0</v>
      </c>
      <c r="B641" s="128"/>
      <c r="C641" s="129"/>
      <c r="D641" s="130"/>
      <c r="E641" s="131"/>
      <c r="F641" s="132"/>
      <c r="G641" s="132"/>
      <c r="H641" s="132"/>
      <c r="I641" s="132"/>
      <c r="J641" s="132"/>
      <c r="K641" s="130"/>
      <c r="L641" s="130"/>
      <c r="M641" s="130"/>
      <c r="N641" s="195"/>
      <c r="O641" s="369"/>
      <c r="P641" s="370"/>
      <c r="Q641" s="196"/>
      <c r="R641" s="197"/>
      <c r="S641" s="198"/>
      <c r="T641" s="199"/>
      <c r="U641" s="200"/>
      <c r="V641" s="201"/>
      <c r="W641" s="202"/>
      <c r="X641" s="202"/>
      <c r="Y641" s="143"/>
      <c r="Z641" s="367"/>
      <c r="AA641" s="140"/>
      <c r="AB641" s="420"/>
      <c r="AC641" s="421"/>
      <c r="AD641" s="206"/>
      <c r="AE641" s="144"/>
      <c r="AF641" s="133"/>
      <c r="AG641" s="144"/>
      <c r="AH641" s="145"/>
      <c r="AI641" s="146"/>
      <c r="AJ641" s="144"/>
      <c r="AK641" s="147"/>
      <c r="AL641" s="114"/>
      <c r="AM641" s="211"/>
      <c r="AN641" s="132"/>
      <c r="AO641" s="132"/>
      <c r="AP641" s="149"/>
      <c r="AQ641" s="150"/>
      <c r="AR641" s="149"/>
      <c r="AS641" s="132"/>
      <c r="AT641" s="132"/>
      <c r="AU641" s="132"/>
      <c r="AV641" s="132"/>
      <c r="AW641" s="132"/>
      <c r="AX641" s="132"/>
      <c r="AY641" s="132"/>
      <c r="AZ641" s="132"/>
      <c r="BA641" s="132"/>
      <c r="BB641" s="132"/>
      <c r="BC641" s="132"/>
      <c r="BD641" s="132"/>
      <c r="BE641" s="132"/>
      <c r="BF641" s="132"/>
      <c r="BG641" s="132"/>
      <c r="BH641" s="132"/>
      <c r="BI641" s="132"/>
      <c r="BJ641" s="132"/>
      <c r="BK641" s="132"/>
      <c r="BL641" s="132"/>
      <c r="BM641" s="132"/>
      <c r="BN641" s="132"/>
    </row>
    <row r="642">
      <c r="A642" s="362" t="b">
        <v>0</v>
      </c>
      <c r="B642" s="94"/>
      <c r="C642" s="95"/>
      <c r="D642" s="96"/>
      <c r="E642" s="97"/>
      <c r="F642" s="98"/>
      <c r="G642" s="98"/>
      <c r="H642" s="98"/>
      <c r="I642" s="98"/>
      <c r="J642" s="98"/>
      <c r="K642" s="96"/>
      <c r="L642" s="96"/>
      <c r="M642" s="96"/>
      <c r="N642" s="270"/>
      <c r="O642" s="369"/>
      <c r="P642" s="370"/>
      <c r="Q642" s="196"/>
      <c r="R642" s="197"/>
      <c r="S642" s="198"/>
      <c r="T642" s="199"/>
      <c r="U642" s="200"/>
      <c r="V642" s="201"/>
      <c r="W642" s="202"/>
      <c r="X642" s="202"/>
      <c r="Y642" s="109"/>
      <c r="Z642" s="280"/>
      <c r="AA642" s="106"/>
      <c r="AB642" s="281"/>
      <c r="AC642" s="282"/>
      <c r="AD642" s="273"/>
      <c r="AE642" s="110"/>
      <c r="AF642" s="99"/>
      <c r="AG642" s="110"/>
      <c r="AH642" s="111"/>
      <c r="AI642" s="112"/>
      <c r="AJ642" s="110"/>
      <c r="AK642" s="113"/>
      <c r="AL642" s="114"/>
      <c r="AM642" s="278"/>
      <c r="AN642" s="98"/>
      <c r="AO642" s="98"/>
      <c r="AP642" s="116"/>
      <c r="AQ642" s="117"/>
      <c r="AR642" s="116"/>
      <c r="AS642" s="98"/>
      <c r="AT642" s="98"/>
      <c r="AU642" s="98"/>
      <c r="AV642" s="98"/>
      <c r="AW642" s="98"/>
      <c r="AX642" s="98"/>
      <c r="AY642" s="98"/>
      <c r="AZ642" s="98"/>
      <c r="BA642" s="98"/>
      <c r="BB642" s="98"/>
      <c r="BC642" s="98"/>
      <c r="BD642" s="98"/>
      <c r="BE642" s="98"/>
      <c r="BF642" s="98"/>
      <c r="BG642" s="98"/>
      <c r="BH642" s="98"/>
      <c r="BI642" s="98"/>
      <c r="BJ642" s="98"/>
      <c r="BK642" s="98"/>
      <c r="BL642" s="98"/>
      <c r="BM642" s="98"/>
      <c r="BN642" s="98"/>
    </row>
    <row r="643">
      <c r="A643" s="366" t="b">
        <v>0</v>
      </c>
      <c r="B643" s="128"/>
      <c r="C643" s="129"/>
      <c r="D643" s="130"/>
      <c r="E643" s="131"/>
      <c r="F643" s="132"/>
      <c r="G643" s="132"/>
      <c r="H643" s="132"/>
      <c r="I643" s="132"/>
      <c r="J643" s="132"/>
      <c r="K643" s="130"/>
      <c r="L643" s="130"/>
      <c r="M643" s="130"/>
      <c r="N643" s="195"/>
      <c r="O643" s="369"/>
      <c r="P643" s="370"/>
      <c r="Q643" s="196"/>
      <c r="R643" s="197"/>
      <c r="S643" s="198"/>
      <c r="T643" s="199"/>
      <c r="U643" s="200"/>
      <c r="V643" s="201"/>
      <c r="W643" s="202"/>
      <c r="X643" s="202"/>
      <c r="Y643" s="143"/>
      <c r="Z643" s="367"/>
      <c r="AA643" s="140"/>
      <c r="AB643" s="420"/>
      <c r="AC643" s="421"/>
      <c r="AD643" s="206"/>
      <c r="AE643" s="144"/>
      <c r="AF643" s="133"/>
      <c r="AG643" s="144"/>
      <c r="AH643" s="145"/>
      <c r="AI643" s="146"/>
      <c r="AJ643" s="144"/>
      <c r="AK643" s="147"/>
      <c r="AL643" s="114"/>
      <c r="AM643" s="211"/>
      <c r="AN643" s="132"/>
      <c r="AO643" s="132"/>
      <c r="AP643" s="149"/>
      <c r="AQ643" s="150"/>
      <c r="AR643" s="149"/>
      <c r="AS643" s="132"/>
      <c r="AT643" s="132"/>
      <c r="AU643" s="132"/>
      <c r="AV643" s="132"/>
      <c r="AW643" s="132"/>
      <c r="AX643" s="132"/>
      <c r="AY643" s="132"/>
      <c r="AZ643" s="132"/>
      <c r="BA643" s="132"/>
      <c r="BB643" s="132"/>
      <c r="BC643" s="132"/>
      <c r="BD643" s="132"/>
      <c r="BE643" s="132"/>
      <c r="BF643" s="132"/>
      <c r="BG643" s="132"/>
      <c r="BH643" s="132"/>
      <c r="BI643" s="132"/>
      <c r="BJ643" s="132"/>
      <c r="BK643" s="132"/>
      <c r="BL643" s="132"/>
      <c r="BM643" s="132"/>
      <c r="BN643" s="132"/>
    </row>
    <row r="644">
      <c r="A644" s="362" t="b">
        <v>0</v>
      </c>
      <c r="B644" s="94"/>
      <c r="C644" s="95"/>
      <c r="D644" s="96"/>
      <c r="E644" s="97"/>
      <c r="F644" s="98"/>
      <c r="G644" s="98"/>
      <c r="H644" s="98"/>
      <c r="I644" s="98"/>
      <c r="J644" s="98"/>
      <c r="K644" s="96"/>
      <c r="L644" s="96"/>
      <c r="M644" s="96"/>
      <c r="N644" s="270"/>
      <c r="O644" s="369"/>
      <c r="P644" s="370"/>
      <c r="Q644" s="196"/>
      <c r="R644" s="197"/>
      <c r="S644" s="198"/>
      <c r="T644" s="199"/>
      <c r="U644" s="200"/>
      <c r="V644" s="201"/>
      <c r="W644" s="202"/>
      <c r="X644" s="202"/>
      <c r="Y644" s="109"/>
      <c r="Z644" s="280"/>
      <c r="AA644" s="106"/>
      <c r="AB644" s="281"/>
      <c r="AC644" s="282"/>
      <c r="AD644" s="273"/>
      <c r="AE644" s="110"/>
      <c r="AF644" s="99"/>
      <c r="AG644" s="110"/>
      <c r="AH644" s="111"/>
      <c r="AI644" s="112"/>
      <c r="AJ644" s="110"/>
      <c r="AK644" s="113"/>
      <c r="AL644" s="114"/>
      <c r="AM644" s="278"/>
      <c r="AN644" s="98"/>
      <c r="AO644" s="98"/>
      <c r="AP644" s="116"/>
      <c r="AQ644" s="117"/>
      <c r="AR644" s="116"/>
      <c r="AS644" s="98"/>
      <c r="AT644" s="98"/>
      <c r="AU644" s="98"/>
      <c r="AV644" s="98"/>
      <c r="AW644" s="98"/>
      <c r="AX644" s="98"/>
      <c r="AY644" s="98"/>
      <c r="AZ644" s="98"/>
      <c r="BA644" s="98"/>
      <c r="BB644" s="98"/>
      <c r="BC644" s="98"/>
      <c r="BD644" s="98"/>
      <c r="BE644" s="98"/>
      <c r="BF644" s="98"/>
      <c r="BG644" s="98"/>
      <c r="BH644" s="98"/>
      <c r="BI644" s="98"/>
      <c r="BJ644" s="98"/>
      <c r="BK644" s="98"/>
      <c r="BL644" s="98"/>
      <c r="BM644" s="98"/>
      <c r="BN644" s="98"/>
    </row>
    <row r="645">
      <c r="A645" s="366" t="b">
        <v>0</v>
      </c>
      <c r="B645" s="128"/>
      <c r="C645" s="129"/>
      <c r="D645" s="130"/>
      <c r="E645" s="131"/>
      <c r="F645" s="132"/>
      <c r="G645" s="132"/>
      <c r="H645" s="132"/>
      <c r="I645" s="132"/>
      <c r="J645" s="132"/>
      <c r="K645" s="130"/>
      <c r="L645" s="130"/>
      <c r="M645" s="130"/>
      <c r="N645" s="195"/>
      <c r="O645" s="369"/>
      <c r="P645" s="370"/>
      <c r="Q645" s="196"/>
      <c r="R645" s="197"/>
      <c r="S645" s="198"/>
      <c r="T645" s="199"/>
      <c r="U645" s="200"/>
      <c r="V645" s="201"/>
      <c r="W645" s="202"/>
      <c r="X645" s="202"/>
      <c r="Y645" s="143"/>
      <c r="Z645" s="367"/>
      <c r="AA645" s="140"/>
      <c r="AB645" s="420"/>
      <c r="AC645" s="421"/>
      <c r="AD645" s="206"/>
      <c r="AE645" s="144"/>
      <c r="AF645" s="133"/>
      <c r="AG645" s="144"/>
      <c r="AH645" s="145"/>
      <c r="AI645" s="146"/>
      <c r="AJ645" s="144"/>
      <c r="AK645" s="147"/>
      <c r="AL645" s="114"/>
      <c r="AM645" s="211"/>
      <c r="AN645" s="132"/>
      <c r="AO645" s="132"/>
      <c r="AP645" s="149"/>
      <c r="AQ645" s="150"/>
      <c r="AR645" s="149"/>
      <c r="AS645" s="132"/>
      <c r="AT645" s="132"/>
      <c r="AU645" s="132"/>
      <c r="AV645" s="132"/>
      <c r="AW645" s="132"/>
      <c r="AX645" s="132"/>
      <c r="AY645" s="132"/>
      <c r="AZ645" s="132"/>
      <c r="BA645" s="132"/>
      <c r="BB645" s="132"/>
      <c r="BC645" s="132"/>
      <c r="BD645" s="132"/>
      <c r="BE645" s="132"/>
      <c r="BF645" s="132"/>
      <c r="BG645" s="132"/>
      <c r="BH645" s="132"/>
      <c r="BI645" s="132"/>
      <c r="BJ645" s="132"/>
      <c r="BK645" s="132"/>
      <c r="BL645" s="132"/>
      <c r="BM645" s="132"/>
      <c r="BN645" s="132"/>
    </row>
    <row r="646">
      <c r="A646" s="362" t="b">
        <v>0</v>
      </c>
      <c r="B646" s="94"/>
      <c r="C646" s="95"/>
      <c r="D646" s="96"/>
      <c r="E646" s="97"/>
      <c r="F646" s="98"/>
      <c r="G646" s="98"/>
      <c r="H646" s="98"/>
      <c r="I646" s="98"/>
      <c r="J646" s="98"/>
      <c r="K646" s="96"/>
      <c r="L646" s="96"/>
      <c r="M646" s="96"/>
      <c r="N646" s="270"/>
      <c r="O646" s="369"/>
      <c r="P646" s="370"/>
      <c r="Q646" s="196"/>
      <c r="R646" s="197"/>
      <c r="S646" s="198"/>
      <c r="T646" s="199"/>
      <c r="U646" s="200"/>
      <c r="V646" s="201"/>
      <c r="W646" s="202"/>
      <c r="X646" s="202"/>
      <c r="Y646" s="109"/>
      <c r="Z646" s="280"/>
      <c r="AA646" s="106"/>
      <c r="AB646" s="281"/>
      <c r="AC646" s="282"/>
      <c r="AD646" s="273"/>
      <c r="AE646" s="110"/>
      <c r="AF646" s="99"/>
      <c r="AG646" s="110"/>
      <c r="AH646" s="111"/>
      <c r="AI646" s="112"/>
      <c r="AJ646" s="110"/>
      <c r="AK646" s="113"/>
      <c r="AL646" s="114"/>
      <c r="AM646" s="278"/>
      <c r="AN646" s="98"/>
      <c r="AO646" s="98"/>
      <c r="AP646" s="116"/>
      <c r="AQ646" s="117"/>
      <c r="AR646" s="116"/>
      <c r="AS646" s="98"/>
      <c r="AT646" s="98"/>
      <c r="AU646" s="98"/>
      <c r="AV646" s="98"/>
      <c r="AW646" s="98"/>
      <c r="AX646" s="98"/>
      <c r="AY646" s="98"/>
      <c r="AZ646" s="98"/>
      <c r="BA646" s="98"/>
      <c r="BB646" s="98"/>
      <c r="BC646" s="98"/>
      <c r="BD646" s="98"/>
      <c r="BE646" s="98"/>
      <c r="BF646" s="98"/>
      <c r="BG646" s="98"/>
      <c r="BH646" s="98"/>
      <c r="BI646" s="98"/>
      <c r="BJ646" s="98"/>
      <c r="BK646" s="98"/>
      <c r="BL646" s="98"/>
      <c r="BM646" s="98"/>
      <c r="BN646" s="98"/>
    </row>
    <row r="647">
      <c r="A647" s="366" t="b">
        <v>0</v>
      </c>
      <c r="B647" s="128"/>
      <c r="C647" s="129"/>
      <c r="D647" s="130"/>
      <c r="E647" s="131"/>
      <c r="F647" s="132"/>
      <c r="G647" s="132"/>
      <c r="H647" s="132"/>
      <c r="I647" s="132"/>
      <c r="J647" s="132"/>
      <c r="K647" s="130"/>
      <c r="L647" s="130"/>
      <c r="M647" s="130"/>
      <c r="N647" s="195"/>
      <c r="O647" s="369"/>
      <c r="P647" s="370"/>
      <c r="Q647" s="196"/>
      <c r="R647" s="197"/>
      <c r="S647" s="198"/>
      <c r="T647" s="199"/>
      <c r="U647" s="200"/>
      <c r="V647" s="201"/>
      <c r="W647" s="202"/>
      <c r="X647" s="202"/>
      <c r="Y647" s="143"/>
      <c r="Z647" s="367"/>
      <c r="AA647" s="140"/>
      <c r="AB647" s="420"/>
      <c r="AC647" s="421"/>
      <c r="AD647" s="206"/>
      <c r="AE647" s="144"/>
      <c r="AF647" s="133"/>
      <c r="AG647" s="144"/>
      <c r="AH647" s="145"/>
      <c r="AI647" s="146"/>
      <c r="AJ647" s="144"/>
      <c r="AK647" s="147"/>
      <c r="AL647" s="114"/>
      <c r="AM647" s="211"/>
      <c r="AN647" s="132"/>
      <c r="AO647" s="132"/>
      <c r="AP647" s="149"/>
      <c r="AQ647" s="150"/>
      <c r="AR647" s="149"/>
      <c r="AS647" s="132"/>
      <c r="AT647" s="132"/>
      <c r="AU647" s="132"/>
      <c r="AV647" s="132"/>
      <c r="AW647" s="132"/>
      <c r="AX647" s="132"/>
      <c r="AY647" s="132"/>
      <c r="AZ647" s="132"/>
      <c r="BA647" s="132"/>
      <c r="BB647" s="132"/>
      <c r="BC647" s="132"/>
      <c r="BD647" s="132"/>
      <c r="BE647" s="132"/>
      <c r="BF647" s="132"/>
      <c r="BG647" s="132"/>
      <c r="BH647" s="132"/>
      <c r="BI647" s="132"/>
      <c r="BJ647" s="132"/>
      <c r="BK647" s="132"/>
      <c r="BL647" s="132"/>
      <c r="BM647" s="132"/>
      <c r="BN647" s="132"/>
    </row>
    <row r="648">
      <c r="A648" s="362" t="b">
        <v>0</v>
      </c>
      <c r="B648" s="94"/>
      <c r="C648" s="95"/>
      <c r="D648" s="96"/>
      <c r="E648" s="97"/>
      <c r="F648" s="98"/>
      <c r="G648" s="98"/>
      <c r="H648" s="98"/>
      <c r="I648" s="98"/>
      <c r="J648" s="98"/>
      <c r="K648" s="96"/>
      <c r="L648" s="96"/>
      <c r="M648" s="96"/>
      <c r="N648" s="270"/>
      <c r="O648" s="369"/>
      <c r="P648" s="370"/>
      <c r="Q648" s="196"/>
      <c r="R648" s="197"/>
      <c r="S648" s="198"/>
      <c r="T648" s="199"/>
      <c r="U648" s="200"/>
      <c r="V648" s="201"/>
      <c r="W648" s="202"/>
      <c r="X648" s="202"/>
      <c r="Y648" s="109"/>
      <c r="Z648" s="280"/>
      <c r="AA648" s="106"/>
      <c r="AB648" s="281"/>
      <c r="AC648" s="282"/>
      <c r="AD648" s="273"/>
      <c r="AE648" s="110"/>
      <c r="AF648" s="99"/>
      <c r="AG648" s="110"/>
      <c r="AH648" s="111"/>
      <c r="AI648" s="112"/>
      <c r="AJ648" s="110"/>
      <c r="AK648" s="113"/>
      <c r="AL648" s="114"/>
      <c r="AM648" s="278"/>
      <c r="AN648" s="98"/>
      <c r="AO648" s="98"/>
      <c r="AP648" s="116"/>
      <c r="AQ648" s="117"/>
      <c r="AR648" s="116"/>
      <c r="AS648" s="98"/>
      <c r="AT648" s="98"/>
      <c r="AU648" s="98"/>
      <c r="AV648" s="98"/>
      <c r="AW648" s="98"/>
      <c r="AX648" s="98"/>
      <c r="AY648" s="98"/>
      <c r="AZ648" s="98"/>
      <c r="BA648" s="98"/>
      <c r="BB648" s="98"/>
      <c r="BC648" s="98"/>
      <c r="BD648" s="98"/>
      <c r="BE648" s="98"/>
      <c r="BF648" s="98"/>
      <c r="BG648" s="98"/>
      <c r="BH648" s="98"/>
      <c r="BI648" s="98"/>
      <c r="BJ648" s="98"/>
      <c r="BK648" s="98"/>
      <c r="BL648" s="98"/>
      <c r="BM648" s="98"/>
      <c r="BN648" s="98"/>
    </row>
    <row r="649">
      <c r="A649" s="366" t="b">
        <v>0</v>
      </c>
      <c r="B649" s="128"/>
      <c r="C649" s="129"/>
      <c r="D649" s="130"/>
      <c r="E649" s="131"/>
      <c r="F649" s="132"/>
      <c r="G649" s="132"/>
      <c r="H649" s="132"/>
      <c r="I649" s="132"/>
      <c r="J649" s="132"/>
      <c r="K649" s="130"/>
      <c r="L649" s="130"/>
      <c r="M649" s="130"/>
      <c r="N649" s="195"/>
      <c r="O649" s="369"/>
      <c r="P649" s="370"/>
      <c r="Q649" s="196"/>
      <c r="R649" s="197"/>
      <c r="S649" s="198"/>
      <c r="T649" s="199"/>
      <c r="U649" s="200"/>
      <c r="V649" s="201"/>
      <c r="W649" s="202"/>
      <c r="X649" s="202"/>
      <c r="Y649" s="143"/>
      <c r="Z649" s="367"/>
      <c r="AA649" s="140"/>
      <c r="AB649" s="420"/>
      <c r="AC649" s="421"/>
      <c r="AD649" s="206"/>
      <c r="AE649" s="144"/>
      <c r="AF649" s="133"/>
      <c r="AG649" s="144"/>
      <c r="AH649" s="145"/>
      <c r="AI649" s="146"/>
      <c r="AJ649" s="144"/>
      <c r="AK649" s="147"/>
      <c r="AL649" s="114"/>
      <c r="AM649" s="211"/>
      <c r="AN649" s="132"/>
      <c r="AO649" s="132"/>
      <c r="AP649" s="149"/>
      <c r="AQ649" s="150"/>
      <c r="AR649" s="149"/>
      <c r="AS649" s="132"/>
      <c r="AT649" s="132"/>
      <c r="AU649" s="132"/>
      <c r="AV649" s="132"/>
      <c r="AW649" s="132"/>
      <c r="AX649" s="132"/>
      <c r="AY649" s="132"/>
      <c r="AZ649" s="132"/>
      <c r="BA649" s="132"/>
      <c r="BB649" s="132"/>
      <c r="BC649" s="132"/>
      <c r="BD649" s="132"/>
      <c r="BE649" s="132"/>
      <c r="BF649" s="132"/>
      <c r="BG649" s="132"/>
      <c r="BH649" s="132"/>
      <c r="BI649" s="132"/>
      <c r="BJ649" s="132"/>
      <c r="BK649" s="132"/>
      <c r="BL649" s="132"/>
      <c r="BM649" s="132"/>
      <c r="BN649" s="132"/>
    </row>
    <row r="650">
      <c r="A650" s="362" t="b">
        <v>0</v>
      </c>
      <c r="B650" s="94"/>
      <c r="C650" s="95"/>
      <c r="D650" s="96"/>
      <c r="E650" s="97"/>
      <c r="F650" s="98"/>
      <c r="G650" s="98"/>
      <c r="H650" s="98"/>
      <c r="I650" s="98"/>
      <c r="J650" s="98"/>
      <c r="K650" s="96"/>
      <c r="L650" s="96"/>
      <c r="M650" s="96"/>
      <c r="N650" s="270"/>
      <c r="O650" s="369"/>
      <c r="P650" s="370"/>
      <c r="Q650" s="196"/>
      <c r="R650" s="197"/>
      <c r="S650" s="198"/>
      <c r="T650" s="199"/>
      <c r="U650" s="200"/>
      <c r="V650" s="201"/>
      <c r="W650" s="202"/>
      <c r="X650" s="202"/>
      <c r="Y650" s="109"/>
      <c r="Z650" s="280"/>
      <c r="AA650" s="106"/>
      <c r="AB650" s="281"/>
      <c r="AC650" s="282"/>
      <c r="AD650" s="273"/>
      <c r="AE650" s="110"/>
      <c r="AF650" s="99"/>
      <c r="AG650" s="110"/>
      <c r="AH650" s="111"/>
      <c r="AI650" s="112"/>
      <c r="AJ650" s="110"/>
      <c r="AK650" s="113"/>
      <c r="AL650" s="114"/>
      <c r="AM650" s="278"/>
      <c r="AN650" s="98"/>
      <c r="AO650" s="98"/>
      <c r="AP650" s="116"/>
      <c r="AQ650" s="117"/>
      <c r="AR650" s="116"/>
      <c r="AS650" s="98"/>
      <c r="AT650" s="98"/>
      <c r="AU650" s="98"/>
      <c r="AV650" s="98"/>
      <c r="AW650" s="98"/>
      <c r="AX650" s="98"/>
      <c r="AY650" s="98"/>
      <c r="AZ650" s="98"/>
      <c r="BA650" s="98"/>
      <c r="BB650" s="98"/>
      <c r="BC650" s="98"/>
      <c r="BD650" s="98"/>
      <c r="BE650" s="98"/>
      <c r="BF650" s="98"/>
      <c r="BG650" s="98"/>
      <c r="BH650" s="98"/>
      <c r="BI650" s="98"/>
      <c r="BJ650" s="98"/>
      <c r="BK650" s="98"/>
      <c r="BL650" s="98"/>
      <c r="BM650" s="98"/>
      <c r="BN650" s="98"/>
    </row>
    <row r="651">
      <c r="A651" s="366" t="b">
        <v>0</v>
      </c>
      <c r="B651" s="128"/>
      <c r="C651" s="129"/>
      <c r="D651" s="130"/>
      <c r="E651" s="131"/>
      <c r="F651" s="132"/>
      <c r="G651" s="132"/>
      <c r="H651" s="132"/>
      <c r="I651" s="132"/>
      <c r="J651" s="132"/>
      <c r="K651" s="130"/>
      <c r="L651" s="130"/>
      <c r="M651" s="130"/>
      <c r="N651" s="195"/>
      <c r="O651" s="369"/>
      <c r="P651" s="370"/>
      <c r="Q651" s="196"/>
      <c r="R651" s="197"/>
      <c r="S651" s="198"/>
      <c r="T651" s="199"/>
      <c r="U651" s="200"/>
      <c r="V651" s="201"/>
      <c r="W651" s="202"/>
      <c r="X651" s="202"/>
      <c r="Y651" s="143"/>
      <c r="Z651" s="367"/>
      <c r="AA651" s="140"/>
      <c r="AB651" s="420"/>
      <c r="AC651" s="421"/>
      <c r="AD651" s="206"/>
      <c r="AE651" s="144"/>
      <c r="AF651" s="133"/>
      <c r="AG651" s="144"/>
      <c r="AH651" s="145"/>
      <c r="AI651" s="146"/>
      <c r="AJ651" s="144"/>
      <c r="AK651" s="147"/>
      <c r="AL651" s="114"/>
      <c r="AM651" s="211"/>
      <c r="AN651" s="132"/>
      <c r="AO651" s="132"/>
      <c r="AP651" s="149"/>
      <c r="AQ651" s="150"/>
      <c r="AR651" s="149"/>
      <c r="AS651" s="132"/>
      <c r="AT651" s="132"/>
      <c r="AU651" s="132"/>
      <c r="AV651" s="132"/>
      <c r="AW651" s="132"/>
      <c r="AX651" s="132"/>
      <c r="AY651" s="132"/>
      <c r="AZ651" s="132"/>
      <c r="BA651" s="132"/>
      <c r="BB651" s="132"/>
      <c r="BC651" s="132"/>
      <c r="BD651" s="132"/>
      <c r="BE651" s="132"/>
      <c r="BF651" s="132"/>
      <c r="BG651" s="132"/>
      <c r="BH651" s="132"/>
      <c r="BI651" s="132"/>
      <c r="BJ651" s="132"/>
      <c r="BK651" s="132"/>
      <c r="BL651" s="132"/>
      <c r="BM651" s="132"/>
      <c r="BN651" s="132"/>
    </row>
    <row r="652">
      <c r="A652" s="362" t="b">
        <v>0</v>
      </c>
      <c r="B652" s="94"/>
      <c r="C652" s="95"/>
      <c r="D652" s="96"/>
      <c r="E652" s="97"/>
      <c r="F652" s="98"/>
      <c r="G652" s="98"/>
      <c r="H652" s="98"/>
      <c r="I652" s="98"/>
      <c r="J652" s="98"/>
      <c r="K652" s="96"/>
      <c r="L652" s="96"/>
      <c r="M652" s="96"/>
      <c r="N652" s="270"/>
      <c r="O652" s="369"/>
      <c r="P652" s="370"/>
      <c r="Q652" s="196"/>
      <c r="R652" s="197"/>
      <c r="S652" s="198"/>
      <c r="T652" s="199"/>
      <c r="U652" s="200"/>
      <c r="V652" s="201"/>
      <c r="W652" s="202"/>
      <c r="X652" s="202"/>
      <c r="Y652" s="109"/>
      <c r="Z652" s="280"/>
      <c r="AA652" s="106"/>
      <c r="AB652" s="281"/>
      <c r="AC652" s="282"/>
      <c r="AD652" s="273"/>
      <c r="AE652" s="110"/>
      <c r="AF652" s="99"/>
      <c r="AG652" s="110"/>
      <c r="AH652" s="111"/>
      <c r="AI652" s="112"/>
      <c r="AJ652" s="110"/>
      <c r="AK652" s="113"/>
      <c r="AL652" s="114"/>
      <c r="AM652" s="278"/>
      <c r="AN652" s="98"/>
      <c r="AO652" s="98"/>
      <c r="AP652" s="116"/>
      <c r="AQ652" s="117"/>
      <c r="AR652" s="116"/>
      <c r="AS652" s="98"/>
      <c r="AT652" s="98"/>
      <c r="AU652" s="98"/>
      <c r="AV652" s="98"/>
      <c r="AW652" s="98"/>
      <c r="AX652" s="98"/>
      <c r="AY652" s="98"/>
      <c r="AZ652" s="98"/>
      <c r="BA652" s="98"/>
      <c r="BB652" s="98"/>
      <c r="BC652" s="98"/>
      <c r="BD652" s="98"/>
      <c r="BE652" s="98"/>
      <c r="BF652" s="98"/>
      <c r="BG652" s="98"/>
      <c r="BH652" s="98"/>
      <c r="BI652" s="98"/>
      <c r="BJ652" s="98"/>
      <c r="BK652" s="98"/>
      <c r="BL652" s="98"/>
      <c r="BM652" s="98"/>
      <c r="BN652" s="98"/>
    </row>
    <row r="653">
      <c r="A653" s="366" t="b">
        <v>0</v>
      </c>
      <c r="B653" s="128"/>
      <c r="C653" s="129"/>
      <c r="D653" s="130"/>
      <c r="E653" s="131"/>
      <c r="F653" s="132"/>
      <c r="G653" s="132"/>
      <c r="H653" s="132"/>
      <c r="I653" s="132"/>
      <c r="J653" s="132"/>
      <c r="K653" s="130"/>
      <c r="L653" s="130"/>
      <c r="M653" s="130"/>
      <c r="N653" s="195"/>
      <c r="O653" s="369"/>
      <c r="P653" s="370"/>
      <c r="Q653" s="196"/>
      <c r="R653" s="197"/>
      <c r="S653" s="198"/>
      <c r="T653" s="199"/>
      <c r="U653" s="200"/>
      <c r="V653" s="201"/>
      <c r="W653" s="202"/>
      <c r="X653" s="202"/>
      <c r="Y653" s="143"/>
      <c r="Z653" s="367"/>
      <c r="AA653" s="140"/>
      <c r="AB653" s="420"/>
      <c r="AC653" s="421"/>
      <c r="AD653" s="206"/>
      <c r="AE653" s="144"/>
      <c r="AF653" s="133"/>
      <c r="AG653" s="144"/>
      <c r="AH653" s="145"/>
      <c r="AI653" s="146"/>
      <c r="AJ653" s="144"/>
      <c r="AK653" s="147"/>
      <c r="AL653" s="114"/>
      <c r="AM653" s="211"/>
      <c r="AN653" s="132"/>
      <c r="AO653" s="132"/>
      <c r="AP653" s="149"/>
      <c r="AQ653" s="150"/>
      <c r="AR653" s="149"/>
      <c r="AS653" s="132"/>
      <c r="AT653" s="132"/>
      <c r="AU653" s="132"/>
      <c r="AV653" s="132"/>
      <c r="AW653" s="132"/>
      <c r="AX653" s="132"/>
      <c r="AY653" s="132"/>
      <c r="AZ653" s="132"/>
      <c r="BA653" s="132"/>
      <c r="BB653" s="132"/>
      <c r="BC653" s="132"/>
      <c r="BD653" s="132"/>
      <c r="BE653" s="132"/>
      <c r="BF653" s="132"/>
      <c r="BG653" s="132"/>
      <c r="BH653" s="132"/>
      <c r="BI653" s="132"/>
      <c r="BJ653" s="132"/>
      <c r="BK653" s="132"/>
      <c r="BL653" s="132"/>
      <c r="BM653" s="132"/>
      <c r="BN653" s="132"/>
    </row>
    <row r="654">
      <c r="A654" s="362" t="b">
        <v>0</v>
      </c>
      <c r="B654" s="94"/>
      <c r="C654" s="95"/>
      <c r="D654" s="96"/>
      <c r="E654" s="97"/>
      <c r="F654" s="98"/>
      <c r="G654" s="98"/>
      <c r="H654" s="98"/>
      <c r="I654" s="98"/>
      <c r="J654" s="98"/>
      <c r="K654" s="96"/>
      <c r="L654" s="96"/>
      <c r="M654" s="96"/>
      <c r="N654" s="270"/>
      <c r="O654" s="369"/>
      <c r="P654" s="370"/>
      <c r="Q654" s="196"/>
      <c r="R654" s="197"/>
      <c r="S654" s="198"/>
      <c r="T654" s="199"/>
      <c r="U654" s="200"/>
      <c r="V654" s="201"/>
      <c r="W654" s="202"/>
      <c r="X654" s="202"/>
      <c r="Y654" s="109"/>
      <c r="Z654" s="280"/>
      <c r="AA654" s="106"/>
      <c r="AB654" s="281"/>
      <c r="AC654" s="282"/>
      <c r="AD654" s="273"/>
      <c r="AE654" s="110"/>
      <c r="AF654" s="99"/>
      <c r="AG654" s="110"/>
      <c r="AH654" s="111"/>
      <c r="AI654" s="112"/>
      <c r="AJ654" s="110"/>
      <c r="AK654" s="113"/>
      <c r="AL654" s="114"/>
      <c r="AM654" s="278"/>
      <c r="AN654" s="98"/>
      <c r="AO654" s="98"/>
      <c r="AP654" s="116"/>
      <c r="AQ654" s="117"/>
      <c r="AR654" s="116"/>
      <c r="AS654" s="98"/>
      <c r="AT654" s="98"/>
      <c r="AU654" s="98"/>
      <c r="AV654" s="98"/>
      <c r="AW654" s="98"/>
      <c r="AX654" s="98"/>
      <c r="AY654" s="98"/>
      <c r="AZ654" s="98"/>
      <c r="BA654" s="98"/>
      <c r="BB654" s="98"/>
      <c r="BC654" s="98"/>
      <c r="BD654" s="98"/>
      <c r="BE654" s="98"/>
      <c r="BF654" s="98"/>
      <c r="BG654" s="98"/>
      <c r="BH654" s="98"/>
      <c r="BI654" s="98"/>
      <c r="BJ654" s="98"/>
      <c r="BK654" s="98"/>
      <c r="BL654" s="98"/>
      <c r="BM654" s="98"/>
      <c r="BN654" s="98"/>
    </row>
    <row r="655">
      <c r="A655" s="366" t="b">
        <v>0</v>
      </c>
      <c r="B655" s="128"/>
      <c r="C655" s="129"/>
      <c r="D655" s="130"/>
      <c r="E655" s="131"/>
      <c r="F655" s="132"/>
      <c r="G655" s="132"/>
      <c r="H655" s="132"/>
      <c r="I655" s="132"/>
      <c r="J655" s="132"/>
      <c r="K655" s="130"/>
      <c r="L655" s="130"/>
      <c r="M655" s="130"/>
      <c r="N655" s="195"/>
      <c r="O655" s="369"/>
      <c r="P655" s="370"/>
      <c r="Q655" s="196"/>
      <c r="R655" s="197"/>
      <c r="S655" s="198"/>
      <c r="T655" s="199"/>
      <c r="U655" s="200"/>
      <c r="V655" s="201"/>
      <c r="W655" s="202"/>
      <c r="X655" s="202"/>
      <c r="Y655" s="143"/>
      <c r="Z655" s="367"/>
      <c r="AA655" s="140"/>
      <c r="AB655" s="420"/>
      <c r="AC655" s="421"/>
      <c r="AD655" s="206"/>
      <c r="AE655" s="144"/>
      <c r="AF655" s="133"/>
      <c r="AG655" s="144"/>
      <c r="AH655" s="145"/>
      <c r="AI655" s="146"/>
      <c r="AJ655" s="144"/>
      <c r="AK655" s="147"/>
      <c r="AL655" s="114"/>
      <c r="AM655" s="211"/>
      <c r="AN655" s="132"/>
      <c r="AO655" s="132"/>
      <c r="AP655" s="149"/>
      <c r="AQ655" s="150"/>
      <c r="AR655" s="149"/>
      <c r="AS655" s="132"/>
      <c r="AT655" s="132"/>
      <c r="AU655" s="132"/>
      <c r="AV655" s="132"/>
      <c r="AW655" s="132"/>
      <c r="AX655" s="132"/>
      <c r="AY655" s="132"/>
      <c r="AZ655" s="132"/>
      <c r="BA655" s="132"/>
      <c r="BB655" s="132"/>
      <c r="BC655" s="132"/>
      <c r="BD655" s="132"/>
      <c r="BE655" s="132"/>
      <c r="BF655" s="132"/>
      <c r="BG655" s="132"/>
      <c r="BH655" s="132"/>
      <c r="BI655" s="132"/>
      <c r="BJ655" s="132"/>
      <c r="BK655" s="132"/>
      <c r="BL655" s="132"/>
      <c r="BM655" s="132"/>
      <c r="BN655" s="132"/>
    </row>
    <row r="656">
      <c r="A656" s="362" t="b">
        <v>0</v>
      </c>
      <c r="B656" s="94"/>
      <c r="C656" s="95"/>
      <c r="D656" s="96"/>
      <c r="E656" s="97"/>
      <c r="F656" s="98"/>
      <c r="G656" s="98"/>
      <c r="H656" s="98"/>
      <c r="I656" s="98"/>
      <c r="J656" s="98"/>
      <c r="K656" s="96"/>
      <c r="L656" s="96"/>
      <c r="M656" s="96"/>
      <c r="N656" s="270"/>
      <c r="O656" s="369"/>
      <c r="P656" s="370"/>
      <c r="Q656" s="196"/>
      <c r="R656" s="197"/>
      <c r="S656" s="198"/>
      <c r="T656" s="199"/>
      <c r="U656" s="200"/>
      <c r="V656" s="201"/>
      <c r="W656" s="202"/>
      <c r="X656" s="202"/>
      <c r="Y656" s="109"/>
      <c r="Z656" s="280"/>
      <c r="AA656" s="106"/>
      <c r="AB656" s="281"/>
      <c r="AC656" s="282"/>
      <c r="AD656" s="273"/>
      <c r="AE656" s="110"/>
      <c r="AF656" s="99"/>
      <c r="AG656" s="110"/>
      <c r="AH656" s="111"/>
      <c r="AI656" s="112"/>
      <c r="AJ656" s="110"/>
      <c r="AK656" s="113"/>
      <c r="AL656" s="114"/>
      <c r="AM656" s="278"/>
      <c r="AN656" s="98"/>
      <c r="AO656" s="98"/>
      <c r="AP656" s="116"/>
      <c r="AQ656" s="117"/>
      <c r="AR656" s="116"/>
      <c r="AS656" s="98"/>
      <c r="AT656" s="98"/>
      <c r="AU656" s="98"/>
      <c r="AV656" s="98"/>
      <c r="AW656" s="98"/>
      <c r="AX656" s="98"/>
      <c r="AY656" s="98"/>
      <c r="AZ656" s="98"/>
      <c r="BA656" s="98"/>
      <c r="BB656" s="98"/>
      <c r="BC656" s="98"/>
      <c r="BD656" s="98"/>
      <c r="BE656" s="98"/>
      <c r="BF656" s="98"/>
      <c r="BG656" s="98"/>
      <c r="BH656" s="98"/>
      <c r="BI656" s="98"/>
      <c r="BJ656" s="98"/>
      <c r="BK656" s="98"/>
      <c r="BL656" s="98"/>
      <c r="BM656" s="98"/>
      <c r="BN656" s="98"/>
    </row>
    <row r="657">
      <c r="A657" s="366" t="b">
        <v>0</v>
      </c>
      <c r="B657" s="128"/>
      <c r="C657" s="129"/>
      <c r="D657" s="130"/>
      <c r="E657" s="131"/>
      <c r="F657" s="132"/>
      <c r="G657" s="132"/>
      <c r="H657" s="132"/>
      <c r="I657" s="132"/>
      <c r="J657" s="132"/>
      <c r="K657" s="130"/>
      <c r="L657" s="130"/>
      <c r="M657" s="130"/>
      <c r="N657" s="195"/>
      <c r="O657" s="369"/>
      <c r="P657" s="370"/>
      <c r="Q657" s="196"/>
      <c r="R657" s="197"/>
      <c r="S657" s="198"/>
      <c r="T657" s="199"/>
      <c r="U657" s="200"/>
      <c r="V657" s="201"/>
      <c r="W657" s="202"/>
      <c r="X657" s="202"/>
      <c r="Y657" s="143"/>
      <c r="Z657" s="367"/>
      <c r="AA657" s="140"/>
      <c r="AB657" s="420"/>
      <c r="AC657" s="421"/>
      <c r="AD657" s="206"/>
      <c r="AE657" s="144"/>
      <c r="AF657" s="133"/>
      <c r="AG657" s="144"/>
      <c r="AH657" s="145"/>
      <c r="AI657" s="146"/>
      <c r="AJ657" s="144"/>
      <c r="AK657" s="147"/>
      <c r="AL657" s="114"/>
      <c r="AM657" s="211"/>
      <c r="AN657" s="132"/>
      <c r="AO657" s="132"/>
      <c r="AP657" s="149"/>
      <c r="AQ657" s="150"/>
      <c r="AR657" s="149"/>
      <c r="AS657" s="132"/>
      <c r="AT657" s="132"/>
      <c r="AU657" s="132"/>
      <c r="AV657" s="132"/>
      <c r="AW657" s="132"/>
      <c r="AX657" s="132"/>
      <c r="AY657" s="132"/>
      <c r="AZ657" s="132"/>
      <c r="BA657" s="132"/>
      <c r="BB657" s="132"/>
      <c r="BC657" s="132"/>
      <c r="BD657" s="132"/>
      <c r="BE657" s="132"/>
      <c r="BF657" s="132"/>
      <c r="BG657" s="132"/>
      <c r="BH657" s="132"/>
      <c r="BI657" s="132"/>
      <c r="BJ657" s="132"/>
      <c r="BK657" s="132"/>
      <c r="BL657" s="132"/>
      <c r="BM657" s="132"/>
      <c r="BN657" s="132"/>
    </row>
    <row r="658">
      <c r="A658" s="362" t="b">
        <v>0</v>
      </c>
      <c r="B658" s="94"/>
      <c r="C658" s="95"/>
      <c r="D658" s="96"/>
      <c r="E658" s="97"/>
      <c r="F658" s="98"/>
      <c r="G658" s="98"/>
      <c r="H658" s="98"/>
      <c r="I658" s="98"/>
      <c r="J658" s="98"/>
      <c r="K658" s="96"/>
      <c r="L658" s="96"/>
      <c r="M658" s="96"/>
      <c r="N658" s="270"/>
      <c r="O658" s="369"/>
      <c r="P658" s="370"/>
      <c r="Q658" s="196"/>
      <c r="R658" s="197"/>
      <c r="S658" s="198"/>
      <c r="T658" s="199"/>
      <c r="U658" s="200"/>
      <c r="V658" s="201"/>
      <c r="W658" s="202"/>
      <c r="X658" s="202"/>
      <c r="Y658" s="109"/>
      <c r="Z658" s="280"/>
      <c r="AA658" s="106"/>
      <c r="AB658" s="281"/>
      <c r="AC658" s="282"/>
      <c r="AD658" s="273"/>
      <c r="AE658" s="110"/>
      <c r="AF658" s="99"/>
      <c r="AG658" s="110"/>
      <c r="AH658" s="111"/>
      <c r="AI658" s="112"/>
      <c r="AJ658" s="110"/>
      <c r="AK658" s="113"/>
      <c r="AL658" s="114"/>
      <c r="AM658" s="278"/>
      <c r="AN658" s="98"/>
      <c r="AO658" s="98"/>
      <c r="AP658" s="116"/>
      <c r="AQ658" s="117"/>
      <c r="AR658" s="116"/>
      <c r="AS658" s="98"/>
      <c r="AT658" s="98"/>
      <c r="AU658" s="98"/>
      <c r="AV658" s="98"/>
      <c r="AW658" s="98"/>
      <c r="AX658" s="98"/>
      <c r="AY658" s="98"/>
      <c r="AZ658" s="98"/>
      <c r="BA658" s="98"/>
      <c r="BB658" s="98"/>
      <c r="BC658" s="98"/>
      <c r="BD658" s="98"/>
      <c r="BE658" s="98"/>
      <c r="BF658" s="98"/>
      <c r="BG658" s="98"/>
      <c r="BH658" s="98"/>
      <c r="BI658" s="98"/>
      <c r="BJ658" s="98"/>
      <c r="BK658" s="98"/>
      <c r="BL658" s="98"/>
      <c r="BM658" s="98"/>
      <c r="BN658" s="98"/>
    </row>
    <row r="659">
      <c r="A659" s="366" t="b">
        <v>0</v>
      </c>
      <c r="B659" s="128"/>
      <c r="C659" s="129"/>
      <c r="D659" s="130"/>
      <c r="E659" s="131"/>
      <c r="F659" s="132"/>
      <c r="G659" s="132"/>
      <c r="H659" s="132"/>
      <c r="I659" s="132"/>
      <c r="J659" s="132"/>
      <c r="K659" s="130"/>
      <c r="L659" s="130"/>
      <c r="M659" s="130"/>
      <c r="N659" s="195"/>
      <c r="O659" s="369"/>
      <c r="P659" s="370"/>
      <c r="Q659" s="196"/>
      <c r="R659" s="197"/>
      <c r="S659" s="198"/>
      <c r="T659" s="199"/>
      <c r="U659" s="200"/>
      <c r="V659" s="201"/>
      <c r="W659" s="202"/>
      <c r="X659" s="202"/>
      <c r="Y659" s="143"/>
      <c r="Z659" s="367"/>
      <c r="AA659" s="140"/>
      <c r="AB659" s="420"/>
      <c r="AC659" s="421"/>
      <c r="AD659" s="206"/>
      <c r="AE659" s="144"/>
      <c r="AF659" s="133"/>
      <c r="AG659" s="144"/>
      <c r="AH659" s="145"/>
      <c r="AI659" s="146"/>
      <c r="AJ659" s="144"/>
      <c r="AK659" s="147"/>
      <c r="AL659" s="114"/>
      <c r="AM659" s="211"/>
      <c r="AN659" s="132"/>
      <c r="AO659" s="132"/>
      <c r="AP659" s="149"/>
      <c r="AQ659" s="150"/>
      <c r="AR659" s="149"/>
      <c r="AS659" s="132"/>
      <c r="AT659" s="132"/>
      <c r="AU659" s="132"/>
      <c r="AV659" s="132"/>
      <c r="AW659" s="132"/>
      <c r="AX659" s="132"/>
      <c r="AY659" s="132"/>
      <c r="AZ659" s="132"/>
      <c r="BA659" s="132"/>
      <c r="BB659" s="132"/>
      <c r="BC659" s="132"/>
      <c r="BD659" s="132"/>
      <c r="BE659" s="132"/>
      <c r="BF659" s="132"/>
      <c r="BG659" s="132"/>
      <c r="BH659" s="132"/>
      <c r="BI659" s="132"/>
      <c r="BJ659" s="132"/>
      <c r="BK659" s="132"/>
      <c r="BL659" s="132"/>
      <c r="BM659" s="132"/>
      <c r="BN659" s="132"/>
    </row>
    <row r="660">
      <c r="A660" s="362" t="b">
        <v>0</v>
      </c>
      <c r="B660" s="94"/>
      <c r="C660" s="95"/>
      <c r="D660" s="96"/>
      <c r="E660" s="97"/>
      <c r="F660" s="98"/>
      <c r="G660" s="98"/>
      <c r="H660" s="98"/>
      <c r="I660" s="98"/>
      <c r="J660" s="98"/>
      <c r="K660" s="96"/>
      <c r="L660" s="96"/>
      <c r="M660" s="96"/>
      <c r="N660" s="270"/>
      <c r="O660" s="369"/>
      <c r="P660" s="370"/>
      <c r="Q660" s="196"/>
      <c r="R660" s="197"/>
      <c r="S660" s="198"/>
      <c r="T660" s="199"/>
      <c r="U660" s="200"/>
      <c r="V660" s="201"/>
      <c r="W660" s="202"/>
      <c r="X660" s="202"/>
      <c r="Y660" s="109"/>
      <c r="Z660" s="280"/>
      <c r="AA660" s="106"/>
      <c r="AB660" s="281"/>
      <c r="AC660" s="282"/>
      <c r="AD660" s="273"/>
      <c r="AE660" s="110"/>
      <c r="AF660" s="99"/>
      <c r="AG660" s="110"/>
      <c r="AH660" s="111"/>
      <c r="AI660" s="112"/>
      <c r="AJ660" s="110"/>
      <c r="AK660" s="113"/>
      <c r="AL660" s="114"/>
      <c r="AM660" s="278"/>
      <c r="AN660" s="98"/>
      <c r="AO660" s="98"/>
      <c r="AP660" s="116"/>
      <c r="AQ660" s="117"/>
      <c r="AR660" s="116"/>
      <c r="AS660" s="98"/>
      <c r="AT660" s="98"/>
      <c r="AU660" s="98"/>
      <c r="AV660" s="98"/>
      <c r="AW660" s="98"/>
      <c r="AX660" s="98"/>
      <c r="AY660" s="98"/>
      <c r="AZ660" s="98"/>
      <c r="BA660" s="98"/>
      <c r="BB660" s="98"/>
      <c r="BC660" s="98"/>
      <c r="BD660" s="98"/>
      <c r="BE660" s="98"/>
      <c r="BF660" s="98"/>
      <c r="BG660" s="98"/>
      <c r="BH660" s="98"/>
      <c r="BI660" s="98"/>
      <c r="BJ660" s="98"/>
      <c r="BK660" s="98"/>
      <c r="BL660" s="98"/>
      <c r="BM660" s="98"/>
      <c r="BN660" s="98"/>
    </row>
    <row r="661">
      <c r="A661" s="366" t="b">
        <v>0</v>
      </c>
      <c r="B661" s="128"/>
      <c r="C661" s="129"/>
      <c r="D661" s="130"/>
      <c r="E661" s="131"/>
      <c r="F661" s="132"/>
      <c r="G661" s="132"/>
      <c r="H661" s="132"/>
      <c r="I661" s="132"/>
      <c r="J661" s="132"/>
      <c r="K661" s="130"/>
      <c r="L661" s="130"/>
      <c r="M661" s="130"/>
      <c r="N661" s="195"/>
      <c r="O661" s="369"/>
      <c r="P661" s="370"/>
      <c r="Q661" s="196"/>
      <c r="R661" s="197"/>
      <c r="S661" s="198"/>
      <c r="T661" s="199"/>
      <c r="U661" s="200"/>
      <c r="V661" s="201"/>
      <c r="W661" s="202"/>
      <c r="X661" s="202"/>
      <c r="Y661" s="143"/>
      <c r="Z661" s="367"/>
      <c r="AA661" s="140"/>
      <c r="AB661" s="420"/>
      <c r="AC661" s="421"/>
      <c r="AD661" s="206"/>
      <c r="AE661" s="144"/>
      <c r="AF661" s="133"/>
      <c r="AG661" s="144"/>
      <c r="AH661" s="145"/>
      <c r="AI661" s="146"/>
      <c r="AJ661" s="144"/>
      <c r="AK661" s="147"/>
      <c r="AL661" s="114"/>
      <c r="AM661" s="211"/>
      <c r="AN661" s="132"/>
      <c r="AO661" s="132"/>
      <c r="AP661" s="149"/>
      <c r="AQ661" s="150"/>
      <c r="AR661" s="149"/>
      <c r="AS661" s="132"/>
      <c r="AT661" s="132"/>
      <c r="AU661" s="132"/>
      <c r="AV661" s="132"/>
      <c r="AW661" s="132"/>
      <c r="AX661" s="132"/>
      <c r="AY661" s="132"/>
      <c r="AZ661" s="132"/>
      <c r="BA661" s="132"/>
      <c r="BB661" s="132"/>
      <c r="BC661" s="132"/>
      <c r="BD661" s="132"/>
      <c r="BE661" s="132"/>
      <c r="BF661" s="132"/>
      <c r="BG661" s="132"/>
      <c r="BH661" s="132"/>
      <c r="BI661" s="132"/>
      <c r="BJ661" s="132"/>
      <c r="BK661" s="132"/>
      <c r="BL661" s="132"/>
      <c r="BM661" s="132"/>
      <c r="BN661" s="132"/>
    </row>
    <row r="662">
      <c r="A662" s="362" t="b">
        <v>0</v>
      </c>
      <c r="B662" s="94"/>
      <c r="C662" s="95"/>
      <c r="D662" s="96"/>
      <c r="E662" s="97"/>
      <c r="F662" s="98"/>
      <c r="G662" s="98"/>
      <c r="H662" s="98"/>
      <c r="I662" s="98"/>
      <c r="J662" s="98"/>
      <c r="K662" s="96"/>
      <c r="L662" s="96"/>
      <c r="M662" s="96"/>
      <c r="N662" s="270"/>
      <c r="O662" s="369"/>
      <c r="P662" s="370"/>
      <c r="Q662" s="196"/>
      <c r="R662" s="197"/>
      <c r="S662" s="198"/>
      <c r="T662" s="199"/>
      <c r="U662" s="200"/>
      <c r="V662" s="201"/>
      <c r="W662" s="202"/>
      <c r="X662" s="202"/>
      <c r="Y662" s="109"/>
      <c r="Z662" s="280"/>
      <c r="AA662" s="106"/>
      <c r="AB662" s="281"/>
      <c r="AC662" s="282"/>
      <c r="AD662" s="273"/>
      <c r="AE662" s="110"/>
      <c r="AF662" s="99"/>
      <c r="AG662" s="110"/>
      <c r="AH662" s="111"/>
      <c r="AI662" s="112"/>
      <c r="AJ662" s="110"/>
      <c r="AK662" s="113"/>
      <c r="AL662" s="114"/>
      <c r="AM662" s="278"/>
      <c r="AN662" s="98"/>
      <c r="AO662" s="98"/>
      <c r="AP662" s="116"/>
      <c r="AQ662" s="117"/>
      <c r="AR662" s="116"/>
      <c r="AS662" s="98"/>
      <c r="AT662" s="98"/>
      <c r="AU662" s="98"/>
      <c r="AV662" s="98"/>
      <c r="AW662" s="98"/>
      <c r="AX662" s="98"/>
      <c r="AY662" s="98"/>
      <c r="AZ662" s="98"/>
      <c r="BA662" s="98"/>
      <c r="BB662" s="98"/>
      <c r="BC662" s="98"/>
      <c r="BD662" s="98"/>
      <c r="BE662" s="98"/>
      <c r="BF662" s="98"/>
      <c r="BG662" s="98"/>
      <c r="BH662" s="98"/>
      <c r="BI662" s="98"/>
      <c r="BJ662" s="98"/>
      <c r="BK662" s="98"/>
      <c r="BL662" s="98"/>
      <c r="BM662" s="98"/>
      <c r="BN662" s="98"/>
    </row>
    <row r="663">
      <c r="A663" s="366" t="b">
        <v>0</v>
      </c>
      <c r="B663" s="128"/>
      <c r="C663" s="129"/>
      <c r="D663" s="130"/>
      <c r="E663" s="131"/>
      <c r="F663" s="132"/>
      <c r="G663" s="132"/>
      <c r="H663" s="132"/>
      <c r="I663" s="132"/>
      <c r="J663" s="132"/>
      <c r="K663" s="130"/>
      <c r="L663" s="130"/>
      <c r="M663" s="130"/>
      <c r="N663" s="195"/>
      <c r="O663" s="369"/>
      <c r="P663" s="370"/>
      <c r="Q663" s="196"/>
      <c r="R663" s="197"/>
      <c r="S663" s="198"/>
      <c r="T663" s="199"/>
      <c r="U663" s="200"/>
      <c r="V663" s="201"/>
      <c r="W663" s="202"/>
      <c r="X663" s="202"/>
      <c r="Y663" s="143"/>
      <c r="Z663" s="367"/>
      <c r="AA663" s="140"/>
      <c r="AB663" s="420"/>
      <c r="AC663" s="421"/>
      <c r="AD663" s="206"/>
      <c r="AE663" s="144"/>
      <c r="AF663" s="133"/>
      <c r="AG663" s="144"/>
      <c r="AH663" s="145"/>
      <c r="AI663" s="146"/>
      <c r="AJ663" s="144"/>
      <c r="AK663" s="147"/>
      <c r="AL663" s="114"/>
      <c r="AM663" s="211"/>
      <c r="AN663" s="132"/>
      <c r="AO663" s="132"/>
      <c r="AP663" s="149"/>
      <c r="AQ663" s="150"/>
      <c r="AR663" s="149"/>
      <c r="AS663" s="132"/>
      <c r="AT663" s="132"/>
      <c r="AU663" s="132"/>
      <c r="AV663" s="132"/>
      <c r="AW663" s="132"/>
      <c r="AX663" s="132"/>
      <c r="AY663" s="132"/>
      <c r="AZ663" s="132"/>
      <c r="BA663" s="132"/>
      <c r="BB663" s="132"/>
      <c r="BC663" s="132"/>
      <c r="BD663" s="132"/>
      <c r="BE663" s="132"/>
      <c r="BF663" s="132"/>
      <c r="BG663" s="132"/>
      <c r="BH663" s="132"/>
      <c r="BI663" s="132"/>
      <c r="BJ663" s="132"/>
      <c r="BK663" s="132"/>
      <c r="BL663" s="132"/>
      <c r="BM663" s="132"/>
      <c r="BN663" s="132"/>
    </row>
    <row r="664">
      <c r="A664" s="362" t="b">
        <v>0</v>
      </c>
      <c r="B664" s="94"/>
      <c r="C664" s="95"/>
      <c r="D664" s="96"/>
      <c r="E664" s="97"/>
      <c r="F664" s="98"/>
      <c r="G664" s="98"/>
      <c r="H664" s="98"/>
      <c r="I664" s="98"/>
      <c r="J664" s="98"/>
      <c r="K664" s="96"/>
      <c r="L664" s="96"/>
      <c r="M664" s="96"/>
      <c r="N664" s="270"/>
      <c r="O664" s="369"/>
      <c r="P664" s="370"/>
      <c r="Q664" s="196"/>
      <c r="R664" s="197"/>
      <c r="S664" s="198"/>
      <c r="T664" s="199"/>
      <c r="U664" s="200"/>
      <c r="V664" s="201"/>
      <c r="W664" s="202"/>
      <c r="X664" s="202"/>
      <c r="Y664" s="109"/>
      <c r="Z664" s="280"/>
      <c r="AA664" s="106"/>
      <c r="AB664" s="281"/>
      <c r="AC664" s="282"/>
      <c r="AD664" s="273"/>
      <c r="AE664" s="110"/>
      <c r="AF664" s="99"/>
      <c r="AG664" s="110"/>
      <c r="AH664" s="111"/>
      <c r="AI664" s="112"/>
      <c r="AJ664" s="110"/>
      <c r="AK664" s="113"/>
      <c r="AL664" s="114"/>
      <c r="AM664" s="278"/>
      <c r="AN664" s="98"/>
      <c r="AO664" s="98"/>
      <c r="AP664" s="116"/>
      <c r="AQ664" s="117"/>
      <c r="AR664" s="116"/>
      <c r="AS664" s="98"/>
      <c r="AT664" s="98"/>
      <c r="AU664" s="98"/>
      <c r="AV664" s="98"/>
      <c r="AW664" s="98"/>
      <c r="AX664" s="98"/>
      <c r="AY664" s="98"/>
      <c r="AZ664" s="98"/>
      <c r="BA664" s="98"/>
      <c r="BB664" s="98"/>
      <c r="BC664" s="98"/>
      <c r="BD664" s="98"/>
      <c r="BE664" s="98"/>
      <c r="BF664" s="98"/>
      <c r="BG664" s="98"/>
      <c r="BH664" s="98"/>
      <c r="BI664" s="98"/>
      <c r="BJ664" s="98"/>
      <c r="BK664" s="98"/>
      <c r="BL664" s="98"/>
      <c r="BM664" s="98"/>
      <c r="BN664" s="98"/>
    </row>
    <row r="665">
      <c r="A665" s="366" t="b">
        <v>0</v>
      </c>
      <c r="B665" s="128"/>
      <c r="C665" s="129"/>
      <c r="D665" s="130"/>
      <c r="E665" s="131"/>
      <c r="F665" s="132"/>
      <c r="G665" s="132"/>
      <c r="H665" s="132"/>
      <c r="I665" s="132"/>
      <c r="J665" s="132"/>
      <c r="K665" s="130"/>
      <c r="L665" s="130"/>
      <c r="M665" s="130"/>
      <c r="N665" s="195"/>
      <c r="O665" s="369"/>
      <c r="P665" s="370"/>
      <c r="Q665" s="196"/>
      <c r="R665" s="197"/>
      <c r="S665" s="198"/>
      <c r="T665" s="199"/>
      <c r="U665" s="200"/>
      <c r="V665" s="201"/>
      <c r="W665" s="202"/>
      <c r="X665" s="202"/>
      <c r="Y665" s="143"/>
      <c r="Z665" s="367"/>
      <c r="AA665" s="140"/>
      <c r="AB665" s="420"/>
      <c r="AC665" s="421"/>
      <c r="AD665" s="206"/>
      <c r="AE665" s="144"/>
      <c r="AF665" s="133"/>
      <c r="AG665" s="144"/>
      <c r="AH665" s="145"/>
      <c r="AI665" s="146"/>
      <c r="AJ665" s="144"/>
      <c r="AK665" s="147"/>
      <c r="AL665" s="114"/>
      <c r="AM665" s="211"/>
      <c r="AN665" s="132"/>
      <c r="AO665" s="132"/>
      <c r="AP665" s="149"/>
      <c r="AQ665" s="150"/>
      <c r="AR665" s="149"/>
      <c r="AS665" s="132"/>
      <c r="AT665" s="132"/>
      <c r="AU665" s="132"/>
      <c r="AV665" s="132"/>
      <c r="AW665" s="132"/>
      <c r="AX665" s="132"/>
      <c r="AY665" s="132"/>
      <c r="AZ665" s="132"/>
      <c r="BA665" s="132"/>
      <c r="BB665" s="132"/>
      <c r="BC665" s="132"/>
      <c r="BD665" s="132"/>
      <c r="BE665" s="132"/>
      <c r="BF665" s="132"/>
      <c r="BG665" s="132"/>
      <c r="BH665" s="132"/>
      <c r="BI665" s="132"/>
      <c r="BJ665" s="132"/>
      <c r="BK665" s="132"/>
      <c r="BL665" s="132"/>
      <c r="BM665" s="132"/>
      <c r="BN665" s="132"/>
    </row>
    <row r="666">
      <c r="A666" s="362" t="b">
        <v>0</v>
      </c>
      <c r="B666" s="94"/>
      <c r="C666" s="95"/>
      <c r="D666" s="96"/>
      <c r="E666" s="97"/>
      <c r="F666" s="98"/>
      <c r="G666" s="98"/>
      <c r="H666" s="98"/>
      <c r="I666" s="98"/>
      <c r="J666" s="98"/>
      <c r="K666" s="96"/>
      <c r="L666" s="96"/>
      <c r="M666" s="96"/>
      <c r="N666" s="270"/>
      <c r="O666" s="369"/>
      <c r="P666" s="370"/>
      <c r="Q666" s="196"/>
      <c r="R666" s="197"/>
      <c r="S666" s="198"/>
      <c r="T666" s="199"/>
      <c r="U666" s="200"/>
      <c r="V666" s="201"/>
      <c r="W666" s="202"/>
      <c r="X666" s="202"/>
      <c r="Y666" s="109"/>
      <c r="Z666" s="280"/>
      <c r="AA666" s="106"/>
      <c r="AB666" s="281"/>
      <c r="AC666" s="282"/>
      <c r="AD666" s="273"/>
      <c r="AE666" s="110"/>
      <c r="AF666" s="99"/>
      <c r="AG666" s="110"/>
      <c r="AH666" s="111"/>
      <c r="AI666" s="112"/>
      <c r="AJ666" s="110"/>
      <c r="AK666" s="113"/>
      <c r="AL666" s="114"/>
      <c r="AM666" s="278"/>
      <c r="AN666" s="98"/>
      <c r="AO666" s="98"/>
      <c r="AP666" s="116"/>
      <c r="AQ666" s="117"/>
      <c r="AR666" s="116"/>
      <c r="AS666" s="98"/>
      <c r="AT666" s="98"/>
      <c r="AU666" s="98"/>
      <c r="AV666" s="98"/>
      <c r="AW666" s="98"/>
      <c r="AX666" s="98"/>
      <c r="AY666" s="98"/>
      <c r="AZ666" s="98"/>
      <c r="BA666" s="98"/>
      <c r="BB666" s="98"/>
      <c r="BC666" s="98"/>
      <c r="BD666" s="98"/>
      <c r="BE666" s="98"/>
      <c r="BF666" s="98"/>
      <c r="BG666" s="98"/>
      <c r="BH666" s="98"/>
      <c r="BI666" s="98"/>
      <c r="BJ666" s="98"/>
      <c r="BK666" s="98"/>
      <c r="BL666" s="98"/>
      <c r="BM666" s="98"/>
      <c r="BN666" s="98"/>
    </row>
    <row r="667">
      <c r="A667" s="366" t="b">
        <v>0</v>
      </c>
      <c r="B667" s="128"/>
      <c r="C667" s="129"/>
      <c r="D667" s="130"/>
      <c r="E667" s="131"/>
      <c r="F667" s="132"/>
      <c r="G667" s="132"/>
      <c r="H667" s="132"/>
      <c r="I667" s="132"/>
      <c r="J667" s="132"/>
      <c r="K667" s="130"/>
      <c r="L667" s="130"/>
      <c r="M667" s="130"/>
      <c r="N667" s="195"/>
      <c r="O667" s="369"/>
      <c r="P667" s="370"/>
      <c r="Q667" s="196"/>
      <c r="R667" s="197"/>
      <c r="S667" s="198"/>
      <c r="T667" s="199"/>
      <c r="U667" s="200"/>
      <c r="V667" s="201"/>
      <c r="W667" s="202"/>
      <c r="X667" s="202"/>
      <c r="Y667" s="143"/>
      <c r="Z667" s="367"/>
      <c r="AA667" s="140"/>
      <c r="AB667" s="420"/>
      <c r="AC667" s="421"/>
      <c r="AD667" s="206"/>
      <c r="AE667" s="144"/>
      <c r="AF667" s="133"/>
      <c r="AG667" s="144"/>
      <c r="AH667" s="145"/>
      <c r="AI667" s="146"/>
      <c r="AJ667" s="144"/>
      <c r="AK667" s="147"/>
      <c r="AL667" s="114"/>
      <c r="AM667" s="211"/>
      <c r="AN667" s="132"/>
      <c r="AO667" s="132"/>
      <c r="AP667" s="149"/>
      <c r="AQ667" s="150"/>
      <c r="AR667" s="149"/>
      <c r="AS667" s="132"/>
      <c r="AT667" s="132"/>
      <c r="AU667" s="132"/>
      <c r="AV667" s="132"/>
      <c r="AW667" s="132"/>
      <c r="AX667" s="132"/>
      <c r="AY667" s="132"/>
      <c r="AZ667" s="132"/>
      <c r="BA667" s="132"/>
      <c r="BB667" s="132"/>
      <c r="BC667" s="132"/>
      <c r="BD667" s="132"/>
      <c r="BE667" s="132"/>
      <c r="BF667" s="132"/>
      <c r="BG667" s="132"/>
      <c r="BH667" s="132"/>
      <c r="BI667" s="132"/>
      <c r="BJ667" s="132"/>
      <c r="BK667" s="132"/>
      <c r="BL667" s="132"/>
      <c r="BM667" s="132"/>
      <c r="BN667" s="132"/>
    </row>
    <row r="668">
      <c r="A668" s="362" t="b">
        <v>0</v>
      </c>
      <c r="B668" s="94"/>
      <c r="C668" s="95"/>
      <c r="D668" s="96"/>
      <c r="E668" s="97"/>
      <c r="F668" s="98"/>
      <c r="G668" s="98"/>
      <c r="H668" s="98"/>
      <c r="I668" s="98"/>
      <c r="J668" s="98"/>
      <c r="K668" s="96"/>
      <c r="L668" s="96"/>
      <c r="M668" s="96"/>
      <c r="N668" s="270"/>
      <c r="O668" s="369"/>
      <c r="P668" s="370"/>
      <c r="Q668" s="196"/>
      <c r="R668" s="197"/>
      <c r="S668" s="198"/>
      <c r="T668" s="199"/>
      <c r="U668" s="200"/>
      <c r="V668" s="201"/>
      <c r="W668" s="202"/>
      <c r="X668" s="202"/>
      <c r="Y668" s="109"/>
      <c r="Z668" s="280"/>
      <c r="AA668" s="106"/>
      <c r="AB668" s="281"/>
      <c r="AC668" s="282"/>
      <c r="AD668" s="273"/>
      <c r="AE668" s="110"/>
      <c r="AF668" s="99"/>
      <c r="AG668" s="110"/>
      <c r="AH668" s="111"/>
      <c r="AI668" s="112"/>
      <c r="AJ668" s="110"/>
      <c r="AK668" s="113"/>
      <c r="AL668" s="114"/>
      <c r="AM668" s="278"/>
      <c r="AN668" s="98"/>
      <c r="AO668" s="98"/>
      <c r="AP668" s="116"/>
      <c r="AQ668" s="117"/>
      <c r="AR668" s="116"/>
      <c r="AS668" s="98"/>
      <c r="AT668" s="98"/>
      <c r="AU668" s="98"/>
      <c r="AV668" s="98"/>
      <c r="AW668" s="98"/>
      <c r="AX668" s="98"/>
      <c r="AY668" s="98"/>
      <c r="AZ668" s="98"/>
      <c r="BA668" s="98"/>
      <c r="BB668" s="98"/>
      <c r="BC668" s="98"/>
      <c r="BD668" s="98"/>
      <c r="BE668" s="98"/>
      <c r="BF668" s="98"/>
      <c r="BG668" s="98"/>
      <c r="BH668" s="98"/>
      <c r="BI668" s="98"/>
      <c r="BJ668" s="98"/>
      <c r="BK668" s="98"/>
      <c r="BL668" s="98"/>
      <c r="BM668" s="98"/>
      <c r="BN668" s="98"/>
    </row>
    <row r="669">
      <c r="A669" s="366" t="b">
        <v>0</v>
      </c>
      <c r="B669" s="128"/>
      <c r="C669" s="129"/>
      <c r="D669" s="130"/>
      <c r="E669" s="131"/>
      <c r="F669" s="132"/>
      <c r="G669" s="132"/>
      <c r="H669" s="132"/>
      <c r="I669" s="132"/>
      <c r="J669" s="132"/>
      <c r="K669" s="130"/>
      <c r="L669" s="130"/>
      <c r="M669" s="130"/>
      <c r="N669" s="195"/>
      <c r="O669" s="369"/>
      <c r="P669" s="370"/>
      <c r="Q669" s="196"/>
      <c r="R669" s="197"/>
      <c r="S669" s="198"/>
      <c r="T669" s="199"/>
      <c r="U669" s="200"/>
      <c r="V669" s="201"/>
      <c r="W669" s="202"/>
      <c r="X669" s="202"/>
      <c r="Y669" s="143"/>
      <c r="Z669" s="367"/>
      <c r="AA669" s="140"/>
      <c r="AB669" s="420"/>
      <c r="AC669" s="421"/>
      <c r="AD669" s="206"/>
      <c r="AE669" s="144"/>
      <c r="AF669" s="133"/>
      <c r="AG669" s="144"/>
      <c r="AH669" s="145"/>
      <c r="AI669" s="146"/>
      <c r="AJ669" s="144"/>
      <c r="AK669" s="147"/>
      <c r="AL669" s="114"/>
      <c r="AM669" s="211"/>
      <c r="AN669" s="132"/>
      <c r="AO669" s="132"/>
      <c r="AP669" s="149"/>
      <c r="AQ669" s="150"/>
      <c r="AR669" s="149"/>
      <c r="AS669" s="132"/>
      <c r="AT669" s="132"/>
      <c r="AU669" s="132"/>
      <c r="AV669" s="132"/>
      <c r="AW669" s="132"/>
      <c r="AX669" s="132"/>
      <c r="AY669" s="132"/>
      <c r="AZ669" s="132"/>
      <c r="BA669" s="132"/>
      <c r="BB669" s="132"/>
      <c r="BC669" s="132"/>
      <c r="BD669" s="132"/>
      <c r="BE669" s="132"/>
      <c r="BF669" s="132"/>
      <c r="BG669" s="132"/>
      <c r="BH669" s="132"/>
      <c r="BI669" s="132"/>
      <c r="BJ669" s="132"/>
      <c r="BK669" s="132"/>
      <c r="BL669" s="132"/>
      <c r="BM669" s="132"/>
      <c r="BN669" s="132"/>
    </row>
    <row r="670">
      <c r="A670" s="362" t="b">
        <v>0</v>
      </c>
      <c r="B670" s="94"/>
      <c r="C670" s="95"/>
      <c r="D670" s="96"/>
      <c r="E670" s="97"/>
      <c r="F670" s="98"/>
      <c r="G670" s="98"/>
      <c r="H670" s="98"/>
      <c r="I670" s="98"/>
      <c r="J670" s="98"/>
      <c r="K670" s="96"/>
      <c r="L670" s="96"/>
      <c r="M670" s="96"/>
      <c r="N670" s="270"/>
      <c r="O670" s="369"/>
      <c r="P670" s="370"/>
      <c r="Q670" s="196"/>
      <c r="R670" s="197"/>
      <c r="S670" s="198"/>
      <c r="T670" s="199"/>
      <c r="U670" s="200"/>
      <c r="V670" s="201"/>
      <c r="W670" s="202"/>
      <c r="X670" s="202"/>
      <c r="Y670" s="109"/>
      <c r="Z670" s="280"/>
      <c r="AA670" s="106"/>
      <c r="AB670" s="281"/>
      <c r="AC670" s="282"/>
      <c r="AD670" s="273"/>
      <c r="AE670" s="110"/>
      <c r="AF670" s="99"/>
      <c r="AG670" s="110"/>
      <c r="AH670" s="111"/>
      <c r="AI670" s="112"/>
      <c r="AJ670" s="110"/>
      <c r="AK670" s="113"/>
      <c r="AL670" s="114"/>
      <c r="AM670" s="278"/>
      <c r="AN670" s="98"/>
      <c r="AO670" s="98"/>
      <c r="AP670" s="116"/>
      <c r="AQ670" s="117"/>
      <c r="AR670" s="116"/>
      <c r="AS670" s="98"/>
      <c r="AT670" s="98"/>
      <c r="AU670" s="98"/>
      <c r="AV670" s="98"/>
      <c r="AW670" s="98"/>
      <c r="AX670" s="98"/>
      <c r="AY670" s="98"/>
      <c r="AZ670" s="98"/>
      <c r="BA670" s="98"/>
      <c r="BB670" s="98"/>
      <c r="BC670" s="98"/>
      <c r="BD670" s="98"/>
      <c r="BE670" s="98"/>
      <c r="BF670" s="98"/>
      <c r="BG670" s="98"/>
      <c r="BH670" s="98"/>
      <c r="BI670" s="98"/>
      <c r="BJ670" s="98"/>
      <c r="BK670" s="98"/>
      <c r="BL670" s="98"/>
      <c r="BM670" s="98"/>
      <c r="BN670" s="98"/>
    </row>
    <row r="671">
      <c r="A671" s="366" t="b">
        <v>0</v>
      </c>
      <c r="B671" s="128"/>
      <c r="C671" s="129"/>
      <c r="D671" s="130"/>
      <c r="E671" s="131"/>
      <c r="F671" s="132"/>
      <c r="G671" s="132"/>
      <c r="H671" s="132"/>
      <c r="I671" s="132"/>
      <c r="J671" s="132"/>
      <c r="K671" s="130"/>
      <c r="L671" s="130"/>
      <c r="M671" s="130"/>
      <c r="N671" s="195"/>
      <c r="O671" s="369"/>
      <c r="P671" s="370"/>
      <c r="Q671" s="196"/>
      <c r="R671" s="197"/>
      <c r="S671" s="198"/>
      <c r="T671" s="199"/>
      <c r="U671" s="200"/>
      <c r="V671" s="201"/>
      <c r="W671" s="202"/>
      <c r="X671" s="202"/>
      <c r="Y671" s="143"/>
      <c r="Z671" s="367"/>
      <c r="AA671" s="140"/>
      <c r="AB671" s="420"/>
      <c r="AC671" s="421"/>
      <c r="AD671" s="206"/>
      <c r="AE671" s="144"/>
      <c r="AF671" s="133"/>
      <c r="AG671" s="144"/>
      <c r="AH671" s="145"/>
      <c r="AI671" s="146"/>
      <c r="AJ671" s="144"/>
      <c r="AK671" s="147"/>
      <c r="AL671" s="114"/>
      <c r="AM671" s="211"/>
      <c r="AN671" s="132"/>
      <c r="AO671" s="132"/>
      <c r="AP671" s="149"/>
      <c r="AQ671" s="150"/>
      <c r="AR671" s="149"/>
      <c r="AS671" s="132"/>
      <c r="AT671" s="132"/>
      <c r="AU671" s="132"/>
      <c r="AV671" s="132"/>
      <c r="AW671" s="132"/>
      <c r="AX671" s="132"/>
      <c r="AY671" s="132"/>
      <c r="AZ671" s="132"/>
      <c r="BA671" s="132"/>
      <c r="BB671" s="132"/>
      <c r="BC671" s="132"/>
      <c r="BD671" s="132"/>
      <c r="BE671" s="132"/>
      <c r="BF671" s="132"/>
      <c r="BG671" s="132"/>
      <c r="BH671" s="132"/>
      <c r="BI671" s="132"/>
      <c r="BJ671" s="132"/>
      <c r="BK671" s="132"/>
      <c r="BL671" s="132"/>
      <c r="BM671" s="132"/>
      <c r="BN671" s="132"/>
    </row>
    <row r="672">
      <c r="A672" s="362" t="b">
        <v>0</v>
      </c>
      <c r="B672" s="94"/>
      <c r="C672" s="95"/>
      <c r="D672" s="96"/>
      <c r="E672" s="97"/>
      <c r="F672" s="98"/>
      <c r="G672" s="98"/>
      <c r="H672" s="98"/>
      <c r="I672" s="98"/>
      <c r="J672" s="98"/>
      <c r="K672" s="96"/>
      <c r="L672" s="96"/>
      <c r="M672" s="96"/>
      <c r="N672" s="270"/>
      <c r="O672" s="369"/>
      <c r="P672" s="370"/>
      <c r="Q672" s="196"/>
      <c r="R672" s="197"/>
      <c r="S672" s="198"/>
      <c r="T672" s="199"/>
      <c r="U672" s="200"/>
      <c r="V672" s="201"/>
      <c r="W672" s="202"/>
      <c r="X672" s="202"/>
      <c r="Y672" s="109"/>
      <c r="Z672" s="280"/>
      <c r="AA672" s="106"/>
      <c r="AB672" s="281"/>
      <c r="AC672" s="282"/>
      <c r="AD672" s="273"/>
      <c r="AE672" s="110"/>
      <c r="AF672" s="99"/>
      <c r="AG672" s="110"/>
      <c r="AH672" s="111"/>
      <c r="AI672" s="112"/>
      <c r="AJ672" s="110"/>
      <c r="AK672" s="113"/>
      <c r="AL672" s="114"/>
      <c r="AM672" s="278"/>
      <c r="AN672" s="98"/>
      <c r="AO672" s="98"/>
      <c r="AP672" s="116"/>
      <c r="AQ672" s="117"/>
      <c r="AR672" s="116"/>
      <c r="AS672" s="98"/>
      <c r="AT672" s="98"/>
      <c r="AU672" s="98"/>
      <c r="AV672" s="98"/>
      <c r="AW672" s="98"/>
      <c r="AX672" s="98"/>
      <c r="AY672" s="98"/>
      <c r="AZ672" s="98"/>
      <c r="BA672" s="98"/>
      <c r="BB672" s="98"/>
      <c r="BC672" s="98"/>
      <c r="BD672" s="98"/>
      <c r="BE672" s="98"/>
      <c r="BF672" s="98"/>
      <c r="BG672" s="98"/>
      <c r="BH672" s="98"/>
      <c r="BI672" s="98"/>
      <c r="BJ672" s="98"/>
      <c r="BK672" s="98"/>
      <c r="BL672" s="98"/>
      <c r="BM672" s="98"/>
      <c r="BN672" s="98"/>
    </row>
    <row r="673">
      <c r="A673" s="366" t="b">
        <v>0</v>
      </c>
      <c r="B673" s="128"/>
      <c r="C673" s="129"/>
      <c r="D673" s="130"/>
      <c r="E673" s="131"/>
      <c r="F673" s="132"/>
      <c r="G673" s="132"/>
      <c r="H673" s="132"/>
      <c r="I673" s="132"/>
      <c r="J673" s="132"/>
      <c r="K673" s="130"/>
      <c r="L673" s="130"/>
      <c r="M673" s="130"/>
      <c r="N673" s="195"/>
      <c r="O673" s="369"/>
      <c r="P673" s="370"/>
      <c r="Q673" s="196"/>
      <c r="R673" s="197"/>
      <c r="S673" s="198"/>
      <c r="T673" s="199"/>
      <c r="U673" s="200"/>
      <c r="V673" s="201"/>
      <c r="W673" s="202"/>
      <c r="X673" s="202"/>
      <c r="Y673" s="143"/>
      <c r="Z673" s="367"/>
      <c r="AA673" s="140"/>
      <c r="AB673" s="420"/>
      <c r="AC673" s="421"/>
      <c r="AD673" s="206"/>
      <c r="AE673" s="144"/>
      <c r="AF673" s="133"/>
      <c r="AG673" s="144"/>
      <c r="AH673" s="145"/>
      <c r="AI673" s="146"/>
      <c r="AJ673" s="144"/>
      <c r="AK673" s="147"/>
      <c r="AL673" s="114"/>
      <c r="AM673" s="211"/>
      <c r="AN673" s="132"/>
      <c r="AO673" s="132"/>
      <c r="AP673" s="149"/>
      <c r="AQ673" s="150"/>
      <c r="AR673" s="149"/>
      <c r="AS673" s="132"/>
      <c r="AT673" s="132"/>
      <c r="AU673" s="132"/>
      <c r="AV673" s="132"/>
      <c r="AW673" s="132"/>
      <c r="AX673" s="132"/>
      <c r="AY673" s="132"/>
      <c r="AZ673" s="132"/>
      <c r="BA673" s="132"/>
      <c r="BB673" s="132"/>
      <c r="BC673" s="132"/>
      <c r="BD673" s="132"/>
      <c r="BE673" s="132"/>
      <c r="BF673" s="132"/>
      <c r="BG673" s="132"/>
      <c r="BH673" s="132"/>
      <c r="BI673" s="132"/>
      <c r="BJ673" s="132"/>
      <c r="BK673" s="132"/>
      <c r="BL673" s="132"/>
      <c r="BM673" s="132"/>
      <c r="BN673" s="132"/>
    </row>
    <row r="674">
      <c r="A674" s="362" t="b">
        <v>0</v>
      </c>
      <c r="B674" s="94"/>
      <c r="C674" s="95"/>
      <c r="D674" s="96"/>
      <c r="E674" s="97"/>
      <c r="F674" s="98"/>
      <c r="G674" s="98"/>
      <c r="H674" s="98"/>
      <c r="I674" s="98"/>
      <c r="J674" s="98"/>
      <c r="K674" s="96"/>
      <c r="L674" s="96"/>
      <c r="M674" s="96"/>
      <c r="N674" s="270"/>
      <c r="O674" s="369"/>
      <c r="P674" s="370"/>
      <c r="Q674" s="196"/>
      <c r="R674" s="197"/>
      <c r="S674" s="198"/>
      <c r="T674" s="199"/>
      <c r="U674" s="200"/>
      <c r="V674" s="201"/>
      <c r="W674" s="202"/>
      <c r="X674" s="202"/>
      <c r="Y674" s="109"/>
      <c r="Z674" s="280"/>
      <c r="AA674" s="106"/>
      <c r="AB674" s="281"/>
      <c r="AC674" s="282"/>
      <c r="AD674" s="273"/>
      <c r="AE674" s="110"/>
      <c r="AF674" s="99"/>
      <c r="AG674" s="110"/>
      <c r="AH674" s="111"/>
      <c r="AI674" s="112"/>
      <c r="AJ674" s="110"/>
      <c r="AK674" s="113"/>
      <c r="AL674" s="114"/>
      <c r="AM674" s="278"/>
      <c r="AN674" s="98"/>
      <c r="AO674" s="98"/>
      <c r="AP674" s="116"/>
      <c r="AQ674" s="117"/>
      <c r="AR674" s="116"/>
      <c r="AS674" s="98"/>
      <c r="AT674" s="98"/>
      <c r="AU674" s="98"/>
      <c r="AV674" s="98"/>
      <c r="AW674" s="98"/>
      <c r="AX674" s="98"/>
      <c r="AY674" s="98"/>
      <c r="AZ674" s="98"/>
      <c r="BA674" s="98"/>
      <c r="BB674" s="98"/>
      <c r="BC674" s="98"/>
      <c r="BD674" s="98"/>
      <c r="BE674" s="98"/>
      <c r="BF674" s="98"/>
      <c r="BG674" s="98"/>
      <c r="BH674" s="98"/>
      <c r="BI674" s="98"/>
      <c r="BJ674" s="98"/>
      <c r="BK674" s="98"/>
      <c r="BL674" s="98"/>
      <c r="BM674" s="98"/>
      <c r="BN674" s="98"/>
    </row>
    <row r="675">
      <c r="A675" s="366" t="b">
        <v>0</v>
      </c>
      <c r="B675" s="128"/>
      <c r="C675" s="129"/>
      <c r="D675" s="130"/>
      <c r="E675" s="131"/>
      <c r="F675" s="132"/>
      <c r="G675" s="132"/>
      <c r="H675" s="132"/>
      <c r="I675" s="132"/>
      <c r="J675" s="132"/>
      <c r="K675" s="130"/>
      <c r="L675" s="130"/>
      <c r="M675" s="130"/>
      <c r="N675" s="195"/>
      <c r="O675" s="369"/>
      <c r="P675" s="370"/>
      <c r="Q675" s="196"/>
      <c r="R675" s="197"/>
      <c r="S675" s="198"/>
      <c r="T675" s="199"/>
      <c r="U675" s="200"/>
      <c r="V675" s="201"/>
      <c r="W675" s="202"/>
      <c r="X675" s="202"/>
      <c r="Y675" s="143"/>
      <c r="Z675" s="367"/>
      <c r="AA675" s="140"/>
      <c r="AB675" s="420"/>
      <c r="AC675" s="421"/>
      <c r="AD675" s="206"/>
      <c r="AE675" s="144"/>
      <c r="AF675" s="133"/>
      <c r="AG675" s="144"/>
      <c r="AH675" s="145"/>
      <c r="AI675" s="146"/>
      <c r="AJ675" s="144"/>
      <c r="AK675" s="147"/>
      <c r="AL675" s="114"/>
      <c r="AM675" s="211"/>
      <c r="AN675" s="132"/>
      <c r="AO675" s="132"/>
      <c r="AP675" s="149"/>
      <c r="AQ675" s="150"/>
      <c r="AR675" s="149"/>
      <c r="AS675" s="132"/>
      <c r="AT675" s="132"/>
      <c r="AU675" s="132"/>
      <c r="AV675" s="132"/>
      <c r="AW675" s="132"/>
      <c r="AX675" s="132"/>
      <c r="AY675" s="132"/>
      <c r="AZ675" s="132"/>
      <c r="BA675" s="132"/>
      <c r="BB675" s="132"/>
      <c r="BC675" s="132"/>
      <c r="BD675" s="132"/>
      <c r="BE675" s="132"/>
      <c r="BF675" s="132"/>
      <c r="BG675" s="132"/>
      <c r="BH675" s="132"/>
      <c r="BI675" s="132"/>
      <c r="BJ675" s="132"/>
      <c r="BK675" s="132"/>
      <c r="BL675" s="132"/>
      <c r="BM675" s="132"/>
      <c r="BN675" s="132"/>
    </row>
    <row r="676">
      <c r="A676" s="362" t="b">
        <v>0</v>
      </c>
      <c r="B676" s="94"/>
      <c r="C676" s="95"/>
      <c r="D676" s="96"/>
      <c r="E676" s="97"/>
      <c r="F676" s="98"/>
      <c r="G676" s="98"/>
      <c r="H676" s="98"/>
      <c r="I676" s="98"/>
      <c r="J676" s="98"/>
      <c r="K676" s="96"/>
      <c r="L676" s="96"/>
      <c r="M676" s="96"/>
      <c r="N676" s="270"/>
      <c r="O676" s="369"/>
      <c r="P676" s="370"/>
      <c r="Q676" s="196"/>
      <c r="R676" s="197"/>
      <c r="S676" s="198"/>
      <c r="T676" s="199"/>
      <c r="U676" s="200"/>
      <c r="V676" s="201"/>
      <c r="W676" s="202"/>
      <c r="X676" s="202"/>
      <c r="Y676" s="109"/>
      <c r="Z676" s="280"/>
      <c r="AA676" s="106"/>
      <c r="AB676" s="281"/>
      <c r="AC676" s="282"/>
      <c r="AD676" s="273"/>
      <c r="AE676" s="110"/>
      <c r="AF676" s="99"/>
      <c r="AG676" s="110"/>
      <c r="AH676" s="111"/>
      <c r="AI676" s="112"/>
      <c r="AJ676" s="110"/>
      <c r="AK676" s="113"/>
      <c r="AL676" s="114"/>
      <c r="AM676" s="278"/>
      <c r="AN676" s="98"/>
      <c r="AO676" s="98"/>
      <c r="AP676" s="116"/>
      <c r="AQ676" s="117"/>
      <c r="AR676" s="116"/>
      <c r="AS676" s="98"/>
      <c r="AT676" s="98"/>
      <c r="AU676" s="98"/>
      <c r="AV676" s="98"/>
      <c r="AW676" s="98"/>
      <c r="AX676" s="98"/>
      <c r="AY676" s="98"/>
      <c r="AZ676" s="98"/>
      <c r="BA676" s="98"/>
      <c r="BB676" s="98"/>
      <c r="BC676" s="98"/>
      <c r="BD676" s="98"/>
      <c r="BE676" s="98"/>
      <c r="BF676" s="98"/>
      <c r="BG676" s="98"/>
      <c r="BH676" s="98"/>
      <c r="BI676" s="98"/>
      <c r="BJ676" s="98"/>
      <c r="BK676" s="98"/>
      <c r="BL676" s="98"/>
      <c r="BM676" s="98"/>
      <c r="BN676" s="98"/>
    </row>
    <row r="677">
      <c r="A677" s="366" t="b">
        <v>0</v>
      </c>
      <c r="B677" s="128"/>
      <c r="C677" s="129"/>
      <c r="D677" s="130"/>
      <c r="E677" s="131"/>
      <c r="F677" s="132"/>
      <c r="G677" s="132"/>
      <c r="H677" s="132"/>
      <c r="I677" s="132"/>
      <c r="J677" s="132"/>
      <c r="K677" s="130"/>
      <c r="L677" s="130"/>
      <c r="M677" s="130"/>
      <c r="N677" s="195"/>
      <c r="O677" s="369"/>
      <c r="P677" s="370"/>
      <c r="Q677" s="196"/>
      <c r="R677" s="197"/>
      <c r="S677" s="198"/>
      <c r="T677" s="199"/>
      <c r="U677" s="200"/>
      <c r="V677" s="201"/>
      <c r="W677" s="202"/>
      <c r="X677" s="202"/>
      <c r="Y677" s="143"/>
      <c r="Z677" s="367"/>
      <c r="AA677" s="140"/>
      <c r="AB677" s="420"/>
      <c r="AC677" s="421"/>
      <c r="AD677" s="206"/>
      <c r="AE677" s="144"/>
      <c r="AF677" s="133"/>
      <c r="AG677" s="144"/>
      <c r="AH677" s="145"/>
      <c r="AI677" s="146"/>
      <c r="AJ677" s="144"/>
      <c r="AK677" s="147"/>
      <c r="AL677" s="114"/>
      <c r="AM677" s="211"/>
      <c r="AN677" s="132"/>
      <c r="AO677" s="132"/>
      <c r="AP677" s="149"/>
      <c r="AQ677" s="150"/>
      <c r="AR677" s="149"/>
      <c r="AS677" s="132"/>
      <c r="AT677" s="132"/>
      <c r="AU677" s="132"/>
      <c r="AV677" s="132"/>
      <c r="AW677" s="132"/>
      <c r="AX677" s="132"/>
      <c r="AY677" s="132"/>
      <c r="AZ677" s="132"/>
      <c r="BA677" s="132"/>
      <c r="BB677" s="132"/>
      <c r="BC677" s="132"/>
      <c r="BD677" s="132"/>
      <c r="BE677" s="132"/>
      <c r="BF677" s="132"/>
      <c r="BG677" s="132"/>
      <c r="BH677" s="132"/>
      <c r="BI677" s="132"/>
      <c r="BJ677" s="132"/>
      <c r="BK677" s="132"/>
      <c r="BL677" s="132"/>
      <c r="BM677" s="132"/>
      <c r="BN677" s="132"/>
    </row>
    <row r="678">
      <c r="A678" s="362" t="b">
        <v>0</v>
      </c>
      <c r="B678" s="94"/>
      <c r="C678" s="95"/>
      <c r="D678" s="96"/>
      <c r="E678" s="97"/>
      <c r="F678" s="98"/>
      <c r="G678" s="98"/>
      <c r="H678" s="98"/>
      <c r="I678" s="98"/>
      <c r="J678" s="98"/>
      <c r="K678" s="96"/>
      <c r="L678" s="96"/>
      <c r="M678" s="96"/>
      <c r="N678" s="270"/>
      <c r="O678" s="369"/>
      <c r="P678" s="370"/>
      <c r="Q678" s="196"/>
      <c r="R678" s="197"/>
      <c r="S678" s="198"/>
      <c r="T678" s="199"/>
      <c r="U678" s="200"/>
      <c r="V678" s="201"/>
      <c r="W678" s="202"/>
      <c r="X678" s="202"/>
      <c r="Y678" s="109"/>
      <c r="Z678" s="280"/>
      <c r="AA678" s="106"/>
      <c r="AB678" s="281"/>
      <c r="AC678" s="282"/>
      <c r="AD678" s="273"/>
      <c r="AE678" s="110"/>
      <c r="AF678" s="99"/>
      <c r="AG678" s="110"/>
      <c r="AH678" s="111"/>
      <c r="AI678" s="112"/>
      <c r="AJ678" s="110"/>
      <c r="AK678" s="113"/>
      <c r="AL678" s="114"/>
      <c r="AM678" s="278"/>
      <c r="AN678" s="98"/>
      <c r="AO678" s="98"/>
      <c r="AP678" s="116"/>
      <c r="AQ678" s="117"/>
      <c r="AR678" s="116"/>
      <c r="AS678" s="98"/>
      <c r="AT678" s="98"/>
      <c r="AU678" s="98"/>
      <c r="AV678" s="98"/>
      <c r="AW678" s="98"/>
      <c r="AX678" s="98"/>
      <c r="AY678" s="98"/>
      <c r="AZ678" s="98"/>
      <c r="BA678" s="98"/>
      <c r="BB678" s="98"/>
      <c r="BC678" s="98"/>
      <c r="BD678" s="98"/>
      <c r="BE678" s="98"/>
      <c r="BF678" s="98"/>
      <c r="BG678" s="98"/>
      <c r="BH678" s="98"/>
      <c r="BI678" s="98"/>
      <c r="BJ678" s="98"/>
      <c r="BK678" s="98"/>
      <c r="BL678" s="98"/>
      <c r="BM678" s="98"/>
      <c r="BN678" s="98"/>
    </row>
    <row r="679">
      <c r="A679" s="366" t="b">
        <v>0</v>
      </c>
      <c r="B679" s="128"/>
      <c r="C679" s="129"/>
      <c r="D679" s="130"/>
      <c r="E679" s="131"/>
      <c r="F679" s="132"/>
      <c r="G679" s="132"/>
      <c r="H679" s="132"/>
      <c r="I679" s="132"/>
      <c r="J679" s="132"/>
      <c r="K679" s="130"/>
      <c r="L679" s="130"/>
      <c r="M679" s="130"/>
      <c r="N679" s="195"/>
      <c r="O679" s="369"/>
      <c r="P679" s="370"/>
      <c r="Q679" s="196"/>
      <c r="R679" s="197"/>
      <c r="S679" s="198"/>
      <c r="T679" s="199"/>
      <c r="U679" s="200"/>
      <c r="V679" s="201"/>
      <c r="W679" s="202"/>
      <c r="X679" s="202"/>
      <c r="Y679" s="143"/>
      <c r="Z679" s="367"/>
      <c r="AA679" s="140"/>
      <c r="AB679" s="420"/>
      <c r="AC679" s="421"/>
      <c r="AD679" s="206"/>
      <c r="AE679" s="144"/>
      <c r="AF679" s="133"/>
      <c r="AG679" s="144"/>
      <c r="AH679" s="145"/>
      <c r="AI679" s="146"/>
      <c r="AJ679" s="144"/>
      <c r="AK679" s="147"/>
      <c r="AL679" s="114"/>
      <c r="AM679" s="211"/>
      <c r="AN679" s="132"/>
      <c r="AO679" s="132"/>
      <c r="AP679" s="149"/>
      <c r="AQ679" s="150"/>
      <c r="AR679" s="149"/>
      <c r="AS679" s="132"/>
      <c r="AT679" s="132"/>
      <c r="AU679" s="132"/>
      <c r="AV679" s="132"/>
      <c r="AW679" s="132"/>
      <c r="AX679" s="132"/>
      <c r="AY679" s="132"/>
      <c r="AZ679" s="132"/>
      <c r="BA679" s="132"/>
      <c r="BB679" s="132"/>
      <c r="BC679" s="132"/>
      <c r="BD679" s="132"/>
      <c r="BE679" s="132"/>
      <c r="BF679" s="132"/>
      <c r="BG679" s="132"/>
      <c r="BH679" s="132"/>
      <c r="BI679" s="132"/>
      <c r="BJ679" s="132"/>
      <c r="BK679" s="132"/>
      <c r="BL679" s="132"/>
      <c r="BM679" s="132"/>
      <c r="BN679" s="132"/>
    </row>
    <row r="680">
      <c r="A680" s="362" t="b">
        <v>0</v>
      </c>
      <c r="B680" s="94"/>
      <c r="C680" s="95"/>
      <c r="D680" s="96"/>
      <c r="E680" s="97"/>
      <c r="F680" s="98"/>
      <c r="G680" s="98"/>
      <c r="H680" s="98"/>
      <c r="I680" s="98"/>
      <c r="J680" s="98"/>
      <c r="K680" s="96"/>
      <c r="L680" s="96"/>
      <c r="M680" s="96"/>
      <c r="N680" s="270"/>
      <c r="O680" s="369"/>
      <c r="P680" s="370"/>
      <c r="Q680" s="196"/>
      <c r="R680" s="197"/>
      <c r="S680" s="198"/>
      <c r="T680" s="199"/>
      <c r="U680" s="200"/>
      <c r="V680" s="201"/>
      <c r="W680" s="202"/>
      <c r="X680" s="202"/>
      <c r="Y680" s="109"/>
      <c r="Z680" s="280"/>
      <c r="AA680" s="106"/>
      <c r="AB680" s="281"/>
      <c r="AC680" s="282"/>
      <c r="AD680" s="273"/>
      <c r="AE680" s="110"/>
      <c r="AF680" s="99"/>
      <c r="AG680" s="110"/>
      <c r="AH680" s="111"/>
      <c r="AI680" s="112"/>
      <c r="AJ680" s="110"/>
      <c r="AK680" s="113"/>
      <c r="AL680" s="114"/>
      <c r="AM680" s="278"/>
      <c r="AN680" s="98"/>
      <c r="AO680" s="98"/>
      <c r="AP680" s="116"/>
      <c r="AQ680" s="117"/>
      <c r="AR680" s="116"/>
      <c r="AS680" s="98"/>
      <c r="AT680" s="98"/>
      <c r="AU680" s="98"/>
      <c r="AV680" s="98"/>
      <c r="AW680" s="98"/>
      <c r="AX680" s="98"/>
      <c r="AY680" s="98"/>
      <c r="AZ680" s="98"/>
      <c r="BA680" s="98"/>
      <c r="BB680" s="98"/>
      <c r="BC680" s="98"/>
      <c r="BD680" s="98"/>
      <c r="BE680" s="98"/>
      <c r="BF680" s="98"/>
      <c r="BG680" s="98"/>
      <c r="BH680" s="98"/>
      <c r="BI680" s="98"/>
      <c r="BJ680" s="98"/>
      <c r="BK680" s="98"/>
      <c r="BL680" s="98"/>
      <c r="BM680" s="98"/>
      <c r="BN680" s="98"/>
    </row>
    <row r="681">
      <c r="A681" s="366" t="b">
        <v>0</v>
      </c>
      <c r="B681" s="128"/>
      <c r="C681" s="129"/>
      <c r="D681" s="130"/>
      <c r="E681" s="131"/>
      <c r="F681" s="132"/>
      <c r="G681" s="132"/>
      <c r="H681" s="132"/>
      <c r="I681" s="132"/>
      <c r="J681" s="132"/>
      <c r="K681" s="130"/>
      <c r="L681" s="130"/>
      <c r="M681" s="130"/>
      <c r="N681" s="195"/>
      <c r="O681" s="369"/>
      <c r="P681" s="370"/>
      <c r="Q681" s="196"/>
      <c r="R681" s="197"/>
      <c r="S681" s="198"/>
      <c r="T681" s="199"/>
      <c r="U681" s="200"/>
      <c r="V681" s="201"/>
      <c r="W681" s="202"/>
      <c r="X681" s="202"/>
      <c r="Y681" s="143"/>
      <c r="Z681" s="367"/>
      <c r="AA681" s="140"/>
      <c r="AB681" s="420"/>
      <c r="AC681" s="421"/>
      <c r="AD681" s="206"/>
      <c r="AE681" s="144"/>
      <c r="AF681" s="133"/>
      <c r="AG681" s="144"/>
      <c r="AH681" s="145"/>
      <c r="AI681" s="146"/>
      <c r="AJ681" s="144"/>
      <c r="AK681" s="147"/>
      <c r="AL681" s="114"/>
      <c r="AM681" s="211"/>
      <c r="AN681" s="132"/>
      <c r="AO681" s="132"/>
      <c r="AP681" s="149"/>
      <c r="AQ681" s="150"/>
      <c r="AR681" s="149"/>
      <c r="AS681" s="132"/>
      <c r="AT681" s="132"/>
      <c r="AU681" s="132"/>
      <c r="AV681" s="132"/>
      <c r="AW681" s="132"/>
      <c r="AX681" s="132"/>
      <c r="AY681" s="132"/>
      <c r="AZ681" s="132"/>
      <c r="BA681" s="132"/>
      <c r="BB681" s="132"/>
      <c r="BC681" s="132"/>
      <c r="BD681" s="132"/>
      <c r="BE681" s="132"/>
      <c r="BF681" s="132"/>
      <c r="BG681" s="132"/>
      <c r="BH681" s="132"/>
      <c r="BI681" s="132"/>
      <c r="BJ681" s="132"/>
      <c r="BK681" s="132"/>
      <c r="BL681" s="132"/>
      <c r="BM681" s="132"/>
      <c r="BN681" s="132"/>
    </row>
    <row r="682">
      <c r="A682" s="362" t="b">
        <v>0</v>
      </c>
      <c r="B682" s="94"/>
      <c r="C682" s="95"/>
      <c r="D682" s="96"/>
      <c r="E682" s="97"/>
      <c r="F682" s="98"/>
      <c r="G682" s="98"/>
      <c r="H682" s="98"/>
      <c r="I682" s="98"/>
      <c r="J682" s="98"/>
      <c r="K682" s="96"/>
      <c r="L682" s="96"/>
      <c r="M682" s="96"/>
      <c r="N682" s="270"/>
      <c r="O682" s="369"/>
      <c r="P682" s="370"/>
      <c r="Q682" s="196"/>
      <c r="R682" s="197"/>
      <c r="S682" s="198"/>
      <c r="T682" s="199"/>
      <c r="U682" s="200"/>
      <c r="V682" s="201"/>
      <c r="W682" s="202"/>
      <c r="X682" s="202"/>
      <c r="Y682" s="109"/>
      <c r="Z682" s="280"/>
      <c r="AA682" s="106"/>
      <c r="AB682" s="281"/>
      <c r="AC682" s="282"/>
      <c r="AD682" s="273"/>
      <c r="AE682" s="110"/>
      <c r="AF682" s="99"/>
      <c r="AG682" s="110"/>
      <c r="AH682" s="111"/>
      <c r="AI682" s="112"/>
      <c r="AJ682" s="110"/>
      <c r="AK682" s="113"/>
      <c r="AL682" s="114"/>
      <c r="AM682" s="278"/>
      <c r="AN682" s="98"/>
      <c r="AO682" s="98"/>
      <c r="AP682" s="116"/>
      <c r="AQ682" s="117"/>
      <c r="AR682" s="116"/>
      <c r="AS682" s="98"/>
      <c r="AT682" s="98"/>
      <c r="AU682" s="98"/>
      <c r="AV682" s="98"/>
      <c r="AW682" s="98"/>
      <c r="AX682" s="98"/>
      <c r="AY682" s="98"/>
      <c r="AZ682" s="98"/>
      <c r="BA682" s="98"/>
      <c r="BB682" s="98"/>
      <c r="BC682" s="98"/>
      <c r="BD682" s="98"/>
      <c r="BE682" s="98"/>
      <c r="BF682" s="98"/>
      <c r="BG682" s="98"/>
      <c r="BH682" s="98"/>
      <c r="BI682" s="98"/>
      <c r="BJ682" s="98"/>
      <c r="BK682" s="98"/>
      <c r="BL682" s="98"/>
      <c r="BM682" s="98"/>
      <c r="BN682" s="98"/>
    </row>
    <row r="683">
      <c r="A683" s="366" t="b">
        <v>0</v>
      </c>
      <c r="B683" s="128"/>
      <c r="C683" s="129"/>
      <c r="D683" s="130"/>
      <c r="E683" s="131"/>
      <c r="F683" s="132"/>
      <c r="G683" s="132"/>
      <c r="H683" s="132"/>
      <c r="I683" s="132"/>
      <c r="J683" s="132"/>
      <c r="K683" s="130"/>
      <c r="L683" s="130"/>
      <c r="M683" s="130"/>
      <c r="N683" s="195"/>
      <c r="O683" s="369"/>
      <c r="P683" s="370"/>
      <c r="Q683" s="196"/>
      <c r="R683" s="197"/>
      <c r="S683" s="198"/>
      <c r="T683" s="199"/>
      <c r="U683" s="200"/>
      <c r="V683" s="201"/>
      <c r="W683" s="202"/>
      <c r="X683" s="202"/>
      <c r="Y683" s="143"/>
      <c r="Z683" s="367"/>
      <c r="AA683" s="140"/>
      <c r="AB683" s="420"/>
      <c r="AC683" s="421"/>
      <c r="AD683" s="206"/>
      <c r="AE683" s="144"/>
      <c r="AF683" s="133"/>
      <c r="AG683" s="144"/>
      <c r="AH683" s="145"/>
      <c r="AI683" s="146"/>
      <c r="AJ683" s="144"/>
      <c r="AK683" s="147"/>
      <c r="AL683" s="114"/>
      <c r="AM683" s="211"/>
      <c r="AN683" s="132"/>
      <c r="AO683" s="132"/>
      <c r="AP683" s="149"/>
      <c r="AQ683" s="150"/>
      <c r="AR683" s="149"/>
      <c r="AS683" s="132"/>
      <c r="AT683" s="132"/>
      <c r="AU683" s="132"/>
      <c r="AV683" s="132"/>
      <c r="AW683" s="132"/>
      <c r="AX683" s="132"/>
      <c r="AY683" s="132"/>
      <c r="AZ683" s="132"/>
      <c r="BA683" s="132"/>
      <c r="BB683" s="132"/>
      <c r="BC683" s="132"/>
      <c r="BD683" s="132"/>
      <c r="BE683" s="132"/>
      <c r="BF683" s="132"/>
      <c r="BG683" s="132"/>
      <c r="BH683" s="132"/>
      <c r="BI683" s="132"/>
      <c r="BJ683" s="132"/>
      <c r="BK683" s="132"/>
      <c r="BL683" s="132"/>
      <c r="BM683" s="132"/>
      <c r="BN683" s="132"/>
    </row>
    <row r="684">
      <c r="A684" s="362" t="b">
        <v>0</v>
      </c>
      <c r="B684" s="94"/>
      <c r="C684" s="95"/>
      <c r="D684" s="96"/>
      <c r="E684" s="97"/>
      <c r="F684" s="98"/>
      <c r="G684" s="98"/>
      <c r="H684" s="98"/>
      <c r="I684" s="98"/>
      <c r="J684" s="98"/>
      <c r="K684" s="96"/>
      <c r="L684" s="96"/>
      <c r="M684" s="96"/>
      <c r="N684" s="270"/>
      <c r="O684" s="369"/>
      <c r="P684" s="370"/>
      <c r="Q684" s="196"/>
      <c r="R684" s="197"/>
      <c r="S684" s="198"/>
      <c r="T684" s="199"/>
      <c r="U684" s="200"/>
      <c r="V684" s="201"/>
      <c r="W684" s="202"/>
      <c r="X684" s="202"/>
      <c r="Y684" s="109"/>
      <c r="Z684" s="280"/>
      <c r="AA684" s="106"/>
      <c r="AB684" s="281"/>
      <c r="AC684" s="282"/>
      <c r="AD684" s="273"/>
      <c r="AE684" s="110"/>
      <c r="AF684" s="99"/>
      <c r="AG684" s="110"/>
      <c r="AH684" s="111"/>
      <c r="AI684" s="112"/>
      <c r="AJ684" s="110"/>
      <c r="AK684" s="113"/>
      <c r="AL684" s="114"/>
      <c r="AM684" s="278"/>
      <c r="AN684" s="98"/>
      <c r="AO684" s="98"/>
      <c r="AP684" s="116"/>
      <c r="AQ684" s="117"/>
      <c r="AR684" s="116"/>
      <c r="AS684" s="98"/>
      <c r="AT684" s="98"/>
      <c r="AU684" s="98"/>
      <c r="AV684" s="98"/>
      <c r="AW684" s="98"/>
      <c r="AX684" s="98"/>
      <c r="AY684" s="98"/>
      <c r="AZ684" s="98"/>
      <c r="BA684" s="98"/>
      <c r="BB684" s="98"/>
      <c r="BC684" s="98"/>
      <c r="BD684" s="98"/>
      <c r="BE684" s="98"/>
      <c r="BF684" s="98"/>
      <c r="BG684" s="98"/>
      <c r="BH684" s="98"/>
      <c r="BI684" s="98"/>
      <c r="BJ684" s="98"/>
      <c r="BK684" s="98"/>
      <c r="BL684" s="98"/>
      <c r="BM684" s="98"/>
      <c r="BN684" s="98"/>
    </row>
    <row r="685">
      <c r="A685" s="366" t="b">
        <v>0</v>
      </c>
      <c r="B685" s="128"/>
      <c r="C685" s="129"/>
      <c r="D685" s="130"/>
      <c r="E685" s="131"/>
      <c r="F685" s="132"/>
      <c r="G685" s="132"/>
      <c r="H685" s="132"/>
      <c r="I685" s="132"/>
      <c r="J685" s="132"/>
      <c r="K685" s="130"/>
      <c r="L685" s="130"/>
      <c r="M685" s="130"/>
      <c r="N685" s="195"/>
      <c r="O685" s="369"/>
      <c r="P685" s="370"/>
      <c r="Q685" s="196"/>
      <c r="R685" s="197"/>
      <c r="S685" s="198"/>
      <c r="T685" s="199"/>
      <c r="U685" s="200"/>
      <c r="V685" s="201"/>
      <c r="W685" s="202"/>
      <c r="X685" s="202"/>
      <c r="Y685" s="143"/>
      <c r="Z685" s="367"/>
      <c r="AA685" s="140"/>
      <c r="AB685" s="420"/>
      <c r="AC685" s="421"/>
      <c r="AD685" s="206"/>
      <c r="AE685" s="144"/>
      <c r="AF685" s="133"/>
      <c r="AG685" s="144"/>
      <c r="AH685" s="145"/>
      <c r="AI685" s="146"/>
      <c r="AJ685" s="144"/>
      <c r="AK685" s="147"/>
      <c r="AL685" s="114"/>
      <c r="AM685" s="211"/>
      <c r="AN685" s="132"/>
      <c r="AO685" s="132"/>
      <c r="AP685" s="149"/>
      <c r="AQ685" s="150"/>
      <c r="AR685" s="149"/>
      <c r="AS685" s="132"/>
      <c r="AT685" s="132"/>
      <c r="AU685" s="132"/>
      <c r="AV685" s="132"/>
      <c r="AW685" s="132"/>
      <c r="AX685" s="132"/>
      <c r="AY685" s="132"/>
      <c r="AZ685" s="132"/>
      <c r="BA685" s="132"/>
      <c r="BB685" s="132"/>
      <c r="BC685" s="132"/>
      <c r="BD685" s="132"/>
      <c r="BE685" s="132"/>
      <c r="BF685" s="132"/>
      <c r="BG685" s="132"/>
      <c r="BH685" s="132"/>
      <c r="BI685" s="132"/>
      <c r="BJ685" s="132"/>
      <c r="BK685" s="132"/>
      <c r="BL685" s="132"/>
      <c r="BM685" s="132"/>
      <c r="BN685" s="132"/>
    </row>
    <row r="686">
      <c r="A686" s="362" t="b">
        <v>0</v>
      </c>
      <c r="B686" s="94"/>
      <c r="C686" s="95"/>
      <c r="D686" s="96"/>
      <c r="E686" s="97"/>
      <c r="F686" s="98"/>
      <c r="G686" s="98"/>
      <c r="H686" s="98"/>
      <c r="I686" s="98"/>
      <c r="J686" s="98"/>
      <c r="K686" s="96"/>
      <c r="L686" s="96"/>
      <c r="M686" s="96"/>
      <c r="N686" s="270"/>
      <c r="O686" s="369"/>
      <c r="P686" s="370"/>
      <c r="Q686" s="196"/>
      <c r="R686" s="197"/>
      <c r="S686" s="198"/>
      <c r="T686" s="199"/>
      <c r="U686" s="200"/>
      <c r="V686" s="201"/>
      <c r="W686" s="202"/>
      <c r="X686" s="202"/>
      <c r="Y686" s="109"/>
      <c r="Z686" s="280"/>
      <c r="AA686" s="106"/>
      <c r="AB686" s="281"/>
      <c r="AC686" s="282"/>
      <c r="AD686" s="273"/>
      <c r="AE686" s="110"/>
      <c r="AF686" s="99"/>
      <c r="AG686" s="110"/>
      <c r="AH686" s="111"/>
      <c r="AI686" s="112"/>
      <c r="AJ686" s="110"/>
      <c r="AK686" s="113"/>
      <c r="AL686" s="114"/>
      <c r="AM686" s="278"/>
      <c r="AN686" s="98"/>
      <c r="AO686" s="98"/>
      <c r="AP686" s="116"/>
      <c r="AQ686" s="117"/>
      <c r="AR686" s="116"/>
      <c r="AS686" s="98"/>
      <c r="AT686" s="98"/>
      <c r="AU686" s="98"/>
      <c r="AV686" s="98"/>
      <c r="AW686" s="98"/>
      <c r="AX686" s="98"/>
      <c r="AY686" s="98"/>
      <c r="AZ686" s="98"/>
      <c r="BA686" s="98"/>
      <c r="BB686" s="98"/>
      <c r="BC686" s="98"/>
      <c r="BD686" s="98"/>
      <c r="BE686" s="98"/>
      <c r="BF686" s="98"/>
      <c r="BG686" s="98"/>
      <c r="BH686" s="98"/>
      <c r="BI686" s="98"/>
      <c r="BJ686" s="98"/>
      <c r="BK686" s="98"/>
      <c r="BL686" s="98"/>
      <c r="BM686" s="98"/>
      <c r="BN686" s="98"/>
    </row>
    <row r="687">
      <c r="A687" s="366" t="b">
        <v>0</v>
      </c>
      <c r="B687" s="128"/>
      <c r="C687" s="129"/>
      <c r="D687" s="130"/>
      <c r="E687" s="131"/>
      <c r="F687" s="132"/>
      <c r="G687" s="132"/>
      <c r="H687" s="132"/>
      <c r="I687" s="132"/>
      <c r="J687" s="132"/>
      <c r="K687" s="130"/>
      <c r="L687" s="130"/>
      <c r="M687" s="130"/>
      <c r="N687" s="195"/>
      <c r="O687" s="369"/>
      <c r="P687" s="370"/>
      <c r="Q687" s="196"/>
      <c r="R687" s="197"/>
      <c r="S687" s="198"/>
      <c r="T687" s="199"/>
      <c r="U687" s="200"/>
      <c r="V687" s="201"/>
      <c r="W687" s="202"/>
      <c r="X687" s="202"/>
      <c r="Y687" s="143"/>
      <c r="Z687" s="367"/>
      <c r="AA687" s="140"/>
      <c r="AB687" s="420"/>
      <c r="AC687" s="421"/>
      <c r="AD687" s="206"/>
      <c r="AE687" s="144"/>
      <c r="AF687" s="133"/>
      <c r="AG687" s="144"/>
      <c r="AH687" s="145"/>
      <c r="AI687" s="146"/>
      <c r="AJ687" s="144"/>
      <c r="AK687" s="147"/>
      <c r="AL687" s="114"/>
      <c r="AM687" s="211"/>
      <c r="AN687" s="132"/>
      <c r="AO687" s="132"/>
      <c r="AP687" s="149"/>
      <c r="AQ687" s="150"/>
      <c r="AR687" s="149"/>
      <c r="AS687" s="132"/>
      <c r="AT687" s="132"/>
      <c r="AU687" s="132"/>
      <c r="AV687" s="132"/>
      <c r="AW687" s="132"/>
      <c r="AX687" s="132"/>
      <c r="AY687" s="132"/>
      <c r="AZ687" s="132"/>
      <c r="BA687" s="132"/>
      <c r="BB687" s="132"/>
      <c r="BC687" s="132"/>
      <c r="BD687" s="132"/>
      <c r="BE687" s="132"/>
      <c r="BF687" s="132"/>
      <c r="BG687" s="132"/>
      <c r="BH687" s="132"/>
      <c r="BI687" s="132"/>
      <c r="BJ687" s="132"/>
      <c r="BK687" s="132"/>
      <c r="BL687" s="132"/>
      <c r="BM687" s="132"/>
      <c r="BN687" s="132"/>
    </row>
    <row r="688">
      <c r="A688" s="362" t="b">
        <v>0</v>
      </c>
      <c r="B688" s="94"/>
      <c r="C688" s="95"/>
      <c r="D688" s="96"/>
      <c r="E688" s="97"/>
      <c r="F688" s="98"/>
      <c r="G688" s="98"/>
      <c r="H688" s="98"/>
      <c r="I688" s="98"/>
      <c r="J688" s="98"/>
      <c r="K688" s="96"/>
      <c r="L688" s="96"/>
      <c r="M688" s="96"/>
      <c r="N688" s="270"/>
      <c r="O688" s="369"/>
      <c r="P688" s="370"/>
      <c r="Q688" s="196"/>
      <c r="R688" s="197"/>
      <c r="S688" s="198"/>
      <c r="T688" s="199"/>
      <c r="U688" s="200"/>
      <c r="V688" s="201"/>
      <c r="W688" s="202"/>
      <c r="X688" s="202"/>
      <c r="Y688" s="109"/>
      <c r="Z688" s="280"/>
      <c r="AA688" s="106"/>
      <c r="AB688" s="281"/>
      <c r="AC688" s="282"/>
      <c r="AD688" s="273"/>
      <c r="AE688" s="110"/>
      <c r="AF688" s="99"/>
      <c r="AG688" s="110"/>
      <c r="AH688" s="111"/>
      <c r="AI688" s="112"/>
      <c r="AJ688" s="110"/>
      <c r="AK688" s="113"/>
      <c r="AL688" s="114"/>
      <c r="AM688" s="278"/>
      <c r="AN688" s="98"/>
      <c r="AO688" s="98"/>
      <c r="AP688" s="116"/>
      <c r="AQ688" s="117"/>
      <c r="AR688" s="116"/>
      <c r="AS688" s="98"/>
      <c r="AT688" s="98"/>
      <c r="AU688" s="98"/>
      <c r="AV688" s="98"/>
      <c r="AW688" s="98"/>
      <c r="AX688" s="98"/>
      <c r="AY688" s="98"/>
      <c r="AZ688" s="98"/>
      <c r="BA688" s="98"/>
      <c r="BB688" s="98"/>
      <c r="BC688" s="98"/>
      <c r="BD688" s="98"/>
      <c r="BE688" s="98"/>
      <c r="BF688" s="98"/>
      <c r="BG688" s="98"/>
      <c r="BH688" s="98"/>
      <c r="BI688" s="98"/>
      <c r="BJ688" s="98"/>
      <c r="BK688" s="98"/>
      <c r="BL688" s="98"/>
      <c r="BM688" s="98"/>
      <c r="BN688" s="98"/>
    </row>
    <row r="689">
      <c r="A689" s="366" t="b">
        <v>0</v>
      </c>
      <c r="B689" s="128"/>
      <c r="C689" s="129"/>
      <c r="D689" s="130"/>
      <c r="E689" s="131"/>
      <c r="F689" s="132"/>
      <c r="G689" s="132"/>
      <c r="H689" s="132"/>
      <c r="I689" s="132"/>
      <c r="J689" s="132"/>
      <c r="K689" s="130"/>
      <c r="L689" s="130"/>
      <c r="M689" s="130"/>
      <c r="N689" s="195"/>
      <c r="O689" s="369"/>
      <c r="P689" s="370"/>
      <c r="Q689" s="196"/>
      <c r="R689" s="197"/>
      <c r="S689" s="198"/>
      <c r="T689" s="199"/>
      <c r="U689" s="200"/>
      <c r="V689" s="201"/>
      <c r="W689" s="202"/>
      <c r="X689" s="202"/>
      <c r="Y689" s="143"/>
      <c r="Z689" s="367"/>
      <c r="AA689" s="140"/>
      <c r="AB689" s="420"/>
      <c r="AC689" s="421"/>
      <c r="AD689" s="206"/>
      <c r="AE689" s="144"/>
      <c r="AF689" s="133"/>
      <c r="AG689" s="144"/>
      <c r="AH689" s="145"/>
      <c r="AI689" s="146"/>
      <c r="AJ689" s="144"/>
      <c r="AK689" s="147"/>
      <c r="AL689" s="114"/>
      <c r="AM689" s="211"/>
      <c r="AN689" s="132"/>
      <c r="AO689" s="132"/>
      <c r="AP689" s="149"/>
      <c r="AQ689" s="150"/>
      <c r="AR689" s="149"/>
      <c r="AS689" s="132"/>
      <c r="AT689" s="132"/>
      <c r="AU689" s="132"/>
      <c r="AV689" s="132"/>
      <c r="AW689" s="132"/>
      <c r="AX689" s="132"/>
      <c r="AY689" s="132"/>
      <c r="AZ689" s="132"/>
      <c r="BA689" s="132"/>
      <c r="BB689" s="132"/>
      <c r="BC689" s="132"/>
      <c r="BD689" s="132"/>
      <c r="BE689" s="132"/>
      <c r="BF689" s="132"/>
      <c r="BG689" s="132"/>
      <c r="BH689" s="132"/>
      <c r="BI689" s="132"/>
      <c r="BJ689" s="132"/>
      <c r="BK689" s="132"/>
      <c r="BL689" s="132"/>
      <c r="BM689" s="132"/>
      <c r="BN689" s="132"/>
    </row>
    <row r="690">
      <c r="A690" s="362" t="b">
        <v>0</v>
      </c>
      <c r="B690" s="94"/>
      <c r="C690" s="95"/>
      <c r="D690" s="96"/>
      <c r="E690" s="97"/>
      <c r="F690" s="98"/>
      <c r="G690" s="98"/>
      <c r="H690" s="98"/>
      <c r="I690" s="98"/>
      <c r="J690" s="98"/>
      <c r="K690" s="96"/>
      <c r="L690" s="96"/>
      <c r="M690" s="96"/>
      <c r="N690" s="270"/>
      <c r="O690" s="369"/>
      <c r="P690" s="370"/>
      <c r="Q690" s="196"/>
      <c r="R690" s="197"/>
      <c r="S690" s="198"/>
      <c r="T690" s="199"/>
      <c r="U690" s="200"/>
      <c r="V690" s="201"/>
      <c r="W690" s="202"/>
      <c r="X690" s="202"/>
      <c r="Y690" s="109"/>
      <c r="Z690" s="280"/>
      <c r="AA690" s="106"/>
      <c r="AB690" s="281"/>
      <c r="AC690" s="282"/>
      <c r="AD690" s="273"/>
      <c r="AE690" s="110"/>
      <c r="AF690" s="99"/>
      <c r="AG690" s="110"/>
      <c r="AH690" s="111"/>
      <c r="AI690" s="112"/>
      <c r="AJ690" s="110"/>
      <c r="AK690" s="113"/>
      <c r="AL690" s="114"/>
      <c r="AM690" s="278"/>
      <c r="AN690" s="98"/>
      <c r="AO690" s="98"/>
      <c r="AP690" s="116"/>
      <c r="AQ690" s="117"/>
      <c r="AR690" s="116"/>
      <c r="AS690" s="98"/>
      <c r="AT690" s="98"/>
      <c r="AU690" s="98"/>
      <c r="AV690" s="98"/>
      <c r="AW690" s="98"/>
      <c r="AX690" s="98"/>
      <c r="AY690" s="98"/>
      <c r="AZ690" s="98"/>
      <c r="BA690" s="98"/>
      <c r="BB690" s="98"/>
      <c r="BC690" s="98"/>
      <c r="BD690" s="98"/>
      <c r="BE690" s="98"/>
      <c r="BF690" s="98"/>
      <c r="BG690" s="98"/>
      <c r="BH690" s="98"/>
      <c r="BI690" s="98"/>
      <c r="BJ690" s="98"/>
      <c r="BK690" s="98"/>
      <c r="BL690" s="98"/>
      <c r="BM690" s="98"/>
      <c r="BN690" s="98"/>
    </row>
    <row r="691">
      <c r="A691" s="366" t="b">
        <v>0</v>
      </c>
      <c r="B691" s="128"/>
      <c r="C691" s="129"/>
      <c r="D691" s="130"/>
      <c r="E691" s="131"/>
      <c r="F691" s="132"/>
      <c r="G691" s="132"/>
      <c r="H691" s="132"/>
      <c r="I691" s="132"/>
      <c r="J691" s="132"/>
      <c r="K691" s="130"/>
      <c r="L691" s="130"/>
      <c r="M691" s="130"/>
      <c r="N691" s="195"/>
      <c r="O691" s="369"/>
      <c r="P691" s="370"/>
      <c r="Q691" s="196"/>
      <c r="R691" s="197"/>
      <c r="S691" s="198"/>
      <c r="T691" s="199"/>
      <c r="U691" s="200"/>
      <c r="V691" s="201"/>
      <c r="W691" s="202"/>
      <c r="X691" s="202"/>
      <c r="Y691" s="143"/>
      <c r="Z691" s="367"/>
      <c r="AA691" s="140"/>
      <c r="AB691" s="420"/>
      <c r="AC691" s="421"/>
      <c r="AD691" s="206"/>
      <c r="AE691" s="144"/>
      <c r="AF691" s="133"/>
      <c r="AG691" s="144"/>
      <c r="AH691" s="145"/>
      <c r="AI691" s="146"/>
      <c r="AJ691" s="144"/>
      <c r="AK691" s="147"/>
      <c r="AL691" s="114"/>
      <c r="AM691" s="211"/>
      <c r="AN691" s="132"/>
      <c r="AO691" s="132"/>
      <c r="AP691" s="149"/>
      <c r="AQ691" s="150"/>
      <c r="AR691" s="149"/>
      <c r="AS691" s="132"/>
      <c r="AT691" s="132"/>
      <c r="AU691" s="132"/>
      <c r="AV691" s="132"/>
      <c r="AW691" s="132"/>
      <c r="AX691" s="132"/>
      <c r="AY691" s="132"/>
      <c r="AZ691" s="132"/>
      <c r="BA691" s="132"/>
      <c r="BB691" s="132"/>
      <c r="BC691" s="132"/>
      <c r="BD691" s="132"/>
      <c r="BE691" s="132"/>
      <c r="BF691" s="132"/>
      <c r="BG691" s="132"/>
      <c r="BH691" s="132"/>
      <c r="BI691" s="132"/>
      <c r="BJ691" s="132"/>
      <c r="BK691" s="132"/>
      <c r="BL691" s="132"/>
      <c r="BM691" s="132"/>
      <c r="BN691" s="132"/>
    </row>
    <row r="692">
      <c r="A692" s="362" t="b">
        <v>0</v>
      </c>
      <c r="B692" s="94"/>
      <c r="C692" s="95"/>
      <c r="D692" s="96"/>
      <c r="E692" s="97"/>
      <c r="F692" s="98"/>
      <c r="G692" s="98"/>
      <c r="H692" s="98"/>
      <c r="I692" s="98"/>
      <c r="J692" s="98"/>
      <c r="K692" s="96"/>
      <c r="L692" s="96"/>
      <c r="M692" s="96"/>
      <c r="N692" s="270"/>
      <c r="O692" s="369"/>
      <c r="P692" s="370"/>
      <c r="Q692" s="196"/>
      <c r="R692" s="197"/>
      <c r="S692" s="198"/>
      <c r="T692" s="199"/>
      <c r="U692" s="200"/>
      <c r="V692" s="201"/>
      <c r="W692" s="202"/>
      <c r="X692" s="202"/>
      <c r="Y692" s="109"/>
      <c r="Z692" s="280"/>
      <c r="AA692" s="106"/>
      <c r="AB692" s="281"/>
      <c r="AC692" s="282"/>
      <c r="AD692" s="273"/>
      <c r="AE692" s="110"/>
      <c r="AF692" s="99"/>
      <c r="AG692" s="110"/>
      <c r="AH692" s="111"/>
      <c r="AI692" s="112"/>
      <c r="AJ692" s="110"/>
      <c r="AK692" s="113"/>
      <c r="AL692" s="114"/>
      <c r="AM692" s="278"/>
      <c r="AN692" s="98"/>
      <c r="AO692" s="98"/>
      <c r="AP692" s="116"/>
      <c r="AQ692" s="117"/>
      <c r="AR692" s="116"/>
      <c r="AS692" s="98"/>
      <c r="AT692" s="98"/>
      <c r="AU692" s="98"/>
      <c r="AV692" s="98"/>
      <c r="AW692" s="98"/>
      <c r="AX692" s="98"/>
      <c r="AY692" s="98"/>
      <c r="AZ692" s="98"/>
      <c r="BA692" s="98"/>
      <c r="BB692" s="98"/>
      <c r="BC692" s="98"/>
      <c r="BD692" s="98"/>
      <c r="BE692" s="98"/>
      <c r="BF692" s="98"/>
      <c r="BG692" s="98"/>
      <c r="BH692" s="98"/>
      <c r="BI692" s="98"/>
      <c r="BJ692" s="98"/>
      <c r="BK692" s="98"/>
      <c r="BL692" s="98"/>
      <c r="BM692" s="98"/>
      <c r="BN692" s="98"/>
    </row>
    <row r="693">
      <c r="A693" s="366" t="b">
        <v>0</v>
      </c>
      <c r="B693" s="128"/>
      <c r="C693" s="129"/>
      <c r="D693" s="130"/>
      <c r="E693" s="131"/>
      <c r="F693" s="132"/>
      <c r="G693" s="132"/>
      <c r="H693" s="132"/>
      <c r="I693" s="132"/>
      <c r="J693" s="132"/>
      <c r="K693" s="130"/>
      <c r="L693" s="130"/>
      <c r="M693" s="130"/>
      <c r="N693" s="195"/>
      <c r="O693" s="369"/>
      <c r="P693" s="370"/>
      <c r="Q693" s="196"/>
      <c r="R693" s="197"/>
      <c r="S693" s="198"/>
      <c r="T693" s="199"/>
      <c r="U693" s="200"/>
      <c r="V693" s="201"/>
      <c r="W693" s="202"/>
      <c r="X693" s="202"/>
      <c r="Y693" s="143"/>
      <c r="Z693" s="367"/>
      <c r="AA693" s="140"/>
      <c r="AB693" s="420"/>
      <c r="AC693" s="421"/>
      <c r="AD693" s="206"/>
      <c r="AE693" s="144"/>
      <c r="AF693" s="133"/>
      <c r="AG693" s="144"/>
      <c r="AH693" s="145"/>
      <c r="AI693" s="146"/>
      <c r="AJ693" s="144"/>
      <c r="AK693" s="147"/>
      <c r="AL693" s="114"/>
      <c r="AM693" s="211"/>
      <c r="AN693" s="132"/>
      <c r="AO693" s="132"/>
      <c r="AP693" s="149"/>
      <c r="AQ693" s="150"/>
      <c r="AR693" s="149"/>
      <c r="AS693" s="132"/>
      <c r="AT693" s="132"/>
      <c r="AU693" s="132"/>
      <c r="AV693" s="132"/>
      <c r="AW693" s="132"/>
      <c r="AX693" s="132"/>
      <c r="AY693" s="132"/>
      <c r="AZ693" s="132"/>
      <c r="BA693" s="132"/>
      <c r="BB693" s="132"/>
      <c r="BC693" s="132"/>
      <c r="BD693" s="132"/>
      <c r="BE693" s="132"/>
      <c r="BF693" s="132"/>
      <c r="BG693" s="132"/>
      <c r="BH693" s="132"/>
      <c r="BI693" s="132"/>
      <c r="BJ693" s="132"/>
      <c r="BK693" s="132"/>
      <c r="BL693" s="132"/>
      <c r="BM693" s="132"/>
      <c r="BN693" s="132"/>
    </row>
    <row r="694">
      <c r="A694" s="362" t="b">
        <v>0</v>
      </c>
      <c r="B694" s="94"/>
      <c r="C694" s="95"/>
      <c r="D694" s="96"/>
      <c r="E694" s="97"/>
      <c r="F694" s="98"/>
      <c r="G694" s="98"/>
      <c r="H694" s="98"/>
      <c r="I694" s="98"/>
      <c r="J694" s="98"/>
      <c r="K694" s="96"/>
      <c r="L694" s="96"/>
      <c r="M694" s="96"/>
      <c r="N694" s="270"/>
      <c r="O694" s="369"/>
      <c r="P694" s="370"/>
      <c r="Q694" s="196"/>
      <c r="R694" s="197"/>
      <c r="S694" s="198"/>
      <c r="T694" s="199"/>
      <c r="U694" s="200"/>
      <c r="V694" s="201"/>
      <c r="W694" s="202"/>
      <c r="X694" s="202"/>
      <c r="Y694" s="109"/>
      <c r="Z694" s="280"/>
      <c r="AA694" s="106"/>
      <c r="AB694" s="281"/>
      <c r="AC694" s="282"/>
      <c r="AD694" s="273"/>
      <c r="AE694" s="110"/>
      <c r="AF694" s="99"/>
      <c r="AG694" s="110"/>
      <c r="AH694" s="111"/>
      <c r="AI694" s="112"/>
      <c r="AJ694" s="110"/>
      <c r="AK694" s="113"/>
      <c r="AL694" s="114"/>
      <c r="AM694" s="278"/>
      <c r="AN694" s="98"/>
      <c r="AO694" s="98"/>
      <c r="AP694" s="116"/>
      <c r="AQ694" s="117"/>
      <c r="AR694" s="116"/>
      <c r="AS694" s="98"/>
      <c r="AT694" s="98"/>
      <c r="AU694" s="98"/>
      <c r="AV694" s="98"/>
      <c r="AW694" s="98"/>
      <c r="AX694" s="98"/>
      <c r="AY694" s="98"/>
      <c r="AZ694" s="98"/>
      <c r="BA694" s="98"/>
      <c r="BB694" s="98"/>
      <c r="BC694" s="98"/>
      <c r="BD694" s="98"/>
      <c r="BE694" s="98"/>
      <c r="BF694" s="98"/>
      <c r="BG694" s="98"/>
      <c r="BH694" s="98"/>
      <c r="BI694" s="98"/>
      <c r="BJ694" s="98"/>
      <c r="BK694" s="98"/>
      <c r="BL694" s="98"/>
      <c r="BM694" s="98"/>
      <c r="BN694" s="98"/>
    </row>
    <row r="695">
      <c r="A695" s="366" t="b">
        <v>0</v>
      </c>
      <c r="B695" s="128"/>
      <c r="C695" s="129"/>
      <c r="D695" s="130"/>
      <c r="E695" s="131"/>
      <c r="F695" s="132"/>
      <c r="G695" s="132"/>
      <c r="H695" s="132"/>
      <c r="I695" s="132"/>
      <c r="J695" s="132"/>
      <c r="K695" s="130"/>
      <c r="L695" s="130"/>
      <c r="M695" s="130"/>
      <c r="N695" s="195"/>
      <c r="O695" s="369"/>
      <c r="P695" s="370"/>
      <c r="Q695" s="196"/>
      <c r="R695" s="197"/>
      <c r="S695" s="198"/>
      <c r="T695" s="199"/>
      <c r="U695" s="200"/>
      <c r="V695" s="201"/>
      <c r="W695" s="202"/>
      <c r="X695" s="202"/>
      <c r="Y695" s="143"/>
      <c r="Z695" s="367"/>
      <c r="AA695" s="140"/>
      <c r="AB695" s="420"/>
      <c r="AC695" s="421"/>
      <c r="AD695" s="206"/>
      <c r="AE695" s="144"/>
      <c r="AF695" s="133"/>
      <c r="AG695" s="144"/>
      <c r="AH695" s="145"/>
      <c r="AI695" s="146"/>
      <c r="AJ695" s="144"/>
      <c r="AK695" s="147"/>
      <c r="AL695" s="114"/>
      <c r="AM695" s="211"/>
      <c r="AN695" s="132"/>
      <c r="AO695" s="132"/>
      <c r="AP695" s="149"/>
      <c r="AQ695" s="150"/>
      <c r="AR695" s="149"/>
      <c r="AS695" s="132"/>
      <c r="AT695" s="132"/>
      <c r="AU695" s="132"/>
      <c r="AV695" s="132"/>
      <c r="AW695" s="132"/>
      <c r="AX695" s="132"/>
      <c r="AY695" s="132"/>
      <c r="AZ695" s="132"/>
      <c r="BA695" s="132"/>
      <c r="BB695" s="132"/>
      <c r="BC695" s="132"/>
      <c r="BD695" s="132"/>
      <c r="BE695" s="132"/>
      <c r="BF695" s="132"/>
      <c r="BG695" s="132"/>
      <c r="BH695" s="132"/>
      <c r="BI695" s="132"/>
      <c r="BJ695" s="132"/>
      <c r="BK695" s="132"/>
      <c r="BL695" s="132"/>
      <c r="BM695" s="132"/>
      <c r="BN695" s="132"/>
    </row>
    <row r="696">
      <c r="A696" s="362" t="b">
        <v>0</v>
      </c>
      <c r="B696" s="94"/>
      <c r="C696" s="95"/>
      <c r="D696" s="96"/>
      <c r="E696" s="97"/>
      <c r="F696" s="98"/>
      <c r="G696" s="98"/>
      <c r="H696" s="98"/>
      <c r="I696" s="98"/>
      <c r="J696" s="98"/>
      <c r="K696" s="96"/>
      <c r="L696" s="96"/>
      <c r="M696" s="96"/>
      <c r="N696" s="270"/>
      <c r="O696" s="369"/>
      <c r="P696" s="370"/>
      <c r="Q696" s="196"/>
      <c r="R696" s="197"/>
      <c r="S696" s="198"/>
      <c r="T696" s="199"/>
      <c r="U696" s="200"/>
      <c r="V696" s="201"/>
      <c r="W696" s="202"/>
      <c r="X696" s="202"/>
      <c r="Y696" s="109"/>
      <c r="Z696" s="280"/>
      <c r="AA696" s="106"/>
      <c r="AB696" s="281"/>
      <c r="AC696" s="282"/>
      <c r="AD696" s="273"/>
      <c r="AE696" s="110"/>
      <c r="AF696" s="99"/>
      <c r="AG696" s="110"/>
      <c r="AH696" s="111"/>
      <c r="AI696" s="112"/>
      <c r="AJ696" s="110"/>
      <c r="AK696" s="113"/>
      <c r="AL696" s="114"/>
      <c r="AM696" s="278"/>
      <c r="AN696" s="98"/>
      <c r="AO696" s="98"/>
      <c r="AP696" s="116"/>
      <c r="AQ696" s="117"/>
      <c r="AR696" s="116"/>
      <c r="AS696" s="98"/>
      <c r="AT696" s="98"/>
      <c r="AU696" s="98"/>
      <c r="AV696" s="98"/>
      <c r="AW696" s="98"/>
      <c r="AX696" s="98"/>
      <c r="AY696" s="98"/>
      <c r="AZ696" s="98"/>
      <c r="BA696" s="98"/>
      <c r="BB696" s="98"/>
      <c r="BC696" s="98"/>
      <c r="BD696" s="98"/>
      <c r="BE696" s="98"/>
      <c r="BF696" s="98"/>
      <c r="BG696" s="98"/>
      <c r="BH696" s="98"/>
      <c r="BI696" s="98"/>
      <c r="BJ696" s="98"/>
      <c r="BK696" s="98"/>
      <c r="BL696" s="98"/>
      <c r="BM696" s="98"/>
      <c r="BN696" s="98"/>
    </row>
    <row r="697">
      <c r="A697" s="366" t="b">
        <v>0</v>
      </c>
      <c r="B697" s="128"/>
      <c r="C697" s="129"/>
      <c r="D697" s="130"/>
      <c r="E697" s="131"/>
      <c r="F697" s="132"/>
      <c r="G697" s="132"/>
      <c r="H697" s="132"/>
      <c r="I697" s="132"/>
      <c r="J697" s="132"/>
      <c r="K697" s="130"/>
      <c r="L697" s="130"/>
      <c r="M697" s="130"/>
      <c r="N697" s="195"/>
      <c r="O697" s="369"/>
      <c r="P697" s="370"/>
      <c r="Q697" s="196"/>
      <c r="R697" s="197"/>
      <c r="S697" s="198"/>
      <c r="T697" s="199"/>
      <c r="U697" s="200"/>
      <c r="V697" s="201"/>
      <c r="W697" s="202"/>
      <c r="X697" s="202"/>
      <c r="Y697" s="143"/>
      <c r="Z697" s="367"/>
      <c r="AA697" s="140"/>
      <c r="AB697" s="420"/>
      <c r="AC697" s="421"/>
      <c r="AD697" s="206"/>
      <c r="AE697" s="144"/>
      <c r="AF697" s="133"/>
      <c r="AG697" s="144"/>
      <c r="AH697" s="145"/>
      <c r="AI697" s="146"/>
      <c r="AJ697" s="144"/>
      <c r="AK697" s="147"/>
      <c r="AL697" s="114"/>
      <c r="AM697" s="211"/>
      <c r="AN697" s="132"/>
      <c r="AO697" s="132"/>
      <c r="AP697" s="149"/>
      <c r="AQ697" s="150"/>
      <c r="AR697" s="149"/>
      <c r="AS697" s="132"/>
      <c r="AT697" s="132"/>
      <c r="AU697" s="132"/>
      <c r="AV697" s="132"/>
      <c r="AW697" s="132"/>
      <c r="AX697" s="132"/>
      <c r="AY697" s="132"/>
      <c r="AZ697" s="132"/>
      <c r="BA697" s="132"/>
      <c r="BB697" s="132"/>
      <c r="BC697" s="132"/>
      <c r="BD697" s="132"/>
      <c r="BE697" s="132"/>
      <c r="BF697" s="132"/>
      <c r="BG697" s="132"/>
      <c r="BH697" s="132"/>
      <c r="BI697" s="132"/>
      <c r="BJ697" s="132"/>
      <c r="BK697" s="132"/>
      <c r="BL697" s="132"/>
      <c r="BM697" s="132"/>
      <c r="BN697" s="132"/>
    </row>
    <row r="698">
      <c r="A698" s="362" t="b">
        <v>0</v>
      </c>
      <c r="B698" s="94"/>
      <c r="C698" s="95"/>
      <c r="D698" s="96"/>
      <c r="E698" s="97"/>
      <c r="F698" s="98"/>
      <c r="G698" s="98"/>
      <c r="H698" s="98"/>
      <c r="I698" s="98"/>
      <c r="J698" s="98"/>
      <c r="K698" s="96"/>
      <c r="L698" s="96"/>
      <c r="M698" s="96"/>
      <c r="N698" s="270"/>
      <c r="O698" s="369"/>
      <c r="P698" s="370"/>
      <c r="Q698" s="196"/>
      <c r="R698" s="197"/>
      <c r="S698" s="198"/>
      <c r="T698" s="199"/>
      <c r="U698" s="200"/>
      <c r="V698" s="201"/>
      <c r="W698" s="202"/>
      <c r="X698" s="202"/>
      <c r="Y698" s="109"/>
      <c r="Z698" s="280"/>
      <c r="AA698" s="106"/>
      <c r="AB698" s="281"/>
      <c r="AC698" s="282"/>
      <c r="AD698" s="273"/>
      <c r="AE698" s="110"/>
      <c r="AF698" s="99"/>
      <c r="AG698" s="110"/>
      <c r="AH698" s="111"/>
      <c r="AI698" s="112"/>
      <c r="AJ698" s="110"/>
      <c r="AK698" s="113"/>
      <c r="AL698" s="114"/>
      <c r="AM698" s="278"/>
      <c r="AN698" s="98"/>
      <c r="AO698" s="98"/>
      <c r="AP698" s="116"/>
      <c r="AQ698" s="117"/>
      <c r="AR698" s="116"/>
      <c r="AS698" s="98"/>
      <c r="AT698" s="98"/>
      <c r="AU698" s="98"/>
      <c r="AV698" s="98"/>
      <c r="AW698" s="98"/>
      <c r="AX698" s="98"/>
      <c r="AY698" s="98"/>
      <c r="AZ698" s="98"/>
      <c r="BA698" s="98"/>
      <c r="BB698" s="98"/>
      <c r="BC698" s="98"/>
      <c r="BD698" s="98"/>
      <c r="BE698" s="98"/>
      <c r="BF698" s="98"/>
      <c r="BG698" s="98"/>
      <c r="BH698" s="98"/>
      <c r="BI698" s="98"/>
      <c r="BJ698" s="98"/>
      <c r="BK698" s="98"/>
      <c r="BL698" s="98"/>
      <c r="BM698" s="98"/>
      <c r="BN698" s="98"/>
    </row>
    <row r="699">
      <c r="A699" s="366" t="b">
        <v>0</v>
      </c>
      <c r="B699" s="128"/>
      <c r="C699" s="129"/>
      <c r="D699" s="130"/>
      <c r="E699" s="131"/>
      <c r="F699" s="132"/>
      <c r="G699" s="132"/>
      <c r="H699" s="132"/>
      <c r="I699" s="132"/>
      <c r="J699" s="132"/>
      <c r="K699" s="130"/>
      <c r="L699" s="130"/>
      <c r="M699" s="130"/>
      <c r="N699" s="195"/>
      <c r="O699" s="369"/>
      <c r="P699" s="370"/>
      <c r="Q699" s="196"/>
      <c r="R699" s="197"/>
      <c r="S699" s="198"/>
      <c r="T699" s="199"/>
      <c r="U699" s="200"/>
      <c r="V699" s="201"/>
      <c r="W699" s="202"/>
      <c r="X699" s="202"/>
      <c r="Y699" s="143"/>
      <c r="Z699" s="367"/>
      <c r="AA699" s="140"/>
      <c r="AB699" s="420"/>
      <c r="AC699" s="421"/>
      <c r="AD699" s="206"/>
      <c r="AE699" s="144"/>
      <c r="AF699" s="133"/>
      <c r="AG699" s="144"/>
      <c r="AH699" s="145"/>
      <c r="AI699" s="146"/>
      <c r="AJ699" s="144"/>
      <c r="AK699" s="147"/>
      <c r="AL699" s="114"/>
      <c r="AM699" s="211"/>
      <c r="AN699" s="132"/>
      <c r="AO699" s="132"/>
      <c r="AP699" s="149"/>
      <c r="AQ699" s="150"/>
      <c r="AR699" s="149"/>
      <c r="AS699" s="132"/>
      <c r="AT699" s="132"/>
      <c r="AU699" s="132"/>
      <c r="AV699" s="132"/>
      <c r="AW699" s="132"/>
      <c r="AX699" s="132"/>
      <c r="AY699" s="132"/>
      <c r="AZ699" s="132"/>
      <c r="BA699" s="132"/>
      <c r="BB699" s="132"/>
      <c r="BC699" s="132"/>
      <c r="BD699" s="132"/>
      <c r="BE699" s="132"/>
      <c r="BF699" s="132"/>
      <c r="BG699" s="132"/>
      <c r="BH699" s="132"/>
      <c r="BI699" s="132"/>
      <c r="BJ699" s="132"/>
      <c r="BK699" s="132"/>
      <c r="BL699" s="132"/>
      <c r="BM699" s="132"/>
      <c r="BN699" s="132"/>
    </row>
    <row r="700">
      <c r="A700" s="362" t="b">
        <v>0</v>
      </c>
      <c r="B700" s="94"/>
      <c r="C700" s="95"/>
      <c r="D700" s="96"/>
      <c r="E700" s="97"/>
      <c r="F700" s="98"/>
      <c r="G700" s="98"/>
      <c r="H700" s="98"/>
      <c r="I700" s="98"/>
      <c r="J700" s="98"/>
      <c r="K700" s="96"/>
      <c r="L700" s="96"/>
      <c r="M700" s="96"/>
      <c r="N700" s="270"/>
      <c r="O700" s="369"/>
      <c r="P700" s="370"/>
      <c r="Q700" s="196"/>
      <c r="R700" s="197"/>
      <c r="S700" s="198"/>
      <c r="T700" s="199"/>
      <c r="U700" s="200"/>
      <c r="V700" s="201"/>
      <c r="W700" s="202"/>
      <c r="X700" s="202"/>
      <c r="Y700" s="109"/>
      <c r="Z700" s="280"/>
      <c r="AA700" s="106"/>
      <c r="AB700" s="281"/>
      <c r="AC700" s="282"/>
      <c r="AD700" s="273"/>
      <c r="AE700" s="110"/>
      <c r="AF700" s="99"/>
      <c r="AG700" s="110"/>
      <c r="AH700" s="111"/>
      <c r="AI700" s="112"/>
      <c r="AJ700" s="110"/>
      <c r="AK700" s="113"/>
      <c r="AL700" s="114"/>
      <c r="AM700" s="278"/>
      <c r="AN700" s="98"/>
      <c r="AO700" s="98"/>
      <c r="AP700" s="116"/>
      <c r="AQ700" s="117"/>
      <c r="AR700" s="116"/>
      <c r="AS700" s="98"/>
      <c r="AT700" s="98"/>
      <c r="AU700" s="98"/>
      <c r="AV700" s="98"/>
      <c r="AW700" s="98"/>
      <c r="AX700" s="98"/>
      <c r="AY700" s="98"/>
      <c r="AZ700" s="98"/>
      <c r="BA700" s="98"/>
      <c r="BB700" s="98"/>
      <c r="BC700" s="98"/>
      <c r="BD700" s="98"/>
      <c r="BE700" s="98"/>
      <c r="BF700" s="98"/>
      <c r="BG700" s="98"/>
      <c r="BH700" s="98"/>
      <c r="BI700" s="98"/>
      <c r="BJ700" s="98"/>
      <c r="BK700" s="98"/>
      <c r="BL700" s="98"/>
      <c r="BM700" s="98"/>
      <c r="BN700" s="98"/>
    </row>
    <row r="701">
      <c r="A701" s="366" t="b">
        <v>0</v>
      </c>
      <c r="B701" s="128"/>
      <c r="C701" s="129"/>
      <c r="D701" s="130"/>
      <c r="E701" s="131"/>
      <c r="F701" s="132"/>
      <c r="G701" s="132"/>
      <c r="H701" s="132"/>
      <c r="I701" s="132"/>
      <c r="J701" s="132"/>
      <c r="K701" s="130"/>
      <c r="L701" s="130"/>
      <c r="M701" s="130"/>
      <c r="N701" s="195"/>
      <c r="O701" s="369"/>
      <c r="P701" s="370"/>
      <c r="Q701" s="196"/>
      <c r="R701" s="197"/>
      <c r="S701" s="198"/>
      <c r="T701" s="199"/>
      <c r="U701" s="200"/>
      <c r="V701" s="201"/>
      <c r="W701" s="202"/>
      <c r="X701" s="202"/>
      <c r="Y701" s="143"/>
      <c r="Z701" s="367"/>
      <c r="AA701" s="140"/>
      <c r="AB701" s="420"/>
      <c r="AC701" s="421"/>
      <c r="AD701" s="206"/>
      <c r="AE701" s="144"/>
      <c r="AF701" s="133"/>
      <c r="AG701" s="144"/>
      <c r="AH701" s="145"/>
      <c r="AI701" s="146"/>
      <c r="AJ701" s="144"/>
      <c r="AK701" s="147"/>
      <c r="AL701" s="114"/>
      <c r="AM701" s="211"/>
      <c r="AN701" s="132"/>
      <c r="AO701" s="132"/>
      <c r="AP701" s="149"/>
      <c r="AQ701" s="150"/>
      <c r="AR701" s="149"/>
      <c r="AS701" s="132"/>
      <c r="AT701" s="132"/>
      <c r="AU701" s="132"/>
      <c r="AV701" s="132"/>
      <c r="AW701" s="132"/>
      <c r="AX701" s="132"/>
      <c r="AY701" s="132"/>
      <c r="AZ701" s="132"/>
      <c r="BA701" s="132"/>
      <c r="BB701" s="132"/>
      <c r="BC701" s="132"/>
      <c r="BD701" s="132"/>
      <c r="BE701" s="132"/>
      <c r="BF701" s="132"/>
      <c r="BG701" s="132"/>
      <c r="BH701" s="132"/>
      <c r="BI701" s="132"/>
      <c r="BJ701" s="132"/>
      <c r="BK701" s="132"/>
      <c r="BL701" s="132"/>
      <c r="BM701" s="132"/>
      <c r="BN701" s="132"/>
    </row>
    <row r="702">
      <c r="A702" s="362" t="b">
        <v>0</v>
      </c>
      <c r="B702" s="94"/>
      <c r="C702" s="95"/>
      <c r="D702" s="96"/>
      <c r="E702" s="97"/>
      <c r="F702" s="98"/>
      <c r="G702" s="98"/>
      <c r="H702" s="98"/>
      <c r="I702" s="98"/>
      <c r="J702" s="98"/>
      <c r="K702" s="96"/>
      <c r="L702" s="96"/>
      <c r="M702" s="96"/>
      <c r="N702" s="270"/>
      <c r="O702" s="369"/>
      <c r="P702" s="370"/>
      <c r="Q702" s="196"/>
      <c r="R702" s="197"/>
      <c r="S702" s="198"/>
      <c r="T702" s="199"/>
      <c r="U702" s="200"/>
      <c r="V702" s="201"/>
      <c r="W702" s="202"/>
      <c r="X702" s="202"/>
      <c r="Y702" s="109"/>
      <c r="Z702" s="280"/>
      <c r="AA702" s="106"/>
      <c r="AB702" s="281"/>
      <c r="AC702" s="282"/>
      <c r="AD702" s="273"/>
      <c r="AE702" s="110"/>
      <c r="AF702" s="99"/>
      <c r="AG702" s="110"/>
      <c r="AH702" s="111"/>
      <c r="AI702" s="112"/>
      <c r="AJ702" s="110"/>
      <c r="AK702" s="113"/>
      <c r="AL702" s="114"/>
      <c r="AM702" s="278"/>
      <c r="AN702" s="98"/>
      <c r="AO702" s="98"/>
      <c r="AP702" s="116"/>
      <c r="AQ702" s="117"/>
      <c r="AR702" s="116"/>
      <c r="AS702" s="98"/>
      <c r="AT702" s="98"/>
      <c r="AU702" s="98"/>
      <c r="AV702" s="98"/>
      <c r="AW702" s="98"/>
      <c r="AX702" s="98"/>
      <c r="AY702" s="98"/>
      <c r="AZ702" s="98"/>
      <c r="BA702" s="98"/>
      <c r="BB702" s="98"/>
      <c r="BC702" s="98"/>
      <c r="BD702" s="98"/>
      <c r="BE702" s="98"/>
      <c r="BF702" s="98"/>
      <c r="BG702" s="98"/>
      <c r="BH702" s="98"/>
      <c r="BI702" s="98"/>
      <c r="BJ702" s="98"/>
      <c r="BK702" s="98"/>
      <c r="BL702" s="98"/>
      <c r="BM702" s="98"/>
      <c r="BN702" s="98"/>
    </row>
    <row r="703">
      <c r="A703" s="366" t="b">
        <v>0</v>
      </c>
      <c r="B703" s="128"/>
      <c r="C703" s="129"/>
      <c r="D703" s="130"/>
      <c r="E703" s="131"/>
      <c r="F703" s="132"/>
      <c r="G703" s="132"/>
      <c r="H703" s="132"/>
      <c r="I703" s="132"/>
      <c r="J703" s="132"/>
      <c r="K703" s="130"/>
      <c r="L703" s="130"/>
      <c r="M703" s="130"/>
      <c r="N703" s="195"/>
      <c r="O703" s="369"/>
      <c r="P703" s="370"/>
      <c r="Q703" s="196"/>
      <c r="R703" s="197"/>
      <c r="S703" s="198"/>
      <c r="T703" s="199"/>
      <c r="U703" s="200"/>
      <c r="V703" s="201"/>
      <c r="W703" s="202"/>
      <c r="X703" s="202"/>
      <c r="Y703" s="143"/>
      <c r="Z703" s="367"/>
      <c r="AA703" s="140"/>
      <c r="AB703" s="420"/>
      <c r="AC703" s="421"/>
      <c r="AD703" s="206"/>
      <c r="AE703" s="144"/>
      <c r="AF703" s="133"/>
      <c r="AG703" s="144"/>
      <c r="AH703" s="145"/>
      <c r="AI703" s="146"/>
      <c r="AJ703" s="144"/>
      <c r="AK703" s="147"/>
      <c r="AL703" s="114"/>
      <c r="AM703" s="211"/>
      <c r="AN703" s="132"/>
      <c r="AO703" s="132"/>
      <c r="AP703" s="149"/>
      <c r="AQ703" s="150"/>
      <c r="AR703" s="149"/>
      <c r="AS703" s="132"/>
      <c r="AT703" s="132"/>
      <c r="AU703" s="132"/>
      <c r="AV703" s="132"/>
      <c r="AW703" s="132"/>
      <c r="AX703" s="132"/>
      <c r="AY703" s="132"/>
      <c r="AZ703" s="132"/>
      <c r="BA703" s="132"/>
      <c r="BB703" s="132"/>
      <c r="BC703" s="132"/>
      <c r="BD703" s="132"/>
      <c r="BE703" s="132"/>
      <c r="BF703" s="132"/>
      <c r="BG703" s="132"/>
      <c r="BH703" s="132"/>
      <c r="BI703" s="132"/>
      <c r="BJ703" s="132"/>
      <c r="BK703" s="132"/>
      <c r="BL703" s="132"/>
      <c r="BM703" s="132"/>
      <c r="BN703" s="132"/>
    </row>
    <row r="704">
      <c r="A704" s="362" t="b">
        <v>0</v>
      </c>
      <c r="B704" s="94"/>
      <c r="C704" s="95"/>
      <c r="D704" s="96"/>
      <c r="E704" s="97"/>
      <c r="F704" s="98"/>
      <c r="G704" s="98"/>
      <c r="H704" s="98"/>
      <c r="I704" s="98"/>
      <c r="J704" s="98"/>
      <c r="K704" s="96"/>
      <c r="L704" s="96"/>
      <c r="M704" s="96"/>
      <c r="N704" s="270"/>
      <c r="O704" s="369"/>
      <c r="P704" s="370"/>
      <c r="Q704" s="196"/>
      <c r="R704" s="197"/>
      <c r="S704" s="198"/>
      <c r="T704" s="199"/>
      <c r="U704" s="200"/>
      <c r="V704" s="201"/>
      <c r="W704" s="202"/>
      <c r="X704" s="202"/>
      <c r="Y704" s="109"/>
      <c r="Z704" s="280"/>
      <c r="AA704" s="106"/>
      <c r="AB704" s="281"/>
      <c r="AC704" s="282"/>
      <c r="AD704" s="273"/>
      <c r="AE704" s="110"/>
      <c r="AF704" s="99"/>
      <c r="AG704" s="110"/>
      <c r="AH704" s="111"/>
      <c r="AI704" s="112"/>
      <c r="AJ704" s="110"/>
      <c r="AK704" s="113"/>
      <c r="AL704" s="114"/>
      <c r="AM704" s="278"/>
      <c r="AN704" s="98"/>
      <c r="AO704" s="98"/>
      <c r="AP704" s="116"/>
      <c r="AQ704" s="117"/>
      <c r="AR704" s="116"/>
      <c r="AS704" s="98"/>
      <c r="AT704" s="98"/>
      <c r="AU704" s="98"/>
      <c r="AV704" s="98"/>
      <c r="AW704" s="98"/>
      <c r="AX704" s="98"/>
      <c r="AY704" s="98"/>
      <c r="AZ704" s="98"/>
      <c r="BA704" s="98"/>
      <c r="BB704" s="98"/>
      <c r="BC704" s="98"/>
      <c r="BD704" s="98"/>
      <c r="BE704" s="98"/>
      <c r="BF704" s="98"/>
      <c r="BG704" s="98"/>
      <c r="BH704" s="98"/>
      <c r="BI704" s="98"/>
      <c r="BJ704" s="98"/>
      <c r="BK704" s="98"/>
      <c r="BL704" s="98"/>
      <c r="BM704" s="98"/>
      <c r="BN704" s="98"/>
    </row>
    <row r="705">
      <c r="A705" s="366" t="b">
        <v>0</v>
      </c>
      <c r="B705" s="128"/>
      <c r="C705" s="129"/>
      <c r="D705" s="130"/>
      <c r="E705" s="131"/>
      <c r="F705" s="132"/>
      <c r="G705" s="132"/>
      <c r="H705" s="132"/>
      <c r="I705" s="132"/>
      <c r="J705" s="132"/>
      <c r="K705" s="130"/>
      <c r="L705" s="130"/>
      <c r="M705" s="130"/>
      <c r="N705" s="195"/>
      <c r="O705" s="369"/>
      <c r="P705" s="370"/>
      <c r="Q705" s="196"/>
      <c r="R705" s="197"/>
      <c r="S705" s="198"/>
      <c r="T705" s="199"/>
      <c r="U705" s="200"/>
      <c r="V705" s="201"/>
      <c r="W705" s="202"/>
      <c r="X705" s="202"/>
      <c r="Y705" s="143"/>
      <c r="Z705" s="367"/>
      <c r="AA705" s="140"/>
      <c r="AB705" s="420"/>
      <c r="AC705" s="421"/>
      <c r="AD705" s="206"/>
      <c r="AE705" s="144"/>
      <c r="AF705" s="133"/>
      <c r="AG705" s="144"/>
      <c r="AH705" s="145"/>
      <c r="AI705" s="146"/>
      <c r="AJ705" s="144"/>
      <c r="AK705" s="147"/>
      <c r="AL705" s="114"/>
      <c r="AM705" s="211"/>
      <c r="AN705" s="132"/>
      <c r="AO705" s="132"/>
      <c r="AP705" s="149"/>
      <c r="AQ705" s="150"/>
      <c r="AR705" s="149"/>
      <c r="AS705" s="132"/>
      <c r="AT705" s="132"/>
      <c r="AU705" s="132"/>
      <c r="AV705" s="132"/>
      <c r="AW705" s="132"/>
      <c r="AX705" s="132"/>
      <c r="AY705" s="132"/>
      <c r="AZ705" s="132"/>
      <c r="BA705" s="132"/>
      <c r="BB705" s="132"/>
      <c r="BC705" s="132"/>
      <c r="BD705" s="132"/>
      <c r="BE705" s="132"/>
      <c r="BF705" s="132"/>
      <c r="BG705" s="132"/>
      <c r="BH705" s="132"/>
      <c r="BI705" s="132"/>
      <c r="BJ705" s="132"/>
      <c r="BK705" s="132"/>
      <c r="BL705" s="132"/>
      <c r="BM705" s="132"/>
      <c r="BN705" s="132"/>
    </row>
    <row r="706">
      <c r="A706" s="362" t="b">
        <v>0</v>
      </c>
      <c r="B706" s="94"/>
      <c r="C706" s="95"/>
      <c r="D706" s="96"/>
      <c r="E706" s="97"/>
      <c r="F706" s="98"/>
      <c r="G706" s="98"/>
      <c r="H706" s="98"/>
      <c r="I706" s="98"/>
      <c r="J706" s="98"/>
      <c r="K706" s="96"/>
      <c r="L706" s="96"/>
      <c r="M706" s="96"/>
      <c r="N706" s="270"/>
      <c r="O706" s="369"/>
      <c r="P706" s="370"/>
      <c r="Q706" s="196"/>
      <c r="R706" s="197"/>
      <c r="S706" s="198"/>
      <c r="T706" s="199"/>
      <c r="U706" s="200"/>
      <c r="V706" s="201"/>
      <c r="W706" s="202"/>
      <c r="X706" s="202"/>
      <c r="Y706" s="109"/>
      <c r="Z706" s="280"/>
      <c r="AA706" s="106"/>
      <c r="AB706" s="281"/>
      <c r="AC706" s="282"/>
      <c r="AD706" s="273"/>
      <c r="AE706" s="110"/>
      <c r="AF706" s="99"/>
      <c r="AG706" s="110"/>
      <c r="AH706" s="111"/>
      <c r="AI706" s="112"/>
      <c r="AJ706" s="110"/>
      <c r="AK706" s="113"/>
      <c r="AL706" s="114"/>
      <c r="AM706" s="278"/>
      <c r="AN706" s="98"/>
      <c r="AO706" s="98"/>
      <c r="AP706" s="116"/>
      <c r="AQ706" s="117"/>
      <c r="AR706" s="116"/>
      <c r="AS706" s="98"/>
      <c r="AT706" s="98"/>
      <c r="AU706" s="98"/>
      <c r="AV706" s="98"/>
      <c r="AW706" s="98"/>
      <c r="AX706" s="98"/>
      <c r="AY706" s="98"/>
      <c r="AZ706" s="98"/>
      <c r="BA706" s="98"/>
      <c r="BB706" s="98"/>
      <c r="BC706" s="98"/>
      <c r="BD706" s="98"/>
      <c r="BE706" s="98"/>
      <c r="BF706" s="98"/>
      <c r="BG706" s="98"/>
      <c r="BH706" s="98"/>
      <c r="BI706" s="98"/>
      <c r="BJ706" s="98"/>
      <c r="BK706" s="98"/>
      <c r="BL706" s="98"/>
      <c r="BM706" s="98"/>
      <c r="BN706" s="98"/>
    </row>
    <row r="707">
      <c r="A707" s="366" t="b">
        <v>0</v>
      </c>
      <c r="B707" s="128"/>
      <c r="C707" s="129"/>
      <c r="D707" s="130"/>
      <c r="E707" s="131"/>
      <c r="F707" s="132"/>
      <c r="G707" s="132"/>
      <c r="H707" s="132"/>
      <c r="I707" s="132"/>
      <c r="J707" s="132"/>
      <c r="K707" s="130"/>
      <c r="L707" s="130"/>
      <c r="M707" s="130"/>
      <c r="N707" s="195"/>
      <c r="O707" s="369"/>
      <c r="P707" s="370"/>
      <c r="Q707" s="196"/>
      <c r="R707" s="197"/>
      <c r="S707" s="198"/>
      <c r="T707" s="199"/>
      <c r="U707" s="200"/>
      <c r="V707" s="201"/>
      <c r="W707" s="202"/>
      <c r="X707" s="202"/>
      <c r="Y707" s="143"/>
      <c r="Z707" s="367"/>
      <c r="AA707" s="140"/>
      <c r="AB707" s="420"/>
      <c r="AC707" s="421"/>
      <c r="AD707" s="206"/>
      <c r="AE707" s="144"/>
      <c r="AF707" s="133"/>
      <c r="AG707" s="144"/>
      <c r="AH707" s="145"/>
      <c r="AI707" s="146"/>
      <c r="AJ707" s="144"/>
      <c r="AK707" s="147"/>
      <c r="AL707" s="114"/>
      <c r="AM707" s="211"/>
      <c r="AN707" s="132"/>
      <c r="AO707" s="132"/>
      <c r="AP707" s="149"/>
      <c r="AQ707" s="150"/>
      <c r="AR707" s="149"/>
      <c r="AS707" s="132"/>
      <c r="AT707" s="132"/>
      <c r="AU707" s="132"/>
      <c r="AV707" s="132"/>
      <c r="AW707" s="132"/>
      <c r="AX707" s="132"/>
      <c r="AY707" s="132"/>
      <c r="AZ707" s="132"/>
      <c r="BA707" s="132"/>
      <c r="BB707" s="132"/>
      <c r="BC707" s="132"/>
      <c r="BD707" s="132"/>
      <c r="BE707" s="132"/>
      <c r="BF707" s="132"/>
      <c r="BG707" s="132"/>
      <c r="BH707" s="132"/>
      <c r="BI707" s="132"/>
      <c r="BJ707" s="132"/>
      <c r="BK707" s="132"/>
      <c r="BL707" s="132"/>
      <c r="BM707" s="132"/>
      <c r="BN707" s="132"/>
    </row>
    <row r="708">
      <c r="A708" s="362" t="b">
        <v>0</v>
      </c>
      <c r="B708" s="94"/>
      <c r="C708" s="95"/>
      <c r="D708" s="96"/>
      <c r="E708" s="97"/>
      <c r="F708" s="98"/>
      <c r="G708" s="98"/>
      <c r="H708" s="98"/>
      <c r="I708" s="98"/>
      <c r="J708" s="98"/>
      <c r="K708" s="96"/>
      <c r="L708" s="96"/>
      <c r="M708" s="96"/>
      <c r="N708" s="270"/>
      <c r="O708" s="369"/>
      <c r="P708" s="370"/>
      <c r="Q708" s="196"/>
      <c r="R708" s="197"/>
      <c r="S708" s="198"/>
      <c r="T708" s="199"/>
      <c r="U708" s="200"/>
      <c r="V708" s="201"/>
      <c r="W708" s="202"/>
      <c r="X708" s="202"/>
      <c r="Y708" s="109"/>
      <c r="Z708" s="280"/>
      <c r="AA708" s="106"/>
      <c r="AB708" s="281"/>
      <c r="AC708" s="282"/>
      <c r="AD708" s="273"/>
      <c r="AE708" s="110"/>
      <c r="AF708" s="99"/>
      <c r="AG708" s="110"/>
      <c r="AH708" s="111"/>
      <c r="AI708" s="112"/>
      <c r="AJ708" s="110"/>
      <c r="AK708" s="113"/>
      <c r="AL708" s="114"/>
      <c r="AM708" s="278"/>
      <c r="AN708" s="98"/>
      <c r="AO708" s="98"/>
      <c r="AP708" s="116"/>
      <c r="AQ708" s="117"/>
      <c r="AR708" s="116"/>
      <c r="AS708" s="98"/>
      <c r="AT708" s="98"/>
      <c r="AU708" s="98"/>
      <c r="AV708" s="98"/>
      <c r="AW708" s="98"/>
      <c r="AX708" s="98"/>
      <c r="AY708" s="98"/>
      <c r="AZ708" s="98"/>
      <c r="BA708" s="98"/>
      <c r="BB708" s="98"/>
      <c r="BC708" s="98"/>
      <c r="BD708" s="98"/>
      <c r="BE708" s="98"/>
      <c r="BF708" s="98"/>
      <c r="BG708" s="98"/>
      <c r="BH708" s="98"/>
      <c r="BI708" s="98"/>
      <c r="BJ708" s="98"/>
      <c r="BK708" s="98"/>
      <c r="BL708" s="98"/>
      <c r="BM708" s="98"/>
      <c r="BN708" s="98"/>
    </row>
    <row r="709">
      <c r="A709" s="366" t="b">
        <v>0</v>
      </c>
      <c r="B709" s="128"/>
      <c r="C709" s="129"/>
      <c r="D709" s="130"/>
      <c r="E709" s="131"/>
      <c r="F709" s="132"/>
      <c r="G709" s="132"/>
      <c r="H709" s="132"/>
      <c r="I709" s="132"/>
      <c r="J709" s="132"/>
      <c r="K709" s="130"/>
      <c r="L709" s="130"/>
      <c r="M709" s="130"/>
      <c r="N709" s="195"/>
      <c r="O709" s="369"/>
      <c r="P709" s="370"/>
      <c r="Q709" s="196"/>
      <c r="R709" s="197"/>
      <c r="S709" s="198"/>
      <c r="T709" s="199"/>
      <c r="U709" s="200"/>
      <c r="V709" s="201"/>
      <c r="W709" s="202"/>
      <c r="X709" s="202"/>
      <c r="Y709" s="143"/>
      <c r="Z709" s="367"/>
      <c r="AA709" s="140"/>
      <c r="AB709" s="420"/>
      <c r="AC709" s="421"/>
      <c r="AD709" s="206"/>
      <c r="AE709" s="144"/>
      <c r="AF709" s="133"/>
      <c r="AG709" s="144"/>
      <c r="AH709" s="145"/>
      <c r="AI709" s="146"/>
      <c r="AJ709" s="144"/>
      <c r="AK709" s="147"/>
      <c r="AL709" s="114"/>
      <c r="AM709" s="211"/>
      <c r="AN709" s="132"/>
      <c r="AO709" s="132"/>
      <c r="AP709" s="149"/>
      <c r="AQ709" s="150"/>
      <c r="AR709" s="149"/>
      <c r="AS709" s="132"/>
      <c r="AT709" s="132"/>
      <c r="AU709" s="132"/>
      <c r="AV709" s="132"/>
      <c r="AW709" s="132"/>
      <c r="AX709" s="132"/>
      <c r="AY709" s="132"/>
      <c r="AZ709" s="132"/>
      <c r="BA709" s="132"/>
      <c r="BB709" s="132"/>
      <c r="BC709" s="132"/>
      <c r="BD709" s="132"/>
      <c r="BE709" s="132"/>
      <c r="BF709" s="132"/>
      <c r="BG709" s="132"/>
      <c r="BH709" s="132"/>
      <c r="BI709" s="132"/>
      <c r="BJ709" s="132"/>
      <c r="BK709" s="132"/>
      <c r="BL709" s="132"/>
      <c r="BM709" s="132"/>
      <c r="BN709" s="132"/>
    </row>
    <row r="710">
      <c r="A710" s="362" t="b">
        <v>0</v>
      </c>
      <c r="B710" s="94"/>
      <c r="C710" s="95"/>
      <c r="D710" s="96"/>
      <c r="E710" s="97"/>
      <c r="F710" s="98"/>
      <c r="G710" s="98"/>
      <c r="H710" s="98"/>
      <c r="I710" s="98"/>
      <c r="J710" s="98"/>
      <c r="K710" s="96"/>
      <c r="L710" s="96"/>
      <c r="M710" s="96"/>
      <c r="N710" s="270"/>
      <c r="O710" s="369"/>
      <c r="P710" s="370"/>
      <c r="Q710" s="196"/>
      <c r="R710" s="197"/>
      <c r="S710" s="198"/>
      <c r="T710" s="199"/>
      <c r="U710" s="200"/>
      <c r="V710" s="201"/>
      <c r="W710" s="202"/>
      <c r="X710" s="202"/>
      <c r="Y710" s="109"/>
      <c r="Z710" s="280"/>
      <c r="AA710" s="106"/>
      <c r="AB710" s="281"/>
      <c r="AC710" s="282"/>
      <c r="AD710" s="273"/>
      <c r="AE710" s="110"/>
      <c r="AF710" s="99"/>
      <c r="AG710" s="110"/>
      <c r="AH710" s="111"/>
      <c r="AI710" s="112"/>
      <c r="AJ710" s="110"/>
      <c r="AK710" s="113"/>
      <c r="AL710" s="114"/>
      <c r="AM710" s="278"/>
      <c r="AN710" s="98"/>
      <c r="AO710" s="98"/>
      <c r="AP710" s="116"/>
      <c r="AQ710" s="117"/>
      <c r="AR710" s="116"/>
      <c r="AS710" s="98"/>
      <c r="AT710" s="98"/>
      <c r="AU710" s="98"/>
      <c r="AV710" s="98"/>
      <c r="AW710" s="98"/>
      <c r="AX710" s="98"/>
      <c r="AY710" s="98"/>
      <c r="AZ710" s="98"/>
      <c r="BA710" s="98"/>
      <c r="BB710" s="98"/>
      <c r="BC710" s="98"/>
      <c r="BD710" s="98"/>
      <c r="BE710" s="98"/>
      <c r="BF710" s="98"/>
      <c r="BG710" s="98"/>
      <c r="BH710" s="98"/>
      <c r="BI710" s="98"/>
      <c r="BJ710" s="98"/>
      <c r="BK710" s="98"/>
      <c r="BL710" s="98"/>
      <c r="BM710" s="98"/>
      <c r="BN710" s="98"/>
    </row>
    <row r="711">
      <c r="A711" s="366" t="b">
        <v>0</v>
      </c>
      <c r="B711" s="128"/>
      <c r="C711" s="129"/>
      <c r="D711" s="130"/>
      <c r="E711" s="131"/>
      <c r="F711" s="132"/>
      <c r="G711" s="132"/>
      <c r="H711" s="132"/>
      <c r="I711" s="132"/>
      <c r="J711" s="132"/>
      <c r="K711" s="130"/>
      <c r="L711" s="130"/>
      <c r="M711" s="130"/>
      <c r="N711" s="195"/>
      <c r="O711" s="369"/>
      <c r="P711" s="370"/>
      <c r="Q711" s="196"/>
      <c r="R711" s="197"/>
      <c r="S711" s="198"/>
      <c r="T711" s="199"/>
      <c r="U711" s="200"/>
      <c r="V711" s="201"/>
      <c r="W711" s="202"/>
      <c r="X711" s="202"/>
      <c r="Y711" s="143"/>
      <c r="Z711" s="367"/>
      <c r="AA711" s="140"/>
      <c r="AB711" s="420"/>
      <c r="AC711" s="421"/>
      <c r="AD711" s="206"/>
      <c r="AE711" s="144"/>
      <c r="AF711" s="133"/>
      <c r="AG711" s="144"/>
      <c r="AH711" s="145"/>
      <c r="AI711" s="146"/>
      <c r="AJ711" s="144"/>
      <c r="AK711" s="147"/>
      <c r="AL711" s="114"/>
      <c r="AM711" s="211"/>
      <c r="AN711" s="132"/>
      <c r="AO711" s="132"/>
      <c r="AP711" s="149"/>
      <c r="AQ711" s="150"/>
      <c r="AR711" s="149"/>
      <c r="AS711" s="132"/>
      <c r="AT711" s="132"/>
      <c r="AU711" s="132"/>
      <c r="AV711" s="132"/>
      <c r="AW711" s="132"/>
      <c r="AX711" s="132"/>
      <c r="AY711" s="132"/>
      <c r="AZ711" s="132"/>
      <c r="BA711" s="132"/>
      <c r="BB711" s="132"/>
      <c r="BC711" s="132"/>
      <c r="BD711" s="132"/>
      <c r="BE711" s="132"/>
      <c r="BF711" s="132"/>
      <c r="BG711" s="132"/>
      <c r="BH711" s="132"/>
      <c r="BI711" s="132"/>
      <c r="BJ711" s="132"/>
      <c r="BK711" s="132"/>
      <c r="BL711" s="132"/>
      <c r="BM711" s="132"/>
      <c r="BN711" s="132"/>
    </row>
    <row r="712">
      <c r="A712" s="362" t="b">
        <v>0</v>
      </c>
      <c r="B712" s="94"/>
      <c r="C712" s="95"/>
      <c r="D712" s="96"/>
      <c r="E712" s="97"/>
      <c r="F712" s="98"/>
      <c r="G712" s="98"/>
      <c r="H712" s="98"/>
      <c r="I712" s="98"/>
      <c r="J712" s="98"/>
      <c r="K712" s="96"/>
      <c r="L712" s="96"/>
      <c r="M712" s="96"/>
      <c r="N712" s="270"/>
      <c r="O712" s="369"/>
      <c r="P712" s="370"/>
      <c r="Q712" s="196"/>
      <c r="R712" s="197"/>
      <c r="S712" s="198"/>
      <c r="T712" s="199"/>
      <c r="U712" s="200"/>
      <c r="V712" s="201"/>
      <c r="W712" s="202"/>
      <c r="X712" s="202"/>
      <c r="Y712" s="109"/>
      <c r="Z712" s="280"/>
      <c r="AA712" s="106"/>
      <c r="AB712" s="281"/>
      <c r="AC712" s="282"/>
      <c r="AD712" s="273"/>
      <c r="AE712" s="110"/>
      <c r="AF712" s="99"/>
      <c r="AG712" s="110"/>
      <c r="AH712" s="111"/>
      <c r="AI712" s="112"/>
      <c r="AJ712" s="110"/>
      <c r="AK712" s="113"/>
      <c r="AL712" s="114"/>
      <c r="AM712" s="278"/>
      <c r="AN712" s="98"/>
      <c r="AO712" s="98"/>
      <c r="AP712" s="116"/>
      <c r="AQ712" s="117"/>
      <c r="AR712" s="116"/>
      <c r="AS712" s="98"/>
      <c r="AT712" s="98"/>
      <c r="AU712" s="98"/>
      <c r="AV712" s="98"/>
      <c r="AW712" s="98"/>
      <c r="AX712" s="98"/>
      <c r="AY712" s="98"/>
      <c r="AZ712" s="98"/>
      <c r="BA712" s="98"/>
      <c r="BB712" s="98"/>
      <c r="BC712" s="98"/>
      <c r="BD712" s="98"/>
      <c r="BE712" s="98"/>
      <c r="BF712" s="98"/>
      <c r="BG712" s="98"/>
      <c r="BH712" s="98"/>
      <c r="BI712" s="98"/>
      <c r="BJ712" s="98"/>
      <c r="BK712" s="98"/>
      <c r="BL712" s="98"/>
      <c r="BM712" s="98"/>
      <c r="BN712" s="98"/>
    </row>
    <row r="713">
      <c r="A713" s="366" t="b">
        <v>0</v>
      </c>
      <c r="B713" s="128"/>
      <c r="C713" s="129"/>
      <c r="D713" s="130"/>
      <c r="E713" s="131"/>
      <c r="F713" s="132"/>
      <c r="G713" s="132"/>
      <c r="H713" s="132"/>
      <c r="I713" s="132"/>
      <c r="J713" s="132"/>
      <c r="K713" s="130"/>
      <c r="L713" s="130"/>
      <c r="M713" s="130"/>
      <c r="N713" s="195"/>
      <c r="O713" s="369"/>
      <c r="P713" s="370"/>
      <c r="Q713" s="196"/>
      <c r="R713" s="197"/>
      <c r="S713" s="198"/>
      <c r="T713" s="199"/>
      <c r="U713" s="200"/>
      <c r="V713" s="201"/>
      <c r="W713" s="202"/>
      <c r="X713" s="202"/>
      <c r="Y713" s="143"/>
      <c r="Z713" s="367"/>
      <c r="AA713" s="140"/>
      <c r="AB713" s="420"/>
      <c r="AC713" s="421"/>
      <c r="AD713" s="206"/>
      <c r="AE713" s="144"/>
      <c r="AF713" s="133"/>
      <c r="AG713" s="144"/>
      <c r="AH713" s="145"/>
      <c r="AI713" s="146"/>
      <c r="AJ713" s="144"/>
      <c r="AK713" s="147"/>
      <c r="AL713" s="114"/>
      <c r="AM713" s="211"/>
      <c r="AN713" s="132"/>
      <c r="AO713" s="132"/>
      <c r="AP713" s="149"/>
      <c r="AQ713" s="150"/>
      <c r="AR713" s="149"/>
      <c r="AS713" s="132"/>
      <c r="AT713" s="132"/>
      <c r="AU713" s="132"/>
      <c r="AV713" s="132"/>
      <c r="AW713" s="132"/>
      <c r="AX713" s="132"/>
      <c r="AY713" s="132"/>
      <c r="AZ713" s="132"/>
      <c r="BA713" s="132"/>
      <c r="BB713" s="132"/>
      <c r="BC713" s="132"/>
      <c r="BD713" s="132"/>
      <c r="BE713" s="132"/>
      <c r="BF713" s="132"/>
      <c r="BG713" s="132"/>
      <c r="BH713" s="132"/>
      <c r="BI713" s="132"/>
      <c r="BJ713" s="132"/>
      <c r="BK713" s="132"/>
      <c r="BL713" s="132"/>
      <c r="BM713" s="132"/>
      <c r="BN713" s="132"/>
    </row>
    <row r="714">
      <c r="A714" s="362" t="b">
        <v>0</v>
      </c>
      <c r="B714" s="94"/>
      <c r="C714" s="95"/>
      <c r="D714" s="96"/>
      <c r="E714" s="97"/>
      <c r="F714" s="98"/>
      <c r="G714" s="98"/>
      <c r="H714" s="98"/>
      <c r="I714" s="98"/>
      <c r="J714" s="98"/>
      <c r="K714" s="96"/>
      <c r="L714" s="96"/>
      <c r="M714" s="96"/>
      <c r="N714" s="270"/>
      <c r="O714" s="369"/>
      <c r="P714" s="370"/>
      <c r="Q714" s="196"/>
      <c r="R714" s="197"/>
      <c r="S714" s="198"/>
      <c r="T714" s="199"/>
      <c r="U714" s="200"/>
      <c r="V714" s="201"/>
      <c r="W714" s="202"/>
      <c r="X714" s="202"/>
      <c r="Y714" s="109"/>
      <c r="Z714" s="280"/>
      <c r="AA714" s="106"/>
      <c r="AB714" s="281"/>
      <c r="AC714" s="282"/>
      <c r="AD714" s="273"/>
      <c r="AE714" s="110"/>
      <c r="AF714" s="99"/>
      <c r="AG714" s="110"/>
      <c r="AH714" s="111"/>
      <c r="AI714" s="112"/>
      <c r="AJ714" s="110"/>
      <c r="AK714" s="113"/>
      <c r="AL714" s="114"/>
      <c r="AM714" s="278"/>
      <c r="AN714" s="98"/>
      <c r="AO714" s="98"/>
      <c r="AP714" s="116"/>
      <c r="AQ714" s="117"/>
      <c r="AR714" s="116"/>
      <c r="AS714" s="98"/>
      <c r="AT714" s="98"/>
      <c r="AU714" s="98"/>
      <c r="AV714" s="98"/>
      <c r="AW714" s="98"/>
      <c r="AX714" s="98"/>
      <c r="AY714" s="98"/>
      <c r="AZ714" s="98"/>
      <c r="BA714" s="98"/>
      <c r="BB714" s="98"/>
      <c r="BC714" s="98"/>
      <c r="BD714" s="98"/>
      <c r="BE714" s="98"/>
      <c r="BF714" s="98"/>
      <c r="BG714" s="98"/>
      <c r="BH714" s="98"/>
      <c r="BI714" s="98"/>
      <c r="BJ714" s="98"/>
      <c r="BK714" s="98"/>
      <c r="BL714" s="98"/>
      <c r="BM714" s="98"/>
      <c r="BN714" s="98"/>
    </row>
    <row r="715">
      <c r="A715" s="366" t="b">
        <v>0</v>
      </c>
      <c r="B715" s="128"/>
      <c r="C715" s="129"/>
      <c r="D715" s="130"/>
      <c r="E715" s="131"/>
      <c r="F715" s="132"/>
      <c r="G715" s="132"/>
      <c r="H715" s="132"/>
      <c r="I715" s="132"/>
      <c r="J715" s="132"/>
      <c r="K715" s="130"/>
      <c r="L715" s="130"/>
      <c r="M715" s="130"/>
      <c r="N715" s="195"/>
      <c r="O715" s="369"/>
      <c r="P715" s="370"/>
      <c r="Q715" s="196"/>
      <c r="R715" s="197"/>
      <c r="S715" s="198"/>
      <c r="T715" s="199"/>
      <c r="U715" s="200"/>
      <c r="V715" s="201"/>
      <c r="W715" s="202"/>
      <c r="X715" s="202"/>
      <c r="Y715" s="143"/>
      <c r="Z715" s="367"/>
      <c r="AA715" s="140"/>
      <c r="AB715" s="420"/>
      <c r="AC715" s="421"/>
      <c r="AD715" s="206"/>
      <c r="AE715" s="144"/>
      <c r="AF715" s="133"/>
      <c r="AG715" s="144"/>
      <c r="AH715" s="145"/>
      <c r="AI715" s="146"/>
      <c r="AJ715" s="144"/>
      <c r="AK715" s="147"/>
      <c r="AL715" s="114"/>
      <c r="AM715" s="211"/>
      <c r="AN715" s="132"/>
      <c r="AO715" s="132"/>
      <c r="AP715" s="149"/>
      <c r="AQ715" s="150"/>
      <c r="AR715" s="149"/>
      <c r="AS715" s="132"/>
      <c r="AT715" s="132"/>
      <c r="AU715" s="132"/>
      <c r="AV715" s="132"/>
      <c r="AW715" s="132"/>
      <c r="AX715" s="132"/>
      <c r="AY715" s="132"/>
      <c r="AZ715" s="132"/>
      <c r="BA715" s="132"/>
      <c r="BB715" s="132"/>
      <c r="BC715" s="132"/>
      <c r="BD715" s="132"/>
      <c r="BE715" s="132"/>
      <c r="BF715" s="132"/>
      <c r="BG715" s="132"/>
      <c r="BH715" s="132"/>
      <c r="BI715" s="132"/>
      <c r="BJ715" s="132"/>
      <c r="BK715" s="132"/>
      <c r="BL715" s="132"/>
      <c r="BM715" s="132"/>
      <c r="BN715" s="132"/>
    </row>
    <row r="716">
      <c r="A716" s="362" t="b">
        <v>0</v>
      </c>
      <c r="B716" s="94"/>
      <c r="C716" s="95"/>
      <c r="D716" s="96"/>
      <c r="E716" s="97"/>
      <c r="F716" s="98"/>
      <c r="G716" s="98"/>
      <c r="H716" s="98"/>
      <c r="I716" s="98"/>
      <c r="J716" s="98"/>
      <c r="K716" s="96"/>
      <c r="L716" s="96"/>
      <c r="M716" s="96"/>
      <c r="N716" s="270"/>
      <c r="O716" s="369"/>
      <c r="P716" s="370"/>
      <c r="Q716" s="196"/>
      <c r="R716" s="197"/>
      <c r="S716" s="198"/>
      <c r="T716" s="199"/>
      <c r="U716" s="200"/>
      <c r="V716" s="201"/>
      <c r="W716" s="202"/>
      <c r="X716" s="202"/>
      <c r="Y716" s="109"/>
      <c r="Z716" s="280"/>
      <c r="AA716" s="106"/>
      <c r="AB716" s="281"/>
      <c r="AC716" s="282"/>
      <c r="AD716" s="273"/>
      <c r="AE716" s="110"/>
      <c r="AF716" s="99"/>
      <c r="AG716" s="110"/>
      <c r="AH716" s="111"/>
      <c r="AI716" s="112"/>
      <c r="AJ716" s="110"/>
      <c r="AK716" s="113"/>
      <c r="AL716" s="114"/>
      <c r="AM716" s="278"/>
      <c r="AN716" s="98"/>
      <c r="AO716" s="98"/>
      <c r="AP716" s="116"/>
      <c r="AQ716" s="117"/>
      <c r="AR716" s="116"/>
      <c r="AS716" s="98"/>
      <c r="AT716" s="98"/>
      <c r="AU716" s="98"/>
      <c r="AV716" s="98"/>
      <c r="AW716" s="98"/>
      <c r="AX716" s="98"/>
      <c r="AY716" s="98"/>
      <c r="AZ716" s="98"/>
      <c r="BA716" s="98"/>
      <c r="BB716" s="98"/>
      <c r="BC716" s="98"/>
      <c r="BD716" s="98"/>
      <c r="BE716" s="98"/>
      <c r="BF716" s="98"/>
      <c r="BG716" s="98"/>
      <c r="BH716" s="98"/>
      <c r="BI716" s="98"/>
      <c r="BJ716" s="98"/>
      <c r="BK716" s="98"/>
      <c r="BL716" s="98"/>
      <c r="BM716" s="98"/>
      <c r="BN716" s="98"/>
    </row>
    <row r="717">
      <c r="A717" s="366" t="b">
        <v>0</v>
      </c>
      <c r="B717" s="128"/>
      <c r="C717" s="129"/>
      <c r="D717" s="130"/>
      <c r="E717" s="131"/>
      <c r="F717" s="132"/>
      <c r="G717" s="132"/>
      <c r="H717" s="132"/>
      <c r="I717" s="132"/>
      <c r="J717" s="132"/>
      <c r="K717" s="130"/>
      <c r="L717" s="130"/>
      <c r="M717" s="130"/>
      <c r="N717" s="195"/>
      <c r="O717" s="369"/>
      <c r="P717" s="370"/>
      <c r="Q717" s="196"/>
      <c r="R717" s="197"/>
      <c r="S717" s="198"/>
      <c r="T717" s="199"/>
      <c r="U717" s="200"/>
      <c r="V717" s="201"/>
      <c r="W717" s="202"/>
      <c r="X717" s="202"/>
      <c r="Y717" s="143"/>
      <c r="Z717" s="367"/>
      <c r="AA717" s="140"/>
      <c r="AB717" s="420"/>
      <c r="AC717" s="421"/>
      <c r="AD717" s="206"/>
      <c r="AE717" s="144"/>
      <c r="AF717" s="133"/>
      <c r="AG717" s="144"/>
      <c r="AH717" s="145"/>
      <c r="AI717" s="146"/>
      <c r="AJ717" s="144"/>
      <c r="AK717" s="147"/>
      <c r="AL717" s="114"/>
      <c r="AM717" s="211"/>
      <c r="AN717" s="132"/>
      <c r="AO717" s="132"/>
      <c r="AP717" s="149"/>
      <c r="AQ717" s="150"/>
      <c r="AR717" s="149"/>
      <c r="AS717" s="132"/>
      <c r="AT717" s="132"/>
      <c r="AU717" s="132"/>
      <c r="AV717" s="132"/>
      <c r="AW717" s="132"/>
      <c r="AX717" s="132"/>
      <c r="AY717" s="132"/>
      <c r="AZ717" s="132"/>
      <c r="BA717" s="132"/>
      <c r="BB717" s="132"/>
      <c r="BC717" s="132"/>
      <c r="BD717" s="132"/>
      <c r="BE717" s="132"/>
      <c r="BF717" s="132"/>
      <c r="BG717" s="132"/>
      <c r="BH717" s="132"/>
      <c r="BI717" s="132"/>
      <c r="BJ717" s="132"/>
      <c r="BK717" s="132"/>
      <c r="BL717" s="132"/>
      <c r="BM717" s="132"/>
      <c r="BN717" s="132"/>
    </row>
    <row r="718">
      <c r="A718" s="362" t="b">
        <v>0</v>
      </c>
      <c r="B718" s="94"/>
      <c r="C718" s="95"/>
      <c r="D718" s="96"/>
      <c r="E718" s="97"/>
      <c r="F718" s="98"/>
      <c r="G718" s="98"/>
      <c r="H718" s="98"/>
      <c r="I718" s="98"/>
      <c r="J718" s="98"/>
      <c r="K718" s="96"/>
      <c r="L718" s="96"/>
      <c r="M718" s="96"/>
      <c r="N718" s="270"/>
      <c r="O718" s="369"/>
      <c r="P718" s="370"/>
      <c r="Q718" s="196"/>
      <c r="R718" s="197"/>
      <c r="S718" s="198"/>
      <c r="T718" s="199"/>
      <c r="U718" s="200"/>
      <c r="V718" s="201"/>
      <c r="W718" s="202"/>
      <c r="X718" s="202"/>
      <c r="Y718" s="109"/>
      <c r="Z718" s="280"/>
      <c r="AA718" s="106"/>
      <c r="AB718" s="281"/>
      <c r="AC718" s="282"/>
      <c r="AD718" s="273"/>
      <c r="AE718" s="110"/>
      <c r="AF718" s="99"/>
      <c r="AG718" s="110"/>
      <c r="AH718" s="111"/>
      <c r="AI718" s="112"/>
      <c r="AJ718" s="110"/>
      <c r="AK718" s="113"/>
      <c r="AL718" s="114"/>
      <c r="AM718" s="278"/>
      <c r="AN718" s="98"/>
      <c r="AO718" s="98"/>
      <c r="AP718" s="116"/>
      <c r="AQ718" s="117"/>
      <c r="AR718" s="116"/>
      <c r="AS718" s="98"/>
      <c r="AT718" s="98"/>
      <c r="AU718" s="98"/>
      <c r="AV718" s="98"/>
      <c r="AW718" s="98"/>
      <c r="AX718" s="98"/>
      <c r="AY718" s="98"/>
      <c r="AZ718" s="98"/>
      <c r="BA718" s="98"/>
      <c r="BB718" s="98"/>
      <c r="BC718" s="98"/>
      <c r="BD718" s="98"/>
      <c r="BE718" s="98"/>
      <c r="BF718" s="98"/>
      <c r="BG718" s="98"/>
      <c r="BH718" s="98"/>
      <c r="BI718" s="98"/>
      <c r="BJ718" s="98"/>
      <c r="BK718" s="98"/>
      <c r="BL718" s="98"/>
      <c r="BM718" s="98"/>
      <c r="BN718" s="98"/>
    </row>
    <row r="719">
      <c r="A719" s="366" t="b">
        <v>0</v>
      </c>
      <c r="B719" s="128"/>
      <c r="C719" s="129"/>
      <c r="D719" s="130"/>
      <c r="E719" s="131"/>
      <c r="F719" s="132"/>
      <c r="G719" s="132"/>
      <c r="H719" s="132"/>
      <c r="I719" s="132"/>
      <c r="J719" s="132"/>
      <c r="K719" s="130"/>
      <c r="L719" s="130"/>
      <c r="M719" s="130"/>
      <c r="N719" s="195"/>
      <c r="O719" s="369"/>
      <c r="P719" s="370"/>
      <c r="Q719" s="196"/>
      <c r="R719" s="197"/>
      <c r="S719" s="198"/>
      <c r="T719" s="199"/>
      <c r="U719" s="200"/>
      <c r="V719" s="201"/>
      <c r="W719" s="202"/>
      <c r="X719" s="202"/>
      <c r="Y719" s="143"/>
      <c r="Z719" s="367"/>
      <c r="AA719" s="140"/>
      <c r="AB719" s="420"/>
      <c r="AC719" s="421"/>
      <c r="AD719" s="206"/>
      <c r="AE719" s="144"/>
      <c r="AF719" s="133"/>
      <c r="AG719" s="144"/>
      <c r="AH719" s="145"/>
      <c r="AI719" s="146"/>
      <c r="AJ719" s="144"/>
      <c r="AK719" s="147"/>
      <c r="AL719" s="114"/>
      <c r="AM719" s="211"/>
      <c r="AN719" s="132"/>
      <c r="AO719" s="132"/>
      <c r="AP719" s="149"/>
      <c r="AQ719" s="150"/>
      <c r="AR719" s="149"/>
      <c r="AS719" s="132"/>
      <c r="AT719" s="132"/>
      <c r="AU719" s="132"/>
      <c r="AV719" s="132"/>
      <c r="AW719" s="132"/>
      <c r="AX719" s="132"/>
      <c r="AY719" s="132"/>
      <c r="AZ719" s="132"/>
      <c r="BA719" s="132"/>
      <c r="BB719" s="132"/>
      <c r="BC719" s="132"/>
      <c r="BD719" s="132"/>
      <c r="BE719" s="132"/>
      <c r="BF719" s="132"/>
      <c r="BG719" s="132"/>
      <c r="BH719" s="132"/>
      <c r="BI719" s="132"/>
      <c r="BJ719" s="132"/>
      <c r="BK719" s="132"/>
      <c r="BL719" s="132"/>
      <c r="BM719" s="132"/>
      <c r="BN719" s="132"/>
    </row>
    <row r="720">
      <c r="A720" s="362" t="b">
        <v>0</v>
      </c>
      <c r="B720" s="94"/>
      <c r="C720" s="95"/>
      <c r="D720" s="96"/>
      <c r="E720" s="97"/>
      <c r="F720" s="98"/>
      <c r="G720" s="98"/>
      <c r="H720" s="98"/>
      <c r="I720" s="98"/>
      <c r="J720" s="98"/>
      <c r="K720" s="96"/>
      <c r="L720" s="96"/>
      <c r="M720" s="96"/>
      <c r="N720" s="270"/>
      <c r="O720" s="369"/>
      <c r="P720" s="370"/>
      <c r="Q720" s="196"/>
      <c r="R720" s="197"/>
      <c r="S720" s="198"/>
      <c r="T720" s="199"/>
      <c r="U720" s="200"/>
      <c r="V720" s="201"/>
      <c r="W720" s="202"/>
      <c r="X720" s="202"/>
      <c r="Y720" s="109"/>
      <c r="Z720" s="280"/>
      <c r="AA720" s="106"/>
      <c r="AB720" s="281"/>
      <c r="AC720" s="282"/>
      <c r="AD720" s="273"/>
      <c r="AE720" s="110"/>
      <c r="AF720" s="99"/>
      <c r="AG720" s="110"/>
      <c r="AH720" s="111"/>
      <c r="AI720" s="112"/>
      <c r="AJ720" s="110"/>
      <c r="AK720" s="113"/>
      <c r="AL720" s="114"/>
      <c r="AM720" s="278"/>
      <c r="AN720" s="98"/>
      <c r="AO720" s="98"/>
      <c r="AP720" s="116"/>
      <c r="AQ720" s="117"/>
      <c r="AR720" s="116"/>
      <c r="AS720" s="98"/>
      <c r="AT720" s="98"/>
      <c r="AU720" s="98"/>
      <c r="AV720" s="98"/>
      <c r="AW720" s="98"/>
      <c r="AX720" s="98"/>
      <c r="AY720" s="98"/>
      <c r="AZ720" s="98"/>
      <c r="BA720" s="98"/>
      <c r="BB720" s="98"/>
      <c r="BC720" s="98"/>
      <c r="BD720" s="98"/>
      <c r="BE720" s="98"/>
      <c r="BF720" s="98"/>
      <c r="BG720" s="98"/>
      <c r="BH720" s="98"/>
      <c r="BI720" s="98"/>
      <c r="BJ720" s="98"/>
      <c r="BK720" s="98"/>
      <c r="BL720" s="98"/>
      <c r="BM720" s="98"/>
      <c r="BN720" s="98"/>
    </row>
    <row r="721">
      <c r="A721" s="366" t="b">
        <v>0</v>
      </c>
      <c r="B721" s="128"/>
      <c r="C721" s="129"/>
      <c r="D721" s="130"/>
      <c r="E721" s="131"/>
      <c r="F721" s="132"/>
      <c r="G721" s="132"/>
      <c r="H721" s="132"/>
      <c r="I721" s="132"/>
      <c r="J721" s="132"/>
      <c r="K721" s="130"/>
      <c r="L721" s="130"/>
      <c r="M721" s="130"/>
      <c r="N721" s="195"/>
      <c r="O721" s="369"/>
      <c r="P721" s="370"/>
      <c r="Q721" s="196"/>
      <c r="R721" s="197"/>
      <c r="S721" s="198"/>
      <c r="T721" s="199"/>
      <c r="U721" s="200"/>
      <c r="V721" s="201"/>
      <c r="W721" s="202"/>
      <c r="X721" s="202"/>
      <c r="Y721" s="143"/>
      <c r="Z721" s="367"/>
      <c r="AA721" s="140"/>
      <c r="AB721" s="420"/>
      <c r="AC721" s="421"/>
      <c r="AD721" s="206"/>
      <c r="AE721" s="144"/>
      <c r="AF721" s="133"/>
      <c r="AG721" s="144"/>
      <c r="AH721" s="145"/>
      <c r="AI721" s="146"/>
      <c r="AJ721" s="144"/>
      <c r="AK721" s="147"/>
      <c r="AL721" s="114"/>
      <c r="AM721" s="211"/>
      <c r="AN721" s="132"/>
      <c r="AO721" s="132"/>
      <c r="AP721" s="149"/>
      <c r="AQ721" s="150"/>
      <c r="AR721" s="149"/>
      <c r="AS721" s="132"/>
      <c r="AT721" s="132"/>
      <c r="AU721" s="132"/>
      <c r="AV721" s="132"/>
      <c r="AW721" s="132"/>
      <c r="AX721" s="132"/>
      <c r="AY721" s="132"/>
      <c r="AZ721" s="132"/>
      <c r="BA721" s="132"/>
      <c r="BB721" s="132"/>
      <c r="BC721" s="132"/>
      <c r="BD721" s="132"/>
      <c r="BE721" s="132"/>
      <c r="BF721" s="132"/>
      <c r="BG721" s="132"/>
      <c r="BH721" s="132"/>
      <c r="BI721" s="132"/>
      <c r="BJ721" s="132"/>
      <c r="BK721" s="132"/>
      <c r="BL721" s="132"/>
      <c r="BM721" s="132"/>
      <c r="BN721" s="132"/>
    </row>
    <row r="722">
      <c r="A722" s="362" t="b">
        <v>0</v>
      </c>
      <c r="B722" s="94"/>
      <c r="C722" s="95"/>
      <c r="D722" s="96"/>
      <c r="E722" s="97"/>
      <c r="F722" s="98"/>
      <c r="G722" s="98"/>
      <c r="H722" s="98"/>
      <c r="I722" s="98"/>
      <c r="J722" s="98"/>
      <c r="K722" s="96"/>
      <c r="L722" s="96"/>
      <c r="M722" s="96"/>
      <c r="N722" s="270"/>
      <c r="O722" s="369"/>
      <c r="P722" s="370"/>
      <c r="Q722" s="196"/>
      <c r="R722" s="197"/>
      <c r="S722" s="198"/>
      <c r="T722" s="199"/>
      <c r="U722" s="200"/>
      <c r="V722" s="201"/>
      <c r="W722" s="202"/>
      <c r="X722" s="202"/>
      <c r="Y722" s="109"/>
      <c r="Z722" s="280"/>
      <c r="AA722" s="106"/>
      <c r="AB722" s="281"/>
      <c r="AC722" s="282"/>
      <c r="AD722" s="273"/>
      <c r="AE722" s="110"/>
      <c r="AF722" s="99"/>
      <c r="AG722" s="110"/>
      <c r="AH722" s="111"/>
      <c r="AI722" s="112"/>
      <c r="AJ722" s="110"/>
      <c r="AK722" s="113"/>
      <c r="AL722" s="114"/>
      <c r="AM722" s="278"/>
      <c r="AN722" s="98"/>
      <c r="AO722" s="98"/>
      <c r="AP722" s="116"/>
      <c r="AQ722" s="117"/>
      <c r="AR722" s="116"/>
      <c r="AS722" s="98"/>
      <c r="AT722" s="98"/>
      <c r="AU722" s="98"/>
      <c r="AV722" s="98"/>
      <c r="AW722" s="98"/>
      <c r="AX722" s="98"/>
      <c r="AY722" s="98"/>
      <c r="AZ722" s="98"/>
      <c r="BA722" s="98"/>
      <c r="BB722" s="98"/>
      <c r="BC722" s="98"/>
      <c r="BD722" s="98"/>
      <c r="BE722" s="98"/>
      <c r="BF722" s="98"/>
      <c r="BG722" s="98"/>
      <c r="BH722" s="98"/>
      <c r="BI722" s="98"/>
      <c r="BJ722" s="98"/>
      <c r="BK722" s="98"/>
      <c r="BL722" s="98"/>
      <c r="BM722" s="98"/>
      <c r="BN722" s="98"/>
    </row>
    <row r="723">
      <c r="A723" s="366" t="b">
        <v>0</v>
      </c>
      <c r="B723" s="128"/>
      <c r="C723" s="129"/>
      <c r="D723" s="130"/>
      <c r="E723" s="131"/>
      <c r="F723" s="132"/>
      <c r="G723" s="132"/>
      <c r="H723" s="132"/>
      <c r="I723" s="132"/>
      <c r="J723" s="132"/>
      <c r="K723" s="130"/>
      <c r="L723" s="130"/>
      <c r="M723" s="130"/>
      <c r="N723" s="195"/>
      <c r="O723" s="369"/>
      <c r="P723" s="370"/>
      <c r="Q723" s="196"/>
      <c r="R723" s="197"/>
      <c r="S723" s="198"/>
      <c r="T723" s="199"/>
      <c r="U723" s="200"/>
      <c r="V723" s="201"/>
      <c r="W723" s="202"/>
      <c r="X723" s="202"/>
      <c r="Y723" s="143"/>
      <c r="Z723" s="367"/>
      <c r="AA723" s="140"/>
      <c r="AB723" s="420"/>
      <c r="AC723" s="421"/>
      <c r="AD723" s="206"/>
      <c r="AE723" s="144"/>
      <c r="AF723" s="133"/>
      <c r="AG723" s="144"/>
      <c r="AH723" s="145"/>
      <c r="AI723" s="146"/>
      <c r="AJ723" s="144"/>
      <c r="AK723" s="147"/>
      <c r="AL723" s="114"/>
      <c r="AM723" s="211"/>
      <c r="AN723" s="132"/>
      <c r="AO723" s="132"/>
      <c r="AP723" s="149"/>
      <c r="AQ723" s="150"/>
      <c r="AR723" s="149"/>
      <c r="AS723" s="132"/>
      <c r="AT723" s="132"/>
      <c r="AU723" s="132"/>
      <c r="AV723" s="132"/>
      <c r="AW723" s="132"/>
      <c r="AX723" s="132"/>
      <c r="AY723" s="132"/>
      <c r="AZ723" s="132"/>
      <c r="BA723" s="132"/>
      <c r="BB723" s="132"/>
      <c r="BC723" s="132"/>
      <c r="BD723" s="132"/>
      <c r="BE723" s="132"/>
      <c r="BF723" s="132"/>
      <c r="BG723" s="132"/>
      <c r="BH723" s="132"/>
      <c r="BI723" s="132"/>
      <c r="BJ723" s="132"/>
      <c r="BK723" s="132"/>
      <c r="BL723" s="132"/>
      <c r="BM723" s="132"/>
      <c r="BN723" s="132"/>
    </row>
    <row r="724">
      <c r="A724" s="362" t="b">
        <v>0</v>
      </c>
      <c r="B724" s="94"/>
      <c r="C724" s="95"/>
      <c r="D724" s="96"/>
      <c r="E724" s="97"/>
      <c r="F724" s="98"/>
      <c r="G724" s="98"/>
      <c r="H724" s="98"/>
      <c r="I724" s="98"/>
      <c r="J724" s="98"/>
      <c r="K724" s="96"/>
      <c r="L724" s="96"/>
      <c r="M724" s="96"/>
      <c r="N724" s="270"/>
      <c r="O724" s="369"/>
      <c r="P724" s="370"/>
      <c r="Q724" s="196"/>
      <c r="R724" s="197"/>
      <c r="S724" s="198"/>
      <c r="T724" s="199"/>
      <c r="U724" s="200"/>
      <c r="V724" s="201"/>
      <c r="W724" s="202"/>
      <c r="X724" s="202"/>
      <c r="Y724" s="109"/>
      <c r="Z724" s="280"/>
      <c r="AA724" s="106"/>
      <c r="AB724" s="281"/>
      <c r="AC724" s="282"/>
      <c r="AD724" s="273"/>
      <c r="AE724" s="110"/>
      <c r="AF724" s="99"/>
      <c r="AG724" s="110"/>
      <c r="AH724" s="111"/>
      <c r="AI724" s="112"/>
      <c r="AJ724" s="110"/>
      <c r="AK724" s="113"/>
      <c r="AL724" s="114"/>
      <c r="AM724" s="278"/>
      <c r="AN724" s="98"/>
      <c r="AO724" s="98"/>
      <c r="AP724" s="116"/>
      <c r="AQ724" s="117"/>
      <c r="AR724" s="116"/>
      <c r="AS724" s="98"/>
      <c r="AT724" s="98"/>
      <c r="AU724" s="98"/>
      <c r="AV724" s="98"/>
      <c r="AW724" s="98"/>
      <c r="AX724" s="98"/>
      <c r="AY724" s="98"/>
      <c r="AZ724" s="98"/>
      <c r="BA724" s="98"/>
      <c r="BB724" s="98"/>
      <c r="BC724" s="98"/>
      <c r="BD724" s="98"/>
      <c r="BE724" s="98"/>
      <c r="BF724" s="98"/>
      <c r="BG724" s="98"/>
      <c r="BH724" s="98"/>
      <c r="BI724" s="98"/>
      <c r="BJ724" s="98"/>
      <c r="BK724" s="98"/>
      <c r="BL724" s="98"/>
      <c r="BM724" s="98"/>
      <c r="BN724" s="98"/>
    </row>
    <row r="725">
      <c r="A725" s="366" t="b">
        <v>0</v>
      </c>
      <c r="B725" s="128"/>
      <c r="C725" s="129"/>
      <c r="D725" s="130"/>
      <c r="E725" s="131"/>
      <c r="F725" s="132"/>
      <c r="G725" s="132"/>
      <c r="H725" s="132"/>
      <c r="I725" s="132"/>
      <c r="J725" s="132"/>
      <c r="K725" s="130"/>
      <c r="L725" s="130"/>
      <c r="M725" s="130"/>
      <c r="N725" s="195"/>
      <c r="O725" s="369"/>
      <c r="P725" s="370"/>
      <c r="Q725" s="196"/>
      <c r="R725" s="197"/>
      <c r="S725" s="198"/>
      <c r="T725" s="199"/>
      <c r="U725" s="200"/>
      <c r="V725" s="201"/>
      <c r="W725" s="202"/>
      <c r="X725" s="202"/>
      <c r="Y725" s="143"/>
      <c r="Z725" s="367"/>
      <c r="AA725" s="140"/>
      <c r="AB725" s="420"/>
      <c r="AC725" s="421"/>
      <c r="AD725" s="206"/>
      <c r="AE725" s="144"/>
      <c r="AF725" s="133"/>
      <c r="AG725" s="144"/>
      <c r="AH725" s="145"/>
      <c r="AI725" s="146"/>
      <c r="AJ725" s="144"/>
      <c r="AK725" s="147"/>
      <c r="AL725" s="114"/>
      <c r="AM725" s="211"/>
      <c r="AN725" s="132"/>
      <c r="AO725" s="132"/>
      <c r="AP725" s="149"/>
      <c r="AQ725" s="150"/>
      <c r="AR725" s="149"/>
      <c r="AS725" s="132"/>
      <c r="AT725" s="132"/>
      <c r="AU725" s="132"/>
      <c r="AV725" s="132"/>
      <c r="AW725" s="132"/>
      <c r="AX725" s="132"/>
      <c r="AY725" s="132"/>
      <c r="AZ725" s="132"/>
      <c r="BA725" s="132"/>
      <c r="BB725" s="132"/>
      <c r="BC725" s="132"/>
      <c r="BD725" s="132"/>
      <c r="BE725" s="132"/>
      <c r="BF725" s="132"/>
      <c r="BG725" s="132"/>
      <c r="BH725" s="132"/>
      <c r="BI725" s="132"/>
      <c r="BJ725" s="132"/>
      <c r="BK725" s="132"/>
      <c r="BL725" s="132"/>
      <c r="BM725" s="132"/>
      <c r="BN725" s="132"/>
    </row>
    <row r="726">
      <c r="A726" s="362" t="b">
        <v>0</v>
      </c>
      <c r="B726" s="94"/>
      <c r="C726" s="95"/>
      <c r="D726" s="96"/>
      <c r="E726" s="97"/>
      <c r="F726" s="98"/>
      <c r="G726" s="98"/>
      <c r="H726" s="98"/>
      <c r="I726" s="98"/>
      <c r="J726" s="98"/>
      <c r="K726" s="96"/>
      <c r="L726" s="96"/>
      <c r="M726" s="96"/>
      <c r="N726" s="270"/>
      <c r="O726" s="369"/>
      <c r="P726" s="370"/>
      <c r="Q726" s="196"/>
      <c r="R726" s="197"/>
      <c r="S726" s="198"/>
      <c r="T726" s="199"/>
      <c r="U726" s="200"/>
      <c r="V726" s="201"/>
      <c r="W726" s="202"/>
      <c r="X726" s="202"/>
      <c r="Y726" s="109"/>
      <c r="Z726" s="280"/>
      <c r="AA726" s="106"/>
      <c r="AB726" s="281"/>
      <c r="AC726" s="282"/>
      <c r="AD726" s="273"/>
      <c r="AE726" s="110"/>
      <c r="AF726" s="99"/>
      <c r="AG726" s="110"/>
      <c r="AH726" s="111"/>
      <c r="AI726" s="112"/>
      <c r="AJ726" s="110"/>
      <c r="AK726" s="113"/>
      <c r="AL726" s="114"/>
      <c r="AM726" s="278"/>
      <c r="AN726" s="98"/>
      <c r="AO726" s="98"/>
      <c r="AP726" s="116"/>
      <c r="AQ726" s="117"/>
      <c r="AR726" s="116"/>
      <c r="AS726" s="98"/>
      <c r="AT726" s="98"/>
      <c r="AU726" s="98"/>
      <c r="AV726" s="98"/>
      <c r="AW726" s="98"/>
      <c r="AX726" s="98"/>
      <c r="AY726" s="98"/>
      <c r="AZ726" s="98"/>
      <c r="BA726" s="98"/>
      <c r="BB726" s="98"/>
      <c r="BC726" s="98"/>
      <c r="BD726" s="98"/>
      <c r="BE726" s="98"/>
      <c r="BF726" s="98"/>
      <c r="BG726" s="98"/>
      <c r="BH726" s="98"/>
      <c r="BI726" s="98"/>
      <c r="BJ726" s="98"/>
      <c r="BK726" s="98"/>
      <c r="BL726" s="98"/>
      <c r="BM726" s="98"/>
      <c r="BN726" s="98"/>
    </row>
    <row r="727">
      <c r="A727" s="366" t="b">
        <v>0</v>
      </c>
      <c r="B727" s="128"/>
      <c r="C727" s="129"/>
      <c r="D727" s="130"/>
      <c r="E727" s="131"/>
      <c r="F727" s="132"/>
      <c r="G727" s="132"/>
      <c r="H727" s="132"/>
      <c r="I727" s="132"/>
      <c r="J727" s="132"/>
      <c r="K727" s="130"/>
      <c r="L727" s="130"/>
      <c r="M727" s="130"/>
      <c r="N727" s="195"/>
      <c r="O727" s="369"/>
      <c r="P727" s="370"/>
      <c r="Q727" s="196"/>
      <c r="R727" s="197"/>
      <c r="S727" s="198"/>
      <c r="T727" s="199"/>
      <c r="U727" s="200"/>
      <c r="V727" s="201"/>
      <c r="W727" s="202"/>
      <c r="X727" s="202"/>
      <c r="Y727" s="143"/>
      <c r="Z727" s="367"/>
      <c r="AA727" s="140"/>
      <c r="AB727" s="420"/>
      <c r="AC727" s="421"/>
      <c r="AD727" s="206"/>
      <c r="AE727" s="144"/>
      <c r="AF727" s="133"/>
      <c r="AG727" s="144"/>
      <c r="AH727" s="145"/>
      <c r="AI727" s="146"/>
      <c r="AJ727" s="144"/>
      <c r="AK727" s="147"/>
      <c r="AL727" s="114"/>
      <c r="AM727" s="211"/>
      <c r="AN727" s="132"/>
      <c r="AO727" s="132"/>
      <c r="AP727" s="149"/>
      <c r="AQ727" s="150"/>
      <c r="AR727" s="149"/>
      <c r="AS727" s="132"/>
      <c r="AT727" s="132"/>
      <c r="AU727" s="132"/>
      <c r="AV727" s="132"/>
      <c r="AW727" s="132"/>
      <c r="AX727" s="132"/>
      <c r="AY727" s="132"/>
      <c r="AZ727" s="132"/>
      <c r="BA727" s="132"/>
      <c r="BB727" s="132"/>
      <c r="BC727" s="132"/>
      <c r="BD727" s="132"/>
      <c r="BE727" s="132"/>
      <c r="BF727" s="132"/>
      <c r="BG727" s="132"/>
      <c r="BH727" s="132"/>
      <c r="BI727" s="132"/>
      <c r="BJ727" s="132"/>
      <c r="BK727" s="132"/>
      <c r="BL727" s="132"/>
      <c r="BM727" s="132"/>
      <c r="BN727" s="132"/>
    </row>
    <row r="728">
      <c r="A728" s="362" t="b">
        <v>0</v>
      </c>
      <c r="B728" s="94"/>
      <c r="C728" s="95"/>
      <c r="D728" s="96"/>
      <c r="E728" s="97"/>
      <c r="F728" s="98"/>
      <c r="G728" s="98"/>
      <c r="H728" s="98"/>
      <c r="I728" s="98"/>
      <c r="J728" s="98"/>
      <c r="K728" s="96"/>
      <c r="L728" s="96"/>
      <c r="M728" s="96"/>
      <c r="N728" s="270"/>
      <c r="O728" s="369"/>
      <c r="P728" s="370"/>
      <c r="Q728" s="196"/>
      <c r="R728" s="197"/>
      <c r="S728" s="198"/>
      <c r="T728" s="199"/>
      <c r="U728" s="200"/>
      <c r="V728" s="201"/>
      <c r="W728" s="202"/>
      <c r="X728" s="202"/>
      <c r="Y728" s="109"/>
      <c r="Z728" s="280"/>
      <c r="AA728" s="106"/>
      <c r="AB728" s="281"/>
      <c r="AC728" s="282"/>
      <c r="AD728" s="273"/>
      <c r="AE728" s="110"/>
      <c r="AF728" s="99"/>
      <c r="AG728" s="110"/>
      <c r="AH728" s="111"/>
      <c r="AI728" s="112"/>
      <c r="AJ728" s="110"/>
      <c r="AK728" s="113"/>
      <c r="AL728" s="114"/>
      <c r="AM728" s="278"/>
      <c r="AN728" s="98"/>
      <c r="AO728" s="98"/>
      <c r="AP728" s="116"/>
      <c r="AQ728" s="117"/>
      <c r="AR728" s="116"/>
      <c r="AS728" s="98"/>
      <c r="AT728" s="98"/>
      <c r="AU728" s="98"/>
      <c r="AV728" s="98"/>
      <c r="AW728" s="98"/>
      <c r="AX728" s="98"/>
      <c r="AY728" s="98"/>
      <c r="AZ728" s="98"/>
      <c r="BA728" s="98"/>
      <c r="BB728" s="98"/>
      <c r="BC728" s="98"/>
      <c r="BD728" s="98"/>
      <c r="BE728" s="98"/>
      <c r="BF728" s="98"/>
      <c r="BG728" s="98"/>
      <c r="BH728" s="98"/>
      <c r="BI728" s="98"/>
      <c r="BJ728" s="98"/>
      <c r="BK728" s="98"/>
      <c r="BL728" s="98"/>
      <c r="BM728" s="98"/>
      <c r="BN728" s="98"/>
    </row>
    <row r="729">
      <c r="A729" s="366" t="b">
        <v>0</v>
      </c>
      <c r="B729" s="128"/>
      <c r="C729" s="129"/>
      <c r="D729" s="130"/>
      <c r="E729" s="131"/>
      <c r="F729" s="132"/>
      <c r="G729" s="132"/>
      <c r="H729" s="132"/>
      <c r="I729" s="132"/>
      <c r="J729" s="132"/>
      <c r="K729" s="130"/>
      <c r="L729" s="130"/>
      <c r="M729" s="130"/>
      <c r="N729" s="195"/>
      <c r="O729" s="369"/>
      <c r="P729" s="370"/>
      <c r="Q729" s="196"/>
      <c r="R729" s="197"/>
      <c r="S729" s="198"/>
      <c r="T729" s="199"/>
      <c r="U729" s="200"/>
      <c r="V729" s="201"/>
      <c r="W729" s="202"/>
      <c r="X729" s="202"/>
      <c r="Y729" s="143"/>
      <c r="Z729" s="367"/>
      <c r="AA729" s="140"/>
      <c r="AB729" s="420"/>
      <c r="AC729" s="421"/>
      <c r="AD729" s="206"/>
      <c r="AE729" s="144"/>
      <c r="AF729" s="133"/>
      <c r="AG729" s="144"/>
      <c r="AH729" s="145"/>
      <c r="AI729" s="146"/>
      <c r="AJ729" s="144"/>
      <c r="AK729" s="147"/>
      <c r="AL729" s="114"/>
      <c r="AM729" s="211"/>
      <c r="AN729" s="132"/>
      <c r="AO729" s="132"/>
      <c r="AP729" s="149"/>
      <c r="AQ729" s="150"/>
      <c r="AR729" s="149"/>
      <c r="AS729" s="132"/>
      <c r="AT729" s="132"/>
      <c r="AU729" s="132"/>
      <c r="AV729" s="132"/>
      <c r="AW729" s="132"/>
      <c r="AX729" s="132"/>
      <c r="AY729" s="132"/>
      <c r="AZ729" s="132"/>
      <c r="BA729" s="132"/>
      <c r="BB729" s="132"/>
      <c r="BC729" s="132"/>
      <c r="BD729" s="132"/>
      <c r="BE729" s="132"/>
      <c r="BF729" s="132"/>
      <c r="BG729" s="132"/>
      <c r="BH729" s="132"/>
      <c r="BI729" s="132"/>
      <c r="BJ729" s="132"/>
      <c r="BK729" s="132"/>
      <c r="BL729" s="132"/>
      <c r="BM729" s="132"/>
      <c r="BN729" s="132"/>
    </row>
    <row r="730">
      <c r="A730" s="362" t="b">
        <v>0</v>
      </c>
      <c r="B730" s="94"/>
      <c r="C730" s="95"/>
      <c r="D730" s="96"/>
      <c r="E730" s="97"/>
      <c r="F730" s="98"/>
      <c r="G730" s="98"/>
      <c r="H730" s="98"/>
      <c r="I730" s="98"/>
      <c r="J730" s="98"/>
      <c r="K730" s="96"/>
      <c r="L730" s="96"/>
      <c r="M730" s="96"/>
      <c r="N730" s="270"/>
      <c r="O730" s="369"/>
      <c r="P730" s="370"/>
      <c r="Q730" s="196"/>
      <c r="R730" s="197"/>
      <c r="S730" s="198"/>
      <c r="T730" s="199"/>
      <c r="U730" s="200"/>
      <c r="V730" s="201"/>
      <c r="W730" s="202"/>
      <c r="X730" s="202"/>
      <c r="Y730" s="109"/>
      <c r="Z730" s="280"/>
      <c r="AA730" s="106"/>
      <c r="AB730" s="281"/>
      <c r="AC730" s="282"/>
      <c r="AD730" s="273"/>
      <c r="AE730" s="110"/>
      <c r="AF730" s="99"/>
      <c r="AG730" s="110"/>
      <c r="AH730" s="111"/>
      <c r="AI730" s="112"/>
      <c r="AJ730" s="110"/>
      <c r="AK730" s="113"/>
      <c r="AL730" s="114"/>
      <c r="AM730" s="278"/>
      <c r="AN730" s="98"/>
      <c r="AO730" s="98"/>
      <c r="AP730" s="116"/>
      <c r="AQ730" s="117"/>
      <c r="AR730" s="116"/>
      <c r="AS730" s="98"/>
      <c r="AT730" s="98"/>
      <c r="AU730" s="98"/>
      <c r="AV730" s="98"/>
      <c r="AW730" s="98"/>
      <c r="AX730" s="98"/>
      <c r="AY730" s="98"/>
      <c r="AZ730" s="98"/>
      <c r="BA730" s="98"/>
      <c r="BB730" s="98"/>
      <c r="BC730" s="98"/>
      <c r="BD730" s="98"/>
      <c r="BE730" s="98"/>
      <c r="BF730" s="98"/>
      <c r="BG730" s="98"/>
      <c r="BH730" s="98"/>
      <c r="BI730" s="98"/>
      <c r="BJ730" s="98"/>
      <c r="BK730" s="98"/>
      <c r="BL730" s="98"/>
      <c r="BM730" s="98"/>
      <c r="BN730" s="98"/>
    </row>
    <row r="731">
      <c r="A731" s="366" t="b">
        <v>0</v>
      </c>
      <c r="B731" s="128"/>
      <c r="C731" s="129"/>
      <c r="D731" s="130"/>
      <c r="E731" s="131"/>
      <c r="F731" s="132"/>
      <c r="G731" s="132"/>
      <c r="H731" s="132"/>
      <c r="I731" s="132"/>
      <c r="J731" s="132"/>
      <c r="K731" s="130"/>
      <c r="L731" s="130"/>
      <c r="M731" s="130"/>
      <c r="N731" s="195"/>
      <c r="O731" s="369"/>
      <c r="P731" s="370"/>
      <c r="Q731" s="196"/>
      <c r="R731" s="197"/>
      <c r="S731" s="198"/>
      <c r="T731" s="199"/>
      <c r="U731" s="200"/>
      <c r="V731" s="201"/>
      <c r="W731" s="202"/>
      <c r="X731" s="202"/>
      <c r="Y731" s="143"/>
      <c r="Z731" s="367"/>
      <c r="AA731" s="140"/>
      <c r="AB731" s="420"/>
      <c r="AC731" s="421"/>
      <c r="AD731" s="206"/>
      <c r="AE731" s="144"/>
      <c r="AF731" s="133"/>
      <c r="AG731" s="144"/>
      <c r="AH731" s="145"/>
      <c r="AI731" s="146"/>
      <c r="AJ731" s="144"/>
      <c r="AK731" s="147"/>
      <c r="AL731" s="114"/>
      <c r="AM731" s="211"/>
      <c r="AN731" s="132"/>
      <c r="AO731" s="132"/>
      <c r="AP731" s="149"/>
      <c r="AQ731" s="150"/>
      <c r="AR731" s="149"/>
      <c r="AS731" s="132"/>
      <c r="AT731" s="132"/>
      <c r="AU731" s="132"/>
      <c r="AV731" s="132"/>
      <c r="AW731" s="132"/>
      <c r="AX731" s="132"/>
      <c r="AY731" s="132"/>
      <c r="AZ731" s="132"/>
      <c r="BA731" s="132"/>
      <c r="BB731" s="132"/>
      <c r="BC731" s="132"/>
      <c r="BD731" s="132"/>
      <c r="BE731" s="132"/>
      <c r="BF731" s="132"/>
      <c r="BG731" s="132"/>
      <c r="BH731" s="132"/>
      <c r="BI731" s="132"/>
      <c r="BJ731" s="132"/>
      <c r="BK731" s="132"/>
      <c r="BL731" s="132"/>
      <c r="BM731" s="132"/>
      <c r="BN731" s="132"/>
    </row>
    <row r="732">
      <c r="A732" s="362" t="b">
        <v>0</v>
      </c>
      <c r="B732" s="94"/>
      <c r="C732" s="95"/>
      <c r="D732" s="96"/>
      <c r="E732" s="97"/>
      <c r="F732" s="98"/>
      <c r="G732" s="98"/>
      <c r="H732" s="98"/>
      <c r="I732" s="98"/>
      <c r="J732" s="98"/>
      <c r="K732" s="96"/>
      <c r="L732" s="96"/>
      <c r="M732" s="96"/>
      <c r="N732" s="270"/>
      <c r="O732" s="369"/>
      <c r="P732" s="370"/>
      <c r="Q732" s="196"/>
      <c r="R732" s="197"/>
      <c r="S732" s="198"/>
      <c r="T732" s="199"/>
      <c r="U732" s="200"/>
      <c r="V732" s="201"/>
      <c r="W732" s="202"/>
      <c r="X732" s="202"/>
      <c r="Y732" s="109"/>
      <c r="Z732" s="280"/>
      <c r="AA732" s="106"/>
      <c r="AB732" s="281"/>
      <c r="AC732" s="282"/>
      <c r="AD732" s="273"/>
      <c r="AE732" s="110"/>
      <c r="AF732" s="99"/>
      <c r="AG732" s="110"/>
      <c r="AH732" s="111"/>
      <c r="AI732" s="112"/>
      <c r="AJ732" s="110"/>
      <c r="AK732" s="113"/>
      <c r="AL732" s="114"/>
      <c r="AM732" s="278"/>
      <c r="AN732" s="98"/>
      <c r="AO732" s="98"/>
      <c r="AP732" s="116"/>
      <c r="AQ732" s="117"/>
      <c r="AR732" s="116"/>
      <c r="AS732" s="98"/>
      <c r="AT732" s="98"/>
      <c r="AU732" s="98"/>
      <c r="AV732" s="98"/>
      <c r="AW732" s="98"/>
      <c r="AX732" s="98"/>
      <c r="AY732" s="98"/>
      <c r="AZ732" s="98"/>
      <c r="BA732" s="98"/>
      <c r="BB732" s="98"/>
      <c r="BC732" s="98"/>
      <c r="BD732" s="98"/>
      <c r="BE732" s="98"/>
      <c r="BF732" s="98"/>
      <c r="BG732" s="98"/>
      <c r="BH732" s="98"/>
      <c r="BI732" s="98"/>
      <c r="BJ732" s="98"/>
      <c r="BK732" s="98"/>
      <c r="BL732" s="98"/>
      <c r="BM732" s="98"/>
      <c r="BN732" s="98"/>
    </row>
    <row r="733">
      <c r="A733" s="366" t="b">
        <v>0</v>
      </c>
      <c r="B733" s="128"/>
      <c r="C733" s="129"/>
      <c r="D733" s="130"/>
      <c r="E733" s="131"/>
      <c r="F733" s="132"/>
      <c r="G733" s="132"/>
      <c r="H733" s="132"/>
      <c r="I733" s="132"/>
      <c r="J733" s="132"/>
      <c r="K733" s="130"/>
      <c r="L733" s="130"/>
      <c r="M733" s="130"/>
      <c r="N733" s="195"/>
      <c r="O733" s="369"/>
      <c r="P733" s="370"/>
      <c r="Q733" s="196"/>
      <c r="R733" s="197"/>
      <c r="S733" s="198"/>
      <c r="T733" s="199"/>
      <c r="U733" s="200"/>
      <c r="V733" s="201"/>
      <c r="W733" s="202"/>
      <c r="X733" s="202"/>
      <c r="Y733" s="143"/>
      <c r="Z733" s="367"/>
      <c r="AA733" s="140"/>
      <c r="AB733" s="420"/>
      <c r="AC733" s="421"/>
      <c r="AD733" s="206"/>
      <c r="AE733" s="144"/>
      <c r="AF733" s="133"/>
      <c r="AG733" s="144"/>
      <c r="AH733" s="145"/>
      <c r="AI733" s="146"/>
      <c r="AJ733" s="144"/>
      <c r="AK733" s="147"/>
      <c r="AL733" s="114"/>
      <c r="AM733" s="211"/>
      <c r="AN733" s="132"/>
      <c r="AO733" s="132"/>
      <c r="AP733" s="149"/>
      <c r="AQ733" s="150"/>
      <c r="AR733" s="149"/>
      <c r="AS733" s="132"/>
      <c r="AT733" s="132"/>
      <c r="AU733" s="132"/>
      <c r="AV733" s="132"/>
      <c r="AW733" s="132"/>
      <c r="AX733" s="132"/>
      <c r="AY733" s="132"/>
      <c r="AZ733" s="132"/>
      <c r="BA733" s="132"/>
      <c r="BB733" s="132"/>
      <c r="BC733" s="132"/>
      <c r="BD733" s="132"/>
      <c r="BE733" s="132"/>
      <c r="BF733" s="132"/>
      <c r="BG733" s="132"/>
      <c r="BH733" s="132"/>
      <c r="BI733" s="132"/>
      <c r="BJ733" s="132"/>
      <c r="BK733" s="132"/>
      <c r="BL733" s="132"/>
      <c r="BM733" s="132"/>
      <c r="BN733" s="132"/>
    </row>
    <row r="734">
      <c r="A734" s="362" t="b">
        <v>0</v>
      </c>
      <c r="B734" s="94"/>
      <c r="C734" s="95"/>
      <c r="D734" s="96"/>
      <c r="E734" s="97"/>
      <c r="F734" s="98"/>
      <c r="G734" s="98"/>
      <c r="H734" s="98"/>
      <c r="I734" s="98"/>
      <c r="J734" s="98"/>
      <c r="K734" s="96"/>
      <c r="L734" s="96"/>
      <c r="M734" s="96"/>
      <c r="N734" s="270"/>
      <c r="O734" s="369"/>
      <c r="P734" s="370"/>
      <c r="Q734" s="196"/>
      <c r="R734" s="197"/>
      <c r="S734" s="198"/>
      <c r="T734" s="199"/>
      <c r="U734" s="200"/>
      <c r="V734" s="201"/>
      <c r="W734" s="202"/>
      <c r="X734" s="202"/>
      <c r="Y734" s="109"/>
      <c r="Z734" s="280"/>
      <c r="AA734" s="106"/>
      <c r="AB734" s="281"/>
      <c r="AC734" s="282"/>
      <c r="AD734" s="273"/>
      <c r="AE734" s="110"/>
      <c r="AF734" s="99"/>
      <c r="AG734" s="110"/>
      <c r="AH734" s="111"/>
      <c r="AI734" s="112"/>
      <c r="AJ734" s="110"/>
      <c r="AK734" s="113"/>
      <c r="AL734" s="114"/>
      <c r="AM734" s="278"/>
      <c r="AN734" s="98"/>
      <c r="AO734" s="98"/>
      <c r="AP734" s="116"/>
      <c r="AQ734" s="117"/>
      <c r="AR734" s="116"/>
      <c r="AS734" s="98"/>
      <c r="AT734" s="98"/>
      <c r="AU734" s="98"/>
      <c r="AV734" s="98"/>
      <c r="AW734" s="98"/>
      <c r="AX734" s="98"/>
      <c r="AY734" s="98"/>
      <c r="AZ734" s="98"/>
      <c r="BA734" s="98"/>
      <c r="BB734" s="98"/>
      <c r="BC734" s="98"/>
      <c r="BD734" s="98"/>
      <c r="BE734" s="98"/>
      <c r="BF734" s="98"/>
      <c r="BG734" s="98"/>
      <c r="BH734" s="98"/>
      <c r="BI734" s="98"/>
      <c r="BJ734" s="98"/>
      <c r="BK734" s="98"/>
      <c r="BL734" s="98"/>
      <c r="BM734" s="98"/>
      <c r="BN734" s="98"/>
    </row>
    <row r="735">
      <c r="A735" s="366" t="b">
        <v>0</v>
      </c>
      <c r="B735" s="128"/>
      <c r="C735" s="129"/>
      <c r="D735" s="130"/>
      <c r="E735" s="131"/>
      <c r="F735" s="132"/>
      <c r="G735" s="132"/>
      <c r="H735" s="132"/>
      <c r="I735" s="132"/>
      <c r="J735" s="132"/>
      <c r="K735" s="130"/>
      <c r="L735" s="130"/>
      <c r="M735" s="130"/>
      <c r="N735" s="195"/>
      <c r="O735" s="369"/>
      <c r="P735" s="370"/>
      <c r="Q735" s="196"/>
      <c r="R735" s="197"/>
      <c r="S735" s="198"/>
      <c r="T735" s="199"/>
      <c r="U735" s="200"/>
      <c r="V735" s="201"/>
      <c r="W735" s="202"/>
      <c r="X735" s="202"/>
      <c r="Y735" s="143"/>
      <c r="Z735" s="367"/>
      <c r="AA735" s="140"/>
      <c r="AB735" s="420"/>
      <c r="AC735" s="421"/>
      <c r="AD735" s="206"/>
      <c r="AE735" s="144"/>
      <c r="AF735" s="133"/>
      <c r="AG735" s="144"/>
      <c r="AH735" s="145"/>
      <c r="AI735" s="146"/>
      <c r="AJ735" s="144"/>
      <c r="AK735" s="147"/>
      <c r="AL735" s="114"/>
      <c r="AM735" s="211"/>
      <c r="AN735" s="132"/>
      <c r="AO735" s="132"/>
      <c r="AP735" s="149"/>
      <c r="AQ735" s="150"/>
      <c r="AR735" s="149"/>
      <c r="AS735" s="132"/>
      <c r="AT735" s="132"/>
      <c r="AU735" s="132"/>
      <c r="AV735" s="132"/>
      <c r="AW735" s="132"/>
      <c r="AX735" s="132"/>
      <c r="AY735" s="132"/>
      <c r="AZ735" s="132"/>
      <c r="BA735" s="132"/>
      <c r="BB735" s="132"/>
      <c r="BC735" s="132"/>
      <c r="BD735" s="132"/>
      <c r="BE735" s="132"/>
      <c r="BF735" s="132"/>
      <c r="BG735" s="132"/>
      <c r="BH735" s="132"/>
      <c r="BI735" s="132"/>
      <c r="BJ735" s="132"/>
      <c r="BK735" s="132"/>
      <c r="BL735" s="132"/>
      <c r="BM735" s="132"/>
      <c r="BN735" s="132"/>
    </row>
    <row r="736">
      <c r="A736" s="362" t="b">
        <v>0</v>
      </c>
      <c r="B736" s="94"/>
      <c r="C736" s="95"/>
      <c r="D736" s="96"/>
      <c r="E736" s="97"/>
      <c r="F736" s="98"/>
      <c r="G736" s="98"/>
      <c r="H736" s="98"/>
      <c r="I736" s="98"/>
      <c r="J736" s="98"/>
      <c r="K736" s="96"/>
      <c r="L736" s="96"/>
      <c r="M736" s="96"/>
      <c r="N736" s="270"/>
      <c r="O736" s="369"/>
      <c r="P736" s="370"/>
      <c r="Q736" s="196"/>
      <c r="R736" s="197"/>
      <c r="S736" s="198"/>
      <c r="T736" s="199"/>
      <c r="U736" s="200"/>
      <c r="V736" s="201"/>
      <c r="W736" s="202"/>
      <c r="X736" s="202"/>
      <c r="Y736" s="109"/>
      <c r="Z736" s="280"/>
      <c r="AA736" s="106"/>
      <c r="AB736" s="281"/>
      <c r="AC736" s="282"/>
      <c r="AD736" s="273"/>
      <c r="AE736" s="110"/>
      <c r="AF736" s="99"/>
      <c r="AG736" s="110"/>
      <c r="AH736" s="111"/>
      <c r="AI736" s="112"/>
      <c r="AJ736" s="110"/>
      <c r="AK736" s="113"/>
      <c r="AL736" s="114"/>
      <c r="AM736" s="278"/>
      <c r="AN736" s="98"/>
      <c r="AO736" s="98"/>
      <c r="AP736" s="116"/>
      <c r="AQ736" s="117"/>
      <c r="AR736" s="116"/>
      <c r="AS736" s="98"/>
      <c r="AT736" s="98"/>
      <c r="AU736" s="98"/>
      <c r="AV736" s="98"/>
      <c r="AW736" s="98"/>
      <c r="AX736" s="98"/>
      <c r="AY736" s="98"/>
      <c r="AZ736" s="98"/>
      <c r="BA736" s="98"/>
      <c r="BB736" s="98"/>
      <c r="BC736" s="98"/>
      <c r="BD736" s="98"/>
      <c r="BE736" s="98"/>
      <c r="BF736" s="98"/>
      <c r="BG736" s="98"/>
      <c r="BH736" s="98"/>
      <c r="BI736" s="98"/>
      <c r="BJ736" s="98"/>
      <c r="BK736" s="98"/>
      <c r="BL736" s="98"/>
      <c r="BM736" s="98"/>
      <c r="BN736" s="98"/>
    </row>
    <row r="737">
      <c r="A737" s="366" t="b">
        <v>0</v>
      </c>
      <c r="B737" s="128"/>
      <c r="C737" s="129"/>
      <c r="D737" s="130"/>
      <c r="E737" s="131"/>
      <c r="F737" s="132"/>
      <c r="G737" s="132"/>
      <c r="H737" s="132"/>
      <c r="I737" s="132"/>
      <c r="J737" s="132"/>
      <c r="K737" s="130"/>
      <c r="L737" s="130"/>
      <c r="M737" s="130"/>
      <c r="N737" s="195"/>
      <c r="O737" s="369"/>
      <c r="P737" s="370"/>
      <c r="Q737" s="196"/>
      <c r="R737" s="197"/>
      <c r="S737" s="198"/>
      <c r="T737" s="199"/>
      <c r="U737" s="200"/>
      <c r="V737" s="201"/>
      <c r="W737" s="202"/>
      <c r="X737" s="202"/>
      <c r="Y737" s="143"/>
      <c r="Z737" s="367"/>
      <c r="AA737" s="140"/>
      <c r="AB737" s="420"/>
      <c r="AC737" s="421"/>
      <c r="AD737" s="206"/>
      <c r="AE737" s="144"/>
      <c r="AF737" s="133"/>
      <c r="AG737" s="144"/>
      <c r="AH737" s="145"/>
      <c r="AI737" s="146"/>
      <c r="AJ737" s="144"/>
      <c r="AK737" s="147"/>
      <c r="AL737" s="114"/>
      <c r="AM737" s="211"/>
      <c r="AN737" s="132"/>
      <c r="AO737" s="132"/>
      <c r="AP737" s="149"/>
      <c r="AQ737" s="150"/>
      <c r="AR737" s="149"/>
      <c r="AS737" s="132"/>
      <c r="AT737" s="132"/>
      <c r="AU737" s="132"/>
      <c r="AV737" s="132"/>
      <c r="AW737" s="132"/>
      <c r="AX737" s="132"/>
      <c r="AY737" s="132"/>
      <c r="AZ737" s="132"/>
      <c r="BA737" s="132"/>
      <c r="BB737" s="132"/>
      <c r="BC737" s="132"/>
      <c r="BD737" s="132"/>
      <c r="BE737" s="132"/>
      <c r="BF737" s="132"/>
      <c r="BG737" s="132"/>
      <c r="BH737" s="132"/>
      <c r="BI737" s="132"/>
      <c r="BJ737" s="132"/>
      <c r="BK737" s="132"/>
      <c r="BL737" s="132"/>
      <c r="BM737" s="132"/>
      <c r="BN737" s="132"/>
    </row>
    <row r="738">
      <c r="A738" s="362" t="b">
        <v>0</v>
      </c>
      <c r="B738" s="94"/>
      <c r="C738" s="95"/>
      <c r="D738" s="96"/>
      <c r="E738" s="97"/>
      <c r="F738" s="98"/>
      <c r="G738" s="98"/>
      <c r="H738" s="98"/>
      <c r="I738" s="98"/>
      <c r="J738" s="98"/>
      <c r="K738" s="96"/>
      <c r="L738" s="96"/>
      <c r="M738" s="96"/>
      <c r="N738" s="270"/>
      <c r="O738" s="369"/>
      <c r="P738" s="370"/>
      <c r="Q738" s="196"/>
      <c r="R738" s="197"/>
      <c r="S738" s="198"/>
      <c r="T738" s="199"/>
      <c r="U738" s="200"/>
      <c r="V738" s="201"/>
      <c r="W738" s="202"/>
      <c r="X738" s="202"/>
      <c r="Y738" s="109"/>
      <c r="Z738" s="280"/>
      <c r="AA738" s="106"/>
      <c r="AB738" s="281"/>
      <c r="AC738" s="282"/>
      <c r="AD738" s="273"/>
      <c r="AE738" s="110"/>
      <c r="AF738" s="99"/>
      <c r="AG738" s="110"/>
      <c r="AH738" s="111"/>
      <c r="AI738" s="112"/>
      <c r="AJ738" s="110"/>
      <c r="AK738" s="113"/>
      <c r="AL738" s="114"/>
      <c r="AM738" s="278"/>
      <c r="AN738" s="98"/>
      <c r="AO738" s="98"/>
      <c r="AP738" s="116"/>
      <c r="AQ738" s="117"/>
      <c r="AR738" s="116"/>
      <c r="AS738" s="98"/>
      <c r="AT738" s="98"/>
      <c r="AU738" s="98"/>
      <c r="AV738" s="98"/>
      <c r="AW738" s="98"/>
      <c r="AX738" s="98"/>
      <c r="AY738" s="98"/>
      <c r="AZ738" s="98"/>
      <c r="BA738" s="98"/>
      <c r="BB738" s="98"/>
      <c r="BC738" s="98"/>
      <c r="BD738" s="98"/>
      <c r="BE738" s="98"/>
      <c r="BF738" s="98"/>
      <c r="BG738" s="98"/>
      <c r="BH738" s="98"/>
      <c r="BI738" s="98"/>
      <c r="BJ738" s="98"/>
      <c r="BK738" s="98"/>
      <c r="BL738" s="98"/>
      <c r="BM738" s="98"/>
      <c r="BN738" s="98"/>
    </row>
    <row r="739">
      <c r="A739" s="366" t="b">
        <v>0</v>
      </c>
      <c r="B739" s="128"/>
      <c r="C739" s="129"/>
      <c r="D739" s="130"/>
      <c r="E739" s="131"/>
      <c r="F739" s="132"/>
      <c r="G739" s="132"/>
      <c r="H739" s="132"/>
      <c r="I739" s="132"/>
      <c r="J739" s="132"/>
      <c r="K739" s="130"/>
      <c r="L739" s="130"/>
      <c r="M739" s="130"/>
      <c r="N739" s="195"/>
      <c r="O739" s="369"/>
      <c r="P739" s="370"/>
      <c r="Q739" s="196"/>
      <c r="R739" s="197"/>
      <c r="S739" s="198"/>
      <c r="T739" s="199"/>
      <c r="U739" s="200"/>
      <c r="V739" s="201"/>
      <c r="W739" s="202"/>
      <c r="X739" s="202"/>
      <c r="Y739" s="143"/>
      <c r="Z739" s="367"/>
      <c r="AA739" s="140"/>
      <c r="AB739" s="420"/>
      <c r="AC739" s="421"/>
      <c r="AD739" s="206"/>
      <c r="AE739" s="144"/>
      <c r="AF739" s="133"/>
      <c r="AG739" s="144"/>
      <c r="AH739" s="145"/>
      <c r="AI739" s="146"/>
      <c r="AJ739" s="144"/>
      <c r="AK739" s="147"/>
      <c r="AL739" s="114"/>
      <c r="AM739" s="211"/>
      <c r="AN739" s="132"/>
      <c r="AO739" s="132"/>
      <c r="AP739" s="149"/>
      <c r="AQ739" s="150"/>
      <c r="AR739" s="149"/>
      <c r="AS739" s="132"/>
      <c r="AT739" s="132"/>
      <c r="AU739" s="132"/>
      <c r="AV739" s="132"/>
      <c r="AW739" s="132"/>
      <c r="AX739" s="132"/>
      <c r="AY739" s="132"/>
      <c r="AZ739" s="132"/>
      <c r="BA739" s="132"/>
      <c r="BB739" s="132"/>
      <c r="BC739" s="132"/>
      <c r="BD739" s="132"/>
      <c r="BE739" s="132"/>
      <c r="BF739" s="132"/>
      <c r="BG739" s="132"/>
      <c r="BH739" s="132"/>
      <c r="BI739" s="132"/>
      <c r="BJ739" s="132"/>
      <c r="BK739" s="132"/>
      <c r="BL739" s="132"/>
      <c r="BM739" s="132"/>
      <c r="BN739" s="132"/>
    </row>
    <row r="740">
      <c r="A740" s="362" t="b">
        <v>0</v>
      </c>
      <c r="B740" s="94"/>
      <c r="C740" s="95"/>
      <c r="D740" s="96"/>
      <c r="E740" s="97"/>
      <c r="F740" s="98"/>
      <c r="G740" s="98"/>
      <c r="H740" s="98"/>
      <c r="I740" s="98"/>
      <c r="J740" s="98"/>
      <c r="K740" s="96"/>
      <c r="L740" s="96"/>
      <c r="M740" s="96"/>
      <c r="N740" s="270"/>
      <c r="O740" s="369"/>
      <c r="P740" s="370"/>
      <c r="Q740" s="196"/>
      <c r="R740" s="197"/>
      <c r="S740" s="198"/>
      <c r="T740" s="199"/>
      <c r="U740" s="200"/>
      <c r="V740" s="201"/>
      <c r="W740" s="202"/>
      <c r="X740" s="202"/>
      <c r="Y740" s="109"/>
      <c r="Z740" s="280"/>
      <c r="AA740" s="106"/>
      <c r="AB740" s="281"/>
      <c r="AC740" s="282"/>
      <c r="AD740" s="273"/>
      <c r="AE740" s="110"/>
      <c r="AF740" s="99"/>
      <c r="AG740" s="110"/>
      <c r="AH740" s="111"/>
      <c r="AI740" s="112"/>
      <c r="AJ740" s="110"/>
      <c r="AK740" s="113"/>
      <c r="AL740" s="114"/>
      <c r="AM740" s="278"/>
      <c r="AN740" s="98"/>
      <c r="AO740" s="98"/>
      <c r="AP740" s="116"/>
      <c r="AQ740" s="117"/>
      <c r="AR740" s="116"/>
      <c r="AS740" s="98"/>
      <c r="AT740" s="98"/>
      <c r="AU740" s="98"/>
      <c r="AV740" s="98"/>
      <c r="AW740" s="98"/>
      <c r="AX740" s="98"/>
      <c r="AY740" s="98"/>
      <c r="AZ740" s="98"/>
      <c r="BA740" s="98"/>
      <c r="BB740" s="98"/>
      <c r="BC740" s="98"/>
      <c r="BD740" s="98"/>
      <c r="BE740" s="98"/>
      <c r="BF740" s="98"/>
      <c r="BG740" s="98"/>
      <c r="BH740" s="98"/>
      <c r="BI740" s="98"/>
      <c r="BJ740" s="98"/>
      <c r="BK740" s="98"/>
      <c r="BL740" s="98"/>
      <c r="BM740" s="98"/>
      <c r="BN740" s="98"/>
    </row>
    <row r="741">
      <c r="A741" s="366" t="b">
        <v>0</v>
      </c>
      <c r="B741" s="128"/>
      <c r="C741" s="129"/>
      <c r="D741" s="130"/>
      <c r="E741" s="131"/>
      <c r="F741" s="132"/>
      <c r="G741" s="132"/>
      <c r="H741" s="132"/>
      <c r="I741" s="132"/>
      <c r="J741" s="132"/>
      <c r="K741" s="130"/>
      <c r="L741" s="130"/>
      <c r="M741" s="130"/>
      <c r="N741" s="195"/>
      <c r="O741" s="369"/>
      <c r="P741" s="370"/>
      <c r="Q741" s="196"/>
      <c r="R741" s="197"/>
      <c r="S741" s="198"/>
      <c r="T741" s="199"/>
      <c r="U741" s="200"/>
      <c r="V741" s="201"/>
      <c r="W741" s="202"/>
      <c r="X741" s="202"/>
      <c r="Y741" s="143"/>
      <c r="Z741" s="367"/>
      <c r="AA741" s="140"/>
      <c r="AB741" s="420"/>
      <c r="AC741" s="421"/>
      <c r="AD741" s="206"/>
      <c r="AE741" s="144"/>
      <c r="AF741" s="133"/>
      <c r="AG741" s="144"/>
      <c r="AH741" s="145"/>
      <c r="AI741" s="146"/>
      <c r="AJ741" s="144"/>
      <c r="AK741" s="147"/>
      <c r="AL741" s="114"/>
      <c r="AM741" s="211"/>
      <c r="AN741" s="132"/>
      <c r="AO741" s="132"/>
      <c r="AP741" s="149"/>
      <c r="AQ741" s="150"/>
      <c r="AR741" s="149"/>
      <c r="AS741" s="132"/>
      <c r="AT741" s="132"/>
      <c r="AU741" s="132"/>
      <c r="AV741" s="132"/>
      <c r="AW741" s="132"/>
      <c r="AX741" s="132"/>
      <c r="AY741" s="132"/>
      <c r="AZ741" s="132"/>
      <c r="BA741" s="132"/>
      <c r="BB741" s="132"/>
      <c r="BC741" s="132"/>
      <c r="BD741" s="132"/>
      <c r="BE741" s="132"/>
      <c r="BF741" s="132"/>
      <c r="BG741" s="132"/>
      <c r="BH741" s="132"/>
      <c r="BI741" s="132"/>
      <c r="BJ741" s="132"/>
      <c r="BK741" s="132"/>
      <c r="BL741" s="132"/>
      <c r="BM741" s="132"/>
      <c r="BN741" s="132"/>
    </row>
    <row r="742">
      <c r="A742" s="362" t="b">
        <v>0</v>
      </c>
      <c r="B742" s="94"/>
      <c r="C742" s="95"/>
      <c r="D742" s="96"/>
      <c r="E742" s="97"/>
      <c r="F742" s="98"/>
      <c r="G742" s="98"/>
      <c r="H742" s="98"/>
      <c r="I742" s="98"/>
      <c r="J742" s="98"/>
      <c r="K742" s="96"/>
      <c r="L742" s="96"/>
      <c r="M742" s="96"/>
      <c r="N742" s="270"/>
      <c r="O742" s="369"/>
      <c r="P742" s="370"/>
      <c r="Q742" s="196"/>
      <c r="R742" s="197"/>
      <c r="S742" s="198"/>
      <c r="T742" s="199"/>
      <c r="U742" s="200"/>
      <c r="V742" s="201"/>
      <c r="W742" s="202"/>
      <c r="X742" s="202"/>
      <c r="Y742" s="109"/>
      <c r="Z742" s="280"/>
      <c r="AA742" s="106"/>
      <c r="AB742" s="281"/>
      <c r="AC742" s="282"/>
      <c r="AD742" s="273"/>
      <c r="AE742" s="110"/>
      <c r="AF742" s="99"/>
      <c r="AG742" s="110"/>
      <c r="AH742" s="111"/>
      <c r="AI742" s="112"/>
      <c r="AJ742" s="110"/>
      <c r="AK742" s="113"/>
      <c r="AL742" s="114"/>
      <c r="AM742" s="278"/>
      <c r="AN742" s="98"/>
      <c r="AO742" s="98"/>
      <c r="AP742" s="116"/>
      <c r="AQ742" s="117"/>
      <c r="AR742" s="116"/>
      <c r="AS742" s="98"/>
      <c r="AT742" s="98"/>
      <c r="AU742" s="98"/>
      <c r="AV742" s="98"/>
      <c r="AW742" s="98"/>
      <c r="AX742" s="98"/>
      <c r="AY742" s="98"/>
      <c r="AZ742" s="98"/>
      <c r="BA742" s="98"/>
      <c r="BB742" s="98"/>
      <c r="BC742" s="98"/>
      <c r="BD742" s="98"/>
      <c r="BE742" s="98"/>
      <c r="BF742" s="98"/>
      <c r="BG742" s="98"/>
      <c r="BH742" s="98"/>
      <c r="BI742" s="98"/>
      <c r="BJ742" s="98"/>
      <c r="BK742" s="98"/>
      <c r="BL742" s="98"/>
      <c r="BM742" s="98"/>
      <c r="BN742" s="98"/>
    </row>
    <row r="743">
      <c r="A743" s="366" t="b">
        <v>0</v>
      </c>
      <c r="B743" s="128"/>
      <c r="C743" s="129"/>
      <c r="D743" s="130"/>
      <c r="E743" s="131"/>
      <c r="F743" s="132"/>
      <c r="G743" s="132"/>
      <c r="H743" s="132"/>
      <c r="I743" s="132"/>
      <c r="J743" s="132"/>
      <c r="K743" s="130"/>
      <c r="L743" s="130"/>
      <c r="M743" s="130"/>
      <c r="N743" s="195"/>
      <c r="O743" s="369"/>
      <c r="P743" s="370"/>
      <c r="Q743" s="196"/>
      <c r="R743" s="197"/>
      <c r="S743" s="198"/>
      <c r="T743" s="199"/>
      <c r="U743" s="200"/>
      <c r="V743" s="201"/>
      <c r="W743" s="202"/>
      <c r="X743" s="202"/>
      <c r="Y743" s="143"/>
      <c r="Z743" s="367"/>
      <c r="AA743" s="140"/>
      <c r="AB743" s="420"/>
      <c r="AC743" s="421"/>
      <c r="AD743" s="206"/>
      <c r="AE743" s="144"/>
      <c r="AF743" s="133"/>
      <c r="AG743" s="144"/>
      <c r="AH743" s="145"/>
      <c r="AI743" s="146"/>
      <c r="AJ743" s="144"/>
      <c r="AK743" s="147"/>
      <c r="AL743" s="114"/>
      <c r="AM743" s="211"/>
      <c r="AN743" s="132"/>
      <c r="AO743" s="132"/>
      <c r="AP743" s="149"/>
      <c r="AQ743" s="150"/>
      <c r="AR743" s="149"/>
      <c r="AS743" s="132"/>
      <c r="AT743" s="132"/>
      <c r="AU743" s="132"/>
      <c r="AV743" s="132"/>
      <c r="AW743" s="132"/>
      <c r="AX743" s="132"/>
      <c r="AY743" s="132"/>
      <c r="AZ743" s="132"/>
      <c r="BA743" s="132"/>
      <c r="BB743" s="132"/>
      <c r="BC743" s="132"/>
      <c r="BD743" s="132"/>
      <c r="BE743" s="132"/>
      <c r="BF743" s="132"/>
      <c r="BG743" s="132"/>
      <c r="BH743" s="132"/>
      <c r="BI743" s="132"/>
      <c r="BJ743" s="132"/>
      <c r="BK743" s="132"/>
      <c r="BL743" s="132"/>
      <c r="BM743" s="132"/>
      <c r="BN743" s="132"/>
    </row>
    <row r="744">
      <c r="A744" s="362" t="b">
        <v>0</v>
      </c>
      <c r="B744" s="94"/>
      <c r="C744" s="95"/>
      <c r="D744" s="96"/>
      <c r="E744" s="97"/>
      <c r="F744" s="98"/>
      <c r="G744" s="98"/>
      <c r="H744" s="98"/>
      <c r="I744" s="98"/>
      <c r="J744" s="98"/>
      <c r="K744" s="96"/>
      <c r="L744" s="96"/>
      <c r="M744" s="96"/>
      <c r="N744" s="270"/>
      <c r="O744" s="369"/>
      <c r="P744" s="370"/>
      <c r="Q744" s="196"/>
      <c r="R744" s="197"/>
      <c r="S744" s="198"/>
      <c r="T744" s="199"/>
      <c r="U744" s="200"/>
      <c r="V744" s="201"/>
      <c r="W744" s="202"/>
      <c r="X744" s="202"/>
      <c r="Y744" s="109"/>
      <c r="Z744" s="280"/>
      <c r="AA744" s="106"/>
      <c r="AB744" s="281"/>
      <c r="AC744" s="282"/>
      <c r="AD744" s="273"/>
      <c r="AE744" s="110"/>
      <c r="AF744" s="99"/>
      <c r="AG744" s="110"/>
      <c r="AH744" s="111"/>
      <c r="AI744" s="112"/>
      <c r="AJ744" s="110"/>
      <c r="AK744" s="113"/>
      <c r="AL744" s="114"/>
      <c r="AM744" s="278"/>
      <c r="AN744" s="98"/>
      <c r="AO744" s="98"/>
      <c r="AP744" s="116"/>
      <c r="AQ744" s="117"/>
      <c r="AR744" s="116"/>
      <c r="AS744" s="98"/>
      <c r="AT744" s="98"/>
      <c r="AU744" s="98"/>
      <c r="AV744" s="98"/>
      <c r="AW744" s="98"/>
      <c r="AX744" s="98"/>
      <c r="AY744" s="98"/>
      <c r="AZ744" s="98"/>
      <c r="BA744" s="98"/>
      <c r="BB744" s="98"/>
      <c r="BC744" s="98"/>
      <c r="BD744" s="98"/>
      <c r="BE744" s="98"/>
      <c r="BF744" s="98"/>
      <c r="BG744" s="98"/>
      <c r="BH744" s="98"/>
      <c r="BI744" s="98"/>
      <c r="BJ744" s="98"/>
      <c r="BK744" s="98"/>
      <c r="BL744" s="98"/>
      <c r="BM744" s="98"/>
      <c r="BN744" s="98"/>
    </row>
    <row r="745">
      <c r="A745" s="366" t="b">
        <v>0</v>
      </c>
      <c r="B745" s="128"/>
      <c r="C745" s="129"/>
      <c r="D745" s="130"/>
      <c r="E745" s="131"/>
      <c r="F745" s="132"/>
      <c r="G745" s="132"/>
      <c r="H745" s="132"/>
      <c r="I745" s="132"/>
      <c r="J745" s="132"/>
      <c r="K745" s="130"/>
      <c r="L745" s="130"/>
      <c r="M745" s="130"/>
      <c r="N745" s="195"/>
      <c r="O745" s="369"/>
      <c r="P745" s="370"/>
      <c r="Q745" s="196"/>
      <c r="R745" s="197"/>
      <c r="S745" s="198"/>
      <c r="T745" s="199"/>
      <c r="U745" s="200"/>
      <c r="V745" s="201"/>
      <c r="W745" s="202"/>
      <c r="X745" s="202"/>
      <c r="Y745" s="143"/>
      <c r="Z745" s="367"/>
      <c r="AA745" s="140"/>
      <c r="AB745" s="420"/>
      <c r="AC745" s="421"/>
      <c r="AD745" s="206"/>
      <c r="AE745" s="144"/>
      <c r="AF745" s="133"/>
      <c r="AG745" s="144"/>
      <c r="AH745" s="145"/>
      <c r="AI745" s="146"/>
      <c r="AJ745" s="144"/>
      <c r="AK745" s="147"/>
      <c r="AL745" s="114"/>
      <c r="AM745" s="211"/>
      <c r="AN745" s="132"/>
      <c r="AO745" s="132"/>
      <c r="AP745" s="149"/>
      <c r="AQ745" s="150"/>
      <c r="AR745" s="149"/>
      <c r="AS745" s="132"/>
      <c r="AT745" s="132"/>
      <c r="AU745" s="132"/>
      <c r="AV745" s="132"/>
      <c r="AW745" s="132"/>
      <c r="AX745" s="132"/>
      <c r="AY745" s="132"/>
      <c r="AZ745" s="132"/>
      <c r="BA745" s="132"/>
      <c r="BB745" s="132"/>
      <c r="BC745" s="132"/>
      <c r="BD745" s="132"/>
      <c r="BE745" s="132"/>
      <c r="BF745" s="132"/>
      <c r="BG745" s="132"/>
      <c r="BH745" s="132"/>
      <c r="BI745" s="132"/>
      <c r="BJ745" s="132"/>
      <c r="BK745" s="132"/>
      <c r="BL745" s="132"/>
      <c r="BM745" s="132"/>
      <c r="BN745" s="132"/>
    </row>
    <row r="746">
      <c r="A746" s="362" t="b">
        <v>0</v>
      </c>
      <c r="B746" s="94"/>
      <c r="C746" s="95"/>
      <c r="D746" s="96"/>
      <c r="E746" s="97"/>
      <c r="F746" s="98"/>
      <c r="G746" s="98"/>
      <c r="H746" s="98"/>
      <c r="I746" s="98"/>
      <c r="J746" s="98"/>
      <c r="K746" s="96"/>
      <c r="L746" s="96"/>
      <c r="M746" s="96"/>
      <c r="N746" s="270"/>
      <c r="O746" s="369"/>
      <c r="P746" s="370"/>
      <c r="Q746" s="196"/>
      <c r="R746" s="197"/>
      <c r="S746" s="198"/>
      <c r="T746" s="199"/>
      <c r="U746" s="200"/>
      <c r="V746" s="201"/>
      <c r="W746" s="202"/>
      <c r="X746" s="202"/>
      <c r="Y746" s="109"/>
      <c r="Z746" s="280"/>
      <c r="AA746" s="106"/>
      <c r="AB746" s="281"/>
      <c r="AC746" s="282"/>
      <c r="AD746" s="273"/>
      <c r="AE746" s="110"/>
      <c r="AF746" s="99"/>
      <c r="AG746" s="110"/>
      <c r="AH746" s="111"/>
      <c r="AI746" s="112"/>
      <c r="AJ746" s="110"/>
      <c r="AK746" s="113"/>
      <c r="AL746" s="114"/>
      <c r="AM746" s="278"/>
      <c r="AN746" s="98"/>
      <c r="AO746" s="98"/>
      <c r="AP746" s="116"/>
      <c r="AQ746" s="117"/>
      <c r="AR746" s="116"/>
      <c r="AS746" s="98"/>
      <c r="AT746" s="98"/>
      <c r="AU746" s="98"/>
      <c r="AV746" s="98"/>
      <c r="AW746" s="98"/>
      <c r="AX746" s="98"/>
      <c r="AY746" s="98"/>
      <c r="AZ746" s="98"/>
      <c r="BA746" s="98"/>
      <c r="BB746" s="98"/>
      <c r="BC746" s="98"/>
      <c r="BD746" s="98"/>
      <c r="BE746" s="98"/>
      <c r="BF746" s="98"/>
      <c r="BG746" s="98"/>
      <c r="BH746" s="98"/>
      <c r="BI746" s="98"/>
      <c r="BJ746" s="98"/>
      <c r="BK746" s="98"/>
      <c r="BL746" s="98"/>
      <c r="BM746" s="98"/>
      <c r="BN746" s="98"/>
    </row>
    <row r="747">
      <c r="A747" s="366" t="b">
        <v>0</v>
      </c>
      <c r="B747" s="128"/>
      <c r="C747" s="129"/>
      <c r="D747" s="130"/>
      <c r="E747" s="131"/>
      <c r="F747" s="132"/>
      <c r="G747" s="132"/>
      <c r="H747" s="132"/>
      <c r="I747" s="132"/>
      <c r="J747" s="132"/>
      <c r="K747" s="130"/>
      <c r="L747" s="130"/>
      <c r="M747" s="130"/>
      <c r="N747" s="195"/>
      <c r="O747" s="369"/>
      <c r="P747" s="370"/>
      <c r="Q747" s="196"/>
      <c r="R747" s="197"/>
      <c r="S747" s="198"/>
      <c r="T747" s="199"/>
      <c r="U747" s="200"/>
      <c r="V747" s="201"/>
      <c r="W747" s="202"/>
      <c r="X747" s="202"/>
      <c r="Y747" s="143"/>
      <c r="Z747" s="367"/>
      <c r="AA747" s="140"/>
      <c r="AB747" s="420"/>
      <c r="AC747" s="421"/>
      <c r="AD747" s="206"/>
      <c r="AE747" s="144"/>
      <c r="AF747" s="133"/>
      <c r="AG747" s="144"/>
      <c r="AH747" s="145"/>
      <c r="AI747" s="146"/>
      <c r="AJ747" s="144"/>
      <c r="AK747" s="147"/>
      <c r="AL747" s="114"/>
      <c r="AM747" s="211"/>
      <c r="AN747" s="132"/>
      <c r="AO747" s="132"/>
      <c r="AP747" s="149"/>
      <c r="AQ747" s="150"/>
      <c r="AR747" s="149"/>
      <c r="AS747" s="132"/>
      <c r="AT747" s="132"/>
      <c r="AU747" s="132"/>
      <c r="AV747" s="132"/>
      <c r="AW747" s="132"/>
      <c r="AX747" s="132"/>
      <c r="AY747" s="132"/>
      <c r="AZ747" s="132"/>
      <c r="BA747" s="132"/>
      <c r="BB747" s="132"/>
      <c r="BC747" s="132"/>
      <c r="BD747" s="132"/>
      <c r="BE747" s="132"/>
      <c r="BF747" s="132"/>
      <c r="BG747" s="132"/>
      <c r="BH747" s="132"/>
      <c r="BI747" s="132"/>
      <c r="BJ747" s="132"/>
      <c r="BK747" s="132"/>
      <c r="BL747" s="132"/>
      <c r="BM747" s="132"/>
      <c r="BN747" s="132"/>
    </row>
    <row r="748">
      <c r="A748" s="362" t="b">
        <v>0</v>
      </c>
      <c r="B748" s="94"/>
      <c r="C748" s="95"/>
      <c r="D748" s="96"/>
      <c r="E748" s="97"/>
      <c r="F748" s="98"/>
      <c r="G748" s="98"/>
      <c r="H748" s="98"/>
      <c r="I748" s="98"/>
      <c r="J748" s="98"/>
      <c r="K748" s="96"/>
      <c r="L748" s="96"/>
      <c r="M748" s="96"/>
      <c r="N748" s="270"/>
      <c r="O748" s="369"/>
      <c r="P748" s="370"/>
      <c r="Q748" s="196"/>
      <c r="R748" s="197"/>
      <c r="S748" s="198"/>
      <c r="T748" s="199"/>
      <c r="U748" s="200"/>
      <c r="V748" s="201"/>
      <c r="W748" s="202"/>
      <c r="X748" s="202"/>
      <c r="Y748" s="109"/>
      <c r="Z748" s="280"/>
      <c r="AA748" s="106"/>
      <c r="AB748" s="281"/>
      <c r="AC748" s="282"/>
      <c r="AD748" s="273"/>
      <c r="AE748" s="110"/>
      <c r="AF748" s="99"/>
      <c r="AG748" s="110"/>
      <c r="AH748" s="111"/>
      <c r="AI748" s="112"/>
      <c r="AJ748" s="110"/>
      <c r="AK748" s="113"/>
      <c r="AL748" s="114"/>
      <c r="AM748" s="278"/>
      <c r="AN748" s="98"/>
      <c r="AO748" s="98"/>
      <c r="AP748" s="116"/>
      <c r="AQ748" s="117"/>
      <c r="AR748" s="116"/>
      <c r="AS748" s="98"/>
      <c r="AT748" s="98"/>
      <c r="AU748" s="98"/>
      <c r="AV748" s="98"/>
      <c r="AW748" s="98"/>
      <c r="AX748" s="98"/>
      <c r="AY748" s="98"/>
      <c r="AZ748" s="98"/>
      <c r="BA748" s="98"/>
      <c r="BB748" s="98"/>
      <c r="BC748" s="98"/>
      <c r="BD748" s="98"/>
      <c r="BE748" s="98"/>
      <c r="BF748" s="98"/>
      <c r="BG748" s="98"/>
      <c r="BH748" s="98"/>
      <c r="BI748" s="98"/>
      <c r="BJ748" s="98"/>
      <c r="BK748" s="98"/>
      <c r="BL748" s="98"/>
      <c r="BM748" s="98"/>
      <c r="BN748" s="98"/>
    </row>
    <row r="749">
      <c r="A749" s="366" t="b">
        <v>0</v>
      </c>
      <c r="B749" s="128"/>
      <c r="C749" s="129"/>
      <c r="D749" s="130"/>
      <c r="E749" s="131"/>
      <c r="F749" s="132"/>
      <c r="G749" s="132"/>
      <c r="H749" s="132"/>
      <c r="I749" s="132"/>
      <c r="J749" s="132"/>
      <c r="K749" s="130"/>
      <c r="L749" s="130"/>
      <c r="M749" s="130"/>
      <c r="N749" s="195"/>
      <c r="O749" s="369"/>
      <c r="P749" s="370"/>
      <c r="Q749" s="196"/>
      <c r="R749" s="197"/>
      <c r="S749" s="198"/>
      <c r="T749" s="199"/>
      <c r="U749" s="200"/>
      <c r="V749" s="201"/>
      <c r="W749" s="202"/>
      <c r="X749" s="202"/>
      <c r="Y749" s="143"/>
      <c r="Z749" s="367"/>
      <c r="AA749" s="140"/>
      <c r="AB749" s="420"/>
      <c r="AC749" s="421"/>
      <c r="AD749" s="206"/>
      <c r="AE749" s="144"/>
      <c r="AF749" s="133"/>
      <c r="AG749" s="144"/>
      <c r="AH749" s="145"/>
      <c r="AI749" s="146"/>
      <c r="AJ749" s="144"/>
      <c r="AK749" s="147"/>
      <c r="AL749" s="114"/>
      <c r="AM749" s="211"/>
      <c r="AN749" s="132"/>
      <c r="AO749" s="132"/>
      <c r="AP749" s="149"/>
      <c r="AQ749" s="150"/>
      <c r="AR749" s="149"/>
      <c r="AS749" s="132"/>
      <c r="AT749" s="132"/>
      <c r="AU749" s="132"/>
      <c r="AV749" s="132"/>
      <c r="AW749" s="132"/>
      <c r="AX749" s="132"/>
      <c r="AY749" s="132"/>
      <c r="AZ749" s="132"/>
      <c r="BA749" s="132"/>
      <c r="BB749" s="132"/>
      <c r="BC749" s="132"/>
      <c r="BD749" s="132"/>
      <c r="BE749" s="132"/>
      <c r="BF749" s="132"/>
      <c r="BG749" s="132"/>
      <c r="BH749" s="132"/>
      <c r="BI749" s="132"/>
      <c r="BJ749" s="132"/>
      <c r="BK749" s="132"/>
      <c r="BL749" s="132"/>
      <c r="BM749" s="132"/>
      <c r="BN749" s="132"/>
    </row>
    <row r="750">
      <c r="A750" s="362" t="b">
        <v>0</v>
      </c>
      <c r="B750" s="94"/>
      <c r="C750" s="95"/>
      <c r="D750" s="96"/>
      <c r="E750" s="97"/>
      <c r="F750" s="98"/>
      <c r="G750" s="98"/>
      <c r="H750" s="98"/>
      <c r="I750" s="98"/>
      <c r="J750" s="98"/>
      <c r="K750" s="96"/>
      <c r="L750" s="96"/>
      <c r="M750" s="96"/>
      <c r="N750" s="270"/>
      <c r="O750" s="369"/>
      <c r="P750" s="370"/>
      <c r="Q750" s="196"/>
      <c r="R750" s="197"/>
      <c r="S750" s="198"/>
      <c r="T750" s="199"/>
      <c r="U750" s="200"/>
      <c r="V750" s="201"/>
      <c r="W750" s="202"/>
      <c r="X750" s="202"/>
      <c r="Y750" s="109"/>
      <c r="Z750" s="280"/>
      <c r="AA750" s="106"/>
      <c r="AB750" s="281"/>
      <c r="AC750" s="282"/>
      <c r="AD750" s="273"/>
      <c r="AE750" s="110"/>
      <c r="AF750" s="99"/>
      <c r="AG750" s="110"/>
      <c r="AH750" s="111"/>
      <c r="AI750" s="112"/>
      <c r="AJ750" s="110"/>
      <c r="AK750" s="113"/>
      <c r="AL750" s="114"/>
      <c r="AM750" s="278"/>
      <c r="AN750" s="98"/>
      <c r="AO750" s="98"/>
      <c r="AP750" s="116"/>
      <c r="AQ750" s="117"/>
      <c r="AR750" s="116"/>
      <c r="AS750" s="98"/>
      <c r="AT750" s="98"/>
      <c r="AU750" s="98"/>
      <c r="AV750" s="98"/>
      <c r="AW750" s="98"/>
      <c r="AX750" s="98"/>
      <c r="AY750" s="98"/>
      <c r="AZ750" s="98"/>
      <c r="BA750" s="98"/>
      <c r="BB750" s="98"/>
      <c r="BC750" s="98"/>
      <c r="BD750" s="98"/>
      <c r="BE750" s="98"/>
      <c r="BF750" s="98"/>
      <c r="BG750" s="98"/>
      <c r="BH750" s="98"/>
      <c r="BI750" s="98"/>
      <c r="BJ750" s="98"/>
      <c r="BK750" s="98"/>
      <c r="BL750" s="98"/>
      <c r="BM750" s="98"/>
      <c r="BN750" s="98"/>
    </row>
    <row r="751">
      <c r="A751" s="366" t="b">
        <v>0</v>
      </c>
      <c r="B751" s="128"/>
      <c r="C751" s="129"/>
      <c r="D751" s="130"/>
      <c r="E751" s="131"/>
      <c r="F751" s="132"/>
      <c r="G751" s="132"/>
      <c r="H751" s="132"/>
      <c r="I751" s="132"/>
      <c r="J751" s="132"/>
      <c r="K751" s="130"/>
      <c r="L751" s="130"/>
      <c r="M751" s="130"/>
      <c r="N751" s="195"/>
      <c r="O751" s="369"/>
      <c r="P751" s="370"/>
      <c r="Q751" s="196"/>
      <c r="R751" s="197"/>
      <c r="S751" s="198"/>
      <c r="T751" s="199"/>
      <c r="U751" s="200"/>
      <c r="V751" s="201"/>
      <c r="W751" s="202"/>
      <c r="X751" s="202"/>
      <c r="Y751" s="143"/>
      <c r="Z751" s="367"/>
      <c r="AA751" s="140"/>
      <c r="AB751" s="420"/>
      <c r="AC751" s="421"/>
      <c r="AD751" s="206"/>
      <c r="AE751" s="144"/>
      <c r="AF751" s="133"/>
      <c r="AG751" s="144"/>
      <c r="AH751" s="145"/>
      <c r="AI751" s="146"/>
      <c r="AJ751" s="144"/>
      <c r="AK751" s="147"/>
      <c r="AL751" s="114"/>
      <c r="AM751" s="211"/>
      <c r="AN751" s="132"/>
      <c r="AO751" s="132"/>
      <c r="AP751" s="149"/>
      <c r="AQ751" s="150"/>
      <c r="AR751" s="149"/>
      <c r="AS751" s="132"/>
      <c r="AT751" s="132"/>
      <c r="AU751" s="132"/>
      <c r="AV751" s="132"/>
      <c r="AW751" s="132"/>
      <c r="AX751" s="132"/>
      <c r="AY751" s="132"/>
      <c r="AZ751" s="132"/>
      <c r="BA751" s="132"/>
      <c r="BB751" s="132"/>
      <c r="BC751" s="132"/>
      <c r="BD751" s="132"/>
      <c r="BE751" s="132"/>
      <c r="BF751" s="132"/>
      <c r="BG751" s="132"/>
      <c r="BH751" s="132"/>
      <c r="BI751" s="132"/>
      <c r="BJ751" s="132"/>
      <c r="BK751" s="132"/>
      <c r="BL751" s="132"/>
      <c r="BM751" s="132"/>
      <c r="BN751" s="132"/>
    </row>
    <row r="752">
      <c r="A752" s="362" t="b">
        <v>0</v>
      </c>
      <c r="B752" s="94"/>
      <c r="C752" s="95"/>
      <c r="D752" s="96"/>
      <c r="E752" s="97"/>
      <c r="F752" s="98"/>
      <c r="G752" s="98"/>
      <c r="H752" s="98"/>
      <c r="I752" s="98"/>
      <c r="J752" s="98"/>
      <c r="K752" s="96"/>
      <c r="L752" s="96"/>
      <c r="M752" s="96"/>
      <c r="N752" s="270"/>
      <c r="O752" s="369"/>
      <c r="P752" s="370"/>
      <c r="Q752" s="196"/>
      <c r="R752" s="197"/>
      <c r="S752" s="198"/>
      <c r="T752" s="199"/>
      <c r="U752" s="200"/>
      <c r="V752" s="201"/>
      <c r="W752" s="202"/>
      <c r="X752" s="202"/>
      <c r="Y752" s="109"/>
      <c r="Z752" s="280"/>
      <c r="AA752" s="106"/>
      <c r="AB752" s="281"/>
      <c r="AC752" s="282"/>
      <c r="AD752" s="273"/>
      <c r="AE752" s="110"/>
      <c r="AF752" s="99"/>
      <c r="AG752" s="110"/>
      <c r="AH752" s="111"/>
      <c r="AI752" s="112"/>
      <c r="AJ752" s="110"/>
      <c r="AK752" s="113"/>
      <c r="AL752" s="114"/>
      <c r="AM752" s="278"/>
      <c r="AN752" s="98"/>
      <c r="AO752" s="98"/>
      <c r="AP752" s="116"/>
      <c r="AQ752" s="117"/>
      <c r="AR752" s="116"/>
      <c r="AS752" s="98"/>
      <c r="AT752" s="98"/>
      <c r="AU752" s="98"/>
      <c r="AV752" s="98"/>
      <c r="AW752" s="98"/>
      <c r="AX752" s="98"/>
      <c r="AY752" s="98"/>
      <c r="AZ752" s="98"/>
      <c r="BA752" s="98"/>
      <c r="BB752" s="98"/>
      <c r="BC752" s="98"/>
      <c r="BD752" s="98"/>
      <c r="BE752" s="98"/>
      <c r="BF752" s="98"/>
      <c r="BG752" s="98"/>
      <c r="BH752" s="98"/>
      <c r="BI752" s="98"/>
      <c r="BJ752" s="98"/>
      <c r="BK752" s="98"/>
      <c r="BL752" s="98"/>
      <c r="BM752" s="98"/>
      <c r="BN752" s="98"/>
    </row>
    <row r="753">
      <c r="A753" s="366" t="b">
        <v>0</v>
      </c>
      <c r="B753" s="128"/>
      <c r="C753" s="129"/>
      <c r="D753" s="130"/>
      <c r="E753" s="131"/>
      <c r="F753" s="132"/>
      <c r="G753" s="132"/>
      <c r="H753" s="132"/>
      <c r="I753" s="132"/>
      <c r="J753" s="132"/>
      <c r="K753" s="130"/>
      <c r="L753" s="130"/>
      <c r="M753" s="130"/>
      <c r="N753" s="195"/>
      <c r="O753" s="369"/>
      <c r="P753" s="370"/>
      <c r="Q753" s="196"/>
      <c r="R753" s="197"/>
      <c r="S753" s="198"/>
      <c r="T753" s="199"/>
      <c r="U753" s="200"/>
      <c r="V753" s="201"/>
      <c r="W753" s="202"/>
      <c r="X753" s="202"/>
      <c r="Y753" s="143"/>
      <c r="Z753" s="367"/>
      <c r="AA753" s="140"/>
      <c r="AB753" s="420"/>
      <c r="AC753" s="421"/>
      <c r="AD753" s="206"/>
      <c r="AE753" s="144"/>
      <c r="AF753" s="133"/>
      <c r="AG753" s="144"/>
      <c r="AH753" s="145"/>
      <c r="AI753" s="146"/>
      <c r="AJ753" s="144"/>
      <c r="AK753" s="147"/>
      <c r="AL753" s="114"/>
      <c r="AM753" s="211"/>
      <c r="AN753" s="132"/>
      <c r="AO753" s="132"/>
      <c r="AP753" s="149"/>
      <c r="AQ753" s="150"/>
      <c r="AR753" s="149"/>
      <c r="AS753" s="132"/>
      <c r="AT753" s="132"/>
      <c r="AU753" s="132"/>
      <c r="AV753" s="132"/>
      <c r="AW753" s="132"/>
      <c r="AX753" s="132"/>
      <c r="AY753" s="132"/>
      <c r="AZ753" s="132"/>
      <c r="BA753" s="132"/>
      <c r="BB753" s="132"/>
      <c r="BC753" s="132"/>
      <c r="BD753" s="132"/>
      <c r="BE753" s="132"/>
      <c r="BF753" s="132"/>
      <c r="BG753" s="132"/>
      <c r="BH753" s="132"/>
      <c r="BI753" s="132"/>
      <c r="BJ753" s="132"/>
      <c r="BK753" s="132"/>
      <c r="BL753" s="132"/>
      <c r="BM753" s="132"/>
      <c r="BN753" s="132"/>
    </row>
    <row r="754">
      <c r="A754" s="362" t="b">
        <v>0</v>
      </c>
      <c r="B754" s="94"/>
      <c r="C754" s="95"/>
      <c r="D754" s="96"/>
      <c r="E754" s="97"/>
      <c r="F754" s="98"/>
      <c r="G754" s="98"/>
      <c r="H754" s="98"/>
      <c r="I754" s="98"/>
      <c r="J754" s="98"/>
      <c r="K754" s="96"/>
      <c r="L754" s="96"/>
      <c r="M754" s="96"/>
      <c r="N754" s="270"/>
      <c r="O754" s="369"/>
      <c r="P754" s="370"/>
      <c r="Q754" s="196"/>
      <c r="R754" s="197"/>
      <c r="S754" s="198"/>
      <c r="T754" s="199"/>
      <c r="U754" s="200"/>
      <c r="V754" s="201"/>
      <c r="W754" s="202"/>
      <c r="X754" s="202"/>
      <c r="Y754" s="109"/>
      <c r="Z754" s="280"/>
      <c r="AA754" s="106"/>
      <c r="AB754" s="281"/>
      <c r="AC754" s="282"/>
      <c r="AD754" s="273"/>
      <c r="AE754" s="110"/>
      <c r="AF754" s="99"/>
      <c r="AG754" s="110"/>
      <c r="AH754" s="111"/>
      <c r="AI754" s="112"/>
      <c r="AJ754" s="110"/>
      <c r="AK754" s="113"/>
      <c r="AL754" s="114"/>
      <c r="AM754" s="278"/>
      <c r="AN754" s="98"/>
      <c r="AO754" s="98"/>
      <c r="AP754" s="116"/>
      <c r="AQ754" s="117"/>
      <c r="AR754" s="116"/>
      <c r="AS754" s="98"/>
      <c r="AT754" s="98"/>
      <c r="AU754" s="98"/>
      <c r="AV754" s="98"/>
      <c r="AW754" s="98"/>
      <c r="AX754" s="98"/>
      <c r="AY754" s="98"/>
      <c r="AZ754" s="98"/>
      <c r="BA754" s="98"/>
      <c r="BB754" s="98"/>
      <c r="BC754" s="98"/>
      <c r="BD754" s="98"/>
      <c r="BE754" s="98"/>
      <c r="BF754" s="98"/>
      <c r="BG754" s="98"/>
      <c r="BH754" s="98"/>
      <c r="BI754" s="98"/>
      <c r="BJ754" s="98"/>
      <c r="BK754" s="98"/>
      <c r="BL754" s="98"/>
      <c r="BM754" s="98"/>
      <c r="BN754" s="98"/>
    </row>
    <row r="755">
      <c r="A755" s="366" t="b">
        <v>0</v>
      </c>
      <c r="B755" s="128"/>
      <c r="C755" s="129"/>
      <c r="D755" s="130"/>
      <c r="E755" s="131"/>
      <c r="F755" s="132"/>
      <c r="G755" s="132"/>
      <c r="H755" s="132"/>
      <c r="I755" s="132"/>
      <c r="J755" s="132"/>
      <c r="K755" s="130"/>
      <c r="L755" s="130"/>
      <c r="M755" s="130"/>
      <c r="N755" s="195"/>
      <c r="O755" s="369"/>
      <c r="P755" s="370"/>
      <c r="Q755" s="196"/>
      <c r="R755" s="197"/>
      <c r="S755" s="198"/>
      <c r="T755" s="199"/>
      <c r="U755" s="200"/>
      <c r="V755" s="201"/>
      <c r="W755" s="202"/>
      <c r="X755" s="202"/>
      <c r="Y755" s="143"/>
      <c r="Z755" s="367"/>
      <c r="AA755" s="140"/>
      <c r="AB755" s="420"/>
      <c r="AC755" s="421"/>
      <c r="AD755" s="206"/>
      <c r="AE755" s="144"/>
      <c r="AF755" s="133"/>
      <c r="AG755" s="144"/>
      <c r="AH755" s="145"/>
      <c r="AI755" s="146"/>
      <c r="AJ755" s="144"/>
      <c r="AK755" s="147"/>
      <c r="AL755" s="114"/>
      <c r="AM755" s="211"/>
      <c r="AN755" s="132"/>
      <c r="AO755" s="132"/>
      <c r="AP755" s="149"/>
      <c r="AQ755" s="150"/>
      <c r="AR755" s="149"/>
      <c r="AS755" s="132"/>
      <c r="AT755" s="132"/>
      <c r="AU755" s="132"/>
      <c r="AV755" s="132"/>
      <c r="AW755" s="132"/>
      <c r="AX755" s="132"/>
      <c r="AY755" s="132"/>
      <c r="AZ755" s="132"/>
      <c r="BA755" s="132"/>
      <c r="BB755" s="132"/>
      <c r="BC755" s="132"/>
      <c r="BD755" s="132"/>
      <c r="BE755" s="132"/>
      <c r="BF755" s="132"/>
      <c r="BG755" s="132"/>
      <c r="BH755" s="132"/>
      <c r="BI755" s="132"/>
      <c r="BJ755" s="132"/>
      <c r="BK755" s="132"/>
      <c r="BL755" s="132"/>
      <c r="BM755" s="132"/>
      <c r="BN755" s="132"/>
    </row>
    <row r="756">
      <c r="A756" s="362" t="b">
        <v>0</v>
      </c>
      <c r="B756" s="94"/>
      <c r="C756" s="95"/>
      <c r="D756" s="96"/>
      <c r="E756" s="97"/>
      <c r="F756" s="98"/>
      <c r="G756" s="98"/>
      <c r="H756" s="98"/>
      <c r="I756" s="98"/>
      <c r="J756" s="98"/>
      <c r="K756" s="96"/>
      <c r="L756" s="96"/>
      <c r="M756" s="96"/>
      <c r="N756" s="270"/>
      <c r="O756" s="369"/>
      <c r="P756" s="370"/>
      <c r="Q756" s="196"/>
      <c r="R756" s="197"/>
      <c r="S756" s="198"/>
      <c r="T756" s="199"/>
      <c r="U756" s="200"/>
      <c r="V756" s="201"/>
      <c r="W756" s="202"/>
      <c r="X756" s="202"/>
      <c r="Y756" s="109"/>
      <c r="Z756" s="280"/>
      <c r="AA756" s="106"/>
      <c r="AB756" s="281"/>
      <c r="AC756" s="282"/>
      <c r="AD756" s="273"/>
      <c r="AE756" s="110"/>
      <c r="AF756" s="99"/>
      <c r="AG756" s="110"/>
      <c r="AH756" s="111"/>
      <c r="AI756" s="112"/>
      <c r="AJ756" s="110"/>
      <c r="AK756" s="113"/>
      <c r="AL756" s="114"/>
      <c r="AM756" s="278"/>
      <c r="AN756" s="98"/>
      <c r="AO756" s="98"/>
      <c r="AP756" s="116"/>
      <c r="AQ756" s="117"/>
      <c r="AR756" s="116"/>
      <c r="AS756" s="98"/>
      <c r="AT756" s="98"/>
      <c r="AU756" s="98"/>
      <c r="AV756" s="98"/>
      <c r="AW756" s="98"/>
      <c r="AX756" s="98"/>
      <c r="AY756" s="98"/>
      <c r="AZ756" s="98"/>
      <c r="BA756" s="98"/>
      <c r="BB756" s="98"/>
      <c r="BC756" s="98"/>
      <c r="BD756" s="98"/>
      <c r="BE756" s="98"/>
      <c r="BF756" s="98"/>
      <c r="BG756" s="98"/>
      <c r="BH756" s="98"/>
      <c r="BI756" s="98"/>
      <c r="BJ756" s="98"/>
      <c r="BK756" s="98"/>
      <c r="BL756" s="98"/>
      <c r="BM756" s="98"/>
      <c r="BN756" s="98"/>
    </row>
    <row r="757">
      <c r="A757" s="366" t="b">
        <v>0</v>
      </c>
      <c r="B757" s="128"/>
      <c r="C757" s="129"/>
      <c r="D757" s="130"/>
      <c r="E757" s="131"/>
      <c r="F757" s="132"/>
      <c r="G757" s="132"/>
      <c r="H757" s="132"/>
      <c r="I757" s="132"/>
      <c r="J757" s="132"/>
      <c r="K757" s="130"/>
      <c r="L757" s="130"/>
      <c r="M757" s="130"/>
      <c r="N757" s="195"/>
      <c r="O757" s="369"/>
      <c r="P757" s="370"/>
      <c r="Q757" s="196"/>
      <c r="R757" s="197"/>
      <c r="S757" s="198"/>
      <c r="T757" s="199"/>
      <c r="U757" s="200"/>
      <c r="V757" s="201"/>
      <c r="W757" s="202"/>
      <c r="X757" s="202"/>
      <c r="Y757" s="143"/>
      <c r="Z757" s="367"/>
      <c r="AA757" s="140"/>
      <c r="AB757" s="420"/>
      <c r="AC757" s="421"/>
      <c r="AD757" s="206"/>
      <c r="AE757" s="144"/>
      <c r="AF757" s="133"/>
      <c r="AG757" s="144"/>
      <c r="AH757" s="145"/>
      <c r="AI757" s="146"/>
      <c r="AJ757" s="144"/>
      <c r="AK757" s="147"/>
      <c r="AL757" s="114"/>
      <c r="AM757" s="211"/>
      <c r="AN757" s="132"/>
      <c r="AO757" s="132"/>
      <c r="AP757" s="149"/>
      <c r="AQ757" s="150"/>
      <c r="AR757" s="149"/>
      <c r="AS757" s="132"/>
      <c r="AT757" s="132"/>
      <c r="AU757" s="132"/>
      <c r="AV757" s="132"/>
      <c r="AW757" s="132"/>
      <c r="AX757" s="132"/>
      <c r="AY757" s="132"/>
      <c r="AZ757" s="132"/>
      <c r="BA757" s="132"/>
      <c r="BB757" s="132"/>
      <c r="BC757" s="132"/>
      <c r="BD757" s="132"/>
      <c r="BE757" s="132"/>
      <c r="BF757" s="132"/>
      <c r="BG757" s="132"/>
      <c r="BH757" s="132"/>
      <c r="BI757" s="132"/>
      <c r="BJ757" s="132"/>
      <c r="BK757" s="132"/>
      <c r="BL757" s="132"/>
      <c r="BM757" s="132"/>
      <c r="BN757" s="132"/>
    </row>
    <row r="758">
      <c r="A758" s="362" t="b">
        <v>0</v>
      </c>
      <c r="B758" s="94"/>
      <c r="C758" s="95"/>
      <c r="D758" s="96"/>
      <c r="E758" s="97"/>
      <c r="F758" s="98"/>
      <c r="G758" s="98"/>
      <c r="H758" s="98"/>
      <c r="I758" s="98"/>
      <c r="J758" s="98"/>
      <c r="K758" s="96"/>
      <c r="L758" s="96"/>
      <c r="M758" s="96"/>
      <c r="N758" s="270"/>
      <c r="O758" s="369"/>
      <c r="P758" s="370"/>
      <c r="Q758" s="196"/>
      <c r="R758" s="197"/>
      <c r="S758" s="198"/>
      <c r="T758" s="199"/>
      <c r="U758" s="200"/>
      <c r="V758" s="201"/>
      <c r="W758" s="202"/>
      <c r="X758" s="202"/>
      <c r="Y758" s="109"/>
      <c r="Z758" s="280"/>
      <c r="AA758" s="106"/>
      <c r="AB758" s="281"/>
      <c r="AC758" s="282"/>
      <c r="AD758" s="273"/>
      <c r="AE758" s="110"/>
      <c r="AF758" s="99"/>
      <c r="AG758" s="110"/>
      <c r="AH758" s="111"/>
      <c r="AI758" s="112"/>
      <c r="AJ758" s="110"/>
      <c r="AK758" s="113"/>
      <c r="AL758" s="114"/>
      <c r="AM758" s="278"/>
      <c r="AN758" s="98"/>
      <c r="AO758" s="98"/>
      <c r="AP758" s="116"/>
      <c r="AQ758" s="117"/>
      <c r="AR758" s="116"/>
      <c r="AS758" s="98"/>
      <c r="AT758" s="98"/>
      <c r="AU758" s="98"/>
      <c r="AV758" s="98"/>
      <c r="AW758" s="98"/>
      <c r="AX758" s="98"/>
      <c r="AY758" s="98"/>
      <c r="AZ758" s="98"/>
      <c r="BA758" s="98"/>
      <c r="BB758" s="98"/>
      <c r="BC758" s="98"/>
      <c r="BD758" s="98"/>
      <c r="BE758" s="98"/>
      <c r="BF758" s="98"/>
      <c r="BG758" s="98"/>
      <c r="BH758" s="98"/>
      <c r="BI758" s="98"/>
      <c r="BJ758" s="98"/>
      <c r="BK758" s="98"/>
      <c r="BL758" s="98"/>
      <c r="BM758" s="98"/>
      <c r="BN758" s="98"/>
    </row>
    <row r="759">
      <c r="A759" s="366" t="b">
        <v>0</v>
      </c>
      <c r="B759" s="128"/>
      <c r="C759" s="129"/>
      <c r="D759" s="130"/>
      <c r="E759" s="131"/>
      <c r="F759" s="132"/>
      <c r="G759" s="132"/>
      <c r="H759" s="132"/>
      <c r="I759" s="132"/>
      <c r="J759" s="132"/>
      <c r="K759" s="130"/>
      <c r="L759" s="130"/>
      <c r="M759" s="130"/>
      <c r="N759" s="195"/>
      <c r="O759" s="369"/>
      <c r="P759" s="370"/>
      <c r="Q759" s="196"/>
      <c r="R759" s="197"/>
      <c r="S759" s="198"/>
      <c r="T759" s="199"/>
      <c r="U759" s="200"/>
      <c r="V759" s="201"/>
      <c r="W759" s="202"/>
      <c r="X759" s="202"/>
      <c r="Y759" s="143"/>
      <c r="Z759" s="367"/>
      <c r="AA759" s="140"/>
      <c r="AB759" s="420"/>
      <c r="AC759" s="421"/>
      <c r="AD759" s="206"/>
      <c r="AE759" s="144"/>
      <c r="AF759" s="133"/>
      <c r="AG759" s="144"/>
      <c r="AH759" s="145"/>
      <c r="AI759" s="146"/>
      <c r="AJ759" s="144"/>
      <c r="AK759" s="147"/>
      <c r="AL759" s="114"/>
      <c r="AM759" s="211"/>
      <c r="AN759" s="132"/>
      <c r="AO759" s="132"/>
      <c r="AP759" s="149"/>
      <c r="AQ759" s="150"/>
      <c r="AR759" s="149"/>
      <c r="AS759" s="132"/>
      <c r="AT759" s="132"/>
      <c r="AU759" s="132"/>
      <c r="AV759" s="132"/>
      <c r="AW759" s="132"/>
      <c r="AX759" s="132"/>
      <c r="AY759" s="132"/>
      <c r="AZ759" s="132"/>
      <c r="BA759" s="132"/>
      <c r="BB759" s="132"/>
      <c r="BC759" s="132"/>
      <c r="BD759" s="132"/>
      <c r="BE759" s="132"/>
      <c r="BF759" s="132"/>
      <c r="BG759" s="132"/>
      <c r="BH759" s="132"/>
      <c r="BI759" s="132"/>
      <c r="BJ759" s="132"/>
      <c r="BK759" s="132"/>
      <c r="BL759" s="132"/>
      <c r="BM759" s="132"/>
      <c r="BN759" s="132"/>
    </row>
    <row r="760">
      <c r="A760" s="362" t="b">
        <v>0</v>
      </c>
      <c r="B760" s="94"/>
      <c r="C760" s="95"/>
      <c r="D760" s="96"/>
      <c r="E760" s="97"/>
      <c r="F760" s="98"/>
      <c r="G760" s="98"/>
      <c r="H760" s="98"/>
      <c r="I760" s="98"/>
      <c r="J760" s="98"/>
      <c r="K760" s="96"/>
      <c r="L760" s="96"/>
      <c r="M760" s="96"/>
      <c r="N760" s="270"/>
      <c r="O760" s="369"/>
      <c r="P760" s="370"/>
      <c r="Q760" s="196"/>
      <c r="R760" s="197"/>
      <c r="S760" s="198"/>
      <c r="T760" s="199"/>
      <c r="U760" s="200"/>
      <c r="V760" s="201"/>
      <c r="W760" s="202"/>
      <c r="X760" s="202"/>
      <c r="Y760" s="109"/>
      <c r="Z760" s="280"/>
      <c r="AA760" s="106"/>
      <c r="AB760" s="281"/>
      <c r="AC760" s="282"/>
      <c r="AD760" s="273"/>
      <c r="AE760" s="110"/>
      <c r="AF760" s="99"/>
      <c r="AG760" s="110"/>
      <c r="AH760" s="111"/>
      <c r="AI760" s="112"/>
      <c r="AJ760" s="110"/>
      <c r="AK760" s="113"/>
      <c r="AL760" s="114"/>
      <c r="AM760" s="278"/>
      <c r="AN760" s="98"/>
      <c r="AO760" s="98"/>
      <c r="AP760" s="116"/>
      <c r="AQ760" s="117"/>
      <c r="AR760" s="116"/>
      <c r="AS760" s="98"/>
      <c r="AT760" s="98"/>
      <c r="AU760" s="98"/>
      <c r="AV760" s="98"/>
      <c r="AW760" s="98"/>
      <c r="AX760" s="98"/>
      <c r="AY760" s="98"/>
      <c r="AZ760" s="98"/>
      <c r="BA760" s="98"/>
      <c r="BB760" s="98"/>
      <c r="BC760" s="98"/>
      <c r="BD760" s="98"/>
      <c r="BE760" s="98"/>
      <c r="BF760" s="98"/>
      <c r="BG760" s="98"/>
      <c r="BH760" s="98"/>
      <c r="BI760" s="98"/>
      <c r="BJ760" s="98"/>
      <c r="BK760" s="98"/>
      <c r="BL760" s="98"/>
      <c r="BM760" s="98"/>
      <c r="BN760" s="98"/>
    </row>
    <row r="761">
      <c r="A761" s="366" t="b">
        <v>0</v>
      </c>
      <c r="B761" s="128"/>
      <c r="C761" s="129"/>
      <c r="D761" s="130"/>
      <c r="E761" s="131"/>
      <c r="F761" s="132"/>
      <c r="G761" s="132"/>
      <c r="H761" s="132"/>
      <c r="I761" s="132"/>
      <c r="J761" s="132"/>
      <c r="K761" s="130"/>
      <c r="L761" s="130"/>
      <c r="M761" s="130"/>
      <c r="N761" s="195"/>
      <c r="O761" s="369"/>
      <c r="P761" s="370"/>
      <c r="Q761" s="196"/>
      <c r="R761" s="197"/>
      <c r="S761" s="198"/>
      <c r="T761" s="199"/>
      <c r="U761" s="200"/>
      <c r="V761" s="201"/>
      <c r="W761" s="202"/>
      <c r="X761" s="202"/>
      <c r="Y761" s="143"/>
      <c r="Z761" s="367"/>
      <c r="AA761" s="140"/>
      <c r="AB761" s="420"/>
      <c r="AC761" s="421"/>
      <c r="AD761" s="206"/>
      <c r="AE761" s="144"/>
      <c r="AF761" s="133"/>
      <c r="AG761" s="144"/>
      <c r="AH761" s="145"/>
      <c r="AI761" s="146"/>
      <c r="AJ761" s="144"/>
      <c r="AK761" s="147"/>
      <c r="AL761" s="114"/>
      <c r="AM761" s="211"/>
      <c r="AN761" s="132"/>
      <c r="AO761" s="132"/>
      <c r="AP761" s="149"/>
      <c r="AQ761" s="150"/>
      <c r="AR761" s="149"/>
      <c r="AS761" s="132"/>
      <c r="AT761" s="132"/>
      <c r="AU761" s="132"/>
      <c r="AV761" s="132"/>
      <c r="AW761" s="132"/>
      <c r="AX761" s="132"/>
      <c r="AY761" s="132"/>
      <c r="AZ761" s="132"/>
      <c r="BA761" s="132"/>
      <c r="BB761" s="132"/>
      <c r="BC761" s="132"/>
      <c r="BD761" s="132"/>
      <c r="BE761" s="132"/>
      <c r="BF761" s="132"/>
      <c r="BG761" s="132"/>
      <c r="BH761" s="132"/>
      <c r="BI761" s="132"/>
      <c r="BJ761" s="132"/>
      <c r="BK761" s="132"/>
      <c r="BL761" s="132"/>
      <c r="BM761" s="132"/>
      <c r="BN761" s="132"/>
    </row>
    <row r="762">
      <c r="A762" s="362" t="b">
        <v>0</v>
      </c>
      <c r="B762" s="94"/>
      <c r="C762" s="95"/>
      <c r="D762" s="96"/>
      <c r="E762" s="97"/>
      <c r="F762" s="98"/>
      <c r="G762" s="98"/>
      <c r="H762" s="98"/>
      <c r="I762" s="98"/>
      <c r="J762" s="98"/>
      <c r="K762" s="96"/>
      <c r="L762" s="96"/>
      <c r="M762" s="96"/>
      <c r="N762" s="270"/>
      <c r="O762" s="369"/>
      <c r="P762" s="370"/>
      <c r="Q762" s="196"/>
      <c r="R762" s="197"/>
      <c r="S762" s="198"/>
      <c r="T762" s="199"/>
      <c r="U762" s="200"/>
      <c r="V762" s="201"/>
      <c r="W762" s="202"/>
      <c r="X762" s="202"/>
      <c r="Y762" s="109"/>
      <c r="Z762" s="280"/>
      <c r="AA762" s="106"/>
      <c r="AB762" s="281"/>
      <c r="AC762" s="282"/>
      <c r="AD762" s="273"/>
      <c r="AE762" s="110"/>
      <c r="AF762" s="99"/>
      <c r="AG762" s="110"/>
      <c r="AH762" s="111"/>
      <c r="AI762" s="112"/>
      <c r="AJ762" s="110"/>
      <c r="AK762" s="113"/>
      <c r="AL762" s="114"/>
      <c r="AM762" s="278"/>
      <c r="AN762" s="98"/>
      <c r="AO762" s="98"/>
      <c r="AP762" s="116"/>
      <c r="AQ762" s="117"/>
      <c r="AR762" s="116"/>
      <c r="AS762" s="98"/>
      <c r="AT762" s="98"/>
      <c r="AU762" s="98"/>
      <c r="AV762" s="98"/>
      <c r="AW762" s="98"/>
      <c r="AX762" s="98"/>
      <c r="AY762" s="98"/>
      <c r="AZ762" s="98"/>
      <c r="BA762" s="98"/>
      <c r="BB762" s="98"/>
      <c r="BC762" s="98"/>
      <c r="BD762" s="98"/>
      <c r="BE762" s="98"/>
      <c r="BF762" s="98"/>
      <c r="BG762" s="98"/>
      <c r="BH762" s="98"/>
      <c r="BI762" s="98"/>
      <c r="BJ762" s="98"/>
      <c r="BK762" s="98"/>
      <c r="BL762" s="98"/>
      <c r="BM762" s="98"/>
      <c r="BN762" s="98"/>
    </row>
    <row r="763">
      <c r="A763" s="366" t="b">
        <v>0</v>
      </c>
      <c r="B763" s="128"/>
      <c r="C763" s="129"/>
      <c r="D763" s="130"/>
      <c r="E763" s="131"/>
      <c r="F763" s="132"/>
      <c r="G763" s="132"/>
      <c r="H763" s="132"/>
      <c r="I763" s="132"/>
      <c r="J763" s="132"/>
      <c r="K763" s="130"/>
      <c r="L763" s="130"/>
      <c r="M763" s="130"/>
      <c r="N763" s="195"/>
      <c r="O763" s="369"/>
      <c r="P763" s="370"/>
      <c r="Q763" s="196"/>
      <c r="R763" s="197"/>
      <c r="S763" s="198"/>
      <c r="T763" s="199"/>
      <c r="U763" s="200"/>
      <c r="V763" s="201"/>
      <c r="W763" s="202"/>
      <c r="X763" s="202"/>
      <c r="Y763" s="143"/>
      <c r="Z763" s="367"/>
      <c r="AA763" s="140"/>
      <c r="AB763" s="420"/>
      <c r="AC763" s="421"/>
      <c r="AD763" s="206"/>
      <c r="AE763" s="144"/>
      <c r="AF763" s="133"/>
      <c r="AG763" s="144"/>
      <c r="AH763" s="145"/>
      <c r="AI763" s="146"/>
      <c r="AJ763" s="144"/>
      <c r="AK763" s="147"/>
      <c r="AL763" s="114"/>
      <c r="AM763" s="211"/>
      <c r="AN763" s="132"/>
      <c r="AO763" s="132"/>
      <c r="AP763" s="149"/>
      <c r="AQ763" s="150"/>
      <c r="AR763" s="149"/>
      <c r="AS763" s="132"/>
      <c r="AT763" s="132"/>
      <c r="AU763" s="132"/>
      <c r="AV763" s="132"/>
      <c r="AW763" s="132"/>
      <c r="AX763" s="132"/>
      <c r="AY763" s="132"/>
      <c r="AZ763" s="132"/>
      <c r="BA763" s="132"/>
      <c r="BB763" s="132"/>
      <c r="BC763" s="132"/>
      <c r="BD763" s="132"/>
      <c r="BE763" s="132"/>
      <c r="BF763" s="132"/>
      <c r="BG763" s="132"/>
      <c r="BH763" s="132"/>
      <c r="BI763" s="132"/>
      <c r="BJ763" s="132"/>
      <c r="BK763" s="132"/>
      <c r="BL763" s="132"/>
      <c r="BM763" s="132"/>
      <c r="BN763" s="132"/>
    </row>
    <row r="764">
      <c r="A764" s="362" t="b">
        <v>0</v>
      </c>
      <c r="B764" s="94"/>
      <c r="C764" s="95"/>
      <c r="D764" s="96"/>
      <c r="E764" s="97"/>
      <c r="F764" s="98"/>
      <c r="G764" s="98"/>
      <c r="H764" s="98"/>
      <c r="I764" s="98"/>
      <c r="J764" s="98"/>
      <c r="K764" s="96"/>
      <c r="L764" s="96"/>
      <c r="M764" s="96"/>
      <c r="N764" s="270"/>
      <c r="O764" s="369"/>
      <c r="P764" s="370"/>
      <c r="Q764" s="196"/>
      <c r="R764" s="197"/>
      <c r="S764" s="198"/>
      <c r="T764" s="199"/>
      <c r="U764" s="200"/>
      <c r="V764" s="201"/>
      <c r="W764" s="202"/>
      <c r="X764" s="202"/>
      <c r="Y764" s="109"/>
      <c r="Z764" s="280"/>
      <c r="AA764" s="106"/>
      <c r="AB764" s="281"/>
      <c r="AC764" s="282"/>
      <c r="AD764" s="273"/>
      <c r="AE764" s="110"/>
      <c r="AF764" s="99"/>
      <c r="AG764" s="110"/>
      <c r="AH764" s="111"/>
      <c r="AI764" s="112"/>
      <c r="AJ764" s="110"/>
      <c r="AK764" s="113"/>
      <c r="AL764" s="114"/>
      <c r="AM764" s="278"/>
      <c r="AN764" s="98"/>
      <c r="AO764" s="98"/>
      <c r="AP764" s="116"/>
      <c r="AQ764" s="117"/>
      <c r="AR764" s="116"/>
      <c r="AS764" s="98"/>
      <c r="AT764" s="98"/>
      <c r="AU764" s="98"/>
      <c r="AV764" s="98"/>
      <c r="AW764" s="98"/>
      <c r="AX764" s="98"/>
      <c r="AY764" s="98"/>
      <c r="AZ764" s="98"/>
      <c r="BA764" s="98"/>
      <c r="BB764" s="98"/>
      <c r="BC764" s="98"/>
      <c r="BD764" s="98"/>
      <c r="BE764" s="98"/>
      <c r="BF764" s="98"/>
      <c r="BG764" s="98"/>
      <c r="BH764" s="98"/>
      <c r="BI764" s="98"/>
      <c r="BJ764" s="98"/>
      <c r="BK764" s="98"/>
      <c r="BL764" s="98"/>
      <c r="BM764" s="98"/>
      <c r="BN764" s="98"/>
    </row>
    <row r="765">
      <c r="A765" s="366" t="b">
        <v>0</v>
      </c>
      <c r="B765" s="128"/>
      <c r="C765" s="129"/>
      <c r="D765" s="130"/>
      <c r="E765" s="131"/>
      <c r="F765" s="132"/>
      <c r="G765" s="132"/>
      <c r="H765" s="132"/>
      <c r="I765" s="132"/>
      <c r="J765" s="132"/>
      <c r="K765" s="130"/>
      <c r="L765" s="130"/>
      <c r="M765" s="130"/>
      <c r="N765" s="195"/>
      <c r="O765" s="369"/>
      <c r="P765" s="370"/>
      <c r="Q765" s="196"/>
      <c r="R765" s="197"/>
      <c r="S765" s="198"/>
      <c r="T765" s="199"/>
      <c r="U765" s="200"/>
      <c r="V765" s="201"/>
      <c r="W765" s="202"/>
      <c r="X765" s="202"/>
      <c r="Y765" s="143"/>
      <c r="Z765" s="367"/>
      <c r="AA765" s="140"/>
      <c r="AB765" s="420"/>
      <c r="AC765" s="421"/>
      <c r="AD765" s="206"/>
      <c r="AE765" s="144"/>
      <c r="AF765" s="133"/>
      <c r="AG765" s="144"/>
      <c r="AH765" s="145"/>
      <c r="AI765" s="146"/>
      <c r="AJ765" s="144"/>
      <c r="AK765" s="147"/>
      <c r="AL765" s="114"/>
      <c r="AM765" s="211"/>
      <c r="AN765" s="132"/>
      <c r="AO765" s="132"/>
      <c r="AP765" s="149"/>
      <c r="AQ765" s="150"/>
      <c r="AR765" s="149"/>
      <c r="AS765" s="132"/>
      <c r="AT765" s="132"/>
      <c r="AU765" s="132"/>
      <c r="AV765" s="132"/>
      <c r="AW765" s="132"/>
      <c r="AX765" s="132"/>
      <c r="AY765" s="132"/>
      <c r="AZ765" s="132"/>
      <c r="BA765" s="132"/>
      <c r="BB765" s="132"/>
      <c r="BC765" s="132"/>
      <c r="BD765" s="132"/>
      <c r="BE765" s="132"/>
      <c r="BF765" s="132"/>
      <c r="BG765" s="132"/>
      <c r="BH765" s="132"/>
      <c r="BI765" s="132"/>
      <c r="BJ765" s="132"/>
      <c r="BK765" s="132"/>
      <c r="BL765" s="132"/>
      <c r="BM765" s="132"/>
      <c r="BN765" s="132"/>
    </row>
    <row r="766">
      <c r="A766" s="362" t="b">
        <v>0</v>
      </c>
      <c r="B766" s="94"/>
      <c r="C766" s="95"/>
      <c r="D766" s="96"/>
      <c r="E766" s="97"/>
      <c r="F766" s="98"/>
      <c r="G766" s="98"/>
      <c r="H766" s="98"/>
      <c r="I766" s="98"/>
      <c r="J766" s="98"/>
      <c r="K766" s="96"/>
      <c r="L766" s="96"/>
      <c r="M766" s="96"/>
      <c r="N766" s="270"/>
      <c r="O766" s="369"/>
      <c r="P766" s="370"/>
      <c r="Q766" s="196"/>
      <c r="R766" s="197"/>
      <c r="S766" s="198"/>
      <c r="T766" s="199"/>
      <c r="U766" s="200"/>
      <c r="V766" s="201"/>
      <c r="W766" s="202"/>
      <c r="X766" s="202"/>
      <c r="Y766" s="109"/>
      <c r="Z766" s="280"/>
      <c r="AA766" s="106"/>
      <c r="AB766" s="281"/>
      <c r="AC766" s="282"/>
      <c r="AD766" s="273"/>
      <c r="AE766" s="110"/>
      <c r="AF766" s="99"/>
      <c r="AG766" s="110"/>
      <c r="AH766" s="111"/>
      <c r="AI766" s="112"/>
      <c r="AJ766" s="110"/>
      <c r="AK766" s="113"/>
      <c r="AL766" s="114"/>
      <c r="AM766" s="278"/>
      <c r="AN766" s="98"/>
      <c r="AO766" s="98"/>
      <c r="AP766" s="116"/>
      <c r="AQ766" s="117"/>
      <c r="AR766" s="116"/>
      <c r="AS766" s="98"/>
      <c r="AT766" s="98"/>
      <c r="AU766" s="98"/>
      <c r="AV766" s="98"/>
      <c r="AW766" s="98"/>
      <c r="AX766" s="98"/>
      <c r="AY766" s="98"/>
      <c r="AZ766" s="98"/>
      <c r="BA766" s="98"/>
      <c r="BB766" s="98"/>
      <c r="BC766" s="98"/>
      <c r="BD766" s="98"/>
      <c r="BE766" s="98"/>
      <c r="BF766" s="98"/>
      <c r="BG766" s="98"/>
      <c r="BH766" s="98"/>
      <c r="BI766" s="98"/>
      <c r="BJ766" s="98"/>
      <c r="BK766" s="98"/>
      <c r="BL766" s="98"/>
      <c r="BM766" s="98"/>
      <c r="BN766" s="98"/>
    </row>
    <row r="767">
      <c r="A767" s="366" t="b">
        <v>0</v>
      </c>
      <c r="B767" s="128"/>
      <c r="C767" s="129"/>
      <c r="D767" s="130"/>
      <c r="E767" s="131"/>
      <c r="F767" s="132"/>
      <c r="G767" s="132"/>
      <c r="H767" s="132"/>
      <c r="I767" s="132"/>
      <c r="J767" s="132"/>
      <c r="K767" s="130"/>
      <c r="L767" s="130"/>
      <c r="M767" s="130"/>
      <c r="N767" s="195"/>
      <c r="O767" s="369"/>
      <c r="P767" s="370"/>
      <c r="Q767" s="196"/>
      <c r="R767" s="197"/>
      <c r="S767" s="198"/>
      <c r="T767" s="199"/>
      <c r="U767" s="200"/>
      <c r="V767" s="201"/>
      <c r="W767" s="202"/>
      <c r="X767" s="202"/>
      <c r="Y767" s="143"/>
      <c r="Z767" s="367"/>
      <c r="AA767" s="140"/>
      <c r="AB767" s="420"/>
      <c r="AC767" s="421"/>
      <c r="AD767" s="206"/>
      <c r="AE767" s="144"/>
      <c r="AF767" s="133"/>
      <c r="AG767" s="144"/>
      <c r="AH767" s="145"/>
      <c r="AI767" s="146"/>
      <c r="AJ767" s="144"/>
      <c r="AK767" s="147"/>
      <c r="AL767" s="114"/>
      <c r="AM767" s="211"/>
      <c r="AN767" s="132"/>
      <c r="AO767" s="132"/>
      <c r="AP767" s="149"/>
      <c r="AQ767" s="150"/>
      <c r="AR767" s="149"/>
      <c r="AS767" s="132"/>
      <c r="AT767" s="132"/>
      <c r="AU767" s="132"/>
      <c r="AV767" s="132"/>
      <c r="AW767" s="132"/>
      <c r="AX767" s="132"/>
      <c r="AY767" s="132"/>
      <c r="AZ767" s="132"/>
      <c r="BA767" s="132"/>
      <c r="BB767" s="132"/>
      <c r="BC767" s="132"/>
      <c r="BD767" s="132"/>
      <c r="BE767" s="132"/>
      <c r="BF767" s="132"/>
      <c r="BG767" s="132"/>
      <c r="BH767" s="132"/>
      <c r="BI767" s="132"/>
      <c r="BJ767" s="132"/>
      <c r="BK767" s="132"/>
      <c r="BL767" s="132"/>
      <c r="BM767" s="132"/>
      <c r="BN767" s="132"/>
    </row>
    <row r="768">
      <c r="A768" s="362" t="b">
        <v>0</v>
      </c>
      <c r="B768" s="94"/>
      <c r="C768" s="95"/>
      <c r="D768" s="96"/>
      <c r="E768" s="97"/>
      <c r="F768" s="98"/>
      <c r="G768" s="98"/>
      <c r="H768" s="98"/>
      <c r="I768" s="98"/>
      <c r="J768" s="98"/>
      <c r="K768" s="96"/>
      <c r="L768" s="96"/>
      <c r="M768" s="96"/>
      <c r="N768" s="270"/>
      <c r="O768" s="369"/>
      <c r="P768" s="370"/>
      <c r="Q768" s="196"/>
      <c r="R768" s="197"/>
      <c r="S768" s="198"/>
      <c r="T768" s="199"/>
      <c r="U768" s="200"/>
      <c r="V768" s="201"/>
      <c r="W768" s="202"/>
      <c r="X768" s="202"/>
      <c r="Y768" s="109"/>
      <c r="Z768" s="280"/>
      <c r="AA768" s="106"/>
      <c r="AB768" s="281"/>
      <c r="AC768" s="282"/>
      <c r="AD768" s="273"/>
      <c r="AE768" s="110"/>
      <c r="AF768" s="99"/>
      <c r="AG768" s="110"/>
      <c r="AH768" s="111"/>
      <c r="AI768" s="112"/>
      <c r="AJ768" s="110"/>
      <c r="AK768" s="113"/>
      <c r="AL768" s="114"/>
      <c r="AM768" s="278"/>
      <c r="AN768" s="98"/>
      <c r="AO768" s="98"/>
      <c r="AP768" s="116"/>
      <c r="AQ768" s="117"/>
      <c r="AR768" s="116"/>
      <c r="AS768" s="98"/>
      <c r="AT768" s="98"/>
      <c r="AU768" s="98"/>
      <c r="AV768" s="98"/>
      <c r="AW768" s="98"/>
      <c r="AX768" s="98"/>
      <c r="AY768" s="98"/>
      <c r="AZ768" s="98"/>
      <c r="BA768" s="98"/>
      <c r="BB768" s="98"/>
      <c r="BC768" s="98"/>
      <c r="BD768" s="98"/>
      <c r="BE768" s="98"/>
      <c r="BF768" s="98"/>
      <c r="BG768" s="98"/>
      <c r="BH768" s="98"/>
      <c r="BI768" s="98"/>
      <c r="BJ768" s="98"/>
      <c r="BK768" s="98"/>
      <c r="BL768" s="98"/>
      <c r="BM768" s="98"/>
      <c r="BN768" s="98"/>
    </row>
    <row r="769">
      <c r="A769" s="366" t="b">
        <v>0</v>
      </c>
      <c r="B769" s="128"/>
      <c r="C769" s="129"/>
      <c r="D769" s="130"/>
      <c r="E769" s="131"/>
      <c r="F769" s="132"/>
      <c r="G769" s="132"/>
      <c r="H769" s="132"/>
      <c r="I769" s="132"/>
      <c r="J769" s="132"/>
      <c r="K769" s="130"/>
      <c r="L769" s="130"/>
      <c r="M769" s="130"/>
      <c r="N769" s="195"/>
      <c r="O769" s="369"/>
      <c r="P769" s="370"/>
      <c r="Q769" s="196"/>
      <c r="R769" s="197"/>
      <c r="S769" s="198"/>
      <c r="T769" s="199"/>
      <c r="U769" s="200"/>
      <c r="V769" s="201"/>
      <c r="W769" s="202"/>
      <c r="X769" s="202"/>
      <c r="Y769" s="143"/>
      <c r="Z769" s="367"/>
      <c r="AA769" s="140"/>
      <c r="AB769" s="420"/>
      <c r="AC769" s="421"/>
      <c r="AD769" s="206"/>
      <c r="AE769" s="144"/>
      <c r="AF769" s="133"/>
      <c r="AG769" s="144"/>
      <c r="AH769" s="145"/>
      <c r="AI769" s="146"/>
      <c r="AJ769" s="144"/>
      <c r="AK769" s="147"/>
      <c r="AL769" s="114"/>
      <c r="AM769" s="211"/>
      <c r="AN769" s="132"/>
      <c r="AO769" s="132"/>
      <c r="AP769" s="149"/>
      <c r="AQ769" s="150"/>
      <c r="AR769" s="149"/>
      <c r="AS769" s="132"/>
      <c r="AT769" s="132"/>
      <c r="AU769" s="132"/>
      <c r="AV769" s="132"/>
      <c r="AW769" s="132"/>
      <c r="AX769" s="132"/>
      <c r="AY769" s="132"/>
      <c r="AZ769" s="132"/>
      <c r="BA769" s="132"/>
      <c r="BB769" s="132"/>
      <c r="BC769" s="132"/>
      <c r="BD769" s="132"/>
      <c r="BE769" s="132"/>
      <c r="BF769" s="132"/>
      <c r="BG769" s="132"/>
      <c r="BH769" s="132"/>
      <c r="BI769" s="132"/>
      <c r="BJ769" s="132"/>
      <c r="BK769" s="132"/>
      <c r="BL769" s="132"/>
      <c r="BM769" s="132"/>
      <c r="BN769" s="132"/>
    </row>
    <row r="770">
      <c r="A770" s="362" t="b">
        <v>0</v>
      </c>
      <c r="B770" s="94"/>
      <c r="C770" s="95"/>
      <c r="D770" s="96"/>
      <c r="E770" s="97"/>
      <c r="F770" s="98"/>
      <c r="G770" s="98"/>
      <c r="H770" s="98"/>
      <c r="I770" s="98"/>
      <c r="J770" s="98"/>
      <c r="K770" s="96"/>
      <c r="L770" s="96"/>
      <c r="M770" s="96"/>
      <c r="N770" s="270"/>
      <c r="O770" s="369"/>
      <c r="P770" s="370"/>
      <c r="Q770" s="196"/>
      <c r="R770" s="197"/>
      <c r="S770" s="198"/>
      <c r="T770" s="199"/>
      <c r="U770" s="200"/>
      <c r="V770" s="201"/>
      <c r="W770" s="202"/>
      <c r="X770" s="202"/>
      <c r="Y770" s="109"/>
      <c r="Z770" s="280"/>
      <c r="AA770" s="106"/>
      <c r="AB770" s="281"/>
      <c r="AC770" s="282"/>
      <c r="AD770" s="273"/>
      <c r="AE770" s="110"/>
      <c r="AF770" s="99"/>
      <c r="AG770" s="110"/>
      <c r="AH770" s="111"/>
      <c r="AI770" s="112"/>
      <c r="AJ770" s="110"/>
      <c r="AK770" s="113"/>
      <c r="AL770" s="114"/>
      <c r="AM770" s="278"/>
      <c r="AN770" s="98"/>
      <c r="AO770" s="98"/>
      <c r="AP770" s="116"/>
      <c r="AQ770" s="117"/>
      <c r="AR770" s="116"/>
      <c r="AS770" s="98"/>
      <c r="AT770" s="98"/>
      <c r="AU770" s="98"/>
      <c r="AV770" s="98"/>
      <c r="AW770" s="98"/>
      <c r="AX770" s="98"/>
      <c r="AY770" s="98"/>
      <c r="AZ770" s="98"/>
      <c r="BA770" s="98"/>
      <c r="BB770" s="98"/>
      <c r="BC770" s="98"/>
      <c r="BD770" s="98"/>
      <c r="BE770" s="98"/>
      <c r="BF770" s="98"/>
      <c r="BG770" s="98"/>
      <c r="BH770" s="98"/>
      <c r="BI770" s="98"/>
      <c r="BJ770" s="98"/>
      <c r="BK770" s="98"/>
      <c r="BL770" s="98"/>
      <c r="BM770" s="98"/>
      <c r="BN770" s="98"/>
    </row>
    <row r="771">
      <c r="A771" s="366" t="b">
        <v>0</v>
      </c>
      <c r="B771" s="128"/>
      <c r="C771" s="129"/>
      <c r="D771" s="130"/>
      <c r="E771" s="131"/>
      <c r="F771" s="132"/>
      <c r="G771" s="132"/>
      <c r="H771" s="132"/>
      <c r="I771" s="132"/>
      <c r="J771" s="132"/>
      <c r="K771" s="130"/>
      <c r="L771" s="130"/>
      <c r="M771" s="130"/>
      <c r="N771" s="195"/>
      <c r="O771" s="369"/>
      <c r="P771" s="370"/>
      <c r="Q771" s="196"/>
      <c r="R771" s="197"/>
      <c r="S771" s="198"/>
      <c r="T771" s="199"/>
      <c r="U771" s="200"/>
      <c r="V771" s="201"/>
      <c r="W771" s="202"/>
      <c r="X771" s="202"/>
      <c r="Y771" s="143"/>
      <c r="Z771" s="367"/>
      <c r="AA771" s="140"/>
      <c r="AB771" s="420"/>
      <c r="AC771" s="421"/>
      <c r="AD771" s="206"/>
      <c r="AE771" s="144"/>
      <c r="AF771" s="133"/>
      <c r="AG771" s="144"/>
      <c r="AH771" s="145"/>
      <c r="AI771" s="146"/>
      <c r="AJ771" s="144"/>
      <c r="AK771" s="147"/>
      <c r="AL771" s="114"/>
      <c r="AM771" s="211"/>
      <c r="AN771" s="132"/>
      <c r="AO771" s="132"/>
      <c r="AP771" s="149"/>
      <c r="AQ771" s="150"/>
      <c r="AR771" s="149"/>
      <c r="AS771" s="132"/>
      <c r="AT771" s="132"/>
      <c r="AU771" s="132"/>
      <c r="AV771" s="132"/>
      <c r="AW771" s="132"/>
      <c r="AX771" s="132"/>
      <c r="AY771" s="132"/>
      <c r="AZ771" s="132"/>
      <c r="BA771" s="132"/>
      <c r="BB771" s="132"/>
      <c r="BC771" s="132"/>
      <c r="BD771" s="132"/>
      <c r="BE771" s="132"/>
      <c r="BF771" s="132"/>
      <c r="BG771" s="132"/>
      <c r="BH771" s="132"/>
      <c r="BI771" s="132"/>
      <c r="BJ771" s="132"/>
      <c r="BK771" s="132"/>
      <c r="BL771" s="132"/>
      <c r="BM771" s="132"/>
      <c r="BN771" s="132"/>
    </row>
    <row r="772">
      <c r="A772" s="362" t="b">
        <v>0</v>
      </c>
      <c r="B772" s="94"/>
      <c r="C772" s="95"/>
      <c r="D772" s="96"/>
      <c r="E772" s="97"/>
      <c r="F772" s="98"/>
      <c r="G772" s="98"/>
      <c r="H772" s="98"/>
      <c r="I772" s="98"/>
      <c r="J772" s="98"/>
      <c r="K772" s="96"/>
      <c r="L772" s="96"/>
      <c r="M772" s="96"/>
      <c r="N772" s="270"/>
      <c r="O772" s="369"/>
      <c r="P772" s="370"/>
      <c r="Q772" s="196"/>
      <c r="R772" s="197"/>
      <c r="S772" s="198"/>
      <c r="T772" s="199"/>
      <c r="U772" s="200"/>
      <c r="V772" s="201"/>
      <c r="W772" s="202"/>
      <c r="X772" s="202"/>
      <c r="Y772" s="109"/>
      <c r="Z772" s="280"/>
      <c r="AA772" s="106"/>
      <c r="AB772" s="281"/>
      <c r="AC772" s="282"/>
      <c r="AD772" s="273"/>
      <c r="AE772" s="110"/>
      <c r="AF772" s="99"/>
      <c r="AG772" s="110"/>
      <c r="AH772" s="111"/>
      <c r="AI772" s="112"/>
      <c r="AJ772" s="110"/>
      <c r="AK772" s="113"/>
      <c r="AL772" s="114"/>
      <c r="AM772" s="278"/>
      <c r="AN772" s="98"/>
      <c r="AO772" s="98"/>
      <c r="AP772" s="116"/>
      <c r="AQ772" s="117"/>
      <c r="AR772" s="116"/>
      <c r="AS772" s="98"/>
      <c r="AT772" s="98"/>
      <c r="AU772" s="98"/>
      <c r="AV772" s="98"/>
      <c r="AW772" s="98"/>
      <c r="AX772" s="98"/>
      <c r="AY772" s="98"/>
      <c r="AZ772" s="98"/>
      <c r="BA772" s="98"/>
      <c r="BB772" s="98"/>
      <c r="BC772" s="98"/>
      <c r="BD772" s="98"/>
      <c r="BE772" s="98"/>
      <c r="BF772" s="98"/>
      <c r="BG772" s="98"/>
      <c r="BH772" s="98"/>
      <c r="BI772" s="98"/>
      <c r="BJ772" s="98"/>
      <c r="BK772" s="98"/>
      <c r="BL772" s="98"/>
      <c r="BM772" s="98"/>
      <c r="BN772" s="98"/>
    </row>
    <row r="773">
      <c r="A773" s="366" t="b">
        <v>0</v>
      </c>
      <c r="B773" s="128"/>
      <c r="C773" s="129"/>
      <c r="D773" s="130"/>
      <c r="E773" s="131"/>
      <c r="F773" s="132"/>
      <c r="G773" s="132"/>
      <c r="H773" s="132"/>
      <c r="I773" s="132"/>
      <c r="J773" s="132"/>
      <c r="K773" s="130"/>
      <c r="L773" s="130"/>
      <c r="M773" s="130"/>
      <c r="N773" s="195"/>
      <c r="O773" s="369"/>
      <c r="P773" s="370"/>
      <c r="Q773" s="196"/>
      <c r="R773" s="197"/>
      <c r="S773" s="198"/>
      <c r="T773" s="199"/>
      <c r="U773" s="200"/>
      <c r="V773" s="201"/>
      <c r="W773" s="202"/>
      <c r="X773" s="202"/>
      <c r="Y773" s="143"/>
      <c r="Z773" s="367"/>
      <c r="AA773" s="140"/>
      <c r="AB773" s="420"/>
      <c r="AC773" s="421"/>
      <c r="AD773" s="206"/>
      <c r="AE773" s="144"/>
      <c r="AF773" s="133"/>
      <c r="AG773" s="144"/>
      <c r="AH773" s="145"/>
      <c r="AI773" s="146"/>
      <c r="AJ773" s="144"/>
      <c r="AK773" s="147"/>
      <c r="AL773" s="114"/>
      <c r="AM773" s="211"/>
      <c r="AN773" s="132"/>
      <c r="AO773" s="132"/>
      <c r="AP773" s="149"/>
      <c r="AQ773" s="150"/>
      <c r="AR773" s="149"/>
      <c r="AS773" s="132"/>
      <c r="AT773" s="132"/>
      <c r="AU773" s="132"/>
      <c r="AV773" s="132"/>
      <c r="AW773" s="132"/>
      <c r="AX773" s="132"/>
      <c r="AY773" s="132"/>
      <c r="AZ773" s="132"/>
      <c r="BA773" s="132"/>
      <c r="BB773" s="132"/>
      <c r="BC773" s="132"/>
      <c r="BD773" s="132"/>
      <c r="BE773" s="132"/>
      <c r="BF773" s="132"/>
      <c r="BG773" s="132"/>
      <c r="BH773" s="132"/>
      <c r="BI773" s="132"/>
      <c r="BJ773" s="132"/>
      <c r="BK773" s="132"/>
      <c r="BL773" s="132"/>
      <c r="BM773" s="132"/>
      <c r="BN773" s="132"/>
    </row>
    <row r="774">
      <c r="A774" s="362" t="b">
        <v>0</v>
      </c>
      <c r="B774" s="94"/>
      <c r="C774" s="95"/>
      <c r="D774" s="96"/>
      <c r="E774" s="97"/>
      <c r="F774" s="98"/>
      <c r="G774" s="98"/>
      <c r="H774" s="98"/>
      <c r="I774" s="98"/>
      <c r="J774" s="98"/>
      <c r="K774" s="96"/>
      <c r="L774" s="96"/>
      <c r="M774" s="96"/>
      <c r="N774" s="270"/>
      <c r="O774" s="369"/>
      <c r="P774" s="370"/>
      <c r="Q774" s="196"/>
      <c r="R774" s="197"/>
      <c r="S774" s="198"/>
      <c r="T774" s="199"/>
      <c r="U774" s="200"/>
      <c r="V774" s="201"/>
      <c r="W774" s="202"/>
      <c r="X774" s="202"/>
      <c r="Y774" s="109"/>
      <c r="Z774" s="280"/>
      <c r="AA774" s="106"/>
      <c r="AB774" s="281"/>
      <c r="AC774" s="282"/>
      <c r="AD774" s="273"/>
      <c r="AE774" s="110"/>
      <c r="AF774" s="99"/>
      <c r="AG774" s="110"/>
      <c r="AH774" s="111"/>
      <c r="AI774" s="112"/>
      <c r="AJ774" s="110"/>
      <c r="AK774" s="113"/>
      <c r="AL774" s="114"/>
      <c r="AM774" s="278"/>
      <c r="AN774" s="98"/>
      <c r="AO774" s="98"/>
      <c r="AP774" s="116"/>
      <c r="AQ774" s="117"/>
      <c r="AR774" s="116"/>
      <c r="AS774" s="98"/>
      <c r="AT774" s="98"/>
      <c r="AU774" s="98"/>
      <c r="AV774" s="98"/>
      <c r="AW774" s="98"/>
      <c r="AX774" s="98"/>
      <c r="AY774" s="98"/>
      <c r="AZ774" s="98"/>
      <c r="BA774" s="98"/>
      <c r="BB774" s="98"/>
      <c r="BC774" s="98"/>
      <c r="BD774" s="98"/>
      <c r="BE774" s="98"/>
      <c r="BF774" s="98"/>
      <c r="BG774" s="98"/>
      <c r="BH774" s="98"/>
      <c r="BI774" s="98"/>
      <c r="BJ774" s="98"/>
      <c r="BK774" s="98"/>
      <c r="BL774" s="98"/>
      <c r="BM774" s="98"/>
      <c r="BN774" s="98"/>
    </row>
    <row r="775">
      <c r="A775" s="366" t="b">
        <v>0</v>
      </c>
      <c r="B775" s="128"/>
      <c r="C775" s="129"/>
      <c r="D775" s="130"/>
      <c r="E775" s="131"/>
      <c r="F775" s="132"/>
      <c r="G775" s="132"/>
      <c r="H775" s="132"/>
      <c r="I775" s="132"/>
      <c r="J775" s="132"/>
      <c r="K775" s="130"/>
      <c r="L775" s="130"/>
      <c r="M775" s="130"/>
      <c r="N775" s="195"/>
      <c r="O775" s="369"/>
      <c r="P775" s="370"/>
      <c r="Q775" s="196"/>
      <c r="R775" s="197"/>
      <c r="S775" s="198"/>
      <c r="T775" s="199"/>
      <c r="U775" s="200"/>
      <c r="V775" s="201"/>
      <c r="W775" s="202"/>
      <c r="X775" s="202"/>
      <c r="Y775" s="143"/>
      <c r="Z775" s="367"/>
      <c r="AA775" s="140"/>
      <c r="AB775" s="420"/>
      <c r="AC775" s="421"/>
      <c r="AD775" s="206"/>
      <c r="AE775" s="144"/>
      <c r="AF775" s="133"/>
      <c r="AG775" s="144"/>
      <c r="AH775" s="145"/>
      <c r="AI775" s="146"/>
      <c r="AJ775" s="144"/>
      <c r="AK775" s="147"/>
      <c r="AL775" s="114"/>
      <c r="AM775" s="211"/>
      <c r="AN775" s="132"/>
      <c r="AO775" s="132"/>
      <c r="AP775" s="149"/>
      <c r="AQ775" s="150"/>
      <c r="AR775" s="149"/>
      <c r="AS775" s="132"/>
      <c r="AT775" s="132"/>
      <c r="AU775" s="132"/>
      <c r="AV775" s="132"/>
      <c r="AW775" s="132"/>
      <c r="AX775" s="132"/>
      <c r="AY775" s="132"/>
      <c r="AZ775" s="132"/>
      <c r="BA775" s="132"/>
      <c r="BB775" s="132"/>
      <c r="BC775" s="132"/>
      <c r="BD775" s="132"/>
      <c r="BE775" s="132"/>
      <c r="BF775" s="132"/>
      <c r="BG775" s="132"/>
      <c r="BH775" s="132"/>
      <c r="BI775" s="132"/>
      <c r="BJ775" s="132"/>
      <c r="BK775" s="132"/>
      <c r="BL775" s="132"/>
      <c r="BM775" s="132"/>
      <c r="BN775" s="132"/>
    </row>
    <row r="776">
      <c r="A776" s="362" t="b">
        <v>0</v>
      </c>
      <c r="B776" s="94"/>
      <c r="C776" s="95"/>
      <c r="D776" s="96"/>
      <c r="E776" s="97"/>
      <c r="F776" s="98"/>
      <c r="G776" s="98"/>
      <c r="H776" s="98"/>
      <c r="I776" s="98"/>
      <c r="J776" s="98"/>
      <c r="K776" s="96"/>
      <c r="L776" s="96"/>
      <c r="M776" s="96"/>
      <c r="N776" s="270"/>
      <c r="O776" s="369"/>
      <c r="P776" s="370"/>
      <c r="Q776" s="196"/>
      <c r="R776" s="197"/>
      <c r="S776" s="198"/>
      <c r="T776" s="199"/>
      <c r="U776" s="200"/>
      <c r="V776" s="201"/>
      <c r="W776" s="202"/>
      <c r="X776" s="202"/>
      <c r="Y776" s="109"/>
      <c r="Z776" s="280"/>
      <c r="AA776" s="106"/>
      <c r="AB776" s="281"/>
      <c r="AC776" s="282"/>
      <c r="AD776" s="273"/>
      <c r="AE776" s="110"/>
      <c r="AF776" s="99"/>
      <c r="AG776" s="110"/>
      <c r="AH776" s="111"/>
      <c r="AI776" s="112"/>
      <c r="AJ776" s="110"/>
      <c r="AK776" s="113"/>
      <c r="AL776" s="114"/>
      <c r="AM776" s="278"/>
      <c r="AN776" s="98"/>
      <c r="AO776" s="98"/>
      <c r="AP776" s="116"/>
      <c r="AQ776" s="117"/>
      <c r="AR776" s="116"/>
      <c r="AS776" s="98"/>
      <c r="AT776" s="98"/>
      <c r="AU776" s="98"/>
      <c r="AV776" s="98"/>
      <c r="AW776" s="98"/>
      <c r="AX776" s="98"/>
      <c r="AY776" s="98"/>
      <c r="AZ776" s="98"/>
      <c r="BA776" s="98"/>
      <c r="BB776" s="98"/>
      <c r="BC776" s="98"/>
      <c r="BD776" s="98"/>
      <c r="BE776" s="98"/>
      <c r="BF776" s="98"/>
      <c r="BG776" s="98"/>
      <c r="BH776" s="98"/>
      <c r="BI776" s="98"/>
      <c r="BJ776" s="98"/>
      <c r="BK776" s="98"/>
      <c r="BL776" s="98"/>
      <c r="BM776" s="98"/>
      <c r="BN776" s="98"/>
    </row>
    <row r="777">
      <c r="A777" s="366" t="b">
        <v>0</v>
      </c>
      <c r="B777" s="128"/>
      <c r="C777" s="129"/>
      <c r="D777" s="130"/>
      <c r="E777" s="131"/>
      <c r="F777" s="132"/>
      <c r="G777" s="132"/>
      <c r="H777" s="132"/>
      <c r="I777" s="132"/>
      <c r="J777" s="132"/>
      <c r="K777" s="130"/>
      <c r="L777" s="130"/>
      <c r="M777" s="130"/>
      <c r="N777" s="195"/>
      <c r="O777" s="369"/>
      <c r="P777" s="370"/>
      <c r="Q777" s="196"/>
      <c r="R777" s="197"/>
      <c r="S777" s="198"/>
      <c r="T777" s="199"/>
      <c r="U777" s="200"/>
      <c r="V777" s="201"/>
      <c r="W777" s="202"/>
      <c r="X777" s="202"/>
      <c r="Y777" s="143"/>
      <c r="Z777" s="367"/>
      <c r="AA777" s="140"/>
      <c r="AB777" s="420"/>
      <c r="AC777" s="421"/>
      <c r="AD777" s="206"/>
      <c r="AE777" s="144"/>
      <c r="AF777" s="133"/>
      <c r="AG777" s="144"/>
      <c r="AH777" s="145"/>
      <c r="AI777" s="146"/>
      <c r="AJ777" s="144"/>
      <c r="AK777" s="147"/>
      <c r="AL777" s="114"/>
      <c r="AM777" s="211"/>
      <c r="AN777" s="132"/>
      <c r="AO777" s="132"/>
      <c r="AP777" s="149"/>
      <c r="AQ777" s="150"/>
      <c r="AR777" s="149"/>
      <c r="AS777" s="132"/>
      <c r="AT777" s="132"/>
      <c r="AU777" s="132"/>
      <c r="AV777" s="132"/>
      <c r="AW777" s="132"/>
      <c r="AX777" s="132"/>
      <c r="AY777" s="132"/>
      <c r="AZ777" s="132"/>
      <c r="BA777" s="132"/>
      <c r="BB777" s="132"/>
      <c r="BC777" s="132"/>
      <c r="BD777" s="132"/>
      <c r="BE777" s="132"/>
      <c r="BF777" s="132"/>
      <c r="BG777" s="132"/>
      <c r="BH777" s="132"/>
      <c r="BI777" s="132"/>
      <c r="BJ777" s="132"/>
      <c r="BK777" s="132"/>
      <c r="BL777" s="132"/>
      <c r="BM777" s="132"/>
      <c r="BN777" s="132"/>
    </row>
    <row r="778">
      <c r="A778" s="362" t="b">
        <v>0</v>
      </c>
      <c r="B778" s="94"/>
      <c r="C778" s="95"/>
      <c r="D778" s="96"/>
      <c r="E778" s="97"/>
      <c r="F778" s="98"/>
      <c r="G778" s="98"/>
      <c r="H778" s="98"/>
      <c r="I778" s="98"/>
      <c r="J778" s="98"/>
      <c r="K778" s="96"/>
      <c r="L778" s="96"/>
      <c r="M778" s="96"/>
      <c r="N778" s="270"/>
      <c r="O778" s="369"/>
      <c r="P778" s="370"/>
      <c r="Q778" s="196"/>
      <c r="R778" s="197"/>
      <c r="S778" s="198"/>
      <c r="T778" s="199"/>
      <c r="U778" s="200"/>
      <c r="V778" s="201"/>
      <c r="W778" s="202"/>
      <c r="X778" s="202"/>
      <c r="Y778" s="109"/>
      <c r="Z778" s="280"/>
      <c r="AA778" s="106"/>
      <c r="AB778" s="281"/>
      <c r="AC778" s="282"/>
      <c r="AD778" s="273"/>
      <c r="AE778" s="110"/>
      <c r="AF778" s="99"/>
      <c r="AG778" s="110"/>
      <c r="AH778" s="111"/>
      <c r="AI778" s="112"/>
      <c r="AJ778" s="110"/>
      <c r="AK778" s="113"/>
      <c r="AL778" s="114"/>
      <c r="AM778" s="278"/>
      <c r="AN778" s="98"/>
      <c r="AO778" s="98"/>
      <c r="AP778" s="116"/>
      <c r="AQ778" s="117"/>
      <c r="AR778" s="116"/>
      <c r="AS778" s="98"/>
      <c r="AT778" s="98"/>
      <c r="AU778" s="98"/>
      <c r="AV778" s="98"/>
      <c r="AW778" s="98"/>
      <c r="AX778" s="98"/>
      <c r="AY778" s="98"/>
      <c r="AZ778" s="98"/>
      <c r="BA778" s="98"/>
      <c r="BB778" s="98"/>
      <c r="BC778" s="98"/>
      <c r="BD778" s="98"/>
      <c r="BE778" s="98"/>
      <c r="BF778" s="98"/>
      <c r="BG778" s="98"/>
      <c r="BH778" s="98"/>
      <c r="BI778" s="98"/>
      <c r="BJ778" s="98"/>
      <c r="BK778" s="98"/>
      <c r="BL778" s="98"/>
      <c r="BM778" s="98"/>
      <c r="BN778" s="98"/>
    </row>
    <row r="779">
      <c r="A779" s="366" t="b">
        <v>0</v>
      </c>
      <c r="B779" s="128"/>
      <c r="C779" s="129"/>
      <c r="D779" s="130"/>
      <c r="E779" s="131"/>
      <c r="F779" s="132"/>
      <c r="G779" s="132"/>
      <c r="H779" s="132"/>
      <c r="I779" s="132"/>
      <c r="J779" s="132"/>
      <c r="K779" s="130"/>
      <c r="L779" s="130"/>
      <c r="M779" s="130"/>
      <c r="N779" s="195"/>
      <c r="O779" s="369"/>
      <c r="P779" s="370"/>
      <c r="Q779" s="196"/>
      <c r="R779" s="197"/>
      <c r="S779" s="198"/>
      <c r="T779" s="199"/>
      <c r="U779" s="200"/>
      <c r="V779" s="201"/>
      <c r="W779" s="202"/>
      <c r="X779" s="202"/>
      <c r="Y779" s="143"/>
      <c r="Z779" s="367"/>
      <c r="AA779" s="140"/>
      <c r="AB779" s="420"/>
      <c r="AC779" s="421"/>
      <c r="AD779" s="206"/>
      <c r="AE779" s="144"/>
      <c r="AF779" s="133"/>
      <c r="AG779" s="144"/>
      <c r="AH779" s="145"/>
      <c r="AI779" s="146"/>
      <c r="AJ779" s="144"/>
      <c r="AK779" s="147"/>
      <c r="AL779" s="114"/>
      <c r="AM779" s="211"/>
      <c r="AN779" s="132"/>
      <c r="AO779" s="132"/>
      <c r="AP779" s="149"/>
      <c r="AQ779" s="150"/>
      <c r="AR779" s="149"/>
      <c r="AS779" s="132"/>
      <c r="AT779" s="132"/>
      <c r="AU779" s="132"/>
      <c r="AV779" s="132"/>
      <c r="AW779" s="132"/>
      <c r="AX779" s="132"/>
      <c r="AY779" s="132"/>
      <c r="AZ779" s="132"/>
      <c r="BA779" s="132"/>
      <c r="BB779" s="132"/>
      <c r="BC779" s="132"/>
      <c r="BD779" s="132"/>
      <c r="BE779" s="132"/>
      <c r="BF779" s="132"/>
      <c r="BG779" s="132"/>
      <c r="BH779" s="132"/>
      <c r="BI779" s="132"/>
      <c r="BJ779" s="132"/>
      <c r="BK779" s="132"/>
      <c r="BL779" s="132"/>
      <c r="BM779" s="132"/>
      <c r="BN779" s="132"/>
    </row>
    <row r="780">
      <c r="A780" s="362" t="b">
        <v>0</v>
      </c>
      <c r="B780" s="94"/>
      <c r="C780" s="95"/>
      <c r="D780" s="96"/>
      <c r="E780" s="97"/>
      <c r="F780" s="98"/>
      <c r="G780" s="98"/>
      <c r="H780" s="98"/>
      <c r="I780" s="98"/>
      <c r="J780" s="98"/>
      <c r="K780" s="96"/>
      <c r="L780" s="96"/>
      <c r="M780" s="96"/>
      <c r="N780" s="270"/>
      <c r="O780" s="369"/>
      <c r="P780" s="370"/>
      <c r="Q780" s="196"/>
      <c r="R780" s="197"/>
      <c r="S780" s="198"/>
      <c r="T780" s="199"/>
      <c r="U780" s="200"/>
      <c r="V780" s="201"/>
      <c r="W780" s="202"/>
      <c r="X780" s="202"/>
      <c r="Y780" s="109"/>
      <c r="Z780" s="280"/>
      <c r="AA780" s="106"/>
      <c r="AB780" s="281"/>
      <c r="AC780" s="282"/>
      <c r="AD780" s="273"/>
      <c r="AE780" s="110"/>
      <c r="AF780" s="99"/>
      <c r="AG780" s="110"/>
      <c r="AH780" s="111"/>
      <c r="AI780" s="112"/>
      <c r="AJ780" s="110"/>
      <c r="AK780" s="113"/>
      <c r="AL780" s="114"/>
      <c r="AM780" s="278"/>
      <c r="AN780" s="98"/>
      <c r="AO780" s="98"/>
      <c r="AP780" s="116"/>
      <c r="AQ780" s="117"/>
      <c r="AR780" s="116"/>
      <c r="AS780" s="98"/>
      <c r="AT780" s="98"/>
      <c r="AU780" s="98"/>
      <c r="AV780" s="98"/>
      <c r="AW780" s="98"/>
      <c r="AX780" s="98"/>
      <c r="AY780" s="98"/>
      <c r="AZ780" s="98"/>
      <c r="BA780" s="98"/>
      <c r="BB780" s="98"/>
      <c r="BC780" s="98"/>
      <c r="BD780" s="98"/>
      <c r="BE780" s="98"/>
      <c r="BF780" s="98"/>
      <c r="BG780" s="98"/>
      <c r="BH780" s="98"/>
      <c r="BI780" s="98"/>
      <c r="BJ780" s="98"/>
      <c r="BK780" s="98"/>
      <c r="BL780" s="98"/>
      <c r="BM780" s="98"/>
      <c r="BN780" s="98"/>
    </row>
    <row r="781">
      <c r="A781" s="366" t="b">
        <v>0</v>
      </c>
      <c r="B781" s="128"/>
      <c r="C781" s="129"/>
      <c r="D781" s="130"/>
      <c r="E781" s="131"/>
      <c r="F781" s="132"/>
      <c r="G781" s="132"/>
      <c r="H781" s="132"/>
      <c r="I781" s="132"/>
      <c r="J781" s="132"/>
      <c r="K781" s="130"/>
      <c r="L781" s="130"/>
      <c r="M781" s="130"/>
      <c r="N781" s="195"/>
      <c r="O781" s="369"/>
      <c r="P781" s="370"/>
      <c r="Q781" s="196"/>
      <c r="R781" s="197"/>
      <c r="S781" s="198"/>
      <c r="T781" s="199"/>
      <c r="U781" s="200"/>
      <c r="V781" s="201"/>
      <c r="W781" s="202"/>
      <c r="X781" s="202"/>
      <c r="Y781" s="143"/>
      <c r="Z781" s="367"/>
      <c r="AA781" s="140"/>
      <c r="AB781" s="420"/>
      <c r="AC781" s="421"/>
      <c r="AD781" s="206"/>
      <c r="AE781" s="144"/>
      <c r="AF781" s="133"/>
      <c r="AG781" s="144"/>
      <c r="AH781" s="145"/>
      <c r="AI781" s="146"/>
      <c r="AJ781" s="144"/>
      <c r="AK781" s="147"/>
      <c r="AL781" s="114"/>
      <c r="AM781" s="211"/>
      <c r="AN781" s="132"/>
      <c r="AO781" s="132"/>
      <c r="AP781" s="149"/>
      <c r="AQ781" s="150"/>
      <c r="AR781" s="149"/>
      <c r="AS781" s="132"/>
      <c r="AT781" s="132"/>
      <c r="AU781" s="132"/>
      <c r="AV781" s="132"/>
      <c r="AW781" s="132"/>
      <c r="AX781" s="132"/>
      <c r="AY781" s="132"/>
      <c r="AZ781" s="132"/>
      <c r="BA781" s="132"/>
      <c r="BB781" s="132"/>
      <c r="BC781" s="132"/>
      <c r="BD781" s="132"/>
      <c r="BE781" s="132"/>
      <c r="BF781" s="132"/>
      <c r="BG781" s="132"/>
      <c r="BH781" s="132"/>
      <c r="BI781" s="132"/>
      <c r="BJ781" s="132"/>
      <c r="BK781" s="132"/>
      <c r="BL781" s="132"/>
      <c r="BM781" s="132"/>
      <c r="BN781" s="132"/>
    </row>
    <row r="782">
      <c r="A782" s="362" t="b">
        <v>0</v>
      </c>
      <c r="B782" s="94"/>
      <c r="C782" s="95"/>
      <c r="D782" s="96"/>
      <c r="E782" s="97"/>
      <c r="F782" s="98"/>
      <c r="G782" s="98"/>
      <c r="H782" s="98"/>
      <c r="I782" s="98"/>
      <c r="J782" s="98"/>
      <c r="K782" s="96"/>
      <c r="L782" s="96"/>
      <c r="M782" s="96"/>
      <c r="N782" s="270"/>
      <c r="O782" s="369"/>
      <c r="P782" s="370"/>
      <c r="Q782" s="196"/>
      <c r="R782" s="197"/>
      <c r="S782" s="198"/>
      <c r="T782" s="199"/>
      <c r="U782" s="200"/>
      <c r="V782" s="201"/>
      <c r="W782" s="202"/>
      <c r="X782" s="202"/>
      <c r="Y782" s="109"/>
      <c r="Z782" s="280"/>
      <c r="AA782" s="106"/>
      <c r="AB782" s="281"/>
      <c r="AC782" s="282"/>
      <c r="AD782" s="273"/>
      <c r="AE782" s="110"/>
      <c r="AF782" s="99"/>
      <c r="AG782" s="110"/>
      <c r="AH782" s="111"/>
      <c r="AI782" s="112"/>
      <c r="AJ782" s="110"/>
      <c r="AK782" s="113"/>
      <c r="AL782" s="114"/>
      <c r="AM782" s="278"/>
      <c r="AN782" s="98"/>
      <c r="AO782" s="98"/>
      <c r="AP782" s="116"/>
      <c r="AQ782" s="117"/>
      <c r="AR782" s="116"/>
      <c r="AS782" s="98"/>
      <c r="AT782" s="98"/>
      <c r="AU782" s="98"/>
      <c r="AV782" s="98"/>
      <c r="AW782" s="98"/>
      <c r="AX782" s="98"/>
      <c r="AY782" s="98"/>
      <c r="AZ782" s="98"/>
      <c r="BA782" s="98"/>
      <c r="BB782" s="98"/>
      <c r="BC782" s="98"/>
      <c r="BD782" s="98"/>
      <c r="BE782" s="98"/>
      <c r="BF782" s="98"/>
      <c r="BG782" s="98"/>
      <c r="BH782" s="98"/>
      <c r="BI782" s="98"/>
      <c r="BJ782" s="98"/>
      <c r="BK782" s="98"/>
      <c r="BL782" s="98"/>
      <c r="BM782" s="98"/>
      <c r="BN782" s="98"/>
    </row>
    <row r="783">
      <c r="A783" s="366" t="b">
        <v>0</v>
      </c>
      <c r="B783" s="128"/>
      <c r="C783" s="129"/>
      <c r="D783" s="130"/>
      <c r="E783" s="131"/>
      <c r="F783" s="132"/>
      <c r="G783" s="132"/>
      <c r="H783" s="132"/>
      <c r="I783" s="132"/>
      <c r="J783" s="132"/>
      <c r="K783" s="130"/>
      <c r="L783" s="130"/>
      <c r="M783" s="130"/>
      <c r="N783" s="195"/>
      <c r="O783" s="369"/>
      <c r="P783" s="370"/>
      <c r="Q783" s="196"/>
      <c r="R783" s="197"/>
      <c r="S783" s="198"/>
      <c r="T783" s="199"/>
      <c r="U783" s="200"/>
      <c r="V783" s="201"/>
      <c r="W783" s="202"/>
      <c r="X783" s="202"/>
      <c r="Y783" s="143"/>
      <c r="Z783" s="367"/>
      <c r="AA783" s="140"/>
      <c r="AB783" s="420"/>
      <c r="AC783" s="421"/>
      <c r="AD783" s="206"/>
      <c r="AE783" s="144"/>
      <c r="AF783" s="133"/>
      <c r="AG783" s="144"/>
      <c r="AH783" s="145"/>
      <c r="AI783" s="146"/>
      <c r="AJ783" s="144"/>
      <c r="AK783" s="147"/>
      <c r="AL783" s="114"/>
      <c r="AM783" s="211"/>
      <c r="AN783" s="132"/>
      <c r="AO783" s="132"/>
      <c r="AP783" s="149"/>
      <c r="AQ783" s="150"/>
      <c r="AR783" s="149"/>
      <c r="AS783" s="132"/>
      <c r="AT783" s="132"/>
      <c r="AU783" s="132"/>
      <c r="AV783" s="132"/>
      <c r="AW783" s="132"/>
      <c r="AX783" s="132"/>
      <c r="AY783" s="132"/>
      <c r="AZ783" s="132"/>
      <c r="BA783" s="132"/>
      <c r="BB783" s="132"/>
      <c r="BC783" s="132"/>
      <c r="BD783" s="132"/>
      <c r="BE783" s="132"/>
      <c r="BF783" s="132"/>
      <c r="BG783" s="132"/>
      <c r="BH783" s="132"/>
      <c r="BI783" s="132"/>
      <c r="BJ783" s="132"/>
      <c r="BK783" s="132"/>
      <c r="BL783" s="132"/>
      <c r="BM783" s="132"/>
      <c r="BN783" s="132"/>
    </row>
    <row r="784">
      <c r="A784" s="362" t="b">
        <v>0</v>
      </c>
      <c r="B784" s="94"/>
      <c r="C784" s="95"/>
      <c r="D784" s="96"/>
      <c r="E784" s="97"/>
      <c r="F784" s="98"/>
      <c r="G784" s="98"/>
      <c r="H784" s="98"/>
      <c r="I784" s="98"/>
      <c r="J784" s="98"/>
      <c r="K784" s="96"/>
      <c r="L784" s="96"/>
      <c r="M784" s="96"/>
      <c r="N784" s="270"/>
      <c r="O784" s="369"/>
      <c r="P784" s="370"/>
      <c r="Q784" s="196"/>
      <c r="R784" s="197"/>
      <c r="S784" s="198"/>
      <c r="T784" s="199"/>
      <c r="U784" s="200"/>
      <c r="V784" s="201"/>
      <c r="W784" s="202"/>
      <c r="X784" s="202"/>
      <c r="Y784" s="109"/>
      <c r="Z784" s="280"/>
      <c r="AA784" s="106"/>
      <c r="AB784" s="281"/>
      <c r="AC784" s="282"/>
      <c r="AD784" s="273"/>
      <c r="AE784" s="110"/>
      <c r="AF784" s="99"/>
      <c r="AG784" s="110"/>
      <c r="AH784" s="111"/>
      <c r="AI784" s="112"/>
      <c r="AJ784" s="110"/>
      <c r="AK784" s="113"/>
      <c r="AL784" s="114"/>
      <c r="AM784" s="278"/>
      <c r="AN784" s="98"/>
      <c r="AO784" s="98"/>
      <c r="AP784" s="116"/>
      <c r="AQ784" s="117"/>
      <c r="AR784" s="116"/>
      <c r="AS784" s="98"/>
      <c r="AT784" s="98"/>
      <c r="AU784" s="98"/>
      <c r="AV784" s="98"/>
      <c r="AW784" s="98"/>
      <c r="AX784" s="98"/>
      <c r="AY784" s="98"/>
      <c r="AZ784" s="98"/>
      <c r="BA784" s="98"/>
      <c r="BB784" s="98"/>
      <c r="BC784" s="98"/>
      <c r="BD784" s="98"/>
      <c r="BE784" s="98"/>
      <c r="BF784" s="98"/>
      <c r="BG784" s="98"/>
      <c r="BH784" s="98"/>
      <c r="BI784" s="98"/>
      <c r="BJ784" s="98"/>
      <c r="BK784" s="98"/>
      <c r="BL784" s="98"/>
      <c r="BM784" s="98"/>
      <c r="BN784" s="98"/>
    </row>
    <row r="785">
      <c r="A785" s="366" t="b">
        <v>0</v>
      </c>
      <c r="B785" s="128"/>
      <c r="C785" s="129"/>
      <c r="D785" s="130"/>
      <c r="E785" s="131"/>
      <c r="F785" s="132"/>
      <c r="G785" s="132"/>
      <c r="H785" s="132"/>
      <c r="I785" s="132"/>
      <c r="J785" s="132"/>
      <c r="K785" s="130"/>
      <c r="L785" s="130"/>
      <c r="M785" s="130"/>
      <c r="N785" s="195"/>
      <c r="O785" s="369"/>
      <c r="P785" s="370"/>
      <c r="Q785" s="196"/>
      <c r="R785" s="197"/>
      <c r="S785" s="198"/>
      <c r="T785" s="199"/>
      <c r="U785" s="200"/>
      <c r="V785" s="201"/>
      <c r="W785" s="202"/>
      <c r="X785" s="202"/>
      <c r="Y785" s="143"/>
      <c r="Z785" s="367"/>
      <c r="AA785" s="140"/>
      <c r="AB785" s="420"/>
      <c r="AC785" s="421"/>
      <c r="AD785" s="206"/>
      <c r="AE785" s="144"/>
      <c r="AF785" s="133"/>
      <c r="AG785" s="144"/>
      <c r="AH785" s="145"/>
      <c r="AI785" s="146"/>
      <c r="AJ785" s="144"/>
      <c r="AK785" s="147"/>
      <c r="AL785" s="114"/>
      <c r="AM785" s="211"/>
      <c r="AN785" s="132"/>
      <c r="AO785" s="132"/>
      <c r="AP785" s="149"/>
      <c r="AQ785" s="150"/>
      <c r="AR785" s="149"/>
      <c r="AS785" s="132"/>
      <c r="AT785" s="132"/>
      <c r="AU785" s="132"/>
      <c r="AV785" s="132"/>
      <c r="AW785" s="132"/>
      <c r="AX785" s="132"/>
      <c r="AY785" s="132"/>
      <c r="AZ785" s="132"/>
      <c r="BA785" s="132"/>
      <c r="BB785" s="132"/>
      <c r="BC785" s="132"/>
      <c r="BD785" s="132"/>
      <c r="BE785" s="132"/>
      <c r="BF785" s="132"/>
      <c r="BG785" s="132"/>
      <c r="BH785" s="132"/>
      <c r="BI785" s="132"/>
      <c r="BJ785" s="132"/>
      <c r="BK785" s="132"/>
      <c r="BL785" s="132"/>
      <c r="BM785" s="132"/>
      <c r="BN785" s="132"/>
    </row>
    <row r="786">
      <c r="A786" s="362" t="b">
        <v>0</v>
      </c>
      <c r="B786" s="94"/>
      <c r="C786" s="95"/>
      <c r="D786" s="96"/>
      <c r="E786" s="97"/>
      <c r="F786" s="98"/>
      <c r="G786" s="98"/>
      <c r="H786" s="98"/>
      <c r="I786" s="98"/>
      <c r="J786" s="98"/>
      <c r="K786" s="96"/>
      <c r="L786" s="96"/>
      <c r="M786" s="96"/>
      <c r="N786" s="270"/>
      <c r="O786" s="369"/>
      <c r="P786" s="370"/>
      <c r="Q786" s="196"/>
      <c r="R786" s="197"/>
      <c r="S786" s="198"/>
      <c r="T786" s="199"/>
      <c r="U786" s="200"/>
      <c r="V786" s="201"/>
      <c r="W786" s="202"/>
      <c r="X786" s="202"/>
      <c r="Y786" s="109"/>
      <c r="Z786" s="280"/>
      <c r="AA786" s="106"/>
      <c r="AB786" s="281"/>
      <c r="AC786" s="282"/>
      <c r="AD786" s="273"/>
      <c r="AE786" s="110"/>
      <c r="AF786" s="99"/>
      <c r="AG786" s="110"/>
      <c r="AH786" s="111"/>
      <c r="AI786" s="112"/>
      <c r="AJ786" s="110"/>
      <c r="AK786" s="113"/>
      <c r="AL786" s="114"/>
      <c r="AM786" s="278"/>
      <c r="AN786" s="98"/>
      <c r="AO786" s="98"/>
      <c r="AP786" s="116"/>
      <c r="AQ786" s="117"/>
      <c r="AR786" s="116"/>
      <c r="AS786" s="98"/>
      <c r="AT786" s="98"/>
      <c r="AU786" s="98"/>
      <c r="AV786" s="98"/>
      <c r="AW786" s="98"/>
      <c r="AX786" s="98"/>
      <c r="AY786" s="98"/>
      <c r="AZ786" s="98"/>
      <c r="BA786" s="98"/>
      <c r="BB786" s="98"/>
      <c r="BC786" s="98"/>
      <c r="BD786" s="98"/>
      <c r="BE786" s="98"/>
      <c r="BF786" s="98"/>
      <c r="BG786" s="98"/>
      <c r="BH786" s="98"/>
      <c r="BI786" s="98"/>
      <c r="BJ786" s="98"/>
      <c r="BK786" s="98"/>
      <c r="BL786" s="98"/>
      <c r="BM786" s="98"/>
      <c r="BN786" s="98"/>
    </row>
    <row r="787">
      <c r="A787" s="366" t="b">
        <v>0</v>
      </c>
      <c r="B787" s="128"/>
      <c r="C787" s="129"/>
      <c r="D787" s="130"/>
      <c r="E787" s="131"/>
      <c r="F787" s="132"/>
      <c r="G787" s="132"/>
      <c r="H787" s="132"/>
      <c r="I787" s="132"/>
      <c r="J787" s="132"/>
      <c r="K787" s="130"/>
      <c r="L787" s="130"/>
      <c r="M787" s="130"/>
      <c r="N787" s="195"/>
      <c r="O787" s="369"/>
      <c r="P787" s="370"/>
      <c r="Q787" s="196"/>
      <c r="R787" s="197"/>
      <c r="S787" s="198"/>
      <c r="T787" s="199"/>
      <c r="U787" s="200"/>
      <c r="V787" s="201"/>
      <c r="W787" s="202"/>
      <c r="X787" s="202"/>
      <c r="Y787" s="143"/>
      <c r="Z787" s="367"/>
      <c r="AA787" s="140"/>
      <c r="AB787" s="420"/>
      <c r="AC787" s="421"/>
      <c r="AD787" s="206"/>
      <c r="AE787" s="144"/>
      <c r="AF787" s="133"/>
      <c r="AG787" s="144"/>
      <c r="AH787" s="145"/>
      <c r="AI787" s="146"/>
      <c r="AJ787" s="144"/>
      <c r="AK787" s="147"/>
      <c r="AL787" s="114"/>
      <c r="AM787" s="211"/>
      <c r="AN787" s="132"/>
      <c r="AO787" s="132"/>
      <c r="AP787" s="149"/>
      <c r="AQ787" s="150"/>
      <c r="AR787" s="149"/>
      <c r="AS787" s="132"/>
      <c r="AT787" s="132"/>
      <c r="AU787" s="132"/>
      <c r="AV787" s="132"/>
      <c r="AW787" s="132"/>
      <c r="AX787" s="132"/>
      <c r="AY787" s="132"/>
      <c r="AZ787" s="132"/>
      <c r="BA787" s="132"/>
      <c r="BB787" s="132"/>
      <c r="BC787" s="132"/>
      <c r="BD787" s="132"/>
      <c r="BE787" s="132"/>
      <c r="BF787" s="132"/>
      <c r="BG787" s="132"/>
      <c r="BH787" s="132"/>
      <c r="BI787" s="132"/>
      <c r="BJ787" s="132"/>
      <c r="BK787" s="132"/>
      <c r="BL787" s="132"/>
      <c r="BM787" s="132"/>
      <c r="BN787" s="132"/>
    </row>
    <row r="788">
      <c r="A788" s="362" t="b">
        <v>0</v>
      </c>
      <c r="B788" s="94"/>
      <c r="C788" s="95"/>
      <c r="D788" s="96"/>
      <c r="E788" s="97"/>
      <c r="F788" s="98"/>
      <c r="G788" s="98"/>
      <c r="H788" s="98"/>
      <c r="I788" s="98"/>
      <c r="J788" s="98"/>
      <c r="K788" s="96"/>
      <c r="L788" s="96"/>
      <c r="M788" s="96"/>
      <c r="N788" s="270"/>
      <c r="O788" s="369"/>
      <c r="P788" s="370"/>
      <c r="Q788" s="196"/>
      <c r="R788" s="197"/>
      <c r="S788" s="198"/>
      <c r="T788" s="199"/>
      <c r="U788" s="200"/>
      <c r="V788" s="201"/>
      <c r="W788" s="202"/>
      <c r="X788" s="202"/>
      <c r="Y788" s="109"/>
      <c r="Z788" s="280"/>
      <c r="AA788" s="106"/>
      <c r="AB788" s="281"/>
      <c r="AC788" s="282"/>
      <c r="AD788" s="273"/>
      <c r="AE788" s="110"/>
      <c r="AF788" s="99"/>
      <c r="AG788" s="110"/>
      <c r="AH788" s="111"/>
      <c r="AI788" s="112"/>
      <c r="AJ788" s="110"/>
      <c r="AK788" s="113"/>
      <c r="AL788" s="114"/>
      <c r="AM788" s="278"/>
      <c r="AN788" s="98"/>
      <c r="AO788" s="98"/>
      <c r="AP788" s="116"/>
      <c r="AQ788" s="117"/>
      <c r="AR788" s="116"/>
      <c r="AS788" s="98"/>
      <c r="AT788" s="98"/>
      <c r="AU788" s="98"/>
      <c r="AV788" s="98"/>
      <c r="AW788" s="98"/>
      <c r="AX788" s="98"/>
      <c r="AY788" s="98"/>
      <c r="AZ788" s="98"/>
      <c r="BA788" s="98"/>
      <c r="BB788" s="98"/>
      <c r="BC788" s="98"/>
      <c r="BD788" s="98"/>
      <c r="BE788" s="98"/>
      <c r="BF788" s="98"/>
      <c r="BG788" s="98"/>
      <c r="BH788" s="98"/>
      <c r="BI788" s="98"/>
      <c r="BJ788" s="98"/>
      <c r="BK788" s="98"/>
      <c r="BL788" s="98"/>
      <c r="BM788" s="98"/>
      <c r="BN788" s="98"/>
    </row>
    <row r="789">
      <c r="A789" s="366" t="b">
        <v>0</v>
      </c>
      <c r="B789" s="128"/>
      <c r="C789" s="129"/>
      <c r="D789" s="130"/>
      <c r="E789" s="131"/>
      <c r="F789" s="132"/>
      <c r="G789" s="132"/>
      <c r="H789" s="132"/>
      <c r="I789" s="132"/>
      <c r="J789" s="132"/>
      <c r="K789" s="130"/>
      <c r="L789" s="130"/>
      <c r="M789" s="130"/>
      <c r="N789" s="195"/>
      <c r="O789" s="369"/>
      <c r="P789" s="370"/>
      <c r="Q789" s="196"/>
      <c r="R789" s="197"/>
      <c r="S789" s="198"/>
      <c r="T789" s="199"/>
      <c r="U789" s="200"/>
      <c r="V789" s="201"/>
      <c r="W789" s="202"/>
      <c r="X789" s="202"/>
      <c r="Y789" s="143"/>
      <c r="Z789" s="367"/>
      <c r="AA789" s="140"/>
      <c r="AB789" s="420"/>
      <c r="AC789" s="421"/>
      <c r="AD789" s="206"/>
      <c r="AE789" s="144"/>
      <c r="AF789" s="133"/>
      <c r="AG789" s="144"/>
      <c r="AH789" s="145"/>
      <c r="AI789" s="146"/>
      <c r="AJ789" s="144"/>
      <c r="AK789" s="147"/>
      <c r="AL789" s="114"/>
      <c r="AM789" s="211"/>
      <c r="AN789" s="132"/>
      <c r="AO789" s="132"/>
      <c r="AP789" s="149"/>
      <c r="AQ789" s="150"/>
      <c r="AR789" s="149"/>
      <c r="AS789" s="132"/>
      <c r="AT789" s="132"/>
      <c r="AU789" s="132"/>
      <c r="AV789" s="132"/>
      <c r="AW789" s="132"/>
      <c r="AX789" s="132"/>
      <c r="AY789" s="132"/>
      <c r="AZ789" s="132"/>
      <c r="BA789" s="132"/>
      <c r="BB789" s="132"/>
      <c r="BC789" s="132"/>
      <c r="BD789" s="132"/>
      <c r="BE789" s="132"/>
      <c r="BF789" s="132"/>
      <c r="BG789" s="132"/>
      <c r="BH789" s="132"/>
      <c r="BI789" s="132"/>
      <c r="BJ789" s="132"/>
      <c r="BK789" s="132"/>
      <c r="BL789" s="132"/>
      <c r="BM789" s="132"/>
      <c r="BN789" s="132"/>
    </row>
    <row r="790">
      <c r="A790" s="362" t="b">
        <v>0</v>
      </c>
      <c r="B790" s="94"/>
      <c r="C790" s="95"/>
      <c r="D790" s="96"/>
      <c r="E790" s="97"/>
      <c r="F790" s="98"/>
      <c r="G790" s="98"/>
      <c r="H790" s="98"/>
      <c r="I790" s="98"/>
      <c r="J790" s="98"/>
      <c r="K790" s="96"/>
      <c r="L790" s="96"/>
      <c r="M790" s="96"/>
      <c r="N790" s="270"/>
      <c r="O790" s="369"/>
      <c r="P790" s="370"/>
      <c r="Q790" s="196"/>
      <c r="R790" s="197"/>
      <c r="S790" s="198"/>
      <c r="T790" s="199"/>
      <c r="U790" s="200"/>
      <c r="V790" s="201"/>
      <c r="W790" s="202"/>
      <c r="X790" s="202"/>
      <c r="Y790" s="109"/>
      <c r="Z790" s="280"/>
      <c r="AA790" s="106"/>
      <c r="AB790" s="281"/>
      <c r="AC790" s="282"/>
      <c r="AD790" s="273"/>
      <c r="AE790" s="110"/>
      <c r="AF790" s="99"/>
      <c r="AG790" s="110"/>
      <c r="AH790" s="111"/>
      <c r="AI790" s="112"/>
      <c r="AJ790" s="110"/>
      <c r="AK790" s="113"/>
      <c r="AL790" s="114"/>
      <c r="AM790" s="278"/>
      <c r="AN790" s="98"/>
      <c r="AO790" s="98"/>
      <c r="AP790" s="116"/>
      <c r="AQ790" s="117"/>
      <c r="AR790" s="116"/>
      <c r="AS790" s="98"/>
      <c r="AT790" s="98"/>
      <c r="AU790" s="98"/>
      <c r="AV790" s="98"/>
      <c r="AW790" s="98"/>
      <c r="AX790" s="98"/>
      <c r="AY790" s="98"/>
      <c r="AZ790" s="98"/>
      <c r="BA790" s="98"/>
      <c r="BB790" s="98"/>
      <c r="BC790" s="98"/>
      <c r="BD790" s="98"/>
      <c r="BE790" s="98"/>
      <c r="BF790" s="98"/>
      <c r="BG790" s="98"/>
      <c r="BH790" s="98"/>
      <c r="BI790" s="98"/>
      <c r="BJ790" s="98"/>
      <c r="BK790" s="98"/>
      <c r="BL790" s="98"/>
      <c r="BM790" s="98"/>
      <c r="BN790" s="98"/>
    </row>
    <row r="791">
      <c r="A791" s="366" t="b">
        <v>0</v>
      </c>
      <c r="B791" s="128"/>
      <c r="C791" s="129"/>
      <c r="D791" s="130"/>
      <c r="E791" s="131"/>
      <c r="F791" s="132"/>
      <c r="G791" s="132"/>
      <c r="H791" s="132"/>
      <c r="I791" s="132"/>
      <c r="J791" s="132"/>
      <c r="K791" s="130"/>
      <c r="L791" s="130"/>
      <c r="M791" s="130"/>
      <c r="N791" s="195"/>
      <c r="O791" s="369"/>
      <c r="P791" s="370"/>
      <c r="Q791" s="196"/>
      <c r="R791" s="197"/>
      <c r="S791" s="198"/>
      <c r="T791" s="199"/>
      <c r="U791" s="200"/>
      <c r="V791" s="201"/>
      <c r="W791" s="202"/>
      <c r="X791" s="202"/>
      <c r="Y791" s="143"/>
      <c r="Z791" s="367"/>
      <c r="AA791" s="140"/>
      <c r="AB791" s="420"/>
      <c r="AC791" s="421"/>
      <c r="AD791" s="206"/>
      <c r="AE791" s="144"/>
      <c r="AF791" s="133"/>
      <c r="AG791" s="144"/>
      <c r="AH791" s="145"/>
      <c r="AI791" s="146"/>
      <c r="AJ791" s="144"/>
      <c r="AK791" s="147"/>
      <c r="AL791" s="114"/>
      <c r="AM791" s="211"/>
      <c r="AN791" s="132"/>
      <c r="AO791" s="132"/>
      <c r="AP791" s="149"/>
      <c r="AQ791" s="150"/>
      <c r="AR791" s="149"/>
      <c r="AS791" s="132"/>
      <c r="AT791" s="132"/>
      <c r="AU791" s="132"/>
      <c r="AV791" s="132"/>
      <c r="AW791" s="132"/>
      <c r="AX791" s="132"/>
      <c r="AY791" s="132"/>
      <c r="AZ791" s="132"/>
      <c r="BA791" s="132"/>
      <c r="BB791" s="132"/>
      <c r="BC791" s="132"/>
      <c r="BD791" s="132"/>
      <c r="BE791" s="132"/>
      <c r="BF791" s="132"/>
      <c r="BG791" s="132"/>
      <c r="BH791" s="132"/>
      <c r="BI791" s="132"/>
      <c r="BJ791" s="132"/>
      <c r="BK791" s="132"/>
      <c r="BL791" s="132"/>
      <c r="BM791" s="132"/>
      <c r="BN791" s="132"/>
    </row>
    <row r="792">
      <c r="A792" s="362" t="b">
        <v>0</v>
      </c>
      <c r="B792" s="94"/>
      <c r="C792" s="95"/>
      <c r="D792" s="96"/>
      <c r="E792" s="97"/>
      <c r="F792" s="98"/>
      <c r="G792" s="98"/>
      <c r="H792" s="98"/>
      <c r="I792" s="98"/>
      <c r="J792" s="98"/>
      <c r="K792" s="96"/>
      <c r="L792" s="96"/>
      <c r="M792" s="96"/>
      <c r="N792" s="270"/>
      <c r="O792" s="369"/>
      <c r="P792" s="370"/>
      <c r="Q792" s="196"/>
      <c r="R792" s="197"/>
      <c r="S792" s="198"/>
      <c r="T792" s="199"/>
      <c r="U792" s="200"/>
      <c r="V792" s="201"/>
      <c r="W792" s="202"/>
      <c r="X792" s="202"/>
      <c r="Y792" s="109"/>
      <c r="Z792" s="280"/>
      <c r="AA792" s="106"/>
      <c r="AB792" s="281"/>
      <c r="AC792" s="282"/>
      <c r="AD792" s="273"/>
      <c r="AE792" s="110"/>
      <c r="AF792" s="99"/>
      <c r="AG792" s="110"/>
      <c r="AH792" s="111"/>
      <c r="AI792" s="112"/>
      <c r="AJ792" s="110"/>
      <c r="AK792" s="113"/>
      <c r="AL792" s="114"/>
      <c r="AM792" s="278"/>
      <c r="AN792" s="98"/>
      <c r="AO792" s="98"/>
      <c r="AP792" s="116"/>
      <c r="AQ792" s="117"/>
      <c r="AR792" s="116"/>
      <c r="AS792" s="98"/>
      <c r="AT792" s="98"/>
      <c r="AU792" s="98"/>
      <c r="AV792" s="98"/>
      <c r="AW792" s="98"/>
      <c r="AX792" s="98"/>
      <c r="AY792" s="98"/>
      <c r="AZ792" s="98"/>
      <c r="BA792" s="98"/>
      <c r="BB792" s="98"/>
      <c r="BC792" s="98"/>
      <c r="BD792" s="98"/>
      <c r="BE792" s="98"/>
      <c r="BF792" s="98"/>
      <c r="BG792" s="98"/>
      <c r="BH792" s="98"/>
      <c r="BI792" s="98"/>
      <c r="BJ792" s="98"/>
      <c r="BK792" s="98"/>
      <c r="BL792" s="98"/>
      <c r="BM792" s="98"/>
      <c r="BN792" s="98"/>
    </row>
    <row r="793">
      <c r="A793" s="366" t="b">
        <v>0</v>
      </c>
      <c r="B793" s="128"/>
      <c r="C793" s="129"/>
      <c r="D793" s="130"/>
      <c r="E793" s="131"/>
      <c r="F793" s="132"/>
      <c r="G793" s="132"/>
      <c r="H793" s="132"/>
      <c r="I793" s="132"/>
      <c r="J793" s="132"/>
      <c r="K793" s="130"/>
      <c r="L793" s="130"/>
      <c r="M793" s="130"/>
      <c r="N793" s="195"/>
      <c r="O793" s="369"/>
      <c r="P793" s="370"/>
      <c r="Q793" s="196"/>
      <c r="R793" s="197"/>
      <c r="S793" s="198"/>
      <c r="T793" s="199"/>
      <c r="U793" s="200"/>
      <c r="V793" s="201"/>
      <c r="W793" s="202"/>
      <c r="X793" s="202"/>
      <c r="Y793" s="143"/>
      <c r="Z793" s="367"/>
      <c r="AA793" s="140"/>
      <c r="AB793" s="420"/>
      <c r="AC793" s="421"/>
      <c r="AD793" s="206"/>
      <c r="AE793" s="144"/>
      <c r="AF793" s="133"/>
      <c r="AG793" s="144"/>
      <c r="AH793" s="145"/>
      <c r="AI793" s="146"/>
      <c r="AJ793" s="144"/>
      <c r="AK793" s="147"/>
      <c r="AL793" s="114"/>
      <c r="AM793" s="211"/>
      <c r="AN793" s="132"/>
      <c r="AO793" s="132"/>
      <c r="AP793" s="149"/>
      <c r="AQ793" s="150"/>
      <c r="AR793" s="149"/>
      <c r="AS793" s="132"/>
      <c r="AT793" s="132"/>
      <c r="AU793" s="132"/>
      <c r="AV793" s="132"/>
      <c r="AW793" s="132"/>
      <c r="AX793" s="132"/>
      <c r="AY793" s="132"/>
      <c r="AZ793" s="132"/>
      <c r="BA793" s="132"/>
      <c r="BB793" s="132"/>
      <c r="BC793" s="132"/>
      <c r="BD793" s="132"/>
      <c r="BE793" s="132"/>
      <c r="BF793" s="132"/>
      <c r="BG793" s="132"/>
      <c r="BH793" s="132"/>
      <c r="BI793" s="132"/>
      <c r="BJ793" s="132"/>
      <c r="BK793" s="132"/>
      <c r="BL793" s="132"/>
      <c r="BM793" s="132"/>
      <c r="BN793" s="132"/>
    </row>
    <row r="794">
      <c r="A794" s="362" t="b">
        <v>0</v>
      </c>
      <c r="B794" s="94"/>
      <c r="C794" s="95"/>
      <c r="D794" s="96"/>
      <c r="E794" s="97"/>
      <c r="F794" s="98"/>
      <c r="G794" s="98"/>
      <c r="H794" s="98"/>
      <c r="I794" s="98"/>
      <c r="J794" s="98"/>
      <c r="K794" s="96"/>
      <c r="L794" s="96"/>
      <c r="M794" s="96"/>
      <c r="N794" s="270"/>
      <c r="O794" s="369"/>
      <c r="P794" s="370"/>
      <c r="Q794" s="196"/>
      <c r="R794" s="197"/>
      <c r="S794" s="198"/>
      <c r="T794" s="199"/>
      <c r="U794" s="200"/>
      <c r="V794" s="201"/>
      <c r="W794" s="202"/>
      <c r="X794" s="202"/>
      <c r="Y794" s="109"/>
      <c r="Z794" s="280"/>
      <c r="AA794" s="106"/>
      <c r="AB794" s="281"/>
      <c r="AC794" s="282"/>
      <c r="AD794" s="273"/>
      <c r="AE794" s="110"/>
      <c r="AF794" s="99"/>
      <c r="AG794" s="110"/>
      <c r="AH794" s="111"/>
      <c r="AI794" s="112"/>
      <c r="AJ794" s="110"/>
      <c r="AK794" s="113"/>
      <c r="AL794" s="114"/>
      <c r="AM794" s="278"/>
      <c r="AN794" s="98"/>
      <c r="AO794" s="98"/>
      <c r="AP794" s="116"/>
      <c r="AQ794" s="117"/>
      <c r="AR794" s="116"/>
      <c r="AS794" s="98"/>
      <c r="AT794" s="98"/>
      <c r="AU794" s="98"/>
      <c r="AV794" s="98"/>
      <c r="AW794" s="98"/>
      <c r="AX794" s="98"/>
      <c r="AY794" s="98"/>
      <c r="AZ794" s="98"/>
      <c r="BA794" s="98"/>
      <c r="BB794" s="98"/>
      <c r="BC794" s="98"/>
      <c r="BD794" s="98"/>
      <c r="BE794" s="98"/>
      <c r="BF794" s="98"/>
      <c r="BG794" s="98"/>
      <c r="BH794" s="98"/>
      <c r="BI794" s="98"/>
      <c r="BJ794" s="98"/>
      <c r="BK794" s="98"/>
      <c r="BL794" s="98"/>
      <c r="BM794" s="98"/>
      <c r="BN794" s="98"/>
    </row>
    <row r="795">
      <c r="A795" s="366" t="b">
        <v>0</v>
      </c>
      <c r="B795" s="128"/>
      <c r="C795" s="129"/>
      <c r="D795" s="130"/>
      <c r="E795" s="131"/>
      <c r="F795" s="132"/>
      <c r="G795" s="132"/>
      <c r="H795" s="132"/>
      <c r="I795" s="132"/>
      <c r="J795" s="132"/>
      <c r="K795" s="130"/>
      <c r="L795" s="130"/>
      <c r="M795" s="130"/>
      <c r="N795" s="195"/>
      <c r="O795" s="369"/>
      <c r="P795" s="370"/>
      <c r="Q795" s="196"/>
      <c r="R795" s="197"/>
      <c r="S795" s="198"/>
      <c r="T795" s="199"/>
      <c r="U795" s="200"/>
      <c r="V795" s="201"/>
      <c r="W795" s="202"/>
      <c r="X795" s="202"/>
      <c r="Y795" s="143"/>
      <c r="Z795" s="367"/>
      <c r="AA795" s="140"/>
      <c r="AB795" s="420"/>
      <c r="AC795" s="421"/>
      <c r="AD795" s="206"/>
      <c r="AE795" s="144"/>
      <c r="AF795" s="133"/>
      <c r="AG795" s="144"/>
      <c r="AH795" s="145"/>
      <c r="AI795" s="146"/>
      <c r="AJ795" s="144"/>
      <c r="AK795" s="147"/>
      <c r="AL795" s="114"/>
      <c r="AM795" s="211"/>
      <c r="AN795" s="132"/>
      <c r="AO795" s="132"/>
      <c r="AP795" s="149"/>
      <c r="AQ795" s="150"/>
      <c r="AR795" s="149"/>
      <c r="AS795" s="132"/>
      <c r="AT795" s="132"/>
      <c r="AU795" s="132"/>
      <c r="AV795" s="132"/>
      <c r="AW795" s="132"/>
      <c r="AX795" s="132"/>
      <c r="AY795" s="132"/>
      <c r="AZ795" s="132"/>
      <c r="BA795" s="132"/>
      <c r="BB795" s="132"/>
      <c r="BC795" s="132"/>
      <c r="BD795" s="132"/>
      <c r="BE795" s="132"/>
      <c r="BF795" s="132"/>
      <c r="BG795" s="132"/>
      <c r="BH795" s="132"/>
      <c r="BI795" s="132"/>
      <c r="BJ795" s="132"/>
      <c r="BK795" s="132"/>
      <c r="BL795" s="132"/>
      <c r="BM795" s="132"/>
      <c r="BN795" s="132"/>
    </row>
    <row r="796">
      <c r="A796" s="362" t="b">
        <v>0</v>
      </c>
      <c r="B796" s="94"/>
      <c r="C796" s="95"/>
      <c r="D796" s="96"/>
      <c r="E796" s="97"/>
      <c r="F796" s="98"/>
      <c r="G796" s="98"/>
      <c r="H796" s="98"/>
      <c r="I796" s="98"/>
      <c r="J796" s="98"/>
      <c r="K796" s="96"/>
      <c r="L796" s="96"/>
      <c r="M796" s="96"/>
      <c r="N796" s="270"/>
      <c r="O796" s="369"/>
      <c r="P796" s="370"/>
      <c r="Q796" s="196"/>
      <c r="R796" s="197"/>
      <c r="S796" s="198"/>
      <c r="T796" s="199"/>
      <c r="U796" s="200"/>
      <c r="V796" s="201"/>
      <c r="W796" s="202"/>
      <c r="X796" s="202"/>
      <c r="Y796" s="109"/>
      <c r="Z796" s="280"/>
      <c r="AA796" s="106"/>
      <c r="AB796" s="281"/>
      <c r="AC796" s="282"/>
      <c r="AD796" s="273"/>
      <c r="AE796" s="110"/>
      <c r="AF796" s="99"/>
      <c r="AG796" s="110"/>
      <c r="AH796" s="111"/>
      <c r="AI796" s="112"/>
      <c r="AJ796" s="110"/>
      <c r="AK796" s="113"/>
      <c r="AL796" s="114"/>
      <c r="AM796" s="278"/>
      <c r="AN796" s="98"/>
      <c r="AO796" s="98"/>
      <c r="AP796" s="116"/>
      <c r="AQ796" s="117"/>
      <c r="AR796" s="116"/>
      <c r="AS796" s="98"/>
      <c r="AT796" s="98"/>
      <c r="AU796" s="98"/>
      <c r="AV796" s="98"/>
      <c r="AW796" s="98"/>
      <c r="AX796" s="98"/>
      <c r="AY796" s="98"/>
      <c r="AZ796" s="98"/>
      <c r="BA796" s="98"/>
      <c r="BB796" s="98"/>
      <c r="BC796" s="98"/>
      <c r="BD796" s="98"/>
      <c r="BE796" s="98"/>
      <c r="BF796" s="98"/>
      <c r="BG796" s="98"/>
      <c r="BH796" s="98"/>
      <c r="BI796" s="98"/>
      <c r="BJ796" s="98"/>
      <c r="BK796" s="98"/>
      <c r="BL796" s="98"/>
      <c r="BM796" s="98"/>
      <c r="BN796" s="98"/>
    </row>
    <row r="797">
      <c r="A797" s="366" t="b">
        <v>0</v>
      </c>
      <c r="B797" s="128"/>
      <c r="C797" s="129"/>
      <c r="D797" s="130"/>
      <c r="E797" s="131"/>
      <c r="F797" s="132"/>
      <c r="G797" s="132"/>
      <c r="H797" s="132"/>
      <c r="I797" s="132"/>
      <c r="J797" s="132"/>
      <c r="K797" s="130"/>
      <c r="L797" s="130"/>
      <c r="M797" s="130"/>
      <c r="N797" s="195"/>
      <c r="O797" s="369"/>
      <c r="P797" s="370"/>
      <c r="Q797" s="196"/>
      <c r="R797" s="197"/>
      <c r="S797" s="198"/>
      <c r="T797" s="199"/>
      <c r="U797" s="200"/>
      <c r="V797" s="201"/>
      <c r="W797" s="202"/>
      <c r="X797" s="202"/>
      <c r="Y797" s="143"/>
      <c r="Z797" s="367"/>
      <c r="AA797" s="140"/>
      <c r="AB797" s="420"/>
      <c r="AC797" s="421"/>
      <c r="AD797" s="206"/>
      <c r="AE797" s="144"/>
      <c r="AF797" s="133"/>
      <c r="AG797" s="144"/>
      <c r="AH797" s="145"/>
      <c r="AI797" s="146"/>
      <c r="AJ797" s="144"/>
      <c r="AK797" s="147"/>
      <c r="AL797" s="114"/>
      <c r="AM797" s="211"/>
      <c r="AN797" s="132"/>
      <c r="AO797" s="132"/>
      <c r="AP797" s="149"/>
      <c r="AQ797" s="150"/>
      <c r="AR797" s="149"/>
      <c r="AS797" s="132"/>
      <c r="AT797" s="132"/>
      <c r="AU797" s="132"/>
      <c r="AV797" s="132"/>
      <c r="AW797" s="132"/>
      <c r="AX797" s="132"/>
      <c r="AY797" s="132"/>
      <c r="AZ797" s="132"/>
      <c r="BA797" s="132"/>
      <c r="BB797" s="132"/>
      <c r="BC797" s="132"/>
      <c r="BD797" s="132"/>
      <c r="BE797" s="132"/>
      <c r="BF797" s="132"/>
      <c r="BG797" s="132"/>
      <c r="BH797" s="132"/>
      <c r="BI797" s="132"/>
      <c r="BJ797" s="132"/>
      <c r="BK797" s="132"/>
      <c r="BL797" s="132"/>
      <c r="BM797" s="132"/>
      <c r="BN797" s="132"/>
    </row>
    <row r="798">
      <c r="A798" s="362" t="b">
        <v>0</v>
      </c>
      <c r="B798" s="94"/>
      <c r="C798" s="95"/>
      <c r="D798" s="96"/>
      <c r="E798" s="97"/>
      <c r="F798" s="98"/>
      <c r="G798" s="98"/>
      <c r="H798" s="98"/>
      <c r="I798" s="98"/>
      <c r="J798" s="98"/>
      <c r="K798" s="96"/>
      <c r="L798" s="96"/>
      <c r="M798" s="96"/>
      <c r="N798" s="270"/>
      <c r="O798" s="369"/>
      <c r="P798" s="370"/>
      <c r="Q798" s="196"/>
      <c r="R798" s="197"/>
      <c r="S798" s="198"/>
      <c r="T798" s="199"/>
      <c r="U798" s="200"/>
      <c r="V798" s="201"/>
      <c r="W798" s="202"/>
      <c r="X798" s="202"/>
      <c r="Y798" s="109"/>
      <c r="Z798" s="280"/>
      <c r="AA798" s="106"/>
      <c r="AB798" s="281"/>
      <c r="AC798" s="282"/>
      <c r="AD798" s="273"/>
      <c r="AE798" s="110"/>
      <c r="AF798" s="99"/>
      <c r="AG798" s="110"/>
      <c r="AH798" s="111"/>
      <c r="AI798" s="112"/>
      <c r="AJ798" s="110"/>
      <c r="AK798" s="113"/>
      <c r="AL798" s="114"/>
      <c r="AM798" s="278"/>
      <c r="AN798" s="98"/>
      <c r="AO798" s="98"/>
      <c r="AP798" s="116"/>
      <c r="AQ798" s="117"/>
      <c r="AR798" s="116"/>
      <c r="AS798" s="98"/>
      <c r="AT798" s="98"/>
      <c r="AU798" s="98"/>
      <c r="AV798" s="98"/>
      <c r="AW798" s="98"/>
      <c r="AX798" s="98"/>
      <c r="AY798" s="98"/>
      <c r="AZ798" s="98"/>
      <c r="BA798" s="98"/>
      <c r="BB798" s="98"/>
      <c r="BC798" s="98"/>
      <c r="BD798" s="98"/>
      <c r="BE798" s="98"/>
      <c r="BF798" s="98"/>
      <c r="BG798" s="98"/>
      <c r="BH798" s="98"/>
      <c r="BI798" s="98"/>
      <c r="BJ798" s="98"/>
      <c r="BK798" s="98"/>
      <c r="BL798" s="98"/>
      <c r="BM798" s="98"/>
      <c r="BN798" s="98"/>
    </row>
    <row r="799">
      <c r="A799" s="366" t="b">
        <v>0</v>
      </c>
      <c r="B799" s="128"/>
      <c r="C799" s="129"/>
      <c r="D799" s="130"/>
      <c r="E799" s="131"/>
      <c r="F799" s="132"/>
      <c r="G799" s="132"/>
      <c r="H799" s="132"/>
      <c r="I799" s="132"/>
      <c r="J799" s="132"/>
      <c r="K799" s="130"/>
      <c r="L799" s="130"/>
      <c r="M799" s="130"/>
      <c r="N799" s="195"/>
      <c r="O799" s="369"/>
      <c r="P799" s="370"/>
      <c r="Q799" s="196"/>
      <c r="R799" s="197"/>
      <c r="S799" s="198"/>
      <c r="T799" s="199"/>
      <c r="U799" s="200"/>
      <c r="V799" s="201"/>
      <c r="W799" s="202"/>
      <c r="X799" s="202"/>
      <c r="Y799" s="143"/>
      <c r="Z799" s="367"/>
      <c r="AA799" s="140"/>
      <c r="AB799" s="420"/>
      <c r="AC799" s="421"/>
      <c r="AD799" s="206"/>
      <c r="AE799" s="144"/>
      <c r="AF799" s="133"/>
      <c r="AG799" s="144"/>
      <c r="AH799" s="145"/>
      <c r="AI799" s="146"/>
      <c r="AJ799" s="144"/>
      <c r="AK799" s="147"/>
      <c r="AL799" s="114"/>
      <c r="AM799" s="211"/>
      <c r="AN799" s="132"/>
      <c r="AO799" s="132"/>
      <c r="AP799" s="149"/>
      <c r="AQ799" s="150"/>
      <c r="AR799" s="149"/>
      <c r="AS799" s="132"/>
      <c r="AT799" s="132"/>
      <c r="AU799" s="132"/>
      <c r="AV799" s="132"/>
      <c r="AW799" s="132"/>
      <c r="AX799" s="132"/>
      <c r="AY799" s="132"/>
      <c r="AZ799" s="132"/>
      <c r="BA799" s="132"/>
      <c r="BB799" s="132"/>
      <c r="BC799" s="132"/>
      <c r="BD799" s="132"/>
      <c r="BE799" s="132"/>
      <c r="BF799" s="132"/>
      <c r="BG799" s="132"/>
      <c r="BH799" s="132"/>
      <c r="BI799" s="132"/>
      <c r="BJ799" s="132"/>
      <c r="BK799" s="132"/>
      <c r="BL799" s="132"/>
      <c r="BM799" s="132"/>
      <c r="BN799" s="132"/>
    </row>
    <row r="800">
      <c r="A800" s="362" t="b">
        <v>0</v>
      </c>
      <c r="B800" s="94"/>
      <c r="C800" s="95"/>
      <c r="D800" s="96"/>
      <c r="E800" s="97"/>
      <c r="F800" s="98"/>
      <c r="G800" s="98"/>
      <c r="H800" s="98"/>
      <c r="I800" s="98"/>
      <c r="J800" s="98"/>
      <c r="K800" s="96"/>
      <c r="L800" s="96"/>
      <c r="M800" s="96"/>
      <c r="N800" s="270"/>
      <c r="O800" s="369"/>
      <c r="P800" s="370"/>
      <c r="Q800" s="196"/>
      <c r="R800" s="197"/>
      <c r="S800" s="198"/>
      <c r="T800" s="199"/>
      <c r="U800" s="200"/>
      <c r="V800" s="201"/>
      <c r="W800" s="202"/>
      <c r="X800" s="202"/>
      <c r="Y800" s="109"/>
      <c r="Z800" s="280"/>
      <c r="AA800" s="106"/>
      <c r="AB800" s="281"/>
      <c r="AC800" s="282"/>
      <c r="AD800" s="273"/>
      <c r="AE800" s="110"/>
      <c r="AF800" s="99"/>
      <c r="AG800" s="110"/>
      <c r="AH800" s="111"/>
      <c r="AI800" s="112"/>
      <c r="AJ800" s="110"/>
      <c r="AK800" s="113"/>
      <c r="AL800" s="114"/>
      <c r="AM800" s="278"/>
      <c r="AN800" s="98"/>
      <c r="AO800" s="98"/>
      <c r="AP800" s="116"/>
      <c r="AQ800" s="117"/>
      <c r="AR800" s="116"/>
      <c r="AS800" s="98"/>
      <c r="AT800" s="98"/>
      <c r="AU800" s="98"/>
      <c r="AV800" s="98"/>
      <c r="AW800" s="98"/>
      <c r="AX800" s="98"/>
      <c r="AY800" s="98"/>
      <c r="AZ800" s="98"/>
      <c r="BA800" s="98"/>
      <c r="BB800" s="98"/>
      <c r="BC800" s="98"/>
      <c r="BD800" s="98"/>
      <c r="BE800" s="98"/>
      <c r="BF800" s="98"/>
      <c r="BG800" s="98"/>
      <c r="BH800" s="98"/>
      <c r="BI800" s="98"/>
      <c r="BJ800" s="98"/>
      <c r="BK800" s="98"/>
      <c r="BL800" s="98"/>
      <c r="BM800" s="98"/>
      <c r="BN800" s="98"/>
    </row>
    <row r="801">
      <c r="A801" s="366" t="b">
        <v>0</v>
      </c>
      <c r="B801" s="128"/>
      <c r="C801" s="129"/>
      <c r="D801" s="130"/>
      <c r="E801" s="131"/>
      <c r="F801" s="132"/>
      <c r="G801" s="132"/>
      <c r="H801" s="132"/>
      <c r="I801" s="132"/>
      <c r="J801" s="132"/>
      <c r="K801" s="130"/>
      <c r="L801" s="130"/>
      <c r="M801" s="130"/>
      <c r="N801" s="195"/>
      <c r="O801" s="369"/>
      <c r="P801" s="370"/>
      <c r="Q801" s="196"/>
      <c r="R801" s="197"/>
      <c r="S801" s="198"/>
      <c r="T801" s="199"/>
      <c r="U801" s="200"/>
      <c r="V801" s="201"/>
      <c r="W801" s="202"/>
      <c r="X801" s="202"/>
      <c r="Y801" s="143"/>
      <c r="Z801" s="367"/>
      <c r="AA801" s="140"/>
      <c r="AB801" s="420"/>
      <c r="AC801" s="421"/>
      <c r="AD801" s="206"/>
      <c r="AE801" s="144"/>
      <c r="AF801" s="133"/>
      <c r="AG801" s="144"/>
      <c r="AH801" s="145"/>
      <c r="AI801" s="146"/>
      <c r="AJ801" s="144"/>
      <c r="AK801" s="147"/>
      <c r="AL801" s="114"/>
      <c r="AM801" s="211"/>
      <c r="AN801" s="132"/>
      <c r="AO801" s="132"/>
      <c r="AP801" s="149"/>
      <c r="AQ801" s="150"/>
      <c r="AR801" s="149"/>
      <c r="AS801" s="132"/>
      <c r="AT801" s="132"/>
      <c r="AU801" s="132"/>
      <c r="AV801" s="132"/>
      <c r="AW801" s="132"/>
      <c r="AX801" s="132"/>
      <c r="AY801" s="132"/>
      <c r="AZ801" s="132"/>
      <c r="BA801" s="132"/>
      <c r="BB801" s="132"/>
      <c r="BC801" s="132"/>
      <c r="BD801" s="132"/>
      <c r="BE801" s="132"/>
      <c r="BF801" s="132"/>
      <c r="BG801" s="132"/>
      <c r="BH801" s="132"/>
      <c r="BI801" s="132"/>
      <c r="BJ801" s="132"/>
      <c r="BK801" s="132"/>
      <c r="BL801" s="132"/>
      <c r="BM801" s="132"/>
      <c r="BN801" s="132"/>
    </row>
    <row r="802">
      <c r="A802" s="362" t="b">
        <v>0</v>
      </c>
      <c r="B802" s="94"/>
      <c r="C802" s="95"/>
      <c r="D802" s="96"/>
      <c r="E802" s="97"/>
      <c r="F802" s="98"/>
      <c r="G802" s="98"/>
      <c r="H802" s="98"/>
      <c r="I802" s="98"/>
      <c r="J802" s="98"/>
      <c r="K802" s="96"/>
      <c r="L802" s="96"/>
      <c r="M802" s="96"/>
      <c r="N802" s="270"/>
      <c r="O802" s="369"/>
      <c r="P802" s="370"/>
      <c r="Q802" s="196"/>
      <c r="R802" s="197"/>
      <c r="S802" s="198"/>
      <c r="T802" s="199"/>
      <c r="U802" s="200"/>
      <c r="V802" s="201"/>
      <c r="W802" s="202"/>
      <c r="X802" s="202"/>
      <c r="Y802" s="109"/>
      <c r="Z802" s="280"/>
      <c r="AA802" s="106"/>
      <c r="AB802" s="281"/>
      <c r="AC802" s="282"/>
      <c r="AD802" s="273"/>
      <c r="AE802" s="110"/>
      <c r="AF802" s="99"/>
      <c r="AG802" s="110"/>
      <c r="AH802" s="111"/>
      <c r="AI802" s="112"/>
      <c r="AJ802" s="110"/>
      <c r="AK802" s="113"/>
      <c r="AL802" s="114"/>
      <c r="AM802" s="278"/>
      <c r="AN802" s="98"/>
      <c r="AO802" s="98"/>
      <c r="AP802" s="116"/>
      <c r="AQ802" s="117"/>
      <c r="AR802" s="116"/>
      <c r="AS802" s="98"/>
      <c r="AT802" s="98"/>
      <c r="AU802" s="98"/>
      <c r="AV802" s="98"/>
      <c r="AW802" s="98"/>
      <c r="AX802" s="98"/>
      <c r="AY802" s="98"/>
      <c r="AZ802" s="98"/>
      <c r="BA802" s="98"/>
      <c r="BB802" s="98"/>
      <c r="BC802" s="98"/>
      <c r="BD802" s="98"/>
      <c r="BE802" s="98"/>
      <c r="BF802" s="98"/>
      <c r="BG802" s="98"/>
      <c r="BH802" s="98"/>
      <c r="BI802" s="98"/>
      <c r="BJ802" s="98"/>
      <c r="BK802" s="98"/>
      <c r="BL802" s="98"/>
      <c r="BM802" s="98"/>
      <c r="BN802" s="98"/>
    </row>
    <row r="803">
      <c r="A803" s="366" t="b">
        <v>0</v>
      </c>
      <c r="B803" s="128"/>
      <c r="C803" s="129"/>
      <c r="D803" s="130"/>
      <c r="E803" s="131"/>
      <c r="F803" s="132"/>
      <c r="G803" s="132"/>
      <c r="H803" s="132"/>
      <c r="I803" s="132"/>
      <c r="J803" s="132"/>
      <c r="K803" s="130"/>
      <c r="L803" s="130"/>
      <c r="M803" s="130"/>
      <c r="N803" s="195"/>
      <c r="O803" s="369"/>
      <c r="P803" s="370"/>
      <c r="Q803" s="196"/>
      <c r="R803" s="197"/>
      <c r="S803" s="198"/>
      <c r="T803" s="199"/>
      <c r="U803" s="200"/>
      <c r="V803" s="201"/>
      <c r="W803" s="202"/>
      <c r="X803" s="202"/>
      <c r="Y803" s="143"/>
      <c r="Z803" s="367"/>
      <c r="AA803" s="140"/>
      <c r="AB803" s="420"/>
      <c r="AC803" s="421"/>
      <c r="AD803" s="206"/>
      <c r="AE803" s="144"/>
      <c r="AF803" s="133"/>
      <c r="AG803" s="144"/>
      <c r="AH803" s="145"/>
      <c r="AI803" s="146"/>
      <c r="AJ803" s="144"/>
      <c r="AK803" s="147"/>
      <c r="AL803" s="114"/>
      <c r="AM803" s="211"/>
      <c r="AN803" s="132"/>
      <c r="AO803" s="132"/>
      <c r="AP803" s="149"/>
      <c r="AQ803" s="150"/>
      <c r="AR803" s="149"/>
      <c r="AS803" s="132"/>
      <c r="AT803" s="132"/>
      <c r="AU803" s="132"/>
      <c r="AV803" s="132"/>
      <c r="AW803" s="132"/>
      <c r="AX803" s="132"/>
      <c r="AY803" s="132"/>
      <c r="AZ803" s="132"/>
      <c r="BA803" s="132"/>
      <c r="BB803" s="132"/>
      <c r="BC803" s="132"/>
      <c r="BD803" s="132"/>
      <c r="BE803" s="132"/>
      <c r="BF803" s="132"/>
      <c r="BG803" s="132"/>
      <c r="BH803" s="132"/>
      <c r="BI803" s="132"/>
      <c r="BJ803" s="132"/>
      <c r="BK803" s="132"/>
      <c r="BL803" s="132"/>
      <c r="BM803" s="132"/>
      <c r="BN803" s="132"/>
    </row>
    <row r="804">
      <c r="A804" s="362" t="b">
        <v>0</v>
      </c>
      <c r="B804" s="94"/>
      <c r="C804" s="95"/>
      <c r="D804" s="96"/>
      <c r="E804" s="97"/>
      <c r="F804" s="98"/>
      <c r="G804" s="98"/>
      <c r="H804" s="98"/>
      <c r="I804" s="98"/>
      <c r="J804" s="98"/>
      <c r="K804" s="96"/>
      <c r="L804" s="96"/>
      <c r="M804" s="96"/>
      <c r="N804" s="270"/>
      <c r="O804" s="369"/>
      <c r="P804" s="370"/>
      <c r="Q804" s="196"/>
      <c r="R804" s="197"/>
      <c r="S804" s="198"/>
      <c r="T804" s="199"/>
      <c r="U804" s="200"/>
      <c r="V804" s="201"/>
      <c r="W804" s="202"/>
      <c r="X804" s="202"/>
      <c r="Y804" s="109"/>
      <c r="Z804" s="280"/>
      <c r="AA804" s="106"/>
      <c r="AB804" s="281"/>
      <c r="AC804" s="282"/>
      <c r="AD804" s="273"/>
      <c r="AE804" s="110"/>
      <c r="AF804" s="99"/>
      <c r="AG804" s="110"/>
      <c r="AH804" s="111"/>
      <c r="AI804" s="112"/>
      <c r="AJ804" s="110"/>
      <c r="AK804" s="113"/>
      <c r="AL804" s="114"/>
      <c r="AM804" s="278"/>
      <c r="AN804" s="98"/>
      <c r="AO804" s="98"/>
      <c r="AP804" s="116"/>
      <c r="AQ804" s="117"/>
      <c r="AR804" s="116"/>
      <c r="AS804" s="98"/>
      <c r="AT804" s="98"/>
      <c r="AU804" s="98"/>
      <c r="AV804" s="98"/>
      <c r="AW804" s="98"/>
      <c r="AX804" s="98"/>
      <c r="AY804" s="98"/>
      <c r="AZ804" s="98"/>
      <c r="BA804" s="98"/>
      <c r="BB804" s="98"/>
      <c r="BC804" s="98"/>
      <c r="BD804" s="98"/>
      <c r="BE804" s="98"/>
      <c r="BF804" s="98"/>
      <c r="BG804" s="98"/>
      <c r="BH804" s="98"/>
      <c r="BI804" s="98"/>
      <c r="BJ804" s="98"/>
      <c r="BK804" s="98"/>
      <c r="BL804" s="98"/>
      <c r="BM804" s="98"/>
      <c r="BN804" s="98"/>
    </row>
    <row r="805">
      <c r="A805" s="366" t="b">
        <v>0</v>
      </c>
      <c r="B805" s="128"/>
      <c r="C805" s="129"/>
      <c r="D805" s="130"/>
      <c r="E805" s="131"/>
      <c r="F805" s="132"/>
      <c r="G805" s="132"/>
      <c r="H805" s="132"/>
      <c r="I805" s="132"/>
      <c r="J805" s="132"/>
      <c r="K805" s="130"/>
      <c r="L805" s="130"/>
      <c r="M805" s="130"/>
      <c r="N805" s="195"/>
      <c r="O805" s="369"/>
      <c r="P805" s="370"/>
      <c r="Q805" s="196"/>
      <c r="R805" s="197"/>
      <c r="S805" s="198"/>
      <c r="T805" s="199"/>
      <c r="U805" s="200"/>
      <c r="V805" s="201"/>
      <c r="W805" s="202"/>
      <c r="X805" s="202"/>
      <c r="Y805" s="143"/>
      <c r="Z805" s="367"/>
      <c r="AA805" s="140"/>
      <c r="AB805" s="420"/>
      <c r="AC805" s="421"/>
      <c r="AD805" s="206"/>
      <c r="AE805" s="144"/>
      <c r="AF805" s="133"/>
      <c r="AG805" s="144"/>
      <c r="AH805" s="145"/>
      <c r="AI805" s="146"/>
      <c r="AJ805" s="144"/>
      <c r="AK805" s="147"/>
      <c r="AL805" s="114"/>
      <c r="AM805" s="211"/>
      <c r="AN805" s="132"/>
      <c r="AO805" s="132"/>
      <c r="AP805" s="149"/>
      <c r="AQ805" s="150"/>
      <c r="AR805" s="149"/>
      <c r="AS805" s="132"/>
      <c r="AT805" s="132"/>
      <c r="AU805" s="132"/>
      <c r="AV805" s="132"/>
      <c r="AW805" s="132"/>
      <c r="AX805" s="132"/>
      <c r="AY805" s="132"/>
      <c r="AZ805" s="132"/>
      <c r="BA805" s="132"/>
      <c r="BB805" s="132"/>
      <c r="BC805" s="132"/>
      <c r="BD805" s="132"/>
      <c r="BE805" s="132"/>
      <c r="BF805" s="132"/>
      <c r="BG805" s="132"/>
      <c r="BH805" s="132"/>
      <c r="BI805" s="132"/>
      <c r="BJ805" s="132"/>
      <c r="BK805" s="132"/>
      <c r="BL805" s="132"/>
      <c r="BM805" s="132"/>
      <c r="BN805" s="132"/>
    </row>
    <row r="806">
      <c r="A806" s="362" t="b">
        <v>0</v>
      </c>
      <c r="B806" s="94"/>
      <c r="C806" s="95"/>
      <c r="D806" s="96"/>
      <c r="E806" s="97"/>
      <c r="F806" s="98"/>
      <c r="G806" s="98"/>
      <c r="H806" s="98"/>
      <c r="I806" s="98"/>
      <c r="J806" s="98"/>
      <c r="K806" s="96"/>
      <c r="L806" s="96"/>
      <c r="M806" s="96"/>
      <c r="N806" s="270"/>
      <c r="O806" s="369"/>
      <c r="P806" s="370"/>
      <c r="Q806" s="196"/>
      <c r="R806" s="197"/>
      <c r="S806" s="198"/>
      <c r="T806" s="199"/>
      <c r="U806" s="200"/>
      <c r="V806" s="201"/>
      <c r="W806" s="202"/>
      <c r="X806" s="202"/>
      <c r="Y806" s="109"/>
      <c r="Z806" s="280"/>
      <c r="AA806" s="106"/>
      <c r="AB806" s="281"/>
      <c r="AC806" s="282"/>
      <c r="AD806" s="273"/>
      <c r="AE806" s="110"/>
      <c r="AF806" s="99"/>
      <c r="AG806" s="110"/>
      <c r="AH806" s="111"/>
      <c r="AI806" s="112"/>
      <c r="AJ806" s="110"/>
      <c r="AK806" s="113"/>
      <c r="AL806" s="114"/>
      <c r="AM806" s="278"/>
      <c r="AN806" s="98"/>
      <c r="AO806" s="98"/>
      <c r="AP806" s="116"/>
      <c r="AQ806" s="117"/>
      <c r="AR806" s="116"/>
      <c r="AS806" s="98"/>
      <c r="AT806" s="98"/>
      <c r="AU806" s="98"/>
      <c r="AV806" s="98"/>
      <c r="AW806" s="98"/>
      <c r="AX806" s="98"/>
      <c r="AY806" s="98"/>
      <c r="AZ806" s="98"/>
      <c r="BA806" s="98"/>
      <c r="BB806" s="98"/>
      <c r="BC806" s="98"/>
      <c r="BD806" s="98"/>
      <c r="BE806" s="98"/>
      <c r="BF806" s="98"/>
      <c r="BG806" s="98"/>
      <c r="BH806" s="98"/>
      <c r="BI806" s="98"/>
      <c r="BJ806" s="98"/>
      <c r="BK806" s="98"/>
      <c r="BL806" s="98"/>
      <c r="BM806" s="98"/>
      <c r="BN806" s="98"/>
    </row>
    <row r="807">
      <c r="A807" s="366" t="b">
        <v>0</v>
      </c>
      <c r="B807" s="128"/>
      <c r="C807" s="129"/>
      <c r="D807" s="130"/>
      <c r="E807" s="131"/>
      <c r="F807" s="132"/>
      <c r="G807" s="132"/>
      <c r="H807" s="132"/>
      <c r="I807" s="132"/>
      <c r="J807" s="132"/>
      <c r="K807" s="130"/>
      <c r="L807" s="130"/>
      <c r="M807" s="130"/>
      <c r="N807" s="195"/>
      <c r="O807" s="369"/>
      <c r="P807" s="370"/>
      <c r="Q807" s="196"/>
      <c r="R807" s="197"/>
      <c r="S807" s="198"/>
      <c r="T807" s="199"/>
      <c r="U807" s="200"/>
      <c r="V807" s="201"/>
      <c r="W807" s="202"/>
      <c r="X807" s="202"/>
      <c r="Y807" s="143"/>
      <c r="Z807" s="367"/>
      <c r="AA807" s="140"/>
      <c r="AB807" s="420"/>
      <c r="AC807" s="421"/>
      <c r="AD807" s="206"/>
      <c r="AE807" s="144"/>
      <c r="AF807" s="133"/>
      <c r="AG807" s="144"/>
      <c r="AH807" s="145"/>
      <c r="AI807" s="146"/>
      <c r="AJ807" s="144"/>
      <c r="AK807" s="147"/>
      <c r="AL807" s="114"/>
      <c r="AM807" s="211"/>
      <c r="AN807" s="132"/>
      <c r="AO807" s="132"/>
      <c r="AP807" s="149"/>
      <c r="AQ807" s="150"/>
      <c r="AR807" s="149"/>
      <c r="AS807" s="132"/>
      <c r="AT807" s="132"/>
      <c r="AU807" s="132"/>
      <c r="AV807" s="132"/>
      <c r="AW807" s="132"/>
      <c r="AX807" s="132"/>
      <c r="AY807" s="132"/>
      <c r="AZ807" s="132"/>
      <c r="BA807" s="132"/>
      <c r="BB807" s="132"/>
      <c r="BC807" s="132"/>
      <c r="BD807" s="132"/>
      <c r="BE807" s="132"/>
      <c r="BF807" s="132"/>
      <c r="BG807" s="132"/>
      <c r="BH807" s="132"/>
      <c r="BI807" s="132"/>
      <c r="BJ807" s="132"/>
      <c r="BK807" s="132"/>
      <c r="BL807" s="132"/>
      <c r="BM807" s="132"/>
      <c r="BN807" s="132"/>
    </row>
    <row r="808">
      <c r="A808" s="362" t="b">
        <v>0</v>
      </c>
      <c r="B808" s="94"/>
      <c r="C808" s="95"/>
      <c r="D808" s="96"/>
      <c r="E808" s="97"/>
      <c r="F808" s="98"/>
      <c r="G808" s="98"/>
      <c r="H808" s="98"/>
      <c r="I808" s="98"/>
      <c r="J808" s="98"/>
      <c r="K808" s="96"/>
      <c r="L808" s="96"/>
      <c r="M808" s="96"/>
      <c r="N808" s="270"/>
      <c r="O808" s="369"/>
      <c r="P808" s="370"/>
      <c r="Q808" s="196"/>
      <c r="R808" s="197"/>
      <c r="S808" s="198"/>
      <c r="T808" s="199"/>
      <c r="U808" s="200"/>
      <c r="V808" s="201"/>
      <c r="W808" s="202"/>
      <c r="X808" s="202"/>
      <c r="Y808" s="109"/>
      <c r="Z808" s="280"/>
      <c r="AA808" s="106"/>
      <c r="AB808" s="281"/>
      <c r="AC808" s="282"/>
      <c r="AD808" s="273"/>
      <c r="AE808" s="110"/>
      <c r="AF808" s="99"/>
      <c r="AG808" s="110"/>
      <c r="AH808" s="111"/>
      <c r="AI808" s="112"/>
      <c r="AJ808" s="110"/>
      <c r="AK808" s="113"/>
      <c r="AL808" s="114"/>
      <c r="AM808" s="278"/>
      <c r="AN808" s="98"/>
      <c r="AO808" s="98"/>
      <c r="AP808" s="116"/>
      <c r="AQ808" s="117"/>
      <c r="AR808" s="116"/>
      <c r="AS808" s="98"/>
      <c r="AT808" s="98"/>
      <c r="AU808" s="98"/>
      <c r="AV808" s="98"/>
      <c r="AW808" s="98"/>
      <c r="AX808" s="98"/>
      <c r="AY808" s="98"/>
      <c r="AZ808" s="98"/>
      <c r="BA808" s="98"/>
      <c r="BB808" s="98"/>
      <c r="BC808" s="98"/>
      <c r="BD808" s="98"/>
      <c r="BE808" s="98"/>
      <c r="BF808" s="98"/>
      <c r="BG808" s="98"/>
      <c r="BH808" s="98"/>
      <c r="BI808" s="98"/>
      <c r="BJ808" s="98"/>
      <c r="BK808" s="98"/>
      <c r="BL808" s="98"/>
      <c r="BM808" s="98"/>
      <c r="BN808" s="98"/>
    </row>
    <row r="809">
      <c r="A809" s="366" t="b">
        <v>0</v>
      </c>
      <c r="B809" s="128"/>
      <c r="C809" s="129"/>
      <c r="D809" s="130"/>
      <c r="E809" s="131"/>
      <c r="F809" s="132"/>
      <c r="G809" s="132"/>
      <c r="H809" s="132"/>
      <c r="I809" s="132"/>
      <c r="J809" s="132"/>
      <c r="K809" s="130"/>
      <c r="L809" s="130"/>
      <c r="M809" s="130"/>
      <c r="N809" s="195"/>
      <c r="O809" s="369"/>
      <c r="P809" s="370"/>
      <c r="Q809" s="196"/>
      <c r="R809" s="197"/>
      <c r="S809" s="198"/>
      <c r="T809" s="199"/>
      <c r="U809" s="200"/>
      <c r="V809" s="201"/>
      <c r="W809" s="202"/>
      <c r="X809" s="202"/>
      <c r="Y809" s="143"/>
      <c r="Z809" s="367"/>
      <c r="AA809" s="140"/>
      <c r="AB809" s="420"/>
      <c r="AC809" s="421"/>
      <c r="AD809" s="206"/>
      <c r="AE809" s="144"/>
      <c r="AF809" s="133"/>
      <c r="AG809" s="144"/>
      <c r="AH809" s="145"/>
      <c r="AI809" s="146"/>
      <c r="AJ809" s="144"/>
      <c r="AK809" s="147"/>
      <c r="AL809" s="114"/>
      <c r="AM809" s="211"/>
      <c r="AN809" s="132"/>
      <c r="AO809" s="132"/>
      <c r="AP809" s="149"/>
      <c r="AQ809" s="150"/>
      <c r="AR809" s="149"/>
      <c r="AS809" s="132"/>
      <c r="AT809" s="132"/>
      <c r="AU809" s="132"/>
      <c r="AV809" s="132"/>
      <c r="AW809" s="132"/>
      <c r="AX809" s="132"/>
      <c r="AY809" s="132"/>
      <c r="AZ809" s="132"/>
      <c r="BA809" s="132"/>
      <c r="BB809" s="132"/>
      <c r="BC809" s="132"/>
      <c r="BD809" s="132"/>
      <c r="BE809" s="132"/>
      <c r="BF809" s="132"/>
      <c r="BG809" s="132"/>
      <c r="BH809" s="132"/>
      <c r="BI809" s="132"/>
      <c r="BJ809" s="132"/>
      <c r="BK809" s="132"/>
      <c r="BL809" s="132"/>
      <c r="BM809" s="132"/>
      <c r="BN809" s="132"/>
    </row>
    <row r="810">
      <c r="A810" s="362" t="b">
        <v>0</v>
      </c>
      <c r="B810" s="94"/>
      <c r="C810" s="95"/>
      <c r="D810" s="96"/>
      <c r="E810" s="97"/>
      <c r="F810" s="98"/>
      <c r="G810" s="98"/>
      <c r="H810" s="98"/>
      <c r="I810" s="98"/>
      <c r="J810" s="98"/>
      <c r="K810" s="96"/>
      <c r="L810" s="96"/>
      <c r="M810" s="96"/>
      <c r="N810" s="270"/>
      <c r="O810" s="369"/>
      <c r="P810" s="370"/>
      <c r="Q810" s="196"/>
      <c r="R810" s="197"/>
      <c r="S810" s="198"/>
      <c r="T810" s="199"/>
      <c r="U810" s="200"/>
      <c r="V810" s="201"/>
      <c r="W810" s="202"/>
      <c r="X810" s="202"/>
      <c r="Y810" s="109"/>
      <c r="Z810" s="280"/>
      <c r="AA810" s="106"/>
      <c r="AB810" s="281"/>
      <c r="AC810" s="282"/>
      <c r="AD810" s="273"/>
      <c r="AE810" s="110"/>
      <c r="AF810" s="99"/>
      <c r="AG810" s="110"/>
      <c r="AH810" s="111"/>
      <c r="AI810" s="112"/>
      <c r="AJ810" s="110"/>
      <c r="AK810" s="113"/>
      <c r="AL810" s="114"/>
      <c r="AM810" s="278"/>
      <c r="AN810" s="98"/>
      <c r="AO810" s="98"/>
      <c r="AP810" s="116"/>
      <c r="AQ810" s="117"/>
      <c r="AR810" s="116"/>
      <c r="AS810" s="98"/>
      <c r="AT810" s="98"/>
      <c r="AU810" s="98"/>
      <c r="AV810" s="98"/>
      <c r="AW810" s="98"/>
      <c r="AX810" s="98"/>
      <c r="AY810" s="98"/>
      <c r="AZ810" s="98"/>
      <c r="BA810" s="98"/>
      <c r="BB810" s="98"/>
      <c r="BC810" s="98"/>
      <c r="BD810" s="98"/>
      <c r="BE810" s="98"/>
      <c r="BF810" s="98"/>
      <c r="BG810" s="98"/>
      <c r="BH810" s="98"/>
      <c r="BI810" s="98"/>
      <c r="BJ810" s="98"/>
      <c r="BK810" s="98"/>
      <c r="BL810" s="98"/>
      <c r="BM810" s="98"/>
      <c r="BN810" s="98"/>
    </row>
    <row r="811">
      <c r="A811" s="366" t="b">
        <v>0</v>
      </c>
      <c r="B811" s="128"/>
      <c r="C811" s="129"/>
      <c r="D811" s="130"/>
      <c r="E811" s="131"/>
      <c r="F811" s="132"/>
      <c r="G811" s="132"/>
      <c r="H811" s="132"/>
      <c r="I811" s="132"/>
      <c r="J811" s="132"/>
      <c r="K811" s="130"/>
      <c r="L811" s="130"/>
      <c r="M811" s="130"/>
      <c r="N811" s="195"/>
      <c r="O811" s="369"/>
      <c r="P811" s="370"/>
      <c r="Q811" s="196"/>
      <c r="R811" s="197"/>
      <c r="S811" s="198"/>
      <c r="T811" s="199"/>
      <c r="U811" s="200"/>
      <c r="V811" s="201"/>
      <c r="W811" s="202"/>
      <c r="X811" s="202"/>
      <c r="Y811" s="143"/>
      <c r="Z811" s="367"/>
      <c r="AA811" s="140"/>
      <c r="AB811" s="420"/>
      <c r="AC811" s="421"/>
      <c r="AD811" s="206"/>
      <c r="AE811" s="144"/>
      <c r="AF811" s="133"/>
      <c r="AG811" s="144"/>
      <c r="AH811" s="145"/>
      <c r="AI811" s="146"/>
      <c r="AJ811" s="144"/>
      <c r="AK811" s="147"/>
      <c r="AL811" s="114"/>
      <c r="AM811" s="211"/>
      <c r="AN811" s="132"/>
      <c r="AO811" s="132"/>
      <c r="AP811" s="149"/>
      <c r="AQ811" s="150"/>
      <c r="AR811" s="149"/>
      <c r="AS811" s="132"/>
      <c r="AT811" s="132"/>
      <c r="AU811" s="132"/>
      <c r="AV811" s="132"/>
      <c r="AW811" s="132"/>
      <c r="AX811" s="132"/>
      <c r="AY811" s="132"/>
      <c r="AZ811" s="132"/>
      <c r="BA811" s="132"/>
      <c r="BB811" s="132"/>
      <c r="BC811" s="132"/>
      <c r="BD811" s="132"/>
      <c r="BE811" s="132"/>
      <c r="BF811" s="132"/>
      <c r="BG811" s="132"/>
      <c r="BH811" s="132"/>
      <c r="BI811" s="132"/>
      <c r="BJ811" s="132"/>
      <c r="BK811" s="132"/>
      <c r="BL811" s="132"/>
      <c r="BM811" s="132"/>
      <c r="BN811" s="132"/>
    </row>
    <row r="812">
      <c r="A812" s="362" t="b">
        <v>0</v>
      </c>
      <c r="B812" s="94"/>
      <c r="C812" s="95"/>
      <c r="D812" s="96"/>
      <c r="E812" s="97"/>
      <c r="F812" s="98"/>
      <c r="G812" s="98"/>
      <c r="H812" s="98"/>
      <c r="I812" s="98"/>
      <c r="J812" s="98"/>
      <c r="K812" s="96"/>
      <c r="L812" s="96"/>
      <c r="M812" s="96"/>
      <c r="N812" s="270"/>
      <c r="O812" s="369"/>
      <c r="P812" s="370"/>
      <c r="Q812" s="196"/>
      <c r="R812" s="197"/>
      <c r="S812" s="198"/>
      <c r="T812" s="199"/>
      <c r="U812" s="200"/>
      <c r="V812" s="201"/>
      <c r="W812" s="202"/>
      <c r="X812" s="202"/>
      <c r="Y812" s="109"/>
      <c r="Z812" s="280"/>
      <c r="AA812" s="106"/>
      <c r="AB812" s="281"/>
      <c r="AC812" s="282"/>
      <c r="AD812" s="273"/>
      <c r="AE812" s="110"/>
      <c r="AF812" s="99"/>
      <c r="AG812" s="110"/>
      <c r="AH812" s="111"/>
      <c r="AI812" s="112"/>
      <c r="AJ812" s="110"/>
      <c r="AK812" s="113"/>
      <c r="AL812" s="114"/>
      <c r="AM812" s="278"/>
      <c r="AN812" s="98"/>
      <c r="AO812" s="98"/>
      <c r="AP812" s="116"/>
      <c r="AQ812" s="117"/>
      <c r="AR812" s="116"/>
      <c r="AS812" s="98"/>
      <c r="AT812" s="98"/>
      <c r="AU812" s="98"/>
      <c r="AV812" s="98"/>
      <c r="AW812" s="98"/>
      <c r="AX812" s="98"/>
      <c r="AY812" s="98"/>
      <c r="AZ812" s="98"/>
      <c r="BA812" s="98"/>
      <c r="BB812" s="98"/>
      <c r="BC812" s="98"/>
      <c r="BD812" s="98"/>
      <c r="BE812" s="98"/>
      <c r="BF812" s="98"/>
      <c r="BG812" s="98"/>
      <c r="BH812" s="98"/>
      <c r="BI812" s="98"/>
      <c r="BJ812" s="98"/>
      <c r="BK812" s="98"/>
      <c r="BL812" s="98"/>
      <c r="BM812" s="98"/>
      <c r="BN812" s="98"/>
    </row>
    <row r="813">
      <c r="A813" s="366" t="b">
        <v>0</v>
      </c>
      <c r="B813" s="128"/>
      <c r="C813" s="129"/>
      <c r="D813" s="130"/>
      <c r="E813" s="131"/>
      <c r="F813" s="132"/>
      <c r="G813" s="132"/>
      <c r="H813" s="132"/>
      <c r="I813" s="132"/>
      <c r="J813" s="132"/>
      <c r="K813" s="130"/>
      <c r="L813" s="130"/>
      <c r="M813" s="130"/>
      <c r="N813" s="195"/>
      <c r="O813" s="369"/>
      <c r="P813" s="370"/>
      <c r="Q813" s="196"/>
      <c r="R813" s="197"/>
      <c r="S813" s="198"/>
      <c r="T813" s="199"/>
      <c r="U813" s="200"/>
      <c r="V813" s="201"/>
      <c r="W813" s="202"/>
      <c r="X813" s="202"/>
      <c r="Y813" s="143"/>
      <c r="Z813" s="367"/>
      <c r="AA813" s="140"/>
      <c r="AB813" s="420"/>
      <c r="AC813" s="421"/>
      <c r="AD813" s="206"/>
      <c r="AE813" s="144"/>
      <c r="AF813" s="133"/>
      <c r="AG813" s="144"/>
      <c r="AH813" s="145"/>
      <c r="AI813" s="146"/>
      <c r="AJ813" s="144"/>
      <c r="AK813" s="147"/>
      <c r="AL813" s="114"/>
      <c r="AM813" s="211"/>
      <c r="AN813" s="132"/>
      <c r="AO813" s="132"/>
      <c r="AP813" s="149"/>
      <c r="AQ813" s="150"/>
      <c r="AR813" s="149"/>
      <c r="AS813" s="132"/>
      <c r="AT813" s="132"/>
      <c r="AU813" s="132"/>
      <c r="AV813" s="132"/>
      <c r="AW813" s="132"/>
      <c r="AX813" s="132"/>
      <c r="AY813" s="132"/>
      <c r="AZ813" s="132"/>
      <c r="BA813" s="132"/>
      <c r="BB813" s="132"/>
      <c r="BC813" s="132"/>
      <c r="BD813" s="132"/>
      <c r="BE813" s="132"/>
      <c r="BF813" s="132"/>
      <c r="BG813" s="132"/>
      <c r="BH813" s="132"/>
      <c r="BI813" s="132"/>
      <c r="BJ813" s="132"/>
      <c r="BK813" s="132"/>
      <c r="BL813" s="132"/>
      <c r="BM813" s="132"/>
      <c r="BN813" s="132"/>
    </row>
    <row r="814">
      <c r="A814" s="362" t="b">
        <v>0</v>
      </c>
      <c r="B814" s="94"/>
      <c r="C814" s="95"/>
      <c r="D814" s="96"/>
      <c r="E814" s="97"/>
      <c r="F814" s="98"/>
      <c r="G814" s="98"/>
      <c r="H814" s="98"/>
      <c r="I814" s="98"/>
      <c r="J814" s="98"/>
      <c r="K814" s="96"/>
      <c r="L814" s="96"/>
      <c r="M814" s="96"/>
      <c r="N814" s="270"/>
      <c r="O814" s="369"/>
      <c r="P814" s="370"/>
      <c r="Q814" s="196"/>
      <c r="R814" s="197"/>
      <c r="S814" s="198"/>
      <c r="T814" s="199"/>
      <c r="U814" s="200"/>
      <c r="V814" s="201"/>
      <c r="W814" s="202"/>
      <c r="X814" s="202"/>
      <c r="Y814" s="109"/>
      <c r="Z814" s="280"/>
      <c r="AA814" s="106"/>
      <c r="AB814" s="281"/>
      <c r="AC814" s="282"/>
      <c r="AD814" s="273"/>
      <c r="AE814" s="110"/>
      <c r="AF814" s="99"/>
      <c r="AG814" s="110"/>
      <c r="AH814" s="111"/>
      <c r="AI814" s="112"/>
      <c r="AJ814" s="110"/>
      <c r="AK814" s="113"/>
      <c r="AL814" s="114"/>
      <c r="AM814" s="278"/>
      <c r="AN814" s="98"/>
      <c r="AO814" s="98"/>
      <c r="AP814" s="116"/>
      <c r="AQ814" s="117"/>
      <c r="AR814" s="116"/>
      <c r="AS814" s="98"/>
      <c r="AT814" s="98"/>
      <c r="AU814" s="98"/>
      <c r="AV814" s="98"/>
      <c r="AW814" s="98"/>
      <c r="AX814" s="98"/>
      <c r="AY814" s="98"/>
      <c r="AZ814" s="98"/>
      <c r="BA814" s="98"/>
      <c r="BB814" s="98"/>
      <c r="BC814" s="98"/>
      <c r="BD814" s="98"/>
      <c r="BE814" s="98"/>
      <c r="BF814" s="98"/>
      <c r="BG814" s="98"/>
      <c r="BH814" s="98"/>
      <c r="BI814" s="98"/>
      <c r="BJ814" s="98"/>
      <c r="BK814" s="98"/>
      <c r="BL814" s="98"/>
      <c r="BM814" s="98"/>
      <c r="BN814" s="98"/>
    </row>
    <row r="815">
      <c r="A815" s="366" t="b">
        <v>0</v>
      </c>
      <c r="B815" s="128"/>
      <c r="C815" s="129"/>
      <c r="D815" s="130"/>
      <c r="E815" s="131"/>
      <c r="F815" s="132"/>
      <c r="G815" s="132"/>
      <c r="H815" s="132"/>
      <c r="I815" s="132"/>
      <c r="J815" s="132"/>
      <c r="K815" s="130"/>
      <c r="L815" s="130"/>
      <c r="M815" s="130"/>
      <c r="N815" s="195"/>
      <c r="O815" s="369"/>
      <c r="P815" s="370"/>
      <c r="Q815" s="196"/>
      <c r="R815" s="197"/>
      <c r="S815" s="198"/>
      <c r="T815" s="199"/>
      <c r="U815" s="200"/>
      <c r="V815" s="201"/>
      <c r="W815" s="202"/>
      <c r="X815" s="202"/>
      <c r="Y815" s="143"/>
      <c r="Z815" s="367"/>
      <c r="AA815" s="140"/>
      <c r="AB815" s="420"/>
      <c r="AC815" s="421"/>
      <c r="AD815" s="206"/>
      <c r="AE815" s="144"/>
      <c r="AF815" s="133"/>
      <c r="AG815" s="144"/>
      <c r="AH815" s="145"/>
      <c r="AI815" s="146"/>
      <c r="AJ815" s="144"/>
      <c r="AK815" s="147"/>
      <c r="AL815" s="114"/>
      <c r="AM815" s="211"/>
      <c r="AN815" s="132"/>
      <c r="AO815" s="132"/>
      <c r="AP815" s="149"/>
      <c r="AQ815" s="150"/>
      <c r="AR815" s="149"/>
      <c r="AS815" s="132"/>
      <c r="AT815" s="132"/>
      <c r="AU815" s="132"/>
      <c r="AV815" s="132"/>
      <c r="AW815" s="132"/>
      <c r="AX815" s="132"/>
      <c r="AY815" s="132"/>
      <c r="AZ815" s="132"/>
      <c r="BA815" s="132"/>
      <c r="BB815" s="132"/>
      <c r="BC815" s="132"/>
      <c r="BD815" s="132"/>
      <c r="BE815" s="132"/>
      <c r="BF815" s="132"/>
      <c r="BG815" s="132"/>
      <c r="BH815" s="132"/>
      <c r="BI815" s="132"/>
      <c r="BJ815" s="132"/>
      <c r="BK815" s="132"/>
      <c r="BL815" s="132"/>
      <c r="BM815" s="132"/>
      <c r="BN815" s="132"/>
    </row>
    <row r="816">
      <c r="A816" s="362" t="b">
        <v>0</v>
      </c>
      <c r="B816" s="94"/>
      <c r="C816" s="95"/>
      <c r="D816" s="96"/>
      <c r="E816" s="97"/>
      <c r="F816" s="98"/>
      <c r="G816" s="98"/>
      <c r="H816" s="98"/>
      <c r="I816" s="98"/>
      <c r="J816" s="98"/>
      <c r="K816" s="96"/>
      <c r="L816" s="96"/>
      <c r="M816" s="96"/>
      <c r="N816" s="270"/>
      <c r="O816" s="369"/>
      <c r="P816" s="370"/>
      <c r="Q816" s="196"/>
      <c r="R816" s="197"/>
      <c r="S816" s="198"/>
      <c r="T816" s="199"/>
      <c r="U816" s="200"/>
      <c r="V816" s="201"/>
      <c r="W816" s="202"/>
      <c r="X816" s="202"/>
      <c r="Y816" s="109"/>
      <c r="Z816" s="280"/>
      <c r="AA816" s="106"/>
      <c r="AB816" s="281"/>
      <c r="AC816" s="282"/>
      <c r="AD816" s="273"/>
      <c r="AE816" s="110"/>
      <c r="AF816" s="99"/>
      <c r="AG816" s="110"/>
      <c r="AH816" s="111"/>
      <c r="AI816" s="112"/>
      <c r="AJ816" s="110"/>
      <c r="AK816" s="113"/>
      <c r="AL816" s="114"/>
      <c r="AM816" s="278"/>
      <c r="AN816" s="98"/>
      <c r="AO816" s="98"/>
      <c r="AP816" s="116"/>
      <c r="AQ816" s="117"/>
      <c r="AR816" s="116"/>
      <c r="AS816" s="98"/>
      <c r="AT816" s="98"/>
      <c r="AU816" s="98"/>
      <c r="AV816" s="98"/>
      <c r="AW816" s="98"/>
      <c r="AX816" s="98"/>
      <c r="AY816" s="98"/>
      <c r="AZ816" s="98"/>
      <c r="BA816" s="98"/>
      <c r="BB816" s="98"/>
      <c r="BC816" s="98"/>
      <c r="BD816" s="98"/>
      <c r="BE816" s="98"/>
      <c r="BF816" s="98"/>
      <c r="BG816" s="98"/>
      <c r="BH816" s="98"/>
      <c r="BI816" s="98"/>
      <c r="BJ816" s="98"/>
      <c r="BK816" s="98"/>
      <c r="BL816" s="98"/>
      <c r="BM816" s="98"/>
      <c r="BN816" s="98"/>
    </row>
    <row r="817">
      <c r="A817" s="366" t="b">
        <v>0</v>
      </c>
      <c r="B817" s="128"/>
      <c r="C817" s="129"/>
      <c r="D817" s="130"/>
      <c r="E817" s="131"/>
      <c r="F817" s="132"/>
      <c r="G817" s="132"/>
      <c r="H817" s="132"/>
      <c r="I817" s="132"/>
      <c r="J817" s="132"/>
      <c r="K817" s="130"/>
      <c r="L817" s="130"/>
      <c r="M817" s="130"/>
      <c r="N817" s="195"/>
      <c r="O817" s="369"/>
      <c r="P817" s="370"/>
      <c r="Q817" s="196"/>
      <c r="R817" s="197"/>
      <c r="S817" s="198"/>
      <c r="T817" s="199"/>
      <c r="U817" s="200"/>
      <c r="V817" s="201"/>
      <c r="W817" s="202"/>
      <c r="X817" s="202"/>
      <c r="Y817" s="143"/>
      <c r="Z817" s="367"/>
      <c r="AA817" s="140"/>
      <c r="AB817" s="420"/>
      <c r="AC817" s="421"/>
      <c r="AD817" s="206"/>
      <c r="AE817" s="144"/>
      <c r="AF817" s="133"/>
      <c r="AG817" s="144"/>
      <c r="AH817" s="145"/>
      <c r="AI817" s="146"/>
      <c r="AJ817" s="144"/>
      <c r="AK817" s="147"/>
      <c r="AL817" s="114"/>
      <c r="AM817" s="211"/>
      <c r="AN817" s="132"/>
      <c r="AO817" s="132"/>
      <c r="AP817" s="149"/>
      <c r="AQ817" s="150"/>
      <c r="AR817" s="149"/>
      <c r="AS817" s="132"/>
      <c r="AT817" s="132"/>
      <c r="AU817" s="132"/>
      <c r="AV817" s="132"/>
      <c r="AW817" s="132"/>
      <c r="AX817" s="132"/>
      <c r="AY817" s="132"/>
      <c r="AZ817" s="132"/>
      <c r="BA817" s="132"/>
      <c r="BB817" s="132"/>
      <c r="BC817" s="132"/>
      <c r="BD817" s="132"/>
      <c r="BE817" s="132"/>
      <c r="BF817" s="132"/>
      <c r="BG817" s="132"/>
      <c r="BH817" s="132"/>
      <c r="BI817" s="132"/>
      <c r="BJ817" s="132"/>
      <c r="BK817" s="132"/>
      <c r="BL817" s="132"/>
      <c r="BM817" s="132"/>
      <c r="BN817" s="132"/>
    </row>
    <row r="818">
      <c r="A818" s="362" t="b">
        <v>0</v>
      </c>
      <c r="B818" s="94"/>
      <c r="C818" s="95"/>
      <c r="D818" s="96"/>
      <c r="E818" s="97"/>
      <c r="F818" s="98"/>
      <c r="G818" s="98"/>
      <c r="H818" s="98"/>
      <c r="I818" s="98"/>
      <c r="J818" s="98"/>
      <c r="K818" s="96"/>
      <c r="L818" s="96"/>
      <c r="M818" s="96"/>
      <c r="N818" s="270"/>
      <c r="O818" s="369"/>
      <c r="P818" s="370"/>
      <c r="Q818" s="196"/>
      <c r="R818" s="197"/>
      <c r="S818" s="198"/>
      <c r="T818" s="199"/>
      <c r="U818" s="200"/>
      <c r="V818" s="201"/>
      <c r="W818" s="202"/>
      <c r="X818" s="202"/>
      <c r="Y818" s="109"/>
      <c r="Z818" s="280"/>
      <c r="AA818" s="106"/>
      <c r="AB818" s="281"/>
      <c r="AC818" s="282"/>
      <c r="AD818" s="273"/>
      <c r="AE818" s="110"/>
      <c r="AF818" s="99"/>
      <c r="AG818" s="110"/>
      <c r="AH818" s="111"/>
      <c r="AI818" s="112"/>
      <c r="AJ818" s="110"/>
      <c r="AK818" s="113"/>
      <c r="AL818" s="114"/>
      <c r="AM818" s="278"/>
      <c r="AN818" s="98"/>
      <c r="AO818" s="98"/>
      <c r="AP818" s="116"/>
      <c r="AQ818" s="117"/>
      <c r="AR818" s="116"/>
      <c r="AS818" s="98"/>
      <c r="AT818" s="98"/>
      <c r="AU818" s="98"/>
      <c r="AV818" s="98"/>
      <c r="AW818" s="98"/>
      <c r="AX818" s="98"/>
      <c r="AY818" s="98"/>
      <c r="AZ818" s="98"/>
      <c r="BA818" s="98"/>
      <c r="BB818" s="98"/>
      <c r="BC818" s="98"/>
      <c r="BD818" s="98"/>
      <c r="BE818" s="98"/>
      <c r="BF818" s="98"/>
      <c r="BG818" s="98"/>
      <c r="BH818" s="98"/>
      <c r="BI818" s="98"/>
      <c r="BJ818" s="98"/>
      <c r="BK818" s="98"/>
      <c r="BL818" s="98"/>
      <c r="BM818" s="98"/>
      <c r="BN818" s="98"/>
    </row>
    <row r="819">
      <c r="A819" s="366" t="b">
        <v>0</v>
      </c>
      <c r="B819" s="128"/>
      <c r="C819" s="129"/>
      <c r="D819" s="130"/>
      <c r="E819" s="131"/>
      <c r="F819" s="132"/>
      <c r="G819" s="132"/>
      <c r="H819" s="132"/>
      <c r="I819" s="132"/>
      <c r="J819" s="132"/>
      <c r="K819" s="130"/>
      <c r="L819" s="130"/>
      <c r="M819" s="130"/>
      <c r="N819" s="195"/>
      <c r="O819" s="369"/>
      <c r="P819" s="370"/>
      <c r="Q819" s="196"/>
      <c r="R819" s="197"/>
      <c r="S819" s="198"/>
      <c r="T819" s="199"/>
      <c r="U819" s="200"/>
      <c r="V819" s="201"/>
      <c r="W819" s="202"/>
      <c r="X819" s="202"/>
      <c r="Y819" s="143"/>
      <c r="Z819" s="367"/>
      <c r="AA819" s="140"/>
      <c r="AB819" s="420"/>
      <c r="AC819" s="421"/>
      <c r="AD819" s="206"/>
      <c r="AE819" s="144"/>
      <c r="AF819" s="133"/>
      <c r="AG819" s="144"/>
      <c r="AH819" s="145"/>
      <c r="AI819" s="146"/>
      <c r="AJ819" s="144"/>
      <c r="AK819" s="147"/>
      <c r="AL819" s="114"/>
      <c r="AM819" s="211"/>
      <c r="AN819" s="132"/>
      <c r="AO819" s="132"/>
      <c r="AP819" s="149"/>
      <c r="AQ819" s="150"/>
      <c r="AR819" s="149"/>
      <c r="AS819" s="132"/>
      <c r="AT819" s="132"/>
      <c r="AU819" s="132"/>
      <c r="AV819" s="132"/>
      <c r="AW819" s="132"/>
      <c r="AX819" s="132"/>
      <c r="AY819" s="132"/>
      <c r="AZ819" s="132"/>
      <c r="BA819" s="132"/>
      <c r="BB819" s="132"/>
      <c r="BC819" s="132"/>
      <c r="BD819" s="132"/>
      <c r="BE819" s="132"/>
      <c r="BF819" s="132"/>
      <c r="BG819" s="132"/>
      <c r="BH819" s="132"/>
      <c r="BI819" s="132"/>
      <c r="BJ819" s="132"/>
      <c r="BK819" s="132"/>
      <c r="BL819" s="132"/>
      <c r="BM819" s="132"/>
      <c r="BN819" s="132"/>
    </row>
    <row r="820">
      <c r="A820" s="362" t="b">
        <v>0</v>
      </c>
      <c r="B820" s="94"/>
      <c r="C820" s="95"/>
      <c r="D820" s="96"/>
      <c r="E820" s="97"/>
      <c r="F820" s="98"/>
      <c r="G820" s="98"/>
      <c r="H820" s="98"/>
      <c r="I820" s="98"/>
      <c r="J820" s="98"/>
      <c r="K820" s="96"/>
      <c r="L820" s="96"/>
      <c r="M820" s="96"/>
      <c r="N820" s="270"/>
      <c r="O820" s="369"/>
      <c r="P820" s="370"/>
      <c r="Q820" s="196"/>
      <c r="R820" s="197"/>
      <c r="S820" s="198"/>
      <c r="T820" s="199"/>
      <c r="U820" s="200"/>
      <c r="V820" s="201"/>
      <c r="W820" s="202"/>
      <c r="X820" s="202"/>
      <c r="Y820" s="109"/>
      <c r="Z820" s="280"/>
      <c r="AA820" s="106"/>
      <c r="AB820" s="281"/>
      <c r="AC820" s="282"/>
      <c r="AD820" s="273"/>
      <c r="AE820" s="110"/>
      <c r="AF820" s="99"/>
      <c r="AG820" s="110"/>
      <c r="AH820" s="111"/>
      <c r="AI820" s="112"/>
      <c r="AJ820" s="110"/>
      <c r="AK820" s="113"/>
      <c r="AL820" s="114"/>
      <c r="AM820" s="278"/>
      <c r="AN820" s="98"/>
      <c r="AO820" s="98"/>
      <c r="AP820" s="116"/>
      <c r="AQ820" s="117"/>
      <c r="AR820" s="116"/>
      <c r="AS820" s="98"/>
      <c r="AT820" s="98"/>
      <c r="AU820" s="98"/>
      <c r="AV820" s="98"/>
      <c r="AW820" s="98"/>
      <c r="AX820" s="98"/>
      <c r="AY820" s="98"/>
      <c r="AZ820" s="98"/>
      <c r="BA820" s="98"/>
      <c r="BB820" s="98"/>
      <c r="BC820" s="98"/>
      <c r="BD820" s="98"/>
      <c r="BE820" s="98"/>
      <c r="BF820" s="98"/>
      <c r="BG820" s="98"/>
      <c r="BH820" s="98"/>
      <c r="BI820" s="98"/>
      <c r="BJ820" s="98"/>
      <c r="BK820" s="98"/>
      <c r="BL820" s="98"/>
      <c r="BM820" s="98"/>
      <c r="BN820" s="98"/>
    </row>
    <row r="821">
      <c r="A821" s="366" t="b">
        <v>0</v>
      </c>
      <c r="B821" s="128"/>
      <c r="C821" s="129"/>
      <c r="D821" s="130"/>
      <c r="E821" s="131"/>
      <c r="F821" s="132"/>
      <c r="G821" s="132"/>
      <c r="H821" s="132"/>
      <c r="I821" s="132"/>
      <c r="J821" s="132"/>
      <c r="K821" s="130"/>
      <c r="L821" s="130"/>
      <c r="M821" s="130"/>
      <c r="N821" s="195"/>
      <c r="O821" s="369"/>
      <c r="P821" s="370"/>
      <c r="Q821" s="196"/>
      <c r="R821" s="197"/>
      <c r="S821" s="198"/>
      <c r="T821" s="199"/>
      <c r="U821" s="200"/>
      <c r="V821" s="201"/>
      <c r="W821" s="202"/>
      <c r="X821" s="202"/>
      <c r="Y821" s="143"/>
      <c r="Z821" s="367"/>
      <c r="AA821" s="140"/>
      <c r="AB821" s="420"/>
      <c r="AC821" s="421"/>
      <c r="AD821" s="206"/>
      <c r="AE821" s="144"/>
      <c r="AF821" s="133"/>
      <c r="AG821" s="144"/>
      <c r="AH821" s="145"/>
      <c r="AI821" s="146"/>
      <c r="AJ821" s="144"/>
      <c r="AK821" s="147"/>
      <c r="AL821" s="114"/>
      <c r="AM821" s="211"/>
      <c r="AN821" s="132"/>
      <c r="AO821" s="132"/>
      <c r="AP821" s="149"/>
      <c r="AQ821" s="150"/>
      <c r="AR821" s="149"/>
      <c r="AS821" s="132"/>
      <c r="AT821" s="132"/>
      <c r="AU821" s="132"/>
      <c r="AV821" s="132"/>
      <c r="AW821" s="132"/>
      <c r="AX821" s="132"/>
      <c r="AY821" s="132"/>
      <c r="AZ821" s="132"/>
      <c r="BA821" s="132"/>
      <c r="BB821" s="132"/>
      <c r="BC821" s="132"/>
      <c r="BD821" s="132"/>
      <c r="BE821" s="132"/>
      <c r="BF821" s="132"/>
      <c r="BG821" s="132"/>
      <c r="BH821" s="132"/>
      <c r="BI821" s="132"/>
      <c r="BJ821" s="132"/>
      <c r="BK821" s="132"/>
      <c r="BL821" s="132"/>
      <c r="BM821" s="132"/>
      <c r="BN821" s="132"/>
    </row>
    <row r="822">
      <c r="A822" s="362" t="b">
        <v>0</v>
      </c>
      <c r="B822" s="94"/>
      <c r="C822" s="95"/>
      <c r="D822" s="96"/>
      <c r="E822" s="97"/>
      <c r="F822" s="98"/>
      <c r="G822" s="98"/>
      <c r="H822" s="98"/>
      <c r="I822" s="98"/>
      <c r="J822" s="98"/>
      <c r="K822" s="96"/>
      <c r="L822" s="96"/>
      <c r="M822" s="96"/>
      <c r="N822" s="270"/>
      <c r="O822" s="369"/>
      <c r="P822" s="370"/>
      <c r="Q822" s="196"/>
      <c r="R822" s="197"/>
      <c r="S822" s="198"/>
      <c r="T822" s="199"/>
      <c r="U822" s="200"/>
      <c r="V822" s="201"/>
      <c r="W822" s="202"/>
      <c r="X822" s="202"/>
      <c r="Y822" s="109"/>
      <c r="Z822" s="280"/>
      <c r="AA822" s="106"/>
      <c r="AB822" s="281"/>
      <c r="AC822" s="282"/>
      <c r="AD822" s="273"/>
      <c r="AE822" s="110"/>
      <c r="AF822" s="99"/>
      <c r="AG822" s="110"/>
      <c r="AH822" s="111"/>
      <c r="AI822" s="112"/>
      <c r="AJ822" s="110"/>
      <c r="AK822" s="113"/>
      <c r="AL822" s="114"/>
      <c r="AM822" s="278"/>
      <c r="AN822" s="98"/>
      <c r="AO822" s="98"/>
      <c r="AP822" s="116"/>
      <c r="AQ822" s="117"/>
      <c r="AR822" s="116"/>
      <c r="AS822" s="98"/>
      <c r="AT822" s="98"/>
      <c r="AU822" s="98"/>
      <c r="AV822" s="98"/>
      <c r="AW822" s="98"/>
      <c r="AX822" s="98"/>
      <c r="AY822" s="98"/>
      <c r="AZ822" s="98"/>
      <c r="BA822" s="98"/>
      <c r="BB822" s="98"/>
      <c r="BC822" s="98"/>
      <c r="BD822" s="98"/>
      <c r="BE822" s="98"/>
      <c r="BF822" s="98"/>
      <c r="BG822" s="98"/>
      <c r="BH822" s="98"/>
      <c r="BI822" s="98"/>
      <c r="BJ822" s="98"/>
      <c r="BK822" s="98"/>
      <c r="BL822" s="98"/>
      <c r="BM822" s="98"/>
      <c r="BN822" s="98"/>
    </row>
    <row r="823">
      <c r="A823" s="366" t="b">
        <v>0</v>
      </c>
      <c r="B823" s="128"/>
      <c r="C823" s="129"/>
      <c r="D823" s="130"/>
      <c r="E823" s="131"/>
      <c r="F823" s="132"/>
      <c r="G823" s="132"/>
      <c r="H823" s="132"/>
      <c r="I823" s="132"/>
      <c r="J823" s="132"/>
      <c r="K823" s="130"/>
      <c r="L823" s="130"/>
      <c r="M823" s="130"/>
      <c r="N823" s="195"/>
      <c r="O823" s="369"/>
      <c r="P823" s="370"/>
      <c r="Q823" s="196"/>
      <c r="R823" s="197"/>
      <c r="S823" s="198"/>
      <c r="T823" s="199"/>
      <c r="U823" s="200"/>
      <c r="V823" s="201"/>
      <c r="W823" s="202"/>
      <c r="X823" s="202"/>
      <c r="Y823" s="143"/>
      <c r="Z823" s="367"/>
      <c r="AA823" s="140"/>
      <c r="AB823" s="420"/>
      <c r="AC823" s="421"/>
      <c r="AD823" s="206"/>
      <c r="AE823" s="144"/>
      <c r="AF823" s="133"/>
      <c r="AG823" s="144"/>
      <c r="AH823" s="145"/>
      <c r="AI823" s="146"/>
      <c r="AJ823" s="144"/>
      <c r="AK823" s="147"/>
      <c r="AL823" s="114"/>
      <c r="AM823" s="211"/>
      <c r="AN823" s="132"/>
      <c r="AO823" s="132"/>
      <c r="AP823" s="149"/>
      <c r="AQ823" s="150"/>
      <c r="AR823" s="149"/>
      <c r="AS823" s="132"/>
      <c r="AT823" s="132"/>
      <c r="AU823" s="132"/>
      <c r="AV823" s="132"/>
      <c r="AW823" s="132"/>
      <c r="AX823" s="132"/>
      <c r="AY823" s="132"/>
      <c r="AZ823" s="132"/>
      <c r="BA823" s="132"/>
      <c r="BB823" s="132"/>
      <c r="BC823" s="132"/>
      <c r="BD823" s="132"/>
      <c r="BE823" s="132"/>
      <c r="BF823" s="132"/>
      <c r="BG823" s="132"/>
      <c r="BH823" s="132"/>
      <c r="BI823" s="132"/>
      <c r="BJ823" s="132"/>
      <c r="BK823" s="132"/>
      <c r="BL823" s="132"/>
      <c r="BM823" s="132"/>
      <c r="BN823" s="132"/>
    </row>
    <row r="824">
      <c r="A824" s="362" t="b">
        <v>0</v>
      </c>
      <c r="B824" s="94"/>
      <c r="C824" s="95"/>
      <c r="D824" s="96"/>
      <c r="E824" s="97"/>
      <c r="F824" s="98"/>
      <c r="G824" s="98"/>
      <c r="H824" s="98"/>
      <c r="I824" s="98"/>
      <c r="J824" s="98"/>
      <c r="K824" s="96"/>
      <c r="L824" s="96"/>
      <c r="M824" s="96"/>
      <c r="N824" s="270"/>
      <c r="O824" s="369"/>
      <c r="P824" s="370"/>
      <c r="Q824" s="196"/>
      <c r="R824" s="197"/>
      <c r="S824" s="198"/>
      <c r="T824" s="199"/>
      <c r="U824" s="200"/>
      <c r="V824" s="201"/>
      <c r="W824" s="202"/>
      <c r="X824" s="202"/>
      <c r="Y824" s="109"/>
      <c r="Z824" s="280"/>
      <c r="AA824" s="106"/>
      <c r="AB824" s="281"/>
      <c r="AC824" s="282"/>
      <c r="AD824" s="273"/>
      <c r="AE824" s="110"/>
      <c r="AF824" s="99"/>
      <c r="AG824" s="110"/>
      <c r="AH824" s="111"/>
      <c r="AI824" s="112"/>
      <c r="AJ824" s="110"/>
      <c r="AK824" s="113"/>
      <c r="AL824" s="114"/>
      <c r="AM824" s="278"/>
      <c r="AN824" s="98"/>
      <c r="AO824" s="98"/>
      <c r="AP824" s="116"/>
      <c r="AQ824" s="117"/>
      <c r="AR824" s="116"/>
      <c r="AS824" s="98"/>
      <c r="AT824" s="98"/>
      <c r="AU824" s="98"/>
      <c r="AV824" s="98"/>
      <c r="AW824" s="98"/>
      <c r="AX824" s="98"/>
      <c r="AY824" s="98"/>
      <c r="AZ824" s="98"/>
      <c r="BA824" s="98"/>
      <c r="BB824" s="98"/>
      <c r="BC824" s="98"/>
      <c r="BD824" s="98"/>
      <c r="BE824" s="98"/>
      <c r="BF824" s="98"/>
      <c r="BG824" s="98"/>
      <c r="BH824" s="98"/>
      <c r="BI824" s="98"/>
      <c r="BJ824" s="98"/>
      <c r="BK824" s="98"/>
      <c r="BL824" s="98"/>
      <c r="BM824" s="98"/>
      <c r="BN824" s="98"/>
    </row>
    <row r="825">
      <c r="A825" s="366" t="b">
        <v>0</v>
      </c>
      <c r="B825" s="128"/>
      <c r="C825" s="129"/>
      <c r="D825" s="130"/>
      <c r="E825" s="131"/>
      <c r="F825" s="132"/>
      <c r="G825" s="132"/>
      <c r="H825" s="132"/>
      <c r="I825" s="132"/>
      <c r="J825" s="132"/>
      <c r="K825" s="130"/>
      <c r="L825" s="130"/>
      <c r="M825" s="130"/>
      <c r="N825" s="195"/>
      <c r="O825" s="369"/>
      <c r="P825" s="370"/>
      <c r="Q825" s="196"/>
      <c r="R825" s="197"/>
      <c r="S825" s="198"/>
      <c r="T825" s="199"/>
      <c r="U825" s="200"/>
      <c r="V825" s="201"/>
      <c r="W825" s="202"/>
      <c r="X825" s="202"/>
      <c r="Y825" s="143"/>
      <c r="Z825" s="367"/>
      <c r="AA825" s="140"/>
      <c r="AB825" s="420"/>
      <c r="AC825" s="421"/>
      <c r="AD825" s="206"/>
      <c r="AE825" s="144"/>
      <c r="AF825" s="133"/>
      <c r="AG825" s="144"/>
      <c r="AH825" s="145"/>
      <c r="AI825" s="146"/>
      <c r="AJ825" s="144"/>
      <c r="AK825" s="147"/>
      <c r="AL825" s="114"/>
      <c r="AM825" s="211"/>
      <c r="AN825" s="132"/>
      <c r="AO825" s="132"/>
      <c r="AP825" s="149"/>
      <c r="AQ825" s="150"/>
      <c r="AR825" s="149"/>
      <c r="AS825" s="132"/>
      <c r="AT825" s="132"/>
      <c r="AU825" s="132"/>
      <c r="AV825" s="132"/>
      <c r="AW825" s="132"/>
      <c r="AX825" s="132"/>
      <c r="AY825" s="132"/>
      <c r="AZ825" s="132"/>
      <c r="BA825" s="132"/>
      <c r="BB825" s="132"/>
      <c r="BC825" s="132"/>
      <c r="BD825" s="132"/>
      <c r="BE825" s="132"/>
      <c r="BF825" s="132"/>
      <c r="BG825" s="132"/>
      <c r="BH825" s="132"/>
      <c r="BI825" s="132"/>
      <c r="BJ825" s="132"/>
      <c r="BK825" s="132"/>
      <c r="BL825" s="132"/>
      <c r="BM825" s="132"/>
      <c r="BN825" s="132"/>
    </row>
    <row r="826">
      <c r="A826" s="362" t="b">
        <v>0</v>
      </c>
      <c r="B826" s="94"/>
      <c r="C826" s="95"/>
      <c r="D826" s="96"/>
      <c r="E826" s="97"/>
      <c r="F826" s="98"/>
      <c r="G826" s="98"/>
      <c r="H826" s="98"/>
      <c r="I826" s="98"/>
      <c r="J826" s="98"/>
      <c r="K826" s="96"/>
      <c r="L826" s="96"/>
      <c r="M826" s="96"/>
      <c r="N826" s="270"/>
      <c r="O826" s="369"/>
      <c r="P826" s="370"/>
      <c r="Q826" s="196"/>
      <c r="R826" s="197"/>
      <c r="S826" s="198"/>
      <c r="T826" s="199"/>
      <c r="U826" s="200"/>
      <c r="V826" s="201"/>
      <c r="W826" s="202"/>
      <c r="X826" s="202"/>
      <c r="Y826" s="109"/>
      <c r="Z826" s="280"/>
      <c r="AA826" s="106"/>
      <c r="AB826" s="281"/>
      <c r="AC826" s="282"/>
      <c r="AD826" s="273"/>
      <c r="AE826" s="110"/>
      <c r="AF826" s="99"/>
      <c r="AG826" s="110"/>
      <c r="AH826" s="111"/>
      <c r="AI826" s="112"/>
      <c r="AJ826" s="110"/>
      <c r="AK826" s="113"/>
      <c r="AL826" s="114"/>
      <c r="AM826" s="278"/>
      <c r="AN826" s="98"/>
      <c r="AO826" s="98"/>
      <c r="AP826" s="116"/>
      <c r="AQ826" s="117"/>
      <c r="AR826" s="116"/>
      <c r="AS826" s="98"/>
      <c r="AT826" s="98"/>
      <c r="AU826" s="98"/>
      <c r="AV826" s="98"/>
      <c r="AW826" s="98"/>
      <c r="AX826" s="98"/>
      <c r="AY826" s="98"/>
      <c r="AZ826" s="98"/>
      <c r="BA826" s="98"/>
      <c r="BB826" s="98"/>
      <c r="BC826" s="98"/>
      <c r="BD826" s="98"/>
      <c r="BE826" s="98"/>
      <c r="BF826" s="98"/>
      <c r="BG826" s="98"/>
      <c r="BH826" s="98"/>
      <c r="BI826" s="98"/>
      <c r="BJ826" s="98"/>
      <c r="BK826" s="98"/>
      <c r="BL826" s="98"/>
      <c r="BM826" s="98"/>
      <c r="BN826" s="98"/>
    </row>
    <row r="827">
      <c r="A827" s="366" t="b">
        <v>0</v>
      </c>
      <c r="B827" s="128"/>
      <c r="C827" s="129"/>
      <c r="D827" s="130"/>
      <c r="E827" s="131"/>
      <c r="F827" s="132"/>
      <c r="G827" s="132"/>
      <c r="H827" s="132"/>
      <c r="I827" s="132"/>
      <c r="J827" s="132"/>
      <c r="K827" s="130"/>
      <c r="L827" s="130"/>
      <c r="M827" s="130"/>
      <c r="N827" s="195"/>
      <c r="O827" s="369"/>
      <c r="P827" s="370"/>
      <c r="Q827" s="196"/>
      <c r="R827" s="197"/>
      <c r="S827" s="198"/>
      <c r="T827" s="199"/>
      <c r="U827" s="200"/>
      <c r="V827" s="201"/>
      <c r="W827" s="202"/>
      <c r="X827" s="202"/>
      <c r="Y827" s="143"/>
      <c r="Z827" s="367"/>
      <c r="AA827" s="140"/>
      <c r="AB827" s="420"/>
      <c r="AC827" s="421"/>
      <c r="AD827" s="206"/>
      <c r="AE827" s="144"/>
      <c r="AF827" s="133"/>
      <c r="AG827" s="144"/>
      <c r="AH827" s="145"/>
      <c r="AI827" s="146"/>
      <c r="AJ827" s="144"/>
      <c r="AK827" s="147"/>
      <c r="AL827" s="114"/>
      <c r="AM827" s="211"/>
      <c r="AN827" s="132"/>
      <c r="AO827" s="132"/>
      <c r="AP827" s="149"/>
      <c r="AQ827" s="150"/>
      <c r="AR827" s="149"/>
      <c r="AS827" s="132"/>
      <c r="AT827" s="132"/>
      <c r="AU827" s="132"/>
      <c r="AV827" s="132"/>
      <c r="AW827" s="132"/>
      <c r="AX827" s="132"/>
      <c r="AY827" s="132"/>
      <c r="AZ827" s="132"/>
      <c r="BA827" s="132"/>
      <c r="BB827" s="132"/>
      <c r="BC827" s="132"/>
      <c r="BD827" s="132"/>
      <c r="BE827" s="132"/>
      <c r="BF827" s="132"/>
      <c r="BG827" s="132"/>
      <c r="BH827" s="132"/>
      <c r="BI827" s="132"/>
      <c r="BJ827" s="132"/>
      <c r="BK827" s="132"/>
      <c r="BL827" s="132"/>
      <c r="BM827" s="132"/>
      <c r="BN827" s="132"/>
    </row>
    <row r="828">
      <c r="A828" s="362" t="b">
        <v>0</v>
      </c>
      <c r="B828" s="94"/>
      <c r="C828" s="95"/>
      <c r="D828" s="96"/>
      <c r="E828" s="97"/>
      <c r="F828" s="98"/>
      <c r="G828" s="98"/>
      <c r="H828" s="98"/>
      <c r="I828" s="98"/>
      <c r="J828" s="98"/>
      <c r="K828" s="96"/>
      <c r="L828" s="96"/>
      <c r="M828" s="96"/>
      <c r="N828" s="270"/>
      <c r="O828" s="369"/>
      <c r="P828" s="370"/>
      <c r="Q828" s="196"/>
      <c r="R828" s="197"/>
      <c r="S828" s="198"/>
      <c r="T828" s="199"/>
      <c r="U828" s="200"/>
      <c r="V828" s="201"/>
      <c r="W828" s="202"/>
      <c r="X828" s="202"/>
      <c r="Y828" s="109"/>
      <c r="Z828" s="280"/>
      <c r="AA828" s="106"/>
      <c r="AB828" s="281"/>
      <c r="AC828" s="282"/>
      <c r="AD828" s="273"/>
      <c r="AE828" s="110"/>
      <c r="AF828" s="99"/>
      <c r="AG828" s="110"/>
      <c r="AH828" s="111"/>
      <c r="AI828" s="112"/>
      <c r="AJ828" s="110"/>
      <c r="AK828" s="113"/>
      <c r="AL828" s="114"/>
      <c r="AM828" s="278"/>
      <c r="AN828" s="98"/>
      <c r="AO828" s="98"/>
      <c r="AP828" s="116"/>
      <c r="AQ828" s="117"/>
      <c r="AR828" s="116"/>
      <c r="AS828" s="98"/>
      <c r="AT828" s="98"/>
      <c r="AU828" s="98"/>
      <c r="AV828" s="98"/>
      <c r="AW828" s="98"/>
      <c r="AX828" s="98"/>
      <c r="AY828" s="98"/>
      <c r="AZ828" s="98"/>
      <c r="BA828" s="98"/>
      <c r="BB828" s="98"/>
      <c r="BC828" s="98"/>
      <c r="BD828" s="98"/>
      <c r="BE828" s="98"/>
      <c r="BF828" s="98"/>
      <c r="BG828" s="98"/>
      <c r="BH828" s="98"/>
      <c r="BI828" s="98"/>
      <c r="BJ828" s="98"/>
      <c r="BK828" s="98"/>
      <c r="BL828" s="98"/>
      <c r="BM828" s="98"/>
      <c r="BN828" s="98"/>
    </row>
    <row r="829">
      <c r="A829" s="366" t="b">
        <v>0</v>
      </c>
      <c r="B829" s="128"/>
      <c r="C829" s="129"/>
      <c r="D829" s="130"/>
      <c r="E829" s="131"/>
      <c r="F829" s="132"/>
      <c r="G829" s="132"/>
      <c r="H829" s="132"/>
      <c r="I829" s="132"/>
      <c r="J829" s="132"/>
      <c r="K829" s="130"/>
      <c r="L829" s="130"/>
      <c r="M829" s="130"/>
      <c r="N829" s="195"/>
      <c r="O829" s="369"/>
      <c r="P829" s="370"/>
      <c r="Q829" s="196"/>
      <c r="R829" s="197"/>
      <c r="S829" s="198"/>
      <c r="T829" s="199"/>
      <c r="U829" s="200"/>
      <c r="V829" s="201"/>
      <c r="W829" s="202"/>
      <c r="X829" s="202"/>
      <c r="Y829" s="143"/>
      <c r="Z829" s="367"/>
      <c r="AA829" s="140"/>
      <c r="AB829" s="420"/>
      <c r="AC829" s="421"/>
      <c r="AD829" s="206"/>
      <c r="AE829" s="144"/>
      <c r="AF829" s="133"/>
      <c r="AG829" s="144"/>
      <c r="AH829" s="145"/>
      <c r="AI829" s="146"/>
      <c r="AJ829" s="144"/>
      <c r="AK829" s="147"/>
      <c r="AL829" s="114"/>
      <c r="AM829" s="211"/>
      <c r="AN829" s="132"/>
      <c r="AO829" s="132"/>
      <c r="AP829" s="149"/>
      <c r="AQ829" s="150"/>
      <c r="AR829" s="149"/>
      <c r="AS829" s="132"/>
      <c r="AT829" s="132"/>
      <c r="AU829" s="132"/>
      <c r="AV829" s="132"/>
      <c r="AW829" s="132"/>
      <c r="AX829" s="132"/>
      <c r="AY829" s="132"/>
      <c r="AZ829" s="132"/>
      <c r="BA829" s="132"/>
      <c r="BB829" s="132"/>
      <c r="BC829" s="132"/>
      <c r="BD829" s="132"/>
      <c r="BE829" s="132"/>
      <c r="BF829" s="132"/>
      <c r="BG829" s="132"/>
      <c r="BH829" s="132"/>
      <c r="BI829" s="132"/>
      <c r="BJ829" s="132"/>
      <c r="BK829" s="132"/>
      <c r="BL829" s="132"/>
      <c r="BM829" s="132"/>
      <c r="BN829" s="132"/>
    </row>
    <row r="830">
      <c r="A830" s="362" t="b">
        <v>0</v>
      </c>
      <c r="B830" s="94"/>
      <c r="C830" s="95"/>
      <c r="D830" s="96"/>
      <c r="E830" s="97"/>
      <c r="F830" s="98"/>
      <c r="G830" s="98"/>
      <c r="H830" s="98"/>
      <c r="I830" s="98"/>
      <c r="J830" s="98"/>
      <c r="K830" s="96"/>
      <c r="L830" s="96"/>
      <c r="M830" s="96"/>
      <c r="N830" s="270"/>
      <c r="O830" s="369"/>
      <c r="P830" s="370"/>
      <c r="Q830" s="196"/>
      <c r="R830" s="197"/>
      <c r="S830" s="198"/>
      <c r="T830" s="199"/>
      <c r="U830" s="200"/>
      <c r="V830" s="201"/>
      <c r="W830" s="202"/>
      <c r="X830" s="202"/>
      <c r="Y830" s="109"/>
      <c r="Z830" s="280"/>
      <c r="AA830" s="106"/>
      <c r="AB830" s="281"/>
      <c r="AC830" s="282"/>
      <c r="AD830" s="273"/>
      <c r="AE830" s="110"/>
      <c r="AF830" s="99"/>
      <c r="AG830" s="110"/>
      <c r="AH830" s="111"/>
      <c r="AI830" s="112"/>
      <c r="AJ830" s="110"/>
      <c r="AK830" s="113"/>
      <c r="AL830" s="114"/>
      <c r="AM830" s="278"/>
      <c r="AN830" s="98"/>
      <c r="AO830" s="98"/>
      <c r="AP830" s="116"/>
      <c r="AQ830" s="117"/>
      <c r="AR830" s="116"/>
      <c r="AS830" s="98"/>
      <c r="AT830" s="98"/>
      <c r="AU830" s="98"/>
      <c r="AV830" s="98"/>
      <c r="AW830" s="98"/>
      <c r="AX830" s="98"/>
      <c r="AY830" s="98"/>
      <c r="AZ830" s="98"/>
      <c r="BA830" s="98"/>
      <c r="BB830" s="98"/>
      <c r="BC830" s="98"/>
      <c r="BD830" s="98"/>
      <c r="BE830" s="98"/>
      <c r="BF830" s="98"/>
      <c r="BG830" s="98"/>
      <c r="BH830" s="98"/>
      <c r="BI830" s="98"/>
      <c r="BJ830" s="98"/>
      <c r="BK830" s="98"/>
      <c r="BL830" s="98"/>
      <c r="BM830" s="98"/>
      <c r="BN830" s="98"/>
    </row>
    <row r="831">
      <c r="A831" s="366" t="b">
        <v>0</v>
      </c>
      <c r="B831" s="128"/>
      <c r="C831" s="129"/>
      <c r="D831" s="130"/>
      <c r="E831" s="131"/>
      <c r="F831" s="132"/>
      <c r="G831" s="132"/>
      <c r="H831" s="132"/>
      <c r="I831" s="132"/>
      <c r="J831" s="132"/>
      <c r="K831" s="130"/>
      <c r="L831" s="130"/>
      <c r="M831" s="130"/>
      <c r="N831" s="195"/>
      <c r="O831" s="369"/>
      <c r="P831" s="370"/>
      <c r="Q831" s="196"/>
      <c r="R831" s="197"/>
      <c r="S831" s="198"/>
      <c r="T831" s="199"/>
      <c r="U831" s="200"/>
      <c r="V831" s="201"/>
      <c r="W831" s="202"/>
      <c r="X831" s="202"/>
      <c r="Y831" s="143"/>
      <c r="Z831" s="367"/>
      <c r="AA831" s="140"/>
      <c r="AB831" s="420"/>
      <c r="AC831" s="421"/>
      <c r="AD831" s="206"/>
      <c r="AE831" s="144"/>
      <c r="AF831" s="133"/>
      <c r="AG831" s="144"/>
      <c r="AH831" s="145"/>
      <c r="AI831" s="146"/>
      <c r="AJ831" s="144"/>
      <c r="AK831" s="147"/>
      <c r="AL831" s="114"/>
      <c r="AM831" s="211"/>
      <c r="AN831" s="132"/>
      <c r="AO831" s="132"/>
      <c r="AP831" s="149"/>
      <c r="AQ831" s="150"/>
      <c r="AR831" s="149"/>
      <c r="AS831" s="132"/>
      <c r="AT831" s="132"/>
      <c r="AU831" s="132"/>
      <c r="AV831" s="132"/>
      <c r="AW831" s="132"/>
      <c r="AX831" s="132"/>
      <c r="AY831" s="132"/>
      <c r="AZ831" s="132"/>
      <c r="BA831" s="132"/>
      <c r="BB831" s="132"/>
      <c r="BC831" s="132"/>
      <c r="BD831" s="132"/>
      <c r="BE831" s="132"/>
      <c r="BF831" s="132"/>
      <c r="BG831" s="132"/>
      <c r="BH831" s="132"/>
      <c r="BI831" s="132"/>
      <c r="BJ831" s="132"/>
      <c r="BK831" s="132"/>
      <c r="BL831" s="132"/>
      <c r="BM831" s="132"/>
      <c r="BN831" s="132"/>
    </row>
    <row r="832">
      <c r="A832" s="362" t="b">
        <v>0</v>
      </c>
      <c r="B832" s="94"/>
      <c r="C832" s="95"/>
      <c r="D832" s="96"/>
      <c r="E832" s="97"/>
      <c r="F832" s="98"/>
      <c r="G832" s="98"/>
      <c r="H832" s="98"/>
      <c r="I832" s="98"/>
      <c r="J832" s="98"/>
      <c r="K832" s="96"/>
      <c r="L832" s="96"/>
      <c r="M832" s="96"/>
      <c r="N832" s="270"/>
      <c r="O832" s="369"/>
      <c r="P832" s="370"/>
      <c r="Q832" s="196"/>
      <c r="R832" s="197"/>
      <c r="S832" s="198"/>
      <c r="T832" s="199"/>
      <c r="U832" s="200"/>
      <c r="V832" s="201"/>
      <c r="W832" s="202"/>
      <c r="X832" s="202"/>
      <c r="Y832" s="109"/>
      <c r="Z832" s="280"/>
      <c r="AA832" s="106"/>
      <c r="AB832" s="281"/>
      <c r="AC832" s="282"/>
      <c r="AD832" s="273"/>
      <c r="AE832" s="110"/>
      <c r="AF832" s="99"/>
      <c r="AG832" s="110"/>
      <c r="AH832" s="111"/>
      <c r="AI832" s="112"/>
      <c r="AJ832" s="110"/>
      <c r="AK832" s="113"/>
      <c r="AL832" s="114"/>
      <c r="AM832" s="278"/>
      <c r="AN832" s="98"/>
      <c r="AO832" s="98"/>
      <c r="AP832" s="116"/>
      <c r="AQ832" s="117"/>
      <c r="AR832" s="116"/>
      <c r="AS832" s="98"/>
      <c r="AT832" s="98"/>
      <c r="AU832" s="98"/>
      <c r="AV832" s="98"/>
      <c r="AW832" s="98"/>
      <c r="AX832" s="98"/>
      <c r="AY832" s="98"/>
      <c r="AZ832" s="98"/>
      <c r="BA832" s="98"/>
      <c r="BB832" s="98"/>
      <c r="BC832" s="98"/>
      <c r="BD832" s="98"/>
      <c r="BE832" s="98"/>
      <c r="BF832" s="98"/>
      <c r="BG832" s="98"/>
      <c r="BH832" s="98"/>
      <c r="BI832" s="98"/>
      <c r="BJ832" s="98"/>
      <c r="BK832" s="98"/>
      <c r="BL832" s="98"/>
      <c r="BM832" s="98"/>
      <c r="BN832" s="98"/>
    </row>
    <row r="833">
      <c r="A833" s="366" t="b">
        <v>0</v>
      </c>
      <c r="B833" s="128"/>
      <c r="C833" s="129"/>
      <c r="D833" s="130"/>
      <c r="E833" s="131"/>
      <c r="F833" s="132"/>
      <c r="G833" s="132"/>
      <c r="H833" s="132"/>
      <c r="I833" s="132"/>
      <c r="J833" s="132"/>
      <c r="K833" s="130"/>
      <c r="L833" s="130"/>
      <c r="M833" s="130"/>
      <c r="N833" s="195"/>
      <c r="O833" s="369"/>
      <c r="P833" s="370"/>
      <c r="Q833" s="196"/>
      <c r="R833" s="197"/>
      <c r="S833" s="198"/>
      <c r="T833" s="199"/>
      <c r="U833" s="200"/>
      <c r="V833" s="201"/>
      <c r="W833" s="202"/>
      <c r="X833" s="202"/>
      <c r="Y833" s="143"/>
      <c r="Z833" s="367"/>
      <c r="AA833" s="140"/>
      <c r="AB833" s="420"/>
      <c r="AC833" s="421"/>
      <c r="AD833" s="206"/>
      <c r="AE833" s="144"/>
      <c r="AF833" s="133"/>
      <c r="AG833" s="144"/>
      <c r="AH833" s="145"/>
      <c r="AI833" s="146"/>
      <c r="AJ833" s="144"/>
      <c r="AK833" s="147"/>
      <c r="AL833" s="114"/>
      <c r="AM833" s="211"/>
      <c r="AN833" s="132"/>
      <c r="AO833" s="132"/>
      <c r="AP833" s="149"/>
      <c r="AQ833" s="150"/>
      <c r="AR833" s="149"/>
      <c r="AS833" s="132"/>
      <c r="AT833" s="132"/>
      <c r="AU833" s="132"/>
      <c r="AV833" s="132"/>
      <c r="AW833" s="132"/>
      <c r="AX833" s="132"/>
      <c r="AY833" s="132"/>
      <c r="AZ833" s="132"/>
      <c r="BA833" s="132"/>
      <c r="BB833" s="132"/>
      <c r="BC833" s="132"/>
      <c r="BD833" s="132"/>
      <c r="BE833" s="132"/>
      <c r="BF833" s="132"/>
      <c r="BG833" s="132"/>
      <c r="BH833" s="132"/>
      <c r="BI833" s="132"/>
      <c r="BJ833" s="132"/>
      <c r="BK833" s="132"/>
      <c r="BL833" s="132"/>
      <c r="BM833" s="132"/>
      <c r="BN833" s="132"/>
    </row>
    <row r="834">
      <c r="A834" s="362" t="b">
        <v>0</v>
      </c>
      <c r="B834" s="94"/>
      <c r="C834" s="95"/>
      <c r="D834" s="96"/>
      <c r="E834" s="97"/>
      <c r="F834" s="98"/>
      <c r="G834" s="98"/>
      <c r="H834" s="98"/>
      <c r="I834" s="98"/>
      <c r="J834" s="98"/>
      <c r="K834" s="96"/>
      <c r="L834" s="96"/>
      <c r="M834" s="96"/>
      <c r="N834" s="270"/>
      <c r="O834" s="369"/>
      <c r="P834" s="370"/>
      <c r="Q834" s="196"/>
      <c r="R834" s="197"/>
      <c r="S834" s="198"/>
      <c r="T834" s="199"/>
      <c r="U834" s="200"/>
      <c r="V834" s="201"/>
      <c r="W834" s="202"/>
      <c r="X834" s="202"/>
      <c r="Y834" s="109"/>
      <c r="Z834" s="280"/>
      <c r="AA834" s="106"/>
      <c r="AB834" s="281"/>
      <c r="AC834" s="282"/>
      <c r="AD834" s="273"/>
      <c r="AE834" s="110"/>
      <c r="AF834" s="99"/>
      <c r="AG834" s="110"/>
      <c r="AH834" s="111"/>
      <c r="AI834" s="112"/>
      <c r="AJ834" s="110"/>
      <c r="AK834" s="113"/>
      <c r="AL834" s="114"/>
      <c r="AM834" s="278"/>
      <c r="AN834" s="98"/>
      <c r="AO834" s="98"/>
      <c r="AP834" s="116"/>
      <c r="AQ834" s="117"/>
      <c r="AR834" s="116"/>
      <c r="AS834" s="98"/>
      <c r="AT834" s="98"/>
      <c r="AU834" s="98"/>
      <c r="AV834" s="98"/>
      <c r="AW834" s="98"/>
      <c r="AX834" s="98"/>
      <c r="AY834" s="98"/>
      <c r="AZ834" s="98"/>
      <c r="BA834" s="98"/>
      <c r="BB834" s="98"/>
      <c r="BC834" s="98"/>
      <c r="BD834" s="98"/>
      <c r="BE834" s="98"/>
      <c r="BF834" s="98"/>
      <c r="BG834" s="98"/>
      <c r="BH834" s="98"/>
      <c r="BI834" s="98"/>
      <c r="BJ834" s="98"/>
      <c r="BK834" s="98"/>
      <c r="BL834" s="98"/>
      <c r="BM834" s="98"/>
      <c r="BN834" s="98"/>
    </row>
    <row r="835">
      <c r="A835" s="366" t="b">
        <v>0</v>
      </c>
      <c r="B835" s="128"/>
      <c r="C835" s="129"/>
      <c r="D835" s="130"/>
      <c r="E835" s="131"/>
      <c r="F835" s="132"/>
      <c r="G835" s="132"/>
      <c r="H835" s="132"/>
      <c r="I835" s="132"/>
      <c r="J835" s="132"/>
      <c r="K835" s="130"/>
      <c r="L835" s="130"/>
      <c r="M835" s="130"/>
      <c r="N835" s="195"/>
      <c r="O835" s="369"/>
      <c r="P835" s="370"/>
      <c r="Q835" s="196"/>
      <c r="R835" s="197"/>
      <c r="S835" s="198"/>
      <c r="T835" s="199"/>
      <c r="U835" s="200"/>
      <c r="V835" s="201"/>
      <c r="W835" s="202"/>
      <c r="X835" s="202"/>
      <c r="Y835" s="143"/>
      <c r="Z835" s="367"/>
      <c r="AA835" s="140"/>
      <c r="AB835" s="420"/>
      <c r="AC835" s="421"/>
      <c r="AD835" s="206"/>
      <c r="AE835" s="144"/>
      <c r="AF835" s="133"/>
      <c r="AG835" s="144"/>
      <c r="AH835" s="145"/>
      <c r="AI835" s="146"/>
      <c r="AJ835" s="144"/>
      <c r="AK835" s="147"/>
      <c r="AL835" s="114"/>
      <c r="AM835" s="211"/>
      <c r="AN835" s="132"/>
      <c r="AO835" s="132"/>
      <c r="AP835" s="149"/>
      <c r="AQ835" s="150"/>
      <c r="AR835" s="149"/>
      <c r="AS835" s="132"/>
      <c r="AT835" s="132"/>
      <c r="AU835" s="132"/>
      <c r="AV835" s="132"/>
      <c r="AW835" s="132"/>
      <c r="AX835" s="132"/>
      <c r="AY835" s="132"/>
      <c r="AZ835" s="132"/>
      <c r="BA835" s="132"/>
      <c r="BB835" s="132"/>
      <c r="BC835" s="132"/>
      <c r="BD835" s="132"/>
      <c r="BE835" s="132"/>
      <c r="BF835" s="132"/>
      <c r="BG835" s="132"/>
      <c r="BH835" s="132"/>
      <c r="BI835" s="132"/>
      <c r="BJ835" s="132"/>
      <c r="BK835" s="132"/>
      <c r="BL835" s="132"/>
      <c r="BM835" s="132"/>
      <c r="BN835" s="132"/>
    </row>
    <row r="836">
      <c r="A836" s="362" t="b">
        <v>0</v>
      </c>
      <c r="B836" s="94"/>
      <c r="C836" s="95"/>
      <c r="D836" s="96"/>
      <c r="E836" s="97"/>
      <c r="F836" s="98"/>
      <c r="G836" s="98"/>
      <c r="H836" s="98"/>
      <c r="I836" s="98"/>
      <c r="J836" s="98"/>
      <c r="K836" s="96"/>
      <c r="L836" s="96"/>
      <c r="M836" s="96"/>
      <c r="N836" s="270"/>
      <c r="O836" s="369"/>
      <c r="P836" s="370"/>
      <c r="Q836" s="196"/>
      <c r="R836" s="197"/>
      <c r="S836" s="198"/>
      <c r="T836" s="199"/>
      <c r="U836" s="200"/>
      <c r="V836" s="201"/>
      <c r="W836" s="202"/>
      <c r="X836" s="202"/>
      <c r="Y836" s="109"/>
      <c r="Z836" s="280"/>
      <c r="AA836" s="106"/>
      <c r="AB836" s="281"/>
      <c r="AC836" s="282"/>
      <c r="AD836" s="273"/>
      <c r="AE836" s="110"/>
      <c r="AF836" s="99"/>
      <c r="AG836" s="110"/>
      <c r="AH836" s="111"/>
      <c r="AI836" s="112"/>
      <c r="AJ836" s="110"/>
      <c r="AK836" s="113"/>
      <c r="AL836" s="114"/>
      <c r="AM836" s="278"/>
      <c r="AN836" s="98"/>
      <c r="AO836" s="98"/>
      <c r="AP836" s="116"/>
      <c r="AQ836" s="117"/>
      <c r="AR836" s="116"/>
      <c r="AS836" s="98"/>
      <c r="AT836" s="98"/>
      <c r="AU836" s="98"/>
      <c r="AV836" s="98"/>
      <c r="AW836" s="98"/>
      <c r="AX836" s="98"/>
      <c r="AY836" s="98"/>
      <c r="AZ836" s="98"/>
      <c r="BA836" s="98"/>
      <c r="BB836" s="98"/>
      <c r="BC836" s="98"/>
      <c r="BD836" s="98"/>
      <c r="BE836" s="98"/>
      <c r="BF836" s="98"/>
      <c r="BG836" s="98"/>
      <c r="BH836" s="98"/>
      <c r="BI836" s="98"/>
      <c r="BJ836" s="98"/>
      <c r="BK836" s="98"/>
      <c r="BL836" s="98"/>
      <c r="BM836" s="98"/>
      <c r="BN836" s="98"/>
    </row>
    <row r="837">
      <c r="A837" s="366" t="b">
        <v>0</v>
      </c>
      <c r="B837" s="128"/>
      <c r="C837" s="129"/>
      <c r="D837" s="130"/>
      <c r="E837" s="131"/>
      <c r="F837" s="132"/>
      <c r="G837" s="132"/>
      <c r="H837" s="132"/>
      <c r="I837" s="132"/>
      <c r="J837" s="132"/>
      <c r="K837" s="130"/>
      <c r="L837" s="130"/>
      <c r="M837" s="130"/>
      <c r="N837" s="195"/>
      <c r="O837" s="369"/>
      <c r="P837" s="370"/>
      <c r="Q837" s="196"/>
      <c r="R837" s="197"/>
      <c r="S837" s="198"/>
      <c r="T837" s="199"/>
      <c r="U837" s="200"/>
      <c r="V837" s="201"/>
      <c r="W837" s="202"/>
      <c r="X837" s="202"/>
      <c r="Y837" s="143"/>
      <c r="Z837" s="367"/>
      <c r="AA837" s="140"/>
      <c r="AB837" s="420"/>
      <c r="AC837" s="421"/>
      <c r="AD837" s="206"/>
      <c r="AE837" s="144"/>
      <c r="AF837" s="133"/>
      <c r="AG837" s="144"/>
      <c r="AH837" s="145"/>
      <c r="AI837" s="146"/>
      <c r="AJ837" s="144"/>
      <c r="AK837" s="147"/>
      <c r="AL837" s="114"/>
      <c r="AM837" s="211"/>
      <c r="AN837" s="132"/>
      <c r="AO837" s="132"/>
      <c r="AP837" s="149"/>
      <c r="AQ837" s="150"/>
      <c r="AR837" s="149"/>
      <c r="AS837" s="132"/>
      <c r="AT837" s="132"/>
      <c r="AU837" s="132"/>
      <c r="AV837" s="132"/>
      <c r="AW837" s="132"/>
      <c r="AX837" s="132"/>
      <c r="AY837" s="132"/>
      <c r="AZ837" s="132"/>
      <c r="BA837" s="132"/>
      <c r="BB837" s="132"/>
      <c r="BC837" s="132"/>
      <c r="BD837" s="132"/>
      <c r="BE837" s="132"/>
      <c r="BF837" s="132"/>
      <c r="BG837" s="132"/>
      <c r="BH837" s="132"/>
      <c r="BI837" s="132"/>
      <c r="BJ837" s="132"/>
      <c r="BK837" s="132"/>
      <c r="BL837" s="132"/>
      <c r="BM837" s="132"/>
      <c r="BN837" s="132"/>
    </row>
    <row r="838">
      <c r="A838" s="362" t="b">
        <v>0</v>
      </c>
      <c r="B838" s="94"/>
      <c r="C838" s="95"/>
      <c r="D838" s="96"/>
      <c r="E838" s="97"/>
      <c r="F838" s="98"/>
      <c r="G838" s="98"/>
      <c r="H838" s="98"/>
      <c r="I838" s="98"/>
      <c r="J838" s="98"/>
      <c r="K838" s="96"/>
      <c r="L838" s="96"/>
      <c r="M838" s="96"/>
      <c r="N838" s="270"/>
      <c r="O838" s="369"/>
      <c r="P838" s="370"/>
      <c r="Q838" s="196"/>
      <c r="R838" s="197"/>
      <c r="S838" s="198"/>
      <c r="T838" s="199"/>
      <c r="U838" s="200"/>
      <c r="V838" s="201"/>
      <c r="W838" s="202"/>
      <c r="X838" s="202"/>
      <c r="Y838" s="109"/>
      <c r="Z838" s="280"/>
      <c r="AA838" s="106"/>
      <c r="AB838" s="281"/>
      <c r="AC838" s="282"/>
      <c r="AD838" s="273"/>
      <c r="AE838" s="110"/>
      <c r="AF838" s="99"/>
      <c r="AG838" s="110"/>
      <c r="AH838" s="111"/>
      <c r="AI838" s="112"/>
      <c r="AJ838" s="110"/>
      <c r="AK838" s="113"/>
      <c r="AL838" s="114"/>
      <c r="AM838" s="278"/>
      <c r="AN838" s="98"/>
      <c r="AO838" s="98"/>
      <c r="AP838" s="116"/>
      <c r="AQ838" s="117"/>
      <c r="AR838" s="116"/>
      <c r="AS838" s="98"/>
      <c r="AT838" s="98"/>
      <c r="AU838" s="98"/>
      <c r="AV838" s="98"/>
      <c r="AW838" s="98"/>
      <c r="AX838" s="98"/>
      <c r="AY838" s="98"/>
      <c r="AZ838" s="98"/>
      <c r="BA838" s="98"/>
      <c r="BB838" s="98"/>
      <c r="BC838" s="98"/>
      <c r="BD838" s="98"/>
      <c r="BE838" s="98"/>
      <c r="BF838" s="98"/>
      <c r="BG838" s="98"/>
      <c r="BH838" s="98"/>
      <c r="BI838" s="98"/>
      <c r="BJ838" s="98"/>
      <c r="BK838" s="98"/>
      <c r="BL838" s="98"/>
      <c r="BM838" s="98"/>
      <c r="BN838" s="98"/>
    </row>
    <row r="839">
      <c r="A839" s="366" t="b">
        <v>0</v>
      </c>
      <c r="B839" s="128"/>
      <c r="C839" s="129"/>
      <c r="D839" s="130"/>
      <c r="E839" s="131"/>
      <c r="F839" s="132"/>
      <c r="G839" s="132"/>
      <c r="H839" s="132"/>
      <c r="I839" s="132"/>
      <c r="J839" s="132"/>
      <c r="K839" s="130"/>
      <c r="L839" s="130"/>
      <c r="M839" s="130"/>
      <c r="N839" s="195"/>
      <c r="O839" s="369"/>
      <c r="P839" s="370"/>
      <c r="Q839" s="196"/>
      <c r="R839" s="197"/>
      <c r="S839" s="198"/>
      <c r="T839" s="199"/>
      <c r="U839" s="200"/>
      <c r="V839" s="201"/>
      <c r="W839" s="202"/>
      <c r="X839" s="202"/>
      <c r="Y839" s="143"/>
      <c r="Z839" s="367"/>
      <c r="AA839" s="140"/>
      <c r="AB839" s="420"/>
      <c r="AC839" s="421"/>
      <c r="AD839" s="206"/>
      <c r="AE839" s="144"/>
      <c r="AF839" s="133"/>
      <c r="AG839" s="144"/>
      <c r="AH839" s="145"/>
      <c r="AI839" s="146"/>
      <c r="AJ839" s="144"/>
      <c r="AK839" s="147"/>
      <c r="AL839" s="114"/>
      <c r="AM839" s="211"/>
      <c r="AN839" s="132"/>
      <c r="AO839" s="132"/>
      <c r="AP839" s="149"/>
      <c r="AQ839" s="150"/>
      <c r="AR839" s="149"/>
      <c r="AS839" s="132"/>
      <c r="AT839" s="132"/>
      <c r="AU839" s="132"/>
      <c r="AV839" s="132"/>
      <c r="AW839" s="132"/>
      <c r="AX839" s="132"/>
      <c r="AY839" s="132"/>
      <c r="AZ839" s="132"/>
      <c r="BA839" s="132"/>
      <c r="BB839" s="132"/>
      <c r="BC839" s="132"/>
      <c r="BD839" s="132"/>
      <c r="BE839" s="132"/>
      <c r="BF839" s="132"/>
      <c r="BG839" s="132"/>
      <c r="BH839" s="132"/>
      <c r="BI839" s="132"/>
      <c r="BJ839" s="132"/>
      <c r="BK839" s="132"/>
      <c r="BL839" s="132"/>
      <c r="BM839" s="132"/>
      <c r="BN839" s="132"/>
    </row>
    <row r="840">
      <c r="A840" s="362" t="b">
        <v>0</v>
      </c>
      <c r="B840" s="94"/>
      <c r="C840" s="95"/>
      <c r="D840" s="96"/>
      <c r="E840" s="97"/>
      <c r="F840" s="98"/>
      <c r="G840" s="98"/>
      <c r="H840" s="98"/>
      <c r="I840" s="98"/>
      <c r="J840" s="98"/>
      <c r="K840" s="96"/>
      <c r="L840" s="96"/>
      <c r="M840" s="96"/>
      <c r="N840" s="270"/>
      <c r="O840" s="369"/>
      <c r="P840" s="370"/>
      <c r="Q840" s="196"/>
      <c r="R840" s="197"/>
      <c r="S840" s="198"/>
      <c r="T840" s="199"/>
      <c r="U840" s="200"/>
      <c r="V840" s="201"/>
      <c r="W840" s="202"/>
      <c r="X840" s="202"/>
      <c r="Y840" s="109"/>
      <c r="Z840" s="280"/>
      <c r="AA840" s="106"/>
      <c r="AB840" s="281"/>
      <c r="AC840" s="282"/>
      <c r="AD840" s="273"/>
      <c r="AE840" s="110"/>
      <c r="AF840" s="99"/>
      <c r="AG840" s="110"/>
      <c r="AH840" s="111"/>
      <c r="AI840" s="112"/>
      <c r="AJ840" s="110"/>
      <c r="AK840" s="113"/>
      <c r="AL840" s="114"/>
      <c r="AM840" s="278"/>
      <c r="AN840" s="98"/>
      <c r="AO840" s="98"/>
      <c r="AP840" s="116"/>
      <c r="AQ840" s="117"/>
      <c r="AR840" s="116"/>
      <c r="AS840" s="98"/>
      <c r="AT840" s="98"/>
      <c r="AU840" s="98"/>
      <c r="AV840" s="98"/>
      <c r="AW840" s="98"/>
      <c r="AX840" s="98"/>
      <c r="AY840" s="98"/>
      <c r="AZ840" s="98"/>
      <c r="BA840" s="98"/>
      <c r="BB840" s="98"/>
      <c r="BC840" s="98"/>
      <c r="BD840" s="98"/>
      <c r="BE840" s="98"/>
      <c r="BF840" s="98"/>
      <c r="BG840" s="98"/>
      <c r="BH840" s="98"/>
      <c r="BI840" s="98"/>
      <c r="BJ840" s="98"/>
      <c r="BK840" s="98"/>
      <c r="BL840" s="98"/>
      <c r="BM840" s="98"/>
      <c r="BN840" s="98"/>
    </row>
    <row r="841">
      <c r="A841" s="366" t="b">
        <v>0</v>
      </c>
      <c r="B841" s="128"/>
      <c r="C841" s="129"/>
      <c r="D841" s="130"/>
      <c r="E841" s="131"/>
      <c r="F841" s="132"/>
      <c r="G841" s="132"/>
      <c r="H841" s="132"/>
      <c r="I841" s="132"/>
      <c r="J841" s="132"/>
      <c r="K841" s="130"/>
      <c r="L841" s="130"/>
      <c r="M841" s="130"/>
      <c r="N841" s="195"/>
      <c r="O841" s="369"/>
      <c r="P841" s="370"/>
      <c r="Q841" s="196"/>
      <c r="R841" s="197"/>
      <c r="S841" s="198"/>
      <c r="T841" s="199"/>
      <c r="U841" s="200"/>
      <c r="V841" s="201"/>
      <c r="W841" s="202"/>
      <c r="X841" s="202"/>
      <c r="Y841" s="143"/>
      <c r="Z841" s="367"/>
      <c r="AA841" s="140"/>
      <c r="AB841" s="420"/>
      <c r="AC841" s="421"/>
      <c r="AD841" s="206"/>
      <c r="AE841" s="144"/>
      <c r="AF841" s="133"/>
      <c r="AG841" s="144"/>
      <c r="AH841" s="145"/>
      <c r="AI841" s="146"/>
      <c r="AJ841" s="144"/>
      <c r="AK841" s="147"/>
      <c r="AL841" s="114"/>
      <c r="AM841" s="211"/>
      <c r="AN841" s="132"/>
      <c r="AO841" s="132"/>
      <c r="AP841" s="149"/>
      <c r="AQ841" s="150"/>
      <c r="AR841" s="149"/>
      <c r="AS841" s="132"/>
      <c r="AT841" s="132"/>
      <c r="AU841" s="132"/>
      <c r="AV841" s="132"/>
      <c r="AW841" s="132"/>
      <c r="AX841" s="132"/>
      <c r="AY841" s="132"/>
      <c r="AZ841" s="132"/>
      <c r="BA841" s="132"/>
      <c r="BB841" s="132"/>
      <c r="BC841" s="132"/>
      <c r="BD841" s="132"/>
      <c r="BE841" s="132"/>
      <c r="BF841" s="132"/>
      <c r="BG841" s="132"/>
      <c r="BH841" s="132"/>
      <c r="BI841" s="132"/>
      <c r="BJ841" s="132"/>
      <c r="BK841" s="132"/>
      <c r="BL841" s="132"/>
      <c r="BM841" s="132"/>
      <c r="BN841" s="132"/>
    </row>
    <row r="842">
      <c r="A842" s="362" t="b">
        <v>0</v>
      </c>
      <c r="B842" s="94"/>
      <c r="C842" s="95"/>
      <c r="D842" s="96"/>
      <c r="E842" s="97"/>
      <c r="F842" s="98"/>
      <c r="G842" s="98"/>
      <c r="H842" s="98"/>
      <c r="I842" s="98"/>
      <c r="J842" s="98"/>
      <c r="K842" s="96"/>
      <c r="L842" s="96"/>
      <c r="M842" s="96"/>
      <c r="N842" s="270"/>
      <c r="O842" s="369"/>
      <c r="P842" s="370"/>
      <c r="Q842" s="196"/>
      <c r="R842" s="197"/>
      <c r="S842" s="198"/>
      <c r="T842" s="199"/>
      <c r="U842" s="200"/>
      <c r="V842" s="201"/>
      <c r="W842" s="202"/>
      <c r="X842" s="202"/>
      <c r="Y842" s="109"/>
      <c r="Z842" s="280"/>
      <c r="AA842" s="106"/>
      <c r="AB842" s="281"/>
      <c r="AC842" s="282"/>
      <c r="AD842" s="273"/>
      <c r="AE842" s="110"/>
      <c r="AF842" s="99"/>
      <c r="AG842" s="110"/>
      <c r="AH842" s="111"/>
      <c r="AI842" s="112"/>
      <c r="AJ842" s="110"/>
      <c r="AK842" s="113"/>
      <c r="AL842" s="114"/>
      <c r="AM842" s="278"/>
      <c r="AN842" s="98"/>
      <c r="AO842" s="98"/>
      <c r="AP842" s="116"/>
      <c r="AQ842" s="117"/>
      <c r="AR842" s="116"/>
      <c r="AS842" s="98"/>
      <c r="AT842" s="98"/>
      <c r="AU842" s="98"/>
      <c r="AV842" s="98"/>
      <c r="AW842" s="98"/>
      <c r="AX842" s="98"/>
      <c r="AY842" s="98"/>
      <c r="AZ842" s="98"/>
      <c r="BA842" s="98"/>
      <c r="BB842" s="98"/>
      <c r="BC842" s="98"/>
      <c r="BD842" s="98"/>
      <c r="BE842" s="98"/>
      <c r="BF842" s="98"/>
      <c r="BG842" s="98"/>
      <c r="BH842" s="98"/>
      <c r="BI842" s="98"/>
      <c r="BJ842" s="98"/>
      <c r="BK842" s="98"/>
      <c r="BL842" s="98"/>
      <c r="BM842" s="98"/>
      <c r="BN842" s="98"/>
    </row>
    <row r="843">
      <c r="A843" s="366" t="b">
        <v>0</v>
      </c>
      <c r="B843" s="128"/>
      <c r="C843" s="129"/>
      <c r="D843" s="130"/>
      <c r="E843" s="131"/>
      <c r="F843" s="132"/>
      <c r="G843" s="132"/>
      <c r="H843" s="132"/>
      <c r="I843" s="132"/>
      <c r="J843" s="132"/>
      <c r="K843" s="130"/>
      <c r="L843" s="130"/>
      <c r="M843" s="130"/>
      <c r="N843" s="195"/>
      <c r="O843" s="369"/>
      <c r="P843" s="370"/>
      <c r="Q843" s="196"/>
      <c r="R843" s="197"/>
      <c r="S843" s="198"/>
      <c r="T843" s="199"/>
      <c r="U843" s="200"/>
      <c r="V843" s="201"/>
      <c r="W843" s="202"/>
      <c r="X843" s="202"/>
      <c r="Y843" s="143"/>
      <c r="Z843" s="367"/>
      <c r="AA843" s="140"/>
      <c r="AB843" s="420"/>
      <c r="AC843" s="421"/>
      <c r="AD843" s="206"/>
      <c r="AE843" s="144"/>
      <c r="AF843" s="133"/>
      <c r="AG843" s="144"/>
      <c r="AH843" s="145"/>
      <c r="AI843" s="146"/>
      <c r="AJ843" s="144"/>
      <c r="AK843" s="147"/>
      <c r="AL843" s="114"/>
      <c r="AM843" s="211"/>
      <c r="AN843" s="132"/>
      <c r="AO843" s="132"/>
      <c r="AP843" s="149"/>
      <c r="AQ843" s="150"/>
      <c r="AR843" s="149"/>
      <c r="AS843" s="132"/>
      <c r="AT843" s="132"/>
      <c r="AU843" s="132"/>
      <c r="AV843" s="132"/>
      <c r="AW843" s="132"/>
      <c r="AX843" s="132"/>
      <c r="AY843" s="132"/>
      <c r="AZ843" s="132"/>
      <c r="BA843" s="132"/>
      <c r="BB843" s="132"/>
      <c r="BC843" s="132"/>
      <c r="BD843" s="132"/>
      <c r="BE843" s="132"/>
      <c r="BF843" s="132"/>
      <c r="BG843" s="132"/>
      <c r="BH843" s="132"/>
      <c r="BI843" s="132"/>
      <c r="BJ843" s="132"/>
      <c r="BK843" s="132"/>
      <c r="BL843" s="132"/>
      <c r="BM843" s="132"/>
      <c r="BN843" s="132"/>
    </row>
    <row r="844">
      <c r="A844" s="362" t="b">
        <v>0</v>
      </c>
      <c r="B844" s="94"/>
      <c r="C844" s="95"/>
      <c r="D844" s="96"/>
      <c r="E844" s="97"/>
      <c r="F844" s="98"/>
      <c r="G844" s="98"/>
      <c r="H844" s="98"/>
      <c r="I844" s="98"/>
      <c r="J844" s="98"/>
      <c r="K844" s="96"/>
      <c r="L844" s="96"/>
      <c r="M844" s="96"/>
      <c r="N844" s="270"/>
      <c r="O844" s="369"/>
      <c r="P844" s="370"/>
      <c r="Q844" s="196"/>
      <c r="R844" s="197"/>
      <c r="S844" s="198"/>
      <c r="T844" s="199"/>
      <c r="U844" s="200"/>
      <c r="V844" s="201"/>
      <c r="W844" s="202"/>
      <c r="X844" s="202"/>
      <c r="Y844" s="109"/>
      <c r="Z844" s="280"/>
      <c r="AA844" s="106"/>
      <c r="AB844" s="281"/>
      <c r="AC844" s="282"/>
      <c r="AD844" s="273"/>
      <c r="AE844" s="110"/>
      <c r="AF844" s="99"/>
      <c r="AG844" s="110"/>
      <c r="AH844" s="111"/>
      <c r="AI844" s="112"/>
      <c r="AJ844" s="110"/>
      <c r="AK844" s="113"/>
      <c r="AL844" s="114"/>
      <c r="AM844" s="278"/>
      <c r="AN844" s="98"/>
      <c r="AO844" s="98"/>
      <c r="AP844" s="116"/>
      <c r="AQ844" s="117"/>
      <c r="AR844" s="116"/>
      <c r="AS844" s="98"/>
      <c r="AT844" s="98"/>
      <c r="AU844" s="98"/>
      <c r="AV844" s="98"/>
      <c r="AW844" s="98"/>
      <c r="AX844" s="98"/>
      <c r="AY844" s="98"/>
      <c r="AZ844" s="98"/>
      <c r="BA844" s="98"/>
      <c r="BB844" s="98"/>
      <c r="BC844" s="98"/>
      <c r="BD844" s="98"/>
      <c r="BE844" s="98"/>
      <c r="BF844" s="98"/>
      <c r="BG844" s="98"/>
      <c r="BH844" s="98"/>
      <c r="BI844" s="98"/>
      <c r="BJ844" s="98"/>
      <c r="BK844" s="98"/>
      <c r="BL844" s="98"/>
      <c r="BM844" s="98"/>
      <c r="BN844" s="98"/>
    </row>
    <row r="845">
      <c r="A845" s="366" t="b">
        <v>0</v>
      </c>
      <c r="B845" s="128"/>
      <c r="C845" s="129"/>
      <c r="D845" s="130"/>
      <c r="E845" s="131"/>
      <c r="F845" s="132"/>
      <c r="G845" s="132"/>
      <c r="H845" s="132"/>
      <c r="I845" s="132"/>
      <c r="J845" s="132"/>
      <c r="K845" s="130"/>
      <c r="L845" s="130"/>
      <c r="M845" s="130"/>
      <c r="N845" s="195"/>
      <c r="O845" s="369"/>
      <c r="P845" s="370"/>
      <c r="Q845" s="196"/>
      <c r="R845" s="197"/>
      <c r="S845" s="198"/>
      <c r="T845" s="199"/>
      <c r="U845" s="200"/>
      <c r="V845" s="201"/>
      <c r="W845" s="202"/>
      <c r="X845" s="202"/>
      <c r="Y845" s="143"/>
      <c r="Z845" s="367"/>
      <c r="AA845" s="140"/>
      <c r="AB845" s="420"/>
      <c r="AC845" s="421"/>
      <c r="AD845" s="206"/>
      <c r="AE845" s="144"/>
      <c r="AF845" s="133"/>
      <c r="AG845" s="144"/>
      <c r="AH845" s="145"/>
      <c r="AI845" s="146"/>
      <c r="AJ845" s="144"/>
      <c r="AK845" s="147"/>
      <c r="AL845" s="114"/>
      <c r="AM845" s="211"/>
      <c r="AN845" s="132"/>
      <c r="AO845" s="132"/>
      <c r="AP845" s="149"/>
      <c r="AQ845" s="150"/>
      <c r="AR845" s="149"/>
      <c r="AS845" s="132"/>
      <c r="AT845" s="132"/>
      <c r="AU845" s="132"/>
      <c r="AV845" s="132"/>
      <c r="AW845" s="132"/>
      <c r="AX845" s="132"/>
      <c r="AY845" s="132"/>
      <c r="AZ845" s="132"/>
      <c r="BA845" s="132"/>
      <c r="BB845" s="132"/>
      <c r="BC845" s="132"/>
      <c r="BD845" s="132"/>
      <c r="BE845" s="132"/>
      <c r="BF845" s="132"/>
      <c r="BG845" s="132"/>
      <c r="BH845" s="132"/>
      <c r="BI845" s="132"/>
      <c r="BJ845" s="132"/>
      <c r="BK845" s="132"/>
      <c r="BL845" s="132"/>
      <c r="BM845" s="132"/>
      <c r="BN845" s="132"/>
    </row>
    <row r="846">
      <c r="A846" s="362" t="b">
        <v>0</v>
      </c>
      <c r="B846" s="94"/>
      <c r="C846" s="95"/>
      <c r="D846" s="96"/>
      <c r="E846" s="97"/>
      <c r="F846" s="98"/>
      <c r="G846" s="98"/>
      <c r="H846" s="98"/>
      <c r="I846" s="98"/>
      <c r="J846" s="98"/>
      <c r="K846" s="96"/>
      <c r="L846" s="96"/>
      <c r="M846" s="96"/>
      <c r="N846" s="270"/>
      <c r="O846" s="369"/>
      <c r="P846" s="370"/>
      <c r="Q846" s="196"/>
      <c r="R846" s="197"/>
      <c r="S846" s="198"/>
      <c r="T846" s="199"/>
      <c r="U846" s="200"/>
      <c r="V846" s="201"/>
      <c r="W846" s="202"/>
      <c r="X846" s="202"/>
      <c r="Y846" s="109"/>
      <c r="Z846" s="280"/>
      <c r="AA846" s="106"/>
      <c r="AB846" s="281"/>
      <c r="AC846" s="282"/>
      <c r="AD846" s="273"/>
      <c r="AE846" s="110"/>
      <c r="AF846" s="99"/>
      <c r="AG846" s="110"/>
      <c r="AH846" s="111"/>
      <c r="AI846" s="112"/>
      <c r="AJ846" s="110"/>
      <c r="AK846" s="113"/>
      <c r="AL846" s="114"/>
      <c r="AM846" s="278"/>
      <c r="AN846" s="98"/>
      <c r="AO846" s="98"/>
      <c r="AP846" s="116"/>
      <c r="AQ846" s="117"/>
      <c r="AR846" s="116"/>
      <c r="AS846" s="98"/>
      <c r="AT846" s="98"/>
      <c r="AU846" s="98"/>
      <c r="AV846" s="98"/>
      <c r="AW846" s="98"/>
      <c r="AX846" s="98"/>
      <c r="AY846" s="98"/>
      <c r="AZ846" s="98"/>
      <c r="BA846" s="98"/>
      <c r="BB846" s="98"/>
      <c r="BC846" s="98"/>
      <c r="BD846" s="98"/>
      <c r="BE846" s="98"/>
      <c r="BF846" s="98"/>
      <c r="BG846" s="98"/>
      <c r="BH846" s="98"/>
      <c r="BI846" s="98"/>
      <c r="BJ846" s="98"/>
      <c r="BK846" s="98"/>
      <c r="BL846" s="98"/>
      <c r="BM846" s="98"/>
      <c r="BN846" s="98"/>
    </row>
    <row r="847">
      <c r="A847" s="366" t="b">
        <v>0</v>
      </c>
      <c r="B847" s="128"/>
      <c r="C847" s="129"/>
      <c r="D847" s="130"/>
      <c r="E847" s="131"/>
      <c r="F847" s="132"/>
      <c r="G847" s="132"/>
      <c r="H847" s="132"/>
      <c r="I847" s="132"/>
      <c r="J847" s="132"/>
      <c r="K847" s="130"/>
      <c r="L847" s="130"/>
      <c r="M847" s="130"/>
      <c r="N847" s="195"/>
      <c r="O847" s="369"/>
      <c r="P847" s="370"/>
      <c r="Q847" s="196"/>
      <c r="R847" s="197"/>
      <c r="S847" s="198"/>
      <c r="T847" s="199"/>
      <c r="U847" s="200"/>
      <c r="V847" s="201"/>
      <c r="W847" s="202"/>
      <c r="X847" s="202"/>
      <c r="Y847" s="143"/>
      <c r="Z847" s="367"/>
      <c r="AA847" s="140"/>
      <c r="AB847" s="420"/>
      <c r="AC847" s="421"/>
      <c r="AD847" s="206"/>
      <c r="AE847" s="144"/>
      <c r="AF847" s="133"/>
      <c r="AG847" s="144"/>
      <c r="AH847" s="145"/>
      <c r="AI847" s="146"/>
      <c r="AJ847" s="144"/>
      <c r="AK847" s="147"/>
      <c r="AL847" s="114"/>
      <c r="AM847" s="211"/>
      <c r="AN847" s="132"/>
      <c r="AO847" s="132"/>
      <c r="AP847" s="149"/>
      <c r="AQ847" s="150"/>
      <c r="AR847" s="149"/>
      <c r="AS847" s="132"/>
      <c r="AT847" s="132"/>
      <c r="AU847" s="132"/>
      <c r="AV847" s="132"/>
      <c r="AW847" s="132"/>
      <c r="AX847" s="132"/>
      <c r="AY847" s="132"/>
      <c r="AZ847" s="132"/>
      <c r="BA847" s="132"/>
      <c r="BB847" s="132"/>
      <c r="BC847" s="132"/>
      <c r="BD847" s="132"/>
      <c r="BE847" s="132"/>
      <c r="BF847" s="132"/>
      <c r="BG847" s="132"/>
      <c r="BH847" s="132"/>
      <c r="BI847" s="132"/>
      <c r="BJ847" s="132"/>
      <c r="BK847" s="132"/>
      <c r="BL847" s="132"/>
      <c r="BM847" s="132"/>
      <c r="BN847" s="132"/>
    </row>
    <row r="848">
      <c r="A848" s="362" t="b">
        <v>0</v>
      </c>
      <c r="B848" s="94"/>
      <c r="C848" s="95"/>
      <c r="D848" s="96"/>
      <c r="E848" s="97"/>
      <c r="F848" s="98"/>
      <c r="G848" s="98"/>
      <c r="H848" s="98"/>
      <c r="I848" s="98"/>
      <c r="J848" s="98"/>
      <c r="K848" s="96"/>
      <c r="L848" s="96"/>
      <c r="M848" s="96"/>
      <c r="N848" s="270"/>
      <c r="O848" s="369"/>
      <c r="P848" s="370"/>
      <c r="Q848" s="196"/>
      <c r="R848" s="197"/>
      <c r="S848" s="198"/>
      <c r="T848" s="199"/>
      <c r="U848" s="200"/>
      <c r="V848" s="201"/>
      <c r="W848" s="202"/>
      <c r="X848" s="202"/>
      <c r="Y848" s="109"/>
      <c r="Z848" s="280"/>
      <c r="AA848" s="106"/>
      <c r="AB848" s="281"/>
      <c r="AC848" s="282"/>
      <c r="AD848" s="273"/>
      <c r="AE848" s="110"/>
      <c r="AF848" s="99"/>
      <c r="AG848" s="110"/>
      <c r="AH848" s="111"/>
      <c r="AI848" s="112"/>
      <c r="AJ848" s="110"/>
      <c r="AK848" s="113"/>
      <c r="AL848" s="114"/>
      <c r="AM848" s="278"/>
      <c r="AN848" s="98"/>
      <c r="AO848" s="98"/>
      <c r="AP848" s="116"/>
      <c r="AQ848" s="117"/>
      <c r="AR848" s="116"/>
      <c r="AS848" s="98"/>
      <c r="AT848" s="98"/>
      <c r="AU848" s="98"/>
      <c r="AV848" s="98"/>
      <c r="AW848" s="98"/>
      <c r="AX848" s="98"/>
      <c r="AY848" s="98"/>
      <c r="AZ848" s="98"/>
      <c r="BA848" s="98"/>
      <c r="BB848" s="98"/>
      <c r="BC848" s="98"/>
      <c r="BD848" s="98"/>
      <c r="BE848" s="98"/>
      <c r="BF848" s="98"/>
      <c r="BG848" s="98"/>
      <c r="BH848" s="98"/>
      <c r="BI848" s="98"/>
      <c r="BJ848" s="98"/>
      <c r="BK848" s="98"/>
      <c r="BL848" s="98"/>
      <c r="BM848" s="98"/>
      <c r="BN848" s="98"/>
    </row>
    <row r="849">
      <c r="A849" s="366" t="b">
        <v>0</v>
      </c>
      <c r="B849" s="128"/>
      <c r="C849" s="129"/>
      <c r="D849" s="130"/>
      <c r="E849" s="131"/>
      <c r="F849" s="132"/>
      <c r="G849" s="132"/>
      <c r="H849" s="132"/>
      <c r="I849" s="132"/>
      <c r="J849" s="132"/>
      <c r="K849" s="130"/>
      <c r="L849" s="130"/>
      <c r="M849" s="130"/>
      <c r="N849" s="195"/>
      <c r="O849" s="369"/>
      <c r="P849" s="370"/>
      <c r="Q849" s="196"/>
      <c r="R849" s="197"/>
      <c r="S849" s="198"/>
      <c r="T849" s="199"/>
      <c r="U849" s="200"/>
      <c r="V849" s="201"/>
      <c r="W849" s="202"/>
      <c r="X849" s="202"/>
      <c r="Y849" s="143"/>
      <c r="Z849" s="367"/>
      <c r="AA849" s="140"/>
      <c r="AB849" s="420"/>
      <c r="AC849" s="421"/>
      <c r="AD849" s="206"/>
      <c r="AE849" s="144"/>
      <c r="AF849" s="133"/>
      <c r="AG849" s="144"/>
      <c r="AH849" s="145"/>
      <c r="AI849" s="146"/>
      <c r="AJ849" s="144"/>
      <c r="AK849" s="147"/>
      <c r="AL849" s="114"/>
      <c r="AM849" s="211"/>
      <c r="AN849" s="132"/>
      <c r="AO849" s="132"/>
      <c r="AP849" s="149"/>
      <c r="AQ849" s="150"/>
      <c r="AR849" s="149"/>
      <c r="AS849" s="132"/>
      <c r="AT849" s="132"/>
      <c r="AU849" s="132"/>
      <c r="AV849" s="132"/>
      <c r="AW849" s="132"/>
      <c r="AX849" s="132"/>
      <c r="AY849" s="132"/>
      <c r="AZ849" s="132"/>
      <c r="BA849" s="132"/>
      <c r="BB849" s="132"/>
      <c r="BC849" s="132"/>
      <c r="BD849" s="132"/>
      <c r="BE849" s="132"/>
      <c r="BF849" s="132"/>
      <c r="BG849" s="132"/>
      <c r="BH849" s="132"/>
      <c r="BI849" s="132"/>
      <c r="BJ849" s="132"/>
      <c r="BK849" s="132"/>
      <c r="BL849" s="132"/>
      <c r="BM849" s="132"/>
      <c r="BN849" s="132"/>
    </row>
    <row r="850">
      <c r="A850" s="362" t="b">
        <v>0</v>
      </c>
      <c r="B850" s="94"/>
      <c r="C850" s="95"/>
      <c r="D850" s="96"/>
      <c r="E850" s="97"/>
      <c r="F850" s="98"/>
      <c r="G850" s="98"/>
      <c r="H850" s="98"/>
      <c r="I850" s="98"/>
      <c r="J850" s="98"/>
      <c r="K850" s="96"/>
      <c r="L850" s="96"/>
      <c r="M850" s="96"/>
      <c r="N850" s="270"/>
      <c r="O850" s="369"/>
      <c r="P850" s="370"/>
      <c r="Q850" s="196"/>
      <c r="R850" s="197"/>
      <c r="S850" s="198"/>
      <c r="T850" s="199"/>
      <c r="U850" s="200"/>
      <c r="V850" s="201"/>
      <c r="W850" s="202"/>
      <c r="X850" s="202"/>
      <c r="Y850" s="109"/>
      <c r="Z850" s="280"/>
      <c r="AA850" s="106"/>
      <c r="AB850" s="281"/>
      <c r="AC850" s="282"/>
      <c r="AD850" s="273"/>
      <c r="AE850" s="110"/>
      <c r="AF850" s="99"/>
      <c r="AG850" s="110"/>
      <c r="AH850" s="111"/>
      <c r="AI850" s="112"/>
      <c r="AJ850" s="110"/>
      <c r="AK850" s="113"/>
      <c r="AL850" s="114"/>
      <c r="AM850" s="278"/>
      <c r="AN850" s="98"/>
      <c r="AO850" s="98"/>
      <c r="AP850" s="116"/>
      <c r="AQ850" s="117"/>
      <c r="AR850" s="116"/>
      <c r="AS850" s="98"/>
      <c r="AT850" s="98"/>
      <c r="AU850" s="98"/>
      <c r="AV850" s="98"/>
      <c r="AW850" s="98"/>
      <c r="AX850" s="98"/>
      <c r="AY850" s="98"/>
      <c r="AZ850" s="98"/>
      <c r="BA850" s="98"/>
      <c r="BB850" s="98"/>
      <c r="BC850" s="98"/>
      <c r="BD850" s="98"/>
      <c r="BE850" s="98"/>
      <c r="BF850" s="98"/>
      <c r="BG850" s="98"/>
      <c r="BH850" s="98"/>
      <c r="BI850" s="98"/>
      <c r="BJ850" s="98"/>
      <c r="BK850" s="98"/>
      <c r="BL850" s="98"/>
      <c r="BM850" s="98"/>
      <c r="BN850" s="98"/>
    </row>
    <row r="851">
      <c r="A851" s="366" t="b">
        <v>0</v>
      </c>
      <c r="B851" s="128"/>
      <c r="C851" s="129"/>
      <c r="D851" s="130"/>
      <c r="E851" s="131"/>
      <c r="F851" s="132"/>
      <c r="G851" s="132"/>
      <c r="H851" s="132"/>
      <c r="I851" s="132"/>
      <c r="J851" s="132"/>
      <c r="K851" s="130"/>
      <c r="L851" s="130"/>
      <c r="M851" s="130"/>
      <c r="N851" s="195"/>
      <c r="O851" s="369"/>
      <c r="P851" s="370"/>
      <c r="Q851" s="196"/>
      <c r="R851" s="197"/>
      <c r="S851" s="198"/>
      <c r="T851" s="199"/>
      <c r="U851" s="200"/>
      <c r="V851" s="201"/>
      <c r="W851" s="202"/>
      <c r="X851" s="202"/>
      <c r="Y851" s="143"/>
      <c r="Z851" s="367"/>
      <c r="AA851" s="140"/>
      <c r="AB851" s="420"/>
      <c r="AC851" s="421"/>
      <c r="AD851" s="206"/>
      <c r="AE851" s="144"/>
      <c r="AF851" s="133"/>
      <c r="AG851" s="144"/>
      <c r="AH851" s="145"/>
      <c r="AI851" s="146"/>
      <c r="AJ851" s="144"/>
      <c r="AK851" s="147"/>
      <c r="AL851" s="114"/>
      <c r="AM851" s="211"/>
      <c r="AN851" s="132"/>
      <c r="AO851" s="132"/>
      <c r="AP851" s="149"/>
      <c r="AQ851" s="150"/>
      <c r="AR851" s="149"/>
      <c r="AS851" s="132"/>
      <c r="AT851" s="132"/>
      <c r="AU851" s="132"/>
      <c r="AV851" s="132"/>
      <c r="AW851" s="132"/>
      <c r="AX851" s="132"/>
      <c r="AY851" s="132"/>
      <c r="AZ851" s="132"/>
      <c r="BA851" s="132"/>
      <c r="BB851" s="132"/>
      <c r="BC851" s="132"/>
      <c r="BD851" s="132"/>
      <c r="BE851" s="132"/>
      <c r="BF851" s="132"/>
      <c r="BG851" s="132"/>
      <c r="BH851" s="132"/>
      <c r="BI851" s="132"/>
      <c r="BJ851" s="132"/>
      <c r="BK851" s="132"/>
      <c r="BL851" s="132"/>
      <c r="BM851" s="132"/>
      <c r="BN851" s="132"/>
    </row>
    <row r="852">
      <c r="A852" s="362" t="b">
        <v>0</v>
      </c>
      <c r="B852" s="94"/>
      <c r="C852" s="95"/>
      <c r="D852" s="96"/>
      <c r="E852" s="97"/>
      <c r="F852" s="98"/>
      <c r="G852" s="98"/>
      <c r="H852" s="98"/>
      <c r="I852" s="98"/>
      <c r="J852" s="98"/>
      <c r="K852" s="96"/>
      <c r="L852" s="96"/>
      <c r="M852" s="96"/>
      <c r="N852" s="270"/>
      <c r="O852" s="369"/>
      <c r="P852" s="370"/>
      <c r="Q852" s="196"/>
      <c r="R852" s="197"/>
      <c r="S852" s="198"/>
      <c r="T852" s="199"/>
      <c r="U852" s="200"/>
      <c r="V852" s="201"/>
      <c r="W852" s="202"/>
      <c r="X852" s="202"/>
      <c r="Y852" s="109"/>
      <c r="Z852" s="280"/>
      <c r="AA852" s="106"/>
      <c r="AB852" s="281"/>
      <c r="AC852" s="282"/>
      <c r="AD852" s="273"/>
      <c r="AE852" s="110"/>
      <c r="AF852" s="99"/>
      <c r="AG852" s="110"/>
      <c r="AH852" s="111"/>
      <c r="AI852" s="112"/>
      <c r="AJ852" s="110"/>
      <c r="AK852" s="113"/>
      <c r="AL852" s="114"/>
      <c r="AM852" s="278"/>
      <c r="AN852" s="98"/>
      <c r="AO852" s="98"/>
      <c r="AP852" s="116"/>
      <c r="AQ852" s="117"/>
      <c r="AR852" s="116"/>
      <c r="AS852" s="98"/>
      <c r="AT852" s="98"/>
      <c r="AU852" s="98"/>
      <c r="AV852" s="98"/>
      <c r="AW852" s="98"/>
      <c r="AX852" s="98"/>
      <c r="AY852" s="98"/>
      <c r="AZ852" s="98"/>
      <c r="BA852" s="98"/>
      <c r="BB852" s="98"/>
      <c r="BC852" s="98"/>
      <c r="BD852" s="98"/>
      <c r="BE852" s="98"/>
      <c r="BF852" s="98"/>
      <c r="BG852" s="98"/>
      <c r="BH852" s="98"/>
      <c r="BI852" s="98"/>
      <c r="BJ852" s="98"/>
      <c r="BK852" s="98"/>
      <c r="BL852" s="98"/>
      <c r="BM852" s="98"/>
      <c r="BN852" s="98"/>
    </row>
    <row r="853">
      <c r="A853" s="366" t="b">
        <v>0</v>
      </c>
      <c r="B853" s="128"/>
      <c r="C853" s="129"/>
      <c r="D853" s="130"/>
      <c r="E853" s="131"/>
      <c r="F853" s="132"/>
      <c r="G853" s="132"/>
      <c r="H853" s="132"/>
      <c r="I853" s="132"/>
      <c r="J853" s="132"/>
      <c r="K853" s="130"/>
      <c r="L853" s="130"/>
      <c r="M853" s="130"/>
      <c r="N853" s="195"/>
      <c r="O853" s="369"/>
      <c r="P853" s="370"/>
      <c r="Q853" s="196"/>
      <c r="R853" s="197"/>
      <c r="S853" s="198"/>
      <c r="T853" s="199"/>
      <c r="U853" s="200"/>
      <c r="V853" s="201"/>
      <c r="W853" s="202"/>
      <c r="X853" s="202"/>
      <c r="Y853" s="143"/>
      <c r="Z853" s="367"/>
      <c r="AA853" s="140"/>
      <c r="AB853" s="420"/>
      <c r="AC853" s="421"/>
      <c r="AD853" s="206"/>
      <c r="AE853" s="144"/>
      <c r="AF853" s="133"/>
      <c r="AG853" s="144"/>
      <c r="AH853" s="145"/>
      <c r="AI853" s="146"/>
      <c r="AJ853" s="144"/>
      <c r="AK853" s="147"/>
      <c r="AL853" s="114"/>
      <c r="AM853" s="211"/>
      <c r="AN853" s="132"/>
      <c r="AO853" s="132"/>
      <c r="AP853" s="149"/>
      <c r="AQ853" s="150"/>
      <c r="AR853" s="149"/>
      <c r="AS853" s="132"/>
      <c r="AT853" s="132"/>
      <c r="AU853" s="132"/>
      <c r="AV853" s="132"/>
      <c r="AW853" s="132"/>
      <c r="AX853" s="132"/>
      <c r="AY853" s="132"/>
      <c r="AZ853" s="132"/>
      <c r="BA853" s="132"/>
      <c r="BB853" s="132"/>
      <c r="BC853" s="132"/>
      <c r="BD853" s="132"/>
      <c r="BE853" s="132"/>
      <c r="BF853" s="132"/>
      <c r="BG853" s="132"/>
      <c r="BH853" s="132"/>
      <c r="BI853" s="132"/>
      <c r="BJ853" s="132"/>
      <c r="BK853" s="132"/>
      <c r="BL853" s="132"/>
      <c r="BM853" s="132"/>
      <c r="BN853" s="132"/>
    </row>
    <row r="854">
      <c r="A854" s="362" t="b">
        <v>0</v>
      </c>
      <c r="B854" s="94"/>
      <c r="C854" s="95"/>
      <c r="D854" s="96"/>
      <c r="E854" s="97"/>
      <c r="F854" s="98"/>
      <c r="G854" s="98"/>
      <c r="H854" s="98"/>
      <c r="I854" s="98"/>
      <c r="J854" s="98"/>
      <c r="K854" s="96"/>
      <c r="L854" s="96"/>
      <c r="M854" s="96"/>
      <c r="N854" s="270"/>
      <c r="O854" s="369"/>
      <c r="P854" s="370"/>
      <c r="Q854" s="196"/>
      <c r="R854" s="197"/>
      <c r="S854" s="198"/>
      <c r="T854" s="199"/>
      <c r="U854" s="200"/>
      <c r="V854" s="201"/>
      <c r="W854" s="202"/>
      <c r="X854" s="202"/>
      <c r="Y854" s="109"/>
      <c r="Z854" s="280"/>
      <c r="AA854" s="106"/>
      <c r="AB854" s="281"/>
      <c r="AC854" s="282"/>
      <c r="AD854" s="273"/>
      <c r="AE854" s="110"/>
      <c r="AF854" s="99"/>
      <c r="AG854" s="110"/>
      <c r="AH854" s="111"/>
      <c r="AI854" s="112"/>
      <c r="AJ854" s="110"/>
      <c r="AK854" s="113"/>
      <c r="AL854" s="114"/>
      <c r="AM854" s="278"/>
      <c r="AN854" s="98"/>
      <c r="AO854" s="98"/>
      <c r="AP854" s="116"/>
      <c r="AQ854" s="117"/>
      <c r="AR854" s="116"/>
      <c r="AS854" s="98"/>
      <c r="AT854" s="98"/>
      <c r="AU854" s="98"/>
      <c r="AV854" s="98"/>
      <c r="AW854" s="98"/>
      <c r="AX854" s="98"/>
      <c r="AY854" s="98"/>
      <c r="AZ854" s="98"/>
      <c r="BA854" s="98"/>
      <c r="BB854" s="98"/>
      <c r="BC854" s="98"/>
      <c r="BD854" s="98"/>
      <c r="BE854" s="98"/>
      <c r="BF854" s="98"/>
      <c r="BG854" s="98"/>
      <c r="BH854" s="98"/>
      <c r="BI854" s="98"/>
      <c r="BJ854" s="98"/>
      <c r="BK854" s="98"/>
      <c r="BL854" s="98"/>
      <c r="BM854" s="98"/>
      <c r="BN854" s="98"/>
    </row>
    <row r="855">
      <c r="A855" s="366" t="b">
        <v>0</v>
      </c>
      <c r="B855" s="128"/>
      <c r="C855" s="129"/>
      <c r="D855" s="130"/>
      <c r="E855" s="131"/>
      <c r="F855" s="132"/>
      <c r="G855" s="132"/>
      <c r="H855" s="132"/>
      <c r="I855" s="132"/>
      <c r="J855" s="132"/>
      <c r="K855" s="130"/>
      <c r="L855" s="130"/>
      <c r="M855" s="130"/>
      <c r="N855" s="195"/>
      <c r="O855" s="369"/>
      <c r="P855" s="370"/>
      <c r="Q855" s="196"/>
      <c r="R855" s="197"/>
      <c r="S855" s="198"/>
      <c r="T855" s="199"/>
      <c r="U855" s="200"/>
      <c r="V855" s="201"/>
      <c r="W855" s="202"/>
      <c r="X855" s="202"/>
      <c r="Y855" s="143"/>
      <c r="Z855" s="367"/>
      <c r="AA855" s="140"/>
      <c r="AB855" s="420"/>
      <c r="AC855" s="421"/>
      <c r="AD855" s="206"/>
      <c r="AE855" s="144"/>
      <c r="AF855" s="133"/>
      <c r="AG855" s="144"/>
      <c r="AH855" s="145"/>
      <c r="AI855" s="146"/>
      <c r="AJ855" s="144"/>
      <c r="AK855" s="147"/>
      <c r="AL855" s="114"/>
      <c r="AM855" s="211"/>
      <c r="AN855" s="132"/>
      <c r="AO855" s="132"/>
      <c r="AP855" s="149"/>
      <c r="AQ855" s="150"/>
      <c r="AR855" s="149"/>
      <c r="AS855" s="132"/>
      <c r="AT855" s="132"/>
      <c r="AU855" s="132"/>
      <c r="AV855" s="132"/>
      <c r="AW855" s="132"/>
      <c r="AX855" s="132"/>
      <c r="AY855" s="132"/>
      <c r="AZ855" s="132"/>
      <c r="BA855" s="132"/>
      <c r="BB855" s="132"/>
      <c r="BC855" s="132"/>
      <c r="BD855" s="132"/>
      <c r="BE855" s="132"/>
      <c r="BF855" s="132"/>
      <c r="BG855" s="132"/>
      <c r="BH855" s="132"/>
      <c r="BI855" s="132"/>
      <c r="BJ855" s="132"/>
      <c r="BK855" s="132"/>
      <c r="BL855" s="132"/>
      <c r="BM855" s="132"/>
      <c r="BN855" s="132"/>
    </row>
    <row r="856">
      <c r="A856" s="362" t="b">
        <v>0</v>
      </c>
      <c r="B856" s="94"/>
      <c r="C856" s="95"/>
      <c r="D856" s="96"/>
      <c r="E856" s="97"/>
      <c r="F856" s="98"/>
      <c r="G856" s="98"/>
      <c r="H856" s="98"/>
      <c r="I856" s="98"/>
      <c r="J856" s="98"/>
      <c r="K856" s="96"/>
      <c r="L856" s="96"/>
      <c r="M856" s="96"/>
      <c r="N856" s="270"/>
      <c r="O856" s="369"/>
      <c r="P856" s="370"/>
      <c r="Q856" s="196"/>
      <c r="R856" s="197"/>
      <c r="S856" s="198"/>
      <c r="T856" s="199"/>
      <c r="U856" s="200"/>
      <c r="V856" s="201"/>
      <c r="W856" s="202"/>
      <c r="X856" s="202"/>
      <c r="Y856" s="109"/>
      <c r="Z856" s="280"/>
      <c r="AA856" s="106"/>
      <c r="AB856" s="281"/>
      <c r="AC856" s="282"/>
      <c r="AD856" s="273"/>
      <c r="AE856" s="110"/>
      <c r="AF856" s="99"/>
      <c r="AG856" s="110"/>
      <c r="AH856" s="111"/>
      <c r="AI856" s="112"/>
      <c r="AJ856" s="110"/>
      <c r="AK856" s="113"/>
      <c r="AL856" s="114"/>
      <c r="AM856" s="278"/>
      <c r="AN856" s="98"/>
      <c r="AO856" s="98"/>
      <c r="AP856" s="116"/>
      <c r="AQ856" s="117"/>
      <c r="AR856" s="116"/>
      <c r="AS856" s="98"/>
      <c r="AT856" s="98"/>
      <c r="AU856" s="98"/>
      <c r="AV856" s="98"/>
      <c r="AW856" s="98"/>
      <c r="AX856" s="98"/>
      <c r="AY856" s="98"/>
      <c r="AZ856" s="98"/>
      <c r="BA856" s="98"/>
      <c r="BB856" s="98"/>
      <c r="BC856" s="98"/>
      <c r="BD856" s="98"/>
      <c r="BE856" s="98"/>
      <c r="BF856" s="98"/>
      <c r="BG856" s="98"/>
      <c r="BH856" s="98"/>
      <c r="BI856" s="98"/>
      <c r="BJ856" s="98"/>
      <c r="BK856" s="98"/>
      <c r="BL856" s="98"/>
      <c r="BM856" s="98"/>
      <c r="BN856" s="98"/>
    </row>
    <row r="857">
      <c r="A857" s="366" t="b">
        <v>0</v>
      </c>
      <c r="B857" s="128"/>
      <c r="C857" s="129"/>
      <c r="D857" s="130"/>
      <c r="E857" s="131"/>
      <c r="F857" s="132"/>
      <c r="G857" s="132"/>
      <c r="H857" s="132"/>
      <c r="I857" s="132"/>
      <c r="J857" s="132"/>
      <c r="K857" s="130"/>
      <c r="L857" s="130"/>
      <c r="M857" s="130"/>
      <c r="N857" s="195"/>
      <c r="O857" s="369"/>
      <c r="P857" s="370"/>
      <c r="Q857" s="196"/>
      <c r="R857" s="197"/>
      <c r="S857" s="198"/>
      <c r="T857" s="199"/>
      <c r="U857" s="200"/>
      <c r="V857" s="201"/>
      <c r="W857" s="202"/>
      <c r="X857" s="202"/>
      <c r="Y857" s="143"/>
      <c r="Z857" s="367"/>
      <c r="AA857" s="140"/>
      <c r="AB857" s="420"/>
      <c r="AC857" s="421"/>
      <c r="AD857" s="206"/>
      <c r="AE857" s="144"/>
      <c r="AF857" s="133"/>
      <c r="AG857" s="144"/>
      <c r="AH857" s="145"/>
      <c r="AI857" s="146"/>
      <c r="AJ857" s="144"/>
      <c r="AK857" s="147"/>
      <c r="AL857" s="114"/>
      <c r="AM857" s="211"/>
      <c r="AN857" s="132"/>
      <c r="AO857" s="132"/>
      <c r="AP857" s="149"/>
      <c r="AQ857" s="150"/>
      <c r="AR857" s="149"/>
      <c r="AS857" s="132"/>
      <c r="AT857" s="132"/>
      <c r="AU857" s="132"/>
      <c r="AV857" s="132"/>
      <c r="AW857" s="132"/>
      <c r="AX857" s="132"/>
      <c r="AY857" s="132"/>
      <c r="AZ857" s="132"/>
      <c r="BA857" s="132"/>
      <c r="BB857" s="132"/>
      <c r="BC857" s="132"/>
      <c r="BD857" s="132"/>
      <c r="BE857" s="132"/>
      <c r="BF857" s="132"/>
      <c r="BG857" s="132"/>
      <c r="BH857" s="132"/>
      <c r="BI857" s="132"/>
      <c r="BJ857" s="132"/>
      <c r="BK857" s="132"/>
      <c r="BL857" s="132"/>
      <c r="BM857" s="132"/>
      <c r="BN857" s="132"/>
    </row>
    <row r="858">
      <c r="A858" s="362" t="b">
        <v>0</v>
      </c>
      <c r="B858" s="94"/>
      <c r="C858" s="95"/>
      <c r="D858" s="96"/>
      <c r="E858" s="97"/>
      <c r="F858" s="98"/>
      <c r="G858" s="98"/>
      <c r="H858" s="98"/>
      <c r="I858" s="98"/>
      <c r="J858" s="98"/>
      <c r="K858" s="96"/>
      <c r="L858" s="96"/>
      <c r="M858" s="96"/>
      <c r="N858" s="270"/>
      <c r="O858" s="369"/>
      <c r="P858" s="370"/>
      <c r="Q858" s="196"/>
      <c r="R858" s="197"/>
      <c r="S858" s="198"/>
      <c r="T858" s="199"/>
      <c r="U858" s="200"/>
      <c r="V858" s="201"/>
      <c r="W858" s="202"/>
      <c r="X858" s="202"/>
      <c r="Y858" s="109"/>
      <c r="Z858" s="280"/>
      <c r="AA858" s="106"/>
      <c r="AB858" s="281"/>
      <c r="AC858" s="282"/>
      <c r="AD858" s="273"/>
      <c r="AE858" s="110"/>
      <c r="AF858" s="99"/>
      <c r="AG858" s="110"/>
      <c r="AH858" s="111"/>
      <c r="AI858" s="112"/>
      <c r="AJ858" s="110"/>
      <c r="AK858" s="113"/>
      <c r="AL858" s="114"/>
      <c r="AM858" s="278"/>
      <c r="AN858" s="98"/>
      <c r="AO858" s="98"/>
      <c r="AP858" s="116"/>
      <c r="AQ858" s="117"/>
      <c r="AR858" s="116"/>
      <c r="AS858" s="98"/>
      <c r="AT858" s="98"/>
      <c r="AU858" s="98"/>
      <c r="AV858" s="98"/>
      <c r="AW858" s="98"/>
      <c r="AX858" s="98"/>
      <c r="AY858" s="98"/>
      <c r="AZ858" s="98"/>
      <c r="BA858" s="98"/>
      <c r="BB858" s="98"/>
      <c r="BC858" s="98"/>
      <c r="BD858" s="98"/>
      <c r="BE858" s="98"/>
      <c r="BF858" s="98"/>
      <c r="BG858" s="98"/>
      <c r="BH858" s="98"/>
      <c r="BI858" s="98"/>
      <c r="BJ858" s="98"/>
      <c r="BK858" s="98"/>
      <c r="BL858" s="98"/>
      <c r="BM858" s="98"/>
      <c r="BN858" s="98"/>
    </row>
    <row r="859">
      <c r="A859" s="366" t="b">
        <v>0</v>
      </c>
      <c r="B859" s="128"/>
      <c r="C859" s="129"/>
      <c r="D859" s="130"/>
      <c r="E859" s="131"/>
      <c r="F859" s="132"/>
      <c r="G859" s="132"/>
      <c r="H859" s="132"/>
      <c r="I859" s="132"/>
      <c r="J859" s="132"/>
      <c r="K859" s="130"/>
      <c r="L859" s="130"/>
      <c r="M859" s="130"/>
      <c r="N859" s="195"/>
      <c r="O859" s="369"/>
      <c r="P859" s="370"/>
      <c r="Q859" s="196"/>
      <c r="R859" s="197"/>
      <c r="S859" s="198"/>
      <c r="T859" s="199"/>
      <c r="U859" s="200"/>
      <c r="V859" s="201"/>
      <c r="W859" s="202"/>
      <c r="X859" s="202"/>
      <c r="Y859" s="143"/>
      <c r="Z859" s="367"/>
      <c r="AA859" s="140"/>
      <c r="AB859" s="420"/>
      <c r="AC859" s="421"/>
      <c r="AD859" s="206"/>
      <c r="AE859" s="144"/>
      <c r="AF859" s="133"/>
      <c r="AG859" s="144"/>
      <c r="AH859" s="145"/>
      <c r="AI859" s="146"/>
      <c r="AJ859" s="144"/>
      <c r="AK859" s="147"/>
      <c r="AL859" s="114"/>
      <c r="AM859" s="211"/>
      <c r="AN859" s="132"/>
      <c r="AO859" s="132"/>
      <c r="AP859" s="149"/>
      <c r="AQ859" s="150"/>
      <c r="AR859" s="149"/>
      <c r="AS859" s="132"/>
      <c r="AT859" s="132"/>
      <c r="AU859" s="132"/>
      <c r="AV859" s="132"/>
      <c r="AW859" s="132"/>
      <c r="AX859" s="132"/>
      <c r="AY859" s="132"/>
      <c r="AZ859" s="132"/>
      <c r="BA859" s="132"/>
      <c r="BB859" s="132"/>
      <c r="BC859" s="132"/>
      <c r="BD859" s="132"/>
      <c r="BE859" s="132"/>
      <c r="BF859" s="132"/>
      <c r="BG859" s="132"/>
      <c r="BH859" s="132"/>
      <c r="BI859" s="132"/>
      <c r="BJ859" s="132"/>
      <c r="BK859" s="132"/>
      <c r="BL859" s="132"/>
      <c r="BM859" s="132"/>
      <c r="BN859" s="132"/>
    </row>
    <row r="860">
      <c r="A860" s="362" t="b">
        <v>0</v>
      </c>
      <c r="B860" s="94"/>
      <c r="C860" s="95"/>
      <c r="D860" s="96"/>
      <c r="E860" s="97"/>
      <c r="F860" s="98"/>
      <c r="G860" s="98"/>
      <c r="H860" s="98"/>
      <c r="I860" s="98"/>
      <c r="J860" s="98"/>
      <c r="K860" s="96"/>
      <c r="L860" s="96"/>
      <c r="M860" s="96"/>
      <c r="N860" s="270"/>
      <c r="O860" s="369"/>
      <c r="P860" s="370"/>
      <c r="Q860" s="196"/>
      <c r="R860" s="197"/>
      <c r="S860" s="198"/>
      <c r="T860" s="199"/>
      <c r="U860" s="200"/>
      <c r="V860" s="201"/>
      <c r="W860" s="202"/>
      <c r="X860" s="202"/>
      <c r="Y860" s="109"/>
      <c r="Z860" s="280"/>
      <c r="AA860" s="106"/>
      <c r="AB860" s="281"/>
      <c r="AC860" s="282"/>
      <c r="AD860" s="273"/>
      <c r="AE860" s="110"/>
      <c r="AF860" s="99"/>
      <c r="AG860" s="110"/>
      <c r="AH860" s="111"/>
      <c r="AI860" s="112"/>
      <c r="AJ860" s="110"/>
      <c r="AK860" s="113"/>
      <c r="AL860" s="114"/>
      <c r="AM860" s="278"/>
      <c r="AN860" s="98"/>
      <c r="AO860" s="98"/>
      <c r="AP860" s="116"/>
      <c r="AQ860" s="117"/>
      <c r="AR860" s="116"/>
      <c r="AS860" s="98"/>
      <c r="AT860" s="98"/>
      <c r="AU860" s="98"/>
      <c r="AV860" s="98"/>
      <c r="AW860" s="98"/>
      <c r="AX860" s="98"/>
      <c r="AY860" s="98"/>
      <c r="AZ860" s="98"/>
      <c r="BA860" s="98"/>
      <c r="BB860" s="98"/>
      <c r="BC860" s="98"/>
      <c r="BD860" s="98"/>
      <c r="BE860" s="98"/>
      <c r="BF860" s="98"/>
      <c r="BG860" s="98"/>
      <c r="BH860" s="98"/>
      <c r="BI860" s="98"/>
      <c r="BJ860" s="98"/>
      <c r="BK860" s="98"/>
      <c r="BL860" s="98"/>
      <c r="BM860" s="98"/>
      <c r="BN860" s="98"/>
    </row>
    <row r="861">
      <c r="A861" s="366" t="b">
        <v>0</v>
      </c>
      <c r="B861" s="128"/>
      <c r="C861" s="129"/>
      <c r="D861" s="130"/>
      <c r="E861" s="131"/>
      <c r="F861" s="132"/>
      <c r="G861" s="132"/>
      <c r="H861" s="132"/>
      <c r="I861" s="132"/>
      <c r="J861" s="132"/>
      <c r="K861" s="130"/>
      <c r="L861" s="130"/>
      <c r="M861" s="130"/>
      <c r="N861" s="195"/>
      <c r="O861" s="369"/>
      <c r="P861" s="370"/>
      <c r="Q861" s="196"/>
      <c r="R861" s="197"/>
      <c r="S861" s="198"/>
      <c r="T861" s="199"/>
      <c r="U861" s="200"/>
      <c r="V861" s="201"/>
      <c r="W861" s="202"/>
      <c r="X861" s="202"/>
      <c r="Y861" s="143"/>
      <c r="Z861" s="367"/>
      <c r="AA861" s="140"/>
      <c r="AB861" s="420"/>
      <c r="AC861" s="421"/>
      <c r="AD861" s="206"/>
      <c r="AE861" s="144"/>
      <c r="AF861" s="133"/>
      <c r="AG861" s="144"/>
      <c r="AH861" s="145"/>
      <c r="AI861" s="146"/>
      <c r="AJ861" s="144"/>
      <c r="AK861" s="147"/>
      <c r="AL861" s="114"/>
      <c r="AM861" s="211"/>
      <c r="AN861" s="132"/>
      <c r="AO861" s="132"/>
      <c r="AP861" s="149"/>
      <c r="AQ861" s="150"/>
      <c r="AR861" s="149"/>
      <c r="AS861" s="132"/>
      <c r="AT861" s="132"/>
      <c r="AU861" s="132"/>
      <c r="AV861" s="132"/>
      <c r="AW861" s="132"/>
      <c r="AX861" s="132"/>
      <c r="AY861" s="132"/>
      <c r="AZ861" s="132"/>
      <c r="BA861" s="132"/>
      <c r="BB861" s="132"/>
      <c r="BC861" s="132"/>
      <c r="BD861" s="132"/>
      <c r="BE861" s="132"/>
      <c r="BF861" s="132"/>
      <c r="BG861" s="132"/>
      <c r="BH861" s="132"/>
      <c r="BI861" s="132"/>
      <c r="BJ861" s="132"/>
      <c r="BK861" s="132"/>
      <c r="BL861" s="132"/>
      <c r="BM861" s="132"/>
      <c r="BN861" s="132"/>
    </row>
    <row r="862">
      <c r="A862" s="362" t="b">
        <v>0</v>
      </c>
      <c r="B862" s="94"/>
      <c r="C862" s="95"/>
      <c r="D862" s="96"/>
      <c r="E862" s="97"/>
      <c r="F862" s="98"/>
      <c r="G862" s="98"/>
      <c r="H862" s="98"/>
      <c r="I862" s="98"/>
      <c r="J862" s="98"/>
      <c r="K862" s="96"/>
      <c r="L862" s="96"/>
      <c r="M862" s="96"/>
      <c r="N862" s="270"/>
      <c r="O862" s="369"/>
      <c r="P862" s="370"/>
      <c r="Q862" s="196"/>
      <c r="R862" s="197"/>
      <c r="S862" s="198"/>
      <c r="T862" s="199"/>
      <c r="U862" s="200"/>
      <c r="V862" s="201"/>
      <c r="W862" s="202"/>
      <c r="X862" s="202"/>
      <c r="Y862" s="109"/>
      <c r="Z862" s="280"/>
      <c r="AA862" s="106"/>
      <c r="AB862" s="281"/>
      <c r="AC862" s="282"/>
      <c r="AD862" s="273"/>
      <c r="AE862" s="110"/>
      <c r="AF862" s="99"/>
      <c r="AG862" s="110"/>
      <c r="AH862" s="111"/>
      <c r="AI862" s="112"/>
      <c r="AJ862" s="110"/>
      <c r="AK862" s="113"/>
      <c r="AL862" s="114"/>
      <c r="AM862" s="278"/>
      <c r="AN862" s="98"/>
      <c r="AO862" s="98"/>
      <c r="AP862" s="116"/>
      <c r="AQ862" s="117"/>
      <c r="AR862" s="116"/>
      <c r="AS862" s="98"/>
      <c r="AT862" s="98"/>
      <c r="AU862" s="98"/>
      <c r="AV862" s="98"/>
      <c r="AW862" s="98"/>
      <c r="AX862" s="98"/>
      <c r="AY862" s="98"/>
      <c r="AZ862" s="98"/>
      <c r="BA862" s="98"/>
      <c r="BB862" s="98"/>
      <c r="BC862" s="98"/>
      <c r="BD862" s="98"/>
      <c r="BE862" s="98"/>
      <c r="BF862" s="98"/>
      <c r="BG862" s="98"/>
      <c r="BH862" s="98"/>
      <c r="BI862" s="98"/>
      <c r="BJ862" s="98"/>
      <c r="BK862" s="98"/>
      <c r="BL862" s="98"/>
      <c r="BM862" s="98"/>
      <c r="BN862" s="98"/>
    </row>
    <row r="863">
      <c r="A863" s="366" t="b">
        <v>0</v>
      </c>
      <c r="B863" s="128"/>
      <c r="C863" s="129"/>
      <c r="D863" s="130"/>
      <c r="E863" s="131"/>
      <c r="F863" s="132"/>
      <c r="G863" s="132"/>
      <c r="H863" s="132"/>
      <c r="I863" s="132"/>
      <c r="J863" s="132"/>
      <c r="K863" s="130"/>
      <c r="L863" s="130"/>
      <c r="M863" s="130"/>
      <c r="N863" s="195"/>
      <c r="O863" s="369"/>
      <c r="P863" s="370"/>
      <c r="Q863" s="196"/>
      <c r="R863" s="197"/>
      <c r="S863" s="198"/>
      <c r="T863" s="199"/>
      <c r="U863" s="200"/>
      <c r="V863" s="201"/>
      <c r="W863" s="202"/>
      <c r="X863" s="202"/>
      <c r="Y863" s="143"/>
      <c r="Z863" s="367"/>
      <c r="AA863" s="140"/>
      <c r="AB863" s="420"/>
      <c r="AC863" s="421"/>
      <c r="AD863" s="206"/>
      <c r="AE863" s="144"/>
      <c r="AF863" s="133"/>
      <c r="AG863" s="144"/>
      <c r="AH863" s="145"/>
      <c r="AI863" s="146"/>
      <c r="AJ863" s="144"/>
      <c r="AK863" s="147"/>
      <c r="AL863" s="114"/>
      <c r="AM863" s="211"/>
      <c r="AN863" s="132"/>
      <c r="AO863" s="132"/>
      <c r="AP863" s="149"/>
      <c r="AQ863" s="150"/>
      <c r="AR863" s="149"/>
      <c r="AS863" s="132"/>
      <c r="AT863" s="132"/>
      <c r="AU863" s="132"/>
      <c r="AV863" s="132"/>
      <c r="AW863" s="132"/>
      <c r="AX863" s="132"/>
      <c r="AY863" s="132"/>
      <c r="AZ863" s="132"/>
      <c r="BA863" s="132"/>
      <c r="BB863" s="132"/>
      <c r="BC863" s="132"/>
      <c r="BD863" s="132"/>
      <c r="BE863" s="132"/>
      <c r="BF863" s="132"/>
      <c r="BG863" s="132"/>
      <c r="BH863" s="132"/>
      <c r="BI863" s="132"/>
      <c r="BJ863" s="132"/>
      <c r="BK863" s="132"/>
      <c r="BL863" s="132"/>
      <c r="BM863" s="132"/>
      <c r="BN863" s="132"/>
    </row>
    <row r="864">
      <c r="A864" s="362" t="b">
        <v>0</v>
      </c>
      <c r="B864" s="94"/>
      <c r="C864" s="95"/>
      <c r="D864" s="96"/>
      <c r="E864" s="97"/>
      <c r="F864" s="98"/>
      <c r="G864" s="98"/>
      <c r="H864" s="98"/>
      <c r="I864" s="98"/>
      <c r="J864" s="98"/>
      <c r="K864" s="96"/>
      <c r="L864" s="96"/>
      <c r="M864" s="96"/>
      <c r="N864" s="270"/>
      <c r="O864" s="369"/>
      <c r="P864" s="370"/>
      <c r="Q864" s="196"/>
      <c r="R864" s="197"/>
      <c r="S864" s="198"/>
      <c r="T864" s="199"/>
      <c r="U864" s="200"/>
      <c r="V864" s="201"/>
      <c r="W864" s="202"/>
      <c r="X864" s="202"/>
      <c r="Y864" s="109"/>
      <c r="Z864" s="280"/>
      <c r="AA864" s="106"/>
      <c r="AB864" s="281"/>
      <c r="AC864" s="282"/>
      <c r="AD864" s="273"/>
      <c r="AE864" s="110"/>
      <c r="AF864" s="99"/>
      <c r="AG864" s="110"/>
      <c r="AH864" s="111"/>
      <c r="AI864" s="112"/>
      <c r="AJ864" s="110"/>
      <c r="AK864" s="113"/>
      <c r="AL864" s="114"/>
      <c r="AM864" s="278"/>
      <c r="AN864" s="98"/>
      <c r="AO864" s="98"/>
      <c r="AP864" s="116"/>
      <c r="AQ864" s="117"/>
      <c r="AR864" s="116"/>
      <c r="AS864" s="98"/>
      <c r="AT864" s="98"/>
      <c r="AU864" s="98"/>
      <c r="AV864" s="98"/>
      <c r="AW864" s="98"/>
      <c r="AX864" s="98"/>
      <c r="AY864" s="98"/>
      <c r="AZ864" s="98"/>
      <c r="BA864" s="98"/>
      <c r="BB864" s="98"/>
      <c r="BC864" s="98"/>
      <c r="BD864" s="98"/>
      <c r="BE864" s="98"/>
      <c r="BF864" s="98"/>
      <c r="BG864" s="98"/>
      <c r="BH864" s="98"/>
      <c r="BI864" s="98"/>
      <c r="BJ864" s="98"/>
      <c r="BK864" s="98"/>
      <c r="BL864" s="98"/>
      <c r="BM864" s="98"/>
      <c r="BN864" s="98"/>
    </row>
    <row r="865">
      <c r="A865" s="366" t="b">
        <v>0</v>
      </c>
      <c r="B865" s="128"/>
      <c r="C865" s="129"/>
      <c r="D865" s="130"/>
      <c r="E865" s="131"/>
      <c r="F865" s="132"/>
      <c r="G865" s="132"/>
      <c r="H865" s="132"/>
      <c r="I865" s="132"/>
      <c r="J865" s="132"/>
      <c r="K865" s="130"/>
      <c r="L865" s="130"/>
      <c r="M865" s="130"/>
      <c r="N865" s="195"/>
      <c r="O865" s="369"/>
      <c r="P865" s="370"/>
      <c r="Q865" s="196"/>
      <c r="R865" s="197"/>
      <c r="S865" s="198"/>
      <c r="T865" s="199"/>
      <c r="U865" s="200"/>
      <c r="V865" s="201"/>
      <c r="W865" s="202"/>
      <c r="X865" s="202"/>
      <c r="Y865" s="143"/>
      <c r="Z865" s="367"/>
      <c r="AA865" s="140"/>
      <c r="AB865" s="420"/>
      <c r="AC865" s="421"/>
      <c r="AD865" s="206"/>
      <c r="AE865" s="144"/>
      <c r="AF865" s="133"/>
      <c r="AG865" s="144"/>
      <c r="AH865" s="145"/>
      <c r="AI865" s="146"/>
      <c r="AJ865" s="144"/>
      <c r="AK865" s="147"/>
      <c r="AL865" s="114"/>
      <c r="AM865" s="211"/>
      <c r="AN865" s="132"/>
      <c r="AO865" s="132"/>
      <c r="AP865" s="149"/>
      <c r="AQ865" s="150"/>
      <c r="AR865" s="149"/>
      <c r="AS865" s="132"/>
      <c r="AT865" s="132"/>
      <c r="AU865" s="132"/>
      <c r="AV865" s="132"/>
      <c r="AW865" s="132"/>
      <c r="AX865" s="132"/>
      <c r="AY865" s="132"/>
      <c r="AZ865" s="132"/>
      <c r="BA865" s="132"/>
      <c r="BB865" s="132"/>
      <c r="BC865" s="132"/>
      <c r="BD865" s="132"/>
      <c r="BE865" s="132"/>
      <c r="BF865" s="132"/>
      <c r="BG865" s="132"/>
      <c r="BH865" s="132"/>
      <c r="BI865" s="132"/>
      <c r="BJ865" s="132"/>
      <c r="BK865" s="132"/>
      <c r="BL865" s="132"/>
      <c r="BM865" s="132"/>
      <c r="BN865" s="132"/>
    </row>
    <row r="866">
      <c r="A866" s="362" t="b">
        <v>0</v>
      </c>
      <c r="B866" s="94"/>
      <c r="C866" s="95"/>
      <c r="D866" s="96"/>
      <c r="E866" s="97"/>
      <c r="F866" s="98"/>
      <c r="G866" s="98"/>
      <c r="H866" s="98"/>
      <c r="I866" s="98"/>
      <c r="J866" s="98"/>
      <c r="K866" s="96"/>
      <c r="L866" s="96"/>
      <c r="M866" s="96"/>
      <c r="N866" s="270"/>
      <c r="O866" s="369"/>
      <c r="P866" s="370"/>
      <c r="Q866" s="196"/>
      <c r="R866" s="197"/>
      <c r="S866" s="198"/>
      <c r="T866" s="199"/>
      <c r="U866" s="200"/>
      <c r="V866" s="201"/>
      <c r="W866" s="202"/>
      <c r="X866" s="202"/>
      <c r="Y866" s="109"/>
      <c r="Z866" s="280"/>
      <c r="AA866" s="106"/>
      <c r="AB866" s="281"/>
      <c r="AC866" s="282"/>
      <c r="AD866" s="273"/>
      <c r="AE866" s="110"/>
      <c r="AF866" s="99"/>
      <c r="AG866" s="110"/>
      <c r="AH866" s="111"/>
      <c r="AI866" s="112"/>
      <c r="AJ866" s="110"/>
      <c r="AK866" s="113"/>
      <c r="AL866" s="114"/>
      <c r="AM866" s="278"/>
      <c r="AN866" s="98"/>
      <c r="AO866" s="98"/>
      <c r="AP866" s="116"/>
      <c r="AQ866" s="117"/>
      <c r="AR866" s="116"/>
      <c r="AS866" s="98"/>
      <c r="AT866" s="98"/>
      <c r="AU866" s="98"/>
      <c r="AV866" s="98"/>
      <c r="AW866" s="98"/>
      <c r="AX866" s="98"/>
      <c r="AY866" s="98"/>
      <c r="AZ866" s="98"/>
      <c r="BA866" s="98"/>
      <c r="BB866" s="98"/>
      <c r="BC866" s="98"/>
      <c r="BD866" s="98"/>
      <c r="BE866" s="98"/>
      <c r="BF866" s="98"/>
      <c r="BG866" s="98"/>
      <c r="BH866" s="98"/>
      <c r="BI866" s="98"/>
      <c r="BJ866" s="98"/>
      <c r="BK866" s="98"/>
      <c r="BL866" s="98"/>
      <c r="BM866" s="98"/>
      <c r="BN866" s="98"/>
    </row>
    <row r="867">
      <c r="A867" s="366" t="b">
        <v>0</v>
      </c>
      <c r="B867" s="128"/>
      <c r="C867" s="129"/>
      <c r="D867" s="130"/>
      <c r="E867" s="131"/>
      <c r="F867" s="132"/>
      <c r="G867" s="132"/>
      <c r="H867" s="132"/>
      <c r="I867" s="132"/>
      <c r="J867" s="132"/>
      <c r="K867" s="130"/>
      <c r="L867" s="130"/>
      <c r="M867" s="130"/>
      <c r="N867" s="195"/>
      <c r="O867" s="369"/>
      <c r="P867" s="370"/>
      <c r="Q867" s="196"/>
      <c r="R867" s="197"/>
      <c r="S867" s="198"/>
      <c r="T867" s="199"/>
      <c r="U867" s="200"/>
      <c r="V867" s="201"/>
      <c r="W867" s="202"/>
      <c r="X867" s="202"/>
      <c r="Y867" s="143"/>
      <c r="Z867" s="367"/>
      <c r="AA867" s="140"/>
      <c r="AB867" s="420"/>
      <c r="AC867" s="421"/>
      <c r="AD867" s="206"/>
      <c r="AE867" s="144"/>
      <c r="AF867" s="133"/>
      <c r="AG867" s="144"/>
      <c r="AH867" s="145"/>
      <c r="AI867" s="146"/>
      <c r="AJ867" s="144"/>
      <c r="AK867" s="147"/>
      <c r="AL867" s="114"/>
      <c r="AM867" s="211"/>
      <c r="AN867" s="132"/>
      <c r="AO867" s="132"/>
      <c r="AP867" s="149"/>
      <c r="AQ867" s="150"/>
      <c r="AR867" s="149"/>
      <c r="AS867" s="132"/>
      <c r="AT867" s="132"/>
      <c r="AU867" s="132"/>
      <c r="AV867" s="132"/>
      <c r="AW867" s="132"/>
      <c r="AX867" s="132"/>
      <c r="AY867" s="132"/>
      <c r="AZ867" s="132"/>
      <c r="BA867" s="132"/>
      <c r="BB867" s="132"/>
      <c r="BC867" s="132"/>
      <c r="BD867" s="132"/>
      <c r="BE867" s="132"/>
      <c r="BF867" s="132"/>
      <c r="BG867" s="132"/>
      <c r="BH867" s="132"/>
      <c r="BI867" s="132"/>
      <c r="BJ867" s="132"/>
      <c r="BK867" s="132"/>
      <c r="BL867" s="132"/>
      <c r="BM867" s="132"/>
      <c r="BN867" s="132"/>
    </row>
    <row r="868">
      <c r="A868" s="362" t="b">
        <v>0</v>
      </c>
      <c r="B868" s="94"/>
      <c r="C868" s="95"/>
      <c r="D868" s="96"/>
      <c r="E868" s="97"/>
      <c r="F868" s="98"/>
      <c r="G868" s="98"/>
      <c r="H868" s="98"/>
      <c r="I868" s="98"/>
      <c r="J868" s="98"/>
      <c r="K868" s="96"/>
      <c r="L868" s="96"/>
      <c r="M868" s="96"/>
      <c r="N868" s="270"/>
      <c r="O868" s="369"/>
      <c r="P868" s="370"/>
      <c r="Q868" s="196"/>
      <c r="R868" s="197"/>
      <c r="S868" s="198"/>
      <c r="T868" s="199"/>
      <c r="U868" s="200"/>
      <c r="V868" s="201"/>
      <c r="W868" s="202"/>
      <c r="X868" s="202"/>
      <c r="Y868" s="109"/>
      <c r="Z868" s="280"/>
      <c r="AA868" s="106"/>
      <c r="AB868" s="281"/>
      <c r="AC868" s="282"/>
      <c r="AD868" s="273"/>
      <c r="AE868" s="110"/>
      <c r="AF868" s="99"/>
      <c r="AG868" s="110"/>
      <c r="AH868" s="111"/>
      <c r="AI868" s="112"/>
      <c r="AJ868" s="110"/>
      <c r="AK868" s="113"/>
      <c r="AL868" s="114"/>
      <c r="AM868" s="278"/>
      <c r="AN868" s="98"/>
      <c r="AO868" s="98"/>
      <c r="AP868" s="116"/>
      <c r="AQ868" s="117"/>
      <c r="AR868" s="116"/>
      <c r="AS868" s="98"/>
      <c r="AT868" s="98"/>
      <c r="AU868" s="98"/>
      <c r="AV868" s="98"/>
      <c r="AW868" s="98"/>
      <c r="AX868" s="98"/>
      <c r="AY868" s="98"/>
      <c r="AZ868" s="98"/>
      <c r="BA868" s="98"/>
      <c r="BB868" s="98"/>
      <c r="BC868" s="98"/>
      <c r="BD868" s="98"/>
      <c r="BE868" s="98"/>
      <c r="BF868" s="98"/>
      <c r="BG868" s="98"/>
      <c r="BH868" s="98"/>
      <c r="BI868" s="98"/>
      <c r="BJ868" s="98"/>
      <c r="BK868" s="98"/>
      <c r="BL868" s="98"/>
      <c r="BM868" s="98"/>
      <c r="BN868" s="98"/>
    </row>
    <row r="869">
      <c r="A869" s="366" t="b">
        <v>0</v>
      </c>
      <c r="B869" s="128"/>
      <c r="C869" s="129"/>
      <c r="D869" s="130"/>
      <c r="E869" s="131"/>
      <c r="F869" s="132"/>
      <c r="G869" s="132"/>
      <c r="H869" s="132"/>
      <c r="I869" s="132"/>
      <c r="J869" s="132"/>
      <c r="K869" s="130"/>
      <c r="L869" s="130"/>
      <c r="M869" s="130"/>
      <c r="N869" s="195"/>
      <c r="O869" s="369"/>
      <c r="P869" s="370"/>
      <c r="Q869" s="196"/>
      <c r="R869" s="197"/>
      <c r="S869" s="198"/>
      <c r="T869" s="199"/>
      <c r="U869" s="200"/>
      <c r="V869" s="201"/>
      <c r="W869" s="202"/>
      <c r="X869" s="202"/>
      <c r="Y869" s="143"/>
      <c r="Z869" s="367"/>
      <c r="AA869" s="140"/>
      <c r="AB869" s="420"/>
      <c r="AC869" s="421"/>
      <c r="AD869" s="206"/>
      <c r="AE869" s="144"/>
      <c r="AF869" s="133"/>
      <c r="AG869" s="144"/>
      <c r="AH869" s="145"/>
      <c r="AI869" s="146"/>
      <c r="AJ869" s="144"/>
      <c r="AK869" s="147"/>
      <c r="AL869" s="114"/>
      <c r="AM869" s="211"/>
      <c r="AN869" s="132"/>
      <c r="AO869" s="132"/>
      <c r="AP869" s="149"/>
      <c r="AQ869" s="150"/>
      <c r="AR869" s="149"/>
      <c r="AS869" s="132"/>
      <c r="AT869" s="132"/>
      <c r="AU869" s="132"/>
      <c r="AV869" s="132"/>
      <c r="AW869" s="132"/>
      <c r="AX869" s="132"/>
      <c r="AY869" s="132"/>
      <c r="AZ869" s="132"/>
      <c r="BA869" s="132"/>
      <c r="BB869" s="132"/>
      <c r="BC869" s="132"/>
      <c r="BD869" s="132"/>
      <c r="BE869" s="132"/>
      <c r="BF869" s="132"/>
      <c r="BG869" s="132"/>
      <c r="BH869" s="132"/>
      <c r="BI869" s="132"/>
      <c r="BJ869" s="132"/>
      <c r="BK869" s="132"/>
      <c r="BL869" s="132"/>
      <c r="BM869" s="132"/>
      <c r="BN869" s="132"/>
    </row>
    <row r="870">
      <c r="A870" s="362" t="b">
        <v>0</v>
      </c>
      <c r="B870" s="94"/>
      <c r="C870" s="95"/>
      <c r="D870" s="96"/>
      <c r="E870" s="97"/>
      <c r="F870" s="98"/>
      <c r="G870" s="98"/>
      <c r="H870" s="98"/>
      <c r="I870" s="98"/>
      <c r="J870" s="98"/>
      <c r="K870" s="96"/>
      <c r="L870" s="96"/>
      <c r="M870" s="96"/>
      <c r="N870" s="270"/>
      <c r="O870" s="369"/>
      <c r="P870" s="370"/>
      <c r="Q870" s="196"/>
      <c r="R870" s="197"/>
      <c r="S870" s="198"/>
      <c r="T870" s="199"/>
      <c r="U870" s="200"/>
      <c r="V870" s="201"/>
      <c r="W870" s="202"/>
      <c r="X870" s="202"/>
      <c r="Y870" s="109"/>
      <c r="Z870" s="280"/>
      <c r="AA870" s="106"/>
      <c r="AB870" s="281"/>
      <c r="AC870" s="282"/>
      <c r="AD870" s="273"/>
      <c r="AE870" s="110"/>
      <c r="AF870" s="99"/>
      <c r="AG870" s="110"/>
      <c r="AH870" s="111"/>
      <c r="AI870" s="112"/>
      <c r="AJ870" s="110"/>
      <c r="AK870" s="113"/>
      <c r="AL870" s="114"/>
      <c r="AM870" s="278"/>
      <c r="AN870" s="98"/>
      <c r="AO870" s="98"/>
      <c r="AP870" s="116"/>
      <c r="AQ870" s="117"/>
      <c r="AR870" s="116"/>
      <c r="AS870" s="98"/>
      <c r="AT870" s="98"/>
      <c r="AU870" s="98"/>
      <c r="AV870" s="98"/>
      <c r="AW870" s="98"/>
      <c r="AX870" s="98"/>
      <c r="AY870" s="98"/>
      <c r="AZ870" s="98"/>
      <c r="BA870" s="98"/>
      <c r="BB870" s="98"/>
      <c r="BC870" s="98"/>
      <c r="BD870" s="98"/>
      <c r="BE870" s="98"/>
      <c r="BF870" s="98"/>
      <c r="BG870" s="98"/>
      <c r="BH870" s="98"/>
      <c r="BI870" s="98"/>
      <c r="BJ870" s="98"/>
      <c r="BK870" s="98"/>
      <c r="BL870" s="98"/>
      <c r="BM870" s="98"/>
      <c r="BN870" s="98"/>
    </row>
    <row r="871">
      <c r="A871" s="366" t="b">
        <v>0</v>
      </c>
      <c r="B871" s="128"/>
      <c r="C871" s="129"/>
      <c r="D871" s="130"/>
      <c r="E871" s="131"/>
      <c r="F871" s="132"/>
      <c r="G871" s="132"/>
      <c r="H871" s="132"/>
      <c r="I871" s="132"/>
      <c r="J871" s="132"/>
      <c r="K871" s="130"/>
      <c r="L871" s="130"/>
      <c r="M871" s="130"/>
      <c r="N871" s="195"/>
      <c r="O871" s="369"/>
      <c r="P871" s="370"/>
      <c r="Q871" s="196"/>
      <c r="R871" s="197"/>
      <c r="S871" s="198"/>
      <c r="T871" s="199"/>
      <c r="U871" s="200"/>
      <c r="V871" s="201"/>
      <c r="W871" s="202"/>
      <c r="X871" s="202"/>
      <c r="Y871" s="143"/>
      <c r="Z871" s="367"/>
      <c r="AA871" s="140"/>
      <c r="AB871" s="420"/>
      <c r="AC871" s="421"/>
      <c r="AD871" s="206"/>
      <c r="AE871" s="144"/>
      <c r="AF871" s="133"/>
      <c r="AG871" s="144"/>
      <c r="AH871" s="145"/>
      <c r="AI871" s="146"/>
      <c r="AJ871" s="144"/>
      <c r="AK871" s="147"/>
      <c r="AL871" s="114"/>
      <c r="AM871" s="211"/>
      <c r="AN871" s="132"/>
      <c r="AO871" s="132"/>
      <c r="AP871" s="149"/>
      <c r="AQ871" s="150"/>
      <c r="AR871" s="149"/>
      <c r="AS871" s="132"/>
      <c r="AT871" s="132"/>
      <c r="AU871" s="132"/>
      <c r="AV871" s="132"/>
      <c r="AW871" s="132"/>
      <c r="AX871" s="132"/>
      <c r="AY871" s="132"/>
      <c r="AZ871" s="132"/>
      <c r="BA871" s="132"/>
      <c r="BB871" s="132"/>
      <c r="BC871" s="132"/>
      <c r="BD871" s="132"/>
      <c r="BE871" s="132"/>
      <c r="BF871" s="132"/>
      <c r="BG871" s="132"/>
      <c r="BH871" s="132"/>
      <c r="BI871" s="132"/>
      <c r="BJ871" s="132"/>
      <c r="BK871" s="132"/>
      <c r="BL871" s="132"/>
      <c r="BM871" s="132"/>
      <c r="BN871" s="132"/>
    </row>
    <row r="872">
      <c r="A872" s="362" t="b">
        <v>0</v>
      </c>
      <c r="B872" s="94"/>
      <c r="C872" s="95"/>
      <c r="D872" s="96"/>
      <c r="E872" s="97"/>
      <c r="F872" s="98"/>
      <c r="G872" s="98"/>
      <c r="H872" s="98"/>
      <c r="I872" s="98"/>
      <c r="J872" s="98"/>
      <c r="K872" s="96"/>
      <c r="L872" s="96"/>
      <c r="M872" s="96"/>
      <c r="N872" s="270"/>
      <c r="O872" s="369"/>
      <c r="P872" s="370"/>
      <c r="Q872" s="196"/>
      <c r="R872" s="197"/>
      <c r="S872" s="198"/>
      <c r="T872" s="199"/>
      <c r="U872" s="200"/>
      <c r="V872" s="201"/>
      <c r="W872" s="202"/>
      <c r="X872" s="202"/>
      <c r="Y872" s="109"/>
      <c r="Z872" s="280"/>
      <c r="AA872" s="106"/>
      <c r="AB872" s="281"/>
      <c r="AC872" s="282"/>
      <c r="AD872" s="273"/>
      <c r="AE872" s="110"/>
      <c r="AF872" s="99"/>
      <c r="AG872" s="110"/>
      <c r="AH872" s="111"/>
      <c r="AI872" s="112"/>
      <c r="AJ872" s="110"/>
      <c r="AK872" s="113"/>
      <c r="AL872" s="114"/>
      <c r="AM872" s="278"/>
      <c r="AN872" s="98"/>
      <c r="AO872" s="98"/>
      <c r="AP872" s="116"/>
      <c r="AQ872" s="117"/>
      <c r="AR872" s="116"/>
      <c r="AS872" s="98"/>
      <c r="AT872" s="98"/>
      <c r="AU872" s="98"/>
      <c r="AV872" s="98"/>
      <c r="AW872" s="98"/>
      <c r="AX872" s="98"/>
      <c r="AY872" s="98"/>
      <c r="AZ872" s="98"/>
      <c r="BA872" s="98"/>
      <c r="BB872" s="98"/>
      <c r="BC872" s="98"/>
      <c r="BD872" s="98"/>
      <c r="BE872" s="98"/>
      <c r="BF872" s="98"/>
      <c r="BG872" s="98"/>
      <c r="BH872" s="98"/>
      <c r="BI872" s="98"/>
      <c r="BJ872" s="98"/>
      <c r="BK872" s="98"/>
      <c r="BL872" s="98"/>
      <c r="BM872" s="98"/>
      <c r="BN872" s="98"/>
    </row>
    <row r="873">
      <c r="A873" s="366" t="b">
        <v>0</v>
      </c>
      <c r="B873" s="128"/>
      <c r="C873" s="129"/>
      <c r="D873" s="130"/>
      <c r="E873" s="131"/>
      <c r="F873" s="132"/>
      <c r="G873" s="132"/>
      <c r="H873" s="132"/>
      <c r="I873" s="132"/>
      <c r="J873" s="132"/>
      <c r="K873" s="130"/>
      <c r="L873" s="130"/>
      <c r="M873" s="130"/>
      <c r="N873" s="195"/>
      <c r="O873" s="369"/>
      <c r="P873" s="370"/>
      <c r="Q873" s="196"/>
      <c r="R873" s="197"/>
      <c r="S873" s="198"/>
      <c r="T873" s="199"/>
      <c r="U873" s="200"/>
      <c r="V873" s="201"/>
      <c r="W873" s="202"/>
      <c r="X873" s="202"/>
      <c r="Y873" s="143"/>
      <c r="Z873" s="367"/>
      <c r="AA873" s="140"/>
      <c r="AB873" s="420"/>
      <c r="AC873" s="421"/>
      <c r="AD873" s="206"/>
      <c r="AE873" s="144"/>
      <c r="AF873" s="133"/>
      <c r="AG873" s="144"/>
      <c r="AH873" s="145"/>
      <c r="AI873" s="146"/>
      <c r="AJ873" s="144"/>
      <c r="AK873" s="147"/>
      <c r="AL873" s="114"/>
      <c r="AM873" s="211"/>
      <c r="AN873" s="132"/>
      <c r="AO873" s="132"/>
      <c r="AP873" s="149"/>
      <c r="AQ873" s="150"/>
      <c r="AR873" s="149"/>
      <c r="AS873" s="132"/>
      <c r="AT873" s="132"/>
      <c r="AU873" s="132"/>
      <c r="AV873" s="132"/>
      <c r="AW873" s="132"/>
      <c r="AX873" s="132"/>
      <c r="AY873" s="132"/>
      <c r="AZ873" s="132"/>
      <c r="BA873" s="132"/>
      <c r="BB873" s="132"/>
      <c r="BC873" s="132"/>
      <c r="BD873" s="132"/>
      <c r="BE873" s="132"/>
      <c r="BF873" s="132"/>
      <c r="BG873" s="132"/>
      <c r="BH873" s="132"/>
      <c r="BI873" s="132"/>
      <c r="BJ873" s="132"/>
      <c r="BK873" s="132"/>
      <c r="BL873" s="132"/>
      <c r="BM873" s="132"/>
      <c r="BN873" s="132"/>
    </row>
    <row r="874">
      <c r="A874" s="362" t="b">
        <v>0</v>
      </c>
      <c r="B874" s="94"/>
      <c r="C874" s="95"/>
      <c r="D874" s="96"/>
      <c r="E874" s="97"/>
      <c r="F874" s="98"/>
      <c r="G874" s="98"/>
      <c r="H874" s="98"/>
      <c r="I874" s="98"/>
      <c r="J874" s="98"/>
      <c r="K874" s="96"/>
      <c r="L874" s="96"/>
      <c r="M874" s="96"/>
      <c r="N874" s="270"/>
      <c r="O874" s="369"/>
      <c r="P874" s="370"/>
      <c r="Q874" s="196"/>
      <c r="R874" s="197"/>
      <c r="S874" s="198"/>
      <c r="T874" s="199"/>
      <c r="U874" s="200"/>
      <c r="V874" s="201"/>
      <c r="W874" s="202"/>
      <c r="X874" s="202"/>
      <c r="Y874" s="109"/>
      <c r="Z874" s="280"/>
      <c r="AA874" s="106"/>
      <c r="AB874" s="281"/>
      <c r="AC874" s="282"/>
      <c r="AD874" s="273"/>
      <c r="AE874" s="110"/>
      <c r="AF874" s="99"/>
      <c r="AG874" s="110"/>
      <c r="AH874" s="111"/>
      <c r="AI874" s="112"/>
      <c r="AJ874" s="110"/>
      <c r="AK874" s="113"/>
      <c r="AL874" s="114"/>
      <c r="AM874" s="278"/>
      <c r="AN874" s="98"/>
      <c r="AO874" s="98"/>
      <c r="AP874" s="116"/>
      <c r="AQ874" s="117"/>
      <c r="AR874" s="116"/>
      <c r="AS874" s="98"/>
      <c r="AT874" s="98"/>
      <c r="AU874" s="98"/>
      <c r="AV874" s="98"/>
      <c r="AW874" s="98"/>
      <c r="AX874" s="98"/>
      <c r="AY874" s="98"/>
      <c r="AZ874" s="98"/>
      <c r="BA874" s="98"/>
      <c r="BB874" s="98"/>
      <c r="BC874" s="98"/>
      <c r="BD874" s="98"/>
      <c r="BE874" s="98"/>
      <c r="BF874" s="98"/>
      <c r="BG874" s="98"/>
      <c r="BH874" s="98"/>
      <c r="BI874" s="98"/>
      <c r="BJ874" s="98"/>
      <c r="BK874" s="98"/>
      <c r="BL874" s="98"/>
      <c r="BM874" s="98"/>
      <c r="BN874" s="98"/>
    </row>
    <row r="875">
      <c r="A875" s="366" t="b">
        <v>0</v>
      </c>
      <c r="B875" s="128"/>
      <c r="C875" s="129"/>
      <c r="D875" s="130"/>
      <c r="E875" s="131"/>
      <c r="F875" s="132"/>
      <c r="G875" s="132"/>
      <c r="H875" s="132"/>
      <c r="I875" s="132"/>
      <c r="J875" s="132"/>
      <c r="K875" s="130"/>
      <c r="L875" s="130"/>
      <c r="M875" s="130"/>
      <c r="N875" s="195"/>
      <c r="O875" s="369"/>
      <c r="P875" s="370"/>
      <c r="Q875" s="196"/>
      <c r="R875" s="197"/>
      <c r="S875" s="198"/>
      <c r="T875" s="199"/>
      <c r="U875" s="200"/>
      <c r="V875" s="201"/>
      <c r="W875" s="202"/>
      <c r="X875" s="202"/>
      <c r="Y875" s="143"/>
      <c r="Z875" s="367"/>
      <c r="AA875" s="140"/>
      <c r="AB875" s="420"/>
      <c r="AC875" s="421"/>
      <c r="AD875" s="206"/>
      <c r="AE875" s="144"/>
      <c r="AF875" s="133"/>
      <c r="AG875" s="144"/>
      <c r="AH875" s="145"/>
      <c r="AI875" s="146"/>
      <c r="AJ875" s="144"/>
      <c r="AK875" s="147"/>
      <c r="AL875" s="114"/>
      <c r="AM875" s="211"/>
      <c r="AN875" s="132"/>
      <c r="AO875" s="132"/>
      <c r="AP875" s="149"/>
      <c r="AQ875" s="150"/>
      <c r="AR875" s="149"/>
      <c r="AS875" s="132"/>
      <c r="AT875" s="132"/>
      <c r="AU875" s="132"/>
      <c r="AV875" s="132"/>
      <c r="AW875" s="132"/>
      <c r="AX875" s="132"/>
      <c r="AY875" s="132"/>
      <c r="AZ875" s="132"/>
      <c r="BA875" s="132"/>
      <c r="BB875" s="132"/>
      <c r="BC875" s="132"/>
      <c r="BD875" s="132"/>
      <c r="BE875" s="132"/>
      <c r="BF875" s="132"/>
      <c r="BG875" s="132"/>
      <c r="BH875" s="132"/>
      <c r="BI875" s="132"/>
      <c r="BJ875" s="132"/>
      <c r="BK875" s="132"/>
      <c r="BL875" s="132"/>
      <c r="BM875" s="132"/>
      <c r="BN875" s="132"/>
    </row>
    <row r="876">
      <c r="A876" s="362" t="b">
        <v>0</v>
      </c>
      <c r="B876" s="94"/>
      <c r="C876" s="95"/>
      <c r="D876" s="96"/>
      <c r="E876" s="97"/>
      <c r="F876" s="98"/>
      <c r="G876" s="98"/>
      <c r="H876" s="98"/>
      <c r="I876" s="98"/>
      <c r="J876" s="98"/>
      <c r="K876" s="96"/>
      <c r="L876" s="96"/>
      <c r="M876" s="96"/>
      <c r="N876" s="270"/>
      <c r="O876" s="369"/>
      <c r="P876" s="370"/>
      <c r="Q876" s="196"/>
      <c r="R876" s="197"/>
      <c r="S876" s="198"/>
      <c r="T876" s="199"/>
      <c r="U876" s="200"/>
      <c r="V876" s="201"/>
      <c r="W876" s="202"/>
      <c r="X876" s="202"/>
      <c r="Y876" s="109"/>
      <c r="Z876" s="280"/>
      <c r="AA876" s="106"/>
      <c r="AB876" s="281"/>
      <c r="AC876" s="282"/>
      <c r="AD876" s="273"/>
      <c r="AE876" s="110"/>
      <c r="AF876" s="99"/>
      <c r="AG876" s="110"/>
      <c r="AH876" s="111"/>
      <c r="AI876" s="112"/>
      <c r="AJ876" s="110"/>
      <c r="AK876" s="113"/>
      <c r="AL876" s="114"/>
      <c r="AM876" s="278"/>
      <c r="AN876" s="98"/>
      <c r="AO876" s="98"/>
      <c r="AP876" s="116"/>
      <c r="AQ876" s="117"/>
      <c r="AR876" s="116"/>
      <c r="AS876" s="98"/>
      <c r="AT876" s="98"/>
      <c r="AU876" s="98"/>
      <c r="AV876" s="98"/>
      <c r="AW876" s="98"/>
      <c r="AX876" s="98"/>
      <c r="AY876" s="98"/>
      <c r="AZ876" s="98"/>
      <c r="BA876" s="98"/>
      <c r="BB876" s="98"/>
      <c r="BC876" s="98"/>
      <c r="BD876" s="98"/>
      <c r="BE876" s="98"/>
      <c r="BF876" s="98"/>
      <c r="BG876" s="98"/>
      <c r="BH876" s="98"/>
      <c r="BI876" s="98"/>
      <c r="BJ876" s="98"/>
      <c r="BK876" s="98"/>
      <c r="BL876" s="98"/>
      <c r="BM876" s="98"/>
      <c r="BN876" s="98"/>
    </row>
    <row r="877">
      <c r="A877" s="366" t="b">
        <v>0</v>
      </c>
      <c r="B877" s="128"/>
      <c r="C877" s="129"/>
      <c r="D877" s="130"/>
      <c r="E877" s="131"/>
      <c r="F877" s="132"/>
      <c r="G877" s="132"/>
      <c r="H877" s="132"/>
      <c r="I877" s="132"/>
      <c r="J877" s="132"/>
      <c r="K877" s="130"/>
      <c r="L877" s="130"/>
      <c r="M877" s="130"/>
      <c r="N877" s="195"/>
      <c r="O877" s="369"/>
      <c r="P877" s="370"/>
      <c r="Q877" s="196"/>
      <c r="R877" s="197"/>
      <c r="S877" s="198"/>
      <c r="T877" s="199"/>
      <c r="U877" s="200"/>
      <c r="V877" s="201"/>
      <c r="W877" s="202"/>
      <c r="X877" s="202"/>
      <c r="Y877" s="143"/>
      <c r="Z877" s="367"/>
      <c r="AA877" s="140"/>
      <c r="AB877" s="420"/>
      <c r="AC877" s="421"/>
      <c r="AD877" s="206"/>
      <c r="AE877" s="144"/>
      <c r="AF877" s="133"/>
      <c r="AG877" s="144"/>
      <c r="AH877" s="145"/>
      <c r="AI877" s="146"/>
      <c r="AJ877" s="144"/>
      <c r="AK877" s="147"/>
      <c r="AL877" s="114"/>
      <c r="AM877" s="211"/>
      <c r="AN877" s="132"/>
      <c r="AO877" s="132"/>
      <c r="AP877" s="149"/>
      <c r="AQ877" s="150"/>
      <c r="AR877" s="149"/>
      <c r="AS877" s="132"/>
      <c r="AT877" s="132"/>
      <c r="AU877" s="132"/>
      <c r="AV877" s="132"/>
      <c r="AW877" s="132"/>
      <c r="AX877" s="132"/>
      <c r="AY877" s="132"/>
      <c r="AZ877" s="132"/>
      <c r="BA877" s="132"/>
      <c r="BB877" s="132"/>
      <c r="BC877" s="132"/>
      <c r="BD877" s="132"/>
      <c r="BE877" s="132"/>
      <c r="BF877" s="132"/>
      <c r="BG877" s="132"/>
      <c r="BH877" s="132"/>
      <c r="BI877" s="132"/>
      <c r="BJ877" s="132"/>
      <c r="BK877" s="132"/>
      <c r="BL877" s="132"/>
      <c r="BM877" s="132"/>
      <c r="BN877" s="132"/>
    </row>
    <row r="878">
      <c r="A878" s="362" t="b">
        <v>0</v>
      </c>
      <c r="B878" s="94"/>
      <c r="C878" s="95"/>
      <c r="D878" s="96"/>
      <c r="E878" s="97"/>
      <c r="F878" s="98"/>
      <c r="G878" s="98"/>
      <c r="H878" s="98"/>
      <c r="I878" s="98"/>
      <c r="J878" s="98"/>
      <c r="K878" s="96"/>
      <c r="L878" s="96"/>
      <c r="M878" s="96"/>
      <c r="N878" s="270"/>
      <c r="O878" s="369"/>
      <c r="P878" s="370"/>
      <c r="Q878" s="196"/>
      <c r="R878" s="197"/>
      <c r="S878" s="198"/>
      <c r="T878" s="199"/>
      <c r="U878" s="200"/>
      <c r="V878" s="201"/>
      <c r="W878" s="202"/>
      <c r="X878" s="202"/>
      <c r="Y878" s="109"/>
      <c r="Z878" s="280"/>
      <c r="AA878" s="106"/>
      <c r="AB878" s="281"/>
      <c r="AC878" s="282"/>
      <c r="AD878" s="273"/>
      <c r="AE878" s="110"/>
      <c r="AF878" s="99"/>
      <c r="AG878" s="110"/>
      <c r="AH878" s="111"/>
      <c r="AI878" s="112"/>
      <c r="AJ878" s="110"/>
      <c r="AK878" s="113"/>
      <c r="AL878" s="114"/>
      <c r="AM878" s="278"/>
      <c r="AN878" s="98"/>
      <c r="AO878" s="98"/>
      <c r="AP878" s="116"/>
      <c r="AQ878" s="117"/>
      <c r="AR878" s="116"/>
      <c r="AS878" s="98"/>
      <c r="AT878" s="98"/>
      <c r="AU878" s="98"/>
      <c r="AV878" s="98"/>
      <c r="AW878" s="98"/>
      <c r="AX878" s="98"/>
      <c r="AY878" s="98"/>
      <c r="AZ878" s="98"/>
      <c r="BA878" s="98"/>
      <c r="BB878" s="98"/>
      <c r="BC878" s="98"/>
      <c r="BD878" s="98"/>
      <c r="BE878" s="98"/>
      <c r="BF878" s="98"/>
      <c r="BG878" s="98"/>
      <c r="BH878" s="98"/>
      <c r="BI878" s="98"/>
      <c r="BJ878" s="98"/>
      <c r="BK878" s="98"/>
      <c r="BL878" s="98"/>
      <c r="BM878" s="98"/>
      <c r="BN878" s="98"/>
    </row>
    <row r="879">
      <c r="A879" s="366" t="b">
        <v>0</v>
      </c>
      <c r="B879" s="128"/>
      <c r="C879" s="129"/>
      <c r="D879" s="130"/>
      <c r="E879" s="131"/>
      <c r="F879" s="132"/>
      <c r="G879" s="132"/>
      <c r="H879" s="132"/>
      <c r="I879" s="132"/>
      <c r="J879" s="132"/>
      <c r="K879" s="130"/>
      <c r="L879" s="130"/>
      <c r="M879" s="130"/>
      <c r="N879" s="195"/>
      <c r="O879" s="369"/>
      <c r="P879" s="370"/>
      <c r="Q879" s="196"/>
      <c r="R879" s="197"/>
      <c r="S879" s="198"/>
      <c r="T879" s="199"/>
      <c r="U879" s="200"/>
      <c r="V879" s="201"/>
      <c r="W879" s="202"/>
      <c r="X879" s="202"/>
      <c r="Y879" s="143"/>
      <c r="Z879" s="367"/>
      <c r="AA879" s="140"/>
      <c r="AB879" s="420"/>
      <c r="AC879" s="421"/>
      <c r="AD879" s="206"/>
      <c r="AE879" s="144"/>
      <c r="AF879" s="133"/>
      <c r="AG879" s="144"/>
      <c r="AH879" s="145"/>
      <c r="AI879" s="146"/>
      <c r="AJ879" s="144"/>
      <c r="AK879" s="147"/>
      <c r="AL879" s="114"/>
      <c r="AM879" s="211"/>
      <c r="AN879" s="132"/>
      <c r="AO879" s="132"/>
      <c r="AP879" s="149"/>
      <c r="AQ879" s="150"/>
      <c r="AR879" s="149"/>
      <c r="AS879" s="132"/>
      <c r="AT879" s="132"/>
      <c r="AU879" s="132"/>
      <c r="AV879" s="132"/>
      <c r="AW879" s="132"/>
      <c r="AX879" s="132"/>
      <c r="AY879" s="132"/>
      <c r="AZ879" s="132"/>
      <c r="BA879" s="132"/>
      <c r="BB879" s="132"/>
      <c r="BC879" s="132"/>
      <c r="BD879" s="132"/>
      <c r="BE879" s="132"/>
      <c r="BF879" s="132"/>
      <c r="BG879" s="132"/>
      <c r="BH879" s="132"/>
      <c r="BI879" s="132"/>
      <c r="BJ879" s="132"/>
      <c r="BK879" s="132"/>
      <c r="BL879" s="132"/>
      <c r="BM879" s="132"/>
      <c r="BN879" s="132"/>
    </row>
    <row r="880">
      <c r="A880" s="362" t="b">
        <v>0</v>
      </c>
      <c r="B880" s="94"/>
      <c r="C880" s="95"/>
      <c r="D880" s="96"/>
      <c r="E880" s="97"/>
      <c r="F880" s="98"/>
      <c r="G880" s="98"/>
      <c r="H880" s="98"/>
      <c r="I880" s="98"/>
      <c r="J880" s="98"/>
      <c r="K880" s="96"/>
      <c r="L880" s="96"/>
      <c r="M880" s="96"/>
      <c r="N880" s="270"/>
      <c r="O880" s="369"/>
      <c r="P880" s="370"/>
      <c r="Q880" s="196"/>
      <c r="R880" s="197"/>
      <c r="S880" s="198"/>
      <c r="T880" s="199"/>
      <c r="U880" s="200"/>
      <c r="V880" s="201"/>
      <c r="W880" s="202"/>
      <c r="X880" s="202"/>
      <c r="Y880" s="109"/>
      <c r="Z880" s="280"/>
      <c r="AA880" s="106"/>
      <c r="AB880" s="281"/>
      <c r="AC880" s="282"/>
      <c r="AD880" s="273"/>
      <c r="AE880" s="110"/>
      <c r="AF880" s="99"/>
      <c r="AG880" s="110"/>
      <c r="AH880" s="111"/>
      <c r="AI880" s="112"/>
      <c r="AJ880" s="110"/>
      <c r="AK880" s="113"/>
      <c r="AL880" s="114"/>
      <c r="AM880" s="278"/>
      <c r="AN880" s="98"/>
      <c r="AO880" s="98"/>
      <c r="AP880" s="116"/>
      <c r="AQ880" s="117"/>
      <c r="AR880" s="116"/>
      <c r="AS880" s="98"/>
      <c r="AT880" s="98"/>
      <c r="AU880" s="98"/>
      <c r="AV880" s="98"/>
      <c r="AW880" s="98"/>
      <c r="AX880" s="98"/>
      <c r="AY880" s="98"/>
      <c r="AZ880" s="98"/>
      <c r="BA880" s="98"/>
      <c r="BB880" s="98"/>
      <c r="BC880" s="98"/>
      <c r="BD880" s="98"/>
      <c r="BE880" s="98"/>
      <c r="BF880" s="98"/>
      <c r="BG880" s="98"/>
      <c r="BH880" s="98"/>
      <c r="BI880" s="98"/>
      <c r="BJ880" s="98"/>
      <c r="BK880" s="98"/>
      <c r="BL880" s="98"/>
      <c r="BM880" s="98"/>
      <c r="BN880" s="98"/>
    </row>
    <row r="881">
      <c r="A881" s="366" t="b">
        <v>0</v>
      </c>
      <c r="B881" s="128"/>
      <c r="C881" s="129"/>
      <c r="D881" s="130"/>
      <c r="E881" s="131"/>
      <c r="F881" s="132"/>
      <c r="G881" s="132"/>
      <c r="H881" s="132"/>
      <c r="I881" s="132"/>
      <c r="J881" s="132"/>
      <c r="K881" s="130"/>
      <c r="L881" s="130"/>
      <c r="M881" s="130"/>
      <c r="N881" s="195"/>
      <c r="O881" s="369"/>
      <c r="P881" s="370"/>
      <c r="Q881" s="196"/>
      <c r="R881" s="197"/>
      <c r="S881" s="198"/>
      <c r="T881" s="199"/>
      <c r="U881" s="200"/>
      <c r="V881" s="201"/>
      <c r="W881" s="202"/>
      <c r="X881" s="202"/>
      <c r="Y881" s="143"/>
      <c r="Z881" s="367"/>
      <c r="AA881" s="140"/>
      <c r="AB881" s="420"/>
      <c r="AC881" s="421"/>
      <c r="AD881" s="206"/>
      <c r="AE881" s="144"/>
      <c r="AF881" s="133"/>
      <c r="AG881" s="144"/>
      <c r="AH881" s="145"/>
      <c r="AI881" s="146"/>
      <c r="AJ881" s="144"/>
      <c r="AK881" s="147"/>
      <c r="AL881" s="114"/>
      <c r="AM881" s="211"/>
      <c r="AN881" s="132"/>
      <c r="AO881" s="132"/>
      <c r="AP881" s="149"/>
      <c r="AQ881" s="150"/>
      <c r="AR881" s="149"/>
      <c r="AS881" s="132"/>
      <c r="AT881" s="132"/>
      <c r="AU881" s="132"/>
      <c r="AV881" s="132"/>
      <c r="AW881" s="132"/>
      <c r="AX881" s="132"/>
      <c r="AY881" s="132"/>
      <c r="AZ881" s="132"/>
      <c r="BA881" s="132"/>
      <c r="BB881" s="132"/>
      <c r="BC881" s="132"/>
      <c r="BD881" s="132"/>
      <c r="BE881" s="132"/>
      <c r="BF881" s="132"/>
      <c r="BG881" s="132"/>
      <c r="BH881" s="132"/>
      <c r="BI881" s="132"/>
      <c r="BJ881" s="132"/>
      <c r="BK881" s="132"/>
      <c r="BL881" s="132"/>
      <c r="BM881" s="132"/>
      <c r="BN881" s="132"/>
    </row>
    <row r="882">
      <c r="A882" s="362" t="b">
        <v>0</v>
      </c>
      <c r="B882" s="94"/>
      <c r="C882" s="95"/>
      <c r="D882" s="96"/>
      <c r="E882" s="97"/>
      <c r="F882" s="98"/>
      <c r="G882" s="98"/>
      <c r="H882" s="98"/>
      <c r="I882" s="98"/>
      <c r="J882" s="98"/>
      <c r="K882" s="96"/>
      <c r="L882" s="96"/>
      <c r="M882" s="96"/>
      <c r="N882" s="270"/>
      <c r="O882" s="369"/>
      <c r="P882" s="370"/>
      <c r="Q882" s="196"/>
      <c r="R882" s="197"/>
      <c r="S882" s="198"/>
      <c r="T882" s="199"/>
      <c r="U882" s="200"/>
      <c r="V882" s="201"/>
      <c r="W882" s="202"/>
      <c r="X882" s="202"/>
      <c r="Y882" s="109"/>
      <c r="Z882" s="280"/>
      <c r="AA882" s="106"/>
      <c r="AB882" s="281"/>
      <c r="AC882" s="282"/>
      <c r="AD882" s="273"/>
      <c r="AE882" s="110"/>
      <c r="AF882" s="99"/>
      <c r="AG882" s="110"/>
      <c r="AH882" s="111"/>
      <c r="AI882" s="112"/>
      <c r="AJ882" s="110"/>
      <c r="AK882" s="113"/>
      <c r="AL882" s="114"/>
      <c r="AM882" s="278"/>
      <c r="AN882" s="98"/>
      <c r="AO882" s="98"/>
      <c r="AP882" s="116"/>
      <c r="AQ882" s="117"/>
      <c r="AR882" s="116"/>
      <c r="AS882" s="98"/>
      <c r="AT882" s="98"/>
      <c r="AU882" s="98"/>
      <c r="AV882" s="98"/>
      <c r="AW882" s="98"/>
      <c r="AX882" s="98"/>
      <c r="AY882" s="98"/>
      <c r="AZ882" s="98"/>
      <c r="BA882" s="98"/>
      <c r="BB882" s="98"/>
      <c r="BC882" s="98"/>
      <c r="BD882" s="98"/>
      <c r="BE882" s="98"/>
      <c r="BF882" s="98"/>
      <c r="BG882" s="98"/>
      <c r="BH882" s="98"/>
      <c r="BI882" s="98"/>
      <c r="BJ882" s="98"/>
      <c r="BK882" s="98"/>
      <c r="BL882" s="98"/>
      <c r="BM882" s="98"/>
      <c r="BN882" s="98"/>
    </row>
    <row r="883">
      <c r="A883" s="366" t="b">
        <v>0</v>
      </c>
      <c r="B883" s="128"/>
      <c r="C883" s="129"/>
      <c r="D883" s="130"/>
      <c r="E883" s="131"/>
      <c r="F883" s="132"/>
      <c r="G883" s="132"/>
      <c r="H883" s="132"/>
      <c r="I883" s="132"/>
      <c r="J883" s="132"/>
      <c r="K883" s="130"/>
      <c r="L883" s="130"/>
      <c r="M883" s="130"/>
      <c r="N883" s="195"/>
      <c r="O883" s="369"/>
      <c r="P883" s="370"/>
      <c r="Q883" s="196"/>
      <c r="R883" s="197"/>
      <c r="S883" s="198"/>
      <c r="T883" s="199"/>
      <c r="U883" s="200"/>
      <c r="V883" s="201"/>
      <c r="W883" s="202"/>
      <c r="X883" s="202"/>
      <c r="Y883" s="143"/>
      <c r="Z883" s="367"/>
      <c r="AA883" s="140"/>
      <c r="AB883" s="420"/>
      <c r="AC883" s="421"/>
      <c r="AD883" s="206"/>
      <c r="AE883" s="144"/>
      <c r="AF883" s="133"/>
      <c r="AG883" s="144"/>
      <c r="AH883" s="145"/>
      <c r="AI883" s="146"/>
      <c r="AJ883" s="144"/>
      <c r="AK883" s="147"/>
      <c r="AL883" s="114"/>
      <c r="AM883" s="211"/>
      <c r="AN883" s="132"/>
      <c r="AO883" s="132"/>
      <c r="AP883" s="149"/>
      <c r="AQ883" s="150"/>
      <c r="AR883" s="149"/>
      <c r="AS883" s="132"/>
      <c r="AT883" s="132"/>
      <c r="AU883" s="132"/>
      <c r="AV883" s="132"/>
      <c r="AW883" s="132"/>
      <c r="AX883" s="132"/>
      <c r="AY883" s="132"/>
      <c r="AZ883" s="132"/>
      <c r="BA883" s="132"/>
      <c r="BB883" s="132"/>
      <c r="BC883" s="132"/>
      <c r="BD883" s="132"/>
      <c r="BE883" s="132"/>
      <c r="BF883" s="132"/>
      <c r="BG883" s="132"/>
      <c r="BH883" s="132"/>
      <c r="BI883" s="132"/>
      <c r="BJ883" s="132"/>
      <c r="BK883" s="132"/>
      <c r="BL883" s="132"/>
      <c r="BM883" s="132"/>
      <c r="BN883" s="132"/>
    </row>
    <row r="884">
      <c r="A884" s="362" t="b">
        <v>0</v>
      </c>
      <c r="B884" s="94"/>
      <c r="C884" s="95"/>
      <c r="D884" s="96"/>
      <c r="E884" s="97"/>
      <c r="F884" s="98"/>
      <c r="G884" s="98"/>
      <c r="H884" s="98"/>
      <c r="I884" s="98"/>
      <c r="J884" s="98"/>
      <c r="K884" s="96"/>
      <c r="L884" s="96"/>
      <c r="M884" s="96"/>
      <c r="N884" s="270"/>
      <c r="O884" s="369"/>
      <c r="P884" s="370"/>
      <c r="Q884" s="196"/>
      <c r="R884" s="197"/>
      <c r="S884" s="198"/>
      <c r="T884" s="199"/>
      <c r="U884" s="200"/>
      <c r="V884" s="201"/>
      <c r="W884" s="202"/>
      <c r="X884" s="202"/>
      <c r="Y884" s="109"/>
      <c r="Z884" s="280"/>
      <c r="AA884" s="106"/>
      <c r="AB884" s="281"/>
      <c r="AC884" s="282"/>
      <c r="AD884" s="273"/>
      <c r="AE884" s="110"/>
      <c r="AF884" s="99"/>
      <c r="AG884" s="110"/>
      <c r="AH884" s="111"/>
      <c r="AI884" s="112"/>
      <c r="AJ884" s="110"/>
      <c r="AK884" s="113"/>
      <c r="AL884" s="114"/>
      <c r="AM884" s="278"/>
      <c r="AN884" s="98"/>
      <c r="AO884" s="98"/>
      <c r="AP884" s="116"/>
      <c r="AQ884" s="117"/>
      <c r="AR884" s="116"/>
      <c r="AS884" s="98"/>
      <c r="AT884" s="98"/>
      <c r="AU884" s="98"/>
      <c r="AV884" s="98"/>
      <c r="AW884" s="98"/>
      <c r="AX884" s="98"/>
      <c r="AY884" s="98"/>
      <c r="AZ884" s="98"/>
      <c r="BA884" s="98"/>
      <c r="BB884" s="98"/>
      <c r="BC884" s="98"/>
      <c r="BD884" s="98"/>
      <c r="BE884" s="98"/>
      <c r="BF884" s="98"/>
      <c r="BG884" s="98"/>
      <c r="BH884" s="98"/>
      <c r="BI884" s="98"/>
      <c r="BJ884" s="98"/>
      <c r="BK884" s="98"/>
      <c r="BL884" s="98"/>
      <c r="BM884" s="98"/>
      <c r="BN884" s="98"/>
    </row>
    <row r="885">
      <c r="A885" s="366" t="b">
        <v>0</v>
      </c>
      <c r="B885" s="128"/>
      <c r="C885" s="129"/>
      <c r="D885" s="130"/>
      <c r="E885" s="131"/>
      <c r="F885" s="132"/>
      <c r="G885" s="132"/>
      <c r="H885" s="132"/>
      <c r="I885" s="132"/>
      <c r="J885" s="132"/>
      <c r="K885" s="130"/>
      <c r="L885" s="130"/>
      <c r="M885" s="130"/>
      <c r="N885" s="195"/>
      <c r="O885" s="369"/>
      <c r="P885" s="370"/>
      <c r="Q885" s="196"/>
      <c r="R885" s="197"/>
      <c r="S885" s="198"/>
      <c r="T885" s="199"/>
      <c r="U885" s="200"/>
      <c r="V885" s="201"/>
      <c r="W885" s="202"/>
      <c r="X885" s="202"/>
      <c r="Y885" s="143"/>
      <c r="Z885" s="367"/>
      <c r="AA885" s="140"/>
      <c r="AB885" s="420"/>
      <c r="AC885" s="421"/>
      <c r="AD885" s="206"/>
      <c r="AE885" s="144"/>
      <c r="AF885" s="133"/>
      <c r="AG885" s="144"/>
      <c r="AH885" s="145"/>
      <c r="AI885" s="146"/>
      <c r="AJ885" s="144"/>
      <c r="AK885" s="147"/>
      <c r="AL885" s="114"/>
      <c r="AM885" s="211"/>
      <c r="AN885" s="132"/>
      <c r="AO885" s="132"/>
      <c r="AP885" s="149"/>
      <c r="AQ885" s="150"/>
      <c r="AR885" s="149"/>
      <c r="AS885" s="132"/>
      <c r="AT885" s="132"/>
      <c r="AU885" s="132"/>
      <c r="AV885" s="132"/>
      <c r="AW885" s="132"/>
      <c r="AX885" s="132"/>
      <c r="AY885" s="132"/>
      <c r="AZ885" s="132"/>
      <c r="BA885" s="132"/>
      <c r="BB885" s="132"/>
      <c r="BC885" s="132"/>
      <c r="BD885" s="132"/>
      <c r="BE885" s="132"/>
      <c r="BF885" s="132"/>
      <c r="BG885" s="132"/>
      <c r="BH885" s="132"/>
      <c r="BI885" s="132"/>
      <c r="BJ885" s="132"/>
      <c r="BK885" s="132"/>
      <c r="BL885" s="132"/>
      <c r="BM885" s="132"/>
      <c r="BN885" s="132"/>
    </row>
    <row r="886">
      <c r="A886" s="362" t="b">
        <v>0</v>
      </c>
      <c r="B886" s="94"/>
      <c r="C886" s="95"/>
      <c r="D886" s="96"/>
      <c r="E886" s="97"/>
      <c r="F886" s="98"/>
      <c r="G886" s="98"/>
      <c r="H886" s="98"/>
      <c r="I886" s="98"/>
      <c r="J886" s="98"/>
      <c r="K886" s="96"/>
      <c r="L886" s="96"/>
      <c r="M886" s="96"/>
      <c r="N886" s="270"/>
      <c r="O886" s="369"/>
      <c r="P886" s="370"/>
      <c r="Q886" s="196"/>
      <c r="R886" s="197"/>
      <c r="S886" s="198"/>
      <c r="T886" s="199"/>
      <c r="U886" s="200"/>
      <c r="V886" s="201"/>
      <c r="W886" s="202"/>
      <c r="X886" s="202"/>
      <c r="Y886" s="109"/>
      <c r="Z886" s="280"/>
      <c r="AA886" s="106"/>
      <c r="AB886" s="281"/>
      <c r="AC886" s="282"/>
      <c r="AD886" s="273"/>
      <c r="AE886" s="110"/>
      <c r="AF886" s="99"/>
      <c r="AG886" s="110"/>
      <c r="AH886" s="111"/>
      <c r="AI886" s="112"/>
      <c r="AJ886" s="110"/>
      <c r="AK886" s="113"/>
      <c r="AL886" s="114"/>
      <c r="AM886" s="278"/>
      <c r="AN886" s="98"/>
      <c r="AO886" s="98"/>
      <c r="AP886" s="116"/>
      <c r="AQ886" s="117"/>
      <c r="AR886" s="116"/>
      <c r="AS886" s="98"/>
      <c r="AT886" s="98"/>
      <c r="AU886" s="98"/>
      <c r="AV886" s="98"/>
      <c r="AW886" s="98"/>
      <c r="AX886" s="98"/>
      <c r="AY886" s="98"/>
      <c r="AZ886" s="98"/>
      <c r="BA886" s="98"/>
      <c r="BB886" s="98"/>
      <c r="BC886" s="98"/>
      <c r="BD886" s="98"/>
      <c r="BE886" s="98"/>
      <c r="BF886" s="98"/>
      <c r="BG886" s="98"/>
      <c r="BH886" s="98"/>
      <c r="BI886" s="98"/>
      <c r="BJ886" s="98"/>
      <c r="BK886" s="98"/>
      <c r="BL886" s="98"/>
      <c r="BM886" s="98"/>
      <c r="BN886" s="98"/>
    </row>
    <row r="887">
      <c r="A887" s="366" t="b">
        <v>0</v>
      </c>
      <c r="B887" s="128"/>
      <c r="C887" s="129"/>
      <c r="D887" s="130"/>
      <c r="E887" s="131"/>
      <c r="F887" s="132"/>
      <c r="G887" s="132"/>
      <c r="H887" s="132"/>
      <c r="I887" s="132"/>
      <c r="J887" s="132"/>
      <c r="K887" s="130"/>
      <c r="L887" s="130"/>
      <c r="M887" s="130"/>
      <c r="N887" s="195"/>
      <c r="O887" s="369"/>
      <c r="P887" s="370"/>
      <c r="Q887" s="196"/>
      <c r="R887" s="197"/>
      <c r="S887" s="198"/>
      <c r="T887" s="199"/>
      <c r="U887" s="200"/>
      <c r="V887" s="201"/>
      <c r="W887" s="202"/>
      <c r="X887" s="202"/>
      <c r="Y887" s="143"/>
      <c r="Z887" s="367"/>
      <c r="AA887" s="140"/>
      <c r="AB887" s="420"/>
      <c r="AC887" s="421"/>
      <c r="AD887" s="206"/>
      <c r="AE887" s="144"/>
      <c r="AF887" s="133"/>
      <c r="AG887" s="144"/>
      <c r="AH887" s="145"/>
      <c r="AI887" s="146"/>
      <c r="AJ887" s="144"/>
      <c r="AK887" s="147"/>
      <c r="AL887" s="114"/>
      <c r="AM887" s="211"/>
      <c r="AN887" s="132"/>
      <c r="AO887" s="132"/>
      <c r="AP887" s="149"/>
      <c r="AQ887" s="150"/>
      <c r="AR887" s="149"/>
      <c r="AS887" s="132"/>
      <c r="AT887" s="132"/>
      <c r="AU887" s="132"/>
      <c r="AV887" s="132"/>
      <c r="AW887" s="132"/>
      <c r="AX887" s="132"/>
      <c r="AY887" s="132"/>
      <c r="AZ887" s="132"/>
      <c r="BA887" s="132"/>
      <c r="BB887" s="132"/>
      <c r="BC887" s="132"/>
      <c r="BD887" s="132"/>
      <c r="BE887" s="132"/>
      <c r="BF887" s="132"/>
      <c r="BG887" s="132"/>
      <c r="BH887" s="132"/>
      <c r="BI887" s="132"/>
      <c r="BJ887" s="132"/>
      <c r="BK887" s="132"/>
      <c r="BL887" s="132"/>
      <c r="BM887" s="132"/>
      <c r="BN887" s="132"/>
    </row>
    <row r="888">
      <c r="A888" s="362" t="b">
        <v>0</v>
      </c>
      <c r="B888" s="94"/>
      <c r="C888" s="95"/>
      <c r="D888" s="96"/>
      <c r="E888" s="97"/>
      <c r="F888" s="98"/>
      <c r="G888" s="98"/>
      <c r="H888" s="98"/>
      <c r="I888" s="98"/>
      <c r="J888" s="98"/>
      <c r="K888" s="96"/>
      <c r="L888" s="96"/>
      <c r="M888" s="96"/>
      <c r="N888" s="270"/>
      <c r="O888" s="369"/>
      <c r="P888" s="370"/>
      <c r="Q888" s="196"/>
      <c r="R888" s="197"/>
      <c r="S888" s="198"/>
      <c r="T888" s="199"/>
      <c r="U888" s="200"/>
      <c r="V888" s="201"/>
      <c r="W888" s="202"/>
      <c r="X888" s="202"/>
      <c r="Y888" s="109"/>
      <c r="Z888" s="280"/>
      <c r="AA888" s="106"/>
      <c r="AB888" s="281"/>
      <c r="AC888" s="282"/>
      <c r="AD888" s="273"/>
      <c r="AE888" s="110"/>
      <c r="AF888" s="99"/>
      <c r="AG888" s="110"/>
      <c r="AH888" s="111"/>
      <c r="AI888" s="112"/>
      <c r="AJ888" s="110"/>
      <c r="AK888" s="113"/>
      <c r="AL888" s="114"/>
      <c r="AM888" s="278"/>
      <c r="AN888" s="98"/>
      <c r="AO888" s="98"/>
      <c r="AP888" s="116"/>
      <c r="AQ888" s="117"/>
      <c r="AR888" s="116"/>
      <c r="AS888" s="98"/>
      <c r="AT888" s="98"/>
      <c r="AU888" s="98"/>
      <c r="AV888" s="98"/>
      <c r="AW888" s="98"/>
      <c r="AX888" s="98"/>
      <c r="AY888" s="98"/>
      <c r="AZ888" s="98"/>
      <c r="BA888" s="98"/>
      <c r="BB888" s="98"/>
      <c r="BC888" s="98"/>
      <c r="BD888" s="98"/>
      <c r="BE888" s="98"/>
      <c r="BF888" s="98"/>
      <c r="BG888" s="98"/>
      <c r="BH888" s="98"/>
      <c r="BI888" s="98"/>
      <c r="BJ888" s="98"/>
      <c r="BK888" s="98"/>
      <c r="BL888" s="98"/>
      <c r="BM888" s="98"/>
      <c r="BN888" s="98"/>
    </row>
    <row r="889">
      <c r="A889" s="366" t="b">
        <v>0</v>
      </c>
      <c r="B889" s="128"/>
      <c r="C889" s="129"/>
      <c r="D889" s="130"/>
      <c r="E889" s="131"/>
      <c r="F889" s="132"/>
      <c r="G889" s="132"/>
      <c r="H889" s="132"/>
      <c r="I889" s="132"/>
      <c r="J889" s="132"/>
      <c r="K889" s="130"/>
      <c r="L889" s="130"/>
      <c r="M889" s="130"/>
      <c r="N889" s="195"/>
      <c r="O889" s="369"/>
      <c r="P889" s="370"/>
      <c r="Q889" s="196"/>
      <c r="R889" s="197"/>
      <c r="S889" s="198"/>
      <c r="T889" s="199"/>
      <c r="U889" s="200"/>
      <c r="V889" s="201"/>
      <c r="W889" s="202"/>
      <c r="X889" s="202"/>
      <c r="Y889" s="143"/>
      <c r="Z889" s="367"/>
      <c r="AA889" s="140"/>
      <c r="AB889" s="420"/>
      <c r="AC889" s="421"/>
      <c r="AD889" s="206"/>
      <c r="AE889" s="144"/>
      <c r="AF889" s="133"/>
      <c r="AG889" s="144"/>
      <c r="AH889" s="145"/>
      <c r="AI889" s="146"/>
      <c r="AJ889" s="144"/>
      <c r="AK889" s="147"/>
      <c r="AL889" s="114"/>
      <c r="AM889" s="211"/>
      <c r="AN889" s="132"/>
      <c r="AO889" s="132"/>
      <c r="AP889" s="149"/>
      <c r="AQ889" s="150"/>
      <c r="AR889" s="149"/>
      <c r="AS889" s="132"/>
      <c r="AT889" s="132"/>
      <c r="AU889" s="132"/>
      <c r="AV889" s="132"/>
      <c r="AW889" s="132"/>
      <c r="AX889" s="132"/>
      <c r="AY889" s="132"/>
      <c r="AZ889" s="132"/>
      <c r="BA889" s="132"/>
      <c r="BB889" s="132"/>
      <c r="BC889" s="132"/>
      <c r="BD889" s="132"/>
      <c r="BE889" s="132"/>
      <c r="BF889" s="132"/>
      <c r="BG889" s="132"/>
      <c r="BH889" s="132"/>
      <c r="BI889" s="132"/>
      <c r="BJ889" s="132"/>
      <c r="BK889" s="132"/>
      <c r="BL889" s="132"/>
      <c r="BM889" s="132"/>
      <c r="BN889" s="132"/>
    </row>
    <row r="890">
      <c r="A890" s="362" t="b">
        <v>0</v>
      </c>
      <c r="B890" s="94"/>
      <c r="C890" s="95"/>
      <c r="D890" s="96"/>
      <c r="E890" s="97"/>
      <c r="F890" s="98"/>
      <c r="G890" s="98"/>
      <c r="H890" s="98"/>
      <c r="I890" s="98"/>
      <c r="J890" s="98"/>
      <c r="K890" s="96"/>
      <c r="L890" s="96"/>
      <c r="M890" s="96"/>
      <c r="N890" s="270"/>
      <c r="O890" s="369"/>
      <c r="P890" s="370"/>
      <c r="Q890" s="196"/>
      <c r="R890" s="197"/>
      <c r="S890" s="198"/>
      <c r="T890" s="199"/>
      <c r="U890" s="200"/>
      <c r="V890" s="201"/>
      <c r="W890" s="202"/>
      <c r="X890" s="202"/>
      <c r="Y890" s="109"/>
      <c r="Z890" s="280"/>
      <c r="AA890" s="106"/>
      <c r="AB890" s="281"/>
      <c r="AC890" s="282"/>
      <c r="AD890" s="273"/>
      <c r="AE890" s="110"/>
      <c r="AF890" s="99"/>
      <c r="AG890" s="110"/>
      <c r="AH890" s="111"/>
      <c r="AI890" s="112"/>
      <c r="AJ890" s="110"/>
      <c r="AK890" s="113"/>
      <c r="AL890" s="114"/>
      <c r="AM890" s="278"/>
      <c r="AN890" s="98"/>
      <c r="AO890" s="98"/>
      <c r="AP890" s="116"/>
      <c r="AQ890" s="117"/>
      <c r="AR890" s="116"/>
      <c r="AS890" s="98"/>
      <c r="AT890" s="98"/>
      <c r="AU890" s="98"/>
      <c r="AV890" s="98"/>
      <c r="AW890" s="98"/>
      <c r="AX890" s="98"/>
      <c r="AY890" s="98"/>
      <c r="AZ890" s="98"/>
      <c r="BA890" s="98"/>
      <c r="BB890" s="98"/>
      <c r="BC890" s="98"/>
      <c r="BD890" s="98"/>
      <c r="BE890" s="98"/>
      <c r="BF890" s="98"/>
      <c r="BG890" s="98"/>
      <c r="BH890" s="98"/>
      <c r="BI890" s="98"/>
      <c r="BJ890" s="98"/>
      <c r="BK890" s="98"/>
      <c r="BL890" s="98"/>
      <c r="BM890" s="98"/>
      <c r="BN890" s="98"/>
    </row>
    <row r="891">
      <c r="A891" s="366" t="b">
        <v>0</v>
      </c>
      <c r="B891" s="128"/>
      <c r="C891" s="129"/>
      <c r="D891" s="130"/>
      <c r="E891" s="131"/>
      <c r="F891" s="132"/>
      <c r="G891" s="132"/>
      <c r="H891" s="132"/>
      <c r="I891" s="132"/>
      <c r="J891" s="132"/>
      <c r="K891" s="130"/>
      <c r="L891" s="130"/>
      <c r="M891" s="130"/>
      <c r="N891" s="195"/>
      <c r="O891" s="369"/>
      <c r="P891" s="370"/>
      <c r="Q891" s="196"/>
      <c r="R891" s="197"/>
      <c r="S891" s="198"/>
      <c r="T891" s="199"/>
      <c r="U891" s="200"/>
      <c r="V891" s="201"/>
      <c r="W891" s="202"/>
      <c r="X891" s="202"/>
      <c r="Y891" s="143"/>
      <c r="Z891" s="367"/>
      <c r="AA891" s="140"/>
      <c r="AB891" s="420"/>
      <c r="AC891" s="421"/>
      <c r="AD891" s="206"/>
      <c r="AE891" s="144"/>
      <c r="AF891" s="133"/>
      <c r="AG891" s="144"/>
      <c r="AH891" s="145"/>
      <c r="AI891" s="146"/>
      <c r="AJ891" s="144"/>
      <c r="AK891" s="147"/>
      <c r="AL891" s="114"/>
      <c r="AM891" s="211"/>
      <c r="AN891" s="132"/>
      <c r="AO891" s="132"/>
      <c r="AP891" s="149"/>
      <c r="AQ891" s="150"/>
      <c r="AR891" s="149"/>
      <c r="AS891" s="132"/>
      <c r="AT891" s="132"/>
      <c r="AU891" s="132"/>
      <c r="AV891" s="132"/>
      <c r="AW891" s="132"/>
      <c r="AX891" s="132"/>
      <c r="AY891" s="132"/>
      <c r="AZ891" s="132"/>
      <c r="BA891" s="132"/>
      <c r="BB891" s="132"/>
      <c r="BC891" s="132"/>
      <c r="BD891" s="132"/>
      <c r="BE891" s="132"/>
      <c r="BF891" s="132"/>
      <c r="BG891" s="132"/>
      <c r="BH891" s="132"/>
      <c r="BI891" s="132"/>
      <c r="BJ891" s="132"/>
      <c r="BK891" s="132"/>
      <c r="BL891" s="132"/>
      <c r="BM891" s="132"/>
      <c r="BN891" s="132"/>
    </row>
    <row r="892">
      <c r="A892" s="362" t="b">
        <v>0</v>
      </c>
      <c r="B892" s="94"/>
      <c r="C892" s="95"/>
      <c r="D892" s="96"/>
      <c r="E892" s="97"/>
      <c r="F892" s="98"/>
      <c r="G892" s="98"/>
      <c r="H892" s="98"/>
      <c r="I892" s="98"/>
      <c r="J892" s="98"/>
      <c r="K892" s="96"/>
      <c r="L892" s="96"/>
      <c r="M892" s="96"/>
      <c r="N892" s="270"/>
      <c r="O892" s="369"/>
      <c r="P892" s="370"/>
      <c r="Q892" s="196"/>
      <c r="R892" s="197"/>
      <c r="S892" s="198"/>
      <c r="T892" s="199"/>
      <c r="U892" s="200"/>
      <c r="V892" s="201"/>
      <c r="W892" s="202"/>
      <c r="X892" s="202"/>
      <c r="Y892" s="109"/>
      <c r="Z892" s="280"/>
      <c r="AA892" s="106"/>
      <c r="AB892" s="281"/>
      <c r="AC892" s="282"/>
      <c r="AD892" s="273"/>
      <c r="AE892" s="110"/>
      <c r="AF892" s="99"/>
      <c r="AG892" s="110"/>
      <c r="AH892" s="111"/>
      <c r="AI892" s="112"/>
      <c r="AJ892" s="110"/>
      <c r="AK892" s="113"/>
      <c r="AL892" s="114"/>
      <c r="AM892" s="278"/>
      <c r="AN892" s="98"/>
      <c r="AO892" s="98"/>
      <c r="AP892" s="116"/>
      <c r="AQ892" s="117"/>
      <c r="AR892" s="116"/>
      <c r="AS892" s="98"/>
      <c r="AT892" s="98"/>
      <c r="AU892" s="98"/>
      <c r="AV892" s="98"/>
      <c r="AW892" s="98"/>
      <c r="AX892" s="98"/>
      <c r="AY892" s="98"/>
      <c r="AZ892" s="98"/>
      <c r="BA892" s="98"/>
      <c r="BB892" s="98"/>
      <c r="BC892" s="98"/>
      <c r="BD892" s="98"/>
      <c r="BE892" s="98"/>
      <c r="BF892" s="98"/>
      <c r="BG892" s="98"/>
      <c r="BH892" s="98"/>
      <c r="BI892" s="98"/>
      <c r="BJ892" s="98"/>
      <c r="BK892" s="98"/>
      <c r="BL892" s="98"/>
      <c r="BM892" s="98"/>
      <c r="BN892" s="98"/>
    </row>
    <row r="893">
      <c r="A893" s="366" t="b">
        <v>0</v>
      </c>
      <c r="B893" s="128"/>
      <c r="C893" s="129"/>
      <c r="D893" s="130"/>
      <c r="E893" s="131"/>
      <c r="F893" s="132"/>
      <c r="G893" s="132"/>
      <c r="H893" s="132"/>
      <c r="I893" s="132"/>
      <c r="J893" s="132"/>
      <c r="K893" s="130"/>
      <c r="L893" s="130"/>
      <c r="M893" s="130"/>
      <c r="N893" s="195"/>
      <c r="O893" s="369"/>
      <c r="P893" s="370"/>
      <c r="Q893" s="196"/>
      <c r="R893" s="197"/>
      <c r="S893" s="198"/>
      <c r="T893" s="199"/>
      <c r="U893" s="200"/>
      <c r="V893" s="201"/>
      <c r="W893" s="202"/>
      <c r="X893" s="202"/>
      <c r="Y893" s="143"/>
      <c r="Z893" s="367"/>
      <c r="AA893" s="140"/>
      <c r="AB893" s="420"/>
      <c r="AC893" s="421"/>
      <c r="AD893" s="206"/>
      <c r="AE893" s="144"/>
      <c r="AF893" s="133"/>
      <c r="AG893" s="144"/>
      <c r="AH893" s="145"/>
      <c r="AI893" s="146"/>
      <c r="AJ893" s="144"/>
      <c r="AK893" s="147"/>
      <c r="AL893" s="114"/>
      <c r="AM893" s="211"/>
      <c r="AN893" s="132"/>
      <c r="AO893" s="132"/>
      <c r="AP893" s="149"/>
      <c r="AQ893" s="150"/>
      <c r="AR893" s="149"/>
      <c r="AS893" s="132"/>
      <c r="AT893" s="132"/>
      <c r="AU893" s="132"/>
      <c r="AV893" s="132"/>
      <c r="AW893" s="132"/>
      <c r="AX893" s="132"/>
      <c r="AY893" s="132"/>
      <c r="AZ893" s="132"/>
      <c r="BA893" s="132"/>
      <c r="BB893" s="132"/>
      <c r="BC893" s="132"/>
      <c r="BD893" s="132"/>
      <c r="BE893" s="132"/>
      <c r="BF893" s="132"/>
      <c r="BG893" s="132"/>
      <c r="BH893" s="132"/>
      <c r="BI893" s="132"/>
      <c r="BJ893" s="132"/>
      <c r="BK893" s="132"/>
      <c r="BL893" s="132"/>
      <c r="BM893" s="132"/>
      <c r="BN893" s="132"/>
    </row>
    <row r="894">
      <c r="A894" s="362" t="b">
        <v>0</v>
      </c>
      <c r="B894" s="94"/>
      <c r="C894" s="95"/>
      <c r="D894" s="96"/>
      <c r="E894" s="97"/>
      <c r="F894" s="98"/>
      <c r="G894" s="98"/>
      <c r="H894" s="98"/>
      <c r="I894" s="98"/>
      <c r="J894" s="98"/>
      <c r="K894" s="96"/>
      <c r="L894" s="96"/>
      <c r="M894" s="96"/>
      <c r="N894" s="270"/>
      <c r="O894" s="369"/>
      <c r="P894" s="370"/>
      <c r="Q894" s="196"/>
      <c r="R894" s="197"/>
      <c r="S894" s="198"/>
      <c r="T894" s="199"/>
      <c r="U894" s="200"/>
      <c r="V894" s="201"/>
      <c r="W894" s="202"/>
      <c r="X894" s="202"/>
      <c r="Y894" s="109"/>
      <c r="Z894" s="280"/>
      <c r="AA894" s="106"/>
      <c r="AB894" s="281"/>
      <c r="AC894" s="282"/>
      <c r="AD894" s="273"/>
      <c r="AE894" s="110"/>
      <c r="AF894" s="99"/>
      <c r="AG894" s="110"/>
      <c r="AH894" s="111"/>
      <c r="AI894" s="112"/>
      <c r="AJ894" s="110"/>
      <c r="AK894" s="113"/>
      <c r="AL894" s="114"/>
      <c r="AM894" s="278"/>
      <c r="AN894" s="98"/>
      <c r="AO894" s="98"/>
      <c r="AP894" s="116"/>
      <c r="AQ894" s="117"/>
      <c r="AR894" s="116"/>
      <c r="AS894" s="98"/>
      <c r="AT894" s="98"/>
      <c r="AU894" s="98"/>
      <c r="AV894" s="98"/>
      <c r="AW894" s="98"/>
      <c r="AX894" s="98"/>
      <c r="AY894" s="98"/>
      <c r="AZ894" s="98"/>
      <c r="BA894" s="98"/>
      <c r="BB894" s="98"/>
      <c r="BC894" s="98"/>
      <c r="BD894" s="98"/>
      <c r="BE894" s="98"/>
      <c r="BF894" s="98"/>
      <c r="BG894" s="98"/>
      <c r="BH894" s="98"/>
      <c r="BI894" s="98"/>
      <c r="BJ894" s="98"/>
      <c r="BK894" s="98"/>
      <c r="BL894" s="98"/>
      <c r="BM894" s="98"/>
      <c r="BN894" s="98"/>
    </row>
    <row r="895">
      <c r="A895" s="366" t="b">
        <v>0</v>
      </c>
      <c r="B895" s="128"/>
      <c r="C895" s="129"/>
      <c r="D895" s="130"/>
      <c r="E895" s="131"/>
      <c r="F895" s="132"/>
      <c r="G895" s="132"/>
      <c r="H895" s="132"/>
      <c r="I895" s="132"/>
      <c r="J895" s="132"/>
      <c r="K895" s="130"/>
      <c r="L895" s="130"/>
      <c r="M895" s="130"/>
      <c r="N895" s="195"/>
      <c r="O895" s="369"/>
      <c r="P895" s="370"/>
      <c r="Q895" s="196"/>
      <c r="R895" s="197"/>
      <c r="S895" s="198"/>
      <c r="T895" s="199"/>
      <c r="U895" s="200"/>
      <c r="V895" s="201"/>
      <c r="W895" s="202"/>
      <c r="X895" s="202"/>
      <c r="Y895" s="143"/>
      <c r="Z895" s="367"/>
      <c r="AA895" s="140"/>
      <c r="AB895" s="420"/>
      <c r="AC895" s="421"/>
      <c r="AD895" s="206"/>
      <c r="AE895" s="144"/>
      <c r="AF895" s="133"/>
      <c r="AG895" s="144"/>
      <c r="AH895" s="145"/>
      <c r="AI895" s="146"/>
      <c r="AJ895" s="144"/>
      <c r="AK895" s="147"/>
      <c r="AL895" s="114"/>
      <c r="AM895" s="211"/>
      <c r="AN895" s="132"/>
      <c r="AO895" s="132"/>
      <c r="AP895" s="149"/>
      <c r="AQ895" s="150"/>
      <c r="AR895" s="149"/>
      <c r="AS895" s="132"/>
      <c r="AT895" s="132"/>
      <c r="AU895" s="132"/>
      <c r="AV895" s="132"/>
      <c r="AW895" s="132"/>
      <c r="AX895" s="132"/>
      <c r="AY895" s="132"/>
      <c r="AZ895" s="132"/>
      <c r="BA895" s="132"/>
      <c r="BB895" s="132"/>
      <c r="BC895" s="132"/>
      <c r="BD895" s="132"/>
      <c r="BE895" s="132"/>
      <c r="BF895" s="132"/>
      <c r="BG895" s="132"/>
      <c r="BH895" s="132"/>
      <c r="BI895" s="132"/>
      <c r="BJ895" s="132"/>
      <c r="BK895" s="132"/>
      <c r="BL895" s="132"/>
      <c r="BM895" s="132"/>
      <c r="BN895" s="132"/>
    </row>
    <row r="896">
      <c r="A896" s="362" t="b">
        <v>0</v>
      </c>
      <c r="B896" s="94"/>
      <c r="C896" s="95"/>
      <c r="D896" s="96"/>
      <c r="E896" s="97"/>
      <c r="F896" s="98"/>
      <c r="G896" s="98"/>
      <c r="H896" s="98"/>
      <c r="I896" s="98"/>
      <c r="J896" s="98"/>
      <c r="K896" s="96"/>
      <c r="L896" s="96"/>
      <c r="M896" s="96"/>
      <c r="N896" s="270"/>
      <c r="O896" s="369"/>
      <c r="P896" s="370"/>
      <c r="Q896" s="196"/>
      <c r="R896" s="197"/>
      <c r="S896" s="198"/>
      <c r="T896" s="199"/>
      <c r="U896" s="200"/>
      <c r="V896" s="201"/>
      <c r="W896" s="202"/>
      <c r="X896" s="202"/>
      <c r="Y896" s="109"/>
      <c r="Z896" s="280"/>
      <c r="AA896" s="106"/>
      <c r="AB896" s="281"/>
      <c r="AC896" s="282"/>
      <c r="AD896" s="273"/>
      <c r="AE896" s="110"/>
      <c r="AF896" s="99"/>
      <c r="AG896" s="110"/>
      <c r="AH896" s="111"/>
      <c r="AI896" s="112"/>
      <c r="AJ896" s="110"/>
      <c r="AK896" s="113"/>
      <c r="AL896" s="114"/>
      <c r="AM896" s="278"/>
      <c r="AN896" s="98"/>
      <c r="AO896" s="98"/>
      <c r="AP896" s="116"/>
      <c r="AQ896" s="117"/>
      <c r="AR896" s="116"/>
      <c r="AS896" s="98"/>
      <c r="AT896" s="98"/>
      <c r="AU896" s="98"/>
      <c r="AV896" s="98"/>
      <c r="AW896" s="98"/>
      <c r="AX896" s="98"/>
      <c r="AY896" s="98"/>
      <c r="AZ896" s="98"/>
      <c r="BA896" s="98"/>
      <c r="BB896" s="98"/>
      <c r="BC896" s="98"/>
      <c r="BD896" s="98"/>
      <c r="BE896" s="98"/>
      <c r="BF896" s="98"/>
      <c r="BG896" s="98"/>
      <c r="BH896" s="98"/>
      <c r="BI896" s="98"/>
      <c r="BJ896" s="98"/>
      <c r="BK896" s="98"/>
      <c r="BL896" s="98"/>
      <c r="BM896" s="98"/>
      <c r="BN896" s="98"/>
    </row>
    <row r="897">
      <c r="A897" s="366" t="b">
        <v>0</v>
      </c>
      <c r="B897" s="128"/>
      <c r="C897" s="129"/>
      <c r="D897" s="130"/>
      <c r="E897" s="131"/>
      <c r="F897" s="132"/>
      <c r="G897" s="132"/>
      <c r="H897" s="132"/>
      <c r="I897" s="132"/>
      <c r="J897" s="132"/>
      <c r="K897" s="130"/>
      <c r="L897" s="130"/>
      <c r="M897" s="130"/>
      <c r="N897" s="195"/>
      <c r="O897" s="369"/>
      <c r="P897" s="370"/>
      <c r="Q897" s="196"/>
      <c r="R897" s="197"/>
      <c r="S897" s="198"/>
      <c r="T897" s="199"/>
      <c r="U897" s="200"/>
      <c r="V897" s="201"/>
      <c r="W897" s="202"/>
      <c r="X897" s="202"/>
      <c r="Y897" s="143"/>
      <c r="Z897" s="367"/>
      <c r="AA897" s="140"/>
      <c r="AB897" s="420"/>
      <c r="AC897" s="421"/>
      <c r="AD897" s="206"/>
      <c r="AE897" s="144"/>
      <c r="AF897" s="133"/>
      <c r="AG897" s="144"/>
      <c r="AH897" s="145"/>
      <c r="AI897" s="146"/>
      <c r="AJ897" s="144"/>
      <c r="AK897" s="147"/>
      <c r="AL897" s="114"/>
      <c r="AM897" s="211"/>
      <c r="AN897" s="132"/>
      <c r="AO897" s="132"/>
      <c r="AP897" s="149"/>
      <c r="AQ897" s="150"/>
      <c r="AR897" s="149"/>
      <c r="AS897" s="132"/>
      <c r="AT897" s="132"/>
      <c r="AU897" s="132"/>
      <c r="AV897" s="132"/>
      <c r="AW897" s="132"/>
      <c r="AX897" s="132"/>
      <c r="AY897" s="132"/>
      <c r="AZ897" s="132"/>
      <c r="BA897" s="132"/>
      <c r="BB897" s="132"/>
      <c r="BC897" s="132"/>
      <c r="BD897" s="132"/>
      <c r="BE897" s="132"/>
      <c r="BF897" s="132"/>
      <c r="BG897" s="132"/>
      <c r="BH897" s="132"/>
      <c r="BI897" s="132"/>
      <c r="BJ897" s="132"/>
      <c r="BK897" s="132"/>
      <c r="BL897" s="132"/>
      <c r="BM897" s="132"/>
      <c r="BN897" s="132"/>
    </row>
    <row r="898">
      <c r="A898" s="362" t="b">
        <v>0</v>
      </c>
      <c r="B898" s="94"/>
      <c r="C898" s="95"/>
      <c r="D898" s="96"/>
      <c r="E898" s="97"/>
      <c r="F898" s="98"/>
      <c r="G898" s="98"/>
      <c r="H898" s="98"/>
      <c r="I898" s="98"/>
      <c r="J898" s="98"/>
      <c r="K898" s="96"/>
      <c r="L898" s="96"/>
      <c r="M898" s="96"/>
      <c r="N898" s="270"/>
      <c r="O898" s="369"/>
      <c r="P898" s="370"/>
      <c r="Q898" s="196"/>
      <c r="R898" s="197"/>
      <c r="S898" s="198"/>
      <c r="T898" s="199"/>
      <c r="U898" s="200"/>
      <c r="V898" s="201"/>
      <c r="W898" s="202"/>
      <c r="X898" s="202"/>
      <c r="Y898" s="109"/>
      <c r="Z898" s="280"/>
      <c r="AA898" s="106"/>
      <c r="AB898" s="281"/>
      <c r="AC898" s="282"/>
      <c r="AD898" s="273"/>
      <c r="AE898" s="110"/>
      <c r="AF898" s="99"/>
      <c r="AG898" s="110"/>
      <c r="AH898" s="111"/>
      <c r="AI898" s="112"/>
      <c r="AJ898" s="110"/>
      <c r="AK898" s="113"/>
      <c r="AL898" s="114"/>
      <c r="AM898" s="278"/>
      <c r="AN898" s="98"/>
      <c r="AO898" s="98"/>
      <c r="AP898" s="116"/>
      <c r="AQ898" s="117"/>
      <c r="AR898" s="116"/>
      <c r="AS898" s="98"/>
      <c r="AT898" s="98"/>
      <c r="AU898" s="98"/>
      <c r="AV898" s="98"/>
      <c r="AW898" s="98"/>
      <c r="AX898" s="98"/>
      <c r="AY898" s="98"/>
      <c r="AZ898" s="98"/>
      <c r="BA898" s="98"/>
      <c r="BB898" s="98"/>
      <c r="BC898" s="98"/>
      <c r="BD898" s="98"/>
      <c r="BE898" s="98"/>
      <c r="BF898" s="98"/>
      <c r="BG898" s="98"/>
      <c r="BH898" s="98"/>
      <c r="BI898" s="98"/>
      <c r="BJ898" s="98"/>
      <c r="BK898" s="98"/>
      <c r="BL898" s="98"/>
      <c r="BM898" s="98"/>
      <c r="BN898" s="98"/>
    </row>
    <row r="899">
      <c r="A899" s="366" t="b">
        <v>0</v>
      </c>
      <c r="B899" s="128"/>
      <c r="C899" s="129"/>
      <c r="D899" s="130"/>
      <c r="E899" s="131"/>
      <c r="F899" s="132"/>
      <c r="G899" s="132"/>
      <c r="H899" s="132"/>
      <c r="I899" s="132"/>
      <c r="J899" s="132"/>
      <c r="K899" s="130"/>
      <c r="L899" s="130"/>
      <c r="M899" s="130"/>
      <c r="N899" s="195"/>
      <c r="O899" s="369"/>
      <c r="P899" s="370"/>
      <c r="Q899" s="196"/>
      <c r="R899" s="197"/>
      <c r="S899" s="198"/>
      <c r="T899" s="199"/>
      <c r="U899" s="200"/>
      <c r="V899" s="201"/>
      <c r="W899" s="202"/>
      <c r="X899" s="202"/>
      <c r="Y899" s="143"/>
      <c r="Z899" s="367"/>
      <c r="AA899" s="140"/>
      <c r="AB899" s="420"/>
      <c r="AC899" s="421"/>
      <c r="AD899" s="206"/>
      <c r="AE899" s="144"/>
      <c r="AF899" s="133"/>
      <c r="AG899" s="144"/>
      <c r="AH899" s="145"/>
      <c r="AI899" s="146"/>
      <c r="AJ899" s="144"/>
      <c r="AK899" s="147"/>
      <c r="AL899" s="114"/>
      <c r="AM899" s="211"/>
      <c r="AN899" s="132"/>
      <c r="AO899" s="132"/>
      <c r="AP899" s="149"/>
      <c r="AQ899" s="150"/>
      <c r="AR899" s="149"/>
      <c r="AS899" s="132"/>
      <c r="AT899" s="132"/>
      <c r="AU899" s="132"/>
      <c r="AV899" s="132"/>
      <c r="AW899" s="132"/>
      <c r="AX899" s="132"/>
      <c r="AY899" s="132"/>
      <c r="AZ899" s="132"/>
      <c r="BA899" s="132"/>
      <c r="BB899" s="132"/>
      <c r="BC899" s="132"/>
      <c r="BD899" s="132"/>
      <c r="BE899" s="132"/>
      <c r="BF899" s="132"/>
      <c r="BG899" s="132"/>
      <c r="BH899" s="132"/>
      <c r="BI899" s="132"/>
      <c r="BJ899" s="132"/>
      <c r="BK899" s="132"/>
      <c r="BL899" s="132"/>
      <c r="BM899" s="132"/>
      <c r="BN899" s="132"/>
    </row>
    <row r="900">
      <c r="A900" s="362" t="b">
        <v>0</v>
      </c>
      <c r="B900" s="94"/>
      <c r="C900" s="95"/>
      <c r="D900" s="96"/>
      <c r="E900" s="97"/>
      <c r="F900" s="98"/>
      <c r="G900" s="98"/>
      <c r="H900" s="98"/>
      <c r="I900" s="98"/>
      <c r="J900" s="98"/>
      <c r="K900" s="96"/>
      <c r="L900" s="96"/>
      <c r="M900" s="96"/>
      <c r="N900" s="270"/>
      <c r="O900" s="369"/>
      <c r="P900" s="370"/>
      <c r="Q900" s="196"/>
      <c r="R900" s="197"/>
      <c r="S900" s="198"/>
      <c r="T900" s="199"/>
      <c r="U900" s="200"/>
      <c r="V900" s="201"/>
      <c r="W900" s="202"/>
      <c r="X900" s="202"/>
      <c r="Y900" s="109"/>
      <c r="Z900" s="280"/>
      <c r="AA900" s="106"/>
      <c r="AB900" s="281"/>
      <c r="AC900" s="282"/>
      <c r="AD900" s="273"/>
      <c r="AE900" s="110"/>
      <c r="AF900" s="99"/>
      <c r="AG900" s="110"/>
      <c r="AH900" s="111"/>
      <c r="AI900" s="112"/>
      <c r="AJ900" s="110"/>
      <c r="AK900" s="113"/>
      <c r="AL900" s="114"/>
      <c r="AM900" s="278"/>
      <c r="AN900" s="98"/>
      <c r="AO900" s="98"/>
      <c r="AP900" s="116"/>
      <c r="AQ900" s="117"/>
      <c r="AR900" s="116"/>
      <c r="AS900" s="98"/>
      <c r="AT900" s="98"/>
      <c r="AU900" s="98"/>
      <c r="AV900" s="98"/>
      <c r="AW900" s="98"/>
      <c r="AX900" s="98"/>
      <c r="AY900" s="98"/>
      <c r="AZ900" s="98"/>
      <c r="BA900" s="98"/>
      <c r="BB900" s="98"/>
      <c r="BC900" s="98"/>
      <c r="BD900" s="98"/>
      <c r="BE900" s="98"/>
      <c r="BF900" s="98"/>
      <c r="BG900" s="98"/>
      <c r="BH900" s="98"/>
      <c r="BI900" s="98"/>
      <c r="BJ900" s="98"/>
      <c r="BK900" s="98"/>
      <c r="BL900" s="98"/>
      <c r="BM900" s="98"/>
      <c r="BN900" s="98"/>
    </row>
    <row r="901">
      <c r="A901" s="366" t="b">
        <v>0</v>
      </c>
      <c r="B901" s="128"/>
      <c r="C901" s="129"/>
      <c r="D901" s="130"/>
      <c r="E901" s="131"/>
      <c r="F901" s="132"/>
      <c r="G901" s="132"/>
      <c r="H901" s="132"/>
      <c r="I901" s="132"/>
      <c r="J901" s="132"/>
      <c r="K901" s="130"/>
      <c r="L901" s="130"/>
      <c r="M901" s="130"/>
      <c r="N901" s="195"/>
      <c r="O901" s="369"/>
      <c r="P901" s="370"/>
      <c r="Q901" s="196"/>
      <c r="R901" s="197"/>
      <c r="S901" s="198"/>
      <c r="T901" s="199"/>
      <c r="U901" s="200"/>
      <c r="V901" s="201"/>
      <c r="W901" s="202"/>
      <c r="X901" s="202"/>
      <c r="Y901" s="143"/>
      <c r="Z901" s="367"/>
      <c r="AA901" s="140"/>
      <c r="AB901" s="420"/>
      <c r="AC901" s="421"/>
      <c r="AD901" s="206"/>
      <c r="AE901" s="144"/>
      <c r="AF901" s="133"/>
      <c r="AG901" s="144"/>
      <c r="AH901" s="145"/>
      <c r="AI901" s="146"/>
      <c r="AJ901" s="144"/>
      <c r="AK901" s="147"/>
      <c r="AL901" s="114"/>
      <c r="AM901" s="211"/>
      <c r="AN901" s="132"/>
      <c r="AO901" s="132"/>
      <c r="AP901" s="149"/>
      <c r="AQ901" s="150"/>
      <c r="AR901" s="149"/>
      <c r="AS901" s="132"/>
      <c r="AT901" s="132"/>
      <c r="AU901" s="132"/>
      <c r="AV901" s="132"/>
      <c r="AW901" s="132"/>
      <c r="AX901" s="132"/>
      <c r="AY901" s="132"/>
      <c r="AZ901" s="132"/>
      <c r="BA901" s="132"/>
      <c r="BB901" s="132"/>
      <c r="BC901" s="132"/>
      <c r="BD901" s="132"/>
      <c r="BE901" s="132"/>
      <c r="BF901" s="132"/>
      <c r="BG901" s="132"/>
      <c r="BH901" s="132"/>
      <c r="BI901" s="132"/>
      <c r="BJ901" s="132"/>
      <c r="BK901" s="132"/>
      <c r="BL901" s="132"/>
      <c r="BM901" s="132"/>
      <c r="BN901" s="132"/>
    </row>
    <row r="902">
      <c r="A902" s="362" t="b">
        <v>0</v>
      </c>
      <c r="B902" s="94"/>
      <c r="C902" s="95"/>
      <c r="D902" s="96"/>
      <c r="E902" s="97"/>
      <c r="F902" s="98"/>
      <c r="G902" s="98"/>
      <c r="H902" s="98"/>
      <c r="I902" s="98"/>
      <c r="J902" s="98"/>
      <c r="K902" s="96"/>
      <c r="L902" s="96"/>
      <c r="M902" s="96"/>
      <c r="N902" s="270"/>
      <c r="O902" s="369"/>
      <c r="P902" s="370"/>
      <c r="Q902" s="196"/>
      <c r="R902" s="197"/>
      <c r="S902" s="198"/>
      <c r="T902" s="199"/>
      <c r="U902" s="200"/>
      <c r="V902" s="201"/>
      <c r="W902" s="202"/>
      <c r="X902" s="202"/>
      <c r="Y902" s="109"/>
      <c r="Z902" s="280"/>
      <c r="AA902" s="106"/>
      <c r="AB902" s="281"/>
      <c r="AC902" s="282"/>
      <c r="AD902" s="273"/>
      <c r="AE902" s="110"/>
      <c r="AF902" s="99"/>
      <c r="AG902" s="110"/>
      <c r="AH902" s="111"/>
      <c r="AI902" s="112"/>
      <c r="AJ902" s="110"/>
      <c r="AK902" s="113"/>
      <c r="AL902" s="114"/>
      <c r="AM902" s="278"/>
      <c r="AN902" s="98"/>
      <c r="AO902" s="98"/>
      <c r="AP902" s="116"/>
      <c r="AQ902" s="117"/>
      <c r="AR902" s="116"/>
      <c r="AS902" s="98"/>
      <c r="AT902" s="98"/>
      <c r="AU902" s="98"/>
      <c r="AV902" s="98"/>
      <c r="AW902" s="98"/>
      <c r="AX902" s="98"/>
      <c r="AY902" s="98"/>
      <c r="AZ902" s="98"/>
      <c r="BA902" s="98"/>
      <c r="BB902" s="98"/>
      <c r="BC902" s="98"/>
      <c r="BD902" s="98"/>
      <c r="BE902" s="98"/>
      <c r="BF902" s="98"/>
      <c r="BG902" s="98"/>
      <c r="BH902" s="98"/>
      <c r="BI902" s="98"/>
      <c r="BJ902" s="98"/>
      <c r="BK902" s="98"/>
      <c r="BL902" s="98"/>
      <c r="BM902" s="98"/>
      <c r="BN902" s="98"/>
    </row>
    <row r="903">
      <c r="A903" s="366" t="b">
        <v>0</v>
      </c>
      <c r="B903" s="128"/>
      <c r="C903" s="129"/>
      <c r="D903" s="130"/>
      <c r="E903" s="131"/>
      <c r="F903" s="132"/>
      <c r="G903" s="132"/>
      <c r="H903" s="132"/>
      <c r="I903" s="132"/>
      <c r="J903" s="132"/>
      <c r="K903" s="130"/>
      <c r="L903" s="130"/>
      <c r="M903" s="130"/>
      <c r="N903" s="195"/>
      <c r="O903" s="369"/>
      <c r="P903" s="370"/>
      <c r="Q903" s="196"/>
      <c r="R903" s="197"/>
      <c r="S903" s="198"/>
      <c r="T903" s="199"/>
      <c r="U903" s="200"/>
      <c r="V903" s="201"/>
      <c r="W903" s="202"/>
      <c r="X903" s="202"/>
      <c r="Y903" s="143"/>
      <c r="Z903" s="367"/>
      <c r="AA903" s="140"/>
      <c r="AB903" s="420"/>
      <c r="AC903" s="421"/>
      <c r="AD903" s="206"/>
      <c r="AE903" s="144"/>
      <c r="AF903" s="133"/>
      <c r="AG903" s="144"/>
      <c r="AH903" s="145"/>
      <c r="AI903" s="146"/>
      <c r="AJ903" s="144"/>
      <c r="AK903" s="147"/>
      <c r="AL903" s="114"/>
      <c r="AM903" s="211"/>
      <c r="AN903" s="132"/>
      <c r="AO903" s="132"/>
      <c r="AP903" s="149"/>
      <c r="AQ903" s="150"/>
      <c r="AR903" s="149"/>
      <c r="AS903" s="132"/>
      <c r="AT903" s="132"/>
      <c r="AU903" s="132"/>
      <c r="AV903" s="132"/>
      <c r="AW903" s="132"/>
      <c r="AX903" s="132"/>
      <c r="AY903" s="132"/>
      <c r="AZ903" s="132"/>
      <c r="BA903" s="132"/>
      <c r="BB903" s="132"/>
      <c r="BC903" s="132"/>
      <c r="BD903" s="132"/>
      <c r="BE903" s="132"/>
      <c r="BF903" s="132"/>
      <c r="BG903" s="132"/>
      <c r="BH903" s="132"/>
      <c r="BI903" s="132"/>
      <c r="BJ903" s="132"/>
      <c r="BK903" s="132"/>
      <c r="BL903" s="132"/>
      <c r="BM903" s="132"/>
      <c r="BN903" s="132"/>
    </row>
    <row r="904">
      <c r="A904" s="362" t="b">
        <v>0</v>
      </c>
      <c r="B904" s="94"/>
      <c r="C904" s="95"/>
      <c r="D904" s="96"/>
      <c r="E904" s="97"/>
      <c r="F904" s="98"/>
      <c r="G904" s="98"/>
      <c r="H904" s="98"/>
      <c r="I904" s="98"/>
      <c r="J904" s="98"/>
      <c r="K904" s="96"/>
      <c r="L904" s="96"/>
      <c r="M904" s="96"/>
      <c r="N904" s="270"/>
      <c r="O904" s="369"/>
      <c r="P904" s="370"/>
      <c r="Q904" s="196"/>
      <c r="R904" s="197"/>
      <c r="S904" s="198"/>
      <c r="T904" s="199"/>
      <c r="U904" s="200"/>
      <c r="V904" s="201"/>
      <c r="W904" s="202"/>
      <c r="X904" s="202"/>
      <c r="Y904" s="109"/>
      <c r="Z904" s="280"/>
      <c r="AA904" s="106"/>
      <c r="AB904" s="281"/>
      <c r="AC904" s="282"/>
      <c r="AD904" s="273"/>
      <c r="AE904" s="110"/>
      <c r="AF904" s="99"/>
      <c r="AG904" s="110"/>
      <c r="AH904" s="111"/>
      <c r="AI904" s="112"/>
      <c r="AJ904" s="110"/>
      <c r="AK904" s="113"/>
      <c r="AL904" s="114"/>
      <c r="AM904" s="278"/>
      <c r="AN904" s="98"/>
      <c r="AO904" s="98"/>
      <c r="AP904" s="116"/>
      <c r="AQ904" s="117"/>
      <c r="AR904" s="116"/>
      <c r="AS904" s="98"/>
      <c r="AT904" s="98"/>
      <c r="AU904" s="98"/>
      <c r="AV904" s="98"/>
      <c r="AW904" s="98"/>
      <c r="AX904" s="98"/>
      <c r="AY904" s="98"/>
      <c r="AZ904" s="98"/>
      <c r="BA904" s="98"/>
      <c r="BB904" s="98"/>
      <c r="BC904" s="98"/>
      <c r="BD904" s="98"/>
      <c r="BE904" s="98"/>
      <c r="BF904" s="98"/>
      <c r="BG904" s="98"/>
      <c r="BH904" s="98"/>
      <c r="BI904" s="98"/>
      <c r="BJ904" s="98"/>
      <c r="BK904" s="98"/>
      <c r="BL904" s="98"/>
      <c r="BM904" s="98"/>
      <c r="BN904" s="98"/>
    </row>
    <row r="905">
      <c r="A905" s="366" t="b">
        <v>0</v>
      </c>
      <c r="B905" s="128"/>
      <c r="C905" s="129"/>
      <c r="D905" s="130"/>
      <c r="E905" s="131"/>
      <c r="F905" s="132"/>
      <c r="G905" s="132"/>
      <c r="H905" s="132"/>
      <c r="I905" s="132"/>
      <c r="J905" s="132"/>
      <c r="K905" s="130"/>
      <c r="L905" s="130"/>
      <c r="M905" s="130"/>
      <c r="N905" s="195"/>
      <c r="O905" s="369"/>
      <c r="P905" s="370"/>
      <c r="Q905" s="196"/>
      <c r="R905" s="197"/>
      <c r="S905" s="198"/>
      <c r="T905" s="199"/>
      <c r="U905" s="200"/>
      <c r="V905" s="201"/>
      <c r="W905" s="202"/>
      <c r="X905" s="202"/>
      <c r="Y905" s="143"/>
      <c r="Z905" s="367"/>
      <c r="AA905" s="140"/>
      <c r="AB905" s="420"/>
      <c r="AC905" s="421"/>
      <c r="AD905" s="206"/>
      <c r="AE905" s="144"/>
      <c r="AF905" s="133"/>
      <c r="AG905" s="144"/>
      <c r="AH905" s="145"/>
      <c r="AI905" s="146"/>
      <c r="AJ905" s="144"/>
      <c r="AK905" s="147"/>
      <c r="AL905" s="114"/>
      <c r="AM905" s="211"/>
      <c r="AN905" s="132"/>
      <c r="AO905" s="132"/>
      <c r="AP905" s="149"/>
      <c r="AQ905" s="150"/>
      <c r="AR905" s="149"/>
      <c r="AS905" s="132"/>
      <c r="AT905" s="132"/>
      <c r="AU905" s="132"/>
      <c r="AV905" s="132"/>
      <c r="AW905" s="132"/>
      <c r="AX905" s="132"/>
      <c r="AY905" s="132"/>
      <c r="AZ905" s="132"/>
      <c r="BA905" s="132"/>
      <c r="BB905" s="132"/>
      <c r="BC905" s="132"/>
      <c r="BD905" s="132"/>
      <c r="BE905" s="132"/>
      <c r="BF905" s="132"/>
      <c r="BG905" s="132"/>
      <c r="BH905" s="132"/>
      <c r="BI905" s="132"/>
      <c r="BJ905" s="132"/>
      <c r="BK905" s="132"/>
      <c r="BL905" s="132"/>
      <c r="BM905" s="132"/>
      <c r="BN905" s="132"/>
    </row>
    <row r="906">
      <c r="A906" s="362" t="b">
        <v>0</v>
      </c>
      <c r="B906" s="94"/>
      <c r="C906" s="95"/>
      <c r="D906" s="96"/>
      <c r="E906" s="97"/>
      <c r="F906" s="98"/>
      <c r="G906" s="98"/>
      <c r="H906" s="98"/>
      <c r="I906" s="98"/>
      <c r="J906" s="98"/>
      <c r="K906" s="96"/>
      <c r="L906" s="96"/>
      <c r="M906" s="96"/>
      <c r="N906" s="270"/>
      <c r="O906" s="369"/>
      <c r="P906" s="370"/>
      <c r="Q906" s="196"/>
      <c r="R906" s="197"/>
      <c r="S906" s="198"/>
      <c r="T906" s="199"/>
      <c r="U906" s="200"/>
      <c r="V906" s="201"/>
      <c r="W906" s="202"/>
      <c r="X906" s="202"/>
      <c r="Y906" s="109"/>
      <c r="Z906" s="280"/>
      <c r="AA906" s="106"/>
      <c r="AB906" s="281"/>
      <c r="AC906" s="282"/>
      <c r="AD906" s="273"/>
      <c r="AE906" s="110"/>
      <c r="AF906" s="99"/>
      <c r="AG906" s="110"/>
      <c r="AH906" s="111"/>
      <c r="AI906" s="112"/>
      <c r="AJ906" s="110"/>
      <c r="AK906" s="113"/>
      <c r="AL906" s="114"/>
      <c r="AM906" s="278"/>
      <c r="AN906" s="98"/>
      <c r="AO906" s="98"/>
      <c r="AP906" s="116"/>
      <c r="AQ906" s="117"/>
      <c r="AR906" s="116"/>
      <c r="AS906" s="98"/>
      <c r="AT906" s="98"/>
      <c r="AU906" s="98"/>
      <c r="AV906" s="98"/>
      <c r="AW906" s="98"/>
      <c r="AX906" s="98"/>
      <c r="AY906" s="98"/>
      <c r="AZ906" s="98"/>
      <c r="BA906" s="98"/>
      <c r="BB906" s="98"/>
      <c r="BC906" s="98"/>
      <c r="BD906" s="98"/>
      <c r="BE906" s="98"/>
      <c r="BF906" s="98"/>
      <c r="BG906" s="98"/>
      <c r="BH906" s="98"/>
      <c r="BI906" s="98"/>
      <c r="BJ906" s="98"/>
      <c r="BK906" s="98"/>
      <c r="BL906" s="98"/>
      <c r="BM906" s="98"/>
      <c r="BN906" s="98"/>
    </row>
    <row r="907">
      <c r="A907" s="366" t="b">
        <v>0</v>
      </c>
      <c r="B907" s="128"/>
      <c r="C907" s="129"/>
      <c r="D907" s="130"/>
      <c r="E907" s="131"/>
      <c r="F907" s="132"/>
      <c r="G907" s="132"/>
      <c r="H907" s="132"/>
      <c r="I907" s="132"/>
      <c r="J907" s="132"/>
      <c r="K907" s="130"/>
      <c r="L907" s="130"/>
      <c r="M907" s="130"/>
      <c r="N907" s="195"/>
      <c r="O907" s="369"/>
      <c r="P907" s="370"/>
      <c r="Q907" s="196"/>
      <c r="R907" s="197"/>
      <c r="S907" s="198"/>
      <c r="T907" s="199"/>
      <c r="U907" s="200"/>
      <c r="V907" s="201"/>
      <c r="W907" s="202"/>
      <c r="X907" s="202"/>
      <c r="Y907" s="143"/>
      <c r="Z907" s="367"/>
      <c r="AA907" s="140"/>
      <c r="AB907" s="420"/>
      <c r="AC907" s="421"/>
      <c r="AD907" s="206"/>
      <c r="AE907" s="144"/>
      <c r="AF907" s="133"/>
      <c r="AG907" s="144"/>
      <c r="AH907" s="145"/>
      <c r="AI907" s="146"/>
      <c r="AJ907" s="144"/>
      <c r="AK907" s="147"/>
      <c r="AL907" s="114"/>
      <c r="AM907" s="211"/>
      <c r="AN907" s="132"/>
      <c r="AO907" s="132"/>
      <c r="AP907" s="149"/>
      <c r="AQ907" s="150"/>
      <c r="AR907" s="149"/>
      <c r="AS907" s="132"/>
      <c r="AT907" s="132"/>
      <c r="AU907" s="132"/>
      <c r="AV907" s="132"/>
      <c r="AW907" s="132"/>
      <c r="AX907" s="132"/>
      <c r="AY907" s="132"/>
      <c r="AZ907" s="132"/>
      <c r="BA907" s="132"/>
      <c r="BB907" s="132"/>
      <c r="BC907" s="132"/>
      <c r="BD907" s="132"/>
      <c r="BE907" s="132"/>
      <c r="BF907" s="132"/>
      <c r="BG907" s="132"/>
      <c r="BH907" s="132"/>
      <c r="BI907" s="132"/>
      <c r="BJ907" s="132"/>
      <c r="BK907" s="132"/>
      <c r="BL907" s="132"/>
      <c r="BM907" s="132"/>
      <c r="BN907" s="132"/>
    </row>
    <row r="908">
      <c r="A908" s="362" t="b">
        <v>0</v>
      </c>
      <c r="B908" s="94"/>
      <c r="C908" s="95"/>
      <c r="D908" s="96"/>
      <c r="E908" s="97"/>
      <c r="F908" s="98"/>
      <c r="G908" s="98"/>
      <c r="H908" s="98"/>
      <c r="I908" s="98"/>
      <c r="J908" s="98"/>
      <c r="K908" s="96"/>
      <c r="L908" s="96"/>
      <c r="M908" s="96"/>
      <c r="N908" s="270"/>
      <c r="O908" s="369"/>
      <c r="P908" s="370"/>
      <c r="Q908" s="196"/>
      <c r="R908" s="197"/>
      <c r="S908" s="198"/>
      <c r="T908" s="199"/>
      <c r="U908" s="200"/>
      <c r="V908" s="201"/>
      <c r="W908" s="202"/>
      <c r="X908" s="202"/>
      <c r="Y908" s="109"/>
      <c r="Z908" s="280"/>
      <c r="AA908" s="106"/>
      <c r="AB908" s="281"/>
      <c r="AC908" s="282"/>
      <c r="AD908" s="273"/>
      <c r="AE908" s="110"/>
      <c r="AF908" s="99"/>
      <c r="AG908" s="110"/>
      <c r="AH908" s="111"/>
      <c r="AI908" s="112"/>
      <c r="AJ908" s="110"/>
      <c r="AK908" s="113"/>
      <c r="AL908" s="114"/>
      <c r="AM908" s="278"/>
      <c r="AN908" s="98"/>
      <c r="AO908" s="98"/>
      <c r="AP908" s="116"/>
      <c r="AQ908" s="117"/>
      <c r="AR908" s="116"/>
      <c r="AS908" s="98"/>
      <c r="AT908" s="98"/>
      <c r="AU908" s="98"/>
      <c r="AV908" s="98"/>
      <c r="AW908" s="98"/>
      <c r="AX908" s="98"/>
      <c r="AY908" s="98"/>
      <c r="AZ908" s="98"/>
      <c r="BA908" s="98"/>
      <c r="BB908" s="98"/>
      <c r="BC908" s="98"/>
      <c r="BD908" s="98"/>
      <c r="BE908" s="98"/>
      <c r="BF908" s="98"/>
      <c r="BG908" s="98"/>
      <c r="BH908" s="98"/>
      <c r="BI908" s="98"/>
      <c r="BJ908" s="98"/>
      <c r="BK908" s="98"/>
      <c r="BL908" s="98"/>
      <c r="BM908" s="98"/>
      <c r="BN908" s="98"/>
    </row>
    <row r="909">
      <c r="A909" s="366" t="b">
        <v>0</v>
      </c>
      <c r="B909" s="128"/>
      <c r="C909" s="129"/>
      <c r="D909" s="130"/>
      <c r="E909" s="131"/>
      <c r="F909" s="132"/>
      <c r="G909" s="132"/>
      <c r="H909" s="132"/>
      <c r="I909" s="132"/>
      <c r="J909" s="132"/>
      <c r="K909" s="130"/>
      <c r="L909" s="130"/>
      <c r="M909" s="130"/>
      <c r="N909" s="195"/>
      <c r="O909" s="369"/>
      <c r="P909" s="370"/>
      <c r="Q909" s="196"/>
      <c r="R909" s="197"/>
      <c r="S909" s="198"/>
      <c r="T909" s="199"/>
      <c r="U909" s="200"/>
      <c r="V909" s="201"/>
      <c r="W909" s="202"/>
      <c r="X909" s="202"/>
      <c r="Y909" s="143"/>
      <c r="Z909" s="367"/>
      <c r="AA909" s="140"/>
      <c r="AB909" s="420"/>
      <c r="AC909" s="421"/>
      <c r="AD909" s="206"/>
      <c r="AE909" s="144"/>
      <c r="AF909" s="133"/>
      <c r="AG909" s="144"/>
      <c r="AH909" s="145"/>
      <c r="AI909" s="146"/>
      <c r="AJ909" s="144"/>
      <c r="AK909" s="147"/>
      <c r="AL909" s="114"/>
      <c r="AM909" s="211"/>
      <c r="AN909" s="132"/>
      <c r="AO909" s="132"/>
      <c r="AP909" s="149"/>
      <c r="AQ909" s="150"/>
      <c r="AR909" s="149"/>
      <c r="AS909" s="132"/>
      <c r="AT909" s="132"/>
      <c r="AU909" s="132"/>
      <c r="AV909" s="132"/>
      <c r="AW909" s="132"/>
      <c r="AX909" s="132"/>
      <c r="AY909" s="132"/>
      <c r="AZ909" s="132"/>
      <c r="BA909" s="132"/>
      <c r="BB909" s="132"/>
      <c r="BC909" s="132"/>
      <c r="BD909" s="132"/>
      <c r="BE909" s="132"/>
      <c r="BF909" s="132"/>
      <c r="BG909" s="132"/>
      <c r="BH909" s="132"/>
      <c r="BI909" s="132"/>
      <c r="BJ909" s="132"/>
      <c r="BK909" s="132"/>
      <c r="BL909" s="132"/>
      <c r="BM909" s="132"/>
      <c r="BN909" s="132"/>
    </row>
    <row r="910">
      <c r="A910" s="362" t="b">
        <v>0</v>
      </c>
      <c r="B910" s="94"/>
      <c r="C910" s="95"/>
      <c r="D910" s="96"/>
      <c r="E910" s="97"/>
      <c r="F910" s="98"/>
      <c r="G910" s="98"/>
      <c r="H910" s="98"/>
      <c r="I910" s="98"/>
      <c r="J910" s="98"/>
      <c r="K910" s="96"/>
      <c r="L910" s="96"/>
      <c r="M910" s="96"/>
      <c r="N910" s="270"/>
      <c r="O910" s="369"/>
      <c r="P910" s="370"/>
      <c r="Q910" s="196"/>
      <c r="R910" s="197"/>
      <c r="S910" s="198"/>
      <c r="T910" s="199"/>
      <c r="U910" s="200"/>
      <c r="V910" s="201"/>
      <c r="W910" s="202"/>
      <c r="X910" s="202"/>
      <c r="Y910" s="109"/>
      <c r="Z910" s="280"/>
      <c r="AA910" s="106"/>
      <c r="AB910" s="281"/>
      <c r="AC910" s="282"/>
      <c r="AD910" s="273"/>
      <c r="AE910" s="110"/>
      <c r="AF910" s="99"/>
      <c r="AG910" s="110"/>
      <c r="AH910" s="111"/>
      <c r="AI910" s="112"/>
      <c r="AJ910" s="110"/>
      <c r="AK910" s="113"/>
      <c r="AL910" s="114"/>
      <c r="AM910" s="278"/>
      <c r="AN910" s="98"/>
      <c r="AO910" s="98"/>
      <c r="AP910" s="116"/>
      <c r="AQ910" s="117"/>
      <c r="AR910" s="116"/>
      <c r="AS910" s="98"/>
      <c r="AT910" s="98"/>
      <c r="AU910" s="98"/>
      <c r="AV910" s="98"/>
      <c r="AW910" s="98"/>
      <c r="AX910" s="98"/>
      <c r="AY910" s="98"/>
      <c r="AZ910" s="98"/>
      <c r="BA910" s="98"/>
      <c r="BB910" s="98"/>
      <c r="BC910" s="98"/>
      <c r="BD910" s="98"/>
      <c r="BE910" s="98"/>
      <c r="BF910" s="98"/>
      <c r="BG910" s="98"/>
      <c r="BH910" s="98"/>
      <c r="BI910" s="98"/>
      <c r="BJ910" s="98"/>
      <c r="BK910" s="98"/>
      <c r="BL910" s="98"/>
      <c r="BM910" s="98"/>
      <c r="BN910" s="98"/>
    </row>
    <row r="911">
      <c r="A911" s="366" t="b">
        <v>0</v>
      </c>
      <c r="B911" s="128"/>
      <c r="C911" s="129"/>
      <c r="D911" s="130"/>
      <c r="E911" s="131"/>
      <c r="F911" s="132"/>
      <c r="G911" s="132"/>
      <c r="H911" s="132"/>
      <c r="I911" s="132"/>
      <c r="J911" s="132"/>
      <c r="K911" s="130"/>
      <c r="L911" s="130"/>
      <c r="M911" s="130"/>
      <c r="N911" s="195"/>
      <c r="O911" s="369"/>
      <c r="P911" s="370"/>
      <c r="Q911" s="196"/>
      <c r="R911" s="197"/>
      <c r="S911" s="198"/>
      <c r="T911" s="199"/>
      <c r="U911" s="200"/>
      <c r="V911" s="201"/>
      <c r="W911" s="202"/>
      <c r="X911" s="202"/>
      <c r="Y911" s="143"/>
      <c r="Z911" s="367"/>
      <c r="AA911" s="140"/>
      <c r="AB911" s="420"/>
      <c r="AC911" s="421"/>
      <c r="AD911" s="206"/>
      <c r="AE911" s="144"/>
      <c r="AF911" s="133"/>
      <c r="AG911" s="144"/>
      <c r="AH911" s="145"/>
      <c r="AI911" s="146"/>
      <c r="AJ911" s="144"/>
      <c r="AK911" s="147"/>
      <c r="AL911" s="114"/>
      <c r="AM911" s="211"/>
      <c r="AN911" s="132"/>
      <c r="AO911" s="132"/>
      <c r="AP911" s="149"/>
      <c r="AQ911" s="150"/>
      <c r="AR911" s="149"/>
      <c r="AS911" s="132"/>
      <c r="AT911" s="132"/>
      <c r="AU911" s="132"/>
      <c r="AV911" s="132"/>
      <c r="AW911" s="132"/>
      <c r="AX911" s="132"/>
      <c r="AY911" s="132"/>
      <c r="AZ911" s="132"/>
      <c r="BA911" s="132"/>
      <c r="BB911" s="132"/>
      <c r="BC911" s="132"/>
      <c r="BD911" s="132"/>
      <c r="BE911" s="132"/>
      <c r="BF911" s="132"/>
      <c r="BG911" s="132"/>
      <c r="BH911" s="132"/>
      <c r="BI911" s="132"/>
      <c r="BJ911" s="132"/>
      <c r="BK911" s="132"/>
      <c r="BL911" s="132"/>
      <c r="BM911" s="132"/>
      <c r="BN911" s="132"/>
    </row>
    <row r="912">
      <c r="A912" s="362" t="b">
        <v>0</v>
      </c>
      <c r="B912" s="94"/>
      <c r="C912" s="95"/>
      <c r="D912" s="96"/>
      <c r="E912" s="97"/>
      <c r="F912" s="98"/>
      <c r="G912" s="98"/>
      <c r="H912" s="98"/>
      <c r="I912" s="98"/>
      <c r="J912" s="98"/>
      <c r="K912" s="96"/>
      <c r="L912" s="96"/>
      <c r="M912" s="96"/>
      <c r="N912" s="270"/>
      <c r="O912" s="369"/>
      <c r="P912" s="370"/>
      <c r="Q912" s="196"/>
      <c r="R912" s="197"/>
      <c r="S912" s="198"/>
      <c r="T912" s="199"/>
      <c r="U912" s="200"/>
      <c r="V912" s="201"/>
      <c r="W912" s="202"/>
      <c r="X912" s="202"/>
      <c r="Y912" s="109"/>
      <c r="Z912" s="280"/>
      <c r="AA912" s="106"/>
      <c r="AB912" s="281"/>
      <c r="AC912" s="282"/>
      <c r="AD912" s="273"/>
      <c r="AE912" s="110"/>
      <c r="AF912" s="99"/>
      <c r="AG912" s="110"/>
      <c r="AH912" s="111"/>
      <c r="AI912" s="112"/>
      <c r="AJ912" s="110"/>
      <c r="AK912" s="113"/>
      <c r="AL912" s="114"/>
      <c r="AM912" s="278"/>
      <c r="AN912" s="98"/>
      <c r="AO912" s="98"/>
      <c r="AP912" s="116"/>
      <c r="AQ912" s="117"/>
      <c r="AR912" s="116"/>
      <c r="AS912" s="98"/>
      <c r="AT912" s="98"/>
      <c r="AU912" s="98"/>
      <c r="AV912" s="98"/>
      <c r="AW912" s="98"/>
      <c r="AX912" s="98"/>
      <c r="AY912" s="98"/>
      <c r="AZ912" s="98"/>
      <c r="BA912" s="98"/>
      <c r="BB912" s="98"/>
      <c r="BC912" s="98"/>
      <c r="BD912" s="98"/>
      <c r="BE912" s="98"/>
      <c r="BF912" s="98"/>
      <c r="BG912" s="98"/>
      <c r="BH912" s="98"/>
      <c r="BI912" s="98"/>
      <c r="BJ912" s="98"/>
      <c r="BK912" s="98"/>
      <c r="BL912" s="98"/>
      <c r="BM912" s="98"/>
      <c r="BN912" s="98"/>
    </row>
    <row r="913">
      <c r="A913" s="366" t="b">
        <v>0</v>
      </c>
      <c r="B913" s="128"/>
      <c r="C913" s="129"/>
      <c r="D913" s="130"/>
      <c r="E913" s="131"/>
      <c r="F913" s="132"/>
      <c r="G913" s="132"/>
      <c r="H913" s="132"/>
      <c r="I913" s="132"/>
      <c r="J913" s="132"/>
      <c r="K913" s="130"/>
      <c r="L913" s="130"/>
      <c r="M913" s="130"/>
      <c r="N913" s="195"/>
      <c r="O913" s="369"/>
      <c r="P913" s="370"/>
      <c r="Q913" s="196"/>
      <c r="R913" s="197"/>
      <c r="S913" s="198"/>
      <c r="T913" s="199"/>
      <c r="U913" s="200"/>
      <c r="V913" s="201"/>
      <c r="W913" s="202"/>
      <c r="X913" s="202"/>
      <c r="Y913" s="143"/>
      <c r="Z913" s="367"/>
      <c r="AA913" s="140"/>
      <c r="AB913" s="420"/>
      <c r="AC913" s="421"/>
      <c r="AD913" s="206"/>
      <c r="AE913" s="144"/>
      <c r="AF913" s="133"/>
      <c r="AG913" s="144"/>
      <c r="AH913" s="145"/>
      <c r="AI913" s="146"/>
      <c r="AJ913" s="144"/>
      <c r="AK913" s="147"/>
      <c r="AL913" s="114"/>
      <c r="AM913" s="211"/>
      <c r="AN913" s="132"/>
      <c r="AO913" s="132"/>
      <c r="AP913" s="149"/>
      <c r="AQ913" s="150"/>
      <c r="AR913" s="149"/>
      <c r="AS913" s="132"/>
      <c r="AT913" s="132"/>
      <c r="AU913" s="132"/>
      <c r="AV913" s="132"/>
      <c r="AW913" s="132"/>
      <c r="AX913" s="132"/>
      <c r="AY913" s="132"/>
      <c r="AZ913" s="132"/>
      <c r="BA913" s="132"/>
      <c r="BB913" s="132"/>
      <c r="BC913" s="132"/>
      <c r="BD913" s="132"/>
      <c r="BE913" s="132"/>
      <c r="BF913" s="132"/>
      <c r="BG913" s="132"/>
      <c r="BH913" s="132"/>
      <c r="BI913" s="132"/>
      <c r="BJ913" s="132"/>
      <c r="BK913" s="132"/>
      <c r="BL913" s="132"/>
      <c r="BM913" s="132"/>
      <c r="BN913" s="132"/>
    </row>
    <row r="914">
      <c r="A914" s="362" t="b">
        <v>0</v>
      </c>
      <c r="B914" s="94"/>
      <c r="C914" s="95"/>
      <c r="D914" s="96"/>
      <c r="E914" s="97"/>
      <c r="F914" s="98"/>
      <c r="G914" s="98"/>
      <c r="H914" s="98"/>
      <c r="I914" s="98"/>
      <c r="J914" s="98"/>
      <c r="K914" s="96"/>
      <c r="L914" s="96"/>
      <c r="M914" s="96"/>
      <c r="N914" s="270"/>
      <c r="O914" s="369"/>
      <c r="P914" s="370"/>
      <c r="Q914" s="196"/>
      <c r="R914" s="197"/>
      <c r="S914" s="198"/>
      <c r="T914" s="199"/>
      <c r="U914" s="200"/>
      <c r="V914" s="201"/>
      <c r="W914" s="202"/>
      <c r="X914" s="202"/>
      <c r="Y914" s="109"/>
      <c r="Z914" s="280"/>
      <c r="AA914" s="106"/>
      <c r="AB914" s="281"/>
      <c r="AC914" s="282"/>
      <c r="AD914" s="273"/>
      <c r="AE914" s="110"/>
      <c r="AF914" s="99"/>
      <c r="AG914" s="110"/>
      <c r="AH914" s="111"/>
      <c r="AI914" s="112"/>
      <c r="AJ914" s="110"/>
      <c r="AK914" s="113"/>
      <c r="AL914" s="114"/>
      <c r="AM914" s="278"/>
      <c r="AN914" s="98"/>
      <c r="AO914" s="98"/>
      <c r="AP914" s="116"/>
      <c r="AQ914" s="117"/>
      <c r="AR914" s="116"/>
      <c r="AS914" s="98"/>
      <c r="AT914" s="98"/>
      <c r="AU914" s="98"/>
      <c r="AV914" s="98"/>
      <c r="AW914" s="98"/>
      <c r="AX914" s="98"/>
      <c r="AY914" s="98"/>
      <c r="AZ914" s="98"/>
      <c r="BA914" s="98"/>
      <c r="BB914" s="98"/>
      <c r="BC914" s="98"/>
      <c r="BD914" s="98"/>
      <c r="BE914" s="98"/>
      <c r="BF914" s="98"/>
      <c r="BG914" s="98"/>
      <c r="BH914" s="98"/>
      <c r="BI914" s="98"/>
      <c r="BJ914" s="98"/>
      <c r="BK914" s="98"/>
      <c r="BL914" s="98"/>
      <c r="BM914" s="98"/>
      <c r="BN914" s="98"/>
    </row>
    <row r="915">
      <c r="A915" s="366" t="b">
        <v>0</v>
      </c>
      <c r="B915" s="128"/>
      <c r="C915" s="129"/>
      <c r="D915" s="130"/>
      <c r="E915" s="131"/>
      <c r="F915" s="132"/>
      <c r="G915" s="132"/>
      <c r="H915" s="132"/>
      <c r="I915" s="132"/>
      <c r="J915" s="132"/>
      <c r="K915" s="130"/>
      <c r="L915" s="130"/>
      <c r="M915" s="130"/>
      <c r="N915" s="195"/>
      <c r="O915" s="369"/>
      <c r="P915" s="370"/>
      <c r="Q915" s="196"/>
      <c r="R915" s="197"/>
      <c r="S915" s="198"/>
      <c r="T915" s="199"/>
      <c r="U915" s="200"/>
      <c r="V915" s="201"/>
      <c r="W915" s="202"/>
      <c r="X915" s="202"/>
      <c r="Y915" s="143"/>
      <c r="Z915" s="367"/>
      <c r="AA915" s="140"/>
      <c r="AB915" s="420"/>
      <c r="AC915" s="421"/>
      <c r="AD915" s="206"/>
      <c r="AE915" s="144"/>
      <c r="AF915" s="133"/>
      <c r="AG915" s="144"/>
      <c r="AH915" s="145"/>
      <c r="AI915" s="146"/>
      <c r="AJ915" s="144"/>
      <c r="AK915" s="147"/>
      <c r="AL915" s="114"/>
      <c r="AM915" s="211"/>
      <c r="AN915" s="132"/>
      <c r="AO915" s="132"/>
      <c r="AP915" s="149"/>
      <c r="AQ915" s="150"/>
      <c r="AR915" s="149"/>
      <c r="AS915" s="132"/>
      <c r="AT915" s="132"/>
      <c r="AU915" s="132"/>
      <c r="AV915" s="132"/>
      <c r="AW915" s="132"/>
      <c r="AX915" s="132"/>
      <c r="AY915" s="132"/>
      <c r="AZ915" s="132"/>
      <c r="BA915" s="132"/>
      <c r="BB915" s="132"/>
      <c r="BC915" s="132"/>
      <c r="BD915" s="132"/>
      <c r="BE915" s="132"/>
      <c r="BF915" s="132"/>
      <c r="BG915" s="132"/>
      <c r="BH915" s="132"/>
      <c r="BI915" s="132"/>
      <c r="BJ915" s="132"/>
      <c r="BK915" s="132"/>
      <c r="BL915" s="132"/>
      <c r="BM915" s="132"/>
      <c r="BN915" s="132"/>
    </row>
    <row r="916">
      <c r="A916" s="362" t="b">
        <v>0</v>
      </c>
      <c r="B916" s="94"/>
      <c r="C916" s="95"/>
      <c r="D916" s="96"/>
      <c r="E916" s="97"/>
      <c r="F916" s="98"/>
      <c r="G916" s="98"/>
      <c r="H916" s="98"/>
      <c r="I916" s="98"/>
      <c r="J916" s="98"/>
      <c r="K916" s="96"/>
      <c r="L916" s="96"/>
      <c r="M916" s="96"/>
      <c r="N916" s="270"/>
      <c r="O916" s="369"/>
      <c r="P916" s="370"/>
      <c r="Q916" s="196"/>
      <c r="R916" s="197"/>
      <c r="S916" s="198"/>
      <c r="T916" s="199"/>
      <c r="U916" s="200"/>
      <c r="V916" s="201"/>
      <c r="W916" s="202"/>
      <c r="X916" s="202"/>
      <c r="Y916" s="109"/>
      <c r="Z916" s="280"/>
      <c r="AA916" s="106"/>
      <c r="AB916" s="281"/>
      <c r="AC916" s="282"/>
      <c r="AD916" s="273"/>
      <c r="AE916" s="110"/>
      <c r="AF916" s="99"/>
      <c r="AG916" s="110"/>
      <c r="AH916" s="111"/>
      <c r="AI916" s="112"/>
      <c r="AJ916" s="110"/>
      <c r="AK916" s="113"/>
      <c r="AL916" s="114"/>
      <c r="AM916" s="278"/>
      <c r="AN916" s="98"/>
      <c r="AO916" s="98"/>
      <c r="AP916" s="116"/>
      <c r="AQ916" s="117"/>
      <c r="AR916" s="116"/>
      <c r="AS916" s="98"/>
      <c r="AT916" s="98"/>
      <c r="AU916" s="98"/>
      <c r="AV916" s="98"/>
      <c r="AW916" s="98"/>
      <c r="AX916" s="98"/>
      <c r="AY916" s="98"/>
      <c r="AZ916" s="98"/>
      <c r="BA916" s="98"/>
      <c r="BB916" s="98"/>
      <c r="BC916" s="98"/>
      <c r="BD916" s="98"/>
      <c r="BE916" s="98"/>
      <c r="BF916" s="98"/>
      <c r="BG916" s="98"/>
      <c r="BH916" s="98"/>
      <c r="BI916" s="98"/>
      <c r="BJ916" s="98"/>
      <c r="BK916" s="98"/>
      <c r="BL916" s="98"/>
      <c r="BM916" s="98"/>
      <c r="BN916" s="98"/>
    </row>
    <row r="917">
      <c r="A917" s="366" t="b">
        <v>0</v>
      </c>
      <c r="B917" s="128"/>
      <c r="C917" s="129"/>
      <c r="D917" s="130"/>
      <c r="E917" s="131"/>
      <c r="F917" s="132"/>
      <c r="G917" s="132"/>
      <c r="H917" s="132"/>
      <c r="I917" s="132"/>
      <c r="J917" s="132"/>
      <c r="K917" s="130"/>
      <c r="L917" s="130"/>
      <c r="M917" s="130"/>
      <c r="N917" s="195"/>
      <c r="O917" s="369"/>
      <c r="P917" s="370"/>
      <c r="Q917" s="196"/>
      <c r="R917" s="197"/>
      <c r="S917" s="198"/>
      <c r="T917" s="199"/>
      <c r="U917" s="200"/>
      <c r="V917" s="201"/>
      <c r="W917" s="202"/>
      <c r="X917" s="202"/>
      <c r="Y917" s="143"/>
      <c r="Z917" s="367"/>
      <c r="AA917" s="140"/>
      <c r="AB917" s="420"/>
      <c r="AC917" s="421"/>
      <c r="AD917" s="206"/>
      <c r="AE917" s="144"/>
      <c r="AF917" s="133"/>
      <c r="AG917" s="144"/>
      <c r="AH917" s="145"/>
      <c r="AI917" s="146"/>
      <c r="AJ917" s="144"/>
      <c r="AK917" s="147"/>
      <c r="AL917" s="114"/>
      <c r="AM917" s="211"/>
      <c r="AN917" s="132"/>
      <c r="AO917" s="132"/>
      <c r="AP917" s="149"/>
      <c r="AQ917" s="150"/>
      <c r="AR917" s="149"/>
      <c r="AS917" s="132"/>
      <c r="AT917" s="132"/>
      <c r="AU917" s="132"/>
      <c r="AV917" s="132"/>
      <c r="AW917" s="132"/>
      <c r="AX917" s="132"/>
      <c r="AY917" s="132"/>
      <c r="AZ917" s="132"/>
      <c r="BA917" s="132"/>
      <c r="BB917" s="132"/>
      <c r="BC917" s="132"/>
      <c r="BD917" s="132"/>
      <c r="BE917" s="132"/>
      <c r="BF917" s="132"/>
      <c r="BG917" s="132"/>
      <c r="BH917" s="132"/>
      <c r="BI917" s="132"/>
      <c r="BJ917" s="132"/>
      <c r="BK917" s="132"/>
      <c r="BL917" s="132"/>
      <c r="BM917" s="132"/>
      <c r="BN917" s="132"/>
    </row>
    <row r="918">
      <c r="A918" s="362" t="b">
        <v>0</v>
      </c>
      <c r="B918" s="94"/>
      <c r="C918" s="95"/>
      <c r="D918" s="96"/>
      <c r="E918" s="97"/>
      <c r="F918" s="98"/>
      <c r="G918" s="98"/>
      <c r="H918" s="98"/>
      <c r="I918" s="98"/>
      <c r="J918" s="98"/>
      <c r="K918" s="96"/>
      <c r="L918" s="96"/>
      <c r="M918" s="96"/>
      <c r="N918" s="270"/>
      <c r="O918" s="369"/>
      <c r="P918" s="370"/>
      <c r="Q918" s="196"/>
      <c r="R918" s="197"/>
      <c r="S918" s="198"/>
      <c r="T918" s="199"/>
      <c r="U918" s="200"/>
      <c r="V918" s="201"/>
      <c r="W918" s="202"/>
      <c r="X918" s="202"/>
      <c r="Y918" s="109"/>
      <c r="Z918" s="280"/>
      <c r="AA918" s="106"/>
      <c r="AB918" s="281"/>
      <c r="AC918" s="282"/>
      <c r="AD918" s="273"/>
      <c r="AE918" s="110"/>
      <c r="AF918" s="99"/>
      <c r="AG918" s="110"/>
      <c r="AH918" s="111"/>
      <c r="AI918" s="112"/>
      <c r="AJ918" s="110"/>
      <c r="AK918" s="113"/>
      <c r="AL918" s="114"/>
      <c r="AM918" s="278"/>
      <c r="AN918" s="98"/>
      <c r="AO918" s="98"/>
      <c r="AP918" s="116"/>
      <c r="AQ918" s="117"/>
      <c r="AR918" s="116"/>
      <c r="AS918" s="98"/>
      <c r="AT918" s="98"/>
      <c r="AU918" s="98"/>
      <c r="AV918" s="98"/>
      <c r="AW918" s="98"/>
      <c r="AX918" s="98"/>
      <c r="AY918" s="98"/>
      <c r="AZ918" s="98"/>
      <c r="BA918" s="98"/>
      <c r="BB918" s="98"/>
      <c r="BC918" s="98"/>
      <c r="BD918" s="98"/>
      <c r="BE918" s="98"/>
      <c r="BF918" s="98"/>
      <c r="BG918" s="98"/>
      <c r="BH918" s="98"/>
      <c r="BI918" s="98"/>
      <c r="BJ918" s="98"/>
      <c r="BK918" s="98"/>
      <c r="BL918" s="98"/>
      <c r="BM918" s="98"/>
      <c r="BN918" s="98"/>
    </row>
    <row r="919">
      <c r="A919" s="366" t="b">
        <v>0</v>
      </c>
      <c r="B919" s="128"/>
      <c r="C919" s="129"/>
      <c r="D919" s="130"/>
      <c r="E919" s="131"/>
      <c r="F919" s="132"/>
      <c r="G919" s="132"/>
      <c r="H919" s="132"/>
      <c r="I919" s="132"/>
      <c r="J919" s="132"/>
      <c r="K919" s="130"/>
      <c r="L919" s="130"/>
      <c r="M919" s="130"/>
      <c r="N919" s="195"/>
      <c r="O919" s="369"/>
      <c r="P919" s="370"/>
      <c r="Q919" s="196"/>
      <c r="R919" s="197"/>
      <c r="S919" s="198"/>
      <c r="T919" s="199"/>
      <c r="U919" s="200"/>
      <c r="V919" s="201"/>
      <c r="W919" s="202"/>
      <c r="X919" s="202"/>
      <c r="Y919" s="143"/>
      <c r="Z919" s="367"/>
      <c r="AA919" s="140"/>
      <c r="AB919" s="420"/>
      <c r="AC919" s="421"/>
      <c r="AD919" s="206"/>
      <c r="AE919" s="144"/>
      <c r="AF919" s="133"/>
      <c r="AG919" s="144"/>
      <c r="AH919" s="145"/>
      <c r="AI919" s="146"/>
      <c r="AJ919" s="144"/>
      <c r="AK919" s="147"/>
      <c r="AL919" s="114"/>
      <c r="AM919" s="211"/>
      <c r="AN919" s="132"/>
      <c r="AO919" s="132"/>
      <c r="AP919" s="149"/>
      <c r="AQ919" s="150"/>
      <c r="AR919" s="149"/>
      <c r="AS919" s="132"/>
      <c r="AT919" s="132"/>
      <c r="AU919" s="132"/>
      <c r="AV919" s="132"/>
      <c r="AW919" s="132"/>
      <c r="AX919" s="132"/>
      <c r="AY919" s="132"/>
      <c r="AZ919" s="132"/>
      <c r="BA919" s="132"/>
      <c r="BB919" s="132"/>
      <c r="BC919" s="132"/>
      <c r="BD919" s="132"/>
      <c r="BE919" s="132"/>
      <c r="BF919" s="132"/>
      <c r="BG919" s="132"/>
      <c r="BH919" s="132"/>
      <c r="BI919" s="132"/>
      <c r="BJ919" s="132"/>
      <c r="BK919" s="132"/>
      <c r="BL919" s="132"/>
      <c r="BM919" s="132"/>
      <c r="BN919" s="132"/>
    </row>
    <row r="920">
      <c r="A920" s="362" t="b">
        <v>0</v>
      </c>
      <c r="B920" s="94"/>
      <c r="C920" s="95"/>
      <c r="D920" s="96"/>
      <c r="E920" s="97"/>
      <c r="F920" s="98"/>
      <c r="G920" s="98"/>
      <c r="H920" s="98"/>
      <c r="I920" s="98"/>
      <c r="J920" s="98"/>
      <c r="K920" s="96"/>
      <c r="L920" s="96"/>
      <c r="M920" s="96"/>
      <c r="N920" s="270"/>
      <c r="O920" s="369"/>
      <c r="P920" s="370"/>
      <c r="Q920" s="196"/>
      <c r="R920" s="197"/>
      <c r="S920" s="198"/>
      <c r="T920" s="199"/>
      <c r="U920" s="200"/>
      <c r="V920" s="201"/>
      <c r="W920" s="202"/>
      <c r="X920" s="202"/>
      <c r="Y920" s="109"/>
      <c r="Z920" s="280"/>
      <c r="AA920" s="106"/>
      <c r="AB920" s="281"/>
      <c r="AC920" s="282"/>
      <c r="AD920" s="273"/>
      <c r="AE920" s="110"/>
      <c r="AF920" s="99"/>
      <c r="AG920" s="110"/>
      <c r="AH920" s="111"/>
      <c r="AI920" s="112"/>
      <c r="AJ920" s="110"/>
      <c r="AK920" s="113"/>
      <c r="AL920" s="114"/>
      <c r="AM920" s="278"/>
      <c r="AN920" s="98"/>
      <c r="AO920" s="98"/>
      <c r="AP920" s="116"/>
      <c r="AQ920" s="117"/>
      <c r="AR920" s="116"/>
      <c r="AS920" s="98"/>
      <c r="AT920" s="98"/>
      <c r="AU920" s="98"/>
      <c r="AV920" s="98"/>
      <c r="AW920" s="98"/>
      <c r="AX920" s="98"/>
      <c r="AY920" s="98"/>
      <c r="AZ920" s="98"/>
      <c r="BA920" s="98"/>
      <c r="BB920" s="98"/>
      <c r="BC920" s="98"/>
      <c r="BD920" s="98"/>
      <c r="BE920" s="98"/>
      <c r="BF920" s="98"/>
      <c r="BG920" s="98"/>
      <c r="BH920" s="98"/>
      <c r="BI920" s="98"/>
      <c r="BJ920" s="98"/>
      <c r="BK920" s="98"/>
      <c r="BL920" s="98"/>
      <c r="BM920" s="98"/>
      <c r="BN920" s="98"/>
    </row>
    <row r="921">
      <c r="A921" s="366" t="b">
        <v>0</v>
      </c>
      <c r="B921" s="128"/>
      <c r="C921" s="129"/>
      <c r="D921" s="130"/>
      <c r="E921" s="131"/>
      <c r="F921" s="132"/>
      <c r="G921" s="132"/>
      <c r="H921" s="132"/>
      <c r="I921" s="132"/>
      <c r="J921" s="132"/>
      <c r="K921" s="130"/>
      <c r="L921" s="130"/>
      <c r="M921" s="130"/>
      <c r="N921" s="195"/>
      <c r="O921" s="369"/>
      <c r="P921" s="370"/>
      <c r="Q921" s="196"/>
      <c r="R921" s="197"/>
      <c r="S921" s="198"/>
      <c r="T921" s="199"/>
      <c r="U921" s="200"/>
      <c r="V921" s="201"/>
      <c r="W921" s="202"/>
      <c r="X921" s="202"/>
      <c r="Y921" s="143"/>
      <c r="Z921" s="367"/>
      <c r="AA921" s="140"/>
      <c r="AB921" s="420"/>
      <c r="AC921" s="421"/>
      <c r="AD921" s="206"/>
      <c r="AE921" s="144"/>
      <c r="AF921" s="133"/>
      <c r="AG921" s="144"/>
      <c r="AH921" s="145"/>
      <c r="AI921" s="146"/>
      <c r="AJ921" s="144"/>
      <c r="AK921" s="147"/>
      <c r="AL921" s="114"/>
      <c r="AM921" s="211"/>
      <c r="AN921" s="132"/>
      <c r="AO921" s="132"/>
      <c r="AP921" s="149"/>
      <c r="AQ921" s="150"/>
      <c r="AR921" s="149"/>
      <c r="AS921" s="132"/>
      <c r="AT921" s="132"/>
      <c r="AU921" s="132"/>
      <c r="AV921" s="132"/>
      <c r="AW921" s="132"/>
      <c r="AX921" s="132"/>
      <c r="AY921" s="132"/>
      <c r="AZ921" s="132"/>
      <c r="BA921" s="132"/>
      <c r="BB921" s="132"/>
      <c r="BC921" s="132"/>
      <c r="BD921" s="132"/>
      <c r="BE921" s="132"/>
      <c r="BF921" s="132"/>
      <c r="BG921" s="132"/>
      <c r="BH921" s="132"/>
      <c r="BI921" s="132"/>
      <c r="BJ921" s="132"/>
      <c r="BK921" s="132"/>
      <c r="BL921" s="132"/>
      <c r="BM921" s="132"/>
      <c r="BN921" s="132"/>
    </row>
    <row r="922">
      <c r="A922" s="362" t="b">
        <v>0</v>
      </c>
      <c r="B922" s="94"/>
      <c r="C922" s="95"/>
      <c r="D922" s="96"/>
      <c r="E922" s="97"/>
      <c r="F922" s="98"/>
      <c r="G922" s="98"/>
      <c r="H922" s="98"/>
      <c r="I922" s="98"/>
      <c r="J922" s="98"/>
      <c r="K922" s="96"/>
      <c r="L922" s="96"/>
      <c r="M922" s="96"/>
      <c r="N922" s="270"/>
      <c r="O922" s="369"/>
      <c r="P922" s="370"/>
      <c r="Q922" s="196"/>
      <c r="R922" s="197"/>
      <c r="S922" s="198"/>
      <c r="T922" s="199"/>
      <c r="U922" s="200"/>
      <c r="V922" s="201"/>
      <c r="W922" s="202"/>
      <c r="X922" s="202"/>
      <c r="Y922" s="109"/>
      <c r="Z922" s="280"/>
      <c r="AA922" s="106"/>
      <c r="AB922" s="281"/>
      <c r="AC922" s="282"/>
      <c r="AD922" s="273"/>
      <c r="AE922" s="110"/>
      <c r="AF922" s="99"/>
      <c r="AG922" s="110"/>
      <c r="AH922" s="111"/>
      <c r="AI922" s="112"/>
      <c r="AJ922" s="110"/>
      <c r="AK922" s="113"/>
      <c r="AL922" s="114"/>
      <c r="AM922" s="278"/>
      <c r="AN922" s="98"/>
      <c r="AO922" s="98"/>
      <c r="AP922" s="116"/>
      <c r="AQ922" s="117"/>
      <c r="AR922" s="116"/>
      <c r="AS922" s="98"/>
      <c r="AT922" s="98"/>
      <c r="AU922" s="98"/>
      <c r="AV922" s="98"/>
      <c r="AW922" s="98"/>
      <c r="AX922" s="98"/>
      <c r="AY922" s="98"/>
      <c r="AZ922" s="98"/>
      <c r="BA922" s="98"/>
      <c r="BB922" s="98"/>
      <c r="BC922" s="98"/>
      <c r="BD922" s="98"/>
      <c r="BE922" s="98"/>
      <c r="BF922" s="98"/>
      <c r="BG922" s="98"/>
      <c r="BH922" s="98"/>
      <c r="BI922" s="98"/>
      <c r="BJ922" s="98"/>
      <c r="BK922" s="98"/>
      <c r="BL922" s="98"/>
      <c r="BM922" s="98"/>
      <c r="BN922" s="98"/>
    </row>
    <row r="923">
      <c r="A923" s="366" t="b">
        <v>0</v>
      </c>
      <c r="B923" s="128"/>
      <c r="C923" s="129"/>
      <c r="D923" s="130"/>
      <c r="E923" s="131"/>
      <c r="F923" s="132"/>
      <c r="G923" s="132"/>
      <c r="H923" s="132"/>
      <c r="I923" s="132"/>
      <c r="J923" s="132"/>
      <c r="K923" s="130"/>
      <c r="L923" s="130"/>
      <c r="M923" s="130"/>
      <c r="N923" s="195"/>
      <c r="O923" s="369"/>
      <c r="P923" s="370"/>
      <c r="Q923" s="196"/>
      <c r="R923" s="197"/>
      <c r="S923" s="198"/>
      <c r="T923" s="199"/>
      <c r="U923" s="200"/>
      <c r="V923" s="201"/>
      <c r="W923" s="202"/>
      <c r="X923" s="202"/>
      <c r="Y923" s="143"/>
      <c r="Z923" s="367"/>
      <c r="AA923" s="140"/>
      <c r="AB923" s="420"/>
      <c r="AC923" s="421"/>
      <c r="AD923" s="206"/>
      <c r="AE923" s="144"/>
      <c r="AF923" s="133"/>
      <c r="AG923" s="144"/>
      <c r="AH923" s="145"/>
      <c r="AI923" s="146"/>
      <c r="AJ923" s="144"/>
      <c r="AK923" s="147"/>
      <c r="AL923" s="114"/>
      <c r="AM923" s="211"/>
      <c r="AN923" s="132"/>
      <c r="AO923" s="132"/>
      <c r="AP923" s="149"/>
      <c r="AQ923" s="150"/>
      <c r="AR923" s="149"/>
      <c r="AS923" s="132"/>
      <c r="AT923" s="132"/>
      <c r="AU923" s="132"/>
      <c r="AV923" s="132"/>
      <c r="AW923" s="132"/>
      <c r="AX923" s="132"/>
      <c r="AY923" s="132"/>
      <c r="AZ923" s="132"/>
      <c r="BA923" s="132"/>
      <c r="BB923" s="132"/>
      <c r="BC923" s="132"/>
      <c r="BD923" s="132"/>
      <c r="BE923" s="132"/>
      <c r="BF923" s="132"/>
      <c r="BG923" s="132"/>
      <c r="BH923" s="132"/>
      <c r="BI923" s="132"/>
      <c r="BJ923" s="132"/>
      <c r="BK923" s="132"/>
      <c r="BL923" s="132"/>
      <c r="BM923" s="132"/>
      <c r="BN923" s="132"/>
    </row>
    <row r="924">
      <c r="A924" s="362" t="b">
        <v>0</v>
      </c>
      <c r="B924" s="94"/>
      <c r="C924" s="95"/>
      <c r="D924" s="96"/>
      <c r="E924" s="97"/>
      <c r="F924" s="98"/>
      <c r="G924" s="98"/>
      <c r="H924" s="98"/>
      <c r="I924" s="98"/>
      <c r="J924" s="98"/>
      <c r="K924" s="96"/>
      <c r="L924" s="96"/>
      <c r="M924" s="96"/>
      <c r="N924" s="270"/>
      <c r="O924" s="369"/>
      <c r="P924" s="370"/>
      <c r="Q924" s="196"/>
      <c r="R924" s="197"/>
      <c r="S924" s="198"/>
      <c r="T924" s="199"/>
      <c r="U924" s="200"/>
      <c r="V924" s="201"/>
      <c r="W924" s="202"/>
      <c r="X924" s="202"/>
      <c r="Y924" s="109"/>
      <c r="Z924" s="280"/>
      <c r="AA924" s="106"/>
      <c r="AB924" s="281"/>
      <c r="AC924" s="282"/>
      <c r="AD924" s="273"/>
      <c r="AE924" s="110"/>
      <c r="AF924" s="99"/>
      <c r="AG924" s="110"/>
      <c r="AH924" s="111"/>
      <c r="AI924" s="112"/>
      <c r="AJ924" s="110"/>
      <c r="AK924" s="113"/>
      <c r="AL924" s="114"/>
      <c r="AM924" s="278"/>
      <c r="AN924" s="98"/>
      <c r="AO924" s="98"/>
      <c r="AP924" s="116"/>
      <c r="AQ924" s="117"/>
      <c r="AR924" s="116"/>
      <c r="AS924" s="98"/>
      <c r="AT924" s="98"/>
      <c r="AU924" s="98"/>
      <c r="AV924" s="98"/>
      <c r="AW924" s="98"/>
      <c r="AX924" s="98"/>
      <c r="AY924" s="98"/>
      <c r="AZ924" s="98"/>
      <c r="BA924" s="98"/>
      <c r="BB924" s="98"/>
      <c r="BC924" s="98"/>
      <c r="BD924" s="98"/>
      <c r="BE924" s="98"/>
      <c r="BF924" s="98"/>
      <c r="BG924" s="98"/>
      <c r="BH924" s="98"/>
      <c r="BI924" s="98"/>
      <c r="BJ924" s="98"/>
      <c r="BK924" s="98"/>
      <c r="BL924" s="98"/>
      <c r="BM924" s="98"/>
      <c r="BN924" s="98"/>
    </row>
    <row r="925">
      <c r="A925" s="366" t="b">
        <v>0</v>
      </c>
      <c r="B925" s="128"/>
      <c r="C925" s="129"/>
      <c r="D925" s="130"/>
      <c r="E925" s="131"/>
      <c r="F925" s="132"/>
      <c r="G925" s="132"/>
      <c r="H925" s="132"/>
      <c r="I925" s="132"/>
      <c r="J925" s="132"/>
      <c r="K925" s="130"/>
      <c r="L925" s="130"/>
      <c r="M925" s="130"/>
      <c r="N925" s="195"/>
      <c r="O925" s="369"/>
      <c r="P925" s="370"/>
      <c r="Q925" s="196"/>
      <c r="R925" s="197"/>
      <c r="S925" s="198"/>
      <c r="T925" s="199"/>
      <c r="U925" s="200"/>
      <c r="V925" s="201"/>
      <c r="W925" s="202"/>
      <c r="X925" s="202"/>
      <c r="Y925" s="143"/>
      <c r="Z925" s="367"/>
      <c r="AA925" s="140"/>
      <c r="AB925" s="420"/>
      <c r="AC925" s="421"/>
      <c r="AD925" s="206"/>
      <c r="AE925" s="144"/>
      <c r="AF925" s="133"/>
      <c r="AG925" s="144"/>
      <c r="AH925" s="145"/>
      <c r="AI925" s="146"/>
      <c r="AJ925" s="144"/>
      <c r="AK925" s="147"/>
      <c r="AL925" s="114"/>
      <c r="AM925" s="211"/>
      <c r="AN925" s="132"/>
      <c r="AO925" s="132"/>
      <c r="AP925" s="149"/>
      <c r="AQ925" s="150"/>
      <c r="AR925" s="149"/>
      <c r="AS925" s="132"/>
      <c r="AT925" s="132"/>
      <c r="AU925" s="132"/>
      <c r="AV925" s="132"/>
      <c r="AW925" s="132"/>
      <c r="AX925" s="132"/>
      <c r="AY925" s="132"/>
      <c r="AZ925" s="132"/>
      <c r="BA925" s="132"/>
      <c r="BB925" s="132"/>
      <c r="BC925" s="132"/>
      <c r="BD925" s="132"/>
      <c r="BE925" s="132"/>
      <c r="BF925" s="132"/>
      <c r="BG925" s="132"/>
      <c r="BH925" s="132"/>
      <c r="BI925" s="132"/>
      <c r="BJ925" s="132"/>
      <c r="BK925" s="132"/>
      <c r="BL925" s="132"/>
      <c r="BM925" s="132"/>
      <c r="BN925" s="132"/>
    </row>
    <row r="926">
      <c r="A926" s="362" t="b">
        <v>0</v>
      </c>
      <c r="B926" s="94"/>
      <c r="C926" s="95"/>
      <c r="D926" s="96"/>
      <c r="E926" s="97"/>
      <c r="F926" s="98"/>
      <c r="G926" s="98"/>
      <c r="H926" s="98"/>
      <c r="I926" s="98"/>
      <c r="J926" s="98"/>
      <c r="K926" s="96"/>
      <c r="L926" s="96"/>
      <c r="M926" s="96"/>
      <c r="N926" s="270"/>
      <c r="O926" s="369"/>
      <c r="P926" s="370"/>
      <c r="Q926" s="196"/>
      <c r="R926" s="197"/>
      <c r="S926" s="198"/>
      <c r="T926" s="199"/>
      <c r="U926" s="200"/>
      <c r="V926" s="201"/>
      <c r="W926" s="202"/>
      <c r="X926" s="202"/>
      <c r="Y926" s="109"/>
      <c r="Z926" s="280"/>
      <c r="AA926" s="106"/>
      <c r="AB926" s="281"/>
      <c r="AC926" s="282"/>
      <c r="AD926" s="273"/>
      <c r="AE926" s="110"/>
      <c r="AF926" s="99"/>
      <c r="AG926" s="110"/>
      <c r="AH926" s="111"/>
      <c r="AI926" s="112"/>
      <c r="AJ926" s="110"/>
      <c r="AK926" s="113"/>
      <c r="AL926" s="114"/>
      <c r="AM926" s="278"/>
      <c r="AN926" s="98"/>
      <c r="AO926" s="98"/>
      <c r="AP926" s="116"/>
      <c r="AQ926" s="117"/>
      <c r="AR926" s="116"/>
      <c r="AS926" s="98"/>
      <c r="AT926" s="98"/>
      <c r="AU926" s="98"/>
      <c r="AV926" s="98"/>
      <c r="AW926" s="98"/>
      <c r="AX926" s="98"/>
      <c r="AY926" s="98"/>
      <c r="AZ926" s="98"/>
      <c r="BA926" s="98"/>
      <c r="BB926" s="98"/>
      <c r="BC926" s="98"/>
      <c r="BD926" s="98"/>
      <c r="BE926" s="98"/>
      <c r="BF926" s="98"/>
      <c r="BG926" s="98"/>
      <c r="BH926" s="98"/>
      <c r="BI926" s="98"/>
      <c r="BJ926" s="98"/>
      <c r="BK926" s="98"/>
      <c r="BL926" s="98"/>
      <c r="BM926" s="98"/>
      <c r="BN926" s="98"/>
    </row>
    <row r="927">
      <c r="A927" s="366" t="b">
        <v>0</v>
      </c>
      <c r="B927" s="128"/>
      <c r="C927" s="129"/>
      <c r="D927" s="130"/>
      <c r="E927" s="131"/>
      <c r="F927" s="132"/>
      <c r="G927" s="132"/>
      <c r="H927" s="132"/>
      <c r="I927" s="132"/>
      <c r="J927" s="132"/>
      <c r="K927" s="130"/>
      <c r="L927" s="130"/>
      <c r="M927" s="130"/>
      <c r="N927" s="195"/>
      <c r="O927" s="369"/>
      <c r="P927" s="370"/>
      <c r="Q927" s="196"/>
      <c r="R927" s="197"/>
      <c r="S927" s="198"/>
      <c r="T927" s="199"/>
      <c r="U927" s="200"/>
      <c r="V927" s="201"/>
      <c r="W927" s="202"/>
      <c r="X927" s="202"/>
      <c r="Y927" s="143"/>
      <c r="Z927" s="367"/>
      <c r="AA927" s="140"/>
      <c r="AB927" s="420"/>
      <c r="AC927" s="421"/>
      <c r="AD927" s="206"/>
      <c r="AE927" s="144"/>
      <c r="AF927" s="133"/>
      <c r="AG927" s="144"/>
      <c r="AH927" s="145"/>
      <c r="AI927" s="146"/>
      <c r="AJ927" s="144"/>
      <c r="AK927" s="147"/>
      <c r="AL927" s="114"/>
      <c r="AM927" s="211"/>
      <c r="AN927" s="132"/>
      <c r="AO927" s="132"/>
      <c r="AP927" s="149"/>
      <c r="AQ927" s="150"/>
      <c r="AR927" s="149"/>
      <c r="AS927" s="132"/>
      <c r="AT927" s="132"/>
      <c r="AU927" s="132"/>
      <c r="AV927" s="132"/>
      <c r="AW927" s="132"/>
      <c r="AX927" s="132"/>
      <c r="AY927" s="132"/>
      <c r="AZ927" s="132"/>
      <c r="BA927" s="132"/>
      <c r="BB927" s="132"/>
      <c r="BC927" s="132"/>
      <c r="BD927" s="132"/>
      <c r="BE927" s="132"/>
      <c r="BF927" s="132"/>
      <c r="BG927" s="132"/>
      <c r="BH927" s="132"/>
      <c r="BI927" s="132"/>
      <c r="BJ927" s="132"/>
      <c r="BK927" s="132"/>
      <c r="BL927" s="132"/>
      <c r="BM927" s="132"/>
      <c r="BN927" s="132"/>
    </row>
    <row r="928">
      <c r="A928" s="362" t="b">
        <v>0</v>
      </c>
      <c r="B928" s="94"/>
      <c r="C928" s="95"/>
      <c r="D928" s="96"/>
      <c r="E928" s="97"/>
      <c r="F928" s="98"/>
      <c r="G928" s="98"/>
      <c r="H928" s="98"/>
      <c r="I928" s="98"/>
      <c r="J928" s="98"/>
      <c r="K928" s="96"/>
      <c r="L928" s="96"/>
      <c r="M928" s="96"/>
      <c r="N928" s="270"/>
      <c r="O928" s="369"/>
      <c r="P928" s="370"/>
      <c r="Q928" s="196"/>
      <c r="R928" s="197"/>
      <c r="S928" s="198"/>
      <c r="T928" s="199"/>
      <c r="U928" s="200"/>
      <c r="V928" s="201"/>
      <c r="W928" s="202"/>
      <c r="X928" s="202"/>
      <c r="Y928" s="109"/>
      <c r="Z928" s="280"/>
      <c r="AA928" s="106"/>
      <c r="AB928" s="281"/>
      <c r="AC928" s="282"/>
      <c r="AD928" s="273"/>
      <c r="AE928" s="110"/>
      <c r="AF928" s="99"/>
      <c r="AG928" s="110"/>
      <c r="AH928" s="111"/>
      <c r="AI928" s="112"/>
      <c r="AJ928" s="110"/>
      <c r="AK928" s="113"/>
      <c r="AL928" s="114"/>
      <c r="AM928" s="278"/>
      <c r="AN928" s="98"/>
      <c r="AO928" s="98"/>
      <c r="AP928" s="116"/>
      <c r="AQ928" s="117"/>
      <c r="AR928" s="116"/>
      <c r="AS928" s="98"/>
      <c r="AT928" s="98"/>
      <c r="AU928" s="98"/>
      <c r="AV928" s="98"/>
      <c r="AW928" s="98"/>
      <c r="AX928" s="98"/>
      <c r="AY928" s="98"/>
      <c r="AZ928" s="98"/>
      <c r="BA928" s="98"/>
      <c r="BB928" s="98"/>
      <c r="BC928" s="98"/>
      <c r="BD928" s="98"/>
      <c r="BE928" s="98"/>
      <c r="BF928" s="98"/>
      <c r="BG928" s="98"/>
      <c r="BH928" s="98"/>
      <c r="BI928" s="98"/>
      <c r="BJ928" s="98"/>
      <c r="BK928" s="98"/>
      <c r="BL928" s="98"/>
      <c r="BM928" s="98"/>
      <c r="BN928" s="98"/>
    </row>
    <row r="929">
      <c r="A929" s="366" t="b">
        <v>0</v>
      </c>
      <c r="B929" s="128"/>
      <c r="C929" s="129"/>
      <c r="D929" s="130"/>
      <c r="E929" s="131"/>
      <c r="F929" s="132"/>
      <c r="G929" s="132"/>
      <c r="H929" s="132"/>
      <c r="I929" s="132"/>
      <c r="J929" s="132"/>
      <c r="K929" s="130"/>
      <c r="L929" s="130"/>
      <c r="M929" s="130"/>
      <c r="N929" s="195"/>
      <c r="O929" s="369"/>
      <c r="P929" s="370"/>
      <c r="Q929" s="196"/>
      <c r="R929" s="197"/>
      <c r="S929" s="198"/>
      <c r="T929" s="199"/>
      <c r="U929" s="200"/>
      <c r="V929" s="201"/>
      <c r="W929" s="202"/>
      <c r="X929" s="202"/>
      <c r="Y929" s="143"/>
      <c r="Z929" s="367"/>
      <c r="AA929" s="140"/>
      <c r="AB929" s="420"/>
      <c r="AC929" s="421"/>
      <c r="AD929" s="206"/>
      <c r="AE929" s="144"/>
      <c r="AF929" s="133"/>
      <c r="AG929" s="144"/>
      <c r="AH929" s="145"/>
      <c r="AI929" s="146"/>
      <c r="AJ929" s="144"/>
      <c r="AK929" s="147"/>
      <c r="AL929" s="114"/>
      <c r="AM929" s="211"/>
      <c r="AN929" s="132"/>
      <c r="AO929" s="132"/>
      <c r="AP929" s="149"/>
      <c r="AQ929" s="150"/>
      <c r="AR929" s="149"/>
      <c r="AS929" s="132"/>
      <c r="AT929" s="132"/>
      <c r="AU929" s="132"/>
      <c r="AV929" s="132"/>
      <c r="AW929" s="132"/>
      <c r="AX929" s="132"/>
      <c r="AY929" s="132"/>
      <c r="AZ929" s="132"/>
      <c r="BA929" s="132"/>
      <c r="BB929" s="132"/>
      <c r="BC929" s="132"/>
      <c r="BD929" s="132"/>
      <c r="BE929" s="132"/>
      <c r="BF929" s="132"/>
      <c r="BG929" s="132"/>
      <c r="BH929" s="132"/>
      <c r="BI929" s="132"/>
      <c r="BJ929" s="132"/>
      <c r="BK929" s="132"/>
      <c r="BL929" s="132"/>
      <c r="BM929" s="132"/>
      <c r="BN929" s="132"/>
    </row>
    <row r="930">
      <c r="A930" s="362" t="b">
        <v>0</v>
      </c>
      <c r="B930" s="94"/>
      <c r="C930" s="95"/>
      <c r="D930" s="96"/>
      <c r="E930" s="97"/>
      <c r="F930" s="98"/>
      <c r="G930" s="98"/>
      <c r="H930" s="98"/>
      <c r="I930" s="98"/>
      <c r="J930" s="98"/>
      <c r="K930" s="96"/>
      <c r="L930" s="96"/>
      <c r="M930" s="96"/>
      <c r="N930" s="270"/>
      <c r="O930" s="369"/>
      <c r="P930" s="370"/>
      <c r="Q930" s="196"/>
      <c r="R930" s="197"/>
      <c r="S930" s="198"/>
      <c r="T930" s="199"/>
      <c r="U930" s="200"/>
      <c r="V930" s="201"/>
      <c r="W930" s="202"/>
      <c r="X930" s="202"/>
      <c r="Y930" s="109"/>
      <c r="Z930" s="280"/>
      <c r="AA930" s="106"/>
      <c r="AB930" s="281"/>
      <c r="AC930" s="282"/>
      <c r="AD930" s="273"/>
      <c r="AE930" s="110"/>
      <c r="AF930" s="99"/>
      <c r="AG930" s="110"/>
      <c r="AH930" s="111"/>
      <c r="AI930" s="112"/>
      <c r="AJ930" s="110"/>
      <c r="AK930" s="113"/>
      <c r="AL930" s="114"/>
      <c r="AM930" s="278"/>
      <c r="AN930" s="98"/>
      <c r="AO930" s="98"/>
      <c r="AP930" s="116"/>
      <c r="AQ930" s="117"/>
      <c r="AR930" s="116"/>
      <c r="AS930" s="98"/>
      <c r="AT930" s="98"/>
      <c r="AU930" s="98"/>
      <c r="AV930" s="98"/>
      <c r="AW930" s="98"/>
      <c r="AX930" s="98"/>
      <c r="AY930" s="98"/>
      <c r="AZ930" s="98"/>
      <c r="BA930" s="98"/>
      <c r="BB930" s="98"/>
      <c r="BC930" s="98"/>
      <c r="BD930" s="98"/>
      <c r="BE930" s="98"/>
      <c r="BF930" s="98"/>
      <c r="BG930" s="98"/>
      <c r="BH930" s="98"/>
      <c r="BI930" s="98"/>
      <c r="BJ930" s="98"/>
      <c r="BK930" s="98"/>
      <c r="BL930" s="98"/>
      <c r="BM930" s="98"/>
      <c r="BN930" s="98"/>
    </row>
    <row r="931">
      <c r="A931" s="366" t="b">
        <v>0</v>
      </c>
      <c r="B931" s="128"/>
      <c r="C931" s="129"/>
      <c r="D931" s="130"/>
      <c r="E931" s="131"/>
      <c r="F931" s="132"/>
      <c r="G931" s="132"/>
      <c r="H931" s="132"/>
      <c r="I931" s="132"/>
      <c r="J931" s="132"/>
      <c r="K931" s="130"/>
      <c r="L931" s="130"/>
      <c r="M931" s="130"/>
      <c r="N931" s="195"/>
      <c r="O931" s="369"/>
      <c r="P931" s="370"/>
      <c r="Q931" s="196"/>
      <c r="R931" s="197"/>
      <c r="S931" s="198"/>
      <c r="T931" s="199"/>
      <c r="U931" s="200"/>
      <c r="V931" s="201"/>
      <c r="W931" s="202"/>
      <c r="X931" s="202"/>
      <c r="Y931" s="143"/>
      <c r="Z931" s="367"/>
      <c r="AA931" s="140"/>
      <c r="AB931" s="420"/>
      <c r="AC931" s="421"/>
      <c r="AD931" s="206"/>
      <c r="AE931" s="144"/>
      <c r="AF931" s="133"/>
      <c r="AG931" s="144"/>
      <c r="AH931" s="145"/>
      <c r="AI931" s="146"/>
      <c r="AJ931" s="144"/>
      <c r="AK931" s="147"/>
      <c r="AL931" s="114"/>
      <c r="AM931" s="211"/>
      <c r="AN931" s="132"/>
      <c r="AO931" s="132"/>
      <c r="AP931" s="149"/>
      <c r="AQ931" s="150"/>
      <c r="AR931" s="149"/>
      <c r="AS931" s="132"/>
      <c r="AT931" s="132"/>
      <c r="AU931" s="132"/>
      <c r="AV931" s="132"/>
      <c r="AW931" s="132"/>
      <c r="AX931" s="132"/>
      <c r="AY931" s="132"/>
      <c r="AZ931" s="132"/>
      <c r="BA931" s="132"/>
      <c r="BB931" s="132"/>
      <c r="BC931" s="132"/>
      <c r="BD931" s="132"/>
      <c r="BE931" s="132"/>
      <c r="BF931" s="132"/>
      <c r="BG931" s="132"/>
      <c r="BH931" s="132"/>
      <c r="BI931" s="132"/>
      <c r="BJ931" s="132"/>
      <c r="BK931" s="132"/>
      <c r="BL931" s="132"/>
      <c r="BM931" s="132"/>
      <c r="BN931" s="132"/>
    </row>
    <row r="932">
      <c r="A932" s="362" t="b">
        <v>0</v>
      </c>
      <c r="B932" s="94"/>
      <c r="C932" s="95"/>
      <c r="D932" s="96"/>
      <c r="E932" s="97"/>
      <c r="F932" s="98"/>
      <c r="G932" s="98"/>
      <c r="H932" s="98"/>
      <c r="I932" s="98"/>
      <c r="J932" s="98"/>
      <c r="K932" s="96"/>
      <c r="L932" s="96"/>
      <c r="M932" s="96"/>
      <c r="N932" s="270"/>
      <c r="O932" s="369"/>
      <c r="P932" s="370"/>
      <c r="Q932" s="196"/>
      <c r="R932" s="197"/>
      <c r="S932" s="198"/>
      <c r="T932" s="199"/>
      <c r="U932" s="200"/>
      <c r="V932" s="201"/>
      <c r="W932" s="202"/>
      <c r="X932" s="202"/>
      <c r="Y932" s="109"/>
      <c r="Z932" s="280"/>
      <c r="AA932" s="106"/>
      <c r="AB932" s="281"/>
      <c r="AC932" s="282"/>
      <c r="AD932" s="273"/>
      <c r="AE932" s="110"/>
      <c r="AF932" s="99"/>
      <c r="AG932" s="110"/>
      <c r="AH932" s="111"/>
      <c r="AI932" s="112"/>
      <c r="AJ932" s="110"/>
      <c r="AK932" s="113"/>
      <c r="AL932" s="114"/>
      <c r="AM932" s="278"/>
      <c r="AN932" s="98"/>
      <c r="AO932" s="98"/>
      <c r="AP932" s="116"/>
      <c r="AQ932" s="117"/>
      <c r="AR932" s="116"/>
      <c r="AS932" s="98"/>
      <c r="AT932" s="98"/>
      <c r="AU932" s="98"/>
      <c r="AV932" s="98"/>
      <c r="AW932" s="98"/>
      <c r="AX932" s="98"/>
      <c r="AY932" s="98"/>
      <c r="AZ932" s="98"/>
      <c r="BA932" s="98"/>
      <c r="BB932" s="98"/>
      <c r="BC932" s="98"/>
      <c r="BD932" s="98"/>
      <c r="BE932" s="98"/>
      <c r="BF932" s="98"/>
      <c r="BG932" s="98"/>
      <c r="BH932" s="98"/>
      <c r="BI932" s="98"/>
      <c r="BJ932" s="98"/>
      <c r="BK932" s="98"/>
      <c r="BL932" s="98"/>
      <c r="BM932" s="98"/>
      <c r="BN932" s="98"/>
    </row>
    <row r="933">
      <c r="A933" s="366" t="b">
        <v>0</v>
      </c>
      <c r="B933" s="128"/>
      <c r="C933" s="129"/>
      <c r="D933" s="130"/>
      <c r="E933" s="131"/>
      <c r="F933" s="132"/>
      <c r="G933" s="132"/>
      <c r="H933" s="132"/>
      <c r="I933" s="132"/>
      <c r="J933" s="132"/>
      <c r="K933" s="130"/>
      <c r="L933" s="130"/>
      <c r="M933" s="130"/>
      <c r="N933" s="195"/>
      <c r="O933" s="369"/>
      <c r="P933" s="370"/>
      <c r="Q933" s="196"/>
      <c r="R933" s="197"/>
      <c r="S933" s="198"/>
      <c r="T933" s="199"/>
      <c r="U933" s="200"/>
      <c r="V933" s="201"/>
      <c r="W933" s="202"/>
      <c r="X933" s="202"/>
      <c r="Y933" s="143"/>
      <c r="Z933" s="367"/>
      <c r="AA933" s="140"/>
      <c r="AB933" s="420"/>
      <c r="AC933" s="421"/>
      <c r="AD933" s="206"/>
      <c r="AE933" s="144"/>
      <c r="AF933" s="133"/>
      <c r="AG933" s="144"/>
      <c r="AH933" s="145"/>
      <c r="AI933" s="146"/>
      <c r="AJ933" s="144"/>
      <c r="AK933" s="147"/>
      <c r="AL933" s="114"/>
      <c r="AM933" s="211"/>
      <c r="AN933" s="132"/>
      <c r="AO933" s="132"/>
      <c r="AP933" s="149"/>
      <c r="AQ933" s="150"/>
      <c r="AR933" s="149"/>
      <c r="AS933" s="132"/>
      <c r="AT933" s="132"/>
      <c r="AU933" s="132"/>
      <c r="AV933" s="132"/>
      <c r="AW933" s="132"/>
      <c r="AX933" s="132"/>
      <c r="AY933" s="132"/>
      <c r="AZ933" s="132"/>
      <c r="BA933" s="132"/>
      <c r="BB933" s="132"/>
      <c r="BC933" s="132"/>
      <c r="BD933" s="132"/>
      <c r="BE933" s="132"/>
      <c r="BF933" s="132"/>
      <c r="BG933" s="132"/>
      <c r="BH933" s="132"/>
      <c r="BI933" s="132"/>
      <c r="BJ933" s="132"/>
      <c r="BK933" s="132"/>
      <c r="BL933" s="132"/>
      <c r="BM933" s="132"/>
      <c r="BN933" s="132"/>
    </row>
    <row r="934">
      <c r="A934" s="362" t="b">
        <v>0</v>
      </c>
      <c r="B934" s="94"/>
      <c r="C934" s="95"/>
      <c r="D934" s="96"/>
      <c r="E934" s="97"/>
      <c r="F934" s="98"/>
      <c r="G934" s="98"/>
      <c r="H934" s="98"/>
      <c r="I934" s="98"/>
      <c r="J934" s="98"/>
      <c r="K934" s="96"/>
      <c r="L934" s="96"/>
      <c r="M934" s="96"/>
      <c r="N934" s="270"/>
      <c r="O934" s="369"/>
      <c r="P934" s="370"/>
      <c r="Q934" s="196"/>
      <c r="R934" s="197"/>
      <c r="S934" s="198"/>
      <c r="T934" s="199"/>
      <c r="U934" s="200"/>
      <c r="V934" s="201"/>
      <c r="W934" s="202"/>
      <c r="X934" s="202"/>
      <c r="Y934" s="109"/>
      <c r="Z934" s="280"/>
      <c r="AA934" s="106"/>
      <c r="AB934" s="281"/>
      <c r="AC934" s="282"/>
      <c r="AD934" s="273"/>
      <c r="AE934" s="110"/>
      <c r="AF934" s="99"/>
      <c r="AG934" s="110"/>
      <c r="AH934" s="111"/>
      <c r="AI934" s="112"/>
      <c r="AJ934" s="110"/>
      <c r="AK934" s="113"/>
      <c r="AL934" s="114"/>
      <c r="AM934" s="278"/>
      <c r="AN934" s="98"/>
      <c r="AO934" s="98"/>
      <c r="AP934" s="116"/>
      <c r="AQ934" s="117"/>
      <c r="AR934" s="116"/>
      <c r="AS934" s="98"/>
      <c r="AT934" s="98"/>
      <c r="AU934" s="98"/>
      <c r="AV934" s="98"/>
      <c r="AW934" s="98"/>
      <c r="AX934" s="98"/>
      <c r="AY934" s="98"/>
      <c r="AZ934" s="98"/>
      <c r="BA934" s="98"/>
      <c r="BB934" s="98"/>
      <c r="BC934" s="98"/>
      <c r="BD934" s="98"/>
      <c r="BE934" s="98"/>
      <c r="BF934" s="98"/>
      <c r="BG934" s="98"/>
      <c r="BH934" s="98"/>
      <c r="BI934" s="98"/>
      <c r="BJ934" s="98"/>
      <c r="BK934" s="98"/>
      <c r="BL934" s="98"/>
      <c r="BM934" s="98"/>
      <c r="BN934" s="98"/>
    </row>
    <row r="935">
      <c r="A935" s="366" t="b">
        <v>0</v>
      </c>
      <c r="B935" s="128"/>
      <c r="C935" s="129"/>
      <c r="D935" s="130"/>
      <c r="E935" s="131"/>
      <c r="F935" s="132"/>
      <c r="G935" s="132"/>
      <c r="H935" s="132"/>
      <c r="I935" s="132"/>
      <c r="J935" s="132"/>
      <c r="K935" s="130"/>
      <c r="L935" s="130"/>
      <c r="M935" s="130"/>
      <c r="N935" s="195"/>
      <c r="O935" s="369"/>
      <c r="P935" s="370"/>
      <c r="Q935" s="196"/>
      <c r="R935" s="197"/>
      <c r="S935" s="198"/>
      <c r="T935" s="199"/>
      <c r="U935" s="200"/>
      <c r="V935" s="201"/>
      <c r="W935" s="202"/>
      <c r="X935" s="202"/>
      <c r="Y935" s="143"/>
      <c r="Z935" s="367"/>
      <c r="AA935" s="140"/>
      <c r="AB935" s="420"/>
      <c r="AC935" s="421"/>
      <c r="AD935" s="206"/>
      <c r="AE935" s="144"/>
      <c r="AF935" s="133"/>
      <c r="AG935" s="144"/>
      <c r="AH935" s="145"/>
      <c r="AI935" s="146"/>
      <c r="AJ935" s="144"/>
      <c r="AK935" s="147"/>
      <c r="AL935" s="114"/>
      <c r="AM935" s="211"/>
      <c r="AN935" s="132"/>
      <c r="AO935" s="132"/>
      <c r="AP935" s="149"/>
      <c r="AQ935" s="150"/>
      <c r="AR935" s="149"/>
      <c r="AS935" s="132"/>
      <c r="AT935" s="132"/>
      <c r="AU935" s="132"/>
      <c r="AV935" s="132"/>
      <c r="AW935" s="132"/>
      <c r="AX935" s="132"/>
      <c r="AY935" s="132"/>
      <c r="AZ935" s="132"/>
      <c r="BA935" s="132"/>
      <c r="BB935" s="132"/>
      <c r="BC935" s="132"/>
      <c r="BD935" s="132"/>
      <c r="BE935" s="132"/>
      <c r="BF935" s="132"/>
      <c r="BG935" s="132"/>
      <c r="BH935" s="132"/>
      <c r="BI935" s="132"/>
      <c r="BJ935" s="132"/>
      <c r="BK935" s="132"/>
      <c r="BL935" s="132"/>
      <c r="BM935" s="132"/>
      <c r="BN935" s="132"/>
    </row>
    <row r="936">
      <c r="A936" s="362" t="b">
        <v>0</v>
      </c>
      <c r="B936" s="94"/>
      <c r="C936" s="95"/>
      <c r="D936" s="96"/>
      <c r="E936" s="97"/>
      <c r="F936" s="98"/>
      <c r="G936" s="98"/>
      <c r="H936" s="98"/>
      <c r="I936" s="98"/>
      <c r="J936" s="98"/>
      <c r="K936" s="96"/>
      <c r="L936" s="96"/>
      <c r="M936" s="96"/>
      <c r="N936" s="270"/>
      <c r="O936" s="369"/>
      <c r="P936" s="370"/>
      <c r="Q936" s="196"/>
      <c r="R936" s="197"/>
      <c r="S936" s="198"/>
      <c r="T936" s="199"/>
      <c r="U936" s="200"/>
      <c r="V936" s="201"/>
      <c r="W936" s="202"/>
      <c r="X936" s="202"/>
      <c r="Y936" s="109"/>
      <c r="Z936" s="280"/>
      <c r="AA936" s="106"/>
      <c r="AB936" s="281"/>
      <c r="AC936" s="282"/>
      <c r="AD936" s="273"/>
      <c r="AE936" s="110"/>
      <c r="AF936" s="99"/>
      <c r="AG936" s="110"/>
      <c r="AH936" s="111"/>
      <c r="AI936" s="112"/>
      <c r="AJ936" s="110"/>
      <c r="AK936" s="113"/>
      <c r="AL936" s="114"/>
      <c r="AM936" s="278"/>
      <c r="AN936" s="98"/>
      <c r="AO936" s="98"/>
      <c r="AP936" s="116"/>
      <c r="AQ936" s="117"/>
      <c r="AR936" s="116"/>
      <c r="AS936" s="98"/>
      <c r="AT936" s="98"/>
      <c r="AU936" s="98"/>
      <c r="AV936" s="98"/>
      <c r="AW936" s="98"/>
      <c r="AX936" s="98"/>
      <c r="AY936" s="98"/>
      <c r="AZ936" s="98"/>
      <c r="BA936" s="98"/>
      <c r="BB936" s="98"/>
      <c r="BC936" s="98"/>
      <c r="BD936" s="98"/>
      <c r="BE936" s="98"/>
      <c r="BF936" s="98"/>
      <c r="BG936" s="98"/>
      <c r="BH936" s="98"/>
      <c r="BI936" s="98"/>
      <c r="BJ936" s="98"/>
      <c r="BK936" s="98"/>
      <c r="BL936" s="98"/>
      <c r="BM936" s="98"/>
      <c r="BN936" s="98"/>
    </row>
    <row r="937">
      <c r="A937" s="366" t="b">
        <v>0</v>
      </c>
      <c r="B937" s="128"/>
      <c r="C937" s="129"/>
      <c r="D937" s="130"/>
      <c r="E937" s="131"/>
      <c r="F937" s="132"/>
      <c r="G937" s="132"/>
      <c r="H937" s="132"/>
      <c r="I937" s="132"/>
      <c r="J937" s="132"/>
      <c r="K937" s="130"/>
      <c r="L937" s="130"/>
      <c r="M937" s="130"/>
      <c r="N937" s="195"/>
      <c r="O937" s="369"/>
      <c r="P937" s="370"/>
      <c r="Q937" s="196"/>
      <c r="R937" s="197"/>
      <c r="S937" s="198"/>
      <c r="T937" s="199"/>
      <c r="U937" s="200"/>
      <c r="V937" s="201"/>
      <c r="W937" s="202"/>
      <c r="X937" s="202"/>
      <c r="Y937" s="143"/>
      <c r="Z937" s="367"/>
      <c r="AA937" s="140"/>
      <c r="AB937" s="420"/>
      <c r="AC937" s="421"/>
      <c r="AD937" s="206"/>
      <c r="AE937" s="144"/>
      <c r="AF937" s="133"/>
      <c r="AG937" s="144"/>
      <c r="AH937" s="145"/>
      <c r="AI937" s="146"/>
      <c r="AJ937" s="144"/>
      <c r="AK937" s="147"/>
      <c r="AL937" s="114"/>
      <c r="AM937" s="211"/>
      <c r="AN937" s="132"/>
      <c r="AO937" s="132"/>
      <c r="AP937" s="149"/>
      <c r="AQ937" s="150"/>
      <c r="AR937" s="149"/>
      <c r="AS937" s="132"/>
      <c r="AT937" s="132"/>
      <c r="AU937" s="132"/>
      <c r="AV937" s="132"/>
      <c r="AW937" s="132"/>
      <c r="AX937" s="132"/>
      <c r="AY937" s="132"/>
      <c r="AZ937" s="132"/>
      <c r="BA937" s="132"/>
      <c r="BB937" s="132"/>
      <c r="BC937" s="132"/>
      <c r="BD937" s="132"/>
      <c r="BE937" s="132"/>
      <c r="BF937" s="132"/>
      <c r="BG937" s="132"/>
      <c r="BH937" s="132"/>
      <c r="BI937" s="132"/>
      <c r="BJ937" s="132"/>
      <c r="BK937" s="132"/>
      <c r="BL937" s="132"/>
      <c r="BM937" s="132"/>
      <c r="BN937" s="132"/>
    </row>
    <row r="938">
      <c r="A938" s="362" t="b">
        <v>0</v>
      </c>
      <c r="B938" s="94"/>
      <c r="C938" s="95"/>
      <c r="D938" s="96"/>
      <c r="E938" s="97"/>
      <c r="F938" s="98"/>
      <c r="G938" s="98"/>
      <c r="H938" s="98"/>
      <c r="I938" s="98"/>
      <c r="J938" s="98"/>
      <c r="K938" s="96"/>
      <c r="L938" s="96"/>
      <c r="M938" s="96"/>
      <c r="N938" s="270"/>
      <c r="O938" s="369"/>
      <c r="P938" s="370"/>
      <c r="Q938" s="196"/>
      <c r="R938" s="197"/>
      <c r="S938" s="198"/>
      <c r="T938" s="199"/>
      <c r="U938" s="200"/>
      <c r="V938" s="201"/>
      <c r="W938" s="202"/>
      <c r="X938" s="202"/>
      <c r="Y938" s="109"/>
      <c r="Z938" s="280"/>
      <c r="AA938" s="106"/>
      <c r="AB938" s="281"/>
      <c r="AC938" s="282"/>
      <c r="AD938" s="273"/>
      <c r="AE938" s="110"/>
      <c r="AF938" s="99"/>
      <c r="AG938" s="110"/>
      <c r="AH938" s="111"/>
      <c r="AI938" s="112"/>
      <c r="AJ938" s="110"/>
      <c r="AK938" s="113"/>
      <c r="AL938" s="114"/>
      <c r="AM938" s="278"/>
      <c r="AN938" s="98"/>
      <c r="AO938" s="98"/>
      <c r="AP938" s="116"/>
      <c r="AQ938" s="117"/>
      <c r="AR938" s="116"/>
      <c r="AS938" s="98"/>
      <c r="AT938" s="98"/>
      <c r="AU938" s="98"/>
      <c r="AV938" s="98"/>
      <c r="AW938" s="98"/>
      <c r="AX938" s="98"/>
      <c r="AY938" s="98"/>
      <c r="AZ938" s="98"/>
      <c r="BA938" s="98"/>
      <c r="BB938" s="98"/>
      <c r="BC938" s="98"/>
      <c r="BD938" s="98"/>
      <c r="BE938" s="98"/>
      <c r="BF938" s="98"/>
      <c r="BG938" s="98"/>
      <c r="BH938" s="98"/>
      <c r="BI938" s="98"/>
      <c r="BJ938" s="98"/>
      <c r="BK938" s="98"/>
      <c r="BL938" s="98"/>
      <c r="BM938" s="98"/>
      <c r="BN938" s="98"/>
    </row>
    <row r="939">
      <c r="A939" s="366" t="b">
        <v>0</v>
      </c>
      <c r="B939" s="128"/>
      <c r="C939" s="129"/>
      <c r="D939" s="130"/>
      <c r="E939" s="131"/>
      <c r="F939" s="132"/>
      <c r="G939" s="132"/>
      <c r="H939" s="132"/>
      <c r="I939" s="132"/>
      <c r="J939" s="132"/>
      <c r="K939" s="130"/>
      <c r="L939" s="130"/>
      <c r="M939" s="130"/>
      <c r="N939" s="195"/>
      <c r="O939" s="369"/>
      <c r="P939" s="370"/>
      <c r="Q939" s="196"/>
      <c r="R939" s="197"/>
      <c r="S939" s="198"/>
      <c r="T939" s="199"/>
      <c r="U939" s="200"/>
      <c r="V939" s="201"/>
      <c r="W939" s="202"/>
      <c r="X939" s="202"/>
      <c r="Y939" s="143"/>
      <c r="Z939" s="367"/>
      <c r="AA939" s="140"/>
      <c r="AB939" s="420"/>
      <c r="AC939" s="421"/>
      <c r="AD939" s="206"/>
      <c r="AE939" s="144"/>
      <c r="AF939" s="133"/>
      <c r="AG939" s="144"/>
      <c r="AH939" s="145"/>
      <c r="AI939" s="146"/>
      <c r="AJ939" s="144"/>
      <c r="AK939" s="147"/>
      <c r="AL939" s="114"/>
      <c r="AM939" s="211"/>
      <c r="AN939" s="132"/>
      <c r="AO939" s="132"/>
      <c r="AP939" s="149"/>
      <c r="AQ939" s="150"/>
      <c r="AR939" s="149"/>
      <c r="AS939" s="132"/>
      <c r="AT939" s="132"/>
      <c r="AU939" s="132"/>
      <c r="AV939" s="132"/>
      <c r="AW939" s="132"/>
      <c r="AX939" s="132"/>
      <c r="AY939" s="132"/>
      <c r="AZ939" s="132"/>
      <c r="BA939" s="132"/>
      <c r="BB939" s="132"/>
      <c r="BC939" s="132"/>
      <c r="BD939" s="132"/>
      <c r="BE939" s="132"/>
      <c r="BF939" s="132"/>
      <c r="BG939" s="132"/>
      <c r="BH939" s="132"/>
      <c r="BI939" s="132"/>
      <c r="BJ939" s="132"/>
      <c r="BK939" s="132"/>
      <c r="BL939" s="132"/>
      <c r="BM939" s="132"/>
      <c r="BN939" s="132"/>
    </row>
    <row r="940">
      <c r="A940" s="362" t="b">
        <v>0</v>
      </c>
      <c r="B940" s="94"/>
      <c r="C940" s="95"/>
      <c r="D940" s="96"/>
      <c r="E940" s="97"/>
      <c r="F940" s="98"/>
      <c r="G940" s="98"/>
      <c r="H940" s="98"/>
      <c r="I940" s="98"/>
      <c r="J940" s="98"/>
      <c r="K940" s="96"/>
      <c r="L940" s="96"/>
      <c r="M940" s="96"/>
      <c r="N940" s="270"/>
      <c r="O940" s="369"/>
      <c r="P940" s="370"/>
      <c r="Q940" s="196"/>
      <c r="R940" s="197"/>
      <c r="S940" s="198"/>
      <c r="T940" s="199"/>
      <c r="U940" s="200"/>
      <c r="V940" s="201"/>
      <c r="W940" s="202"/>
      <c r="X940" s="202"/>
      <c r="Y940" s="109"/>
      <c r="Z940" s="280"/>
      <c r="AA940" s="106"/>
      <c r="AB940" s="281"/>
      <c r="AC940" s="282"/>
      <c r="AD940" s="273"/>
      <c r="AE940" s="110"/>
      <c r="AF940" s="99"/>
      <c r="AG940" s="110"/>
      <c r="AH940" s="111"/>
      <c r="AI940" s="112"/>
      <c r="AJ940" s="110"/>
      <c r="AK940" s="113"/>
      <c r="AL940" s="114"/>
      <c r="AM940" s="278"/>
      <c r="AN940" s="98"/>
      <c r="AO940" s="98"/>
      <c r="AP940" s="116"/>
      <c r="AQ940" s="117"/>
      <c r="AR940" s="116"/>
      <c r="AS940" s="98"/>
      <c r="AT940" s="98"/>
      <c r="AU940" s="98"/>
      <c r="AV940" s="98"/>
      <c r="AW940" s="98"/>
      <c r="AX940" s="98"/>
      <c r="AY940" s="98"/>
      <c r="AZ940" s="98"/>
      <c r="BA940" s="98"/>
      <c r="BB940" s="98"/>
      <c r="BC940" s="98"/>
      <c r="BD940" s="98"/>
      <c r="BE940" s="98"/>
      <c r="BF940" s="98"/>
      <c r="BG940" s="98"/>
      <c r="BH940" s="98"/>
      <c r="BI940" s="98"/>
      <c r="BJ940" s="98"/>
      <c r="BK940" s="98"/>
      <c r="BL940" s="98"/>
      <c r="BM940" s="98"/>
      <c r="BN940" s="98"/>
    </row>
    <row r="941">
      <c r="A941" s="366" t="b">
        <v>0</v>
      </c>
      <c r="B941" s="128"/>
      <c r="C941" s="129"/>
      <c r="D941" s="130"/>
      <c r="E941" s="131"/>
      <c r="F941" s="132"/>
      <c r="G941" s="132"/>
      <c r="H941" s="132"/>
      <c r="I941" s="132"/>
      <c r="J941" s="132"/>
      <c r="K941" s="130"/>
      <c r="L941" s="130"/>
      <c r="M941" s="130"/>
      <c r="N941" s="195"/>
      <c r="O941" s="369"/>
      <c r="P941" s="370"/>
      <c r="Q941" s="196"/>
      <c r="R941" s="197"/>
      <c r="S941" s="198"/>
      <c r="T941" s="199"/>
      <c r="U941" s="200"/>
      <c r="V941" s="201"/>
      <c r="W941" s="202"/>
      <c r="X941" s="202"/>
      <c r="Y941" s="143"/>
      <c r="Z941" s="367"/>
      <c r="AA941" s="140"/>
      <c r="AB941" s="420"/>
      <c r="AC941" s="421"/>
      <c r="AD941" s="206"/>
      <c r="AE941" s="144"/>
      <c r="AF941" s="133"/>
      <c r="AG941" s="144"/>
      <c r="AH941" s="145"/>
      <c r="AI941" s="146"/>
      <c r="AJ941" s="144"/>
      <c r="AK941" s="147"/>
      <c r="AL941" s="114"/>
      <c r="AM941" s="211"/>
      <c r="AN941" s="132"/>
      <c r="AO941" s="132"/>
      <c r="AP941" s="149"/>
      <c r="AQ941" s="150"/>
      <c r="AR941" s="149"/>
      <c r="AS941" s="132"/>
      <c r="AT941" s="132"/>
      <c r="AU941" s="132"/>
      <c r="AV941" s="132"/>
      <c r="AW941" s="132"/>
      <c r="AX941" s="132"/>
      <c r="AY941" s="132"/>
      <c r="AZ941" s="132"/>
      <c r="BA941" s="132"/>
      <c r="BB941" s="132"/>
      <c r="BC941" s="132"/>
      <c r="BD941" s="132"/>
      <c r="BE941" s="132"/>
      <c r="BF941" s="132"/>
      <c r="BG941" s="132"/>
      <c r="BH941" s="132"/>
      <c r="BI941" s="132"/>
      <c r="BJ941" s="132"/>
      <c r="BK941" s="132"/>
      <c r="BL941" s="132"/>
      <c r="BM941" s="132"/>
      <c r="BN941" s="132"/>
    </row>
    <row r="942">
      <c r="A942" s="362" t="b">
        <v>0</v>
      </c>
      <c r="B942" s="94"/>
      <c r="C942" s="95"/>
      <c r="D942" s="96"/>
      <c r="E942" s="97"/>
      <c r="F942" s="98"/>
      <c r="G942" s="98"/>
      <c r="H942" s="98"/>
      <c r="I942" s="98"/>
      <c r="J942" s="98"/>
      <c r="K942" s="96"/>
      <c r="L942" s="96"/>
      <c r="M942" s="96"/>
      <c r="N942" s="270"/>
      <c r="O942" s="369"/>
      <c r="P942" s="370"/>
      <c r="Q942" s="196"/>
      <c r="R942" s="197"/>
      <c r="S942" s="198"/>
      <c r="T942" s="199"/>
      <c r="U942" s="200"/>
      <c r="V942" s="201"/>
      <c r="W942" s="202"/>
      <c r="X942" s="202"/>
      <c r="Y942" s="109"/>
      <c r="Z942" s="280"/>
      <c r="AA942" s="106"/>
      <c r="AB942" s="281"/>
      <c r="AC942" s="282"/>
      <c r="AD942" s="273"/>
      <c r="AE942" s="110"/>
      <c r="AF942" s="99"/>
      <c r="AG942" s="110"/>
      <c r="AH942" s="111"/>
      <c r="AI942" s="112"/>
      <c r="AJ942" s="110"/>
      <c r="AK942" s="113"/>
      <c r="AL942" s="114"/>
      <c r="AM942" s="278"/>
      <c r="AN942" s="98"/>
      <c r="AO942" s="98"/>
      <c r="AP942" s="116"/>
      <c r="AQ942" s="117"/>
      <c r="AR942" s="116"/>
      <c r="AS942" s="98"/>
      <c r="AT942" s="98"/>
      <c r="AU942" s="98"/>
      <c r="AV942" s="98"/>
      <c r="AW942" s="98"/>
      <c r="AX942" s="98"/>
      <c r="AY942" s="98"/>
      <c r="AZ942" s="98"/>
      <c r="BA942" s="98"/>
      <c r="BB942" s="98"/>
      <c r="BC942" s="98"/>
      <c r="BD942" s="98"/>
      <c r="BE942" s="98"/>
      <c r="BF942" s="98"/>
      <c r="BG942" s="98"/>
      <c r="BH942" s="98"/>
      <c r="BI942" s="98"/>
      <c r="BJ942" s="98"/>
      <c r="BK942" s="98"/>
      <c r="BL942" s="98"/>
      <c r="BM942" s="98"/>
      <c r="BN942" s="98"/>
    </row>
    <row r="943">
      <c r="A943" s="366" t="b">
        <v>0</v>
      </c>
      <c r="B943" s="128"/>
      <c r="C943" s="129"/>
      <c r="D943" s="130"/>
      <c r="E943" s="131"/>
      <c r="F943" s="132"/>
      <c r="G943" s="132"/>
      <c r="H943" s="132"/>
      <c r="I943" s="132"/>
      <c r="J943" s="132"/>
      <c r="K943" s="130"/>
      <c r="L943" s="130"/>
      <c r="M943" s="130"/>
      <c r="N943" s="195"/>
      <c r="O943" s="369"/>
      <c r="P943" s="370"/>
      <c r="Q943" s="196"/>
      <c r="R943" s="197"/>
      <c r="S943" s="198"/>
      <c r="T943" s="199"/>
      <c r="U943" s="200"/>
      <c r="V943" s="201"/>
      <c r="W943" s="202"/>
      <c r="X943" s="202"/>
      <c r="Y943" s="143"/>
      <c r="Z943" s="367"/>
      <c r="AA943" s="140"/>
      <c r="AB943" s="420"/>
      <c r="AC943" s="421"/>
      <c r="AD943" s="206"/>
      <c r="AE943" s="144"/>
      <c r="AF943" s="133"/>
      <c r="AG943" s="144"/>
      <c r="AH943" s="145"/>
      <c r="AI943" s="146"/>
      <c r="AJ943" s="144"/>
      <c r="AK943" s="147"/>
      <c r="AL943" s="114"/>
      <c r="AM943" s="211"/>
      <c r="AN943" s="132"/>
      <c r="AO943" s="132"/>
      <c r="AP943" s="149"/>
      <c r="AQ943" s="150"/>
      <c r="AR943" s="149"/>
      <c r="AS943" s="132"/>
      <c r="AT943" s="132"/>
      <c r="AU943" s="132"/>
      <c r="AV943" s="132"/>
      <c r="AW943" s="132"/>
      <c r="AX943" s="132"/>
      <c r="AY943" s="132"/>
      <c r="AZ943" s="132"/>
      <c r="BA943" s="132"/>
      <c r="BB943" s="132"/>
      <c r="BC943" s="132"/>
      <c r="BD943" s="132"/>
      <c r="BE943" s="132"/>
      <c r="BF943" s="132"/>
      <c r="BG943" s="132"/>
      <c r="BH943" s="132"/>
      <c r="BI943" s="132"/>
      <c r="BJ943" s="132"/>
      <c r="BK943" s="132"/>
      <c r="BL943" s="132"/>
      <c r="BM943" s="132"/>
      <c r="BN943" s="132"/>
    </row>
    <row r="944">
      <c r="A944" s="362" t="b">
        <v>0</v>
      </c>
      <c r="B944" s="94"/>
      <c r="C944" s="95"/>
      <c r="D944" s="96"/>
      <c r="E944" s="97"/>
      <c r="F944" s="98"/>
      <c r="G944" s="98"/>
      <c r="H944" s="98"/>
      <c r="I944" s="98"/>
      <c r="J944" s="98"/>
      <c r="K944" s="96"/>
      <c r="L944" s="96"/>
      <c r="M944" s="96"/>
      <c r="N944" s="270"/>
      <c r="O944" s="369"/>
      <c r="P944" s="370"/>
      <c r="Q944" s="196"/>
      <c r="R944" s="197"/>
      <c r="S944" s="198"/>
      <c r="T944" s="199"/>
      <c r="U944" s="200"/>
      <c r="V944" s="201"/>
      <c r="W944" s="202"/>
      <c r="X944" s="202"/>
      <c r="Y944" s="109"/>
      <c r="Z944" s="280"/>
      <c r="AA944" s="106"/>
      <c r="AB944" s="281"/>
      <c r="AC944" s="282"/>
      <c r="AD944" s="273"/>
      <c r="AE944" s="110"/>
      <c r="AF944" s="99"/>
      <c r="AG944" s="110"/>
      <c r="AH944" s="111"/>
      <c r="AI944" s="112"/>
      <c r="AJ944" s="110"/>
      <c r="AK944" s="113"/>
      <c r="AL944" s="114"/>
      <c r="AM944" s="278"/>
      <c r="AN944" s="98"/>
      <c r="AO944" s="98"/>
      <c r="AP944" s="116"/>
      <c r="AQ944" s="117"/>
      <c r="AR944" s="116"/>
      <c r="AS944" s="98"/>
      <c r="AT944" s="98"/>
      <c r="AU944" s="98"/>
      <c r="AV944" s="98"/>
      <c r="AW944" s="98"/>
      <c r="AX944" s="98"/>
      <c r="AY944" s="98"/>
      <c r="AZ944" s="98"/>
      <c r="BA944" s="98"/>
      <c r="BB944" s="98"/>
      <c r="BC944" s="98"/>
      <c r="BD944" s="98"/>
      <c r="BE944" s="98"/>
      <c r="BF944" s="98"/>
      <c r="BG944" s="98"/>
      <c r="BH944" s="98"/>
      <c r="BI944" s="98"/>
      <c r="BJ944" s="98"/>
      <c r="BK944" s="98"/>
      <c r="BL944" s="98"/>
      <c r="BM944" s="98"/>
      <c r="BN944" s="98"/>
    </row>
    <row r="945">
      <c r="A945" s="366" t="b">
        <v>0</v>
      </c>
      <c r="B945" s="128"/>
      <c r="C945" s="129"/>
      <c r="D945" s="130"/>
      <c r="E945" s="131"/>
      <c r="F945" s="132"/>
      <c r="G945" s="132"/>
      <c r="H945" s="132"/>
      <c r="I945" s="132"/>
      <c r="J945" s="132"/>
      <c r="K945" s="130"/>
      <c r="L945" s="130"/>
      <c r="M945" s="130"/>
      <c r="N945" s="195"/>
      <c r="O945" s="369"/>
      <c r="P945" s="370"/>
      <c r="Q945" s="196"/>
      <c r="R945" s="197"/>
      <c r="S945" s="198"/>
      <c r="T945" s="199"/>
      <c r="U945" s="200"/>
      <c r="V945" s="201"/>
      <c r="W945" s="202"/>
      <c r="X945" s="202"/>
      <c r="Y945" s="143"/>
      <c r="Z945" s="367"/>
      <c r="AA945" s="140"/>
      <c r="AB945" s="420"/>
      <c r="AC945" s="421"/>
      <c r="AD945" s="206"/>
      <c r="AE945" s="144"/>
      <c r="AF945" s="133"/>
      <c r="AG945" s="144"/>
      <c r="AH945" s="145"/>
      <c r="AI945" s="146"/>
      <c r="AJ945" s="144"/>
      <c r="AK945" s="147"/>
      <c r="AL945" s="114"/>
      <c r="AM945" s="211"/>
      <c r="AN945" s="132"/>
      <c r="AO945" s="132"/>
      <c r="AP945" s="149"/>
      <c r="AQ945" s="150"/>
      <c r="AR945" s="149"/>
      <c r="AS945" s="132"/>
      <c r="AT945" s="132"/>
      <c r="AU945" s="132"/>
      <c r="AV945" s="132"/>
      <c r="AW945" s="132"/>
      <c r="AX945" s="132"/>
      <c r="AY945" s="132"/>
      <c r="AZ945" s="132"/>
      <c r="BA945" s="132"/>
      <c r="BB945" s="132"/>
      <c r="BC945" s="132"/>
      <c r="BD945" s="132"/>
      <c r="BE945" s="132"/>
      <c r="BF945" s="132"/>
      <c r="BG945" s="132"/>
      <c r="BH945" s="132"/>
      <c r="BI945" s="132"/>
      <c r="BJ945" s="132"/>
      <c r="BK945" s="132"/>
      <c r="BL945" s="132"/>
      <c r="BM945" s="132"/>
      <c r="BN945" s="132"/>
    </row>
    <row r="946">
      <c r="A946" s="362" t="b">
        <v>0</v>
      </c>
      <c r="B946" s="94"/>
      <c r="C946" s="95"/>
      <c r="D946" s="96"/>
      <c r="E946" s="97"/>
      <c r="F946" s="98"/>
      <c r="G946" s="98"/>
      <c r="H946" s="98"/>
      <c r="I946" s="98"/>
      <c r="J946" s="98"/>
      <c r="K946" s="96"/>
      <c r="L946" s="96"/>
      <c r="M946" s="96"/>
      <c r="N946" s="270"/>
      <c r="O946" s="369"/>
      <c r="P946" s="370"/>
      <c r="Q946" s="196"/>
      <c r="R946" s="197"/>
      <c r="S946" s="198"/>
      <c r="T946" s="199"/>
      <c r="U946" s="200"/>
      <c r="V946" s="201"/>
      <c r="W946" s="202"/>
      <c r="X946" s="202"/>
      <c r="Y946" s="109"/>
      <c r="Z946" s="280"/>
      <c r="AA946" s="106"/>
      <c r="AB946" s="281"/>
      <c r="AC946" s="282"/>
      <c r="AD946" s="273"/>
      <c r="AE946" s="110"/>
      <c r="AF946" s="99"/>
      <c r="AG946" s="110"/>
      <c r="AH946" s="111"/>
      <c r="AI946" s="112"/>
      <c r="AJ946" s="110"/>
      <c r="AK946" s="113"/>
      <c r="AL946" s="114"/>
      <c r="AM946" s="278"/>
      <c r="AN946" s="98"/>
      <c r="AO946" s="98"/>
      <c r="AP946" s="116"/>
      <c r="AQ946" s="117"/>
      <c r="AR946" s="116"/>
      <c r="AS946" s="98"/>
      <c r="AT946" s="98"/>
      <c r="AU946" s="98"/>
      <c r="AV946" s="98"/>
      <c r="AW946" s="98"/>
      <c r="AX946" s="98"/>
      <c r="AY946" s="98"/>
      <c r="AZ946" s="98"/>
      <c r="BA946" s="98"/>
      <c r="BB946" s="98"/>
      <c r="BC946" s="98"/>
      <c r="BD946" s="98"/>
      <c r="BE946" s="98"/>
      <c r="BF946" s="98"/>
      <c r="BG946" s="98"/>
      <c r="BH946" s="98"/>
      <c r="BI946" s="98"/>
      <c r="BJ946" s="98"/>
      <c r="BK946" s="98"/>
      <c r="BL946" s="98"/>
      <c r="BM946" s="98"/>
      <c r="BN946" s="98"/>
    </row>
    <row r="947">
      <c r="A947" s="366" t="b">
        <v>0</v>
      </c>
      <c r="B947" s="128"/>
      <c r="C947" s="129"/>
      <c r="D947" s="130"/>
      <c r="E947" s="131"/>
      <c r="F947" s="132"/>
      <c r="G947" s="132"/>
      <c r="H947" s="132"/>
      <c r="I947" s="132"/>
      <c r="J947" s="132"/>
      <c r="K947" s="130"/>
      <c r="L947" s="130"/>
      <c r="M947" s="130"/>
      <c r="N947" s="195"/>
      <c r="O947" s="369"/>
      <c r="P947" s="370"/>
      <c r="Q947" s="196"/>
      <c r="R947" s="197"/>
      <c r="S947" s="198"/>
      <c r="T947" s="199"/>
      <c r="U947" s="200"/>
      <c r="V947" s="201"/>
      <c r="W947" s="202"/>
      <c r="X947" s="202"/>
      <c r="Y947" s="143"/>
      <c r="Z947" s="367"/>
      <c r="AA947" s="140"/>
      <c r="AB947" s="420"/>
      <c r="AC947" s="421"/>
      <c r="AD947" s="206"/>
      <c r="AE947" s="144"/>
      <c r="AF947" s="133"/>
      <c r="AG947" s="144"/>
      <c r="AH947" s="145"/>
      <c r="AI947" s="146"/>
      <c r="AJ947" s="144"/>
      <c r="AK947" s="147"/>
      <c r="AL947" s="114"/>
      <c r="AM947" s="211"/>
      <c r="AN947" s="132"/>
      <c r="AO947" s="132"/>
      <c r="AP947" s="149"/>
      <c r="AQ947" s="150"/>
      <c r="AR947" s="149"/>
      <c r="AS947" s="132"/>
      <c r="AT947" s="132"/>
      <c r="AU947" s="132"/>
      <c r="AV947" s="132"/>
      <c r="AW947" s="132"/>
      <c r="AX947" s="132"/>
      <c r="AY947" s="132"/>
      <c r="AZ947" s="132"/>
      <c r="BA947" s="132"/>
      <c r="BB947" s="132"/>
      <c r="BC947" s="132"/>
      <c r="BD947" s="132"/>
      <c r="BE947" s="132"/>
      <c r="BF947" s="132"/>
      <c r="BG947" s="132"/>
      <c r="BH947" s="132"/>
      <c r="BI947" s="132"/>
      <c r="BJ947" s="132"/>
      <c r="BK947" s="132"/>
      <c r="BL947" s="132"/>
      <c r="BM947" s="132"/>
      <c r="BN947" s="132"/>
    </row>
    <row r="948">
      <c r="A948" s="362" t="b">
        <v>0</v>
      </c>
      <c r="B948" s="94"/>
      <c r="C948" s="95"/>
      <c r="D948" s="96"/>
      <c r="E948" s="97"/>
      <c r="F948" s="98"/>
      <c r="G948" s="98"/>
      <c r="H948" s="98"/>
      <c r="I948" s="98"/>
      <c r="J948" s="98"/>
      <c r="K948" s="96"/>
      <c r="L948" s="96"/>
      <c r="M948" s="96"/>
      <c r="N948" s="270"/>
      <c r="O948" s="369"/>
      <c r="P948" s="370"/>
      <c r="Q948" s="196"/>
      <c r="R948" s="197"/>
      <c r="S948" s="198"/>
      <c r="T948" s="199"/>
      <c r="U948" s="200"/>
      <c r="V948" s="201"/>
      <c r="W948" s="202"/>
      <c r="X948" s="202"/>
      <c r="Y948" s="109"/>
      <c r="Z948" s="280"/>
      <c r="AA948" s="106"/>
      <c r="AB948" s="281"/>
      <c r="AC948" s="282"/>
      <c r="AD948" s="273"/>
      <c r="AE948" s="110"/>
      <c r="AF948" s="99"/>
      <c r="AG948" s="110"/>
      <c r="AH948" s="111"/>
      <c r="AI948" s="112"/>
      <c r="AJ948" s="110"/>
      <c r="AK948" s="113"/>
      <c r="AL948" s="114"/>
      <c r="AM948" s="278"/>
      <c r="AN948" s="98"/>
      <c r="AO948" s="98"/>
      <c r="AP948" s="116"/>
      <c r="AQ948" s="117"/>
      <c r="AR948" s="116"/>
      <c r="AS948" s="98"/>
      <c r="AT948" s="98"/>
      <c r="AU948" s="98"/>
      <c r="AV948" s="98"/>
      <c r="AW948" s="98"/>
      <c r="AX948" s="98"/>
      <c r="AY948" s="98"/>
      <c r="AZ948" s="98"/>
      <c r="BA948" s="98"/>
      <c r="BB948" s="98"/>
      <c r="BC948" s="98"/>
      <c r="BD948" s="98"/>
      <c r="BE948" s="98"/>
      <c r="BF948" s="98"/>
      <c r="BG948" s="98"/>
      <c r="BH948" s="98"/>
      <c r="BI948" s="98"/>
      <c r="BJ948" s="98"/>
      <c r="BK948" s="98"/>
      <c r="BL948" s="98"/>
      <c r="BM948" s="98"/>
      <c r="BN948" s="98"/>
    </row>
    <row r="949">
      <c r="A949" s="366" t="b">
        <v>0</v>
      </c>
      <c r="B949" s="128"/>
      <c r="C949" s="129"/>
      <c r="D949" s="130"/>
      <c r="E949" s="131"/>
      <c r="F949" s="132"/>
      <c r="G949" s="132"/>
      <c r="H949" s="132"/>
      <c r="I949" s="132"/>
      <c r="J949" s="132"/>
      <c r="K949" s="130"/>
      <c r="L949" s="130"/>
      <c r="M949" s="130"/>
      <c r="N949" s="195"/>
      <c r="O949" s="369"/>
      <c r="P949" s="370"/>
      <c r="Q949" s="196"/>
      <c r="R949" s="197"/>
      <c r="S949" s="198"/>
      <c r="T949" s="199"/>
      <c r="U949" s="200"/>
      <c r="V949" s="201"/>
      <c r="W949" s="202"/>
      <c r="X949" s="202"/>
      <c r="Y949" s="143"/>
      <c r="Z949" s="367"/>
      <c r="AA949" s="140"/>
      <c r="AB949" s="420"/>
      <c r="AC949" s="421"/>
      <c r="AD949" s="206"/>
      <c r="AE949" s="144"/>
      <c r="AF949" s="133"/>
      <c r="AG949" s="144"/>
      <c r="AH949" s="145"/>
      <c r="AI949" s="146"/>
      <c r="AJ949" s="144"/>
      <c r="AK949" s="147"/>
      <c r="AL949" s="114"/>
      <c r="AM949" s="211"/>
      <c r="AN949" s="132"/>
      <c r="AO949" s="132"/>
      <c r="AP949" s="149"/>
      <c r="AQ949" s="150"/>
      <c r="AR949" s="149"/>
      <c r="AS949" s="132"/>
      <c r="AT949" s="132"/>
      <c r="AU949" s="132"/>
      <c r="AV949" s="132"/>
      <c r="AW949" s="132"/>
      <c r="AX949" s="132"/>
      <c r="AY949" s="132"/>
      <c r="AZ949" s="132"/>
      <c r="BA949" s="132"/>
      <c r="BB949" s="132"/>
      <c r="BC949" s="132"/>
      <c r="BD949" s="132"/>
      <c r="BE949" s="132"/>
      <c r="BF949" s="132"/>
      <c r="BG949" s="132"/>
      <c r="BH949" s="132"/>
      <c r="BI949" s="132"/>
      <c r="BJ949" s="132"/>
      <c r="BK949" s="132"/>
      <c r="BL949" s="132"/>
      <c r="BM949" s="132"/>
      <c r="BN949" s="132"/>
    </row>
    <row r="950">
      <c r="A950" s="362" t="b">
        <v>0</v>
      </c>
      <c r="B950" s="94"/>
      <c r="C950" s="95"/>
      <c r="D950" s="96"/>
      <c r="E950" s="97"/>
      <c r="F950" s="98"/>
      <c r="G950" s="98"/>
      <c r="H950" s="98"/>
      <c r="I950" s="98"/>
      <c r="J950" s="98"/>
      <c r="K950" s="96"/>
      <c r="L950" s="96"/>
      <c r="M950" s="96"/>
      <c r="N950" s="270"/>
      <c r="O950" s="369"/>
      <c r="P950" s="370"/>
      <c r="Q950" s="196"/>
      <c r="R950" s="197"/>
      <c r="S950" s="198"/>
      <c r="T950" s="199"/>
      <c r="U950" s="200"/>
      <c r="V950" s="201"/>
      <c r="W950" s="202"/>
      <c r="X950" s="202"/>
      <c r="Y950" s="109"/>
      <c r="Z950" s="280"/>
      <c r="AA950" s="106"/>
      <c r="AB950" s="281"/>
      <c r="AC950" s="282"/>
      <c r="AD950" s="273"/>
      <c r="AE950" s="110"/>
      <c r="AF950" s="99"/>
      <c r="AG950" s="110"/>
      <c r="AH950" s="111"/>
      <c r="AI950" s="112"/>
      <c r="AJ950" s="110"/>
      <c r="AK950" s="113"/>
      <c r="AL950" s="114"/>
      <c r="AM950" s="278"/>
      <c r="AN950" s="98"/>
      <c r="AO950" s="98"/>
      <c r="AP950" s="116"/>
      <c r="AQ950" s="117"/>
      <c r="AR950" s="116"/>
      <c r="AS950" s="98"/>
      <c r="AT950" s="98"/>
      <c r="AU950" s="98"/>
      <c r="AV950" s="98"/>
      <c r="AW950" s="98"/>
      <c r="AX950" s="98"/>
      <c r="AY950" s="98"/>
      <c r="AZ950" s="98"/>
      <c r="BA950" s="98"/>
      <c r="BB950" s="98"/>
      <c r="BC950" s="98"/>
      <c r="BD950" s="98"/>
      <c r="BE950" s="98"/>
      <c r="BF950" s="98"/>
      <c r="BG950" s="98"/>
      <c r="BH950" s="98"/>
      <c r="BI950" s="98"/>
      <c r="BJ950" s="98"/>
      <c r="BK950" s="98"/>
      <c r="BL950" s="98"/>
      <c r="BM950" s="98"/>
      <c r="BN950" s="98"/>
    </row>
    <row r="951">
      <c r="A951" s="366" t="b">
        <v>0</v>
      </c>
      <c r="B951" s="128"/>
      <c r="C951" s="129"/>
      <c r="D951" s="130"/>
      <c r="E951" s="131"/>
      <c r="F951" s="132"/>
      <c r="G951" s="132"/>
      <c r="H951" s="132"/>
      <c r="I951" s="132"/>
      <c r="J951" s="132"/>
      <c r="K951" s="130"/>
      <c r="L951" s="130"/>
      <c r="M951" s="130"/>
      <c r="N951" s="195"/>
      <c r="O951" s="369"/>
      <c r="P951" s="370"/>
      <c r="Q951" s="196"/>
      <c r="R951" s="197"/>
      <c r="S951" s="198"/>
      <c r="T951" s="199"/>
      <c r="U951" s="200"/>
      <c r="V951" s="201"/>
      <c r="W951" s="202"/>
      <c r="X951" s="202"/>
      <c r="Y951" s="143"/>
      <c r="Z951" s="367"/>
      <c r="AA951" s="140"/>
      <c r="AB951" s="420"/>
      <c r="AC951" s="421"/>
      <c r="AD951" s="206"/>
      <c r="AE951" s="144"/>
      <c r="AF951" s="133"/>
      <c r="AG951" s="144"/>
      <c r="AH951" s="145"/>
      <c r="AI951" s="146"/>
      <c r="AJ951" s="144"/>
      <c r="AK951" s="147"/>
      <c r="AL951" s="114"/>
      <c r="AM951" s="211"/>
      <c r="AN951" s="132"/>
      <c r="AO951" s="132"/>
      <c r="AP951" s="149"/>
      <c r="AQ951" s="150"/>
      <c r="AR951" s="149"/>
      <c r="AS951" s="132"/>
      <c r="AT951" s="132"/>
      <c r="AU951" s="132"/>
      <c r="AV951" s="132"/>
      <c r="AW951" s="132"/>
      <c r="AX951" s="132"/>
      <c r="AY951" s="132"/>
      <c r="AZ951" s="132"/>
      <c r="BA951" s="132"/>
      <c r="BB951" s="132"/>
      <c r="BC951" s="132"/>
      <c r="BD951" s="132"/>
      <c r="BE951" s="132"/>
      <c r="BF951" s="132"/>
      <c r="BG951" s="132"/>
      <c r="BH951" s="132"/>
      <c r="BI951" s="132"/>
      <c r="BJ951" s="132"/>
      <c r="BK951" s="132"/>
      <c r="BL951" s="132"/>
      <c r="BM951" s="132"/>
      <c r="BN951" s="132"/>
    </row>
    <row r="952">
      <c r="A952" s="362" t="b">
        <v>0</v>
      </c>
      <c r="B952" s="94"/>
      <c r="C952" s="95"/>
      <c r="D952" s="96"/>
      <c r="E952" s="97"/>
      <c r="F952" s="98"/>
      <c r="G952" s="98"/>
      <c r="H952" s="98"/>
      <c r="I952" s="98"/>
      <c r="J952" s="98"/>
      <c r="K952" s="96"/>
      <c r="L952" s="96"/>
      <c r="M952" s="96"/>
      <c r="N952" s="270"/>
      <c r="O952" s="369"/>
      <c r="P952" s="370"/>
      <c r="Q952" s="196"/>
      <c r="R952" s="197"/>
      <c r="S952" s="198"/>
      <c r="T952" s="199"/>
      <c r="U952" s="200"/>
      <c r="V952" s="201"/>
      <c r="W952" s="202"/>
      <c r="X952" s="202"/>
      <c r="Y952" s="109"/>
      <c r="Z952" s="280"/>
      <c r="AA952" s="106"/>
      <c r="AB952" s="281"/>
      <c r="AC952" s="282"/>
      <c r="AD952" s="273"/>
      <c r="AE952" s="110"/>
      <c r="AF952" s="99"/>
      <c r="AG952" s="110"/>
      <c r="AH952" s="111"/>
      <c r="AI952" s="112"/>
      <c r="AJ952" s="110"/>
      <c r="AK952" s="113"/>
      <c r="AL952" s="114"/>
      <c r="AM952" s="278"/>
      <c r="AN952" s="98"/>
      <c r="AO952" s="98"/>
      <c r="AP952" s="116"/>
      <c r="AQ952" s="117"/>
      <c r="AR952" s="116"/>
      <c r="AS952" s="98"/>
      <c r="AT952" s="98"/>
      <c r="AU952" s="98"/>
      <c r="AV952" s="98"/>
      <c r="AW952" s="98"/>
      <c r="AX952" s="98"/>
      <c r="AY952" s="98"/>
      <c r="AZ952" s="98"/>
      <c r="BA952" s="98"/>
      <c r="BB952" s="98"/>
      <c r="BC952" s="98"/>
      <c r="BD952" s="98"/>
      <c r="BE952" s="98"/>
      <c r="BF952" s="98"/>
      <c r="BG952" s="98"/>
      <c r="BH952" s="98"/>
      <c r="BI952" s="98"/>
      <c r="BJ952" s="98"/>
      <c r="BK952" s="98"/>
      <c r="BL952" s="98"/>
      <c r="BM952" s="98"/>
      <c r="BN952" s="98"/>
    </row>
    <row r="953">
      <c r="A953" s="366" t="b">
        <v>0</v>
      </c>
      <c r="B953" s="128"/>
      <c r="C953" s="129"/>
      <c r="D953" s="130"/>
      <c r="E953" s="131"/>
      <c r="F953" s="132"/>
      <c r="G953" s="132"/>
      <c r="H953" s="132"/>
      <c r="I953" s="132"/>
      <c r="J953" s="132"/>
      <c r="K953" s="130"/>
      <c r="L953" s="130"/>
      <c r="M953" s="130"/>
      <c r="N953" s="195"/>
      <c r="O953" s="369"/>
      <c r="P953" s="370"/>
      <c r="Q953" s="196"/>
      <c r="R953" s="197"/>
      <c r="S953" s="198"/>
      <c r="T953" s="199"/>
      <c r="U953" s="200"/>
      <c r="V953" s="201"/>
      <c r="W953" s="202"/>
      <c r="X953" s="202"/>
      <c r="Y953" s="143"/>
      <c r="Z953" s="367"/>
      <c r="AA953" s="140"/>
      <c r="AB953" s="420"/>
      <c r="AC953" s="421"/>
      <c r="AD953" s="206"/>
      <c r="AE953" s="144"/>
      <c r="AF953" s="133"/>
      <c r="AG953" s="144"/>
      <c r="AH953" s="145"/>
      <c r="AI953" s="146"/>
      <c r="AJ953" s="144"/>
      <c r="AK953" s="147"/>
      <c r="AL953" s="114"/>
      <c r="AM953" s="211"/>
      <c r="AN953" s="132"/>
      <c r="AO953" s="132"/>
      <c r="AP953" s="149"/>
      <c r="AQ953" s="150"/>
      <c r="AR953" s="149"/>
      <c r="AS953" s="132"/>
      <c r="AT953" s="132"/>
      <c r="AU953" s="132"/>
      <c r="AV953" s="132"/>
      <c r="AW953" s="132"/>
      <c r="AX953" s="132"/>
      <c r="AY953" s="132"/>
      <c r="AZ953" s="132"/>
      <c r="BA953" s="132"/>
      <c r="BB953" s="132"/>
      <c r="BC953" s="132"/>
      <c r="BD953" s="132"/>
      <c r="BE953" s="132"/>
      <c r="BF953" s="132"/>
      <c r="BG953" s="132"/>
      <c r="BH953" s="132"/>
      <c r="BI953" s="132"/>
      <c r="BJ953" s="132"/>
      <c r="BK953" s="132"/>
      <c r="BL953" s="132"/>
      <c r="BM953" s="132"/>
      <c r="BN953" s="132"/>
    </row>
    <row r="954">
      <c r="A954" s="362" t="b">
        <v>0</v>
      </c>
      <c r="B954" s="94"/>
      <c r="C954" s="95"/>
      <c r="D954" s="96"/>
      <c r="E954" s="97"/>
      <c r="F954" s="98"/>
      <c r="G954" s="98"/>
      <c r="H954" s="98"/>
      <c r="I954" s="98"/>
      <c r="J954" s="98"/>
      <c r="K954" s="96"/>
      <c r="L954" s="96"/>
      <c r="M954" s="96"/>
      <c r="N954" s="270"/>
      <c r="O954" s="369"/>
      <c r="P954" s="370"/>
      <c r="Q954" s="196"/>
      <c r="R954" s="197"/>
      <c r="S954" s="198"/>
      <c r="T954" s="199"/>
      <c r="U954" s="200"/>
      <c r="V954" s="201"/>
      <c r="W954" s="202"/>
      <c r="X954" s="202"/>
      <c r="Y954" s="109"/>
      <c r="Z954" s="280"/>
      <c r="AA954" s="106"/>
      <c r="AB954" s="281"/>
      <c r="AC954" s="282"/>
      <c r="AD954" s="273"/>
      <c r="AE954" s="110"/>
      <c r="AF954" s="99"/>
      <c r="AG954" s="110"/>
      <c r="AH954" s="111"/>
      <c r="AI954" s="112"/>
      <c r="AJ954" s="110"/>
      <c r="AK954" s="113"/>
      <c r="AL954" s="114"/>
      <c r="AM954" s="278"/>
      <c r="AN954" s="98"/>
      <c r="AO954" s="98"/>
      <c r="AP954" s="116"/>
      <c r="AQ954" s="117"/>
      <c r="AR954" s="116"/>
      <c r="AS954" s="98"/>
      <c r="AT954" s="98"/>
      <c r="AU954" s="98"/>
      <c r="AV954" s="98"/>
      <c r="AW954" s="98"/>
      <c r="AX954" s="98"/>
      <c r="AY954" s="98"/>
      <c r="AZ954" s="98"/>
      <c r="BA954" s="98"/>
      <c r="BB954" s="98"/>
      <c r="BC954" s="98"/>
      <c r="BD954" s="98"/>
      <c r="BE954" s="98"/>
      <c r="BF954" s="98"/>
      <c r="BG954" s="98"/>
      <c r="BH954" s="98"/>
      <c r="BI954" s="98"/>
      <c r="BJ954" s="98"/>
      <c r="BK954" s="98"/>
      <c r="BL954" s="98"/>
      <c r="BM954" s="98"/>
      <c r="BN954" s="98"/>
    </row>
    <row r="955">
      <c r="A955" s="366" t="b">
        <v>0</v>
      </c>
      <c r="B955" s="128"/>
      <c r="C955" s="129"/>
      <c r="D955" s="130"/>
      <c r="E955" s="131"/>
      <c r="F955" s="132"/>
      <c r="G955" s="132"/>
      <c r="H955" s="132"/>
      <c r="I955" s="132"/>
      <c r="J955" s="132"/>
      <c r="K955" s="130"/>
      <c r="L955" s="130"/>
      <c r="M955" s="130"/>
      <c r="N955" s="195"/>
      <c r="O955" s="369"/>
      <c r="P955" s="370"/>
      <c r="Q955" s="196"/>
      <c r="R955" s="197"/>
      <c r="S955" s="198"/>
      <c r="T955" s="199"/>
      <c r="U955" s="200"/>
      <c r="V955" s="201"/>
      <c r="W955" s="202"/>
      <c r="X955" s="202"/>
      <c r="Y955" s="143"/>
      <c r="Z955" s="367"/>
      <c r="AA955" s="140"/>
      <c r="AB955" s="420"/>
      <c r="AC955" s="421"/>
      <c r="AD955" s="206"/>
      <c r="AE955" s="144"/>
      <c r="AF955" s="133"/>
      <c r="AG955" s="144"/>
      <c r="AH955" s="145"/>
      <c r="AI955" s="146"/>
      <c r="AJ955" s="144"/>
      <c r="AK955" s="147"/>
      <c r="AL955" s="114"/>
      <c r="AM955" s="211"/>
      <c r="AN955" s="132"/>
      <c r="AO955" s="132"/>
      <c r="AP955" s="149"/>
      <c r="AQ955" s="150"/>
      <c r="AR955" s="149"/>
      <c r="AS955" s="132"/>
      <c r="AT955" s="132"/>
      <c r="AU955" s="132"/>
      <c r="AV955" s="132"/>
      <c r="AW955" s="132"/>
      <c r="AX955" s="132"/>
      <c r="AY955" s="132"/>
      <c r="AZ955" s="132"/>
      <c r="BA955" s="132"/>
      <c r="BB955" s="132"/>
      <c r="BC955" s="132"/>
      <c r="BD955" s="132"/>
      <c r="BE955" s="132"/>
      <c r="BF955" s="132"/>
      <c r="BG955" s="132"/>
      <c r="BH955" s="132"/>
      <c r="BI955" s="132"/>
      <c r="BJ955" s="132"/>
      <c r="BK955" s="132"/>
      <c r="BL955" s="132"/>
      <c r="BM955" s="132"/>
      <c r="BN955" s="132"/>
    </row>
    <row r="956">
      <c r="A956" s="362" t="b">
        <v>0</v>
      </c>
      <c r="B956" s="94"/>
      <c r="C956" s="95"/>
      <c r="D956" s="96"/>
      <c r="E956" s="97"/>
      <c r="F956" s="98"/>
      <c r="G956" s="98"/>
      <c r="H956" s="98"/>
      <c r="I956" s="98"/>
      <c r="J956" s="98"/>
      <c r="K956" s="96"/>
      <c r="L956" s="96"/>
      <c r="M956" s="96"/>
      <c r="N956" s="270"/>
      <c r="O956" s="369"/>
      <c r="P956" s="370"/>
      <c r="Q956" s="196"/>
      <c r="R956" s="197"/>
      <c r="S956" s="198"/>
      <c r="T956" s="199"/>
      <c r="U956" s="200"/>
      <c r="V956" s="201"/>
      <c r="W956" s="202"/>
      <c r="X956" s="202"/>
      <c r="Y956" s="109"/>
      <c r="Z956" s="280"/>
      <c r="AA956" s="106"/>
      <c r="AB956" s="281"/>
      <c r="AC956" s="282"/>
      <c r="AD956" s="273"/>
      <c r="AE956" s="110"/>
      <c r="AF956" s="99"/>
      <c r="AG956" s="110"/>
      <c r="AH956" s="111"/>
      <c r="AI956" s="112"/>
      <c r="AJ956" s="110"/>
      <c r="AK956" s="113"/>
      <c r="AL956" s="114"/>
      <c r="AM956" s="278"/>
      <c r="AN956" s="98"/>
      <c r="AO956" s="98"/>
      <c r="AP956" s="116"/>
      <c r="AQ956" s="117"/>
      <c r="AR956" s="116"/>
      <c r="AS956" s="98"/>
      <c r="AT956" s="98"/>
      <c r="AU956" s="98"/>
      <c r="AV956" s="98"/>
      <c r="AW956" s="98"/>
      <c r="AX956" s="98"/>
      <c r="AY956" s="98"/>
      <c r="AZ956" s="98"/>
      <c r="BA956" s="98"/>
      <c r="BB956" s="98"/>
      <c r="BC956" s="98"/>
      <c r="BD956" s="98"/>
      <c r="BE956" s="98"/>
      <c r="BF956" s="98"/>
      <c r="BG956" s="98"/>
      <c r="BH956" s="98"/>
      <c r="BI956" s="98"/>
      <c r="BJ956" s="98"/>
      <c r="BK956" s="98"/>
      <c r="BL956" s="98"/>
      <c r="BM956" s="98"/>
      <c r="BN956" s="98"/>
    </row>
    <row r="957">
      <c r="A957" s="366" t="b">
        <v>0</v>
      </c>
      <c r="B957" s="128"/>
      <c r="C957" s="129"/>
      <c r="D957" s="130"/>
      <c r="E957" s="131"/>
      <c r="F957" s="132"/>
      <c r="G957" s="132"/>
      <c r="H957" s="132"/>
      <c r="I957" s="132"/>
      <c r="J957" s="132"/>
      <c r="K957" s="130"/>
      <c r="L957" s="130"/>
      <c r="M957" s="130"/>
      <c r="N957" s="195"/>
      <c r="O957" s="369"/>
      <c r="P957" s="370"/>
      <c r="Q957" s="196"/>
      <c r="R957" s="197"/>
      <c r="S957" s="198"/>
      <c r="T957" s="199"/>
      <c r="U957" s="200"/>
      <c r="V957" s="201"/>
      <c r="W957" s="202"/>
      <c r="X957" s="202"/>
      <c r="Y957" s="143"/>
      <c r="Z957" s="367"/>
      <c r="AA957" s="140"/>
      <c r="AB957" s="420"/>
      <c r="AC957" s="421"/>
      <c r="AD957" s="206"/>
      <c r="AE957" s="144"/>
      <c r="AF957" s="133"/>
      <c r="AG957" s="144"/>
      <c r="AH957" s="145"/>
      <c r="AI957" s="146"/>
      <c r="AJ957" s="144"/>
      <c r="AK957" s="147"/>
      <c r="AL957" s="114"/>
      <c r="AM957" s="211"/>
      <c r="AN957" s="132"/>
      <c r="AO957" s="132"/>
      <c r="AP957" s="149"/>
      <c r="AQ957" s="150"/>
      <c r="AR957" s="149"/>
      <c r="AS957" s="132"/>
      <c r="AT957" s="132"/>
      <c r="AU957" s="132"/>
      <c r="AV957" s="132"/>
      <c r="AW957" s="132"/>
      <c r="AX957" s="132"/>
      <c r="AY957" s="132"/>
      <c r="AZ957" s="132"/>
      <c r="BA957" s="132"/>
      <c r="BB957" s="132"/>
      <c r="BC957" s="132"/>
      <c r="BD957" s="132"/>
      <c r="BE957" s="132"/>
      <c r="BF957" s="132"/>
      <c r="BG957" s="132"/>
      <c r="BH957" s="132"/>
      <c r="BI957" s="132"/>
      <c r="BJ957" s="132"/>
      <c r="BK957" s="132"/>
      <c r="BL957" s="132"/>
      <c r="BM957" s="132"/>
      <c r="BN957" s="132"/>
    </row>
    <row r="958">
      <c r="A958" s="362" t="b">
        <v>0</v>
      </c>
      <c r="B958" s="94"/>
      <c r="C958" s="95"/>
      <c r="D958" s="96"/>
      <c r="E958" s="97"/>
      <c r="F958" s="98"/>
      <c r="G958" s="98"/>
      <c r="H958" s="98"/>
      <c r="I958" s="98"/>
      <c r="J958" s="98"/>
      <c r="K958" s="96"/>
      <c r="L958" s="96"/>
      <c r="M958" s="96"/>
      <c r="N958" s="270"/>
      <c r="O958" s="369"/>
      <c r="P958" s="370"/>
      <c r="Q958" s="196"/>
      <c r="R958" s="197"/>
      <c r="S958" s="198"/>
      <c r="T958" s="199"/>
      <c r="U958" s="200"/>
      <c r="V958" s="201"/>
      <c r="W958" s="202"/>
      <c r="X958" s="202"/>
      <c r="Y958" s="109"/>
      <c r="Z958" s="280"/>
      <c r="AA958" s="106"/>
      <c r="AB958" s="281"/>
      <c r="AC958" s="282"/>
      <c r="AD958" s="273"/>
      <c r="AE958" s="110"/>
      <c r="AF958" s="99"/>
      <c r="AG958" s="110"/>
      <c r="AH958" s="111"/>
      <c r="AI958" s="112"/>
      <c r="AJ958" s="110"/>
      <c r="AK958" s="113"/>
      <c r="AL958" s="114"/>
      <c r="AM958" s="278"/>
      <c r="AN958" s="98"/>
      <c r="AO958" s="98"/>
      <c r="AP958" s="116"/>
      <c r="AQ958" s="117"/>
      <c r="AR958" s="116"/>
      <c r="AS958" s="98"/>
      <c r="AT958" s="98"/>
      <c r="AU958" s="98"/>
      <c r="AV958" s="98"/>
      <c r="AW958" s="98"/>
      <c r="AX958" s="98"/>
      <c r="AY958" s="98"/>
      <c r="AZ958" s="98"/>
      <c r="BA958" s="98"/>
      <c r="BB958" s="98"/>
      <c r="BC958" s="98"/>
      <c r="BD958" s="98"/>
      <c r="BE958" s="98"/>
      <c r="BF958" s="98"/>
      <c r="BG958" s="98"/>
      <c r="BH958" s="98"/>
      <c r="BI958" s="98"/>
      <c r="BJ958" s="98"/>
      <c r="BK958" s="98"/>
      <c r="BL958" s="98"/>
      <c r="BM958" s="98"/>
      <c r="BN958" s="98"/>
    </row>
    <row r="959">
      <c r="A959" s="366" t="b">
        <v>0</v>
      </c>
      <c r="B959" s="128"/>
      <c r="C959" s="129"/>
      <c r="D959" s="130"/>
      <c r="E959" s="131"/>
      <c r="F959" s="132"/>
      <c r="G959" s="132"/>
      <c r="H959" s="132"/>
      <c r="I959" s="132"/>
      <c r="J959" s="132"/>
      <c r="K959" s="130"/>
      <c r="L959" s="130"/>
      <c r="M959" s="130"/>
      <c r="N959" s="195"/>
      <c r="O959" s="369"/>
      <c r="P959" s="370"/>
      <c r="Q959" s="196"/>
      <c r="R959" s="197"/>
      <c r="S959" s="198"/>
      <c r="T959" s="199"/>
      <c r="U959" s="200"/>
      <c r="V959" s="201"/>
      <c r="W959" s="202"/>
      <c r="X959" s="202"/>
      <c r="Y959" s="143"/>
      <c r="Z959" s="367"/>
      <c r="AA959" s="140"/>
      <c r="AB959" s="420"/>
      <c r="AC959" s="421"/>
      <c r="AD959" s="206"/>
      <c r="AE959" s="144"/>
      <c r="AF959" s="133"/>
      <c r="AG959" s="144"/>
      <c r="AH959" s="145"/>
      <c r="AI959" s="146"/>
      <c r="AJ959" s="144"/>
      <c r="AK959" s="147"/>
      <c r="AL959" s="114"/>
      <c r="AM959" s="211"/>
      <c r="AN959" s="132"/>
      <c r="AO959" s="132"/>
      <c r="AP959" s="149"/>
      <c r="AQ959" s="150"/>
      <c r="AR959" s="149"/>
      <c r="AS959" s="132"/>
      <c r="AT959" s="132"/>
      <c r="AU959" s="132"/>
      <c r="AV959" s="132"/>
      <c r="AW959" s="132"/>
      <c r="AX959" s="132"/>
      <c r="AY959" s="132"/>
      <c r="AZ959" s="132"/>
      <c r="BA959" s="132"/>
      <c r="BB959" s="132"/>
      <c r="BC959" s="132"/>
      <c r="BD959" s="132"/>
      <c r="BE959" s="132"/>
      <c r="BF959" s="132"/>
      <c r="BG959" s="132"/>
      <c r="BH959" s="132"/>
      <c r="BI959" s="132"/>
      <c r="BJ959" s="132"/>
      <c r="BK959" s="132"/>
      <c r="BL959" s="132"/>
      <c r="BM959" s="132"/>
      <c r="BN959" s="132"/>
    </row>
    <row r="960">
      <c r="A960" s="362" t="b">
        <v>0</v>
      </c>
      <c r="B960" s="94"/>
      <c r="C960" s="95"/>
      <c r="D960" s="96"/>
      <c r="E960" s="97"/>
      <c r="F960" s="98"/>
      <c r="G960" s="98"/>
      <c r="H960" s="98"/>
      <c r="I960" s="98"/>
      <c r="J960" s="98"/>
      <c r="K960" s="96"/>
      <c r="L960" s="96"/>
      <c r="M960" s="96"/>
      <c r="N960" s="270"/>
      <c r="O960" s="369"/>
      <c r="P960" s="370"/>
      <c r="Q960" s="196"/>
      <c r="R960" s="197"/>
      <c r="S960" s="198"/>
      <c r="T960" s="199"/>
      <c r="U960" s="200"/>
      <c r="V960" s="201"/>
      <c r="W960" s="202"/>
      <c r="X960" s="202"/>
      <c r="Y960" s="109"/>
      <c r="Z960" s="280"/>
      <c r="AA960" s="106"/>
      <c r="AB960" s="281"/>
      <c r="AC960" s="282"/>
      <c r="AD960" s="273"/>
      <c r="AE960" s="110"/>
      <c r="AF960" s="99"/>
      <c r="AG960" s="110"/>
      <c r="AH960" s="111"/>
      <c r="AI960" s="112"/>
      <c r="AJ960" s="110"/>
      <c r="AK960" s="113"/>
      <c r="AL960" s="114"/>
      <c r="AM960" s="278"/>
      <c r="AN960" s="98"/>
      <c r="AO960" s="98"/>
      <c r="AP960" s="116"/>
      <c r="AQ960" s="117"/>
      <c r="AR960" s="116"/>
      <c r="AS960" s="98"/>
      <c r="AT960" s="98"/>
      <c r="AU960" s="98"/>
      <c r="AV960" s="98"/>
      <c r="AW960" s="98"/>
      <c r="AX960" s="98"/>
      <c r="AY960" s="98"/>
      <c r="AZ960" s="98"/>
      <c r="BA960" s="98"/>
      <c r="BB960" s="98"/>
      <c r="BC960" s="98"/>
      <c r="BD960" s="98"/>
      <c r="BE960" s="98"/>
      <c r="BF960" s="98"/>
      <c r="BG960" s="98"/>
      <c r="BH960" s="98"/>
      <c r="BI960" s="98"/>
      <c r="BJ960" s="98"/>
      <c r="BK960" s="98"/>
      <c r="BL960" s="98"/>
      <c r="BM960" s="98"/>
      <c r="BN960" s="98"/>
    </row>
    <row r="961">
      <c r="A961" s="366" t="b">
        <v>0</v>
      </c>
      <c r="B961" s="313"/>
      <c r="C961" s="314"/>
      <c r="D961" s="315"/>
      <c r="E961" s="316"/>
      <c r="F961" s="317"/>
      <c r="G961" s="317"/>
      <c r="H961" s="317"/>
      <c r="I961" s="317"/>
      <c r="J961" s="317"/>
      <c r="K961" s="315"/>
      <c r="L961" s="315"/>
      <c r="M961" s="315"/>
      <c r="N961" s="383"/>
      <c r="O961" s="422"/>
      <c r="P961" s="423"/>
      <c r="Q961" s="223"/>
      <c r="R961" s="224"/>
      <c r="S961" s="225"/>
      <c r="T961" s="226"/>
      <c r="U961" s="227"/>
      <c r="V961" s="228"/>
      <c r="W961" s="229"/>
      <c r="X961" s="229"/>
      <c r="Y961" s="342"/>
      <c r="Z961" s="323"/>
      <c r="AA961" s="324"/>
      <c r="AB961" s="343"/>
      <c r="AC961" s="326"/>
      <c r="AD961" s="322"/>
      <c r="AE961" s="327"/>
      <c r="AF961" s="328"/>
      <c r="AG961" s="327"/>
      <c r="AH961" s="329"/>
      <c r="AI961" s="384"/>
      <c r="AJ961" s="327"/>
      <c r="AK961" s="385"/>
      <c r="AL961" s="114"/>
      <c r="AM961" s="333"/>
      <c r="AN961" s="317"/>
      <c r="AO961" s="317"/>
      <c r="AP961" s="334"/>
      <c r="AQ961" s="335"/>
      <c r="AR961" s="149"/>
      <c r="AS961" s="132"/>
      <c r="AT961" s="132"/>
      <c r="AU961" s="132"/>
      <c r="AV961" s="132"/>
      <c r="AW961" s="132"/>
      <c r="AX961" s="132"/>
      <c r="AY961" s="132"/>
      <c r="AZ961" s="132"/>
      <c r="BA961" s="132"/>
      <c r="BB961" s="132"/>
      <c r="BC961" s="132"/>
      <c r="BD961" s="132"/>
      <c r="BE961" s="132"/>
      <c r="BF961" s="132"/>
      <c r="BG961" s="132"/>
      <c r="BH961" s="132"/>
      <c r="BI961" s="132"/>
      <c r="BJ961" s="132"/>
      <c r="BK961" s="132"/>
      <c r="BL961" s="132"/>
      <c r="BM961" s="132"/>
      <c r="BN961" s="132"/>
    </row>
  </sheetData>
  <mergeCells count="29">
    <mergeCell ref="U1:U3"/>
    <mergeCell ref="V1:V3"/>
    <mergeCell ref="W1:W3"/>
    <mergeCell ref="X1:X3"/>
    <mergeCell ref="Y1:Y3"/>
    <mergeCell ref="Z1:Z3"/>
    <mergeCell ref="A1:A3"/>
    <mergeCell ref="O1:O3"/>
    <mergeCell ref="P1:P3"/>
    <mergeCell ref="Q1:Q3"/>
    <mergeCell ref="R1:R3"/>
    <mergeCell ref="S1:S3"/>
    <mergeCell ref="T1:T3"/>
    <mergeCell ref="A4:A6"/>
    <mergeCell ref="A7:A10"/>
    <mergeCell ref="A11:A12"/>
    <mergeCell ref="A13:A14"/>
    <mergeCell ref="A15:A16"/>
    <mergeCell ref="A17:A26"/>
    <mergeCell ref="A27:A40"/>
    <mergeCell ref="A67:A72"/>
    <mergeCell ref="A73:A75"/>
    <mergeCell ref="A41:A42"/>
    <mergeCell ref="A43:A53"/>
    <mergeCell ref="A54:A55"/>
    <mergeCell ref="A56:A60"/>
    <mergeCell ref="A61:A62"/>
    <mergeCell ref="A63:A64"/>
    <mergeCell ref="A65:A66"/>
  </mergeCells>
  <conditionalFormatting sqref="AF4:AF961">
    <cfRule type="containsText" dxfId="6" priority="1" operator="containsText" text="b">
      <formula>NOT(ISERROR(SEARCH(("b"),(AF4))))</formula>
    </cfRule>
  </conditionalFormatting>
  <conditionalFormatting sqref="AF4:AF961">
    <cfRule type="containsText" dxfId="7" priority="2" operator="containsText" text="l">
      <formula>NOT(ISERROR(SEARCH(("l"),(AF4))))</formula>
    </cfRule>
  </conditionalFormatting>
  <conditionalFormatting sqref="AD1:AD961">
    <cfRule type="cellIs" dxfId="8" priority="3" operator="equal">
      <formula>"OPEN"</formula>
    </cfRule>
  </conditionalFormatting>
  <conditionalFormatting sqref="AD1:AD961">
    <cfRule type="containsText" dxfId="9" priority="4" operator="containsText" text="INCRE">
      <formula>NOT(ISERROR(SEARCH(("INCRE"),(AD1))))</formula>
    </cfRule>
  </conditionalFormatting>
  <conditionalFormatting sqref="AD1:AD961">
    <cfRule type="containsText" dxfId="10" priority="5" operator="containsText" text="DECR">
      <formula>NOT(ISERROR(SEARCH(("DECR"),(AD1))))</formula>
    </cfRule>
  </conditionalFormatting>
  <conditionalFormatting sqref="AD1:AD961">
    <cfRule type="containsText" dxfId="11" priority="6" operator="containsText" text="CLO">
      <formula>NOT(ISERROR(SEARCH(("CLO"),(AD1))))</formula>
    </cfRule>
  </conditionalFormatting>
  <conditionalFormatting sqref="AJ1:AL961 AI4:AI961 AM4:AQ961 AR61:AR961">
    <cfRule type="cellIs" dxfId="12" priority="7" operator="greaterThan">
      <formula>0</formula>
    </cfRule>
  </conditionalFormatting>
  <conditionalFormatting sqref="AJ1:AL961 AI4:AI961 AM4:AQ961 AR61:AR961">
    <cfRule type="cellIs" dxfId="13" priority="8" operator="lessThan">
      <formula>0</formula>
    </cfRule>
  </conditionalFormatting>
  <conditionalFormatting sqref="AD1:AD961">
    <cfRule type="containsText" dxfId="14" priority="9" operator="containsText" text="FINA">
      <formula>NOT(ISERROR(SEARCH(("FINA"),(AD1))))</formula>
    </cfRule>
  </conditionalFormatting>
  <conditionalFormatting sqref="O4:O961 W208">
    <cfRule type="cellIs" dxfId="15" priority="10" operator="greaterThan">
      <formula>P4</formula>
    </cfRule>
  </conditionalFormatting>
  <conditionalFormatting sqref="P4:P961 X208">
    <cfRule type="cellIs" dxfId="15" priority="11" operator="greaterThan">
      <formula>O4</formula>
    </cfRule>
  </conditionalFormatting>
  <conditionalFormatting sqref="Q4:Q961">
    <cfRule type="cellIs" dxfId="15" priority="12" operator="greaterThan">
      <formula>R4</formula>
    </cfRule>
  </conditionalFormatting>
  <conditionalFormatting sqref="R4:R961">
    <cfRule type="cellIs" dxfId="15" priority="13" operator="greaterThan">
      <formula>Q4</formula>
    </cfRule>
  </conditionalFormatting>
  <conditionalFormatting sqref="S4:S961 Y102">
    <cfRule type="cellIs" dxfId="15" priority="14" operator="greaterThan">
      <formula>T4</formula>
    </cfRule>
  </conditionalFormatting>
  <conditionalFormatting sqref="T4:T961 Z102">
    <cfRule type="cellIs" dxfId="15" priority="15" operator="greaterThan">
      <formula>S4</formula>
    </cfRule>
  </conditionalFormatting>
  <conditionalFormatting sqref="U4:U961">
    <cfRule type="cellIs" dxfId="15" priority="16" operator="greaterThan">
      <formula>V4</formula>
    </cfRule>
  </conditionalFormatting>
  <conditionalFormatting sqref="V4:V961">
    <cfRule type="cellIs" dxfId="15" priority="17" operator="greaterThan">
      <formula>U4</formula>
    </cfRule>
  </conditionalFormatting>
  <conditionalFormatting sqref="W4:W961">
    <cfRule type="cellIs" dxfId="15" priority="18" operator="greaterThan">
      <formula>X4</formula>
    </cfRule>
  </conditionalFormatting>
  <conditionalFormatting sqref="X4:X961">
    <cfRule type="cellIs" dxfId="15" priority="19" operator="greaterThan">
      <formula>W4</formula>
    </cfRule>
  </conditionalFormatting>
  <conditionalFormatting sqref="Y4:Y961">
    <cfRule type="expression" dxfId="16" priority="20">
      <formula>if(AA4="A",true,false)</formula>
    </cfRule>
  </conditionalFormatting>
  <conditionalFormatting sqref="Z4:Z961">
    <cfRule type="expression" dxfId="16" priority="21">
      <formula>if(AA4="B",true,false)</formula>
    </cfRule>
  </conditionalFormatting>
  <conditionalFormatting sqref="B1:B961">
    <cfRule type="timePeriod" dxfId="17" priority="22" timePeriod="today"/>
  </conditionalFormatting>
  <conditionalFormatting sqref="A1:A961">
    <cfRule type="containsText" dxfId="18" priority="23" operator="containsText" text="TRUE">
      <formula>NOT(ISERROR(SEARCH(("TRUE"),(A1))))</formula>
    </cfRule>
  </conditionalFormatting>
  <conditionalFormatting sqref="I1:I961 K167:M167 K169:M169 K173:M173 K175:M175">
    <cfRule type="cellIs" dxfId="15" priority="24" operator="greaterThan">
      <formula>J1</formula>
    </cfRule>
  </conditionalFormatting>
  <conditionalFormatting sqref="J1:J961 K208:M208 K211:M211">
    <cfRule type="cellIs" dxfId="15" priority="25" operator="greaterThan">
      <formula>I1</formula>
    </cfRule>
  </conditionalFormatting>
  <conditionalFormatting sqref="E1:E961">
    <cfRule type="containsText" dxfId="19" priority="26" operator="containsText" text="it">
      <formula>NOT(ISERROR(SEARCH(("it"),(E1))))</formula>
    </cfRule>
  </conditionalFormatting>
  <conditionalFormatting sqref="E1:E961">
    <cfRule type="containsText" dxfId="20" priority="27" operator="containsText" text="uk">
      <formula>NOT(ISERROR(SEARCH(("uk"),(E1))))</formula>
    </cfRule>
  </conditionalFormatting>
  <dataValidations>
    <dataValidation type="list" allowBlank="1" sqref="E4:E961">
      <formula1>REPORT!$A$2:$A$15</formula1>
    </dataValidation>
    <dataValidation type="list" allowBlank="1" sqref="F4:F961">
      <formula1>"BAGNA,KEVIN,KITO,BAGNA KEVIN,BAGNA KITO,KEVIN KITO,BAGNA KEVIN KITO,BAGNA KEVIN"</formula1>
    </dataValidation>
    <dataValidation type="list" allowBlank="1" sqref="AD4:AD961">
      <formula1>VALIDATION!$A:$A</formula1>
    </dataValidation>
    <dataValidation type="list" allowBlank="1" sqref="AF4:AF961">
      <formula1>"B,L"</formula1>
    </dataValidation>
    <dataValidation type="list" allowBlank="1" sqref="H4 H7 H11 H13 H15 H17 H27 H41 H43 H54 H56 H61 H63 H65 H67 H73 H76 H80 H84 H86 H90 H99 H102 H104 H106 H111 H118 H120 H122 H126 H134 H139 H142 H145 H148 H153 H156 H161 H167 H169 H173 H175 H177 H179 H182 H185 H188 H191 H194 H198 H201 H205 H208 H211 H214 H217 H220 H224">
      <formula1>VALIDATION!$F:$F</formula1>
    </dataValidation>
    <dataValidation type="list" allowBlank="1" sqref="AA4:AA961">
      <formula1>"A,B"</formula1>
    </dataValidation>
    <dataValidation type="list" allowBlank="1" sqref="G4:G961">
      <formula1>REPORT!$A$27:$A$68</formula1>
    </dataValidation>
    <dataValidation type="list" allowBlank="1" sqref="AE4:AE961">
      <formula1>"A,B,C"</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4.71"/>
    <col customWidth="1" min="2" max="2" width="8.57"/>
    <col customWidth="1" min="3" max="3" width="9.14"/>
    <col customWidth="1" min="4" max="4" width="20.14"/>
    <col customWidth="1" min="5" max="6" width="12.71"/>
    <col customWidth="1" min="7" max="7" width="15.57"/>
    <col customWidth="1" min="8" max="10" width="19.71"/>
    <col customWidth="1" min="11" max="11" width="17.71"/>
    <col customWidth="1" min="12" max="13" width="12.71"/>
    <col customWidth="1" min="14" max="14" width="52.29"/>
    <col customWidth="1" min="15" max="24" width="2.71"/>
    <col customWidth="1" min="25" max="28" width="4.29"/>
    <col customWidth="1" min="29" max="29" width="13.57"/>
    <col customWidth="1" min="30" max="30" width="13.14"/>
    <col customWidth="1" min="31" max="31" width="7.43"/>
    <col customWidth="1" min="32" max="32" width="6.71"/>
    <col customWidth="1" min="33" max="33" width="9.86"/>
    <col customWidth="1" min="34" max="34" width="12.0"/>
    <col customWidth="1" min="35" max="35" width="11.43"/>
    <col customWidth="1" min="36" max="37" width="9.86"/>
    <col customWidth="1" min="38" max="38" width="1.71"/>
    <col customWidth="1" min="39" max="40" width="16.71"/>
    <col customWidth="1" min="41" max="44" width="9.86"/>
    <col customWidth="1" min="53" max="53" width="17.57"/>
    <col customWidth="1" min="54" max="54" width="17.43"/>
  </cols>
  <sheetData>
    <row r="1">
      <c r="A1" s="424" t="s">
        <v>97</v>
      </c>
      <c r="B1" s="56" t="s">
        <v>98</v>
      </c>
      <c r="C1" s="57" t="s">
        <v>99</v>
      </c>
      <c r="D1" s="58" t="s">
        <v>100</v>
      </c>
      <c r="E1" s="59" t="s">
        <v>0</v>
      </c>
      <c r="F1" s="60" t="s">
        <v>101</v>
      </c>
      <c r="G1" s="60" t="s">
        <v>24</v>
      </c>
      <c r="H1" s="60" t="s">
        <v>102</v>
      </c>
      <c r="I1" s="60" t="s">
        <v>103</v>
      </c>
      <c r="J1" s="61"/>
      <c r="K1" s="62"/>
      <c r="L1" s="60" t="s">
        <v>104</v>
      </c>
      <c r="M1" s="60" t="s">
        <v>104</v>
      </c>
      <c r="N1" s="59" t="s">
        <v>74</v>
      </c>
      <c r="O1" s="63" t="s">
        <v>105</v>
      </c>
      <c r="P1" s="64" t="s">
        <v>106</v>
      </c>
      <c r="Q1" s="65" t="s">
        <v>107</v>
      </c>
      <c r="R1" s="66" t="s">
        <v>108</v>
      </c>
      <c r="S1" s="67" t="s">
        <v>109</v>
      </c>
      <c r="T1" s="68" t="s">
        <v>110</v>
      </c>
      <c r="U1" s="69" t="s">
        <v>111</v>
      </c>
      <c r="V1" s="70" t="s">
        <v>112</v>
      </c>
      <c r="W1" s="71" t="s">
        <v>113</v>
      </c>
      <c r="X1" s="72" t="s">
        <v>114</v>
      </c>
      <c r="Y1" s="73" t="s">
        <v>115</v>
      </c>
      <c r="Z1" s="74" t="s">
        <v>116</v>
      </c>
      <c r="AA1" s="75" t="s">
        <v>117</v>
      </c>
      <c r="AB1" s="76" t="s">
        <v>118</v>
      </c>
      <c r="AC1" s="77" t="s">
        <v>99</v>
      </c>
      <c r="AD1" s="78" t="s">
        <v>119</v>
      </c>
      <c r="AE1" s="79" t="s">
        <v>120</v>
      </c>
      <c r="AF1" s="60" t="s">
        <v>121</v>
      </c>
      <c r="AG1" s="79" t="s">
        <v>122</v>
      </c>
      <c r="AH1" s="425" t="s">
        <v>123</v>
      </c>
      <c r="AI1" s="81" t="s">
        <v>124</v>
      </c>
      <c r="AJ1" s="79" t="s">
        <v>125</v>
      </c>
      <c r="AK1" s="82" t="s">
        <v>126</v>
      </c>
      <c r="AL1" s="83"/>
      <c r="AM1" s="84" t="s">
        <v>127</v>
      </c>
      <c r="AN1" s="60" t="s">
        <v>128</v>
      </c>
      <c r="AO1" s="60" t="s">
        <v>129</v>
      </c>
      <c r="AP1" s="85" t="s">
        <v>130</v>
      </c>
      <c r="AQ1" s="58" t="s">
        <v>72</v>
      </c>
      <c r="AR1" s="86"/>
      <c r="AS1" s="87"/>
      <c r="AT1" s="87"/>
      <c r="AU1" s="87"/>
      <c r="AV1" s="88" t="s">
        <v>1</v>
      </c>
      <c r="AW1" s="86" t="s">
        <v>63</v>
      </c>
      <c r="AX1" s="89" t="s">
        <v>64</v>
      </c>
      <c r="AY1" s="90" t="s">
        <v>65</v>
      </c>
      <c r="AZ1" s="91" t="s">
        <v>66</v>
      </c>
      <c r="BA1" s="89" t="s">
        <v>67</v>
      </c>
      <c r="BB1" s="90" t="s">
        <v>68</v>
      </c>
      <c r="BC1" s="92" t="s">
        <v>69</v>
      </c>
      <c r="BD1" s="93" t="s">
        <v>129</v>
      </c>
      <c r="BE1" s="93" t="s">
        <v>131</v>
      </c>
      <c r="BF1" s="88" t="s">
        <v>72</v>
      </c>
      <c r="BG1" s="87"/>
      <c r="BH1" s="87"/>
      <c r="BI1" s="87"/>
      <c r="BJ1" s="87"/>
      <c r="BK1" s="87"/>
      <c r="BL1" s="87"/>
      <c r="BM1" s="87"/>
      <c r="BN1" s="87"/>
    </row>
    <row r="2">
      <c r="A2" s="426"/>
      <c r="B2" s="94"/>
      <c r="C2" s="95"/>
      <c r="D2" s="96"/>
      <c r="E2" s="97"/>
      <c r="F2" s="98"/>
      <c r="G2" s="98"/>
      <c r="H2" s="98"/>
      <c r="I2" s="99" t="s">
        <v>132</v>
      </c>
      <c r="J2" s="99" t="s">
        <v>133</v>
      </c>
      <c r="K2" s="100" t="s">
        <v>134</v>
      </c>
      <c r="L2" s="101" t="s">
        <v>132</v>
      </c>
      <c r="M2" s="101" t="s">
        <v>133</v>
      </c>
      <c r="N2" s="97"/>
      <c r="O2" s="102"/>
      <c r="P2" s="103"/>
      <c r="Q2" s="102"/>
      <c r="R2" s="103"/>
      <c r="S2" s="102"/>
      <c r="T2" s="103"/>
      <c r="U2" s="102"/>
      <c r="V2" s="103"/>
      <c r="W2" s="102"/>
      <c r="X2" s="103"/>
      <c r="Y2" s="104"/>
      <c r="Z2" s="105"/>
      <c r="AA2" s="106"/>
      <c r="AB2" s="107"/>
      <c r="AC2" s="108"/>
      <c r="AD2" s="109"/>
      <c r="AE2" s="110"/>
      <c r="AF2" s="98"/>
      <c r="AG2" s="110"/>
      <c r="AH2" s="427"/>
      <c r="AI2" s="112"/>
      <c r="AJ2" s="110"/>
      <c r="AK2" s="113"/>
      <c r="AL2" s="114"/>
      <c r="AM2" s="115">
        <v>2000.0</v>
      </c>
      <c r="AN2" s="98"/>
      <c r="AO2" s="98"/>
      <c r="AP2" s="116"/>
      <c r="AQ2" s="117"/>
      <c r="AR2" s="116"/>
      <c r="AS2" s="98"/>
      <c r="AT2" s="98"/>
      <c r="AU2" s="98"/>
      <c r="AV2" s="118">
        <f>SUM(AK:AK)</f>
        <v>30.66</v>
      </c>
      <c r="AW2" s="119">
        <f>COUNTA(D4:D960)</f>
        <v>130</v>
      </c>
      <c r="AX2" s="120">
        <f>COUNTIF(AK:AK,"&gt;0.9")</f>
        <v>38</v>
      </c>
      <c r="AY2" s="121">
        <f>COUNTIF(AK:AK,"&lt;-0.9")</f>
        <v>64</v>
      </c>
      <c r="AZ2" s="122">
        <f>COUNTIFs(AK:AK,"&lt;0.90",AK:AK,"&gt;-0.90")</f>
        <v>12</v>
      </c>
      <c r="BA2" s="123">
        <f>SUMIF(AK:AK,"&gt;0",AK:AK)/AX2</f>
        <v>20.00789474</v>
      </c>
      <c r="BB2" s="124">
        <f>SUMIF(AK:AK,"&lt;0",AK:AK)/AY2</f>
        <v>-11.400625</v>
      </c>
      <c r="BC2" s="125">
        <f>BA2*AX3+BB2*AY3</f>
        <v>0.2358461538</v>
      </c>
      <c r="BD2" s="126">
        <f t="shared" ref="BD2:BE2" si="1">min(AO:AO)</f>
        <v>-158.9</v>
      </c>
      <c r="BE2" s="127">
        <f t="shared" si="1"/>
        <v>-0.07257165823</v>
      </c>
      <c r="BF2" s="118">
        <f>SUM(AQ:AQ)</f>
        <v>0.8784752762</v>
      </c>
      <c r="BG2" s="98"/>
      <c r="BH2" s="98"/>
      <c r="BI2" s="98"/>
      <c r="BJ2" s="98"/>
      <c r="BK2" s="98"/>
      <c r="BL2" s="98"/>
      <c r="BM2" s="98"/>
      <c r="BN2" s="98"/>
    </row>
    <row r="3">
      <c r="A3" s="428"/>
      <c r="B3" s="128"/>
      <c r="C3" s="129"/>
      <c r="D3" s="130"/>
      <c r="E3" s="316"/>
      <c r="F3" s="317"/>
      <c r="G3" s="317"/>
      <c r="H3" s="317"/>
      <c r="I3" s="328"/>
      <c r="J3" s="328"/>
      <c r="K3" s="429"/>
      <c r="L3" s="135"/>
      <c r="M3" s="135"/>
      <c r="N3" s="131"/>
      <c r="O3" s="136"/>
      <c r="P3" s="137"/>
      <c r="Q3" s="136"/>
      <c r="R3" s="137"/>
      <c r="S3" s="136"/>
      <c r="T3" s="137"/>
      <c r="U3" s="136"/>
      <c r="V3" s="137"/>
      <c r="W3" s="136"/>
      <c r="X3" s="137"/>
      <c r="Y3" s="138"/>
      <c r="Z3" s="139"/>
      <c r="AA3" s="140"/>
      <c r="AB3" s="141"/>
      <c r="AC3" s="142"/>
      <c r="AD3" s="143"/>
      <c r="AE3" s="144"/>
      <c r="AF3" s="132"/>
      <c r="AG3" s="144"/>
      <c r="AH3" s="430"/>
      <c r="AI3" s="146"/>
      <c r="AJ3" s="144"/>
      <c r="AK3" s="147"/>
      <c r="AL3" s="114"/>
      <c r="AM3" s="148"/>
      <c r="AN3" s="144">
        <f>AM2</f>
        <v>2000</v>
      </c>
      <c r="AO3" s="132"/>
      <c r="AP3" s="149"/>
      <c r="AQ3" s="150"/>
      <c r="AR3" s="149"/>
      <c r="AS3" s="132"/>
      <c r="AT3" s="132"/>
      <c r="AU3" s="132"/>
      <c r="AV3" s="151">
        <f>AV2/$AM$2</f>
        <v>0.01533</v>
      </c>
      <c r="AW3" s="152"/>
      <c r="AX3" s="153">
        <f t="shared" ref="AX3:AZ3" si="2">AX2/$AW$2</f>
        <v>0.2923076923</v>
      </c>
      <c r="AY3" s="154">
        <f t="shared" si="2"/>
        <v>0.4923076923</v>
      </c>
      <c r="AZ3" s="155">
        <f t="shared" si="2"/>
        <v>0.09230769231</v>
      </c>
      <c r="BA3" s="156"/>
      <c r="BB3" s="157"/>
      <c r="BC3" s="158"/>
      <c r="BD3" s="159"/>
      <c r="BE3" s="159"/>
      <c r="BF3" s="151">
        <f>AVERAGE(AQ:AQ)</f>
        <v>0.007774117489</v>
      </c>
      <c r="BG3" s="132"/>
      <c r="BH3" s="132"/>
      <c r="BI3" s="132"/>
      <c r="BJ3" s="132"/>
      <c r="BK3" s="132"/>
      <c r="BL3" s="132"/>
      <c r="BM3" s="132"/>
      <c r="BN3" s="132"/>
    </row>
    <row r="4">
      <c r="A4" s="160" t="b">
        <v>0</v>
      </c>
      <c r="B4" s="386">
        <v>44578.0</v>
      </c>
      <c r="C4" s="431">
        <v>0.004409722222222222</v>
      </c>
      <c r="D4" s="163" t="s">
        <v>338</v>
      </c>
      <c r="E4" s="432" t="s">
        <v>16</v>
      </c>
      <c r="F4" s="409" t="s">
        <v>144</v>
      </c>
      <c r="G4" s="165" t="s">
        <v>29</v>
      </c>
      <c r="H4" s="165" t="s">
        <v>137</v>
      </c>
      <c r="I4" s="99" t="s">
        <v>339</v>
      </c>
      <c r="J4" s="99"/>
      <c r="K4" s="433"/>
      <c r="L4" s="433"/>
      <c r="M4" s="433"/>
      <c r="N4" s="336" t="s">
        <v>340</v>
      </c>
      <c r="O4" s="434"/>
      <c r="P4" s="435"/>
      <c r="Q4" s="170"/>
      <c r="R4" s="171"/>
      <c r="S4" s="172"/>
      <c r="T4" s="173"/>
      <c r="U4" s="174"/>
      <c r="V4" s="175"/>
      <c r="W4" s="176"/>
      <c r="X4" s="176"/>
      <c r="Y4" s="436"/>
      <c r="Z4" s="437"/>
      <c r="AA4" s="394"/>
      <c r="AB4" s="180">
        <v>1.0</v>
      </c>
      <c r="AC4" s="181">
        <v>0.5108796296296296</v>
      </c>
      <c r="AD4" s="182" t="s">
        <v>140</v>
      </c>
      <c r="AE4" s="189" t="s">
        <v>132</v>
      </c>
      <c r="AF4" s="165" t="s">
        <v>133</v>
      </c>
      <c r="AG4" s="189">
        <v>25.0</v>
      </c>
      <c r="AH4" s="438">
        <v>5.0</v>
      </c>
      <c r="AI4" s="406">
        <v>10.0</v>
      </c>
      <c r="AJ4" s="189">
        <v>0.0</v>
      </c>
      <c r="AK4" s="186">
        <v>-10.0</v>
      </c>
      <c r="AL4" s="187"/>
      <c r="AM4" s="188">
        <f>AK4+AM2</f>
        <v>1990</v>
      </c>
      <c r="AN4" s="189">
        <f>if(AM4&gt;AN3,AM4,AN3)</f>
        <v>2000</v>
      </c>
      <c r="AO4" s="189">
        <f>AM4-AN4</f>
        <v>-10</v>
      </c>
      <c r="AP4" s="190">
        <f>AO4/AN4</f>
        <v>-0.005</v>
      </c>
      <c r="AQ4" s="191">
        <f>AK4/AI4</f>
        <v>-1</v>
      </c>
      <c r="AR4" s="439"/>
    </row>
    <row r="5">
      <c r="A5" s="440"/>
      <c r="B5" s="128"/>
      <c r="C5" s="129"/>
      <c r="D5" s="130"/>
      <c r="E5" s="131"/>
      <c r="F5" s="132"/>
      <c r="G5" s="132"/>
      <c r="H5" s="132" t="str">
        <f>VLOOKUP(H4,VALIDATION!F:G,2,false)</f>
        <v>61dc5283a4eaad5dc976fcf2</v>
      </c>
      <c r="I5" s="132" t="s">
        <v>341</v>
      </c>
      <c r="J5" s="132"/>
      <c r="K5" s="130"/>
      <c r="L5" s="130"/>
      <c r="M5" s="130"/>
      <c r="N5" s="397" t="s">
        <v>342</v>
      </c>
      <c r="O5" s="369"/>
      <c r="P5" s="370"/>
      <c r="Q5" s="196"/>
      <c r="R5" s="197"/>
      <c r="S5" s="198"/>
      <c r="T5" s="199"/>
      <c r="U5" s="200"/>
      <c r="V5" s="201"/>
      <c r="W5" s="202"/>
      <c r="X5" s="202"/>
      <c r="Y5" s="143"/>
      <c r="Z5" s="367"/>
      <c r="AA5" s="140"/>
      <c r="AB5" s="141">
        <v>2.0</v>
      </c>
      <c r="AC5" s="142">
        <v>0.28319444444444447</v>
      </c>
      <c r="AD5" s="206" t="s">
        <v>140</v>
      </c>
      <c r="AE5" s="207" t="s">
        <v>133</v>
      </c>
      <c r="AF5" s="133" t="s">
        <v>133</v>
      </c>
      <c r="AG5" s="144">
        <v>44.0</v>
      </c>
      <c r="AH5" s="430">
        <v>5.0</v>
      </c>
      <c r="AI5" s="146"/>
      <c r="AJ5" s="144"/>
      <c r="AK5" s="210"/>
      <c r="AL5" s="114"/>
      <c r="AM5" s="211"/>
      <c r="AN5" s="132"/>
      <c r="AO5" s="132"/>
      <c r="AP5" s="149"/>
      <c r="AQ5" s="150"/>
      <c r="AR5" s="441"/>
    </row>
    <row r="6">
      <c r="A6" s="442"/>
      <c r="B6" s="94"/>
      <c r="C6" s="95"/>
      <c r="D6" s="96"/>
      <c r="E6" s="97"/>
      <c r="F6" s="98"/>
      <c r="G6" s="98"/>
      <c r="H6" s="98"/>
      <c r="I6" s="98"/>
      <c r="J6" s="98"/>
      <c r="K6" s="96"/>
      <c r="L6" s="96"/>
      <c r="M6" s="96"/>
      <c r="N6" s="270"/>
      <c r="O6" s="369"/>
      <c r="P6" s="370"/>
      <c r="Q6" s="196"/>
      <c r="R6" s="197"/>
      <c r="S6" s="198"/>
      <c r="T6" s="199"/>
      <c r="U6" s="200"/>
      <c r="V6" s="201"/>
      <c r="W6" s="202"/>
      <c r="X6" s="202"/>
      <c r="Y6" s="109"/>
      <c r="Z6" s="280"/>
      <c r="AA6" s="106"/>
      <c r="AB6" s="281"/>
      <c r="AC6" s="282"/>
      <c r="AD6" s="273"/>
      <c r="AE6" s="110"/>
      <c r="AF6" s="99"/>
      <c r="AG6" s="110"/>
      <c r="AH6" s="427"/>
      <c r="AI6" s="112"/>
      <c r="AJ6" s="110"/>
      <c r="AK6" s="277"/>
      <c r="AL6" s="114"/>
      <c r="AM6" s="278"/>
      <c r="AN6" s="98"/>
      <c r="AO6" s="98"/>
      <c r="AP6" s="116"/>
      <c r="AQ6" s="117"/>
      <c r="AR6" s="439"/>
    </row>
    <row r="7">
      <c r="A7" s="440"/>
      <c r="B7" s="128"/>
      <c r="C7" s="129"/>
      <c r="D7" s="130"/>
      <c r="E7" s="131"/>
      <c r="F7" s="132"/>
      <c r="G7" s="132"/>
      <c r="H7" s="132"/>
      <c r="I7" s="133"/>
      <c r="J7" s="133"/>
      <c r="K7" s="130"/>
      <c r="L7" s="130"/>
      <c r="M7" s="130"/>
      <c r="N7" s="195"/>
      <c r="O7" s="369"/>
      <c r="P7" s="370"/>
      <c r="Q7" s="196"/>
      <c r="R7" s="197"/>
      <c r="S7" s="198"/>
      <c r="T7" s="199"/>
      <c r="U7" s="200"/>
      <c r="V7" s="201"/>
      <c r="W7" s="202"/>
      <c r="X7" s="202"/>
      <c r="Y7" s="143"/>
      <c r="Z7" s="367"/>
      <c r="AA7" s="140"/>
      <c r="AB7" s="420"/>
      <c r="AC7" s="421"/>
      <c r="AD7" s="206"/>
      <c r="AE7" s="144"/>
      <c r="AF7" s="133"/>
      <c r="AG7" s="144"/>
      <c r="AH7" s="430"/>
      <c r="AI7" s="146"/>
      <c r="AJ7" s="144"/>
      <c r="AK7" s="210"/>
      <c r="AL7" s="114"/>
      <c r="AM7" s="211"/>
      <c r="AN7" s="132"/>
      <c r="AO7" s="132"/>
      <c r="AP7" s="149"/>
      <c r="AQ7" s="150"/>
      <c r="AR7" s="441"/>
    </row>
    <row r="8">
      <c r="A8" s="442"/>
      <c r="B8" s="94"/>
      <c r="C8" s="95"/>
      <c r="D8" s="96"/>
      <c r="E8" s="97"/>
      <c r="F8" s="98"/>
      <c r="G8" s="98"/>
      <c r="H8" s="98"/>
      <c r="I8" s="98"/>
      <c r="J8" s="98"/>
      <c r="K8" s="96"/>
      <c r="L8" s="96"/>
      <c r="M8" s="96"/>
      <c r="N8" s="270"/>
      <c r="O8" s="369"/>
      <c r="P8" s="370"/>
      <c r="Q8" s="196"/>
      <c r="R8" s="197"/>
      <c r="S8" s="198"/>
      <c r="T8" s="199"/>
      <c r="U8" s="200"/>
      <c r="V8" s="201"/>
      <c r="W8" s="202"/>
      <c r="X8" s="202"/>
      <c r="Y8" s="109"/>
      <c r="Z8" s="280"/>
      <c r="AA8" s="106"/>
      <c r="AB8" s="281"/>
      <c r="AC8" s="282"/>
      <c r="AD8" s="273"/>
      <c r="AE8" s="110"/>
      <c r="AF8" s="99"/>
      <c r="AG8" s="110"/>
      <c r="AH8" s="427"/>
      <c r="AI8" s="112"/>
      <c r="AJ8" s="110"/>
      <c r="AK8" s="277"/>
      <c r="AL8" s="114"/>
      <c r="AM8" s="278"/>
      <c r="AN8" s="98"/>
      <c r="AO8" s="98"/>
      <c r="AP8" s="116"/>
      <c r="AQ8" s="117"/>
      <c r="AR8" s="439"/>
    </row>
    <row r="9">
      <c r="A9" s="440"/>
      <c r="B9" s="128"/>
      <c r="C9" s="129"/>
      <c r="D9" s="130"/>
      <c r="E9" s="131"/>
      <c r="F9" s="132"/>
      <c r="G9" s="132"/>
      <c r="H9" s="132"/>
      <c r="I9" s="132"/>
      <c r="J9" s="132"/>
      <c r="K9" s="130"/>
      <c r="L9" s="130"/>
      <c r="M9" s="130"/>
      <c r="N9" s="195"/>
      <c r="O9" s="369"/>
      <c r="P9" s="370"/>
      <c r="Q9" s="196"/>
      <c r="R9" s="197"/>
      <c r="S9" s="198"/>
      <c r="T9" s="199"/>
      <c r="U9" s="200"/>
      <c r="V9" s="201"/>
      <c r="W9" s="202"/>
      <c r="X9" s="202"/>
      <c r="Y9" s="143"/>
      <c r="Z9" s="367"/>
      <c r="AA9" s="140"/>
      <c r="AB9" s="420"/>
      <c r="AC9" s="421"/>
      <c r="AD9" s="206"/>
      <c r="AE9" s="144"/>
      <c r="AF9" s="133"/>
      <c r="AG9" s="144"/>
      <c r="AH9" s="430"/>
      <c r="AI9" s="146"/>
      <c r="AJ9" s="144"/>
      <c r="AK9" s="210"/>
      <c r="AL9" s="114"/>
      <c r="AM9" s="211"/>
      <c r="AN9" s="132"/>
      <c r="AO9" s="132"/>
      <c r="AP9" s="149"/>
      <c r="AQ9" s="150"/>
      <c r="AR9" s="149"/>
      <c r="AS9" s="132"/>
      <c r="AT9" s="132"/>
      <c r="AU9" s="132"/>
      <c r="AV9" s="132"/>
      <c r="AW9" s="132"/>
      <c r="AX9" s="132"/>
      <c r="AY9" s="132"/>
      <c r="AZ9" s="132"/>
      <c r="BA9" s="132"/>
      <c r="BB9" s="132"/>
      <c r="BC9" s="132"/>
      <c r="BD9" s="132"/>
      <c r="BE9" s="132"/>
      <c r="BF9" s="132"/>
      <c r="BG9" s="132"/>
      <c r="BH9" s="132"/>
      <c r="BI9" s="132"/>
      <c r="BJ9" s="132"/>
      <c r="BK9" s="132"/>
      <c r="BL9" s="132"/>
      <c r="BM9" s="132"/>
      <c r="BN9" s="132"/>
    </row>
    <row r="10">
      <c r="A10" s="442"/>
      <c r="B10" s="94"/>
      <c r="C10" s="95"/>
      <c r="D10" s="96"/>
      <c r="E10" s="97"/>
      <c r="F10" s="98"/>
      <c r="G10" s="98"/>
      <c r="H10" s="98"/>
      <c r="I10" s="98"/>
      <c r="J10" s="98"/>
      <c r="K10" s="96"/>
      <c r="L10" s="96"/>
      <c r="M10" s="96"/>
      <c r="N10" s="279" t="s">
        <v>343</v>
      </c>
      <c r="O10" s="369"/>
      <c r="P10" s="370"/>
      <c r="Q10" s="196"/>
      <c r="R10" s="197"/>
      <c r="S10" s="198"/>
      <c r="T10" s="199"/>
      <c r="U10" s="200"/>
      <c r="V10" s="201"/>
      <c r="W10" s="202"/>
      <c r="X10" s="202"/>
      <c r="Y10" s="109"/>
      <c r="Z10" s="280"/>
      <c r="AA10" s="106"/>
      <c r="AB10" s="281"/>
      <c r="AC10" s="282"/>
      <c r="AD10" s="273"/>
      <c r="AE10" s="110"/>
      <c r="AF10" s="99"/>
      <c r="AG10" s="110"/>
      <c r="AH10" s="427"/>
      <c r="AI10" s="112"/>
      <c r="AJ10" s="110"/>
      <c r="AK10" s="277"/>
      <c r="AL10" s="114"/>
      <c r="AM10" s="278"/>
      <c r="AN10" s="98"/>
      <c r="AO10" s="98"/>
      <c r="AP10" s="116"/>
      <c r="AQ10" s="117"/>
      <c r="AR10" s="116"/>
      <c r="AS10" s="98"/>
      <c r="AT10" s="98"/>
      <c r="AU10" s="98"/>
      <c r="AV10" s="98"/>
      <c r="AW10" s="98"/>
      <c r="AX10" s="98"/>
      <c r="AY10" s="98"/>
      <c r="AZ10" s="98"/>
      <c r="BA10" s="98"/>
      <c r="BB10" s="98"/>
      <c r="BC10" s="98"/>
      <c r="BD10" s="98"/>
      <c r="BE10" s="98"/>
      <c r="BF10" s="98"/>
      <c r="BG10" s="98"/>
      <c r="BH10" s="98"/>
      <c r="BI10" s="98"/>
      <c r="BJ10" s="98"/>
      <c r="BK10" s="98"/>
      <c r="BL10" s="98"/>
      <c r="BM10" s="98"/>
      <c r="BN10" s="98"/>
    </row>
    <row r="11">
      <c r="A11" s="443"/>
      <c r="B11" s="313"/>
      <c r="C11" s="314"/>
      <c r="D11" s="315"/>
      <c r="E11" s="316"/>
      <c r="F11" s="317"/>
      <c r="G11" s="317"/>
      <c r="H11" s="317"/>
      <c r="I11" s="328"/>
      <c r="J11" s="328"/>
      <c r="K11" s="315"/>
      <c r="L11" s="315"/>
      <c r="M11" s="315"/>
      <c r="N11" s="318" t="s">
        <v>344</v>
      </c>
      <c r="O11" s="422"/>
      <c r="P11" s="423"/>
      <c r="Q11" s="223"/>
      <c r="R11" s="224"/>
      <c r="S11" s="225"/>
      <c r="T11" s="226"/>
      <c r="U11" s="227"/>
      <c r="V11" s="228"/>
      <c r="W11" s="229"/>
      <c r="X11" s="229"/>
      <c r="Y11" s="342"/>
      <c r="Z11" s="323"/>
      <c r="AA11" s="324"/>
      <c r="AB11" s="343"/>
      <c r="AC11" s="326"/>
      <c r="AD11" s="322" t="s">
        <v>142</v>
      </c>
      <c r="AE11" s="327"/>
      <c r="AF11" s="328"/>
      <c r="AG11" s="327"/>
      <c r="AH11" s="444"/>
      <c r="AI11" s="384"/>
      <c r="AJ11" s="327"/>
      <c r="AK11" s="332"/>
      <c r="AL11" s="242"/>
      <c r="AM11" s="333"/>
      <c r="AN11" s="317"/>
      <c r="AO11" s="317"/>
      <c r="AP11" s="334"/>
      <c r="AQ11" s="335"/>
      <c r="AR11" s="149"/>
      <c r="AS11" s="132"/>
      <c r="AT11" s="132"/>
      <c r="AU11" s="132"/>
      <c r="AV11" s="132"/>
      <c r="AW11" s="132"/>
      <c r="AX11" s="132"/>
      <c r="AY11" s="132"/>
      <c r="AZ11" s="132"/>
      <c r="BA11" s="132"/>
      <c r="BB11" s="132"/>
      <c r="BC11" s="132"/>
      <c r="BD11" s="132"/>
      <c r="BE11" s="132"/>
      <c r="BF11" s="132"/>
      <c r="BG11" s="132"/>
      <c r="BH11" s="132"/>
      <c r="BI11" s="132"/>
      <c r="BJ11" s="132"/>
      <c r="BK11" s="132"/>
      <c r="BL11" s="132"/>
      <c r="BM11" s="132"/>
      <c r="BN11" s="132"/>
    </row>
    <row r="12">
      <c r="A12" s="160" t="b">
        <v>1</v>
      </c>
      <c r="B12" s="161">
        <v>44506.0</v>
      </c>
      <c r="C12" s="162">
        <v>0.8830787037037037</v>
      </c>
      <c r="D12" s="163" t="s">
        <v>345</v>
      </c>
      <c r="E12" s="164" t="s">
        <v>16</v>
      </c>
      <c r="F12" s="165" t="s">
        <v>144</v>
      </c>
      <c r="G12" s="165" t="s">
        <v>30</v>
      </c>
      <c r="H12" s="165" t="s">
        <v>345</v>
      </c>
      <c r="I12" s="98" t="s">
        <v>346</v>
      </c>
      <c r="J12" s="98"/>
      <c r="K12" s="433"/>
      <c r="L12" s="433"/>
      <c r="M12" s="433"/>
      <c r="N12" s="445">
        <v>44506.0</v>
      </c>
      <c r="O12" s="434"/>
      <c r="P12" s="435"/>
      <c r="Q12" s="170"/>
      <c r="R12" s="171"/>
      <c r="S12" s="172"/>
      <c r="T12" s="173"/>
      <c r="U12" s="174"/>
      <c r="V12" s="175"/>
      <c r="W12" s="176"/>
      <c r="X12" s="176"/>
      <c r="Y12" s="436"/>
      <c r="Z12" s="437"/>
      <c r="AA12" s="394"/>
      <c r="AB12" s="180">
        <v>1.0</v>
      </c>
      <c r="AC12" s="181">
        <v>0.8830787037037037</v>
      </c>
      <c r="AD12" s="182" t="s">
        <v>140</v>
      </c>
      <c r="AE12" s="183" t="s">
        <v>132</v>
      </c>
      <c r="AF12" s="165" t="s">
        <v>133</v>
      </c>
      <c r="AG12" s="183">
        <v>4.0</v>
      </c>
      <c r="AH12" s="446">
        <v>4.67</v>
      </c>
      <c r="AI12" s="185">
        <v>0.0</v>
      </c>
      <c r="AJ12" s="183">
        <v>0.0</v>
      </c>
      <c r="AK12" s="186">
        <v>0.0</v>
      </c>
      <c r="AL12" s="447">
        <v>0.0</v>
      </c>
      <c r="AM12" s="188">
        <f>AK12+AM4</f>
        <v>1990</v>
      </c>
      <c r="AN12" s="189">
        <f>if(AM12&gt;AN4,AM12,AN4)</f>
        <v>2000</v>
      </c>
      <c r="AO12" s="189">
        <f>AM12-AN12</f>
        <v>-10</v>
      </c>
      <c r="AP12" s="190">
        <f>AO12/AN12</f>
        <v>-0.005</v>
      </c>
      <c r="AQ12" s="191"/>
      <c r="AR12" s="116"/>
      <c r="AS12" s="98"/>
      <c r="AT12" s="98"/>
      <c r="AU12" s="98"/>
      <c r="AV12" s="98"/>
      <c r="AW12" s="98"/>
      <c r="AX12" s="98"/>
      <c r="AY12" s="98"/>
      <c r="AZ12" s="98"/>
      <c r="BA12" s="98"/>
      <c r="BB12" s="98"/>
      <c r="BC12" s="98"/>
      <c r="BD12" s="98"/>
      <c r="BE12" s="98"/>
      <c r="BF12" s="98"/>
      <c r="BG12" s="98"/>
      <c r="BH12" s="98"/>
      <c r="BI12" s="98"/>
      <c r="BJ12" s="98"/>
      <c r="BK12" s="98"/>
      <c r="BL12" s="98"/>
      <c r="BM12" s="98"/>
      <c r="BN12" s="98"/>
    </row>
    <row r="13">
      <c r="A13" s="440"/>
      <c r="B13" s="128"/>
      <c r="C13" s="129"/>
      <c r="D13" s="130"/>
      <c r="E13" s="131"/>
      <c r="F13" s="132"/>
      <c r="G13" s="132"/>
      <c r="H13" s="132"/>
      <c r="I13" s="133"/>
      <c r="J13" s="133"/>
      <c r="K13" s="130"/>
      <c r="L13" s="130"/>
      <c r="M13" s="130"/>
      <c r="N13" s="448">
        <v>44511.0</v>
      </c>
      <c r="O13" s="369"/>
      <c r="P13" s="370"/>
      <c r="Q13" s="196"/>
      <c r="R13" s="197"/>
      <c r="S13" s="198"/>
      <c r="T13" s="199"/>
      <c r="U13" s="200"/>
      <c r="V13" s="201"/>
      <c r="W13" s="202"/>
      <c r="X13" s="202"/>
      <c r="Y13" s="143"/>
      <c r="Z13" s="367"/>
      <c r="AA13" s="140"/>
      <c r="AB13" s="141">
        <v>2.0</v>
      </c>
      <c r="AC13" s="142">
        <v>0.6098726851851852</v>
      </c>
      <c r="AD13" s="206" t="s">
        <v>140</v>
      </c>
      <c r="AE13" s="207" t="s">
        <v>132</v>
      </c>
      <c r="AF13" s="133" t="s">
        <v>133</v>
      </c>
      <c r="AG13" s="207">
        <v>3.85</v>
      </c>
      <c r="AH13" s="449">
        <v>10.33</v>
      </c>
      <c r="AI13" s="209"/>
      <c r="AJ13" s="207"/>
      <c r="AK13" s="210"/>
      <c r="AL13" s="114"/>
      <c r="AM13" s="211"/>
      <c r="AN13" s="132"/>
      <c r="AO13" s="132"/>
      <c r="AP13" s="149"/>
      <c r="AQ13" s="150"/>
      <c r="AR13" s="149"/>
      <c r="AS13" s="132"/>
      <c r="AT13" s="132"/>
      <c r="AU13" s="132"/>
      <c r="AV13" s="132"/>
      <c r="AW13" s="132"/>
      <c r="AX13" s="132"/>
      <c r="AY13" s="132"/>
      <c r="AZ13" s="132"/>
      <c r="BA13" s="132"/>
      <c r="BB13" s="132"/>
      <c r="BC13" s="132"/>
      <c r="BD13" s="132"/>
      <c r="BE13" s="132"/>
      <c r="BF13" s="132"/>
      <c r="BG13" s="132"/>
      <c r="BH13" s="132"/>
      <c r="BI13" s="132"/>
      <c r="BJ13" s="132"/>
      <c r="BK13" s="132"/>
      <c r="BL13" s="132"/>
      <c r="BM13" s="132"/>
      <c r="BN13" s="132"/>
    </row>
    <row r="14">
      <c r="A14" s="442"/>
      <c r="B14" s="94"/>
      <c r="C14" s="95"/>
      <c r="D14" s="96"/>
      <c r="E14" s="97"/>
      <c r="F14" s="98"/>
      <c r="G14" s="98"/>
      <c r="H14" s="98"/>
      <c r="I14" s="98"/>
      <c r="J14" s="98"/>
      <c r="K14" s="96"/>
      <c r="L14" s="96"/>
      <c r="M14" s="96"/>
      <c r="N14" s="450">
        <v>44552.0</v>
      </c>
      <c r="O14" s="369"/>
      <c r="P14" s="370"/>
      <c r="Q14" s="196"/>
      <c r="R14" s="197"/>
      <c r="S14" s="198"/>
      <c r="T14" s="199"/>
      <c r="U14" s="200"/>
      <c r="V14" s="201"/>
      <c r="W14" s="202"/>
      <c r="X14" s="202"/>
      <c r="Y14" s="109"/>
      <c r="Z14" s="280"/>
      <c r="AA14" s="106"/>
      <c r="AB14" s="107">
        <v>3.0</v>
      </c>
      <c r="AC14" s="108">
        <v>0.9047685185185185</v>
      </c>
      <c r="AD14" s="273" t="s">
        <v>165</v>
      </c>
      <c r="AE14" s="274" t="s">
        <v>132</v>
      </c>
      <c r="AF14" s="99" t="s">
        <v>166</v>
      </c>
      <c r="AG14" s="274">
        <v>1.36</v>
      </c>
      <c r="AH14" s="411">
        <v>7.5</v>
      </c>
      <c r="AI14" s="276"/>
      <c r="AJ14" s="274"/>
      <c r="AK14" s="277"/>
      <c r="AL14" s="114"/>
      <c r="AM14" s="278"/>
      <c r="AN14" s="98"/>
      <c r="AO14" s="98"/>
      <c r="AP14" s="116"/>
      <c r="AQ14" s="117"/>
      <c r="AR14" s="116"/>
      <c r="AS14" s="98"/>
      <c r="AT14" s="98"/>
      <c r="AU14" s="98"/>
      <c r="AV14" s="98"/>
      <c r="AW14" s="98"/>
      <c r="AX14" s="98"/>
      <c r="AY14" s="98"/>
      <c r="AZ14" s="98"/>
      <c r="BA14" s="98"/>
      <c r="BB14" s="98"/>
      <c r="BC14" s="98"/>
      <c r="BD14" s="98"/>
      <c r="BE14" s="98"/>
      <c r="BF14" s="98"/>
      <c r="BG14" s="98"/>
      <c r="BH14" s="98"/>
      <c r="BI14" s="98"/>
      <c r="BJ14" s="98"/>
      <c r="BK14" s="98"/>
      <c r="BL14" s="98"/>
      <c r="BM14" s="98"/>
      <c r="BN14" s="98"/>
    </row>
    <row r="15">
      <c r="A15" s="440"/>
      <c r="B15" s="128"/>
      <c r="C15" s="129"/>
      <c r="D15" s="130"/>
      <c r="E15" s="131"/>
      <c r="F15" s="132"/>
      <c r="G15" s="132"/>
      <c r="H15" s="132"/>
      <c r="I15" s="133"/>
      <c r="J15" s="133"/>
      <c r="K15" s="130"/>
      <c r="L15" s="130"/>
      <c r="M15" s="130"/>
      <c r="N15" s="448">
        <v>44576.0</v>
      </c>
      <c r="O15" s="369"/>
      <c r="P15" s="370"/>
      <c r="Q15" s="196"/>
      <c r="R15" s="197"/>
      <c r="S15" s="198"/>
      <c r="T15" s="199"/>
      <c r="U15" s="200"/>
      <c r="V15" s="201"/>
      <c r="W15" s="202"/>
      <c r="X15" s="202"/>
      <c r="Y15" s="143"/>
      <c r="Z15" s="367"/>
      <c r="AA15" s="140"/>
      <c r="AB15" s="141">
        <v>4.0</v>
      </c>
      <c r="AC15" s="142">
        <v>0.5047916666666666</v>
      </c>
      <c r="AD15" s="206" t="s">
        <v>165</v>
      </c>
      <c r="AE15" s="207" t="s">
        <v>132</v>
      </c>
      <c r="AF15" s="133" t="s">
        <v>166</v>
      </c>
      <c r="AG15" s="207">
        <v>1.34</v>
      </c>
      <c r="AH15" s="449">
        <v>7.5</v>
      </c>
      <c r="AI15" s="209"/>
      <c r="AJ15" s="207"/>
      <c r="AK15" s="210"/>
      <c r="AL15" s="114"/>
      <c r="AM15" s="211"/>
      <c r="AN15" s="132"/>
      <c r="AO15" s="132"/>
      <c r="AP15" s="149"/>
      <c r="AQ15" s="150"/>
      <c r="AR15" s="149"/>
      <c r="AS15" s="132"/>
      <c r="AT15" s="132"/>
      <c r="AU15" s="132"/>
      <c r="AV15" s="132"/>
      <c r="AW15" s="132"/>
      <c r="AX15" s="132"/>
      <c r="AY15" s="132"/>
      <c r="AZ15" s="132"/>
      <c r="BA15" s="132"/>
      <c r="BB15" s="132"/>
      <c r="BC15" s="132"/>
      <c r="BD15" s="132"/>
      <c r="BE15" s="132"/>
      <c r="BF15" s="132"/>
      <c r="BG15" s="132"/>
      <c r="BH15" s="132"/>
      <c r="BI15" s="132"/>
      <c r="BJ15" s="132"/>
      <c r="BK15" s="132"/>
      <c r="BL15" s="132"/>
      <c r="BM15" s="132"/>
      <c r="BN15" s="132"/>
    </row>
    <row r="16">
      <c r="A16" s="442"/>
      <c r="B16" s="94"/>
      <c r="C16" s="95"/>
      <c r="D16" s="96"/>
      <c r="E16" s="97"/>
      <c r="F16" s="98"/>
      <c r="G16" s="98"/>
      <c r="H16" s="98"/>
      <c r="I16" s="98"/>
      <c r="J16" s="98"/>
      <c r="K16" s="96"/>
      <c r="L16" s="96"/>
      <c r="M16" s="96"/>
      <c r="N16" s="270"/>
      <c r="O16" s="369"/>
      <c r="P16" s="370"/>
      <c r="Q16" s="196"/>
      <c r="R16" s="197"/>
      <c r="S16" s="198"/>
      <c r="T16" s="199"/>
      <c r="U16" s="200"/>
      <c r="V16" s="201"/>
      <c r="W16" s="202"/>
      <c r="X16" s="202"/>
      <c r="Y16" s="109"/>
      <c r="Z16" s="280"/>
      <c r="AA16" s="106"/>
      <c r="AB16" s="281"/>
      <c r="AC16" s="282"/>
      <c r="AD16" s="273"/>
      <c r="AE16" s="274"/>
      <c r="AF16" s="99"/>
      <c r="AG16" s="110"/>
      <c r="AH16" s="427"/>
      <c r="AI16" s="276"/>
      <c r="AJ16" s="274"/>
      <c r="AK16" s="277"/>
      <c r="AL16" s="114"/>
      <c r="AM16" s="278"/>
      <c r="AN16" s="98"/>
      <c r="AO16" s="98"/>
      <c r="AP16" s="116"/>
      <c r="AQ16" s="117"/>
      <c r="AR16" s="116"/>
      <c r="AS16" s="98"/>
      <c r="AT16" s="98"/>
      <c r="AU16" s="98"/>
      <c r="AV16" s="98"/>
      <c r="AW16" s="98"/>
      <c r="AX16" s="98"/>
      <c r="AY16" s="98"/>
      <c r="AZ16" s="98"/>
      <c r="BA16" s="98"/>
      <c r="BB16" s="98"/>
      <c r="BC16" s="98"/>
      <c r="BD16" s="98"/>
      <c r="BE16" s="98"/>
      <c r="BF16" s="98"/>
      <c r="BG16" s="98"/>
      <c r="BH16" s="98"/>
      <c r="BI16" s="98"/>
      <c r="BJ16" s="98"/>
      <c r="BK16" s="98"/>
      <c r="BL16" s="98"/>
      <c r="BM16" s="98"/>
      <c r="BN16" s="98"/>
    </row>
    <row r="17">
      <c r="A17" s="440"/>
      <c r="B17" s="128"/>
      <c r="C17" s="129"/>
      <c r="D17" s="130"/>
      <c r="E17" s="131"/>
      <c r="F17" s="132"/>
      <c r="G17" s="132"/>
      <c r="H17" s="132"/>
      <c r="I17" s="133"/>
      <c r="J17" s="133"/>
      <c r="K17" s="130"/>
      <c r="L17" s="130"/>
      <c r="M17" s="130"/>
      <c r="N17" s="195"/>
      <c r="O17" s="369"/>
      <c r="P17" s="370"/>
      <c r="Q17" s="196"/>
      <c r="R17" s="197"/>
      <c r="S17" s="198"/>
      <c r="T17" s="199"/>
      <c r="U17" s="200"/>
      <c r="V17" s="201"/>
      <c r="W17" s="202"/>
      <c r="X17" s="202"/>
      <c r="Y17" s="143"/>
      <c r="Z17" s="367"/>
      <c r="AA17" s="140"/>
      <c r="AB17" s="420"/>
      <c r="AC17" s="421"/>
      <c r="AD17" s="206"/>
      <c r="AE17" s="144"/>
      <c r="AF17" s="133"/>
      <c r="AG17" s="144"/>
      <c r="AH17" s="430"/>
      <c r="AI17" s="209"/>
      <c r="AJ17" s="207"/>
      <c r="AK17" s="210"/>
      <c r="AL17" s="114"/>
      <c r="AM17" s="211"/>
      <c r="AN17" s="132"/>
      <c r="AO17" s="132"/>
      <c r="AP17" s="149"/>
      <c r="AQ17" s="150"/>
      <c r="AR17" s="149"/>
      <c r="AS17" s="132"/>
      <c r="AT17" s="132"/>
      <c r="AU17" s="132"/>
      <c r="AV17" s="132"/>
      <c r="AW17" s="132"/>
      <c r="AX17" s="132"/>
      <c r="AY17" s="132"/>
      <c r="AZ17" s="132"/>
      <c r="BA17" s="132"/>
      <c r="BB17" s="132"/>
      <c r="BC17" s="132"/>
      <c r="BD17" s="132"/>
      <c r="BE17" s="132"/>
      <c r="BF17" s="132"/>
      <c r="BG17" s="132"/>
      <c r="BH17" s="132"/>
      <c r="BI17" s="132"/>
      <c r="BJ17" s="132"/>
      <c r="BK17" s="132"/>
      <c r="BL17" s="132"/>
      <c r="BM17" s="132"/>
      <c r="BN17" s="132"/>
    </row>
    <row r="18">
      <c r="A18" s="442"/>
      <c r="B18" s="94"/>
      <c r="C18" s="95"/>
      <c r="D18" s="96"/>
      <c r="E18" s="97"/>
      <c r="F18" s="98"/>
      <c r="G18" s="98"/>
      <c r="H18" s="98"/>
      <c r="I18" s="98"/>
      <c r="J18" s="98"/>
      <c r="K18" s="96"/>
      <c r="L18" s="96"/>
      <c r="M18" s="96"/>
      <c r="N18" s="270"/>
      <c r="O18" s="369"/>
      <c r="P18" s="370"/>
      <c r="Q18" s="196"/>
      <c r="R18" s="197"/>
      <c r="S18" s="198"/>
      <c r="T18" s="199"/>
      <c r="U18" s="200"/>
      <c r="V18" s="201"/>
      <c r="W18" s="202"/>
      <c r="X18" s="202"/>
      <c r="Y18" s="109"/>
      <c r="Z18" s="280"/>
      <c r="AA18" s="106"/>
      <c r="AB18" s="281"/>
      <c r="AC18" s="282"/>
      <c r="AD18" s="273"/>
      <c r="AE18" s="110"/>
      <c r="AF18" s="99"/>
      <c r="AG18" s="110"/>
      <c r="AH18" s="427"/>
      <c r="AI18" s="276"/>
      <c r="AJ18" s="274"/>
      <c r="AK18" s="277"/>
      <c r="AL18" s="114"/>
      <c r="AM18" s="278"/>
      <c r="AN18" s="98"/>
      <c r="AO18" s="98"/>
      <c r="AP18" s="116"/>
      <c r="AQ18" s="117"/>
      <c r="AR18" s="116"/>
      <c r="AS18" s="98"/>
      <c r="AT18" s="98"/>
      <c r="AU18" s="98"/>
      <c r="AV18" s="98"/>
      <c r="AW18" s="98"/>
      <c r="AX18" s="98"/>
      <c r="AY18" s="98"/>
      <c r="AZ18" s="98"/>
      <c r="BA18" s="98"/>
      <c r="BB18" s="98"/>
      <c r="BC18" s="98"/>
      <c r="BD18" s="98"/>
      <c r="BE18" s="98"/>
      <c r="BF18" s="98"/>
      <c r="BG18" s="98"/>
      <c r="BH18" s="98"/>
      <c r="BI18" s="98"/>
      <c r="BJ18" s="98"/>
      <c r="BK18" s="98"/>
      <c r="BL18" s="98"/>
      <c r="BM18" s="98"/>
      <c r="BN18" s="98"/>
    </row>
    <row r="19">
      <c r="A19" s="443"/>
      <c r="B19" s="313"/>
      <c r="C19" s="314"/>
      <c r="D19" s="315"/>
      <c r="E19" s="316"/>
      <c r="F19" s="317"/>
      <c r="G19" s="317"/>
      <c r="H19" s="317"/>
      <c r="I19" s="132"/>
      <c r="J19" s="132"/>
      <c r="K19" s="315"/>
      <c r="L19" s="315"/>
      <c r="M19" s="315"/>
      <c r="N19" s="383"/>
      <c r="O19" s="422"/>
      <c r="P19" s="423"/>
      <c r="Q19" s="223"/>
      <c r="R19" s="224"/>
      <c r="S19" s="225"/>
      <c r="T19" s="226"/>
      <c r="U19" s="227"/>
      <c r="V19" s="228"/>
      <c r="W19" s="229"/>
      <c r="X19" s="229"/>
      <c r="Y19" s="342"/>
      <c r="Z19" s="323"/>
      <c r="AA19" s="324"/>
      <c r="AB19" s="343"/>
      <c r="AC19" s="326"/>
      <c r="AD19" s="322" t="s">
        <v>142</v>
      </c>
      <c r="AE19" s="327"/>
      <c r="AF19" s="328"/>
      <c r="AG19" s="327"/>
      <c r="AH19" s="444"/>
      <c r="AI19" s="330"/>
      <c r="AJ19" s="331"/>
      <c r="AK19" s="332"/>
      <c r="AL19" s="242"/>
      <c r="AM19" s="333"/>
      <c r="AN19" s="317"/>
      <c r="AO19" s="317"/>
      <c r="AP19" s="334"/>
      <c r="AQ19" s="335"/>
      <c r="AR19" s="149"/>
      <c r="AS19" s="132"/>
      <c r="AT19" s="132"/>
      <c r="AU19" s="132"/>
      <c r="AV19" s="132"/>
      <c r="AW19" s="132"/>
      <c r="AX19" s="132"/>
      <c r="AY19" s="132"/>
      <c r="AZ19" s="132"/>
      <c r="BA19" s="132"/>
      <c r="BB19" s="132"/>
      <c r="BC19" s="132"/>
      <c r="BD19" s="132"/>
      <c r="BE19" s="132"/>
      <c r="BF19" s="132"/>
      <c r="BG19" s="132"/>
      <c r="BH19" s="132"/>
      <c r="BI19" s="132"/>
      <c r="BJ19" s="132"/>
      <c r="BK19" s="132"/>
      <c r="BL19" s="132"/>
      <c r="BM19" s="132"/>
      <c r="BN19" s="132"/>
    </row>
    <row r="20">
      <c r="A20" s="160" t="b">
        <v>1</v>
      </c>
      <c r="B20" s="161">
        <v>44543.0</v>
      </c>
      <c r="C20" s="162">
        <v>0.4732175925925926</v>
      </c>
      <c r="D20" s="163" t="s">
        <v>347</v>
      </c>
      <c r="E20" s="164" t="s">
        <v>16</v>
      </c>
      <c r="F20" s="165" t="s">
        <v>144</v>
      </c>
      <c r="G20" s="165" t="s">
        <v>30</v>
      </c>
      <c r="H20" s="165" t="s">
        <v>347</v>
      </c>
      <c r="I20" s="409" t="s">
        <v>348</v>
      </c>
      <c r="J20" s="409"/>
      <c r="K20" s="433"/>
      <c r="L20" s="96"/>
      <c r="M20" s="96"/>
      <c r="N20" s="450">
        <v>44543.0</v>
      </c>
      <c r="O20" s="434"/>
      <c r="P20" s="435"/>
      <c r="Q20" s="170"/>
      <c r="R20" s="171"/>
      <c r="S20" s="172"/>
      <c r="T20" s="173"/>
      <c r="U20" s="174"/>
      <c r="V20" s="175"/>
      <c r="W20" s="176"/>
      <c r="X20" s="176"/>
      <c r="Y20" s="436"/>
      <c r="Z20" s="437"/>
      <c r="AA20" s="394"/>
      <c r="AB20" s="180">
        <v>1.0</v>
      </c>
      <c r="AC20" s="181">
        <v>0.47322916666666665</v>
      </c>
      <c r="AD20" s="182" t="s">
        <v>140</v>
      </c>
      <c r="AE20" s="183" t="s">
        <v>132</v>
      </c>
      <c r="AF20" s="165" t="s">
        <v>133</v>
      </c>
      <c r="AG20" s="183">
        <v>50.0</v>
      </c>
      <c r="AH20" s="446">
        <v>5.0</v>
      </c>
      <c r="AI20" s="185">
        <v>7.0</v>
      </c>
      <c r="AJ20" s="183">
        <v>0.0</v>
      </c>
      <c r="AK20" s="186">
        <v>0.0</v>
      </c>
      <c r="AL20" s="447">
        <v>0.0</v>
      </c>
      <c r="AM20" s="188">
        <f>AK20+AM12</f>
        <v>1990</v>
      </c>
      <c r="AN20" s="189">
        <f>if(AM20&gt;AN12,AM20,AN12)</f>
        <v>2000</v>
      </c>
      <c r="AO20" s="189">
        <f>AM20-AN20</f>
        <v>-10</v>
      </c>
      <c r="AP20" s="190">
        <f>AO20/AN20</f>
        <v>-0.005</v>
      </c>
      <c r="AQ20" s="191">
        <f>AK20/AI20</f>
        <v>0</v>
      </c>
      <c r="AR20" s="116"/>
      <c r="AS20" s="98"/>
      <c r="AT20" s="98"/>
      <c r="AU20" s="98"/>
      <c r="AV20" s="98"/>
      <c r="AW20" s="98"/>
      <c r="AX20" s="98"/>
      <c r="AY20" s="98"/>
      <c r="AZ20" s="98"/>
      <c r="BA20" s="98"/>
      <c r="BB20" s="98"/>
      <c r="BC20" s="98"/>
      <c r="BD20" s="98"/>
      <c r="BE20" s="98"/>
      <c r="BF20" s="98"/>
      <c r="BG20" s="98"/>
      <c r="BH20" s="98"/>
      <c r="BI20" s="98"/>
      <c r="BJ20" s="98"/>
      <c r="BK20" s="98"/>
      <c r="BL20" s="98"/>
      <c r="BM20" s="98"/>
      <c r="BN20" s="98"/>
    </row>
    <row r="21">
      <c r="A21" s="440"/>
      <c r="B21" s="128"/>
      <c r="C21" s="129"/>
      <c r="D21" s="130"/>
      <c r="E21" s="131"/>
      <c r="F21" s="132"/>
      <c r="G21" s="132"/>
      <c r="H21" s="132"/>
      <c r="I21" s="132"/>
      <c r="J21" s="132"/>
      <c r="K21" s="130"/>
      <c r="L21" s="130"/>
      <c r="M21" s="130"/>
      <c r="N21" s="448">
        <v>44549.0</v>
      </c>
      <c r="O21" s="369"/>
      <c r="P21" s="370"/>
      <c r="Q21" s="196"/>
      <c r="R21" s="197"/>
      <c r="S21" s="198"/>
      <c r="T21" s="199"/>
      <c r="U21" s="200"/>
      <c r="V21" s="201"/>
      <c r="W21" s="202"/>
      <c r="X21" s="202"/>
      <c r="Y21" s="143"/>
      <c r="Z21" s="367"/>
      <c r="AA21" s="140"/>
      <c r="AB21" s="141">
        <v>2.0</v>
      </c>
      <c r="AC21" s="142">
        <v>0.4542361111111111</v>
      </c>
      <c r="AD21" s="206" t="s">
        <v>140</v>
      </c>
      <c r="AE21" s="207" t="s">
        <v>132</v>
      </c>
      <c r="AF21" s="133" t="s">
        <v>133</v>
      </c>
      <c r="AG21" s="207">
        <v>65.0</v>
      </c>
      <c r="AH21" s="449">
        <v>2.0</v>
      </c>
      <c r="AI21" s="209"/>
      <c r="AJ21" s="207"/>
      <c r="AK21" s="210"/>
      <c r="AL21" s="114"/>
      <c r="AM21" s="211"/>
      <c r="AN21" s="132"/>
      <c r="AO21" s="132"/>
      <c r="AP21" s="149"/>
      <c r="AQ21" s="150"/>
      <c r="AR21" s="149"/>
      <c r="AS21" s="132"/>
      <c r="AT21" s="132"/>
      <c r="AU21" s="132"/>
      <c r="AV21" s="132"/>
      <c r="AW21" s="132"/>
      <c r="AX21" s="132"/>
      <c r="AY21" s="132"/>
      <c r="AZ21" s="132"/>
      <c r="BA21" s="132"/>
      <c r="BB21" s="132"/>
      <c r="BC21" s="132"/>
      <c r="BD21" s="132"/>
      <c r="BE21" s="132"/>
      <c r="BF21" s="132"/>
      <c r="BG21" s="132"/>
      <c r="BH21" s="132"/>
      <c r="BI21" s="132"/>
      <c r="BJ21" s="132"/>
      <c r="BK21" s="132"/>
      <c r="BL21" s="132"/>
      <c r="BM21" s="132"/>
      <c r="BN21" s="132"/>
    </row>
    <row r="22">
      <c r="A22" s="442"/>
      <c r="B22" s="94"/>
      <c r="C22" s="95"/>
      <c r="D22" s="96"/>
      <c r="E22" s="97"/>
      <c r="F22" s="98"/>
      <c r="G22" s="98"/>
      <c r="H22" s="98"/>
      <c r="I22" s="98"/>
      <c r="J22" s="98"/>
      <c r="K22" s="96"/>
      <c r="L22" s="96"/>
      <c r="M22" s="96"/>
      <c r="N22" s="270"/>
      <c r="O22" s="369"/>
      <c r="P22" s="370"/>
      <c r="Q22" s="196"/>
      <c r="R22" s="197"/>
      <c r="S22" s="198"/>
      <c r="T22" s="199"/>
      <c r="U22" s="200"/>
      <c r="V22" s="201"/>
      <c r="W22" s="202"/>
      <c r="X22" s="202"/>
      <c r="Y22" s="109"/>
      <c r="Z22" s="280"/>
      <c r="AA22" s="106"/>
      <c r="AB22" s="281"/>
      <c r="AC22" s="282"/>
      <c r="AD22" s="273"/>
      <c r="AE22" s="110"/>
      <c r="AF22" s="99"/>
      <c r="AG22" s="274"/>
      <c r="AH22" s="427"/>
      <c r="AI22" s="276"/>
      <c r="AJ22" s="274"/>
      <c r="AK22" s="277"/>
      <c r="AL22" s="114"/>
      <c r="AM22" s="278"/>
      <c r="AN22" s="98"/>
      <c r="AO22" s="98"/>
      <c r="AP22" s="116"/>
      <c r="AQ22" s="117"/>
      <c r="AR22" s="116"/>
      <c r="AS22" s="98"/>
      <c r="AT22" s="98"/>
      <c r="AU22" s="98"/>
      <c r="AV22" s="98"/>
      <c r="AW22" s="98"/>
      <c r="AX22" s="98"/>
      <c r="AY22" s="98"/>
      <c r="AZ22" s="98"/>
      <c r="BA22" s="98"/>
      <c r="BB22" s="98"/>
      <c r="BC22" s="98"/>
      <c r="BD22" s="98"/>
      <c r="BE22" s="98"/>
      <c r="BF22" s="98"/>
      <c r="BG22" s="98"/>
      <c r="BH22" s="98"/>
      <c r="BI22" s="98"/>
      <c r="BJ22" s="98"/>
      <c r="BK22" s="98"/>
      <c r="BL22" s="98"/>
      <c r="BM22" s="98"/>
      <c r="BN22" s="98"/>
    </row>
    <row r="23">
      <c r="A23" s="440"/>
      <c r="B23" s="128"/>
      <c r="C23" s="129"/>
      <c r="D23" s="130"/>
      <c r="E23" s="131"/>
      <c r="F23" s="132"/>
      <c r="G23" s="132"/>
      <c r="H23" s="132"/>
      <c r="I23" s="132"/>
      <c r="J23" s="132"/>
      <c r="K23" s="130"/>
      <c r="L23" s="130"/>
      <c r="M23" s="130"/>
      <c r="N23" s="195"/>
      <c r="O23" s="369"/>
      <c r="P23" s="370"/>
      <c r="Q23" s="196"/>
      <c r="R23" s="197"/>
      <c r="S23" s="198"/>
      <c r="T23" s="199"/>
      <c r="U23" s="200"/>
      <c r="V23" s="201"/>
      <c r="W23" s="202"/>
      <c r="X23" s="202"/>
      <c r="Y23" s="143"/>
      <c r="Z23" s="367"/>
      <c r="AA23" s="140"/>
      <c r="AB23" s="420"/>
      <c r="AC23" s="421"/>
      <c r="AD23" s="206"/>
      <c r="AE23" s="144"/>
      <c r="AF23" s="133"/>
      <c r="AG23" s="144"/>
      <c r="AH23" s="430"/>
      <c r="AI23" s="209"/>
      <c r="AJ23" s="207"/>
      <c r="AK23" s="210"/>
      <c r="AL23" s="114"/>
      <c r="AM23" s="211"/>
      <c r="AN23" s="132"/>
      <c r="AO23" s="132"/>
      <c r="AP23" s="149"/>
      <c r="AQ23" s="150"/>
      <c r="AR23" s="149"/>
      <c r="AS23" s="132"/>
      <c r="AT23" s="132"/>
      <c r="AU23" s="132"/>
      <c r="AV23" s="132"/>
      <c r="AW23" s="132"/>
      <c r="AX23" s="132"/>
      <c r="AY23" s="132"/>
      <c r="AZ23" s="132"/>
      <c r="BA23" s="132"/>
      <c r="BB23" s="132"/>
      <c r="BC23" s="132"/>
      <c r="BD23" s="132"/>
      <c r="BE23" s="132"/>
      <c r="BF23" s="132"/>
      <c r="BG23" s="132"/>
      <c r="BH23" s="132"/>
      <c r="BI23" s="132"/>
      <c r="BJ23" s="132"/>
      <c r="BK23" s="132"/>
      <c r="BL23" s="132"/>
      <c r="BM23" s="132"/>
      <c r="BN23" s="132"/>
    </row>
    <row r="24">
      <c r="A24" s="442"/>
      <c r="B24" s="94"/>
      <c r="C24" s="95"/>
      <c r="D24" s="96"/>
      <c r="E24" s="97"/>
      <c r="F24" s="98"/>
      <c r="G24" s="98"/>
      <c r="H24" s="98"/>
      <c r="I24" s="98"/>
      <c r="J24" s="98"/>
      <c r="K24" s="96"/>
      <c r="L24" s="96"/>
      <c r="M24" s="96"/>
      <c r="N24" s="270"/>
      <c r="O24" s="369"/>
      <c r="P24" s="370"/>
      <c r="Q24" s="196"/>
      <c r="R24" s="197"/>
      <c r="S24" s="198"/>
      <c r="T24" s="199"/>
      <c r="U24" s="200"/>
      <c r="V24" s="201"/>
      <c r="W24" s="202"/>
      <c r="X24" s="202"/>
      <c r="Y24" s="109"/>
      <c r="Z24" s="280"/>
      <c r="AA24" s="106"/>
      <c r="AB24" s="281"/>
      <c r="AC24" s="282"/>
      <c r="AD24" s="273"/>
      <c r="AE24" s="110"/>
      <c r="AF24" s="99"/>
      <c r="AG24" s="110"/>
      <c r="AH24" s="427"/>
      <c r="AI24" s="276"/>
      <c r="AJ24" s="274"/>
      <c r="AK24" s="277"/>
      <c r="AL24" s="114"/>
      <c r="AM24" s="278"/>
      <c r="AN24" s="98"/>
      <c r="AO24" s="98"/>
      <c r="AP24" s="116"/>
      <c r="AQ24" s="117"/>
      <c r="AR24" s="116"/>
      <c r="AS24" s="98"/>
      <c r="AT24" s="98"/>
      <c r="AU24" s="98"/>
      <c r="AV24" s="98"/>
      <c r="AW24" s="98"/>
      <c r="AX24" s="98"/>
      <c r="AY24" s="98"/>
      <c r="AZ24" s="98"/>
      <c r="BA24" s="98"/>
      <c r="BB24" s="98"/>
      <c r="BC24" s="98"/>
      <c r="BD24" s="98"/>
      <c r="BE24" s="98"/>
      <c r="BF24" s="98"/>
      <c r="BG24" s="98"/>
      <c r="BH24" s="98"/>
      <c r="BI24" s="98"/>
      <c r="BJ24" s="98"/>
      <c r="BK24" s="98"/>
      <c r="BL24" s="98"/>
      <c r="BM24" s="98"/>
      <c r="BN24" s="98"/>
    </row>
    <row r="25">
      <c r="A25" s="440"/>
      <c r="B25" s="128"/>
      <c r="C25" s="129"/>
      <c r="D25" s="130"/>
      <c r="E25" s="131"/>
      <c r="F25" s="132"/>
      <c r="G25" s="132"/>
      <c r="H25" s="132"/>
      <c r="I25" s="132"/>
      <c r="J25" s="132"/>
      <c r="K25" s="130"/>
      <c r="L25" s="130"/>
      <c r="M25" s="130"/>
      <c r="N25" s="195"/>
      <c r="O25" s="369"/>
      <c r="P25" s="370"/>
      <c r="Q25" s="196"/>
      <c r="R25" s="197"/>
      <c r="S25" s="198"/>
      <c r="T25" s="199"/>
      <c r="U25" s="200"/>
      <c r="V25" s="201"/>
      <c r="W25" s="202"/>
      <c r="X25" s="202"/>
      <c r="Y25" s="143"/>
      <c r="Z25" s="367"/>
      <c r="AA25" s="140"/>
      <c r="AB25" s="420"/>
      <c r="AC25" s="421"/>
      <c r="AD25" s="206"/>
      <c r="AE25" s="144"/>
      <c r="AF25" s="133"/>
      <c r="AG25" s="144"/>
      <c r="AH25" s="430"/>
      <c r="AI25" s="209"/>
      <c r="AJ25" s="207"/>
      <c r="AK25" s="210"/>
      <c r="AL25" s="114"/>
      <c r="AM25" s="211"/>
      <c r="AN25" s="132"/>
      <c r="AO25" s="132"/>
      <c r="AP25" s="149"/>
      <c r="AQ25" s="150"/>
      <c r="AR25" s="149"/>
      <c r="AS25" s="132"/>
      <c r="AT25" s="132"/>
      <c r="AU25" s="132"/>
      <c r="AV25" s="132"/>
      <c r="AW25" s="132"/>
      <c r="AX25" s="132"/>
      <c r="AY25" s="132"/>
      <c r="AZ25" s="132"/>
      <c r="BA25" s="132"/>
      <c r="BB25" s="132"/>
      <c r="BC25" s="132"/>
      <c r="BD25" s="132"/>
      <c r="BE25" s="132"/>
      <c r="BF25" s="132"/>
      <c r="BG25" s="132"/>
      <c r="BH25" s="132"/>
      <c r="BI25" s="132"/>
      <c r="BJ25" s="132"/>
      <c r="BK25" s="132"/>
      <c r="BL25" s="132"/>
      <c r="BM25" s="132"/>
      <c r="BN25" s="132"/>
    </row>
    <row r="26">
      <c r="A26" s="442"/>
      <c r="B26" s="94"/>
      <c r="C26" s="95"/>
      <c r="D26" s="96"/>
      <c r="E26" s="97"/>
      <c r="F26" s="98"/>
      <c r="G26" s="98"/>
      <c r="H26" s="98"/>
      <c r="I26" s="98"/>
      <c r="J26" s="98"/>
      <c r="K26" s="96"/>
      <c r="L26" s="96"/>
      <c r="M26" s="96"/>
      <c r="N26" s="270"/>
      <c r="O26" s="369"/>
      <c r="P26" s="370"/>
      <c r="Q26" s="196"/>
      <c r="R26" s="197"/>
      <c r="S26" s="198"/>
      <c r="T26" s="199"/>
      <c r="U26" s="200"/>
      <c r="V26" s="201"/>
      <c r="W26" s="202"/>
      <c r="X26" s="202"/>
      <c r="Y26" s="109"/>
      <c r="Z26" s="280"/>
      <c r="AA26" s="106"/>
      <c r="AB26" s="281"/>
      <c r="AC26" s="282"/>
      <c r="AD26" s="273"/>
      <c r="AE26" s="110"/>
      <c r="AF26" s="99"/>
      <c r="AG26" s="110"/>
      <c r="AH26" s="427"/>
      <c r="AI26" s="276"/>
      <c r="AJ26" s="274"/>
      <c r="AK26" s="277"/>
      <c r="AL26" s="114"/>
      <c r="AM26" s="278"/>
      <c r="AN26" s="98"/>
      <c r="AO26" s="98"/>
      <c r="AP26" s="116"/>
      <c r="AQ26" s="117"/>
      <c r="AR26" s="116"/>
      <c r="AS26" s="98"/>
      <c r="AT26" s="98"/>
      <c r="AU26" s="98"/>
      <c r="AV26" s="98"/>
      <c r="AW26" s="98"/>
      <c r="AX26" s="98"/>
      <c r="AY26" s="98"/>
      <c r="AZ26" s="98"/>
      <c r="BA26" s="98"/>
      <c r="BB26" s="98"/>
      <c r="BC26" s="98"/>
      <c r="BD26" s="98"/>
      <c r="BE26" s="98"/>
      <c r="BF26" s="98"/>
      <c r="BG26" s="98"/>
      <c r="BH26" s="98"/>
      <c r="BI26" s="98"/>
      <c r="BJ26" s="98"/>
      <c r="BK26" s="98"/>
      <c r="BL26" s="98"/>
      <c r="BM26" s="98"/>
      <c r="BN26" s="98"/>
    </row>
    <row r="27">
      <c r="A27" s="443"/>
      <c r="B27" s="313"/>
      <c r="C27" s="314"/>
      <c r="D27" s="315"/>
      <c r="E27" s="316"/>
      <c r="F27" s="317"/>
      <c r="G27" s="317"/>
      <c r="H27" s="317"/>
      <c r="I27" s="328"/>
      <c r="J27" s="328"/>
      <c r="K27" s="315"/>
      <c r="L27" s="315"/>
      <c r="M27" s="315"/>
      <c r="N27" s="383"/>
      <c r="O27" s="422"/>
      <c r="P27" s="423"/>
      <c r="Q27" s="223"/>
      <c r="R27" s="224"/>
      <c r="S27" s="225"/>
      <c r="T27" s="226"/>
      <c r="U27" s="227"/>
      <c r="V27" s="228"/>
      <c r="W27" s="229"/>
      <c r="X27" s="229"/>
      <c r="Y27" s="342"/>
      <c r="Z27" s="323"/>
      <c r="AA27" s="324"/>
      <c r="AB27" s="343"/>
      <c r="AC27" s="326"/>
      <c r="AD27" s="322" t="s">
        <v>142</v>
      </c>
      <c r="AE27" s="327"/>
      <c r="AF27" s="328"/>
      <c r="AG27" s="327"/>
      <c r="AH27" s="444"/>
      <c r="AI27" s="330"/>
      <c r="AJ27" s="331"/>
      <c r="AK27" s="332"/>
      <c r="AL27" s="242"/>
      <c r="AM27" s="333"/>
      <c r="AN27" s="317"/>
      <c r="AO27" s="317"/>
      <c r="AP27" s="334"/>
      <c r="AQ27" s="335"/>
      <c r="AR27" s="149"/>
      <c r="AS27" s="132"/>
      <c r="AT27" s="132"/>
      <c r="AU27" s="132"/>
      <c r="AV27" s="132"/>
      <c r="AW27" s="132"/>
      <c r="AX27" s="132"/>
      <c r="AY27" s="132"/>
      <c r="AZ27" s="132"/>
      <c r="BA27" s="132"/>
      <c r="BB27" s="132"/>
      <c r="BC27" s="132"/>
      <c r="BD27" s="132"/>
      <c r="BE27" s="132"/>
      <c r="BF27" s="132"/>
      <c r="BG27" s="132"/>
      <c r="BH27" s="132"/>
      <c r="BI27" s="132"/>
      <c r="BJ27" s="132"/>
      <c r="BK27" s="132"/>
      <c r="BL27" s="132"/>
      <c r="BM27" s="132"/>
      <c r="BN27" s="132"/>
    </row>
    <row r="28">
      <c r="A28" s="451" t="b">
        <v>0</v>
      </c>
      <c r="B28" s="161">
        <v>44575.0</v>
      </c>
      <c r="C28" s="162">
        <v>0.5755208333333334</v>
      </c>
      <c r="D28" s="163" t="s">
        <v>349</v>
      </c>
      <c r="E28" s="164" t="s">
        <v>16</v>
      </c>
      <c r="F28" s="165" t="s">
        <v>144</v>
      </c>
      <c r="G28" s="165" t="s">
        <v>54</v>
      </c>
      <c r="H28" s="165" t="s">
        <v>350</v>
      </c>
      <c r="I28" s="409" t="s">
        <v>351</v>
      </c>
      <c r="J28" s="409" t="s">
        <v>352</v>
      </c>
      <c r="K28" s="163" t="s">
        <v>352</v>
      </c>
      <c r="L28" s="163"/>
      <c r="M28" s="163"/>
      <c r="N28" s="336"/>
      <c r="O28" s="254">
        <v>2.0</v>
      </c>
      <c r="P28" s="349">
        <v>5.0</v>
      </c>
      <c r="Q28" s="170"/>
      <c r="R28" s="171"/>
      <c r="S28" s="172"/>
      <c r="T28" s="173"/>
      <c r="U28" s="174"/>
      <c r="V28" s="175"/>
      <c r="W28" s="176"/>
      <c r="X28" s="176"/>
      <c r="Y28" s="182">
        <v>0.0</v>
      </c>
      <c r="Z28" s="452"/>
      <c r="AA28" s="179" t="s">
        <v>133</v>
      </c>
      <c r="AB28" s="180">
        <v>1.0</v>
      </c>
      <c r="AC28" s="181">
        <v>0.491875</v>
      </c>
      <c r="AD28" s="182" t="s">
        <v>140</v>
      </c>
      <c r="AE28" s="183" t="s">
        <v>133</v>
      </c>
      <c r="AF28" s="165" t="s">
        <v>166</v>
      </c>
      <c r="AG28" s="183">
        <v>1.38</v>
      </c>
      <c r="AH28" s="446">
        <v>65.78</v>
      </c>
      <c r="AI28" s="185">
        <v>30.0</v>
      </c>
      <c r="AJ28" s="183">
        <v>1.88</v>
      </c>
      <c r="AK28" s="186">
        <v>35.77</v>
      </c>
      <c r="AL28" s="187"/>
      <c r="AM28" s="188">
        <f>AK28+AM20</f>
        <v>2025.77</v>
      </c>
      <c r="AN28" s="189">
        <f>if(AM28&gt;AN20,AM28,AN20)</f>
        <v>2025.77</v>
      </c>
      <c r="AO28" s="189">
        <f>AM28-AN28</f>
        <v>0</v>
      </c>
      <c r="AP28" s="190">
        <f>AO28/AN28</f>
        <v>0</v>
      </c>
      <c r="AQ28" s="191">
        <f>AK28/AI28</f>
        <v>1.192333333</v>
      </c>
      <c r="AR28" s="116"/>
      <c r="AS28" s="98"/>
      <c r="AT28" s="98"/>
      <c r="AU28" s="98"/>
      <c r="AV28" s="98"/>
      <c r="AW28" s="98"/>
      <c r="AX28" s="98"/>
      <c r="AY28" s="98"/>
      <c r="AZ28" s="98"/>
      <c r="BA28" s="98"/>
      <c r="BB28" s="98"/>
      <c r="BC28" s="98"/>
      <c r="BD28" s="98"/>
      <c r="BE28" s="98"/>
      <c r="BF28" s="98"/>
      <c r="BG28" s="98"/>
      <c r="BH28" s="98"/>
      <c r="BI28" s="98"/>
      <c r="BJ28" s="98"/>
      <c r="BK28" s="98"/>
      <c r="BL28" s="98"/>
      <c r="BM28" s="98"/>
      <c r="BN28" s="98"/>
    </row>
    <row r="29">
      <c r="A29" s="453"/>
      <c r="B29" s="128"/>
      <c r="C29" s="129"/>
      <c r="D29" s="130"/>
      <c r="E29" s="131"/>
      <c r="F29" s="132"/>
      <c r="G29" s="132"/>
      <c r="H29" s="132" t="str">
        <f>VLOOKUP(H28,VALIDATION!F:G,2,false)</f>
        <v>61dc5261a4eaad5dc976fcea</v>
      </c>
      <c r="I29" s="132"/>
      <c r="J29" s="132"/>
      <c r="K29" s="130"/>
      <c r="L29" s="130"/>
      <c r="M29" s="130"/>
      <c r="N29" s="397"/>
      <c r="O29" s="168">
        <v>2.0</v>
      </c>
      <c r="P29" s="304">
        <v>6.0</v>
      </c>
      <c r="Q29" s="196"/>
      <c r="R29" s="197"/>
      <c r="S29" s="198"/>
      <c r="T29" s="199"/>
      <c r="U29" s="200"/>
      <c r="V29" s="201"/>
      <c r="W29" s="202"/>
      <c r="X29" s="202"/>
      <c r="Y29" s="206">
        <v>0.0</v>
      </c>
      <c r="Z29" s="204">
        <v>0.0</v>
      </c>
      <c r="AA29" s="205" t="s">
        <v>132</v>
      </c>
      <c r="AB29" s="141">
        <v>2.0</v>
      </c>
      <c r="AC29" s="142">
        <v>0.4949189814814815</v>
      </c>
      <c r="AD29" s="206" t="s">
        <v>140</v>
      </c>
      <c r="AE29" s="207" t="s">
        <v>133</v>
      </c>
      <c r="AF29" s="133" t="s">
        <v>166</v>
      </c>
      <c r="AG29" s="207">
        <v>1.33</v>
      </c>
      <c r="AH29" s="449">
        <v>15.15</v>
      </c>
      <c r="AI29" s="209"/>
      <c r="AJ29" s="207"/>
      <c r="AK29" s="210"/>
      <c r="AL29" s="114"/>
      <c r="AM29" s="211"/>
      <c r="AN29" s="132"/>
      <c r="AO29" s="132"/>
      <c r="AP29" s="149"/>
      <c r="AQ29" s="150"/>
      <c r="AR29" s="149"/>
      <c r="AS29" s="132"/>
      <c r="AT29" s="132"/>
      <c r="AU29" s="132"/>
      <c r="AV29" s="132"/>
      <c r="AW29" s="132"/>
      <c r="AX29" s="132"/>
      <c r="AY29" s="132"/>
      <c r="AZ29" s="132"/>
      <c r="BA29" s="132"/>
      <c r="BB29" s="132"/>
      <c r="BC29" s="132"/>
      <c r="BD29" s="132"/>
      <c r="BE29" s="132"/>
      <c r="BF29" s="132"/>
      <c r="BG29" s="132"/>
      <c r="BH29" s="132"/>
      <c r="BI29" s="132"/>
      <c r="BJ29" s="132"/>
      <c r="BK29" s="132"/>
      <c r="BL29" s="132"/>
      <c r="BM29" s="132"/>
      <c r="BN29" s="132"/>
    </row>
    <row r="30">
      <c r="A30" s="454"/>
      <c r="B30" s="94"/>
      <c r="C30" s="95"/>
      <c r="D30" s="96"/>
      <c r="E30" s="97"/>
      <c r="F30" s="98"/>
      <c r="G30" s="98"/>
      <c r="H30" s="98"/>
      <c r="I30" s="98"/>
      <c r="J30" s="98"/>
      <c r="K30" s="96"/>
      <c r="L30" s="96"/>
      <c r="M30" s="96"/>
      <c r="N30" s="279"/>
      <c r="O30" s="168">
        <v>2.0</v>
      </c>
      <c r="P30" s="169">
        <v>6.0</v>
      </c>
      <c r="Q30" s="294">
        <v>4.0</v>
      </c>
      <c r="R30" s="306">
        <v>3.0</v>
      </c>
      <c r="S30" s="198"/>
      <c r="T30" s="199"/>
      <c r="U30" s="200"/>
      <c r="V30" s="201"/>
      <c r="W30" s="202"/>
      <c r="X30" s="311"/>
      <c r="Y30" s="273">
        <v>30.0</v>
      </c>
      <c r="Z30" s="271">
        <v>0.0</v>
      </c>
      <c r="AA30" s="272" t="s">
        <v>133</v>
      </c>
      <c r="AB30" s="107">
        <v>3.0</v>
      </c>
      <c r="AC30" s="108">
        <v>0.5147916666666666</v>
      </c>
      <c r="AD30" s="273" t="s">
        <v>165</v>
      </c>
      <c r="AE30" s="274" t="s">
        <v>133</v>
      </c>
      <c r="AF30" s="99" t="s">
        <v>133</v>
      </c>
      <c r="AG30" s="274">
        <v>1.65</v>
      </c>
      <c r="AH30" s="411">
        <v>15.38</v>
      </c>
      <c r="AI30" s="276"/>
      <c r="AJ30" s="274"/>
      <c r="AK30" s="277"/>
      <c r="AL30" s="114"/>
      <c r="AM30" s="278"/>
      <c r="AN30" s="98"/>
      <c r="AO30" s="98"/>
      <c r="AP30" s="116"/>
      <c r="AQ30" s="117"/>
      <c r="AR30" s="116"/>
      <c r="AS30" s="98"/>
      <c r="AT30" s="98"/>
      <c r="AU30" s="98"/>
      <c r="AV30" s="98"/>
      <c r="AW30" s="98"/>
      <c r="AX30" s="98"/>
      <c r="AY30" s="98"/>
      <c r="AZ30" s="98"/>
      <c r="BA30" s="98"/>
      <c r="BB30" s="98"/>
      <c r="BC30" s="98"/>
      <c r="BD30" s="98"/>
      <c r="BE30" s="98"/>
      <c r="BF30" s="98"/>
      <c r="BG30" s="98"/>
      <c r="BH30" s="98"/>
      <c r="BI30" s="98"/>
      <c r="BJ30" s="98"/>
      <c r="BK30" s="98"/>
      <c r="BL30" s="98"/>
      <c r="BM30" s="98"/>
      <c r="BN30" s="98"/>
    </row>
    <row r="31">
      <c r="A31" s="453"/>
      <c r="B31" s="128"/>
      <c r="C31" s="129"/>
      <c r="D31" s="130"/>
      <c r="E31" s="131"/>
      <c r="F31" s="132"/>
      <c r="G31" s="132"/>
      <c r="H31" s="132"/>
      <c r="I31" s="132"/>
      <c r="J31" s="132"/>
      <c r="K31" s="130"/>
      <c r="L31" s="130"/>
      <c r="M31" s="130"/>
      <c r="N31" s="397"/>
      <c r="O31" s="168">
        <v>2.0</v>
      </c>
      <c r="P31" s="169">
        <v>6.0</v>
      </c>
      <c r="Q31" s="294">
        <v>4.0</v>
      </c>
      <c r="R31" s="306">
        <v>3.0</v>
      </c>
      <c r="S31" s="198"/>
      <c r="T31" s="199"/>
      <c r="U31" s="200"/>
      <c r="V31" s="201"/>
      <c r="W31" s="202"/>
      <c r="X31" s="311"/>
      <c r="Y31" s="206">
        <v>40.0</v>
      </c>
      <c r="Z31" s="204">
        <v>15.0</v>
      </c>
      <c r="AA31" s="205" t="s">
        <v>133</v>
      </c>
      <c r="AB31" s="141">
        <v>4.0</v>
      </c>
      <c r="AC31" s="142">
        <v>0.5154398148148148</v>
      </c>
      <c r="AD31" s="206" t="s">
        <v>165</v>
      </c>
      <c r="AE31" s="207" t="s">
        <v>133</v>
      </c>
      <c r="AF31" s="133" t="s">
        <v>133</v>
      </c>
      <c r="AG31" s="207">
        <v>1.82</v>
      </c>
      <c r="AH31" s="449">
        <v>12.19</v>
      </c>
      <c r="AI31" s="209"/>
      <c r="AJ31" s="207"/>
      <c r="AK31" s="210"/>
      <c r="AL31" s="114"/>
      <c r="AM31" s="211"/>
      <c r="AN31" s="132"/>
      <c r="AO31" s="132"/>
      <c r="AP31" s="149"/>
      <c r="AQ31" s="150"/>
      <c r="AR31" s="149"/>
      <c r="AS31" s="132"/>
      <c r="AT31" s="132"/>
      <c r="AU31" s="132"/>
      <c r="AV31" s="132"/>
      <c r="AW31" s="132"/>
      <c r="AX31" s="132"/>
      <c r="AY31" s="132"/>
      <c r="AZ31" s="132"/>
      <c r="BA31" s="132"/>
      <c r="BB31" s="132"/>
      <c r="BC31" s="132"/>
      <c r="BD31" s="132"/>
      <c r="BE31" s="132"/>
      <c r="BF31" s="132"/>
      <c r="BG31" s="132"/>
      <c r="BH31" s="132"/>
      <c r="BI31" s="132"/>
      <c r="BJ31" s="132"/>
      <c r="BK31" s="132"/>
      <c r="BL31" s="132"/>
      <c r="BM31" s="132"/>
      <c r="BN31" s="132"/>
    </row>
    <row r="32">
      <c r="A32" s="454"/>
      <c r="B32" s="94"/>
      <c r="C32" s="95"/>
      <c r="D32" s="96"/>
      <c r="E32" s="97"/>
      <c r="F32" s="98"/>
      <c r="G32" s="98"/>
      <c r="H32" s="98"/>
      <c r="I32" s="98"/>
      <c r="J32" s="98"/>
      <c r="K32" s="96"/>
      <c r="L32" s="96"/>
      <c r="M32" s="96"/>
      <c r="N32" s="279"/>
      <c r="O32" s="168">
        <v>2.0</v>
      </c>
      <c r="P32" s="169">
        <v>6.0</v>
      </c>
      <c r="Q32" s="294">
        <v>5.0</v>
      </c>
      <c r="R32" s="306">
        <v>3.0</v>
      </c>
      <c r="S32" s="198"/>
      <c r="T32" s="199"/>
      <c r="U32" s="200"/>
      <c r="V32" s="201"/>
      <c r="W32" s="202"/>
      <c r="X32" s="202"/>
      <c r="Y32" s="273">
        <v>0.0</v>
      </c>
      <c r="Z32" s="271">
        <v>0.0</v>
      </c>
      <c r="AA32" s="272" t="s">
        <v>132</v>
      </c>
      <c r="AB32" s="107">
        <v>5.0</v>
      </c>
      <c r="AC32" s="108">
        <v>0.5178125</v>
      </c>
      <c r="AD32" s="273" t="s">
        <v>165</v>
      </c>
      <c r="AE32" s="274" t="s">
        <v>133</v>
      </c>
      <c r="AF32" s="99" t="s">
        <v>133</v>
      </c>
      <c r="AG32" s="274">
        <v>2.18</v>
      </c>
      <c r="AH32" s="411">
        <v>8.62</v>
      </c>
      <c r="AI32" s="276"/>
      <c r="AJ32" s="274"/>
      <c r="AK32" s="277"/>
      <c r="AL32" s="114"/>
      <c r="AM32" s="278"/>
      <c r="AN32" s="98"/>
      <c r="AO32" s="98"/>
      <c r="AP32" s="116"/>
      <c r="AQ32" s="117"/>
      <c r="AR32" s="116"/>
      <c r="AS32" s="98"/>
      <c r="AT32" s="98"/>
      <c r="AU32" s="98"/>
      <c r="AV32" s="98"/>
      <c r="AW32" s="98"/>
      <c r="AX32" s="98"/>
      <c r="AY32" s="98"/>
      <c r="AZ32" s="98"/>
      <c r="BA32" s="98"/>
      <c r="BB32" s="98"/>
      <c r="BC32" s="98"/>
      <c r="BD32" s="98"/>
      <c r="BE32" s="98"/>
      <c r="BF32" s="98"/>
      <c r="BG32" s="98"/>
      <c r="BH32" s="98"/>
      <c r="BI32" s="98"/>
      <c r="BJ32" s="98"/>
      <c r="BK32" s="98"/>
      <c r="BL32" s="98"/>
      <c r="BM32" s="98"/>
      <c r="BN32" s="98"/>
    </row>
    <row r="33">
      <c r="A33" s="453"/>
      <c r="B33" s="128"/>
      <c r="C33" s="129"/>
      <c r="D33" s="130"/>
      <c r="E33" s="131"/>
      <c r="F33" s="132"/>
      <c r="G33" s="132"/>
      <c r="H33" s="132"/>
      <c r="I33" s="132"/>
      <c r="J33" s="132"/>
      <c r="K33" s="130"/>
      <c r="L33" s="130"/>
      <c r="M33" s="130"/>
      <c r="N33" s="397"/>
      <c r="O33" s="168">
        <v>2.0</v>
      </c>
      <c r="P33" s="169">
        <v>6.0</v>
      </c>
      <c r="Q33" s="294">
        <v>5.0</v>
      </c>
      <c r="R33" s="306">
        <v>3.0</v>
      </c>
      <c r="S33" s="198"/>
      <c r="T33" s="199"/>
      <c r="U33" s="200"/>
      <c r="V33" s="201"/>
      <c r="W33" s="202"/>
      <c r="X33" s="202"/>
      <c r="Y33" s="206">
        <v>0.0</v>
      </c>
      <c r="Z33" s="204">
        <v>0.0</v>
      </c>
      <c r="AA33" s="205" t="s">
        <v>132</v>
      </c>
      <c r="AB33" s="141">
        <v>6.0</v>
      </c>
      <c r="AC33" s="142">
        <v>0.5181828703703704</v>
      </c>
      <c r="AD33" s="206" t="s">
        <v>165</v>
      </c>
      <c r="AE33" s="207" t="s">
        <v>133</v>
      </c>
      <c r="AF33" s="133" t="s">
        <v>166</v>
      </c>
      <c r="AG33" s="207">
        <v>2.18</v>
      </c>
      <c r="AH33" s="449">
        <v>0.14</v>
      </c>
      <c r="AI33" s="209"/>
      <c r="AJ33" s="207"/>
      <c r="AK33" s="210"/>
      <c r="AL33" s="114"/>
      <c r="AM33" s="211"/>
      <c r="AN33" s="132"/>
      <c r="AO33" s="132"/>
      <c r="AP33" s="149"/>
      <c r="AQ33" s="150"/>
      <c r="AR33" s="149"/>
      <c r="AS33" s="132"/>
      <c r="AT33" s="132"/>
      <c r="AU33" s="132"/>
      <c r="AV33" s="132"/>
      <c r="AW33" s="132"/>
      <c r="AX33" s="132"/>
      <c r="AY33" s="132"/>
      <c r="AZ33" s="132"/>
      <c r="BA33" s="132"/>
      <c r="BB33" s="132"/>
      <c r="BC33" s="132"/>
      <c r="BD33" s="132"/>
      <c r="BE33" s="132"/>
      <c r="BF33" s="132"/>
      <c r="BG33" s="132"/>
      <c r="BH33" s="132"/>
      <c r="BI33" s="132"/>
      <c r="BJ33" s="132"/>
      <c r="BK33" s="132"/>
      <c r="BL33" s="132"/>
      <c r="BM33" s="132"/>
      <c r="BN33" s="132"/>
    </row>
    <row r="34">
      <c r="A34" s="454"/>
      <c r="B34" s="94"/>
      <c r="C34" s="95"/>
      <c r="D34" s="96"/>
      <c r="E34" s="97"/>
      <c r="F34" s="98"/>
      <c r="G34" s="98"/>
      <c r="H34" s="98"/>
      <c r="I34" s="98"/>
      <c r="J34" s="98"/>
      <c r="K34" s="96"/>
      <c r="L34" s="96"/>
      <c r="M34" s="96"/>
      <c r="N34" s="279"/>
      <c r="O34" s="168">
        <v>2.0</v>
      </c>
      <c r="P34" s="169">
        <v>6.0</v>
      </c>
      <c r="Q34" s="294">
        <v>6.0</v>
      </c>
      <c r="R34" s="295">
        <v>3.0</v>
      </c>
      <c r="S34" s="296">
        <v>1.0</v>
      </c>
      <c r="T34" s="308">
        <v>0.0</v>
      </c>
      <c r="U34" s="200"/>
      <c r="V34" s="201"/>
      <c r="W34" s="202"/>
      <c r="X34" s="202"/>
      <c r="Y34" s="273">
        <v>0.0</v>
      </c>
      <c r="Z34" s="271">
        <v>0.0</v>
      </c>
      <c r="AA34" s="272" t="s">
        <v>132</v>
      </c>
      <c r="AB34" s="107">
        <v>7.0</v>
      </c>
      <c r="AC34" s="108">
        <v>0.5249768518518518</v>
      </c>
      <c r="AD34" s="273" t="s">
        <v>179</v>
      </c>
      <c r="AE34" s="274" t="s">
        <v>133</v>
      </c>
      <c r="AF34" s="99" t="s">
        <v>133</v>
      </c>
      <c r="AG34" s="274">
        <v>6.2</v>
      </c>
      <c r="AH34" s="411">
        <v>7.24</v>
      </c>
      <c r="AI34" s="276"/>
      <c r="AJ34" s="274"/>
      <c r="AK34" s="277"/>
      <c r="AL34" s="114"/>
      <c r="AM34" s="278"/>
      <c r="AN34" s="98"/>
      <c r="AO34" s="98"/>
      <c r="AP34" s="116"/>
      <c r="AQ34" s="117"/>
      <c r="AR34" s="116"/>
      <c r="AS34" s="98"/>
      <c r="AT34" s="98"/>
      <c r="AU34" s="98"/>
      <c r="AV34" s="98"/>
      <c r="AW34" s="98"/>
      <c r="AX34" s="98"/>
      <c r="AY34" s="98"/>
      <c r="AZ34" s="98"/>
      <c r="BA34" s="98"/>
      <c r="BB34" s="98"/>
      <c r="BC34" s="98"/>
      <c r="BD34" s="98"/>
      <c r="BE34" s="98"/>
      <c r="BF34" s="98"/>
      <c r="BG34" s="98"/>
      <c r="BH34" s="98"/>
      <c r="BI34" s="98"/>
      <c r="BJ34" s="98"/>
      <c r="BK34" s="98"/>
      <c r="BL34" s="98"/>
      <c r="BM34" s="98"/>
      <c r="BN34" s="98"/>
    </row>
    <row r="35">
      <c r="A35" s="455"/>
      <c r="B35" s="313"/>
      <c r="C35" s="314"/>
      <c r="D35" s="315"/>
      <c r="E35" s="316"/>
      <c r="F35" s="317"/>
      <c r="G35" s="317"/>
      <c r="H35" s="317"/>
      <c r="I35" s="317"/>
      <c r="J35" s="317"/>
      <c r="K35" s="315"/>
      <c r="L35" s="315"/>
      <c r="M35" s="315"/>
      <c r="N35" s="318"/>
      <c r="O35" s="221">
        <v>2.0</v>
      </c>
      <c r="P35" s="222">
        <v>6.0</v>
      </c>
      <c r="Q35" s="298">
        <v>6.0</v>
      </c>
      <c r="R35" s="299">
        <v>3.0</v>
      </c>
      <c r="S35" s="300">
        <v>6.0</v>
      </c>
      <c r="T35" s="372">
        <v>7.0</v>
      </c>
      <c r="U35" s="227"/>
      <c r="V35" s="228"/>
      <c r="W35" s="229"/>
      <c r="X35" s="229"/>
      <c r="Y35" s="342"/>
      <c r="Z35" s="323"/>
      <c r="AA35" s="324"/>
      <c r="AB35" s="343"/>
      <c r="AC35" s="326"/>
      <c r="AD35" s="322" t="s">
        <v>142</v>
      </c>
      <c r="AE35" s="327"/>
      <c r="AF35" s="328"/>
      <c r="AG35" s="327"/>
      <c r="AH35" s="444"/>
      <c r="AI35" s="330"/>
      <c r="AJ35" s="331"/>
      <c r="AK35" s="332"/>
      <c r="AL35" s="242"/>
      <c r="AM35" s="333"/>
      <c r="AN35" s="317"/>
      <c r="AO35" s="317"/>
      <c r="AP35" s="334"/>
      <c r="AQ35" s="335"/>
      <c r="AR35" s="149"/>
      <c r="AS35" s="132"/>
      <c r="AT35" s="132"/>
      <c r="AU35" s="132"/>
      <c r="AV35" s="132"/>
      <c r="AW35" s="132"/>
      <c r="AX35" s="132"/>
      <c r="AY35" s="132"/>
      <c r="AZ35" s="132"/>
      <c r="BA35" s="132"/>
      <c r="BB35" s="132"/>
      <c r="BC35" s="132"/>
      <c r="BD35" s="132"/>
      <c r="BE35" s="132"/>
      <c r="BF35" s="132"/>
      <c r="BG35" s="132"/>
      <c r="BH35" s="132"/>
      <c r="BI35" s="132"/>
      <c r="BJ35" s="132"/>
      <c r="BK35" s="132"/>
      <c r="BL35" s="132"/>
      <c r="BM35" s="132"/>
      <c r="BN35" s="132"/>
    </row>
    <row r="36">
      <c r="A36" s="451" t="b">
        <v>0</v>
      </c>
      <c r="B36" s="161">
        <v>44580.0</v>
      </c>
      <c r="C36" s="162">
        <v>0.520474537037037</v>
      </c>
      <c r="D36" s="163" t="s">
        <v>353</v>
      </c>
      <c r="E36" s="164" t="s">
        <v>16</v>
      </c>
      <c r="F36" s="165" t="s">
        <v>144</v>
      </c>
      <c r="G36" s="165" t="s">
        <v>55</v>
      </c>
      <c r="H36" s="165" t="s">
        <v>176</v>
      </c>
      <c r="I36" s="409" t="s">
        <v>354</v>
      </c>
      <c r="J36" s="409" t="s">
        <v>355</v>
      </c>
      <c r="K36" s="166" t="s">
        <v>354</v>
      </c>
      <c r="L36" s="166"/>
      <c r="M36" s="166"/>
      <c r="N36" s="336"/>
      <c r="O36" s="254">
        <v>6.0</v>
      </c>
      <c r="P36" s="255">
        <v>1.0</v>
      </c>
      <c r="Q36" s="350">
        <v>0.0</v>
      </c>
      <c r="R36" s="171"/>
      <c r="S36" s="172"/>
      <c r="T36" s="173"/>
      <c r="U36" s="174"/>
      <c r="V36" s="175"/>
      <c r="W36" s="176"/>
      <c r="X36" s="176"/>
      <c r="Y36" s="182">
        <v>0.0</v>
      </c>
      <c r="Z36" s="178">
        <v>0.0</v>
      </c>
      <c r="AA36" s="179" t="s">
        <v>133</v>
      </c>
      <c r="AB36" s="180">
        <v>1.0</v>
      </c>
      <c r="AC36" s="181">
        <v>0.4752546296296296</v>
      </c>
      <c r="AD36" s="182" t="s">
        <v>140</v>
      </c>
      <c r="AE36" s="183" t="s">
        <v>132</v>
      </c>
      <c r="AF36" s="165" t="s">
        <v>166</v>
      </c>
      <c r="AG36" s="183">
        <v>1.12</v>
      </c>
      <c r="AH36" s="446">
        <v>41.66</v>
      </c>
      <c r="AI36" s="185">
        <v>8.0</v>
      </c>
      <c r="AJ36" s="183">
        <v>0.0</v>
      </c>
      <c r="AK36" s="186">
        <v>-8.0</v>
      </c>
      <c r="AL36" s="187"/>
      <c r="AM36" s="188">
        <f>AK36+AM28</f>
        <v>2017.77</v>
      </c>
      <c r="AN36" s="189">
        <f>if(AM36&gt;AN28,AM36,AN28)</f>
        <v>2025.77</v>
      </c>
      <c r="AO36" s="189">
        <f>AM36-AN36</f>
        <v>-8</v>
      </c>
      <c r="AP36" s="190">
        <f>AO36/AN36</f>
        <v>-0.003949115645</v>
      </c>
      <c r="AQ36" s="191">
        <f>AK36/AI36</f>
        <v>-1</v>
      </c>
      <c r="AR36" s="116"/>
      <c r="AS36" s="98"/>
      <c r="AT36" s="98"/>
      <c r="AU36" s="98"/>
      <c r="AV36" s="98"/>
      <c r="AW36" s="98"/>
      <c r="AX36" s="98"/>
      <c r="AY36" s="98"/>
      <c r="AZ36" s="98"/>
      <c r="BA36" s="98"/>
      <c r="BB36" s="98"/>
      <c r="BC36" s="98"/>
      <c r="BD36" s="98"/>
      <c r="BE36" s="98"/>
      <c r="BF36" s="98"/>
      <c r="BG36" s="98"/>
      <c r="BH36" s="98"/>
      <c r="BI36" s="98"/>
      <c r="BJ36" s="98"/>
      <c r="BK36" s="98"/>
      <c r="BL36" s="98"/>
      <c r="BM36" s="98"/>
      <c r="BN36" s="98"/>
    </row>
    <row r="37">
      <c r="A37" s="453"/>
      <c r="B37" s="128"/>
      <c r="C37" s="129"/>
      <c r="D37" s="130"/>
      <c r="E37" s="131"/>
      <c r="F37" s="132"/>
      <c r="G37" s="132"/>
      <c r="H37" s="132" t="str">
        <f>VLOOKUP(H36,VALIDATION!F:G,2,false)</f>
        <v>61dc5273a4eaad5dc976fcee</v>
      </c>
      <c r="I37" s="133">
        <v>1.25</v>
      </c>
      <c r="J37" s="133">
        <v>5.0</v>
      </c>
      <c r="K37" s="130"/>
      <c r="L37" s="130"/>
      <c r="M37" s="130"/>
      <c r="N37" s="397"/>
      <c r="O37" s="168">
        <v>6.0</v>
      </c>
      <c r="P37" s="169">
        <v>1.0</v>
      </c>
      <c r="Q37" s="294">
        <v>1.0</v>
      </c>
      <c r="R37" s="306">
        <v>0.0</v>
      </c>
      <c r="S37" s="198"/>
      <c r="T37" s="199"/>
      <c r="U37" s="200"/>
      <c r="V37" s="201"/>
      <c r="W37" s="202"/>
      <c r="X37" s="202"/>
      <c r="Y37" s="206">
        <v>0.0</v>
      </c>
      <c r="Z37" s="204">
        <v>0.0</v>
      </c>
      <c r="AA37" s="205" t="s">
        <v>132</v>
      </c>
      <c r="AB37" s="141">
        <v>2.0</v>
      </c>
      <c r="AC37" s="142">
        <v>0.48181712962962964</v>
      </c>
      <c r="AD37" s="206" t="s">
        <v>140</v>
      </c>
      <c r="AE37" s="207" t="s">
        <v>132</v>
      </c>
      <c r="AF37" s="133" t="s">
        <v>166</v>
      </c>
      <c r="AG37" s="207">
        <v>1.06</v>
      </c>
      <c r="AH37" s="449">
        <v>41.66</v>
      </c>
      <c r="AI37" s="209"/>
      <c r="AJ37" s="207"/>
      <c r="AK37" s="210"/>
      <c r="AL37" s="114"/>
      <c r="AM37" s="211"/>
      <c r="AN37" s="132"/>
      <c r="AO37" s="132"/>
      <c r="AP37" s="149"/>
      <c r="AQ37" s="150"/>
      <c r="AR37" s="149"/>
      <c r="AS37" s="132"/>
      <c r="AT37" s="132"/>
      <c r="AU37" s="132"/>
      <c r="AV37" s="132"/>
      <c r="AW37" s="132"/>
      <c r="AX37" s="132"/>
      <c r="AY37" s="132"/>
      <c r="AZ37" s="132"/>
      <c r="BA37" s="132"/>
      <c r="BB37" s="132"/>
      <c r="BC37" s="132"/>
      <c r="BD37" s="132"/>
      <c r="BE37" s="132"/>
      <c r="BF37" s="132"/>
      <c r="BG37" s="132"/>
      <c r="BH37" s="132"/>
      <c r="BI37" s="132"/>
      <c r="BJ37" s="132"/>
      <c r="BK37" s="132"/>
      <c r="BL37" s="132"/>
      <c r="BM37" s="132"/>
      <c r="BN37" s="132"/>
    </row>
    <row r="38">
      <c r="A38" s="454"/>
      <c r="B38" s="94"/>
      <c r="C38" s="95"/>
      <c r="D38" s="96"/>
      <c r="E38" s="97"/>
      <c r="F38" s="98"/>
      <c r="G38" s="98"/>
      <c r="H38" s="98"/>
      <c r="I38" s="98"/>
      <c r="J38" s="98"/>
      <c r="K38" s="96"/>
      <c r="L38" s="96"/>
      <c r="M38" s="96"/>
      <c r="N38" s="279"/>
      <c r="O38" s="168">
        <v>6.0</v>
      </c>
      <c r="P38" s="169">
        <v>1.0</v>
      </c>
      <c r="Q38" s="294">
        <v>6.0</v>
      </c>
      <c r="R38" s="306">
        <v>0.0</v>
      </c>
      <c r="S38" s="198"/>
      <c r="T38" s="199"/>
      <c r="U38" s="200"/>
      <c r="V38" s="201"/>
      <c r="W38" s="202"/>
      <c r="X38" s="202"/>
      <c r="Y38" s="273">
        <v>0.0</v>
      </c>
      <c r="Z38" s="271">
        <v>0.0</v>
      </c>
      <c r="AA38" s="272" t="s">
        <v>133</v>
      </c>
      <c r="AB38" s="107">
        <v>3.0</v>
      </c>
      <c r="AC38" s="108">
        <v>0.4938194444444444</v>
      </c>
      <c r="AD38" s="273" t="s">
        <v>140</v>
      </c>
      <c r="AE38" s="274" t="s">
        <v>132</v>
      </c>
      <c r="AF38" s="99" t="s">
        <v>166</v>
      </c>
      <c r="AG38" s="274">
        <v>1.01</v>
      </c>
      <c r="AH38" s="411">
        <v>49.99</v>
      </c>
      <c r="AI38" s="276"/>
      <c r="AJ38" s="274"/>
      <c r="AK38" s="277"/>
      <c r="AL38" s="114"/>
      <c r="AM38" s="278"/>
      <c r="AN38" s="98"/>
      <c r="AO38" s="98"/>
      <c r="AP38" s="116"/>
      <c r="AQ38" s="117"/>
      <c r="AR38" s="116"/>
      <c r="AS38" s="98"/>
      <c r="AT38" s="98"/>
      <c r="AU38" s="98"/>
      <c r="AV38" s="98"/>
      <c r="AW38" s="98"/>
      <c r="AX38" s="98"/>
      <c r="AY38" s="98"/>
      <c r="AZ38" s="98"/>
      <c r="BA38" s="98"/>
      <c r="BB38" s="98"/>
      <c r="BC38" s="98"/>
      <c r="BD38" s="98"/>
      <c r="BE38" s="98"/>
      <c r="BF38" s="98"/>
      <c r="BG38" s="98"/>
      <c r="BH38" s="98"/>
      <c r="BI38" s="98"/>
      <c r="BJ38" s="98"/>
      <c r="BK38" s="98"/>
      <c r="BL38" s="98"/>
      <c r="BM38" s="98"/>
      <c r="BN38" s="98"/>
    </row>
    <row r="39">
      <c r="A39" s="455"/>
      <c r="B39" s="128"/>
      <c r="C39" s="129"/>
      <c r="D39" s="130"/>
      <c r="E39" s="131"/>
      <c r="F39" s="132"/>
      <c r="G39" s="132"/>
      <c r="H39" s="132"/>
      <c r="I39" s="132"/>
      <c r="J39" s="132"/>
      <c r="K39" s="130"/>
      <c r="L39" s="130"/>
      <c r="M39" s="130"/>
      <c r="N39" s="397" t="s">
        <v>356</v>
      </c>
      <c r="O39" s="168">
        <v>6.0</v>
      </c>
      <c r="P39" s="169">
        <v>1.0</v>
      </c>
      <c r="Q39" s="294">
        <v>6.0</v>
      </c>
      <c r="R39" s="295">
        <v>0.0</v>
      </c>
      <c r="S39" s="296">
        <v>6.0</v>
      </c>
      <c r="T39" s="308">
        <v>4.0</v>
      </c>
      <c r="U39" s="200"/>
      <c r="V39" s="201"/>
      <c r="W39" s="202"/>
      <c r="X39" s="202"/>
      <c r="Y39" s="143"/>
      <c r="Z39" s="367"/>
      <c r="AA39" s="140"/>
      <c r="AB39" s="420"/>
      <c r="AC39" s="133"/>
      <c r="AD39" s="206" t="s">
        <v>142</v>
      </c>
      <c r="AE39" s="144"/>
      <c r="AF39" s="133"/>
      <c r="AG39" s="144"/>
      <c r="AH39" s="430"/>
      <c r="AI39" s="330"/>
      <c r="AJ39" s="331"/>
      <c r="AK39" s="332"/>
      <c r="AL39" s="242"/>
      <c r="AM39" s="333"/>
      <c r="AN39" s="317"/>
      <c r="AO39" s="317"/>
      <c r="AP39" s="334"/>
      <c r="AQ39" s="335"/>
      <c r="AR39" s="149"/>
      <c r="AS39" s="132"/>
      <c r="AT39" s="132"/>
      <c r="AU39" s="132"/>
      <c r="AV39" s="132"/>
      <c r="AW39" s="132"/>
      <c r="AX39" s="132"/>
      <c r="AY39" s="132"/>
      <c r="AZ39" s="132"/>
      <c r="BA39" s="132"/>
      <c r="BB39" s="132"/>
      <c r="BC39" s="132"/>
      <c r="BD39" s="132"/>
      <c r="BE39" s="132"/>
      <c r="BF39" s="132"/>
      <c r="BG39" s="132"/>
      <c r="BH39" s="132"/>
      <c r="BI39" s="132"/>
      <c r="BJ39" s="132"/>
      <c r="BK39" s="132"/>
      <c r="BL39" s="132"/>
      <c r="BM39" s="132"/>
      <c r="BN39" s="132"/>
    </row>
    <row r="40">
      <c r="A40" s="451" t="b">
        <v>0</v>
      </c>
      <c r="B40" s="456">
        <v>44581.0</v>
      </c>
      <c r="C40" s="162">
        <v>0.06356481481481481</v>
      </c>
      <c r="D40" s="166" t="s">
        <v>357</v>
      </c>
      <c r="E40" s="387" t="s">
        <v>16</v>
      </c>
      <c r="F40" s="379" t="s">
        <v>144</v>
      </c>
      <c r="G40" s="165" t="s">
        <v>54</v>
      </c>
      <c r="H40" s="165" t="s">
        <v>176</v>
      </c>
      <c r="I40" s="409" t="s">
        <v>358</v>
      </c>
      <c r="J40" s="409" t="s">
        <v>359</v>
      </c>
      <c r="K40" s="163" t="s">
        <v>359</v>
      </c>
      <c r="L40" s="163"/>
      <c r="M40" s="163"/>
      <c r="N40" s="336" t="s">
        <v>360</v>
      </c>
      <c r="O40" s="254">
        <v>2.0</v>
      </c>
      <c r="P40" s="255">
        <v>5.0</v>
      </c>
      <c r="Q40" s="170"/>
      <c r="R40" s="171"/>
      <c r="S40" s="172"/>
      <c r="T40" s="173"/>
      <c r="U40" s="174"/>
      <c r="V40" s="175"/>
      <c r="W40" s="176"/>
      <c r="X40" s="176"/>
      <c r="Y40" s="182">
        <v>0.0</v>
      </c>
      <c r="Z40" s="178">
        <v>30.0</v>
      </c>
      <c r="AA40" s="179" t="s">
        <v>133</v>
      </c>
      <c r="AB40" s="180">
        <v>1.0</v>
      </c>
      <c r="AC40" s="181">
        <v>0.0321875</v>
      </c>
      <c r="AD40" s="182" t="s">
        <v>140</v>
      </c>
      <c r="AE40" s="183" t="s">
        <v>132</v>
      </c>
      <c r="AF40" s="165" t="s">
        <v>133</v>
      </c>
      <c r="AG40" s="183">
        <v>2.9</v>
      </c>
      <c r="AH40" s="446">
        <v>10.0</v>
      </c>
      <c r="AI40" s="185">
        <v>17.5</v>
      </c>
      <c r="AJ40" s="183">
        <v>0.0</v>
      </c>
      <c r="AK40" s="457">
        <v>-17.5</v>
      </c>
      <c r="AL40" s="187"/>
      <c r="AM40" s="188">
        <f>AK40+AM36</f>
        <v>2000.27</v>
      </c>
      <c r="AN40" s="189">
        <f>if(AM40&gt;AN36,AM40,AN36)</f>
        <v>2025.77</v>
      </c>
      <c r="AO40" s="189">
        <f>AM40-AN40</f>
        <v>-25.5</v>
      </c>
      <c r="AP40" s="190">
        <f>AO40/AN40</f>
        <v>-0.01258780612</v>
      </c>
      <c r="AQ40" s="191">
        <f>AK40/AI40</f>
        <v>-1</v>
      </c>
      <c r="AR40" s="116"/>
      <c r="AS40" s="98"/>
      <c r="AT40" s="98"/>
      <c r="AU40" s="98"/>
      <c r="AV40" s="98"/>
      <c r="AW40" s="98"/>
      <c r="AX40" s="98"/>
      <c r="AY40" s="98"/>
      <c r="AZ40" s="98"/>
      <c r="BA40" s="98"/>
      <c r="BB40" s="98"/>
      <c r="BC40" s="98"/>
      <c r="BD40" s="98"/>
      <c r="BE40" s="98"/>
      <c r="BF40" s="98"/>
      <c r="BG40" s="98"/>
      <c r="BH40" s="98"/>
      <c r="BI40" s="98"/>
      <c r="BJ40" s="98"/>
      <c r="BK40" s="98"/>
      <c r="BL40" s="98"/>
      <c r="BM40" s="98"/>
      <c r="BN40" s="98"/>
    </row>
    <row r="41">
      <c r="A41" s="453"/>
      <c r="B41" s="366"/>
      <c r="C41" s="129"/>
      <c r="D41" s="130"/>
      <c r="E41" s="131"/>
      <c r="F41" s="132"/>
      <c r="G41" s="132"/>
      <c r="H41" s="132" t="str">
        <f>VLOOKUP(H40,VALIDATION!F:G,2,false)</f>
        <v>61dc5273a4eaad5dc976fcee</v>
      </c>
      <c r="I41" s="133">
        <v>1.28</v>
      </c>
      <c r="J41" s="133">
        <v>4.5</v>
      </c>
      <c r="K41" s="130"/>
      <c r="L41" s="130"/>
      <c r="M41" s="130"/>
      <c r="N41" s="458"/>
      <c r="O41" s="168">
        <v>2.0</v>
      </c>
      <c r="P41" s="169">
        <v>6.0</v>
      </c>
      <c r="Q41" s="196"/>
      <c r="R41" s="197"/>
      <c r="S41" s="198"/>
      <c r="T41" s="199"/>
      <c r="U41" s="200"/>
      <c r="V41" s="201"/>
      <c r="W41" s="202"/>
      <c r="X41" s="202"/>
      <c r="Y41" s="376">
        <v>0.0</v>
      </c>
      <c r="Z41" s="377">
        <v>0.0</v>
      </c>
      <c r="AA41" s="205" t="s">
        <v>132</v>
      </c>
      <c r="AB41" s="141">
        <v>2.0</v>
      </c>
      <c r="AC41" s="142">
        <v>0.032789351851851854</v>
      </c>
      <c r="AD41" s="206" t="s">
        <v>140</v>
      </c>
      <c r="AE41" s="207" t="s">
        <v>132</v>
      </c>
      <c r="AF41" s="133" t="s">
        <v>133</v>
      </c>
      <c r="AG41" s="207">
        <v>2.96</v>
      </c>
      <c r="AH41" s="449">
        <v>5.0</v>
      </c>
      <c r="AI41" s="209"/>
      <c r="AJ41" s="207"/>
      <c r="AK41" s="459"/>
      <c r="AL41" s="114"/>
      <c r="AM41" s="211"/>
      <c r="AN41" s="132"/>
      <c r="AO41" s="132"/>
      <c r="AP41" s="149"/>
      <c r="AQ41" s="150"/>
      <c r="AR41" s="149"/>
      <c r="AS41" s="132"/>
      <c r="AT41" s="132"/>
      <c r="AU41" s="132"/>
      <c r="AV41" s="132"/>
      <c r="AW41" s="132"/>
      <c r="AX41" s="132"/>
      <c r="AY41" s="132"/>
      <c r="AZ41" s="132"/>
      <c r="BA41" s="132"/>
      <c r="BB41" s="132"/>
      <c r="BC41" s="132"/>
      <c r="BD41" s="132"/>
      <c r="BE41" s="132"/>
      <c r="BF41" s="132"/>
      <c r="BG41" s="132"/>
      <c r="BH41" s="132"/>
      <c r="BI41" s="132"/>
      <c r="BJ41" s="132"/>
      <c r="BK41" s="132"/>
      <c r="BL41" s="132"/>
      <c r="BM41" s="132"/>
      <c r="BN41" s="132"/>
    </row>
    <row r="42">
      <c r="A42" s="454"/>
      <c r="B42" s="362"/>
      <c r="C42" s="95"/>
      <c r="D42" s="96"/>
      <c r="E42" s="97"/>
      <c r="F42" s="98"/>
      <c r="G42" s="98"/>
      <c r="H42" s="98"/>
      <c r="I42" s="98"/>
      <c r="J42" s="98"/>
      <c r="K42" s="96"/>
      <c r="L42" s="96"/>
      <c r="M42" s="96"/>
      <c r="N42" s="279" t="s">
        <v>361</v>
      </c>
      <c r="O42" s="168">
        <v>2.0</v>
      </c>
      <c r="P42" s="169">
        <v>6.0</v>
      </c>
      <c r="Q42" s="294">
        <v>4.0</v>
      </c>
      <c r="R42" s="295">
        <v>5.0</v>
      </c>
      <c r="S42" s="198"/>
      <c r="T42" s="199"/>
      <c r="U42" s="200"/>
      <c r="V42" s="201"/>
      <c r="W42" s="202"/>
      <c r="X42" s="202"/>
      <c r="Y42" s="360">
        <v>0.0</v>
      </c>
      <c r="Z42" s="361">
        <v>0.0</v>
      </c>
      <c r="AA42" s="272" t="s">
        <v>133</v>
      </c>
      <c r="AB42" s="107">
        <v>3.0</v>
      </c>
      <c r="AC42" s="108">
        <v>0.061921296296296294</v>
      </c>
      <c r="AD42" s="273" t="s">
        <v>140</v>
      </c>
      <c r="AE42" s="274" t="s">
        <v>132</v>
      </c>
      <c r="AF42" s="99" t="s">
        <v>133</v>
      </c>
      <c r="AG42" s="274">
        <v>15.0</v>
      </c>
      <c r="AH42" s="411">
        <v>2.5</v>
      </c>
      <c r="AI42" s="276"/>
      <c r="AJ42" s="274"/>
      <c r="AK42" s="460"/>
      <c r="AL42" s="114"/>
      <c r="AM42" s="278"/>
      <c r="AN42" s="98"/>
      <c r="AO42" s="98"/>
      <c r="AP42" s="116"/>
      <c r="AQ42" s="117"/>
      <c r="AR42" s="116"/>
      <c r="AS42" s="98"/>
      <c r="AT42" s="98"/>
      <c r="AU42" s="98"/>
      <c r="AV42" s="98"/>
      <c r="AW42" s="98"/>
      <c r="AX42" s="98"/>
      <c r="AY42" s="98"/>
      <c r="AZ42" s="98"/>
      <c r="BA42" s="98"/>
      <c r="BB42" s="98"/>
      <c r="BC42" s="98"/>
      <c r="BD42" s="98"/>
      <c r="BE42" s="98"/>
      <c r="BF42" s="98"/>
      <c r="BG42" s="98"/>
      <c r="BH42" s="98"/>
      <c r="BI42" s="98"/>
      <c r="BJ42" s="98"/>
      <c r="BK42" s="98"/>
      <c r="BL42" s="98"/>
      <c r="BM42" s="98"/>
      <c r="BN42" s="98"/>
    </row>
    <row r="43">
      <c r="A43" s="455"/>
      <c r="B43" s="368"/>
      <c r="C43" s="314"/>
      <c r="D43" s="315"/>
      <c r="E43" s="316"/>
      <c r="F43" s="317"/>
      <c r="G43" s="317"/>
      <c r="H43" s="317"/>
      <c r="I43" s="328"/>
      <c r="J43" s="328"/>
      <c r="K43" s="315"/>
      <c r="L43" s="315"/>
      <c r="M43" s="315"/>
      <c r="N43" s="318" t="s">
        <v>362</v>
      </c>
      <c r="O43" s="338">
        <v>2.0</v>
      </c>
      <c r="P43" s="339">
        <v>6.0</v>
      </c>
      <c r="Q43" s="340">
        <v>4.0</v>
      </c>
      <c r="R43" s="341">
        <v>6.0</v>
      </c>
      <c r="S43" s="225"/>
      <c r="T43" s="226"/>
      <c r="U43" s="227"/>
      <c r="V43" s="228"/>
      <c r="W43" s="229"/>
      <c r="X43" s="229"/>
      <c r="Y43" s="342"/>
      <c r="Z43" s="323"/>
      <c r="AA43" s="324"/>
      <c r="AB43" s="343"/>
      <c r="AC43" s="326"/>
      <c r="AD43" s="322" t="s">
        <v>142</v>
      </c>
      <c r="AE43" s="327"/>
      <c r="AF43" s="328"/>
      <c r="AG43" s="327"/>
      <c r="AH43" s="444"/>
      <c r="AI43" s="330"/>
      <c r="AJ43" s="331"/>
      <c r="AK43" s="461"/>
      <c r="AL43" s="242"/>
      <c r="AM43" s="333"/>
      <c r="AN43" s="317"/>
      <c r="AO43" s="317"/>
      <c r="AP43" s="334"/>
      <c r="AQ43" s="335"/>
      <c r="AR43" s="149"/>
      <c r="AS43" s="132"/>
      <c r="AT43" s="132"/>
      <c r="AU43" s="132"/>
      <c r="AV43" s="132"/>
      <c r="AW43" s="132"/>
      <c r="AX43" s="132"/>
      <c r="AY43" s="132"/>
      <c r="AZ43" s="132"/>
      <c r="BA43" s="132"/>
      <c r="BB43" s="132"/>
      <c r="BC43" s="132"/>
      <c r="BD43" s="132"/>
      <c r="BE43" s="132"/>
      <c r="BF43" s="132"/>
      <c r="BG43" s="132"/>
      <c r="BH43" s="132"/>
      <c r="BI43" s="132"/>
      <c r="BJ43" s="132"/>
      <c r="BK43" s="132"/>
      <c r="BL43" s="132"/>
      <c r="BM43" s="132"/>
      <c r="BN43" s="132"/>
    </row>
    <row r="44">
      <c r="A44" s="451" t="b">
        <v>0</v>
      </c>
      <c r="B44" s="456">
        <v>44581.0</v>
      </c>
      <c r="C44" s="162">
        <v>0.14068287037037036</v>
      </c>
      <c r="D44" s="166" t="s">
        <v>363</v>
      </c>
      <c r="E44" s="387" t="s">
        <v>16</v>
      </c>
      <c r="F44" s="379" t="s">
        <v>144</v>
      </c>
      <c r="G44" s="165" t="s">
        <v>55</v>
      </c>
      <c r="H44" s="165" t="s">
        <v>176</v>
      </c>
      <c r="I44" s="409" t="s">
        <v>364</v>
      </c>
      <c r="J44" s="409" t="s">
        <v>365</v>
      </c>
      <c r="K44" s="163" t="s">
        <v>365</v>
      </c>
      <c r="L44" s="163"/>
      <c r="M44" s="163"/>
      <c r="N44" s="336" t="s">
        <v>366</v>
      </c>
      <c r="O44" s="254">
        <v>0.0</v>
      </c>
      <c r="P44" s="255">
        <v>0.0</v>
      </c>
      <c r="Q44" s="170"/>
      <c r="R44" s="171"/>
      <c r="S44" s="172"/>
      <c r="T44" s="173"/>
      <c r="U44" s="174"/>
      <c r="V44" s="175"/>
      <c r="W44" s="176"/>
      <c r="X44" s="176"/>
      <c r="Y44" s="392">
        <v>0.0</v>
      </c>
      <c r="Z44" s="393">
        <v>0.0</v>
      </c>
      <c r="AA44" s="394"/>
      <c r="AB44" s="180">
        <v>1.0</v>
      </c>
      <c r="AC44" s="181">
        <v>0.9924189814814814</v>
      </c>
      <c r="AD44" s="182" t="s">
        <v>140</v>
      </c>
      <c r="AE44" s="183" t="s">
        <v>132</v>
      </c>
      <c r="AF44" s="165" t="s">
        <v>166</v>
      </c>
      <c r="AG44" s="183">
        <v>1.22</v>
      </c>
      <c r="AH44" s="446">
        <v>45.45</v>
      </c>
      <c r="AI44" s="185">
        <v>10.0</v>
      </c>
      <c r="AJ44" s="183">
        <v>1.32</v>
      </c>
      <c r="AK44" s="457">
        <v>25.0</v>
      </c>
      <c r="AL44" s="187"/>
      <c r="AM44" s="188">
        <f>AK44+AM40</f>
        <v>2025.27</v>
      </c>
      <c r="AN44" s="189">
        <f>if(AM44&gt;AN40,AM44,AN40)</f>
        <v>2025.77</v>
      </c>
      <c r="AO44" s="189">
        <f>AM44-AN44</f>
        <v>-0.5</v>
      </c>
      <c r="AP44" s="190">
        <f>AO44/AN44</f>
        <v>-0.0002468197278</v>
      </c>
      <c r="AQ44" s="191">
        <f>AK44/AI44</f>
        <v>2.5</v>
      </c>
      <c r="AR44" s="116"/>
      <c r="AS44" s="98"/>
      <c r="AT44" s="98"/>
      <c r="AU44" s="98"/>
      <c r="AV44" s="98"/>
      <c r="AW44" s="98"/>
      <c r="AX44" s="98"/>
      <c r="AY44" s="98"/>
      <c r="AZ44" s="98"/>
      <c r="BA44" s="98"/>
      <c r="BB44" s="98"/>
      <c r="BC44" s="98"/>
      <c r="BD44" s="98"/>
      <c r="BE44" s="98"/>
      <c r="BF44" s="98"/>
      <c r="BG44" s="98"/>
      <c r="BH44" s="98"/>
      <c r="BI44" s="98"/>
      <c r="BJ44" s="98"/>
      <c r="BK44" s="98"/>
      <c r="BL44" s="98"/>
      <c r="BM44" s="98"/>
      <c r="BN44" s="98"/>
    </row>
    <row r="45">
      <c r="A45" s="453"/>
      <c r="B45" s="366"/>
      <c r="C45" s="129"/>
      <c r="D45" s="130"/>
      <c r="E45" s="131"/>
      <c r="F45" s="132"/>
      <c r="G45" s="132"/>
      <c r="H45" s="132" t="str">
        <f>VLOOKUP(H44,VALIDATION!F:G,2,false)</f>
        <v>61dc5273a4eaad5dc976fcee</v>
      </c>
      <c r="I45" s="132"/>
      <c r="J45" s="132"/>
      <c r="K45" s="130"/>
      <c r="L45" s="130"/>
      <c r="M45" s="130"/>
      <c r="N45" s="397" t="s">
        <v>367</v>
      </c>
      <c r="O45" s="168">
        <v>0.0</v>
      </c>
      <c r="P45" s="169">
        <v>0.0</v>
      </c>
      <c r="Q45" s="196"/>
      <c r="R45" s="197"/>
      <c r="S45" s="198"/>
      <c r="T45" s="199"/>
      <c r="U45" s="200"/>
      <c r="V45" s="201"/>
      <c r="W45" s="202"/>
      <c r="X45" s="202"/>
      <c r="Y45" s="376">
        <v>0.0</v>
      </c>
      <c r="Z45" s="377">
        <v>0.0</v>
      </c>
      <c r="AA45" s="140"/>
      <c r="AB45" s="141">
        <v>2.0</v>
      </c>
      <c r="AC45" s="142">
        <v>0.0804050925925926</v>
      </c>
      <c r="AD45" s="206" t="s">
        <v>165</v>
      </c>
      <c r="AE45" s="207" t="s">
        <v>132</v>
      </c>
      <c r="AF45" s="133" t="s">
        <v>133</v>
      </c>
      <c r="AG45" s="207">
        <v>1.71</v>
      </c>
      <c r="AH45" s="449">
        <v>14.28</v>
      </c>
      <c r="AI45" s="209"/>
      <c r="AJ45" s="207"/>
      <c r="AK45" s="459"/>
      <c r="AL45" s="114"/>
      <c r="AM45" s="211"/>
      <c r="AN45" s="132"/>
      <c r="AO45" s="132"/>
      <c r="AP45" s="149"/>
      <c r="AQ45" s="150"/>
      <c r="AR45" s="149"/>
      <c r="AS45" s="132"/>
      <c r="AT45" s="132"/>
      <c r="AU45" s="132"/>
      <c r="AV45" s="132"/>
      <c r="AW45" s="132"/>
      <c r="AX45" s="132"/>
      <c r="AY45" s="132"/>
      <c r="AZ45" s="132"/>
      <c r="BA45" s="132"/>
      <c r="BB45" s="132"/>
      <c r="BC45" s="132"/>
      <c r="BD45" s="132"/>
      <c r="BE45" s="132"/>
      <c r="BF45" s="132"/>
      <c r="BG45" s="132"/>
      <c r="BH45" s="132"/>
      <c r="BI45" s="132"/>
      <c r="BJ45" s="132"/>
      <c r="BK45" s="132"/>
      <c r="BL45" s="132"/>
      <c r="BM45" s="132"/>
      <c r="BN45" s="132"/>
    </row>
    <row r="46">
      <c r="A46" s="454"/>
      <c r="B46" s="362"/>
      <c r="C46" s="95"/>
      <c r="D46" s="96"/>
      <c r="E46" s="97"/>
      <c r="F46" s="98"/>
      <c r="G46" s="98"/>
      <c r="H46" s="98"/>
      <c r="I46" s="98"/>
      <c r="J46" s="98"/>
      <c r="K46" s="96"/>
      <c r="L46" s="96"/>
      <c r="M46" s="96"/>
      <c r="N46" s="279" t="s">
        <v>368</v>
      </c>
      <c r="O46" s="168">
        <v>6.0</v>
      </c>
      <c r="P46" s="169">
        <v>7.0</v>
      </c>
      <c r="Q46" s="294">
        <v>4.0</v>
      </c>
      <c r="R46" s="295">
        <v>6.0</v>
      </c>
      <c r="S46" s="296">
        <v>0.0</v>
      </c>
      <c r="T46" s="297">
        <v>1.0</v>
      </c>
      <c r="U46" s="200"/>
      <c r="V46" s="201"/>
      <c r="W46" s="202"/>
      <c r="X46" s="202"/>
      <c r="Y46" s="360">
        <v>0.0</v>
      </c>
      <c r="Z46" s="361">
        <v>0.0</v>
      </c>
      <c r="AA46" s="106"/>
      <c r="AB46" s="107">
        <v>3.0</v>
      </c>
      <c r="AC46" s="108">
        <v>0.09625</v>
      </c>
      <c r="AD46" s="273" t="s">
        <v>179</v>
      </c>
      <c r="AE46" s="274" t="s">
        <v>132</v>
      </c>
      <c r="AF46" s="99" t="s">
        <v>133</v>
      </c>
      <c r="AG46" s="274">
        <v>6.4</v>
      </c>
      <c r="AH46" s="411">
        <v>4.85</v>
      </c>
      <c r="AI46" s="276"/>
      <c r="AJ46" s="274"/>
      <c r="AK46" s="460"/>
      <c r="AL46" s="114"/>
      <c r="AM46" s="278"/>
      <c r="AN46" s="98"/>
      <c r="AO46" s="98"/>
      <c r="AP46" s="116"/>
      <c r="AQ46" s="117"/>
      <c r="AR46" s="116"/>
      <c r="AS46" s="98"/>
      <c r="AT46" s="98"/>
      <c r="AU46" s="98"/>
      <c r="AV46" s="98"/>
      <c r="AW46" s="98"/>
      <c r="AX46" s="98"/>
      <c r="AY46" s="98"/>
      <c r="AZ46" s="98"/>
      <c r="BA46" s="98"/>
      <c r="BB46" s="98"/>
      <c r="BC46" s="98"/>
      <c r="BD46" s="98"/>
      <c r="BE46" s="98"/>
      <c r="BF46" s="98"/>
      <c r="BG46" s="98"/>
      <c r="BH46" s="98"/>
      <c r="BI46" s="98"/>
      <c r="BJ46" s="98"/>
      <c r="BK46" s="98"/>
      <c r="BL46" s="98"/>
      <c r="BM46" s="98"/>
      <c r="BN46" s="98"/>
    </row>
    <row r="47">
      <c r="A47" s="455"/>
      <c r="B47" s="368"/>
      <c r="C47" s="314"/>
      <c r="D47" s="315"/>
      <c r="E47" s="316"/>
      <c r="F47" s="317"/>
      <c r="G47" s="317"/>
      <c r="H47" s="317"/>
      <c r="I47" s="317"/>
      <c r="J47" s="317"/>
      <c r="K47" s="315"/>
      <c r="L47" s="315"/>
      <c r="M47" s="315"/>
      <c r="N47" s="383"/>
      <c r="O47" s="338">
        <v>6.0</v>
      </c>
      <c r="P47" s="339">
        <v>7.0</v>
      </c>
      <c r="Q47" s="340">
        <v>4.0</v>
      </c>
      <c r="R47" s="341">
        <v>6.0</v>
      </c>
      <c r="S47" s="371">
        <v>4.0</v>
      </c>
      <c r="T47" s="372">
        <v>6.0</v>
      </c>
      <c r="U47" s="227"/>
      <c r="V47" s="228"/>
      <c r="W47" s="229"/>
      <c r="X47" s="229"/>
      <c r="Y47" s="342"/>
      <c r="Z47" s="323"/>
      <c r="AA47" s="324"/>
      <c r="AB47" s="343"/>
      <c r="AC47" s="326"/>
      <c r="AD47" s="322" t="s">
        <v>142</v>
      </c>
      <c r="AE47" s="327"/>
      <c r="AF47" s="328"/>
      <c r="AG47" s="327"/>
      <c r="AH47" s="444"/>
      <c r="AI47" s="330"/>
      <c r="AJ47" s="331"/>
      <c r="AK47" s="461"/>
      <c r="AL47" s="242"/>
      <c r="AM47" s="333"/>
      <c r="AN47" s="317"/>
      <c r="AO47" s="317"/>
      <c r="AP47" s="334"/>
      <c r="AQ47" s="335"/>
      <c r="AR47" s="149"/>
      <c r="AS47" s="132"/>
      <c r="AT47" s="132"/>
      <c r="AU47" s="132"/>
      <c r="AV47" s="132"/>
      <c r="AW47" s="132"/>
      <c r="AX47" s="132"/>
      <c r="AY47" s="132"/>
      <c r="AZ47" s="132"/>
      <c r="BA47" s="132"/>
      <c r="BB47" s="132"/>
      <c r="BC47" s="132"/>
      <c r="BD47" s="132"/>
      <c r="BE47" s="132"/>
      <c r="BF47" s="132"/>
      <c r="BG47" s="132"/>
      <c r="BH47" s="132"/>
      <c r="BI47" s="132"/>
      <c r="BJ47" s="132"/>
      <c r="BK47" s="132"/>
      <c r="BL47" s="132"/>
      <c r="BM47" s="132"/>
      <c r="BN47" s="132"/>
    </row>
    <row r="48">
      <c r="A48" s="451" t="b">
        <v>0</v>
      </c>
      <c r="B48" s="161">
        <v>44582.0</v>
      </c>
      <c r="C48" s="162">
        <v>0.05703703703703704</v>
      </c>
      <c r="D48" s="163" t="s">
        <v>369</v>
      </c>
      <c r="E48" s="164" t="s">
        <v>16</v>
      </c>
      <c r="F48" s="165" t="s">
        <v>144</v>
      </c>
      <c r="G48" s="165" t="s">
        <v>55</v>
      </c>
      <c r="H48" s="165" t="s">
        <v>137</v>
      </c>
      <c r="I48" s="409" t="s">
        <v>370</v>
      </c>
      <c r="J48" s="409" t="s">
        <v>371</v>
      </c>
      <c r="K48" s="166" t="s">
        <v>370</v>
      </c>
      <c r="L48" s="166"/>
      <c r="M48" s="166"/>
      <c r="N48" s="167"/>
      <c r="O48" s="254">
        <v>1.0</v>
      </c>
      <c r="P48" s="255">
        <v>0.0</v>
      </c>
      <c r="Q48" s="170"/>
      <c r="R48" s="171"/>
      <c r="S48" s="172"/>
      <c r="T48" s="173"/>
      <c r="U48" s="174"/>
      <c r="V48" s="175"/>
      <c r="W48" s="176"/>
      <c r="X48" s="176"/>
      <c r="Y48" s="392">
        <v>0.0</v>
      </c>
      <c r="Z48" s="393">
        <v>0.0</v>
      </c>
      <c r="AA48" s="179" t="s">
        <v>132</v>
      </c>
      <c r="AB48" s="180">
        <v>1.0</v>
      </c>
      <c r="AC48" s="181">
        <v>0.012430555555555556</v>
      </c>
      <c r="AD48" s="182" t="s">
        <v>140</v>
      </c>
      <c r="AE48" s="183" t="s">
        <v>132</v>
      </c>
      <c r="AF48" s="165" t="s">
        <v>166</v>
      </c>
      <c r="AG48" s="183">
        <v>1.2</v>
      </c>
      <c r="AH48" s="446">
        <v>37.5</v>
      </c>
      <c r="AI48" s="185">
        <v>10.0</v>
      </c>
      <c r="AJ48" s="183">
        <v>0.0</v>
      </c>
      <c r="AK48" s="186">
        <v>-10.0</v>
      </c>
      <c r="AL48" s="187"/>
      <c r="AM48" s="188">
        <f>AK48+AM44</f>
        <v>2015.27</v>
      </c>
      <c r="AN48" s="189">
        <f>if(AM48&gt;AN44,AM48,AN44)</f>
        <v>2025.77</v>
      </c>
      <c r="AO48" s="189">
        <f>AM48-AN48</f>
        <v>-10.5</v>
      </c>
      <c r="AP48" s="190">
        <f>AO48/AN48</f>
        <v>-0.005183214284</v>
      </c>
      <c r="AQ48" s="191">
        <f>AK48/AI48</f>
        <v>-1</v>
      </c>
      <c r="AR48" s="116"/>
      <c r="AS48" s="98"/>
      <c r="AT48" s="98"/>
      <c r="AU48" s="98"/>
      <c r="AV48" s="98"/>
      <c r="AW48" s="98"/>
      <c r="AX48" s="98"/>
      <c r="AY48" s="98"/>
      <c r="AZ48" s="98"/>
      <c r="BA48" s="98"/>
      <c r="BB48" s="98"/>
      <c r="BC48" s="98"/>
      <c r="BD48" s="98"/>
      <c r="BE48" s="98"/>
      <c r="BF48" s="98"/>
      <c r="BG48" s="98"/>
      <c r="BH48" s="98"/>
      <c r="BI48" s="98"/>
      <c r="BJ48" s="98"/>
      <c r="BK48" s="98"/>
      <c r="BL48" s="98"/>
      <c r="BM48" s="98"/>
      <c r="BN48" s="98"/>
    </row>
    <row r="49">
      <c r="A49" s="453"/>
      <c r="B49" s="128"/>
      <c r="C49" s="129"/>
      <c r="D49" s="130"/>
      <c r="E49" s="131"/>
      <c r="F49" s="132"/>
      <c r="G49" s="132"/>
      <c r="H49" s="132" t="str">
        <f>VLOOKUP(H48,VALIDATION!F:G,2,false)</f>
        <v>61dc5283a4eaad5dc976fcf2</v>
      </c>
      <c r="I49" s="133">
        <v>1.35</v>
      </c>
      <c r="J49" s="133">
        <v>3.95</v>
      </c>
      <c r="K49" s="130"/>
      <c r="L49" s="130"/>
      <c r="M49" s="130"/>
      <c r="N49" s="195"/>
      <c r="O49" s="168">
        <v>5.0</v>
      </c>
      <c r="P49" s="169">
        <v>0.0</v>
      </c>
      <c r="Q49" s="196"/>
      <c r="R49" s="197"/>
      <c r="S49" s="198"/>
      <c r="T49" s="199"/>
      <c r="U49" s="200"/>
      <c r="V49" s="201"/>
      <c r="W49" s="202"/>
      <c r="X49" s="202"/>
      <c r="Y49" s="376">
        <v>0.0</v>
      </c>
      <c r="Z49" s="377">
        <v>0.0</v>
      </c>
      <c r="AA49" s="205" t="s">
        <v>133</v>
      </c>
      <c r="AB49" s="141">
        <v>2.0</v>
      </c>
      <c r="AC49" s="142">
        <v>0.022233796296296297</v>
      </c>
      <c r="AD49" s="206" t="s">
        <v>296</v>
      </c>
      <c r="AE49" s="207" t="s">
        <v>132</v>
      </c>
      <c r="AF49" s="133" t="s">
        <v>166</v>
      </c>
      <c r="AG49" s="207">
        <v>1.07</v>
      </c>
      <c r="AH49" s="449">
        <v>35.71</v>
      </c>
      <c r="AI49" s="209"/>
      <c r="AJ49" s="207"/>
      <c r="AK49" s="210"/>
      <c r="AL49" s="114"/>
      <c r="AM49" s="211"/>
      <c r="AN49" s="132"/>
      <c r="AO49" s="132"/>
      <c r="AP49" s="149"/>
      <c r="AQ49" s="150"/>
      <c r="AR49" s="149"/>
      <c r="AS49" s="132"/>
      <c r="AT49" s="132"/>
      <c r="AU49" s="132"/>
      <c r="AV49" s="132"/>
      <c r="AW49" s="132"/>
      <c r="AX49" s="132"/>
      <c r="AY49" s="132"/>
      <c r="AZ49" s="132"/>
      <c r="BA49" s="132"/>
      <c r="BB49" s="132"/>
      <c r="BC49" s="132"/>
      <c r="BD49" s="132"/>
      <c r="BE49" s="132"/>
      <c r="BF49" s="132"/>
      <c r="BG49" s="132"/>
      <c r="BH49" s="132"/>
      <c r="BI49" s="132"/>
      <c r="BJ49" s="132"/>
      <c r="BK49" s="132"/>
      <c r="BL49" s="132"/>
      <c r="BM49" s="132"/>
      <c r="BN49" s="132"/>
    </row>
    <row r="50">
      <c r="A50" s="462"/>
      <c r="B50" s="215"/>
      <c r="C50" s="216"/>
      <c r="D50" s="217"/>
      <c r="E50" s="218"/>
      <c r="F50" s="219"/>
      <c r="G50" s="219"/>
      <c r="H50" s="219"/>
      <c r="I50" s="219"/>
      <c r="J50" s="219"/>
      <c r="K50" s="217"/>
      <c r="L50" s="217"/>
      <c r="M50" s="217"/>
      <c r="N50" s="220" t="s">
        <v>372</v>
      </c>
      <c r="O50" s="221">
        <v>6.0</v>
      </c>
      <c r="P50" s="222">
        <v>0.0</v>
      </c>
      <c r="Q50" s="298">
        <v>6.0</v>
      </c>
      <c r="R50" s="299">
        <v>2.0</v>
      </c>
      <c r="S50" s="225"/>
      <c r="T50" s="226"/>
      <c r="U50" s="227"/>
      <c r="V50" s="228"/>
      <c r="W50" s="229"/>
      <c r="X50" s="229"/>
      <c r="Y50" s="302"/>
      <c r="Z50" s="231"/>
      <c r="AA50" s="232"/>
      <c r="AB50" s="233"/>
      <c r="AC50" s="234"/>
      <c r="AD50" s="235" t="s">
        <v>142</v>
      </c>
      <c r="AE50" s="236"/>
      <c r="AF50" s="237"/>
      <c r="AG50" s="236"/>
      <c r="AH50" s="463"/>
      <c r="AI50" s="239"/>
      <c r="AJ50" s="240"/>
      <c r="AK50" s="241"/>
      <c r="AL50" s="242"/>
      <c r="AM50" s="243"/>
      <c r="AN50" s="219"/>
      <c r="AO50" s="219"/>
      <c r="AP50" s="244"/>
      <c r="AQ50" s="245"/>
      <c r="AR50" s="116"/>
      <c r="AS50" s="98"/>
      <c r="AT50" s="98"/>
      <c r="AU50" s="98"/>
      <c r="AV50" s="98"/>
      <c r="AW50" s="98"/>
      <c r="AX50" s="98"/>
      <c r="AY50" s="98"/>
      <c r="AZ50" s="98"/>
      <c r="BA50" s="98"/>
      <c r="BB50" s="98"/>
      <c r="BC50" s="98"/>
      <c r="BD50" s="98"/>
      <c r="BE50" s="98"/>
      <c r="BF50" s="98"/>
      <c r="BG50" s="98"/>
      <c r="BH50" s="98"/>
      <c r="BI50" s="98"/>
      <c r="BJ50" s="98"/>
      <c r="BK50" s="98"/>
      <c r="BL50" s="98"/>
      <c r="BM50" s="98"/>
      <c r="BN50" s="98"/>
    </row>
    <row r="51">
      <c r="A51" s="347" t="b">
        <v>0</v>
      </c>
      <c r="B51" s="247">
        <v>44582.0</v>
      </c>
      <c r="C51" s="248">
        <v>0.1631712962962963</v>
      </c>
      <c r="D51" s="249" t="s">
        <v>373</v>
      </c>
      <c r="E51" s="357" t="s">
        <v>16</v>
      </c>
      <c r="F51" s="358" t="s">
        <v>144</v>
      </c>
      <c r="G51" s="251" t="s">
        <v>54</v>
      </c>
      <c r="H51" s="251" t="s">
        <v>137</v>
      </c>
      <c r="I51" s="132" t="s">
        <v>374</v>
      </c>
      <c r="J51" s="132" t="s">
        <v>375</v>
      </c>
      <c r="K51" s="252" t="s">
        <v>374</v>
      </c>
      <c r="L51" s="252"/>
      <c r="M51" s="252"/>
      <c r="N51" s="286" t="s">
        <v>376</v>
      </c>
      <c r="O51" s="254">
        <v>2.0</v>
      </c>
      <c r="P51" s="255">
        <v>6.0</v>
      </c>
      <c r="Q51" s="170"/>
      <c r="R51" s="171"/>
      <c r="S51" s="172"/>
      <c r="T51" s="173"/>
      <c r="U51" s="174"/>
      <c r="V51" s="175"/>
      <c r="W51" s="176"/>
      <c r="X51" s="176"/>
      <c r="Y51" s="402">
        <v>0.0</v>
      </c>
      <c r="Z51" s="403">
        <v>0.0</v>
      </c>
      <c r="AA51" s="257" t="s">
        <v>133</v>
      </c>
      <c r="AB51" s="258">
        <v>1.0</v>
      </c>
      <c r="AC51" s="259">
        <v>0.10003472222222222</v>
      </c>
      <c r="AD51" s="260" t="s">
        <v>140</v>
      </c>
      <c r="AE51" s="261" t="s">
        <v>132</v>
      </c>
      <c r="AF51" s="251" t="s">
        <v>133</v>
      </c>
      <c r="AG51" s="261">
        <v>2.14</v>
      </c>
      <c r="AH51" s="464">
        <v>20.0</v>
      </c>
      <c r="AI51" s="263">
        <v>25.0</v>
      </c>
      <c r="AJ51" s="261">
        <v>1.53</v>
      </c>
      <c r="AK51" s="264">
        <v>29.08</v>
      </c>
      <c r="AL51" s="187"/>
      <c r="AM51" s="265">
        <f>AK51+AM48</f>
        <v>2044.35</v>
      </c>
      <c r="AN51" s="266">
        <f>if(AM51&gt;AN48,AM51,AN48)</f>
        <v>2044.35</v>
      </c>
      <c r="AO51" s="266">
        <f>AM51-AN51</f>
        <v>0</v>
      </c>
      <c r="AP51" s="267">
        <f>AO51/AN51</f>
        <v>0</v>
      </c>
      <c r="AQ51" s="268">
        <f>AK51/AI51</f>
        <v>1.1632</v>
      </c>
      <c r="AR51" s="149"/>
      <c r="AS51" s="132"/>
      <c r="AT51" s="132"/>
      <c r="AU51" s="132"/>
      <c r="AV51" s="132"/>
      <c r="AW51" s="132"/>
      <c r="AX51" s="132"/>
      <c r="AY51" s="132"/>
      <c r="AZ51" s="132"/>
      <c r="BA51" s="132"/>
      <c r="BB51" s="132"/>
      <c r="BC51" s="132"/>
      <c r="BD51" s="132"/>
      <c r="BE51" s="132"/>
      <c r="BF51" s="132"/>
      <c r="BG51" s="132"/>
      <c r="BH51" s="132"/>
      <c r="BI51" s="132"/>
      <c r="BJ51" s="132"/>
      <c r="BK51" s="132"/>
      <c r="BL51" s="132"/>
      <c r="BM51" s="132"/>
      <c r="BN51" s="132"/>
    </row>
    <row r="52">
      <c r="A52" s="454"/>
      <c r="B52" s="94"/>
      <c r="C52" s="95"/>
      <c r="D52" s="96"/>
      <c r="E52" s="97"/>
      <c r="F52" s="98"/>
      <c r="G52" s="98"/>
      <c r="H52" s="98" t="str">
        <f>VLOOKUP(H51,VALIDATION!F:G,2,false)</f>
        <v>61dc5283a4eaad5dc976fcf2</v>
      </c>
      <c r="I52" s="99">
        <v>1.25</v>
      </c>
      <c r="J52" s="99">
        <v>5.0</v>
      </c>
      <c r="K52" s="96"/>
      <c r="L52" s="96"/>
      <c r="M52" s="96"/>
      <c r="N52" s="270"/>
      <c r="O52" s="168">
        <v>2.0</v>
      </c>
      <c r="P52" s="169">
        <v>6.0</v>
      </c>
      <c r="Q52" s="294">
        <v>1.0</v>
      </c>
      <c r="R52" s="295">
        <v>2.0</v>
      </c>
      <c r="S52" s="198"/>
      <c r="T52" s="199"/>
      <c r="U52" s="200"/>
      <c r="V52" s="201"/>
      <c r="W52" s="202"/>
      <c r="X52" s="202"/>
      <c r="Y52" s="273">
        <v>15.0</v>
      </c>
      <c r="Z52" s="271">
        <v>40.0</v>
      </c>
      <c r="AA52" s="272" t="s">
        <v>132</v>
      </c>
      <c r="AB52" s="107">
        <v>2.0</v>
      </c>
      <c r="AC52" s="108">
        <v>0.11078703703703703</v>
      </c>
      <c r="AD52" s="273" t="s">
        <v>140</v>
      </c>
      <c r="AE52" s="274" t="s">
        <v>132</v>
      </c>
      <c r="AF52" s="99" t="s">
        <v>133</v>
      </c>
      <c r="AG52" s="274">
        <v>4.3</v>
      </c>
      <c r="AH52" s="411">
        <v>2.5</v>
      </c>
      <c r="AI52" s="276"/>
      <c r="AJ52" s="274"/>
      <c r="AK52" s="277"/>
      <c r="AL52" s="114"/>
      <c r="AM52" s="278"/>
      <c r="AN52" s="98"/>
      <c r="AO52" s="98"/>
      <c r="AP52" s="116"/>
      <c r="AQ52" s="117"/>
      <c r="AR52" s="116"/>
      <c r="AS52" s="98"/>
      <c r="AT52" s="98"/>
      <c r="AU52" s="98"/>
      <c r="AV52" s="98"/>
      <c r="AW52" s="98"/>
      <c r="AX52" s="98"/>
      <c r="AY52" s="98"/>
      <c r="AZ52" s="98"/>
      <c r="BA52" s="98"/>
      <c r="BB52" s="98"/>
      <c r="BC52" s="98"/>
      <c r="BD52" s="98"/>
      <c r="BE52" s="98"/>
      <c r="BF52" s="98"/>
      <c r="BG52" s="98"/>
      <c r="BH52" s="98"/>
      <c r="BI52" s="98"/>
      <c r="BJ52" s="98"/>
      <c r="BK52" s="98"/>
      <c r="BL52" s="98"/>
      <c r="BM52" s="98"/>
      <c r="BN52" s="98"/>
    </row>
    <row r="53">
      <c r="A53" s="453"/>
      <c r="B53" s="128"/>
      <c r="C53" s="129"/>
      <c r="D53" s="130"/>
      <c r="E53" s="131"/>
      <c r="F53" s="132"/>
      <c r="G53" s="132"/>
      <c r="H53" s="132"/>
      <c r="I53" s="132"/>
      <c r="J53" s="132"/>
      <c r="K53" s="130"/>
      <c r="L53" s="130"/>
      <c r="M53" s="130"/>
      <c r="N53" s="195"/>
      <c r="O53" s="168">
        <v>2.0</v>
      </c>
      <c r="P53" s="169">
        <v>6.0</v>
      </c>
      <c r="Q53" s="294">
        <v>1.0</v>
      </c>
      <c r="R53" s="295">
        <v>3.0</v>
      </c>
      <c r="S53" s="198"/>
      <c r="T53" s="199"/>
      <c r="U53" s="200"/>
      <c r="V53" s="201"/>
      <c r="W53" s="202"/>
      <c r="X53" s="202"/>
      <c r="Y53" s="206">
        <v>0.0</v>
      </c>
      <c r="Z53" s="204">
        <v>15.0</v>
      </c>
      <c r="AA53" s="205" t="s">
        <v>133</v>
      </c>
      <c r="AB53" s="141">
        <v>3.0</v>
      </c>
      <c r="AC53" s="142">
        <v>0.11212962962962963</v>
      </c>
      <c r="AD53" s="206" t="s">
        <v>140</v>
      </c>
      <c r="AE53" s="207" t="s">
        <v>132</v>
      </c>
      <c r="AF53" s="133" t="s">
        <v>133</v>
      </c>
      <c r="AG53" s="207">
        <v>6.4</v>
      </c>
      <c r="AH53" s="449">
        <v>2.5</v>
      </c>
      <c r="AI53" s="209"/>
      <c r="AJ53" s="207"/>
      <c r="AK53" s="210"/>
      <c r="AL53" s="114"/>
      <c r="AM53" s="211"/>
      <c r="AN53" s="132"/>
      <c r="AO53" s="132"/>
      <c r="AP53" s="149"/>
      <c r="AQ53" s="150"/>
      <c r="AR53" s="149"/>
      <c r="AS53" s="132"/>
      <c r="AT53" s="132"/>
      <c r="AU53" s="132"/>
      <c r="AV53" s="132"/>
      <c r="AW53" s="132"/>
      <c r="AX53" s="132"/>
      <c r="AY53" s="132"/>
      <c r="AZ53" s="132"/>
      <c r="BA53" s="132"/>
      <c r="BB53" s="132"/>
      <c r="BC53" s="132"/>
      <c r="BD53" s="132"/>
      <c r="BE53" s="132"/>
      <c r="BF53" s="132"/>
      <c r="BG53" s="132"/>
      <c r="BH53" s="132"/>
      <c r="BI53" s="132"/>
      <c r="BJ53" s="132"/>
      <c r="BK53" s="132"/>
      <c r="BL53" s="132"/>
      <c r="BM53" s="132"/>
      <c r="BN53" s="132"/>
    </row>
    <row r="54">
      <c r="A54" s="454"/>
      <c r="B54" s="94"/>
      <c r="C54" s="95"/>
      <c r="D54" s="96"/>
      <c r="E54" s="97"/>
      <c r="F54" s="98"/>
      <c r="G54" s="98"/>
      <c r="H54" s="98"/>
      <c r="I54" s="99"/>
      <c r="J54" s="99"/>
      <c r="K54" s="96"/>
      <c r="L54" s="96"/>
      <c r="M54" s="96"/>
      <c r="N54" s="270"/>
      <c r="O54" s="168">
        <v>2.0</v>
      </c>
      <c r="P54" s="169">
        <v>6.0</v>
      </c>
      <c r="Q54" s="294">
        <v>4.0</v>
      </c>
      <c r="R54" s="295">
        <v>4.0</v>
      </c>
      <c r="S54" s="198"/>
      <c r="T54" s="199"/>
      <c r="U54" s="200"/>
      <c r="V54" s="201"/>
      <c r="W54" s="202"/>
      <c r="X54" s="202"/>
      <c r="Y54" s="273">
        <v>40.0</v>
      </c>
      <c r="Z54" s="271">
        <v>0.0</v>
      </c>
      <c r="AA54" s="272" t="s">
        <v>133</v>
      </c>
      <c r="AB54" s="107">
        <v>4.0</v>
      </c>
      <c r="AC54" s="108">
        <v>0.12295138888888889</v>
      </c>
      <c r="AD54" s="273" t="s">
        <v>165</v>
      </c>
      <c r="AE54" s="274" t="s">
        <v>132</v>
      </c>
      <c r="AF54" s="99" t="s">
        <v>166</v>
      </c>
      <c r="AG54" s="274">
        <v>1.68</v>
      </c>
      <c r="AH54" s="411">
        <v>5.0</v>
      </c>
      <c r="AI54" s="276"/>
      <c r="AJ54" s="274"/>
      <c r="AK54" s="277"/>
      <c r="AL54" s="114"/>
      <c r="AM54" s="278"/>
      <c r="AN54" s="98"/>
      <c r="AO54" s="98"/>
      <c r="AP54" s="116"/>
      <c r="AQ54" s="117"/>
      <c r="AR54" s="116"/>
      <c r="AS54" s="98"/>
      <c r="AT54" s="98"/>
      <c r="AU54" s="98"/>
      <c r="AV54" s="98"/>
      <c r="AW54" s="98"/>
      <c r="AX54" s="98"/>
      <c r="AY54" s="98"/>
      <c r="AZ54" s="98"/>
      <c r="BA54" s="98"/>
      <c r="BB54" s="98"/>
      <c r="BC54" s="98"/>
      <c r="BD54" s="98"/>
      <c r="BE54" s="98"/>
      <c r="BF54" s="98"/>
      <c r="BG54" s="98"/>
      <c r="BH54" s="98"/>
      <c r="BI54" s="98"/>
      <c r="BJ54" s="98"/>
      <c r="BK54" s="98"/>
      <c r="BL54" s="98"/>
      <c r="BM54" s="98"/>
      <c r="BN54" s="98"/>
    </row>
    <row r="55">
      <c r="A55" s="453"/>
      <c r="B55" s="128"/>
      <c r="C55" s="129"/>
      <c r="D55" s="130"/>
      <c r="E55" s="131"/>
      <c r="F55" s="132"/>
      <c r="G55" s="132"/>
      <c r="H55" s="132"/>
      <c r="I55" s="132"/>
      <c r="J55" s="132"/>
      <c r="K55" s="130"/>
      <c r="L55" s="130"/>
      <c r="M55" s="130"/>
      <c r="N55" s="195"/>
      <c r="O55" s="168">
        <v>2.0</v>
      </c>
      <c r="P55" s="304">
        <v>6.0</v>
      </c>
      <c r="Q55" s="305">
        <v>4.0</v>
      </c>
      <c r="R55" s="306">
        <v>4.0</v>
      </c>
      <c r="S55" s="198"/>
      <c r="T55" s="199"/>
      <c r="U55" s="200"/>
      <c r="V55" s="201"/>
      <c r="W55" s="202"/>
      <c r="X55" s="202"/>
      <c r="Y55" s="376">
        <v>40.0</v>
      </c>
      <c r="Z55" s="377">
        <v>0.0</v>
      </c>
      <c r="AA55" s="205" t="s">
        <v>133</v>
      </c>
      <c r="AB55" s="141">
        <v>5.0</v>
      </c>
      <c r="AC55" s="142">
        <v>0.12306712962962962</v>
      </c>
      <c r="AD55" s="206" t="s">
        <v>165</v>
      </c>
      <c r="AE55" s="207" t="s">
        <v>132</v>
      </c>
      <c r="AF55" s="133" t="s">
        <v>166</v>
      </c>
      <c r="AG55" s="207">
        <v>1.68</v>
      </c>
      <c r="AH55" s="449">
        <v>5.0</v>
      </c>
      <c r="AI55" s="209"/>
      <c r="AJ55" s="207"/>
      <c r="AK55" s="210"/>
      <c r="AL55" s="114"/>
      <c r="AM55" s="211"/>
      <c r="AN55" s="132"/>
      <c r="AO55" s="132"/>
      <c r="AP55" s="149"/>
      <c r="AQ55" s="150"/>
      <c r="AR55" s="149"/>
      <c r="AS55" s="132"/>
      <c r="AT55" s="132"/>
      <c r="AU55" s="132"/>
      <c r="AV55" s="132"/>
      <c r="AW55" s="132"/>
      <c r="AX55" s="132"/>
      <c r="AY55" s="132"/>
      <c r="AZ55" s="132"/>
      <c r="BA55" s="132"/>
      <c r="BB55" s="132"/>
      <c r="BC55" s="132"/>
      <c r="BD55" s="132"/>
      <c r="BE55" s="132"/>
      <c r="BF55" s="132"/>
      <c r="BG55" s="132"/>
      <c r="BH55" s="132"/>
      <c r="BI55" s="132"/>
      <c r="BJ55" s="132"/>
      <c r="BK55" s="132"/>
      <c r="BL55" s="132"/>
      <c r="BM55" s="132"/>
      <c r="BN55" s="132"/>
    </row>
    <row r="56">
      <c r="A56" s="454"/>
      <c r="B56" s="94"/>
      <c r="C56" s="95"/>
      <c r="D56" s="96"/>
      <c r="E56" s="97"/>
      <c r="F56" s="98"/>
      <c r="G56" s="98"/>
      <c r="H56" s="98"/>
      <c r="I56" s="99"/>
      <c r="J56" s="99"/>
      <c r="K56" s="96"/>
      <c r="L56" s="96"/>
      <c r="M56" s="96"/>
      <c r="N56" s="270"/>
      <c r="O56" s="168">
        <v>2.0</v>
      </c>
      <c r="P56" s="169">
        <v>6.0</v>
      </c>
      <c r="Q56" s="294">
        <v>6.0</v>
      </c>
      <c r="R56" s="295">
        <v>4.0</v>
      </c>
      <c r="S56" s="198"/>
      <c r="T56" s="199"/>
      <c r="U56" s="200"/>
      <c r="V56" s="201"/>
      <c r="W56" s="202"/>
      <c r="X56" s="202"/>
      <c r="Y56" s="360">
        <v>0.0</v>
      </c>
      <c r="Z56" s="361">
        <v>0.0</v>
      </c>
      <c r="AA56" s="272" t="s">
        <v>133</v>
      </c>
      <c r="AB56" s="107">
        <v>6.0</v>
      </c>
      <c r="AC56" s="108">
        <v>0.12606481481481482</v>
      </c>
      <c r="AD56" s="273" t="s">
        <v>165</v>
      </c>
      <c r="AE56" s="274" t="s">
        <v>132</v>
      </c>
      <c r="AF56" s="99" t="s">
        <v>166</v>
      </c>
      <c r="AG56" s="274">
        <v>1.41</v>
      </c>
      <c r="AH56" s="411">
        <v>5.0</v>
      </c>
      <c r="AI56" s="276"/>
      <c r="AJ56" s="274"/>
      <c r="AK56" s="277"/>
      <c r="AL56" s="114"/>
      <c r="AM56" s="278"/>
      <c r="AN56" s="98"/>
      <c r="AO56" s="98"/>
      <c r="AP56" s="116"/>
      <c r="AQ56" s="117"/>
      <c r="AR56" s="116"/>
      <c r="AS56" s="98"/>
      <c r="AT56" s="98"/>
      <c r="AU56" s="98"/>
      <c r="AV56" s="98"/>
      <c r="AW56" s="98"/>
      <c r="AX56" s="98"/>
      <c r="AY56" s="98"/>
      <c r="AZ56" s="98"/>
      <c r="BA56" s="98"/>
      <c r="BB56" s="98"/>
      <c r="BC56" s="98"/>
      <c r="BD56" s="98"/>
      <c r="BE56" s="98"/>
      <c r="BF56" s="98"/>
      <c r="BG56" s="98"/>
      <c r="BH56" s="98"/>
      <c r="BI56" s="98"/>
      <c r="BJ56" s="98"/>
      <c r="BK56" s="98"/>
      <c r="BL56" s="98"/>
      <c r="BM56" s="98"/>
      <c r="BN56" s="98"/>
    </row>
    <row r="57">
      <c r="A57" s="453"/>
      <c r="B57" s="128"/>
      <c r="C57" s="129"/>
      <c r="D57" s="130"/>
      <c r="E57" s="131"/>
      <c r="F57" s="132"/>
      <c r="G57" s="132"/>
      <c r="H57" s="132"/>
      <c r="I57" s="132"/>
      <c r="J57" s="132"/>
      <c r="K57" s="130"/>
      <c r="L57" s="130"/>
      <c r="M57" s="130"/>
      <c r="N57" s="397"/>
      <c r="O57" s="168">
        <v>2.0</v>
      </c>
      <c r="P57" s="169">
        <v>6.0</v>
      </c>
      <c r="Q57" s="294">
        <v>6.0</v>
      </c>
      <c r="R57" s="295">
        <v>4.0</v>
      </c>
      <c r="S57" s="198"/>
      <c r="T57" s="199"/>
      <c r="U57" s="200"/>
      <c r="V57" s="201"/>
      <c r="W57" s="202"/>
      <c r="X57" s="202"/>
      <c r="Y57" s="206">
        <v>30.0</v>
      </c>
      <c r="Z57" s="204">
        <v>0.0</v>
      </c>
      <c r="AA57" s="205" t="s">
        <v>133</v>
      </c>
      <c r="AB57" s="141">
        <v>7.0</v>
      </c>
      <c r="AC57" s="142">
        <v>0.13300925925925927</v>
      </c>
      <c r="AD57" s="206" t="s">
        <v>165</v>
      </c>
      <c r="AE57" s="207" t="s">
        <v>132</v>
      </c>
      <c r="AF57" s="133" t="s">
        <v>166</v>
      </c>
      <c r="AG57" s="207">
        <v>1.27</v>
      </c>
      <c r="AH57" s="449">
        <v>5.0</v>
      </c>
      <c r="AI57" s="209"/>
      <c r="AJ57" s="207"/>
      <c r="AK57" s="210"/>
      <c r="AL57" s="114"/>
      <c r="AM57" s="211"/>
      <c r="AN57" s="132"/>
      <c r="AO57" s="132"/>
      <c r="AP57" s="149"/>
      <c r="AQ57" s="150"/>
      <c r="AR57" s="149"/>
      <c r="AS57" s="132"/>
      <c r="AT57" s="132"/>
      <c r="AU57" s="132"/>
      <c r="AV57" s="132"/>
      <c r="AW57" s="132"/>
      <c r="AX57" s="132"/>
      <c r="AY57" s="132"/>
      <c r="AZ57" s="132"/>
      <c r="BA57" s="132"/>
      <c r="BB57" s="132"/>
      <c r="BC57" s="132"/>
      <c r="BD57" s="132"/>
      <c r="BE57" s="132"/>
      <c r="BF57" s="132"/>
      <c r="BG57" s="132"/>
      <c r="BH57" s="132"/>
      <c r="BI57" s="132"/>
      <c r="BJ57" s="132"/>
      <c r="BK57" s="132"/>
      <c r="BL57" s="132"/>
      <c r="BM57" s="132"/>
      <c r="BN57" s="132"/>
    </row>
    <row r="58">
      <c r="A58" s="454"/>
      <c r="B58" s="94"/>
      <c r="C58" s="95"/>
      <c r="D58" s="96"/>
      <c r="E58" s="97"/>
      <c r="F58" s="98"/>
      <c r="G58" s="98"/>
      <c r="H58" s="98"/>
      <c r="I58" s="98"/>
      <c r="J58" s="98"/>
      <c r="K58" s="96"/>
      <c r="L58" s="96"/>
      <c r="M58" s="96"/>
      <c r="N58" s="279"/>
      <c r="O58" s="168">
        <v>2.0</v>
      </c>
      <c r="P58" s="169">
        <v>6.0</v>
      </c>
      <c r="Q58" s="294">
        <v>6.0</v>
      </c>
      <c r="R58" s="295">
        <v>4.0</v>
      </c>
      <c r="S58" s="296">
        <v>1.0</v>
      </c>
      <c r="T58" s="297">
        <v>0.0</v>
      </c>
      <c r="U58" s="200"/>
      <c r="V58" s="201"/>
      <c r="W58" s="202"/>
      <c r="X58" s="202"/>
      <c r="Y58" s="360">
        <v>0.0</v>
      </c>
      <c r="Z58" s="361">
        <v>0.0</v>
      </c>
      <c r="AA58" s="272" t="s">
        <v>132</v>
      </c>
      <c r="AB58" s="107">
        <v>8.0</v>
      </c>
      <c r="AC58" s="108">
        <v>0.1339699074074074</v>
      </c>
      <c r="AD58" s="273" t="s">
        <v>165</v>
      </c>
      <c r="AE58" s="274" t="s">
        <v>132</v>
      </c>
      <c r="AF58" s="99" t="s">
        <v>166</v>
      </c>
      <c r="AG58" s="274">
        <v>1.2</v>
      </c>
      <c r="AH58" s="411">
        <v>5.0</v>
      </c>
      <c r="AI58" s="276"/>
      <c r="AJ58" s="274"/>
      <c r="AK58" s="277"/>
      <c r="AL58" s="114"/>
      <c r="AM58" s="278"/>
      <c r="AN58" s="98"/>
      <c r="AO58" s="98"/>
      <c r="AP58" s="116"/>
      <c r="AQ58" s="117"/>
      <c r="AR58" s="116"/>
      <c r="AS58" s="98"/>
      <c r="AT58" s="98"/>
      <c r="AU58" s="98"/>
      <c r="AV58" s="98"/>
      <c r="AW58" s="98"/>
      <c r="AX58" s="98"/>
      <c r="AY58" s="98"/>
      <c r="AZ58" s="98"/>
      <c r="BA58" s="98"/>
      <c r="BB58" s="98"/>
      <c r="BC58" s="98"/>
      <c r="BD58" s="98"/>
      <c r="BE58" s="98"/>
      <c r="BF58" s="98"/>
      <c r="BG58" s="98"/>
      <c r="BH58" s="98"/>
      <c r="BI58" s="98"/>
      <c r="BJ58" s="98"/>
      <c r="BK58" s="98"/>
      <c r="BL58" s="98"/>
      <c r="BM58" s="98"/>
      <c r="BN58" s="98"/>
    </row>
    <row r="59">
      <c r="A59" s="453"/>
      <c r="B59" s="128"/>
      <c r="C59" s="129"/>
      <c r="D59" s="130"/>
      <c r="E59" s="131"/>
      <c r="F59" s="132"/>
      <c r="G59" s="132"/>
      <c r="H59" s="132"/>
      <c r="I59" s="132"/>
      <c r="J59" s="132"/>
      <c r="K59" s="130"/>
      <c r="L59" s="130"/>
      <c r="M59" s="130"/>
      <c r="N59" s="195"/>
      <c r="O59" s="168">
        <v>2.0</v>
      </c>
      <c r="P59" s="169">
        <v>6.0</v>
      </c>
      <c r="Q59" s="294">
        <v>6.0</v>
      </c>
      <c r="R59" s="295">
        <v>4.0</v>
      </c>
      <c r="S59" s="296">
        <v>5.0</v>
      </c>
      <c r="T59" s="297">
        <v>3.0</v>
      </c>
      <c r="U59" s="200"/>
      <c r="V59" s="201"/>
      <c r="W59" s="202"/>
      <c r="X59" s="202"/>
      <c r="Y59" s="376">
        <v>0.0</v>
      </c>
      <c r="Z59" s="377">
        <v>0.0</v>
      </c>
      <c r="AA59" s="205" t="s">
        <v>133</v>
      </c>
      <c r="AB59" s="141">
        <v>9.0</v>
      </c>
      <c r="AC59" s="142">
        <v>0.14466435185185186</v>
      </c>
      <c r="AD59" s="206" t="s">
        <v>179</v>
      </c>
      <c r="AE59" s="207" t="s">
        <v>132</v>
      </c>
      <c r="AF59" s="133" t="s">
        <v>166</v>
      </c>
      <c r="AG59" s="207">
        <v>1.09</v>
      </c>
      <c r="AH59" s="449">
        <v>30.6</v>
      </c>
      <c r="AI59" s="209"/>
      <c r="AJ59" s="207"/>
      <c r="AK59" s="210"/>
      <c r="AL59" s="114"/>
      <c r="AM59" s="211"/>
      <c r="AN59" s="132"/>
      <c r="AO59" s="132"/>
      <c r="AP59" s="149"/>
      <c r="AQ59" s="150"/>
      <c r="AR59" s="149"/>
      <c r="AS59" s="132"/>
      <c r="AT59" s="132"/>
      <c r="AU59" s="132"/>
      <c r="AV59" s="132"/>
      <c r="AW59" s="132"/>
      <c r="AX59" s="132"/>
      <c r="AY59" s="132"/>
      <c r="AZ59" s="132"/>
      <c r="BA59" s="132"/>
      <c r="BB59" s="132"/>
      <c r="BC59" s="132"/>
      <c r="BD59" s="132"/>
      <c r="BE59" s="132"/>
      <c r="BF59" s="132"/>
      <c r="BG59" s="132"/>
      <c r="BH59" s="132"/>
      <c r="BI59" s="132"/>
      <c r="BJ59" s="132"/>
      <c r="BK59" s="132"/>
      <c r="BL59" s="132"/>
      <c r="BM59" s="132"/>
      <c r="BN59" s="132"/>
    </row>
    <row r="60">
      <c r="A60" s="462"/>
      <c r="B60" s="215"/>
      <c r="C60" s="216"/>
      <c r="D60" s="217"/>
      <c r="E60" s="218"/>
      <c r="F60" s="219"/>
      <c r="G60" s="219"/>
      <c r="H60" s="219"/>
      <c r="I60" s="98"/>
      <c r="J60" s="98"/>
      <c r="K60" s="217"/>
      <c r="L60" s="217"/>
      <c r="M60" s="217"/>
      <c r="N60" s="287"/>
      <c r="O60" s="221">
        <v>2.0</v>
      </c>
      <c r="P60" s="222">
        <v>6.0</v>
      </c>
      <c r="Q60" s="298">
        <v>6.0</v>
      </c>
      <c r="R60" s="299">
        <v>4.0</v>
      </c>
      <c r="S60" s="300">
        <v>6.0</v>
      </c>
      <c r="T60" s="301">
        <v>4.0</v>
      </c>
      <c r="U60" s="227"/>
      <c r="V60" s="228"/>
      <c r="W60" s="229"/>
      <c r="X60" s="229"/>
      <c r="Y60" s="302"/>
      <c r="Z60" s="231"/>
      <c r="AA60" s="232"/>
      <c r="AB60" s="233"/>
      <c r="AC60" s="234"/>
      <c r="AD60" s="235" t="s">
        <v>142</v>
      </c>
      <c r="AE60" s="236"/>
      <c r="AF60" s="237"/>
      <c r="AG60" s="236"/>
      <c r="AH60" s="463"/>
      <c r="AI60" s="239"/>
      <c r="AJ60" s="240"/>
      <c r="AK60" s="241"/>
      <c r="AL60" s="242"/>
      <c r="AM60" s="243"/>
      <c r="AN60" s="219"/>
      <c r="AO60" s="219"/>
      <c r="AP60" s="244"/>
      <c r="AQ60" s="245"/>
      <c r="AR60" s="116"/>
      <c r="AS60" s="98"/>
      <c r="AT60" s="98"/>
      <c r="AU60" s="98"/>
      <c r="AV60" s="98"/>
      <c r="AW60" s="98"/>
      <c r="AX60" s="98"/>
      <c r="AY60" s="98"/>
      <c r="AZ60" s="98"/>
      <c r="BA60" s="98"/>
      <c r="BB60" s="98"/>
      <c r="BC60" s="98"/>
      <c r="BD60" s="98"/>
      <c r="BE60" s="98"/>
      <c r="BF60" s="98"/>
      <c r="BG60" s="98"/>
      <c r="BH60" s="98"/>
      <c r="BI60" s="98"/>
      <c r="BJ60" s="98"/>
      <c r="BK60" s="98"/>
      <c r="BL60" s="98"/>
      <c r="BM60" s="98"/>
      <c r="BN60" s="98"/>
    </row>
    <row r="61">
      <c r="A61" s="347" t="b">
        <v>0</v>
      </c>
      <c r="B61" s="247">
        <v>44582.0</v>
      </c>
      <c r="C61" s="248">
        <v>0.20684027777777778</v>
      </c>
      <c r="D61" s="249" t="s">
        <v>377</v>
      </c>
      <c r="E61" s="357" t="s">
        <v>16</v>
      </c>
      <c r="F61" s="358" t="s">
        <v>144</v>
      </c>
      <c r="G61" s="251" t="s">
        <v>54</v>
      </c>
      <c r="H61" s="251" t="s">
        <v>176</v>
      </c>
      <c r="I61" s="251" t="s">
        <v>378</v>
      </c>
      <c r="J61" s="251" t="s">
        <v>379</v>
      </c>
      <c r="K61" s="252" t="s">
        <v>378</v>
      </c>
      <c r="L61" s="252"/>
      <c r="M61" s="252"/>
      <c r="N61" s="253"/>
      <c r="O61" s="254">
        <v>6.0</v>
      </c>
      <c r="P61" s="255">
        <v>4.0</v>
      </c>
      <c r="Q61" s="284">
        <v>1.0</v>
      </c>
      <c r="R61" s="285">
        <v>0.0</v>
      </c>
      <c r="S61" s="172"/>
      <c r="T61" s="173"/>
      <c r="U61" s="174"/>
      <c r="V61" s="175"/>
      <c r="W61" s="176"/>
      <c r="X61" s="176"/>
      <c r="Y61" s="402">
        <v>0.0</v>
      </c>
      <c r="Z61" s="403">
        <v>0.0</v>
      </c>
      <c r="AA61" s="257" t="s">
        <v>132</v>
      </c>
      <c r="AB61" s="258">
        <v>1.0</v>
      </c>
      <c r="AC61" s="259">
        <v>0.10050925925925926</v>
      </c>
      <c r="AD61" s="260" t="s">
        <v>140</v>
      </c>
      <c r="AE61" s="261" t="s">
        <v>133</v>
      </c>
      <c r="AF61" s="251" t="s">
        <v>133</v>
      </c>
      <c r="AG61" s="261">
        <v>3.5</v>
      </c>
      <c r="AH61" s="464">
        <v>15.0</v>
      </c>
      <c r="AI61" s="263">
        <v>15.0</v>
      </c>
      <c r="AJ61" s="261">
        <v>0.0</v>
      </c>
      <c r="AK61" s="264">
        <v>0.0</v>
      </c>
      <c r="AL61" s="187"/>
      <c r="AM61" s="265">
        <f>AK61+AM51</f>
        <v>2044.35</v>
      </c>
      <c r="AN61" s="266">
        <f>if(AM61&gt;AN51,AM61,AN51)</f>
        <v>2044.35</v>
      </c>
      <c r="AO61" s="266">
        <f>AM61-AN61</f>
        <v>0</v>
      </c>
      <c r="AP61" s="267">
        <f>AO61/AN61</f>
        <v>0</v>
      </c>
      <c r="AQ61" s="268">
        <f>AK61/AI61</f>
        <v>0</v>
      </c>
      <c r="AR61" s="149"/>
      <c r="AS61" s="132"/>
      <c r="AT61" s="132"/>
      <c r="AU61" s="132"/>
      <c r="AV61" s="132"/>
      <c r="AW61" s="132"/>
      <c r="AX61" s="132"/>
      <c r="AY61" s="132"/>
      <c r="AZ61" s="132"/>
      <c r="BA61" s="132"/>
      <c r="BB61" s="132"/>
      <c r="BC61" s="132"/>
      <c r="BD61" s="132"/>
      <c r="BE61" s="132"/>
      <c r="BF61" s="132"/>
      <c r="BG61" s="132"/>
      <c r="BH61" s="132"/>
      <c r="BI61" s="132"/>
      <c r="BJ61" s="132"/>
      <c r="BK61" s="132"/>
      <c r="BL61" s="132"/>
      <c r="BM61" s="132"/>
      <c r="BN61" s="132"/>
    </row>
    <row r="62">
      <c r="A62" s="454"/>
      <c r="B62" s="94"/>
      <c r="C62" s="95"/>
      <c r="D62" s="96"/>
      <c r="E62" s="97"/>
      <c r="F62" s="98"/>
      <c r="G62" s="98"/>
      <c r="H62" s="98" t="str">
        <f>VLOOKUP(H61,VALIDATION!F:G,2,false)</f>
        <v>61dc5273a4eaad5dc976fcee</v>
      </c>
      <c r="I62" s="99">
        <v>2.74</v>
      </c>
      <c r="J62" s="99">
        <v>1.58</v>
      </c>
      <c r="K62" s="96"/>
      <c r="L62" s="96"/>
      <c r="M62" s="96"/>
      <c r="N62" s="270"/>
      <c r="O62" s="168">
        <v>6.0</v>
      </c>
      <c r="P62" s="169">
        <v>4.0</v>
      </c>
      <c r="Q62" s="294">
        <v>4.0</v>
      </c>
      <c r="R62" s="295">
        <v>5.0</v>
      </c>
      <c r="S62" s="198"/>
      <c r="T62" s="199"/>
      <c r="U62" s="200"/>
      <c r="V62" s="201"/>
      <c r="W62" s="202"/>
      <c r="X62" s="202"/>
      <c r="Y62" s="360">
        <v>0.0</v>
      </c>
      <c r="Z62" s="361">
        <v>0.0</v>
      </c>
      <c r="AA62" s="272" t="s">
        <v>132</v>
      </c>
      <c r="AB62" s="107">
        <v>2.0</v>
      </c>
      <c r="AC62" s="108">
        <v>0.1268402777777778</v>
      </c>
      <c r="AD62" s="273" t="s">
        <v>165</v>
      </c>
      <c r="AE62" s="274" t="s">
        <v>133</v>
      </c>
      <c r="AF62" s="99" t="s">
        <v>166</v>
      </c>
      <c r="AG62" s="274">
        <v>2.18</v>
      </c>
      <c r="AH62" s="411">
        <v>5.0</v>
      </c>
      <c r="AI62" s="276"/>
      <c r="AJ62" s="274"/>
      <c r="AK62" s="277"/>
      <c r="AL62" s="114"/>
      <c r="AM62" s="278"/>
      <c r="AN62" s="98"/>
      <c r="AO62" s="98"/>
      <c r="AP62" s="116"/>
      <c r="AQ62" s="117"/>
      <c r="AR62" s="116"/>
      <c r="AS62" s="98"/>
      <c r="AT62" s="98"/>
      <c r="AU62" s="98"/>
      <c r="AV62" s="98"/>
      <c r="AW62" s="98"/>
      <c r="AX62" s="98"/>
      <c r="AY62" s="98"/>
      <c r="AZ62" s="98"/>
      <c r="BA62" s="98"/>
      <c r="BB62" s="98"/>
      <c r="BC62" s="98"/>
      <c r="BD62" s="98"/>
      <c r="BE62" s="98"/>
      <c r="BF62" s="98"/>
      <c r="BG62" s="98"/>
      <c r="BH62" s="98"/>
      <c r="BI62" s="98"/>
      <c r="BJ62" s="98"/>
      <c r="BK62" s="98"/>
      <c r="BL62" s="98"/>
      <c r="BM62" s="98"/>
      <c r="BN62" s="98"/>
    </row>
    <row r="63">
      <c r="A63" s="453"/>
      <c r="B63" s="128"/>
      <c r="C63" s="129"/>
      <c r="D63" s="130"/>
      <c r="E63" s="131"/>
      <c r="F63" s="132"/>
      <c r="G63" s="132"/>
      <c r="H63" s="132"/>
      <c r="I63" s="133"/>
      <c r="J63" s="133"/>
      <c r="K63" s="130"/>
      <c r="L63" s="130"/>
      <c r="M63" s="130"/>
      <c r="N63" s="195"/>
      <c r="O63" s="168">
        <v>6.0</v>
      </c>
      <c r="P63" s="169">
        <v>4.0</v>
      </c>
      <c r="Q63" s="294">
        <v>6.0</v>
      </c>
      <c r="R63" s="295">
        <v>7.0</v>
      </c>
      <c r="S63" s="198"/>
      <c r="T63" s="199"/>
      <c r="U63" s="200"/>
      <c r="V63" s="201"/>
      <c r="W63" s="202"/>
      <c r="X63" s="202"/>
      <c r="Y63" s="376">
        <v>0.0</v>
      </c>
      <c r="Z63" s="377">
        <v>0.0</v>
      </c>
      <c r="AA63" s="205" t="s">
        <v>132</v>
      </c>
      <c r="AB63" s="141">
        <v>3.0</v>
      </c>
      <c r="AC63" s="142">
        <v>0.14510416666666667</v>
      </c>
      <c r="AD63" s="206" t="s">
        <v>165</v>
      </c>
      <c r="AE63" s="207" t="s">
        <v>133</v>
      </c>
      <c r="AF63" s="133" t="s">
        <v>166</v>
      </c>
      <c r="AG63" s="207">
        <v>1.72</v>
      </c>
      <c r="AH63" s="449">
        <v>5.0</v>
      </c>
      <c r="AI63" s="209"/>
      <c r="AJ63" s="207"/>
      <c r="AK63" s="210"/>
      <c r="AL63" s="114"/>
      <c r="AM63" s="211"/>
      <c r="AN63" s="132"/>
      <c r="AO63" s="132"/>
      <c r="AP63" s="149"/>
      <c r="AQ63" s="150"/>
      <c r="AR63" s="149"/>
      <c r="AS63" s="132"/>
      <c r="AT63" s="132"/>
      <c r="AU63" s="132"/>
      <c r="AV63" s="132"/>
      <c r="AW63" s="132"/>
      <c r="AX63" s="132"/>
      <c r="AY63" s="132"/>
      <c r="AZ63" s="132"/>
      <c r="BA63" s="132"/>
      <c r="BB63" s="132"/>
      <c r="BC63" s="132"/>
      <c r="BD63" s="132"/>
      <c r="BE63" s="132"/>
      <c r="BF63" s="132"/>
      <c r="BG63" s="132"/>
      <c r="BH63" s="132"/>
      <c r="BI63" s="132"/>
      <c r="BJ63" s="132"/>
      <c r="BK63" s="132"/>
      <c r="BL63" s="132"/>
      <c r="BM63" s="132"/>
      <c r="BN63" s="132"/>
    </row>
    <row r="64">
      <c r="A64" s="454"/>
      <c r="B64" s="94"/>
      <c r="C64" s="95"/>
      <c r="D64" s="96"/>
      <c r="E64" s="97"/>
      <c r="F64" s="98"/>
      <c r="G64" s="98"/>
      <c r="H64" s="98"/>
      <c r="I64" s="98"/>
      <c r="J64" s="98"/>
      <c r="K64" s="96"/>
      <c r="L64" s="96"/>
      <c r="M64" s="96"/>
      <c r="N64" s="279" t="s">
        <v>380</v>
      </c>
      <c r="O64" s="168">
        <v>6.0</v>
      </c>
      <c r="P64" s="169">
        <v>4.0</v>
      </c>
      <c r="Q64" s="294">
        <v>6.0</v>
      </c>
      <c r="R64" s="295">
        <v>7.0</v>
      </c>
      <c r="S64" s="296">
        <v>3.0</v>
      </c>
      <c r="T64" s="297">
        <v>2.0</v>
      </c>
      <c r="U64" s="200"/>
      <c r="V64" s="201"/>
      <c r="W64" s="202"/>
      <c r="X64" s="202"/>
      <c r="Y64" s="273">
        <v>40.0</v>
      </c>
      <c r="Z64" s="271">
        <v>0.0</v>
      </c>
      <c r="AA64" s="272" t="s">
        <v>133</v>
      </c>
      <c r="AB64" s="107">
        <v>4.0</v>
      </c>
      <c r="AC64" s="108">
        <v>0.16174768518518517</v>
      </c>
      <c r="AD64" s="273" t="s">
        <v>165</v>
      </c>
      <c r="AE64" s="274" t="s">
        <v>133</v>
      </c>
      <c r="AF64" s="99" t="s">
        <v>166</v>
      </c>
      <c r="AG64" s="274">
        <v>2.38</v>
      </c>
      <c r="AH64" s="411">
        <v>5.0</v>
      </c>
      <c r="AI64" s="276"/>
      <c r="AJ64" s="274"/>
      <c r="AK64" s="277"/>
      <c r="AL64" s="114"/>
      <c r="AM64" s="278"/>
      <c r="AN64" s="98"/>
      <c r="AO64" s="98"/>
      <c r="AP64" s="116"/>
      <c r="AQ64" s="117"/>
      <c r="AR64" s="116"/>
      <c r="AS64" s="98"/>
      <c r="AT64" s="98"/>
      <c r="AU64" s="98"/>
      <c r="AV64" s="98"/>
      <c r="AW64" s="98"/>
      <c r="AX64" s="98"/>
      <c r="AY64" s="98"/>
      <c r="AZ64" s="98"/>
      <c r="BA64" s="98"/>
      <c r="BB64" s="98"/>
      <c r="BC64" s="98"/>
      <c r="BD64" s="98"/>
      <c r="BE64" s="98"/>
      <c r="BF64" s="98"/>
      <c r="BG64" s="98"/>
      <c r="BH64" s="98"/>
      <c r="BI64" s="98"/>
      <c r="BJ64" s="98"/>
      <c r="BK64" s="98"/>
      <c r="BL64" s="98"/>
      <c r="BM64" s="98"/>
      <c r="BN64" s="98"/>
    </row>
    <row r="65">
      <c r="A65" s="455"/>
      <c r="B65" s="313"/>
      <c r="C65" s="314"/>
      <c r="D65" s="315"/>
      <c r="E65" s="316"/>
      <c r="F65" s="317"/>
      <c r="G65" s="317"/>
      <c r="H65" s="317"/>
      <c r="I65" s="133"/>
      <c r="J65" s="133"/>
      <c r="K65" s="315"/>
      <c r="L65" s="315"/>
      <c r="M65" s="315"/>
      <c r="N65" s="318" t="s">
        <v>381</v>
      </c>
      <c r="O65" s="221">
        <v>6.0</v>
      </c>
      <c r="P65" s="222">
        <v>7.0</v>
      </c>
      <c r="Q65" s="298">
        <v>6.0</v>
      </c>
      <c r="R65" s="299">
        <v>7.0</v>
      </c>
      <c r="S65" s="300">
        <v>6.0</v>
      </c>
      <c r="T65" s="301">
        <v>2.0</v>
      </c>
      <c r="U65" s="319">
        <v>7.0</v>
      </c>
      <c r="V65" s="320">
        <v>5.0</v>
      </c>
      <c r="W65" s="229"/>
      <c r="X65" s="229"/>
      <c r="Y65" s="342"/>
      <c r="Z65" s="323"/>
      <c r="AA65" s="324"/>
      <c r="AB65" s="343"/>
      <c r="AC65" s="326"/>
      <c r="AD65" s="322" t="s">
        <v>142</v>
      </c>
      <c r="AE65" s="331"/>
      <c r="AF65" s="328"/>
      <c r="AG65" s="327"/>
      <c r="AH65" s="444"/>
      <c r="AI65" s="330"/>
      <c r="AJ65" s="331"/>
      <c r="AK65" s="332"/>
      <c r="AL65" s="242"/>
      <c r="AM65" s="333"/>
      <c r="AN65" s="317"/>
      <c r="AO65" s="317"/>
      <c r="AP65" s="334"/>
      <c r="AQ65" s="335"/>
      <c r="AR65" s="149"/>
      <c r="AS65" s="132"/>
      <c r="AT65" s="132"/>
      <c r="AU65" s="132"/>
      <c r="AV65" s="132"/>
      <c r="AW65" s="132"/>
      <c r="AX65" s="132"/>
      <c r="AY65" s="132"/>
      <c r="AZ65" s="132"/>
      <c r="BA65" s="132"/>
      <c r="BB65" s="132"/>
      <c r="BC65" s="132"/>
      <c r="BD65" s="132"/>
      <c r="BE65" s="132"/>
      <c r="BF65" s="132"/>
      <c r="BG65" s="132"/>
      <c r="BH65" s="132"/>
      <c r="BI65" s="132"/>
      <c r="BJ65" s="132"/>
      <c r="BK65" s="132"/>
      <c r="BL65" s="132"/>
      <c r="BM65" s="132"/>
      <c r="BN65" s="132"/>
    </row>
    <row r="66">
      <c r="A66" s="451" t="b">
        <v>0</v>
      </c>
      <c r="B66" s="363">
        <v>44584.0</v>
      </c>
      <c r="C66" s="364">
        <v>0.28921296296296295</v>
      </c>
      <c r="D66" s="100" t="s">
        <v>382</v>
      </c>
      <c r="E66" s="365" t="s">
        <v>16</v>
      </c>
      <c r="F66" s="99" t="s">
        <v>144</v>
      </c>
      <c r="G66" s="99" t="s">
        <v>56</v>
      </c>
      <c r="H66" s="165" t="s">
        <v>176</v>
      </c>
      <c r="I66" s="409" t="s">
        <v>383</v>
      </c>
      <c r="J66" s="409" t="s">
        <v>384</v>
      </c>
      <c r="K66" s="100" t="s">
        <v>384</v>
      </c>
      <c r="L66" s="100"/>
      <c r="M66" s="100"/>
      <c r="N66" s="270"/>
      <c r="O66" s="168">
        <v>3.0</v>
      </c>
      <c r="P66" s="169">
        <v>6.0</v>
      </c>
      <c r="Q66" s="294">
        <v>6.0</v>
      </c>
      <c r="R66" s="295">
        <v>7.0</v>
      </c>
      <c r="S66" s="198"/>
      <c r="T66" s="199"/>
      <c r="U66" s="200"/>
      <c r="V66" s="201"/>
      <c r="W66" s="202"/>
      <c r="X66" s="202"/>
      <c r="Y66" s="360">
        <v>0.0</v>
      </c>
      <c r="Z66" s="361">
        <v>0.0</v>
      </c>
      <c r="AA66" s="272" t="s">
        <v>133</v>
      </c>
      <c r="AB66" s="107">
        <v>1.0</v>
      </c>
      <c r="AC66" s="108">
        <v>0.26351851851851854</v>
      </c>
      <c r="AD66" s="273" t="s">
        <v>140</v>
      </c>
      <c r="AE66" s="274" t="s">
        <v>132</v>
      </c>
      <c r="AF66" s="99" t="s">
        <v>133</v>
      </c>
      <c r="AG66" s="274">
        <v>3.05</v>
      </c>
      <c r="AH66" s="411">
        <v>15.0</v>
      </c>
      <c r="AI66" s="276">
        <v>25.0</v>
      </c>
      <c r="AJ66" s="274">
        <v>0.0</v>
      </c>
      <c r="AK66" s="277">
        <v>-25.0</v>
      </c>
      <c r="AL66" s="114"/>
      <c r="AM66" s="188">
        <f>AK66+AM61</f>
        <v>2019.35</v>
      </c>
      <c r="AN66" s="189">
        <f>if(AM66&gt;AN61,AM66,AN61)</f>
        <v>2044.35</v>
      </c>
      <c r="AO66" s="189">
        <f>AM66-AN66</f>
        <v>-25</v>
      </c>
      <c r="AP66" s="190">
        <f>AO66/AN66</f>
        <v>-0.01222882579</v>
      </c>
      <c r="AQ66" s="191">
        <f>AK66/AI66</f>
        <v>-1</v>
      </c>
      <c r="AR66" s="116"/>
      <c r="AS66" s="98"/>
      <c r="AT66" s="98"/>
      <c r="AU66" s="98"/>
      <c r="AV66" s="98"/>
      <c r="AW66" s="98"/>
      <c r="AX66" s="98"/>
      <c r="AY66" s="98"/>
      <c r="AZ66" s="98"/>
      <c r="BA66" s="98"/>
      <c r="BB66" s="98"/>
      <c r="BC66" s="98"/>
      <c r="BD66" s="98"/>
      <c r="BE66" s="98"/>
      <c r="BF66" s="98"/>
      <c r="BG66" s="98"/>
      <c r="BH66" s="98"/>
      <c r="BI66" s="98"/>
      <c r="BJ66" s="98"/>
      <c r="BK66" s="98"/>
      <c r="BL66" s="98"/>
      <c r="BM66" s="98"/>
      <c r="BN66" s="98"/>
    </row>
    <row r="67">
      <c r="A67" s="453"/>
      <c r="B67" s="128"/>
      <c r="C67" s="129"/>
      <c r="D67" s="130"/>
      <c r="E67" s="131"/>
      <c r="F67" s="132"/>
      <c r="G67" s="132"/>
      <c r="H67" s="132" t="str">
        <f>VLOOKUP(H66,VALIDATION!F:G,2,false)</f>
        <v>61dc5273a4eaad5dc976fcee</v>
      </c>
      <c r="I67" s="133">
        <v>1.28</v>
      </c>
      <c r="J67" s="133">
        <v>4.5</v>
      </c>
      <c r="K67" s="130"/>
      <c r="L67" s="130"/>
      <c r="M67" s="130"/>
      <c r="N67" s="195"/>
      <c r="O67" s="168">
        <v>3.0</v>
      </c>
      <c r="P67" s="169">
        <v>6.0</v>
      </c>
      <c r="Q67" s="294">
        <v>6.0</v>
      </c>
      <c r="R67" s="295">
        <v>7.0</v>
      </c>
      <c r="S67" s="198"/>
      <c r="T67" s="199"/>
      <c r="U67" s="200"/>
      <c r="V67" s="201"/>
      <c r="W67" s="202"/>
      <c r="X67" s="202"/>
      <c r="Y67" s="376">
        <v>0.0</v>
      </c>
      <c r="Z67" s="377">
        <v>0.0</v>
      </c>
      <c r="AA67" s="205" t="s">
        <v>133</v>
      </c>
      <c r="AB67" s="141">
        <v>2.0</v>
      </c>
      <c r="AC67" s="142">
        <v>0.2641087962962963</v>
      </c>
      <c r="AD67" s="206" t="s">
        <v>140</v>
      </c>
      <c r="AE67" s="207" t="s">
        <v>132</v>
      </c>
      <c r="AF67" s="133" t="s">
        <v>133</v>
      </c>
      <c r="AG67" s="207">
        <v>3.25</v>
      </c>
      <c r="AH67" s="449">
        <v>5.0</v>
      </c>
      <c r="AI67" s="209"/>
      <c r="AJ67" s="207"/>
      <c r="AK67" s="210"/>
      <c r="AL67" s="114"/>
      <c r="AM67" s="211"/>
      <c r="AN67" s="132"/>
      <c r="AO67" s="132"/>
      <c r="AP67" s="149"/>
      <c r="AQ67" s="150"/>
      <c r="AR67" s="149"/>
      <c r="AS67" s="132"/>
      <c r="AT67" s="132"/>
      <c r="AU67" s="132"/>
      <c r="AV67" s="132"/>
      <c r="AW67" s="132"/>
      <c r="AX67" s="132"/>
      <c r="AY67" s="132"/>
      <c r="AZ67" s="132"/>
      <c r="BA67" s="132"/>
      <c r="BB67" s="132"/>
      <c r="BC67" s="132"/>
      <c r="BD67" s="132"/>
      <c r="BE67" s="132"/>
      <c r="BF67" s="132"/>
      <c r="BG67" s="132"/>
      <c r="BH67" s="132"/>
      <c r="BI67" s="132"/>
      <c r="BJ67" s="132"/>
      <c r="BK67" s="132"/>
      <c r="BL67" s="132"/>
      <c r="BM67" s="132"/>
      <c r="BN67" s="132"/>
    </row>
    <row r="68">
      <c r="A68" s="454"/>
      <c r="B68" s="94"/>
      <c r="C68" s="95"/>
      <c r="D68" s="96"/>
      <c r="E68" s="97"/>
      <c r="F68" s="98"/>
      <c r="G68" s="98"/>
      <c r="H68" s="98"/>
      <c r="I68" s="98"/>
      <c r="J68" s="98"/>
      <c r="K68" s="96"/>
      <c r="L68" s="96"/>
      <c r="M68" s="96"/>
      <c r="N68" s="270"/>
      <c r="O68" s="168">
        <v>3.0</v>
      </c>
      <c r="P68" s="169">
        <v>6.0</v>
      </c>
      <c r="Q68" s="294">
        <v>6.0</v>
      </c>
      <c r="R68" s="295">
        <v>7.0</v>
      </c>
      <c r="S68" s="296">
        <v>0.0</v>
      </c>
      <c r="T68" s="297">
        <v>2.0</v>
      </c>
      <c r="U68" s="200"/>
      <c r="V68" s="201"/>
      <c r="W68" s="202"/>
      <c r="X68" s="202"/>
      <c r="Y68" s="360">
        <v>0.0</v>
      </c>
      <c r="Z68" s="361">
        <v>0.0</v>
      </c>
      <c r="AA68" s="272" t="s">
        <v>133</v>
      </c>
      <c r="AB68" s="107">
        <v>3.0</v>
      </c>
      <c r="AC68" s="108">
        <v>0.2697685185185185</v>
      </c>
      <c r="AD68" s="273" t="s">
        <v>140</v>
      </c>
      <c r="AE68" s="274" t="s">
        <v>132</v>
      </c>
      <c r="AF68" s="99" t="s">
        <v>133</v>
      </c>
      <c r="AG68" s="274">
        <v>7.6</v>
      </c>
      <c r="AH68" s="411">
        <v>5.0</v>
      </c>
      <c r="AI68" s="276"/>
      <c r="AJ68" s="274"/>
      <c r="AK68" s="277"/>
      <c r="AL68" s="114"/>
      <c r="AM68" s="278"/>
      <c r="AN68" s="98"/>
      <c r="AO68" s="98"/>
      <c r="AP68" s="116"/>
      <c r="AQ68" s="117"/>
      <c r="AR68" s="116"/>
      <c r="AS68" s="98"/>
      <c r="AT68" s="98"/>
      <c r="AU68" s="98"/>
      <c r="AV68" s="98"/>
      <c r="AW68" s="98"/>
      <c r="AX68" s="98"/>
      <c r="AY68" s="98"/>
      <c r="AZ68" s="98"/>
      <c r="BA68" s="98"/>
      <c r="BB68" s="98"/>
      <c r="BC68" s="98"/>
      <c r="BD68" s="98"/>
      <c r="BE68" s="98"/>
      <c r="BF68" s="98"/>
      <c r="BG68" s="98"/>
      <c r="BH68" s="98"/>
      <c r="BI68" s="98"/>
      <c r="BJ68" s="98"/>
      <c r="BK68" s="98"/>
      <c r="BL68" s="98"/>
      <c r="BM68" s="98"/>
      <c r="BN68" s="98"/>
    </row>
    <row r="69">
      <c r="A69" s="455"/>
      <c r="B69" s="313"/>
      <c r="C69" s="314"/>
      <c r="D69" s="315"/>
      <c r="E69" s="316"/>
      <c r="F69" s="317"/>
      <c r="G69" s="317"/>
      <c r="H69" s="317"/>
      <c r="I69" s="132"/>
      <c r="J69" s="132"/>
      <c r="K69" s="315"/>
      <c r="L69" s="315"/>
      <c r="M69" s="315"/>
      <c r="N69" s="318" t="s">
        <v>385</v>
      </c>
      <c r="O69" s="221">
        <v>3.0</v>
      </c>
      <c r="P69" s="222">
        <v>6.0</v>
      </c>
      <c r="Q69" s="298">
        <v>6.0</v>
      </c>
      <c r="R69" s="299">
        <v>7.0</v>
      </c>
      <c r="S69" s="300">
        <v>3.0</v>
      </c>
      <c r="T69" s="301">
        <v>6.0</v>
      </c>
      <c r="U69" s="227"/>
      <c r="V69" s="228"/>
      <c r="W69" s="229"/>
      <c r="X69" s="229"/>
      <c r="Y69" s="342"/>
      <c r="Z69" s="323"/>
      <c r="AA69" s="324"/>
      <c r="AB69" s="343"/>
      <c r="AC69" s="326"/>
      <c r="AD69" s="322" t="s">
        <v>142</v>
      </c>
      <c r="AE69" s="327"/>
      <c r="AF69" s="328"/>
      <c r="AG69" s="327"/>
      <c r="AH69" s="444"/>
      <c r="AI69" s="330"/>
      <c r="AJ69" s="331"/>
      <c r="AK69" s="332"/>
      <c r="AL69" s="114"/>
      <c r="AM69" s="333"/>
      <c r="AN69" s="317"/>
      <c r="AO69" s="317"/>
      <c r="AP69" s="334"/>
      <c r="AQ69" s="335"/>
      <c r="AR69" s="149"/>
      <c r="AS69" s="132"/>
      <c r="AT69" s="132"/>
      <c r="AU69" s="132"/>
      <c r="AV69" s="132"/>
      <c r="AW69" s="132"/>
      <c r="AX69" s="132"/>
      <c r="AY69" s="132"/>
      <c r="AZ69" s="132"/>
      <c r="BA69" s="132"/>
      <c r="BB69" s="132"/>
      <c r="BC69" s="132"/>
      <c r="BD69" s="132"/>
      <c r="BE69" s="132"/>
      <c r="BF69" s="132"/>
      <c r="BG69" s="132"/>
      <c r="BH69" s="132"/>
      <c r="BI69" s="132"/>
      <c r="BJ69" s="132"/>
      <c r="BK69" s="132"/>
      <c r="BL69" s="132"/>
      <c r="BM69" s="132"/>
      <c r="BN69" s="132"/>
    </row>
    <row r="70">
      <c r="A70" s="451" t="b">
        <v>0</v>
      </c>
      <c r="B70" s="363">
        <v>44584.0</v>
      </c>
      <c r="C70" s="364">
        <v>0.7394907407407407</v>
      </c>
      <c r="D70" s="100" t="s">
        <v>386</v>
      </c>
      <c r="E70" s="365" t="s">
        <v>16</v>
      </c>
      <c r="F70" s="99" t="s">
        <v>144</v>
      </c>
      <c r="G70" s="99" t="s">
        <v>57</v>
      </c>
      <c r="H70" s="165" t="s">
        <v>387</v>
      </c>
      <c r="I70" s="409" t="s">
        <v>388</v>
      </c>
      <c r="J70" s="409" t="s">
        <v>389</v>
      </c>
      <c r="K70" s="100" t="s">
        <v>389</v>
      </c>
      <c r="L70" s="100"/>
      <c r="M70" s="100"/>
      <c r="N70" s="279" t="s">
        <v>390</v>
      </c>
      <c r="O70" s="168">
        <v>0.0</v>
      </c>
      <c r="P70" s="169">
        <v>1.0</v>
      </c>
      <c r="Q70" s="196"/>
      <c r="R70" s="197"/>
      <c r="S70" s="198"/>
      <c r="T70" s="199"/>
      <c r="U70" s="200"/>
      <c r="V70" s="201"/>
      <c r="W70" s="202"/>
      <c r="X70" s="202"/>
      <c r="Y70" s="360">
        <v>0.0</v>
      </c>
      <c r="Z70" s="361">
        <v>0.0</v>
      </c>
      <c r="AA70" s="272" t="s">
        <v>132</v>
      </c>
      <c r="AB70" s="107">
        <v>1.0</v>
      </c>
      <c r="AC70" s="108">
        <v>0.6900231481481481</v>
      </c>
      <c r="AD70" s="273" t="s">
        <v>140</v>
      </c>
      <c r="AE70" s="274" t="s">
        <v>133</v>
      </c>
      <c r="AF70" s="99" t="s">
        <v>133</v>
      </c>
      <c r="AG70" s="274">
        <v>2.34</v>
      </c>
      <c r="AH70" s="411">
        <v>15.0</v>
      </c>
      <c r="AI70" s="276">
        <v>15.0</v>
      </c>
      <c r="AJ70" s="274">
        <v>0.26</v>
      </c>
      <c r="AK70" s="277">
        <v>12.79</v>
      </c>
      <c r="AL70" s="114"/>
      <c r="AM70" s="188">
        <f>AK70+AM66</f>
        <v>2032.14</v>
      </c>
      <c r="AN70" s="189">
        <f>if(AM70&gt;AN66,AM70,AN66)</f>
        <v>2044.35</v>
      </c>
      <c r="AO70" s="189">
        <f>AM70-AN70</f>
        <v>-12.21</v>
      </c>
      <c r="AP70" s="190">
        <f>AO70/AN70</f>
        <v>-0.005972558515</v>
      </c>
      <c r="AQ70" s="191">
        <f>AK70/AI70</f>
        <v>0.8526666667</v>
      </c>
      <c r="AR70" s="116"/>
      <c r="AS70" s="98"/>
      <c r="AT70" s="98"/>
      <c r="AU70" s="98"/>
      <c r="AV70" s="98"/>
      <c r="AW70" s="98"/>
      <c r="AX70" s="98"/>
      <c r="AY70" s="98"/>
      <c r="AZ70" s="98"/>
      <c r="BA70" s="98"/>
      <c r="BB70" s="98"/>
      <c r="BC70" s="98"/>
      <c r="BD70" s="98"/>
      <c r="BE70" s="98"/>
      <c r="BF70" s="98"/>
      <c r="BG70" s="98"/>
      <c r="BH70" s="98"/>
      <c r="BI70" s="98"/>
      <c r="BJ70" s="98"/>
      <c r="BK70" s="98"/>
      <c r="BL70" s="98"/>
      <c r="BM70" s="98"/>
      <c r="BN70" s="98"/>
    </row>
    <row r="71">
      <c r="A71" s="453"/>
      <c r="B71" s="128"/>
      <c r="C71" s="129"/>
      <c r="D71" s="130"/>
      <c r="E71" s="131"/>
      <c r="F71" s="132"/>
      <c r="G71" s="132"/>
      <c r="H71" s="132" t="str">
        <f>VLOOKUP(H70,VALIDATION!F:G,2,false)</f>
        <v>61e871d0a4eaad5dc97701d4</v>
      </c>
      <c r="I71" s="132"/>
      <c r="J71" s="132"/>
      <c r="K71" s="130"/>
      <c r="L71" s="130"/>
      <c r="M71" s="130"/>
      <c r="N71" s="195"/>
      <c r="O71" s="168">
        <v>3.0</v>
      </c>
      <c r="P71" s="169">
        <v>5.0</v>
      </c>
      <c r="Q71" s="294" t="s">
        <v>376</v>
      </c>
      <c r="R71" s="197"/>
      <c r="S71" s="198"/>
      <c r="T71" s="199"/>
      <c r="U71" s="200"/>
      <c r="V71" s="201"/>
      <c r="W71" s="202"/>
      <c r="X71" s="202"/>
      <c r="Y71" s="376">
        <v>0.0</v>
      </c>
      <c r="Z71" s="377">
        <v>0.0</v>
      </c>
      <c r="AA71" s="205" t="s">
        <v>133</v>
      </c>
      <c r="AB71" s="141">
        <v>2.0</v>
      </c>
      <c r="AC71" s="142">
        <v>0.7046990740740741</v>
      </c>
      <c r="AD71" s="206" t="s">
        <v>165</v>
      </c>
      <c r="AE71" s="207" t="s">
        <v>133</v>
      </c>
      <c r="AF71" s="133" t="s">
        <v>166</v>
      </c>
      <c r="AG71" s="207">
        <v>1.6</v>
      </c>
      <c r="AH71" s="449">
        <v>5.0</v>
      </c>
      <c r="AI71" s="209"/>
      <c r="AJ71" s="207"/>
      <c r="AK71" s="210"/>
      <c r="AL71" s="114"/>
      <c r="AM71" s="211"/>
      <c r="AN71" s="132"/>
      <c r="AO71" s="132"/>
      <c r="AP71" s="149"/>
      <c r="AQ71" s="150"/>
      <c r="AR71" s="149"/>
      <c r="AS71" s="132"/>
      <c r="AT71" s="132"/>
      <c r="AU71" s="132"/>
      <c r="AV71" s="132"/>
      <c r="AW71" s="132"/>
      <c r="AX71" s="132"/>
      <c r="AY71" s="132"/>
      <c r="AZ71" s="132"/>
      <c r="BA71" s="132"/>
      <c r="BB71" s="132"/>
      <c r="BC71" s="132"/>
      <c r="BD71" s="132"/>
      <c r="BE71" s="132"/>
      <c r="BF71" s="132"/>
      <c r="BG71" s="132"/>
      <c r="BH71" s="132"/>
      <c r="BI71" s="132"/>
      <c r="BJ71" s="132"/>
      <c r="BK71" s="132"/>
      <c r="BL71" s="132"/>
      <c r="BM71" s="132"/>
      <c r="BN71" s="132"/>
    </row>
    <row r="72">
      <c r="A72" s="454"/>
      <c r="B72" s="94"/>
      <c r="C72" s="95"/>
      <c r="D72" s="96"/>
      <c r="E72" s="97"/>
      <c r="F72" s="98"/>
      <c r="G72" s="98"/>
      <c r="H72" s="98"/>
      <c r="I72" s="98"/>
      <c r="J72" s="98"/>
      <c r="K72" s="96"/>
      <c r="L72" s="96"/>
      <c r="M72" s="96"/>
      <c r="N72" s="270"/>
      <c r="O72" s="168">
        <v>3.0</v>
      </c>
      <c r="P72" s="169">
        <v>6.0</v>
      </c>
      <c r="Q72" s="196"/>
      <c r="R72" s="197"/>
      <c r="S72" s="198"/>
      <c r="T72" s="199"/>
      <c r="U72" s="200"/>
      <c r="V72" s="201"/>
      <c r="W72" s="202"/>
      <c r="X72" s="202"/>
      <c r="Y72" s="360">
        <v>0.0</v>
      </c>
      <c r="Z72" s="361">
        <v>0.0</v>
      </c>
      <c r="AA72" s="272" t="s">
        <v>132</v>
      </c>
      <c r="AB72" s="107">
        <v>3.0</v>
      </c>
      <c r="AC72" s="108">
        <v>0.7055324074074074</v>
      </c>
      <c r="AD72" s="273" t="s">
        <v>165</v>
      </c>
      <c r="AE72" s="274" t="s">
        <v>133</v>
      </c>
      <c r="AF72" s="99" t="s">
        <v>166</v>
      </c>
      <c r="AG72" s="274">
        <v>1.39</v>
      </c>
      <c r="AH72" s="411">
        <v>5.0</v>
      </c>
      <c r="AI72" s="276"/>
      <c r="AJ72" s="274"/>
      <c r="AK72" s="277"/>
      <c r="AL72" s="114"/>
      <c r="AM72" s="278"/>
      <c r="AN72" s="98"/>
      <c r="AO72" s="98"/>
      <c r="AP72" s="116"/>
      <c r="AQ72" s="117"/>
      <c r="AR72" s="116"/>
      <c r="AS72" s="98"/>
      <c r="AT72" s="98"/>
      <c r="AU72" s="98"/>
      <c r="AV72" s="98"/>
      <c r="AW72" s="98"/>
      <c r="AX72" s="98"/>
      <c r="AY72" s="98"/>
      <c r="AZ72" s="98"/>
      <c r="BA72" s="98"/>
      <c r="BB72" s="98"/>
      <c r="BC72" s="98"/>
      <c r="BD72" s="98"/>
      <c r="BE72" s="98"/>
      <c r="BF72" s="98"/>
      <c r="BG72" s="98"/>
      <c r="BH72" s="98"/>
      <c r="BI72" s="98"/>
      <c r="BJ72" s="98"/>
      <c r="BK72" s="98"/>
      <c r="BL72" s="98"/>
      <c r="BM72" s="98"/>
      <c r="BN72" s="98"/>
    </row>
    <row r="73">
      <c r="A73" s="453"/>
      <c r="B73" s="128"/>
      <c r="C73" s="129"/>
      <c r="D73" s="130"/>
      <c r="E73" s="131"/>
      <c r="F73" s="132"/>
      <c r="G73" s="132"/>
      <c r="H73" s="132"/>
      <c r="I73" s="133"/>
      <c r="J73" s="133"/>
      <c r="K73" s="130"/>
      <c r="L73" s="130"/>
      <c r="M73" s="130"/>
      <c r="N73" s="195"/>
      <c r="O73" s="168">
        <v>3.0</v>
      </c>
      <c r="P73" s="169">
        <v>6.0</v>
      </c>
      <c r="Q73" s="294">
        <v>0.0</v>
      </c>
      <c r="R73" s="295">
        <v>1.0</v>
      </c>
      <c r="S73" s="198"/>
      <c r="T73" s="199"/>
      <c r="U73" s="200"/>
      <c r="V73" s="201"/>
      <c r="W73" s="202"/>
      <c r="X73" s="202"/>
      <c r="Y73" s="376">
        <v>0.0</v>
      </c>
      <c r="Z73" s="377">
        <v>0.0</v>
      </c>
      <c r="AA73" s="205" t="s">
        <v>133</v>
      </c>
      <c r="AB73" s="141">
        <v>4.0</v>
      </c>
      <c r="AC73" s="142">
        <v>0.7092592592592593</v>
      </c>
      <c r="AD73" s="206" t="s">
        <v>165</v>
      </c>
      <c r="AE73" s="207" t="s">
        <v>133</v>
      </c>
      <c r="AF73" s="133" t="s">
        <v>166</v>
      </c>
      <c r="AG73" s="207">
        <v>1.16</v>
      </c>
      <c r="AH73" s="449">
        <v>5.0</v>
      </c>
      <c r="AI73" s="209"/>
      <c r="AJ73" s="207"/>
      <c r="AK73" s="210"/>
      <c r="AL73" s="114"/>
      <c r="AM73" s="211"/>
      <c r="AN73" s="132"/>
      <c r="AO73" s="132"/>
      <c r="AP73" s="149"/>
      <c r="AQ73" s="150"/>
      <c r="AR73" s="149"/>
      <c r="AS73" s="132"/>
      <c r="AT73" s="132"/>
      <c r="AU73" s="132"/>
      <c r="AV73" s="132"/>
      <c r="AW73" s="132"/>
      <c r="AX73" s="132"/>
      <c r="AY73" s="132"/>
      <c r="AZ73" s="132"/>
      <c r="BA73" s="132"/>
      <c r="BB73" s="132"/>
      <c r="BC73" s="132"/>
      <c r="BD73" s="132"/>
      <c r="BE73" s="132"/>
      <c r="BF73" s="132"/>
      <c r="BG73" s="132"/>
      <c r="BH73" s="132"/>
      <c r="BI73" s="132"/>
      <c r="BJ73" s="132"/>
      <c r="BK73" s="132"/>
      <c r="BL73" s="132"/>
      <c r="BM73" s="132"/>
      <c r="BN73" s="132"/>
    </row>
    <row r="74">
      <c r="A74" s="454"/>
      <c r="B74" s="94"/>
      <c r="C74" s="95"/>
      <c r="D74" s="96"/>
      <c r="E74" s="97"/>
      <c r="F74" s="98"/>
      <c r="G74" s="98"/>
      <c r="H74" s="98"/>
      <c r="I74" s="99"/>
      <c r="J74" s="99"/>
      <c r="K74" s="96"/>
      <c r="L74" s="96"/>
      <c r="M74" s="96"/>
      <c r="N74" s="279" t="s">
        <v>391</v>
      </c>
      <c r="O74" s="168">
        <v>3.0</v>
      </c>
      <c r="P74" s="169">
        <v>6.0</v>
      </c>
      <c r="Q74" s="294">
        <v>4.0</v>
      </c>
      <c r="R74" s="295">
        <v>5.0</v>
      </c>
      <c r="S74" s="198"/>
      <c r="T74" s="199"/>
      <c r="U74" s="200"/>
      <c r="V74" s="201"/>
      <c r="W74" s="202"/>
      <c r="X74" s="202"/>
      <c r="Y74" s="273">
        <v>40.0</v>
      </c>
      <c r="Z74" s="271">
        <v>0.0</v>
      </c>
      <c r="AA74" s="272" t="s">
        <v>133</v>
      </c>
      <c r="AB74" s="107">
        <v>5.0</v>
      </c>
      <c r="AC74" s="108">
        <v>0.7255902777777777</v>
      </c>
      <c r="AD74" s="273" t="s">
        <v>179</v>
      </c>
      <c r="AE74" s="274" t="s">
        <v>133</v>
      </c>
      <c r="AF74" s="99" t="s">
        <v>166</v>
      </c>
      <c r="AG74" s="274">
        <v>1.1</v>
      </c>
      <c r="AH74" s="411">
        <v>13.05</v>
      </c>
      <c r="AI74" s="276"/>
      <c r="AJ74" s="274"/>
      <c r="AK74" s="277"/>
      <c r="AL74" s="114"/>
      <c r="AM74" s="278"/>
      <c r="AN74" s="98"/>
      <c r="AO74" s="98"/>
      <c r="AP74" s="116"/>
      <c r="AQ74" s="117"/>
      <c r="AR74" s="116"/>
      <c r="AS74" s="98"/>
      <c r="AT74" s="98"/>
      <c r="AU74" s="98"/>
      <c r="AV74" s="98"/>
      <c r="AW74" s="98"/>
      <c r="AX74" s="98"/>
      <c r="AY74" s="98"/>
      <c r="AZ74" s="98"/>
      <c r="BA74" s="98"/>
      <c r="BB74" s="98"/>
      <c r="BC74" s="98"/>
      <c r="BD74" s="98"/>
      <c r="BE74" s="98"/>
      <c r="BF74" s="98"/>
      <c r="BG74" s="98"/>
      <c r="BH74" s="98"/>
      <c r="BI74" s="98"/>
      <c r="BJ74" s="98"/>
      <c r="BK74" s="98"/>
      <c r="BL74" s="98"/>
      <c r="BM74" s="98"/>
      <c r="BN74" s="98"/>
    </row>
    <row r="75">
      <c r="A75" s="455"/>
      <c r="B75" s="313"/>
      <c r="C75" s="314"/>
      <c r="D75" s="315"/>
      <c r="E75" s="316"/>
      <c r="F75" s="317"/>
      <c r="G75" s="317"/>
      <c r="H75" s="317"/>
      <c r="I75" s="132"/>
      <c r="J75" s="132"/>
      <c r="K75" s="315"/>
      <c r="L75" s="315"/>
      <c r="M75" s="315"/>
      <c r="N75" s="383"/>
      <c r="O75" s="221">
        <v>3.0</v>
      </c>
      <c r="P75" s="222">
        <v>6.0</v>
      </c>
      <c r="Q75" s="298">
        <v>6.0</v>
      </c>
      <c r="R75" s="299">
        <v>7.0</v>
      </c>
      <c r="S75" s="225"/>
      <c r="T75" s="226"/>
      <c r="U75" s="227"/>
      <c r="V75" s="228"/>
      <c r="W75" s="229"/>
      <c r="X75" s="229"/>
      <c r="Y75" s="342"/>
      <c r="Z75" s="323"/>
      <c r="AA75" s="324"/>
      <c r="AB75" s="343"/>
      <c r="AC75" s="326"/>
      <c r="AD75" s="322" t="s">
        <v>142</v>
      </c>
      <c r="AE75" s="327"/>
      <c r="AF75" s="328"/>
      <c r="AG75" s="327"/>
      <c r="AH75" s="444"/>
      <c r="AI75" s="330"/>
      <c r="AJ75" s="331"/>
      <c r="AK75" s="332"/>
      <c r="AL75" s="242"/>
      <c r="AM75" s="333"/>
      <c r="AN75" s="317"/>
      <c r="AO75" s="317"/>
      <c r="AP75" s="334"/>
      <c r="AQ75" s="335"/>
      <c r="AR75" s="149"/>
      <c r="AS75" s="132"/>
      <c r="AT75" s="132"/>
      <c r="AU75" s="132"/>
      <c r="AV75" s="132"/>
      <c r="AW75" s="132"/>
      <c r="AX75" s="132"/>
      <c r="AY75" s="132"/>
      <c r="AZ75" s="132"/>
      <c r="BA75" s="132"/>
      <c r="BB75" s="132"/>
      <c r="BC75" s="132"/>
      <c r="BD75" s="132"/>
      <c r="BE75" s="132"/>
      <c r="BF75" s="132"/>
      <c r="BG75" s="132"/>
      <c r="BH75" s="132"/>
      <c r="BI75" s="132"/>
      <c r="BJ75" s="132"/>
      <c r="BK75" s="132"/>
      <c r="BL75" s="132"/>
      <c r="BM75" s="132"/>
      <c r="BN75" s="132"/>
    </row>
    <row r="76">
      <c r="A76" s="451" t="b">
        <v>0</v>
      </c>
      <c r="B76" s="465">
        <v>44584.0</v>
      </c>
      <c r="C76" s="364">
        <v>0.7618402777777777</v>
      </c>
      <c r="D76" s="100" t="s">
        <v>392</v>
      </c>
      <c r="E76" s="365" t="s">
        <v>16</v>
      </c>
      <c r="F76" s="99" t="s">
        <v>144</v>
      </c>
      <c r="G76" s="99" t="s">
        <v>59</v>
      </c>
      <c r="H76" s="165" t="s">
        <v>162</v>
      </c>
      <c r="I76" s="165" t="s">
        <v>393</v>
      </c>
      <c r="J76" s="165" t="s">
        <v>394</v>
      </c>
      <c r="K76" s="100" t="s">
        <v>393</v>
      </c>
      <c r="L76" s="100"/>
      <c r="M76" s="100"/>
      <c r="N76" s="279" t="s">
        <v>395</v>
      </c>
      <c r="O76" s="168">
        <v>7.0</v>
      </c>
      <c r="P76" s="169">
        <v>5.0</v>
      </c>
      <c r="Q76" s="294">
        <v>1.0</v>
      </c>
      <c r="R76" s="295">
        <v>2.0</v>
      </c>
      <c r="S76" s="198"/>
      <c r="T76" s="199"/>
      <c r="U76" s="200"/>
      <c r="V76" s="201"/>
      <c r="W76" s="202"/>
      <c r="X76" s="202"/>
      <c r="Y76" s="360">
        <v>0.0</v>
      </c>
      <c r="Z76" s="361">
        <v>0.0</v>
      </c>
      <c r="AA76" s="272" t="s">
        <v>132</v>
      </c>
      <c r="AB76" s="107">
        <v>1.0</v>
      </c>
      <c r="AC76" s="108">
        <v>0.6982060185185185</v>
      </c>
      <c r="AD76" s="273" t="s">
        <v>140</v>
      </c>
      <c r="AE76" s="274" t="s">
        <v>132</v>
      </c>
      <c r="AF76" s="99" t="s">
        <v>166</v>
      </c>
      <c r="AG76" s="274">
        <v>1.38</v>
      </c>
      <c r="AH76" s="411">
        <v>38.46</v>
      </c>
      <c r="AI76" s="276">
        <v>17.5</v>
      </c>
      <c r="AJ76" s="274">
        <v>0.0</v>
      </c>
      <c r="AK76" s="277">
        <v>0.04</v>
      </c>
      <c r="AL76" s="114"/>
      <c r="AM76" s="188">
        <f>AK76+AM70</f>
        <v>2032.18</v>
      </c>
      <c r="AN76" s="189">
        <f>if(AM76&gt;AN70,AM76,AN70)</f>
        <v>2044.35</v>
      </c>
      <c r="AO76" s="189">
        <f>AM76-AN76</f>
        <v>-12.17</v>
      </c>
      <c r="AP76" s="190">
        <f>AO76/AN76</f>
        <v>-0.005952992394</v>
      </c>
      <c r="AQ76" s="191">
        <f>AK76/AI76</f>
        <v>0.002285714286</v>
      </c>
      <c r="AR76" s="116"/>
      <c r="AS76" s="98"/>
      <c r="AT76" s="98"/>
      <c r="AU76" s="98"/>
      <c r="AV76" s="98"/>
      <c r="AW76" s="98"/>
      <c r="AX76" s="98"/>
      <c r="AY76" s="98"/>
      <c r="AZ76" s="98"/>
      <c r="BA76" s="98"/>
      <c r="BB76" s="98"/>
      <c r="BC76" s="98"/>
      <c r="BD76" s="98"/>
      <c r="BE76" s="98"/>
      <c r="BF76" s="98"/>
      <c r="BG76" s="98"/>
      <c r="BH76" s="98"/>
      <c r="BI76" s="98"/>
      <c r="BJ76" s="98"/>
      <c r="BK76" s="98"/>
      <c r="BL76" s="98"/>
      <c r="BM76" s="98"/>
      <c r="BN76" s="98"/>
    </row>
    <row r="77">
      <c r="A77" s="453"/>
      <c r="B77" s="366"/>
      <c r="C77" s="129"/>
      <c r="D77" s="130"/>
      <c r="E77" s="131"/>
      <c r="F77" s="132"/>
      <c r="G77" s="132"/>
      <c r="H77" s="132" t="str">
        <f>VLOOKUP(H76,VALIDATION!F:G,2,false)</f>
        <v>61e42e00a4eaad5dc9770002</v>
      </c>
      <c r="I77" s="133">
        <v>1.95</v>
      </c>
      <c r="J77" s="133">
        <v>2.04</v>
      </c>
      <c r="K77" s="130"/>
      <c r="L77" s="130"/>
      <c r="M77" s="130"/>
      <c r="N77" s="397" t="s">
        <v>376</v>
      </c>
      <c r="O77" s="168">
        <v>7.0</v>
      </c>
      <c r="P77" s="169">
        <v>5.0</v>
      </c>
      <c r="Q77" s="294">
        <v>1.0</v>
      </c>
      <c r="R77" s="295">
        <v>2.0</v>
      </c>
      <c r="S77" s="198"/>
      <c r="T77" s="199"/>
      <c r="U77" s="200"/>
      <c r="V77" s="201"/>
      <c r="W77" s="202"/>
      <c r="X77" s="202"/>
      <c r="Y77" s="376">
        <v>0.0</v>
      </c>
      <c r="Z77" s="377">
        <v>0.0</v>
      </c>
      <c r="AA77" s="205" t="s">
        <v>132</v>
      </c>
      <c r="AB77" s="141">
        <v>2.0</v>
      </c>
      <c r="AC77" s="142">
        <v>0.6989351851851852</v>
      </c>
      <c r="AD77" s="206" t="s">
        <v>140</v>
      </c>
      <c r="AE77" s="207" t="s">
        <v>132</v>
      </c>
      <c r="AF77" s="133" t="s">
        <v>166</v>
      </c>
      <c r="AG77" s="207">
        <v>1.38</v>
      </c>
      <c r="AH77" s="449">
        <v>0.92</v>
      </c>
      <c r="AI77" s="209"/>
      <c r="AJ77" s="207"/>
      <c r="AK77" s="210"/>
      <c r="AL77" s="114"/>
      <c r="AM77" s="211"/>
      <c r="AN77" s="132"/>
      <c r="AO77" s="132"/>
      <c r="AP77" s="149"/>
      <c r="AQ77" s="150"/>
      <c r="AR77" s="149"/>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row>
    <row r="78">
      <c r="A78" s="454"/>
      <c r="B78" s="362"/>
      <c r="C78" s="95"/>
      <c r="D78" s="96"/>
      <c r="E78" s="97"/>
      <c r="F78" s="98"/>
      <c r="G78" s="98"/>
      <c r="H78" s="98"/>
      <c r="I78" s="98"/>
      <c r="J78" s="98"/>
      <c r="K78" s="96"/>
      <c r="L78" s="96"/>
      <c r="M78" s="96"/>
      <c r="N78" s="279" t="s">
        <v>396</v>
      </c>
      <c r="O78" s="168">
        <v>7.0</v>
      </c>
      <c r="P78" s="169">
        <v>5.0</v>
      </c>
      <c r="Q78" s="294">
        <v>4.0</v>
      </c>
      <c r="R78" s="295">
        <v>4.0</v>
      </c>
      <c r="S78" s="198"/>
      <c r="T78" s="199"/>
      <c r="U78" s="200"/>
      <c r="V78" s="201"/>
      <c r="W78" s="202"/>
      <c r="X78" s="202"/>
      <c r="Y78" s="273">
        <v>40.0</v>
      </c>
      <c r="Z78" s="271">
        <v>15.0</v>
      </c>
      <c r="AA78" s="272" t="s">
        <v>133</v>
      </c>
      <c r="AB78" s="107">
        <v>3.0</v>
      </c>
      <c r="AC78" s="108">
        <v>0.7136921296296296</v>
      </c>
      <c r="AD78" s="273" t="s">
        <v>140</v>
      </c>
      <c r="AE78" s="274" t="s">
        <v>132</v>
      </c>
      <c r="AF78" s="99" t="s">
        <v>166</v>
      </c>
      <c r="AG78" s="274">
        <v>1.12</v>
      </c>
      <c r="AH78" s="411">
        <v>20.83</v>
      </c>
      <c r="AI78" s="276"/>
      <c r="AJ78" s="274"/>
      <c r="AK78" s="277"/>
      <c r="AL78" s="114"/>
      <c r="AM78" s="278"/>
      <c r="AN78" s="98"/>
      <c r="AO78" s="98"/>
      <c r="AP78" s="116"/>
      <c r="AQ78" s="117"/>
      <c r="AR78" s="116"/>
      <c r="AS78" s="98"/>
      <c r="AT78" s="98"/>
      <c r="AU78" s="98"/>
      <c r="AV78" s="98"/>
      <c r="AW78" s="98"/>
      <c r="AX78" s="98"/>
      <c r="AY78" s="98"/>
      <c r="AZ78" s="98"/>
      <c r="BA78" s="98"/>
      <c r="BB78" s="98"/>
      <c r="BC78" s="98"/>
      <c r="BD78" s="98"/>
      <c r="BE78" s="98"/>
      <c r="BF78" s="98"/>
      <c r="BG78" s="98"/>
      <c r="BH78" s="98"/>
      <c r="BI78" s="98"/>
      <c r="BJ78" s="98"/>
      <c r="BK78" s="98"/>
      <c r="BL78" s="98"/>
      <c r="BM78" s="98"/>
      <c r="BN78" s="98"/>
    </row>
    <row r="79">
      <c r="A79" s="453"/>
      <c r="B79" s="366"/>
      <c r="C79" s="129"/>
      <c r="D79" s="130"/>
      <c r="E79" s="131"/>
      <c r="F79" s="132"/>
      <c r="G79" s="132"/>
      <c r="H79" s="132"/>
      <c r="I79" s="132"/>
      <c r="J79" s="132"/>
      <c r="K79" s="130"/>
      <c r="L79" s="130"/>
      <c r="M79" s="130"/>
      <c r="N79" s="397" t="s">
        <v>376</v>
      </c>
      <c r="O79" s="168">
        <v>7.0</v>
      </c>
      <c r="P79" s="169">
        <v>5.0</v>
      </c>
      <c r="Q79" s="294">
        <v>6.0</v>
      </c>
      <c r="R79" s="295">
        <v>6.0</v>
      </c>
      <c r="S79" s="198"/>
      <c r="T79" s="199"/>
      <c r="U79" s="200"/>
      <c r="V79" s="201"/>
      <c r="W79" s="202"/>
      <c r="X79" s="202"/>
      <c r="Y79" s="206">
        <v>1.0</v>
      </c>
      <c r="Z79" s="204">
        <v>2.0</v>
      </c>
      <c r="AA79" s="205" t="s">
        <v>133</v>
      </c>
      <c r="AB79" s="141">
        <v>4.0</v>
      </c>
      <c r="AC79" s="142">
        <v>0.7270949074074075</v>
      </c>
      <c r="AD79" s="206" t="s">
        <v>165</v>
      </c>
      <c r="AE79" s="207" t="s">
        <v>132</v>
      </c>
      <c r="AF79" s="133" t="s">
        <v>133</v>
      </c>
      <c r="AG79" s="207">
        <v>1.44</v>
      </c>
      <c r="AH79" s="449">
        <v>5.68</v>
      </c>
      <c r="AI79" s="209"/>
      <c r="AJ79" s="207"/>
      <c r="AK79" s="210"/>
      <c r="AL79" s="114"/>
      <c r="AM79" s="211"/>
      <c r="AN79" s="132"/>
      <c r="AO79" s="132"/>
      <c r="AP79" s="149"/>
      <c r="AQ79" s="150"/>
      <c r="AR79" s="149"/>
      <c r="AS79" s="132"/>
      <c r="AT79" s="132"/>
      <c r="AU79" s="132"/>
      <c r="AV79" s="132"/>
      <c r="AW79" s="132"/>
      <c r="AX79" s="132"/>
      <c r="AY79" s="132"/>
      <c r="AZ79" s="132"/>
      <c r="BA79" s="132"/>
      <c r="BB79" s="132"/>
      <c r="BC79" s="132"/>
      <c r="BD79" s="132"/>
      <c r="BE79" s="132"/>
      <c r="BF79" s="132"/>
      <c r="BG79" s="132"/>
      <c r="BH79" s="132"/>
      <c r="BI79" s="132"/>
      <c r="BJ79" s="132"/>
      <c r="BK79" s="132"/>
      <c r="BL79" s="132"/>
      <c r="BM79" s="132"/>
      <c r="BN79" s="132"/>
    </row>
    <row r="80">
      <c r="A80" s="454"/>
      <c r="B80" s="362"/>
      <c r="C80" s="95"/>
      <c r="D80" s="96"/>
      <c r="E80" s="97"/>
      <c r="F80" s="98"/>
      <c r="G80" s="98"/>
      <c r="H80" s="98"/>
      <c r="I80" s="99"/>
      <c r="J80" s="99"/>
      <c r="K80" s="96"/>
      <c r="L80" s="96"/>
      <c r="M80" s="96"/>
      <c r="N80" s="270"/>
      <c r="O80" s="168">
        <v>7.0</v>
      </c>
      <c r="P80" s="169">
        <v>5.0</v>
      </c>
      <c r="Q80" s="294">
        <v>6.0</v>
      </c>
      <c r="R80" s="295">
        <v>6.0</v>
      </c>
      <c r="S80" s="198"/>
      <c r="T80" s="199"/>
      <c r="U80" s="200"/>
      <c r="V80" s="201"/>
      <c r="W80" s="202"/>
      <c r="X80" s="202"/>
      <c r="Y80" s="273">
        <v>2.0</v>
      </c>
      <c r="Z80" s="271">
        <v>4.0</v>
      </c>
      <c r="AA80" s="272" t="s">
        <v>133</v>
      </c>
      <c r="AB80" s="107">
        <v>5.0</v>
      </c>
      <c r="AC80" s="108">
        <v>0.7283101851851852</v>
      </c>
      <c r="AD80" s="273" t="s">
        <v>165</v>
      </c>
      <c r="AE80" s="274" t="s">
        <v>132</v>
      </c>
      <c r="AF80" s="99" t="s">
        <v>133</v>
      </c>
      <c r="AG80" s="274">
        <v>1.58</v>
      </c>
      <c r="AH80" s="411">
        <v>4.31</v>
      </c>
      <c r="AI80" s="276"/>
      <c r="AJ80" s="274"/>
      <c r="AK80" s="277"/>
      <c r="AL80" s="114"/>
      <c r="AM80" s="278"/>
      <c r="AN80" s="98"/>
      <c r="AO80" s="98"/>
      <c r="AP80" s="116"/>
      <c r="AQ80" s="117"/>
      <c r="AR80" s="116"/>
      <c r="AS80" s="98"/>
      <c r="AT80" s="98"/>
      <c r="AU80" s="98"/>
      <c r="AV80" s="98"/>
      <c r="AW80" s="98"/>
      <c r="AX80" s="98"/>
      <c r="AY80" s="98"/>
      <c r="AZ80" s="98"/>
      <c r="BA80" s="98"/>
      <c r="BB80" s="98"/>
      <c r="BC80" s="98"/>
      <c r="BD80" s="98"/>
      <c r="BE80" s="98"/>
      <c r="BF80" s="98"/>
      <c r="BG80" s="98"/>
      <c r="BH80" s="98"/>
      <c r="BI80" s="98"/>
      <c r="BJ80" s="98"/>
      <c r="BK80" s="98"/>
      <c r="BL80" s="98"/>
      <c r="BM80" s="98"/>
      <c r="BN80" s="98"/>
    </row>
    <row r="81">
      <c r="A81" s="453"/>
      <c r="B81" s="366"/>
      <c r="C81" s="129"/>
      <c r="D81" s="130"/>
      <c r="E81" s="131"/>
      <c r="F81" s="132"/>
      <c r="G81" s="132"/>
      <c r="H81" s="132"/>
      <c r="I81" s="133"/>
      <c r="J81" s="133"/>
      <c r="K81" s="130"/>
      <c r="L81" s="130"/>
      <c r="M81" s="130"/>
      <c r="N81" s="195"/>
      <c r="O81" s="168">
        <v>7.0</v>
      </c>
      <c r="P81" s="169">
        <v>5.0</v>
      </c>
      <c r="Q81" s="294">
        <v>6.0</v>
      </c>
      <c r="R81" s="295">
        <v>6.0</v>
      </c>
      <c r="S81" s="198"/>
      <c r="T81" s="199"/>
      <c r="U81" s="200"/>
      <c r="V81" s="201"/>
      <c r="W81" s="202"/>
      <c r="X81" s="202"/>
      <c r="Y81" s="206">
        <v>5.0</v>
      </c>
      <c r="Z81" s="204">
        <v>6.0</v>
      </c>
      <c r="AA81" s="205" t="s">
        <v>133</v>
      </c>
      <c r="AB81" s="141">
        <v>6.0</v>
      </c>
      <c r="AC81" s="142">
        <v>0.7311111111111112</v>
      </c>
      <c r="AD81" s="206" t="s">
        <v>165</v>
      </c>
      <c r="AE81" s="207" t="s">
        <v>132</v>
      </c>
      <c r="AF81" s="133" t="s">
        <v>133</v>
      </c>
      <c r="AG81" s="207">
        <v>1.62</v>
      </c>
      <c r="AH81" s="449">
        <v>4.03</v>
      </c>
      <c r="AI81" s="209"/>
      <c r="AJ81" s="207"/>
      <c r="AK81" s="210"/>
      <c r="AL81" s="114"/>
      <c r="AM81" s="211"/>
      <c r="AN81" s="132"/>
      <c r="AO81" s="132"/>
      <c r="AP81" s="149"/>
      <c r="AQ81" s="150"/>
      <c r="AR81" s="149"/>
      <c r="AS81" s="132"/>
      <c r="AT81" s="132"/>
      <c r="AU81" s="132"/>
      <c r="AV81" s="132"/>
      <c r="AW81" s="132"/>
      <c r="AX81" s="132"/>
      <c r="AY81" s="132"/>
      <c r="AZ81" s="132"/>
      <c r="BA81" s="132"/>
      <c r="BB81" s="132"/>
      <c r="BC81" s="132"/>
      <c r="BD81" s="132"/>
      <c r="BE81" s="132"/>
      <c r="BF81" s="132"/>
      <c r="BG81" s="132"/>
      <c r="BH81" s="132"/>
      <c r="BI81" s="132"/>
      <c r="BJ81" s="132"/>
      <c r="BK81" s="132"/>
      <c r="BL81" s="132"/>
      <c r="BM81" s="132"/>
      <c r="BN81" s="132"/>
    </row>
    <row r="82">
      <c r="A82" s="454"/>
      <c r="B82" s="362"/>
      <c r="C82" s="95"/>
      <c r="D82" s="96"/>
      <c r="E82" s="97"/>
      <c r="F82" s="98"/>
      <c r="G82" s="98"/>
      <c r="H82" s="98"/>
      <c r="I82" s="98"/>
      <c r="J82" s="98"/>
      <c r="K82" s="96"/>
      <c r="L82" s="96"/>
      <c r="M82" s="96"/>
      <c r="N82" s="270"/>
      <c r="O82" s="168">
        <v>7.0</v>
      </c>
      <c r="P82" s="169">
        <v>5.0</v>
      </c>
      <c r="Q82" s="294">
        <v>6.0</v>
      </c>
      <c r="R82" s="295">
        <v>7.0</v>
      </c>
      <c r="S82" s="198"/>
      <c r="T82" s="199"/>
      <c r="U82" s="200"/>
      <c r="V82" s="201"/>
      <c r="W82" s="202"/>
      <c r="X82" s="202"/>
      <c r="Y82" s="360">
        <v>0.0</v>
      </c>
      <c r="Z82" s="361">
        <v>0.0</v>
      </c>
      <c r="AA82" s="272" t="s">
        <v>132</v>
      </c>
      <c r="AB82" s="107">
        <v>7.0</v>
      </c>
      <c r="AC82" s="108">
        <v>0.7320833333333333</v>
      </c>
      <c r="AD82" s="273" t="s">
        <v>165</v>
      </c>
      <c r="AE82" s="274" t="s">
        <v>132</v>
      </c>
      <c r="AF82" s="99" t="s">
        <v>133</v>
      </c>
      <c r="AG82" s="274">
        <v>1.83</v>
      </c>
      <c r="AH82" s="411">
        <v>3.01</v>
      </c>
      <c r="AI82" s="276"/>
      <c r="AJ82" s="274"/>
      <c r="AK82" s="277"/>
      <c r="AL82" s="114"/>
      <c r="AM82" s="278"/>
      <c r="AN82" s="98"/>
      <c r="AO82" s="98"/>
      <c r="AP82" s="116"/>
      <c r="AQ82" s="117"/>
      <c r="AR82" s="116"/>
      <c r="AS82" s="98"/>
      <c r="AT82" s="98"/>
      <c r="AU82" s="98"/>
      <c r="AV82" s="98"/>
      <c r="AW82" s="98"/>
      <c r="AX82" s="98"/>
      <c r="AY82" s="98"/>
      <c r="AZ82" s="98"/>
      <c r="BA82" s="98"/>
      <c r="BB82" s="98"/>
      <c r="BC82" s="98"/>
      <c r="BD82" s="98"/>
      <c r="BE82" s="98"/>
      <c r="BF82" s="98"/>
      <c r="BG82" s="98"/>
      <c r="BH82" s="98"/>
      <c r="BI82" s="98"/>
      <c r="BJ82" s="98"/>
      <c r="BK82" s="98"/>
      <c r="BL82" s="98"/>
      <c r="BM82" s="98"/>
      <c r="BN82" s="98"/>
    </row>
    <row r="83">
      <c r="A83" s="453"/>
      <c r="B83" s="366"/>
      <c r="C83" s="129"/>
      <c r="D83" s="130"/>
      <c r="E83" s="131"/>
      <c r="F83" s="132"/>
      <c r="G83" s="132"/>
      <c r="H83" s="132"/>
      <c r="I83" s="132"/>
      <c r="J83" s="132"/>
      <c r="K83" s="130"/>
      <c r="L83" s="130"/>
      <c r="M83" s="130"/>
      <c r="N83" s="195"/>
      <c r="O83" s="168">
        <v>7.0</v>
      </c>
      <c r="P83" s="169">
        <v>5.0</v>
      </c>
      <c r="Q83" s="305">
        <v>6.0</v>
      </c>
      <c r="R83" s="306">
        <v>7.0</v>
      </c>
      <c r="S83" s="198"/>
      <c r="T83" s="199"/>
      <c r="U83" s="200"/>
      <c r="V83" s="201"/>
      <c r="W83" s="202"/>
      <c r="X83" s="202"/>
      <c r="Y83" s="376">
        <v>0.0</v>
      </c>
      <c r="Z83" s="377">
        <v>0.0</v>
      </c>
      <c r="AA83" s="345" t="s">
        <v>132</v>
      </c>
      <c r="AB83" s="141">
        <v>8.0</v>
      </c>
      <c r="AC83" s="142">
        <v>0.7320949074074075</v>
      </c>
      <c r="AD83" s="206" t="s">
        <v>165</v>
      </c>
      <c r="AE83" s="207" t="s">
        <v>132</v>
      </c>
      <c r="AF83" s="133" t="s">
        <v>133</v>
      </c>
      <c r="AG83" s="207">
        <v>1.83</v>
      </c>
      <c r="AH83" s="449">
        <v>3.01</v>
      </c>
      <c r="AI83" s="209"/>
      <c r="AJ83" s="207"/>
      <c r="AK83" s="210"/>
      <c r="AL83" s="114"/>
      <c r="AM83" s="211"/>
      <c r="AN83" s="132"/>
      <c r="AO83" s="132"/>
      <c r="AP83" s="149"/>
      <c r="AQ83" s="150"/>
      <c r="AR83" s="149"/>
      <c r="AS83" s="132"/>
      <c r="AT83" s="132"/>
      <c r="AU83" s="132"/>
      <c r="AV83" s="132"/>
      <c r="AW83" s="132"/>
      <c r="AX83" s="132"/>
      <c r="AY83" s="132"/>
      <c r="AZ83" s="132"/>
      <c r="BA83" s="132"/>
      <c r="BB83" s="132"/>
      <c r="BC83" s="132"/>
      <c r="BD83" s="132"/>
      <c r="BE83" s="132"/>
      <c r="BF83" s="132"/>
      <c r="BG83" s="132"/>
      <c r="BH83" s="132"/>
      <c r="BI83" s="132"/>
      <c r="BJ83" s="132"/>
      <c r="BK83" s="132"/>
      <c r="BL83" s="132"/>
      <c r="BM83" s="132"/>
      <c r="BN83" s="132"/>
    </row>
    <row r="84">
      <c r="A84" s="454"/>
      <c r="B84" s="362"/>
      <c r="C84" s="95"/>
      <c r="D84" s="96"/>
      <c r="E84" s="97"/>
      <c r="F84" s="98"/>
      <c r="G84" s="98"/>
      <c r="H84" s="98"/>
      <c r="I84" s="99"/>
      <c r="J84" s="99"/>
      <c r="K84" s="96"/>
      <c r="L84" s="96"/>
      <c r="M84" s="96"/>
      <c r="N84" s="270"/>
      <c r="O84" s="168">
        <v>7.0</v>
      </c>
      <c r="P84" s="169">
        <v>5.0</v>
      </c>
      <c r="Q84" s="305">
        <v>6.0</v>
      </c>
      <c r="R84" s="306">
        <v>7.0</v>
      </c>
      <c r="S84" s="307">
        <v>2.0</v>
      </c>
      <c r="T84" s="308">
        <v>1.0</v>
      </c>
      <c r="U84" s="200"/>
      <c r="V84" s="201"/>
      <c r="W84" s="202"/>
      <c r="X84" s="202"/>
      <c r="Y84" s="360">
        <v>0.0</v>
      </c>
      <c r="Z84" s="361">
        <v>0.0</v>
      </c>
      <c r="AA84" s="346" t="s">
        <v>133</v>
      </c>
      <c r="AB84" s="107">
        <v>9.0</v>
      </c>
      <c r="AC84" s="108">
        <v>0.7426736111111111</v>
      </c>
      <c r="AD84" s="273" t="s">
        <v>165</v>
      </c>
      <c r="AE84" s="274" t="s">
        <v>132</v>
      </c>
      <c r="AF84" s="99" t="s">
        <v>133</v>
      </c>
      <c r="AG84" s="274">
        <v>1.73</v>
      </c>
      <c r="AH84" s="411">
        <v>3.42</v>
      </c>
      <c r="AI84" s="276"/>
      <c r="AJ84" s="274"/>
      <c r="AK84" s="277"/>
      <c r="AL84" s="114"/>
      <c r="AM84" s="278"/>
      <c r="AN84" s="98"/>
      <c r="AO84" s="98"/>
      <c r="AP84" s="116"/>
      <c r="AQ84" s="117"/>
      <c r="AR84" s="116"/>
      <c r="AS84" s="98"/>
      <c r="AT84" s="98"/>
      <c r="AU84" s="98"/>
      <c r="AV84" s="98"/>
      <c r="AW84" s="98"/>
      <c r="AX84" s="98"/>
      <c r="AY84" s="98"/>
      <c r="AZ84" s="98"/>
      <c r="BA84" s="98"/>
      <c r="BB84" s="98"/>
      <c r="BC84" s="98"/>
      <c r="BD84" s="98"/>
      <c r="BE84" s="98"/>
      <c r="BF84" s="98"/>
      <c r="BG84" s="98"/>
      <c r="BH84" s="98"/>
      <c r="BI84" s="98"/>
      <c r="BJ84" s="98"/>
      <c r="BK84" s="98"/>
      <c r="BL84" s="98"/>
      <c r="BM84" s="98"/>
      <c r="BN84" s="98"/>
    </row>
    <row r="85">
      <c r="A85" s="453"/>
      <c r="B85" s="366"/>
      <c r="C85" s="129"/>
      <c r="D85" s="130"/>
      <c r="E85" s="131"/>
      <c r="F85" s="132"/>
      <c r="G85" s="132"/>
      <c r="H85" s="132"/>
      <c r="I85" s="133"/>
      <c r="J85" s="133"/>
      <c r="K85" s="130"/>
      <c r="L85" s="130"/>
      <c r="M85" s="130"/>
      <c r="N85" s="397" t="s">
        <v>397</v>
      </c>
      <c r="O85" s="168">
        <v>7.0</v>
      </c>
      <c r="P85" s="169">
        <v>5.0</v>
      </c>
      <c r="Q85" s="305">
        <v>6.0</v>
      </c>
      <c r="R85" s="306">
        <v>7.0</v>
      </c>
      <c r="S85" s="296">
        <v>2.0</v>
      </c>
      <c r="T85" s="297">
        <v>1.0</v>
      </c>
      <c r="U85" s="200"/>
      <c r="V85" s="201"/>
      <c r="W85" s="202"/>
      <c r="X85" s="202"/>
      <c r="Y85" s="376">
        <v>0.0</v>
      </c>
      <c r="Z85" s="377">
        <v>0.0</v>
      </c>
      <c r="AA85" s="205" t="s">
        <v>133</v>
      </c>
      <c r="AB85" s="141">
        <v>10.0</v>
      </c>
      <c r="AC85" s="142">
        <v>0.7427546296296297</v>
      </c>
      <c r="AD85" s="206" t="s">
        <v>165</v>
      </c>
      <c r="AE85" s="207" t="s">
        <v>132</v>
      </c>
      <c r="AF85" s="133" t="s">
        <v>133</v>
      </c>
      <c r="AG85" s="207">
        <v>1.74</v>
      </c>
      <c r="AH85" s="449">
        <v>3.37</v>
      </c>
      <c r="AI85" s="209"/>
      <c r="AJ85" s="207"/>
      <c r="AK85" s="210"/>
      <c r="AL85" s="114"/>
      <c r="AM85" s="211"/>
      <c r="AN85" s="132"/>
      <c r="AO85" s="132"/>
      <c r="AP85" s="149"/>
      <c r="AQ85" s="150"/>
      <c r="AR85" s="149"/>
      <c r="AS85" s="132"/>
      <c r="AT85" s="132"/>
      <c r="AU85" s="132"/>
      <c r="AV85" s="132"/>
      <c r="AW85" s="132"/>
      <c r="AX85" s="132"/>
      <c r="AY85" s="132"/>
      <c r="AZ85" s="132"/>
      <c r="BA85" s="132"/>
      <c r="BB85" s="132"/>
      <c r="BC85" s="132"/>
      <c r="BD85" s="132"/>
      <c r="BE85" s="132"/>
      <c r="BF85" s="132"/>
      <c r="BG85" s="132"/>
      <c r="BH85" s="132"/>
      <c r="BI85" s="132"/>
      <c r="BJ85" s="132"/>
      <c r="BK85" s="132"/>
      <c r="BL85" s="132"/>
      <c r="BM85" s="132"/>
      <c r="BN85" s="132"/>
    </row>
    <row r="86">
      <c r="A86" s="454"/>
      <c r="B86" s="362"/>
      <c r="C86" s="95"/>
      <c r="D86" s="96"/>
      <c r="E86" s="97"/>
      <c r="F86" s="98"/>
      <c r="G86" s="98"/>
      <c r="H86" s="98"/>
      <c r="I86" s="98"/>
      <c r="J86" s="98"/>
      <c r="K86" s="96"/>
      <c r="L86" s="96"/>
      <c r="M86" s="96"/>
      <c r="N86" s="279" t="s">
        <v>398</v>
      </c>
      <c r="O86" s="168">
        <v>7.0</v>
      </c>
      <c r="P86" s="169">
        <v>5.0</v>
      </c>
      <c r="Q86" s="305">
        <v>6.0</v>
      </c>
      <c r="R86" s="306">
        <v>7.0</v>
      </c>
      <c r="S86" s="307">
        <v>2.0</v>
      </c>
      <c r="T86" s="308">
        <v>1.0</v>
      </c>
      <c r="U86" s="200"/>
      <c r="V86" s="201"/>
      <c r="W86" s="202"/>
      <c r="X86" s="202"/>
      <c r="Y86" s="360">
        <v>0.0</v>
      </c>
      <c r="Z86" s="361">
        <v>0.0</v>
      </c>
      <c r="AA86" s="346" t="s">
        <v>133</v>
      </c>
      <c r="AB86" s="107">
        <v>11.0</v>
      </c>
      <c r="AC86" s="108">
        <v>0.7431597222222223</v>
      </c>
      <c r="AD86" s="273" t="s">
        <v>165</v>
      </c>
      <c r="AE86" s="274" t="s">
        <v>132</v>
      </c>
      <c r="AF86" s="99" t="s">
        <v>133</v>
      </c>
      <c r="AG86" s="274">
        <v>1.75</v>
      </c>
      <c r="AH86" s="411">
        <v>0.05</v>
      </c>
      <c r="AI86" s="276"/>
      <c r="AJ86" s="274"/>
      <c r="AK86" s="277"/>
      <c r="AL86" s="114"/>
      <c r="AM86" s="278"/>
      <c r="AN86" s="98"/>
      <c r="AO86" s="98"/>
      <c r="AP86" s="116"/>
      <c r="AQ86" s="117"/>
      <c r="AR86" s="116"/>
      <c r="AS86" s="98"/>
      <c r="AT86" s="98"/>
      <c r="AU86" s="98"/>
      <c r="AV86" s="98"/>
      <c r="AW86" s="98"/>
      <c r="AX86" s="98"/>
      <c r="AY86" s="98"/>
      <c r="AZ86" s="98"/>
      <c r="BA86" s="98"/>
      <c r="BB86" s="98"/>
      <c r="BC86" s="98"/>
      <c r="BD86" s="98"/>
      <c r="BE86" s="98"/>
      <c r="BF86" s="98"/>
      <c r="BG86" s="98"/>
      <c r="BH86" s="98"/>
      <c r="BI86" s="98"/>
      <c r="BJ86" s="98"/>
      <c r="BK86" s="98"/>
      <c r="BL86" s="98"/>
      <c r="BM86" s="98"/>
      <c r="BN86" s="98"/>
    </row>
    <row r="87">
      <c r="A87" s="455"/>
      <c r="B87" s="368"/>
      <c r="C87" s="314"/>
      <c r="D87" s="315"/>
      <c r="E87" s="316"/>
      <c r="F87" s="317"/>
      <c r="G87" s="317"/>
      <c r="H87" s="317"/>
      <c r="I87" s="317"/>
      <c r="J87" s="317"/>
      <c r="K87" s="315"/>
      <c r="L87" s="315"/>
      <c r="M87" s="315"/>
      <c r="N87" s="383"/>
      <c r="O87" s="221">
        <v>7.0</v>
      </c>
      <c r="P87" s="222">
        <v>5.0</v>
      </c>
      <c r="Q87" s="298">
        <v>6.0</v>
      </c>
      <c r="R87" s="299">
        <v>7.0</v>
      </c>
      <c r="S87" s="300">
        <v>6.0</v>
      </c>
      <c r="T87" s="301">
        <v>3.0</v>
      </c>
      <c r="U87" s="227"/>
      <c r="V87" s="228"/>
      <c r="W87" s="229"/>
      <c r="X87" s="229"/>
      <c r="Y87" s="342"/>
      <c r="Z87" s="323"/>
      <c r="AA87" s="324"/>
      <c r="AB87" s="325"/>
      <c r="AC87" s="326"/>
      <c r="AD87" s="322" t="s">
        <v>142</v>
      </c>
      <c r="AE87" s="327"/>
      <c r="AF87" s="328"/>
      <c r="AG87" s="327"/>
      <c r="AH87" s="444"/>
      <c r="AI87" s="330"/>
      <c r="AJ87" s="331"/>
      <c r="AK87" s="332"/>
      <c r="AL87" s="242"/>
      <c r="AM87" s="333"/>
      <c r="AN87" s="317"/>
      <c r="AO87" s="317"/>
      <c r="AP87" s="334"/>
      <c r="AQ87" s="335"/>
      <c r="AR87" s="149"/>
      <c r="AS87" s="132"/>
      <c r="AT87" s="132"/>
      <c r="AU87" s="132"/>
      <c r="AV87" s="132"/>
      <c r="AW87" s="132"/>
      <c r="AX87" s="132"/>
      <c r="AY87" s="132"/>
      <c r="AZ87" s="132"/>
      <c r="BA87" s="132"/>
      <c r="BB87" s="132"/>
      <c r="BC87" s="132"/>
      <c r="BD87" s="132"/>
      <c r="BE87" s="132"/>
      <c r="BF87" s="132"/>
      <c r="BG87" s="132"/>
      <c r="BH87" s="132"/>
      <c r="BI87" s="132"/>
      <c r="BJ87" s="132"/>
      <c r="BK87" s="132"/>
      <c r="BL87" s="132"/>
      <c r="BM87" s="132"/>
      <c r="BN87" s="132"/>
    </row>
    <row r="88">
      <c r="A88" s="451" t="b">
        <v>0</v>
      </c>
      <c r="B88" s="363">
        <v>44585.0</v>
      </c>
      <c r="C88" s="364">
        <v>0.37168981481481483</v>
      </c>
      <c r="D88" s="100" t="s">
        <v>399</v>
      </c>
      <c r="E88" s="365" t="s">
        <v>16</v>
      </c>
      <c r="F88" s="99" t="s">
        <v>144</v>
      </c>
      <c r="G88" s="99" t="s">
        <v>55</v>
      </c>
      <c r="H88" s="165" t="s">
        <v>176</v>
      </c>
      <c r="I88" s="409" t="s">
        <v>400</v>
      </c>
      <c r="J88" s="409" t="s">
        <v>401</v>
      </c>
      <c r="K88" s="100" t="s">
        <v>401</v>
      </c>
      <c r="L88" s="100"/>
      <c r="M88" s="100"/>
      <c r="N88" s="270"/>
      <c r="O88" s="168">
        <v>6.0</v>
      </c>
      <c r="P88" s="169">
        <v>7.0</v>
      </c>
      <c r="Q88" s="196"/>
      <c r="R88" s="197"/>
      <c r="S88" s="198"/>
      <c r="T88" s="199"/>
      <c r="U88" s="200"/>
      <c r="V88" s="201"/>
      <c r="W88" s="202"/>
      <c r="X88" s="202"/>
      <c r="Y88" s="360">
        <v>0.0</v>
      </c>
      <c r="Z88" s="361">
        <v>0.0</v>
      </c>
      <c r="AA88" s="272" t="s">
        <v>133</v>
      </c>
      <c r="AB88" s="107">
        <v>1.0</v>
      </c>
      <c r="AC88" s="108">
        <v>0.31277777777777777</v>
      </c>
      <c r="AD88" s="273" t="s">
        <v>140</v>
      </c>
      <c r="AE88" s="274" t="s">
        <v>133</v>
      </c>
      <c r="AF88" s="99" t="s">
        <v>166</v>
      </c>
      <c r="AG88" s="274">
        <v>1.22</v>
      </c>
      <c r="AH88" s="411">
        <v>45.45</v>
      </c>
      <c r="AI88" s="276">
        <v>18.0</v>
      </c>
      <c r="AJ88" s="274">
        <v>0.0</v>
      </c>
      <c r="AK88" s="277">
        <v>-18.0</v>
      </c>
      <c r="AL88" s="114"/>
      <c r="AM88" s="188">
        <f>AK88+AM76</f>
        <v>2014.18</v>
      </c>
      <c r="AN88" s="189">
        <f>if(AM88&gt;AN76,AM88,AN76)</f>
        <v>2044.35</v>
      </c>
      <c r="AO88" s="189">
        <f>AM88-AN88</f>
        <v>-30.17</v>
      </c>
      <c r="AP88" s="190">
        <f>AO88/AN88</f>
        <v>-0.01475774696</v>
      </c>
      <c r="AQ88" s="191">
        <f>AK88/AI88</f>
        <v>-1</v>
      </c>
      <c r="AR88" s="116"/>
      <c r="AS88" s="98"/>
      <c r="AT88" s="98"/>
      <c r="AU88" s="98"/>
      <c r="AV88" s="98"/>
      <c r="AW88" s="98"/>
      <c r="AX88" s="98"/>
      <c r="AY88" s="98"/>
      <c r="AZ88" s="98"/>
      <c r="BA88" s="98"/>
      <c r="BB88" s="98"/>
      <c r="BC88" s="98"/>
      <c r="BD88" s="98"/>
      <c r="BE88" s="98"/>
      <c r="BF88" s="98"/>
      <c r="BG88" s="98"/>
      <c r="BH88" s="98"/>
      <c r="BI88" s="98"/>
      <c r="BJ88" s="98"/>
      <c r="BK88" s="98"/>
      <c r="BL88" s="98"/>
      <c r="BM88" s="98"/>
      <c r="BN88" s="98"/>
    </row>
    <row r="89">
      <c r="A89" s="453"/>
      <c r="B89" s="128"/>
      <c r="C89" s="129"/>
      <c r="D89" s="130"/>
      <c r="E89" s="131"/>
      <c r="F89" s="132"/>
      <c r="G89" s="132"/>
      <c r="H89" s="132" t="str">
        <f>VLOOKUP(H88,VALIDATION!F:G,2,false)</f>
        <v>61dc5273a4eaad5dc976fcee</v>
      </c>
      <c r="I89" s="133">
        <v>3.55</v>
      </c>
      <c r="J89" s="133">
        <v>1.4</v>
      </c>
      <c r="K89" s="130"/>
      <c r="L89" s="130"/>
      <c r="M89" s="130"/>
      <c r="N89" s="195"/>
      <c r="O89" s="168">
        <v>6.0</v>
      </c>
      <c r="P89" s="169">
        <v>7.0</v>
      </c>
      <c r="Q89" s="196"/>
      <c r="R89" s="197"/>
      <c r="S89" s="198"/>
      <c r="T89" s="199"/>
      <c r="U89" s="200"/>
      <c r="V89" s="201"/>
      <c r="W89" s="202"/>
      <c r="X89" s="202"/>
      <c r="Y89" s="376">
        <v>0.0</v>
      </c>
      <c r="Z89" s="377">
        <v>0.0</v>
      </c>
      <c r="AA89" s="205" t="s">
        <v>133</v>
      </c>
      <c r="AB89" s="141">
        <v>2.0</v>
      </c>
      <c r="AC89" s="142">
        <v>0.31298611111111113</v>
      </c>
      <c r="AD89" s="206" t="s">
        <v>140</v>
      </c>
      <c r="AE89" s="207" t="s">
        <v>133</v>
      </c>
      <c r="AF89" s="133" t="s">
        <v>166</v>
      </c>
      <c r="AG89" s="207">
        <v>1.21</v>
      </c>
      <c r="AH89" s="449">
        <v>11.9</v>
      </c>
      <c r="AI89" s="209"/>
      <c r="AJ89" s="207"/>
      <c r="AK89" s="210"/>
      <c r="AL89" s="114"/>
      <c r="AM89" s="211"/>
      <c r="AN89" s="132"/>
      <c r="AO89" s="132"/>
      <c r="AP89" s="149"/>
      <c r="AQ89" s="150"/>
      <c r="AR89" s="149"/>
      <c r="AS89" s="132"/>
      <c r="AT89" s="132"/>
      <c r="AU89" s="132"/>
      <c r="AV89" s="132"/>
      <c r="AW89" s="132"/>
      <c r="AX89" s="132"/>
      <c r="AY89" s="132"/>
      <c r="AZ89" s="132"/>
      <c r="BA89" s="132"/>
      <c r="BB89" s="132"/>
      <c r="BC89" s="132"/>
      <c r="BD89" s="132"/>
      <c r="BE89" s="132"/>
      <c r="BF89" s="132"/>
      <c r="BG89" s="132"/>
      <c r="BH89" s="132"/>
      <c r="BI89" s="132"/>
      <c r="BJ89" s="132"/>
      <c r="BK89" s="132"/>
      <c r="BL89" s="132"/>
      <c r="BM89" s="132"/>
      <c r="BN89" s="132"/>
    </row>
    <row r="90">
      <c r="A90" s="454"/>
      <c r="B90" s="94"/>
      <c r="C90" s="95"/>
      <c r="D90" s="96"/>
      <c r="E90" s="97"/>
      <c r="F90" s="98"/>
      <c r="G90" s="98"/>
      <c r="H90" s="98"/>
      <c r="I90" s="98"/>
      <c r="J90" s="98"/>
      <c r="K90" s="96"/>
      <c r="L90" s="96"/>
      <c r="M90" s="96"/>
      <c r="N90" s="270"/>
      <c r="O90" s="168">
        <v>6.0</v>
      </c>
      <c r="P90" s="169">
        <v>7.0</v>
      </c>
      <c r="Q90" s="294">
        <v>0.0</v>
      </c>
      <c r="R90" s="295">
        <v>2.0</v>
      </c>
      <c r="S90" s="198"/>
      <c r="T90" s="199"/>
      <c r="U90" s="200"/>
      <c r="V90" s="201"/>
      <c r="W90" s="202"/>
      <c r="X90" s="202"/>
      <c r="Y90" s="360">
        <v>0.0</v>
      </c>
      <c r="Z90" s="361">
        <v>0.0</v>
      </c>
      <c r="AA90" s="272" t="s">
        <v>133</v>
      </c>
      <c r="AB90" s="107">
        <v>3.0</v>
      </c>
      <c r="AC90" s="108">
        <v>0.3218171296296296</v>
      </c>
      <c r="AD90" s="273" t="s">
        <v>140</v>
      </c>
      <c r="AE90" s="274" t="s">
        <v>133</v>
      </c>
      <c r="AF90" s="99" t="s">
        <v>166</v>
      </c>
      <c r="AG90" s="274">
        <v>1.12</v>
      </c>
      <c r="AH90" s="411">
        <v>20.83</v>
      </c>
      <c r="AI90" s="276"/>
      <c r="AJ90" s="274"/>
      <c r="AK90" s="277"/>
      <c r="AL90" s="114"/>
      <c r="AM90" s="278"/>
      <c r="AN90" s="98"/>
      <c r="AO90" s="98"/>
      <c r="AP90" s="116"/>
      <c r="AQ90" s="117"/>
      <c r="AR90" s="116"/>
      <c r="AS90" s="98"/>
      <c r="AT90" s="98"/>
      <c r="AU90" s="98"/>
      <c r="AV90" s="98"/>
      <c r="AW90" s="98"/>
      <c r="AX90" s="98"/>
      <c r="AY90" s="98"/>
      <c r="AZ90" s="98"/>
      <c r="BA90" s="98"/>
      <c r="BB90" s="98"/>
      <c r="BC90" s="98"/>
      <c r="BD90" s="98"/>
      <c r="BE90" s="98"/>
      <c r="BF90" s="98"/>
      <c r="BG90" s="98"/>
      <c r="BH90" s="98"/>
      <c r="BI90" s="98"/>
      <c r="BJ90" s="98"/>
      <c r="BK90" s="98"/>
      <c r="BL90" s="98"/>
      <c r="BM90" s="98"/>
      <c r="BN90" s="98"/>
    </row>
    <row r="91">
      <c r="A91" s="453"/>
      <c r="B91" s="128"/>
      <c r="C91" s="129"/>
      <c r="D91" s="130"/>
      <c r="E91" s="131"/>
      <c r="F91" s="132"/>
      <c r="G91" s="132"/>
      <c r="H91" s="132"/>
      <c r="I91" s="132"/>
      <c r="J91" s="132"/>
      <c r="K91" s="130"/>
      <c r="L91" s="130"/>
      <c r="M91" s="130"/>
      <c r="N91" s="195"/>
      <c r="O91" s="168">
        <v>6.0</v>
      </c>
      <c r="P91" s="169">
        <v>7.0</v>
      </c>
      <c r="Q91" s="294">
        <v>3.0</v>
      </c>
      <c r="R91" s="295">
        <v>6.0</v>
      </c>
      <c r="S91" s="198"/>
      <c r="T91" s="199"/>
      <c r="U91" s="200"/>
      <c r="V91" s="201"/>
      <c r="W91" s="202"/>
      <c r="X91" s="202"/>
      <c r="Y91" s="376">
        <v>0.0</v>
      </c>
      <c r="Z91" s="377">
        <v>0.0</v>
      </c>
      <c r="AA91" s="205" t="s">
        <v>132</v>
      </c>
      <c r="AB91" s="141">
        <v>4.0</v>
      </c>
      <c r="AC91" s="142">
        <v>0.3467476851851852</v>
      </c>
      <c r="AD91" s="206" t="s">
        <v>140</v>
      </c>
      <c r="AE91" s="207" t="s">
        <v>133</v>
      </c>
      <c r="AF91" s="133" t="s">
        <v>166</v>
      </c>
      <c r="AG91" s="207">
        <v>1.04</v>
      </c>
      <c r="AH91" s="449">
        <v>62.49</v>
      </c>
      <c r="AI91" s="209"/>
      <c r="AJ91" s="207"/>
      <c r="AK91" s="210"/>
      <c r="AL91" s="114"/>
      <c r="AM91" s="211"/>
      <c r="AN91" s="132"/>
      <c r="AO91" s="132"/>
      <c r="AP91" s="149"/>
      <c r="AQ91" s="150"/>
      <c r="AR91" s="149"/>
      <c r="AS91" s="132"/>
      <c r="AT91" s="132"/>
      <c r="AU91" s="132"/>
      <c r="AV91" s="132"/>
      <c r="AW91" s="132"/>
      <c r="AX91" s="132"/>
      <c r="AY91" s="132"/>
      <c r="AZ91" s="132"/>
      <c r="BA91" s="132"/>
      <c r="BB91" s="132"/>
      <c r="BC91" s="132"/>
      <c r="BD91" s="132"/>
      <c r="BE91" s="132"/>
      <c r="BF91" s="132"/>
      <c r="BG91" s="132"/>
      <c r="BH91" s="132"/>
      <c r="BI91" s="132"/>
      <c r="BJ91" s="132"/>
      <c r="BK91" s="132"/>
      <c r="BL91" s="132"/>
      <c r="BM91" s="132"/>
      <c r="BN91" s="132"/>
    </row>
    <row r="92">
      <c r="A92" s="454"/>
      <c r="B92" s="94"/>
      <c r="C92" s="95"/>
      <c r="D92" s="96"/>
      <c r="E92" s="97"/>
      <c r="F92" s="98"/>
      <c r="G92" s="98"/>
      <c r="H92" s="98"/>
      <c r="I92" s="98"/>
      <c r="J92" s="98"/>
      <c r="K92" s="96"/>
      <c r="L92" s="96"/>
      <c r="M92" s="96"/>
      <c r="N92" s="270"/>
      <c r="O92" s="168">
        <v>6.0</v>
      </c>
      <c r="P92" s="169">
        <v>7.0</v>
      </c>
      <c r="Q92" s="294">
        <v>3.0</v>
      </c>
      <c r="R92" s="295">
        <v>6.0</v>
      </c>
      <c r="S92" s="296">
        <v>1.0</v>
      </c>
      <c r="T92" s="297">
        <v>4.0</v>
      </c>
      <c r="U92" s="200"/>
      <c r="V92" s="201"/>
      <c r="W92" s="202"/>
      <c r="X92" s="202"/>
      <c r="Y92" s="360">
        <v>0.0</v>
      </c>
      <c r="Z92" s="361">
        <v>0.0</v>
      </c>
      <c r="AA92" s="272" t="s">
        <v>133</v>
      </c>
      <c r="AB92" s="107">
        <v>5.0</v>
      </c>
      <c r="AC92" s="108">
        <v>0.368587962962963</v>
      </c>
      <c r="AD92" s="273" t="s">
        <v>140</v>
      </c>
      <c r="AE92" s="274" t="s">
        <v>133</v>
      </c>
      <c r="AF92" s="99" t="s">
        <v>166</v>
      </c>
      <c r="AG92" s="274">
        <v>1.02</v>
      </c>
      <c r="AH92" s="411">
        <v>24.99</v>
      </c>
      <c r="AI92" s="276"/>
      <c r="AJ92" s="274"/>
      <c r="AK92" s="277"/>
      <c r="AL92" s="114"/>
      <c r="AM92" s="278"/>
      <c r="AN92" s="98"/>
      <c r="AO92" s="98"/>
      <c r="AP92" s="116"/>
      <c r="AQ92" s="117"/>
      <c r="AR92" s="116"/>
      <c r="AS92" s="98"/>
      <c r="AT92" s="98"/>
      <c r="AU92" s="98"/>
      <c r="AV92" s="98"/>
      <c r="AW92" s="98"/>
      <c r="AX92" s="98"/>
      <c r="AY92" s="98"/>
      <c r="AZ92" s="98"/>
      <c r="BA92" s="98"/>
      <c r="BB92" s="98"/>
      <c r="BC92" s="98"/>
      <c r="BD92" s="98"/>
      <c r="BE92" s="98"/>
      <c r="BF92" s="98"/>
      <c r="BG92" s="98"/>
      <c r="BH92" s="98"/>
      <c r="BI92" s="98"/>
      <c r="BJ92" s="98"/>
      <c r="BK92" s="98"/>
      <c r="BL92" s="98"/>
      <c r="BM92" s="98"/>
      <c r="BN92" s="98"/>
    </row>
    <row r="93">
      <c r="A93" s="455"/>
      <c r="B93" s="313"/>
      <c r="C93" s="314"/>
      <c r="D93" s="315"/>
      <c r="E93" s="316"/>
      <c r="F93" s="317"/>
      <c r="G93" s="317"/>
      <c r="H93" s="317"/>
      <c r="I93" s="317"/>
      <c r="J93" s="317"/>
      <c r="K93" s="315"/>
      <c r="L93" s="315"/>
      <c r="M93" s="315"/>
      <c r="N93" s="318" t="s">
        <v>402</v>
      </c>
      <c r="O93" s="221">
        <v>6.0</v>
      </c>
      <c r="P93" s="222">
        <v>7.0</v>
      </c>
      <c r="Q93" s="298">
        <v>3.0</v>
      </c>
      <c r="R93" s="299">
        <v>6.0</v>
      </c>
      <c r="S93" s="300">
        <v>4.0</v>
      </c>
      <c r="T93" s="301">
        <v>6.0</v>
      </c>
      <c r="U93" s="227"/>
      <c r="V93" s="228"/>
      <c r="W93" s="229"/>
      <c r="X93" s="229"/>
      <c r="Y93" s="342"/>
      <c r="Z93" s="323"/>
      <c r="AA93" s="324"/>
      <c r="AB93" s="343"/>
      <c r="AC93" s="326"/>
      <c r="AD93" s="322" t="s">
        <v>142</v>
      </c>
      <c r="AE93" s="327"/>
      <c r="AF93" s="328"/>
      <c r="AG93" s="327"/>
      <c r="AH93" s="444"/>
      <c r="AI93" s="330"/>
      <c r="AJ93" s="331"/>
      <c r="AK93" s="332"/>
      <c r="AL93" s="242"/>
      <c r="AM93" s="333"/>
      <c r="AN93" s="317"/>
      <c r="AO93" s="317"/>
      <c r="AP93" s="334"/>
      <c r="AQ93" s="335"/>
      <c r="AR93" s="149"/>
      <c r="AS93" s="132"/>
      <c r="AT93" s="132"/>
      <c r="AU93" s="132"/>
      <c r="AV93" s="132"/>
      <c r="AW93" s="132"/>
      <c r="AX93" s="132"/>
      <c r="AY93" s="132"/>
      <c r="AZ93" s="132"/>
      <c r="BA93" s="132"/>
      <c r="BB93" s="132"/>
      <c r="BC93" s="132"/>
      <c r="BD93" s="132"/>
      <c r="BE93" s="132"/>
      <c r="BF93" s="132"/>
      <c r="BG93" s="132"/>
      <c r="BH93" s="132"/>
      <c r="BI93" s="132"/>
      <c r="BJ93" s="132"/>
      <c r="BK93" s="132"/>
      <c r="BL93" s="132"/>
      <c r="BM93" s="132"/>
      <c r="BN93" s="132"/>
    </row>
    <row r="94">
      <c r="A94" s="451" t="b">
        <v>0</v>
      </c>
      <c r="B94" s="363">
        <v>44585.0</v>
      </c>
      <c r="C94" s="364">
        <v>0.6841435185185185</v>
      </c>
      <c r="D94" s="100" t="s">
        <v>403</v>
      </c>
      <c r="E94" s="365" t="s">
        <v>16</v>
      </c>
      <c r="F94" s="99" t="s">
        <v>144</v>
      </c>
      <c r="G94" s="98"/>
      <c r="H94" s="165" t="s">
        <v>404</v>
      </c>
      <c r="I94" s="409" t="s">
        <v>405</v>
      </c>
      <c r="J94" s="409" t="s">
        <v>406</v>
      </c>
      <c r="K94" s="100" t="s">
        <v>406</v>
      </c>
      <c r="L94" s="100"/>
      <c r="M94" s="100"/>
      <c r="N94" s="279" t="s">
        <v>407</v>
      </c>
      <c r="O94" s="168">
        <v>2.0</v>
      </c>
      <c r="P94" s="169">
        <v>6.0</v>
      </c>
      <c r="Q94" s="294">
        <v>7.0</v>
      </c>
      <c r="R94" s="295">
        <v>5.0</v>
      </c>
      <c r="S94" s="198"/>
      <c r="T94" s="199"/>
      <c r="U94" s="200"/>
      <c r="V94" s="201"/>
      <c r="W94" s="202"/>
      <c r="X94" s="202"/>
      <c r="Y94" s="360">
        <v>0.0</v>
      </c>
      <c r="Z94" s="361">
        <v>0.0</v>
      </c>
      <c r="AA94" s="272" t="s">
        <v>132</v>
      </c>
      <c r="AB94" s="107">
        <v>1.0</v>
      </c>
      <c r="AC94" s="108">
        <v>0.6527083333333333</v>
      </c>
      <c r="AD94" s="273" t="s">
        <v>140</v>
      </c>
      <c r="AE94" s="274" t="s">
        <v>133</v>
      </c>
      <c r="AF94" s="99" t="s">
        <v>133</v>
      </c>
      <c r="AG94" s="274">
        <v>2.32</v>
      </c>
      <c r="AH94" s="411">
        <v>20.0</v>
      </c>
      <c r="AI94" s="276">
        <v>40.0</v>
      </c>
      <c r="AJ94" s="274">
        <v>0.38</v>
      </c>
      <c r="AK94" s="277">
        <v>20.28</v>
      </c>
      <c r="AL94" s="114"/>
      <c r="AM94" s="188">
        <f>AK94+AM88</f>
        <v>2034.46</v>
      </c>
      <c r="AN94" s="189">
        <f>if(AM94&gt;AN88,AM94,AN88)</f>
        <v>2044.35</v>
      </c>
      <c r="AO94" s="189">
        <f>AM94-AN94</f>
        <v>-9.89</v>
      </c>
      <c r="AP94" s="190">
        <f>AO94/AN94</f>
        <v>-0.004837723482</v>
      </c>
      <c r="AQ94" s="191">
        <f>AK94/AI94</f>
        <v>0.507</v>
      </c>
      <c r="AR94" s="116"/>
      <c r="AS94" s="98"/>
      <c r="AT94" s="98"/>
      <c r="AU94" s="98"/>
      <c r="AV94" s="98"/>
      <c r="AW94" s="98"/>
      <c r="AX94" s="98"/>
      <c r="AY94" s="98"/>
      <c r="AZ94" s="98"/>
      <c r="BA94" s="98"/>
      <c r="BB94" s="98"/>
      <c r="BC94" s="98"/>
      <c r="BD94" s="98"/>
      <c r="BE94" s="98"/>
      <c r="BF94" s="98"/>
      <c r="BG94" s="98"/>
      <c r="BH94" s="98"/>
      <c r="BI94" s="98"/>
      <c r="BJ94" s="98"/>
      <c r="BK94" s="98"/>
      <c r="BL94" s="98"/>
      <c r="BM94" s="98"/>
      <c r="BN94" s="98"/>
    </row>
    <row r="95">
      <c r="A95" s="453"/>
      <c r="B95" s="128"/>
      <c r="C95" s="129"/>
      <c r="D95" s="130"/>
      <c r="E95" s="131"/>
      <c r="F95" s="132"/>
      <c r="G95" s="132"/>
      <c r="H95" s="132" t="str">
        <f>VLOOKUP(H94,VALIDATION!F:G,2,false)</f>
        <v>61e871bfa4eaad5dc97701d0</v>
      </c>
      <c r="I95" s="133">
        <v>2.1</v>
      </c>
      <c r="J95" s="133">
        <v>1.9</v>
      </c>
      <c r="K95" s="130"/>
      <c r="L95" s="130"/>
      <c r="M95" s="130"/>
      <c r="N95" s="195"/>
      <c r="O95" s="168">
        <v>2.0</v>
      </c>
      <c r="P95" s="169">
        <v>6.0</v>
      </c>
      <c r="Q95" s="294">
        <v>7.0</v>
      </c>
      <c r="R95" s="295">
        <v>5.0</v>
      </c>
      <c r="S95" s="198"/>
      <c r="T95" s="199"/>
      <c r="U95" s="200"/>
      <c r="V95" s="201"/>
      <c r="W95" s="202"/>
      <c r="X95" s="202"/>
      <c r="Y95" s="376">
        <v>0.0</v>
      </c>
      <c r="Z95" s="377">
        <v>0.0</v>
      </c>
      <c r="AA95" s="205" t="s">
        <v>132</v>
      </c>
      <c r="AB95" s="141">
        <v>2.0</v>
      </c>
      <c r="AC95" s="142">
        <v>0.6527314814814815</v>
      </c>
      <c r="AD95" s="206" t="s">
        <v>140</v>
      </c>
      <c r="AE95" s="207" t="s">
        <v>133</v>
      </c>
      <c r="AF95" s="133" t="s">
        <v>133</v>
      </c>
      <c r="AG95" s="207">
        <v>2.3</v>
      </c>
      <c r="AH95" s="449">
        <v>20.0</v>
      </c>
      <c r="AI95" s="209"/>
      <c r="AJ95" s="207"/>
      <c r="AK95" s="210"/>
      <c r="AL95" s="114"/>
      <c r="AM95" s="211"/>
      <c r="AN95" s="132"/>
      <c r="AO95" s="132"/>
      <c r="AP95" s="149"/>
      <c r="AQ95" s="150"/>
      <c r="AR95" s="149"/>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row>
    <row r="96">
      <c r="A96" s="454"/>
      <c r="B96" s="94"/>
      <c r="C96" s="95"/>
      <c r="D96" s="96"/>
      <c r="E96" s="97"/>
      <c r="F96" s="98"/>
      <c r="G96" s="98"/>
      <c r="H96" s="98"/>
      <c r="I96" s="98"/>
      <c r="J96" s="98"/>
      <c r="K96" s="96"/>
      <c r="L96" s="96"/>
      <c r="M96" s="96"/>
      <c r="N96" s="279" t="s">
        <v>408</v>
      </c>
      <c r="O96" s="168">
        <v>2.0</v>
      </c>
      <c r="P96" s="169">
        <v>6.0</v>
      </c>
      <c r="Q96" s="294">
        <v>7.0</v>
      </c>
      <c r="R96" s="295">
        <v>5.0</v>
      </c>
      <c r="S96" s="198"/>
      <c r="T96" s="199"/>
      <c r="U96" s="200"/>
      <c r="V96" s="201"/>
      <c r="W96" s="202"/>
      <c r="X96" s="202"/>
      <c r="Y96" s="273">
        <v>0.0</v>
      </c>
      <c r="Z96" s="271">
        <v>15.0</v>
      </c>
      <c r="AA96" s="272" t="s">
        <v>132</v>
      </c>
      <c r="AB96" s="107">
        <v>3.0</v>
      </c>
      <c r="AC96" s="108">
        <v>0.6545717592592593</v>
      </c>
      <c r="AD96" s="273" t="s">
        <v>165</v>
      </c>
      <c r="AE96" s="274" t="s">
        <v>133</v>
      </c>
      <c r="AF96" s="99" t="s">
        <v>166</v>
      </c>
      <c r="AG96" s="274">
        <v>2.18</v>
      </c>
      <c r="AH96" s="411">
        <v>15.0</v>
      </c>
      <c r="AI96" s="276"/>
      <c r="AJ96" s="274"/>
      <c r="AK96" s="277"/>
      <c r="AL96" s="114"/>
      <c r="AM96" s="278"/>
      <c r="AN96" s="98"/>
      <c r="AO96" s="98"/>
      <c r="AP96" s="116"/>
      <c r="AQ96" s="117"/>
      <c r="AR96" s="116"/>
      <c r="AS96" s="98"/>
      <c r="AT96" s="98"/>
      <c r="AU96" s="98"/>
      <c r="AV96" s="98"/>
      <c r="AW96" s="98"/>
      <c r="AX96" s="98"/>
      <c r="AY96" s="98"/>
      <c r="AZ96" s="98"/>
      <c r="BA96" s="98"/>
      <c r="BB96" s="98"/>
      <c r="BC96" s="98"/>
      <c r="BD96" s="98"/>
      <c r="BE96" s="98"/>
      <c r="BF96" s="98"/>
      <c r="BG96" s="98"/>
      <c r="BH96" s="98"/>
      <c r="BI96" s="98"/>
      <c r="BJ96" s="98"/>
      <c r="BK96" s="98"/>
      <c r="BL96" s="98"/>
      <c r="BM96" s="98"/>
      <c r="BN96" s="98"/>
    </row>
    <row r="97">
      <c r="A97" s="453"/>
      <c r="B97" s="128"/>
      <c r="C97" s="129"/>
      <c r="D97" s="130"/>
      <c r="E97" s="131"/>
      <c r="F97" s="132"/>
      <c r="G97" s="132"/>
      <c r="H97" s="132"/>
      <c r="I97" s="132"/>
      <c r="J97" s="132"/>
      <c r="K97" s="130"/>
      <c r="L97" s="130"/>
      <c r="M97" s="130"/>
      <c r="N97" s="195"/>
      <c r="O97" s="168">
        <v>2.0</v>
      </c>
      <c r="P97" s="169">
        <v>6.0</v>
      </c>
      <c r="Q97" s="294">
        <v>7.0</v>
      </c>
      <c r="R97" s="295">
        <v>5.0</v>
      </c>
      <c r="S97" s="296">
        <v>4.0</v>
      </c>
      <c r="T97" s="297">
        <v>4.0</v>
      </c>
      <c r="U97" s="200"/>
      <c r="V97" s="201"/>
      <c r="W97" s="202"/>
      <c r="X97" s="202"/>
      <c r="Y97" s="206">
        <v>15.0</v>
      </c>
      <c r="Z97" s="204">
        <v>30.0</v>
      </c>
      <c r="AA97" s="205" t="s">
        <v>132</v>
      </c>
      <c r="AB97" s="141">
        <v>4.0</v>
      </c>
      <c r="AC97" s="142">
        <v>0.6788425925925926</v>
      </c>
      <c r="AD97" s="206" t="s">
        <v>165</v>
      </c>
      <c r="AE97" s="207" t="s">
        <v>133</v>
      </c>
      <c r="AF97" s="133" t="s">
        <v>166</v>
      </c>
      <c r="AG97" s="207">
        <v>1.8</v>
      </c>
      <c r="AH97" s="449">
        <v>7.5</v>
      </c>
      <c r="AI97" s="209"/>
      <c r="AJ97" s="207"/>
      <c r="AK97" s="210"/>
      <c r="AL97" s="114"/>
      <c r="AM97" s="211"/>
      <c r="AN97" s="132"/>
      <c r="AO97" s="132"/>
      <c r="AP97" s="149"/>
      <c r="AQ97" s="150"/>
      <c r="AR97" s="149"/>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row>
    <row r="98">
      <c r="A98" s="454"/>
      <c r="B98" s="94"/>
      <c r="C98" s="95"/>
      <c r="D98" s="96"/>
      <c r="E98" s="97"/>
      <c r="F98" s="98"/>
      <c r="G98" s="98"/>
      <c r="H98" s="98"/>
      <c r="I98" s="98"/>
      <c r="J98" s="98"/>
      <c r="K98" s="96"/>
      <c r="L98" s="96"/>
      <c r="M98" s="96"/>
      <c r="N98" s="270"/>
      <c r="O98" s="168">
        <v>2.0</v>
      </c>
      <c r="P98" s="169">
        <v>6.0</v>
      </c>
      <c r="Q98" s="294">
        <v>7.0</v>
      </c>
      <c r="R98" s="295">
        <v>5.0</v>
      </c>
      <c r="S98" s="296">
        <v>4.0</v>
      </c>
      <c r="T98" s="297">
        <v>4.0</v>
      </c>
      <c r="U98" s="200"/>
      <c r="V98" s="201"/>
      <c r="W98" s="202"/>
      <c r="X98" s="202"/>
      <c r="Y98" s="273">
        <v>15.0</v>
      </c>
      <c r="Z98" s="271">
        <v>40.0</v>
      </c>
      <c r="AA98" s="272" t="s">
        <v>132</v>
      </c>
      <c r="AB98" s="107">
        <v>5.0</v>
      </c>
      <c r="AC98" s="108">
        <v>0.6793287037037037</v>
      </c>
      <c r="AD98" s="273" t="s">
        <v>165</v>
      </c>
      <c r="AE98" s="274" t="s">
        <v>133</v>
      </c>
      <c r="AF98" s="99" t="s">
        <v>166</v>
      </c>
      <c r="AG98" s="274">
        <v>1.45</v>
      </c>
      <c r="AH98" s="411">
        <v>7.5</v>
      </c>
      <c r="AI98" s="276"/>
      <c r="AJ98" s="274"/>
      <c r="AK98" s="277"/>
      <c r="AL98" s="114"/>
      <c r="AM98" s="278"/>
      <c r="AN98" s="98"/>
      <c r="AO98" s="98"/>
      <c r="AP98" s="116"/>
      <c r="AQ98" s="117"/>
      <c r="AR98" s="116"/>
      <c r="AS98" s="98"/>
      <c r="AT98" s="98"/>
      <c r="AU98" s="98"/>
      <c r="AV98" s="98"/>
      <c r="AW98" s="98"/>
      <c r="AX98" s="98"/>
      <c r="AY98" s="98"/>
      <c r="AZ98" s="98"/>
      <c r="BA98" s="98"/>
      <c r="BB98" s="98"/>
      <c r="BC98" s="98"/>
      <c r="BD98" s="98"/>
      <c r="BE98" s="98"/>
      <c r="BF98" s="98"/>
      <c r="BG98" s="98"/>
      <c r="BH98" s="98"/>
      <c r="BI98" s="98"/>
      <c r="BJ98" s="98"/>
      <c r="BK98" s="98"/>
      <c r="BL98" s="98"/>
      <c r="BM98" s="98"/>
      <c r="BN98" s="98"/>
    </row>
    <row r="99">
      <c r="A99" s="453"/>
      <c r="B99" s="128"/>
      <c r="C99" s="129"/>
      <c r="D99" s="130"/>
      <c r="E99" s="131"/>
      <c r="F99" s="132"/>
      <c r="G99" s="132"/>
      <c r="H99" s="132"/>
      <c r="I99" s="132"/>
      <c r="J99" s="132"/>
      <c r="K99" s="130"/>
      <c r="L99" s="130"/>
      <c r="M99" s="130"/>
      <c r="N99" s="195"/>
      <c r="O99" s="168">
        <v>2.0</v>
      </c>
      <c r="P99" s="169">
        <v>6.0</v>
      </c>
      <c r="Q99" s="294">
        <v>7.0</v>
      </c>
      <c r="R99" s="295">
        <v>5.0</v>
      </c>
      <c r="S99" s="296">
        <v>4.0</v>
      </c>
      <c r="T99" s="297">
        <v>5.0</v>
      </c>
      <c r="U99" s="200"/>
      <c r="V99" s="201"/>
      <c r="W99" s="202"/>
      <c r="X99" s="202"/>
      <c r="Y99" s="376">
        <v>0.0</v>
      </c>
      <c r="Z99" s="377">
        <v>0.0</v>
      </c>
      <c r="AA99" s="205" t="s">
        <v>133</v>
      </c>
      <c r="AB99" s="141">
        <v>6.0</v>
      </c>
      <c r="AC99" s="142">
        <v>0.6797222222222222</v>
      </c>
      <c r="AD99" s="206" t="s">
        <v>165</v>
      </c>
      <c r="AE99" s="207" t="s">
        <v>133</v>
      </c>
      <c r="AF99" s="133" t="s">
        <v>166</v>
      </c>
      <c r="AG99" s="207">
        <v>1.16</v>
      </c>
      <c r="AH99" s="449">
        <v>10.0</v>
      </c>
      <c r="AI99" s="209"/>
      <c r="AJ99" s="207"/>
      <c r="AK99" s="210"/>
      <c r="AL99" s="114"/>
      <c r="AM99" s="211"/>
      <c r="AN99" s="132"/>
      <c r="AO99" s="132"/>
      <c r="AP99" s="149"/>
      <c r="AQ99" s="150"/>
      <c r="AR99" s="149"/>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row>
    <row r="100">
      <c r="A100" s="454"/>
      <c r="B100" s="94"/>
      <c r="C100" s="95"/>
      <c r="D100" s="96"/>
      <c r="E100" s="97"/>
      <c r="F100" s="98"/>
      <c r="G100" s="98"/>
      <c r="H100" s="98"/>
      <c r="I100" s="98"/>
      <c r="J100" s="98"/>
      <c r="K100" s="96"/>
      <c r="L100" s="96"/>
      <c r="M100" s="96"/>
      <c r="N100" s="279" t="s">
        <v>409</v>
      </c>
      <c r="O100" s="168">
        <v>2.0</v>
      </c>
      <c r="P100" s="169">
        <v>6.0</v>
      </c>
      <c r="Q100" s="294">
        <v>7.0</v>
      </c>
      <c r="R100" s="295">
        <v>5.0</v>
      </c>
      <c r="S100" s="296">
        <v>4.0</v>
      </c>
      <c r="T100" s="297">
        <v>5.0</v>
      </c>
      <c r="U100" s="200"/>
      <c r="V100" s="201"/>
      <c r="W100" s="202"/>
      <c r="X100" s="202"/>
      <c r="Y100" s="360">
        <v>0.0</v>
      </c>
      <c r="Z100" s="361">
        <v>0.0</v>
      </c>
      <c r="AA100" s="272" t="s">
        <v>133</v>
      </c>
      <c r="AB100" s="107">
        <v>7.0</v>
      </c>
      <c r="AC100" s="108">
        <v>0.6804398148148149</v>
      </c>
      <c r="AD100" s="273" t="s">
        <v>179</v>
      </c>
      <c r="AE100" s="274" t="s">
        <v>133</v>
      </c>
      <c r="AF100" s="99" t="s">
        <v>166</v>
      </c>
      <c r="AG100" s="274">
        <v>1.15</v>
      </c>
      <c r="AH100" s="411">
        <v>20.63</v>
      </c>
      <c r="AI100" s="276"/>
      <c r="AJ100" s="274"/>
      <c r="AK100" s="277"/>
      <c r="AL100" s="114"/>
      <c r="AM100" s="278"/>
      <c r="AN100" s="98"/>
      <c r="AO100" s="98"/>
      <c r="AP100" s="116"/>
      <c r="AQ100" s="117"/>
      <c r="AR100" s="116"/>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row>
    <row r="101">
      <c r="A101" s="455"/>
      <c r="B101" s="313"/>
      <c r="C101" s="314"/>
      <c r="D101" s="315"/>
      <c r="E101" s="316"/>
      <c r="F101" s="317"/>
      <c r="G101" s="317"/>
      <c r="H101" s="317"/>
      <c r="I101" s="317"/>
      <c r="J101" s="317"/>
      <c r="K101" s="315"/>
      <c r="L101" s="315"/>
      <c r="M101" s="315"/>
      <c r="N101" s="383"/>
      <c r="O101" s="221">
        <v>2.0</v>
      </c>
      <c r="P101" s="222">
        <v>6.0</v>
      </c>
      <c r="Q101" s="298">
        <v>7.0</v>
      </c>
      <c r="R101" s="299">
        <v>5.0</v>
      </c>
      <c r="S101" s="300">
        <v>4.0</v>
      </c>
      <c r="T101" s="301">
        <v>6.0</v>
      </c>
      <c r="U101" s="227"/>
      <c r="V101" s="228"/>
      <c r="W101" s="229"/>
      <c r="X101" s="229"/>
      <c r="Y101" s="342"/>
      <c r="Z101" s="323"/>
      <c r="AA101" s="324"/>
      <c r="AB101" s="325"/>
      <c r="AC101" s="326"/>
      <c r="AD101" s="322" t="s">
        <v>142</v>
      </c>
      <c r="AE101" s="327"/>
      <c r="AF101" s="328"/>
      <c r="AG101" s="327"/>
      <c r="AH101" s="444"/>
      <c r="AI101" s="330"/>
      <c r="AJ101" s="331"/>
      <c r="AK101" s="332"/>
      <c r="AL101" s="242"/>
      <c r="AM101" s="333"/>
      <c r="AN101" s="317"/>
      <c r="AO101" s="317"/>
      <c r="AP101" s="334"/>
      <c r="AQ101" s="335"/>
      <c r="AR101" s="149"/>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row>
    <row r="102">
      <c r="A102" s="451" t="b">
        <v>0</v>
      </c>
      <c r="B102" s="363">
        <v>44585.0</v>
      </c>
      <c r="C102" s="364">
        <v>0.7131597222222222</v>
      </c>
      <c r="D102" s="100" t="s">
        <v>410</v>
      </c>
      <c r="E102" s="365" t="s">
        <v>16</v>
      </c>
      <c r="F102" s="99" t="s">
        <v>144</v>
      </c>
      <c r="G102" s="99" t="s">
        <v>54</v>
      </c>
      <c r="H102" s="165" t="s">
        <v>387</v>
      </c>
      <c r="I102" s="409" t="s">
        <v>389</v>
      </c>
      <c r="J102" s="409" t="s">
        <v>411</v>
      </c>
      <c r="K102" s="100" t="s">
        <v>411</v>
      </c>
      <c r="L102" s="100"/>
      <c r="M102" s="100"/>
      <c r="N102" s="279" t="s">
        <v>412</v>
      </c>
      <c r="O102" s="303">
        <v>6.0</v>
      </c>
      <c r="P102" s="304">
        <v>3.0</v>
      </c>
      <c r="Q102" s="196"/>
      <c r="R102" s="197"/>
      <c r="S102" s="198"/>
      <c r="T102" s="199"/>
      <c r="U102" s="200"/>
      <c r="V102" s="201"/>
      <c r="W102" s="202"/>
      <c r="X102" s="202"/>
      <c r="Y102" s="360">
        <v>0.0</v>
      </c>
      <c r="Z102" s="361">
        <v>0.0</v>
      </c>
      <c r="AA102" s="272" t="s">
        <v>133</v>
      </c>
      <c r="AB102" s="107">
        <v>1.0</v>
      </c>
      <c r="AC102" s="108">
        <v>0.6581365740740741</v>
      </c>
      <c r="AD102" s="273" t="s">
        <v>140</v>
      </c>
      <c r="AE102" s="274" t="s">
        <v>133</v>
      </c>
      <c r="AF102" s="99" t="s">
        <v>133</v>
      </c>
      <c r="AG102" s="274">
        <v>2.5</v>
      </c>
      <c r="AH102" s="411">
        <v>20.0</v>
      </c>
      <c r="AI102" s="276">
        <v>20.0</v>
      </c>
      <c r="AJ102" s="274">
        <v>0.35</v>
      </c>
      <c r="AK102" s="277">
        <v>17.0</v>
      </c>
      <c r="AL102" s="114"/>
      <c r="AM102" s="188">
        <f>AK102+AM94</f>
        <v>2051.46</v>
      </c>
      <c r="AN102" s="189">
        <f>if(AM102&gt;AN94,AM102,AN94)</f>
        <v>2051.46</v>
      </c>
      <c r="AO102" s="189">
        <f>AM102-AN102</f>
        <v>0</v>
      </c>
      <c r="AP102" s="190">
        <f>AO102/AN102</f>
        <v>0</v>
      </c>
      <c r="AQ102" s="191">
        <f>AK102/AI102</f>
        <v>0.85</v>
      </c>
      <c r="AR102" s="116"/>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row>
    <row r="103">
      <c r="A103" s="453"/>
      <c r="B103" s="128"/>
      <c r="C103" s="129"/>
      <c r="D103" s="130"/>
      <c r="E103" s="131"/>
      <c r="F103" s="132"/>
      <c r="G103" s="132"/>
      <c r="H103" s="132" t="str">
        <f>VLOOKUP(H102,VALIDATION!F:G,2,false)</f>
        <v>61e871d0a4eaad5dc97701d4</v>
      </c>
      <c r="I103" s="133">
        <v>3.3</v>
      </c>
      <c r="J103" s="133">
        <v>1.46</v>
      </c>
      <c r="K103" s="130"/>
      <c r="L103" s="130"/>
      <c r="M103" s="130"/>
      <c r="N103" s="397" t="s">
        <v>413</v>
      </c>
      <c r="O103" s="303">
        <v>6.0</v>
      </c>
      <c r="P103" s="304">
        <v>3.0</v>
      </c>
      <c r="Q103" s="294">
        <v>0.0</v>
      </c>
      <c r="R103" s="295">
        <v>1.0</v>
      </c>
      <c r="S103" s="198"/>
      <c r="T103" s="199"/>
      <c r="U103" s="200"/>
      <c r="V103" s="201"/>
      <c r="W103" s="202"/>
      <c r="X103" s="202"/>
      <c r="Y103" s="206">
        <v>0.0</v>
      </c>
      <c r="Z103" s="204">
        <v>40.0</v>
      </c>
      <c r="AA103" s="205" t="s">
        <v>132</v>
      </c>
      <c r="AB103" s="141">
        <v>2.0</v>
      </c>
      <c r="AC103" s="142">
        <v>0.6640856481481482</v>
      </c>
      <c r="AD103" s="206" t="s">
        <v>165</v>
      </c>
      <c r="AE103" s="207" t="s">
        <v>133</v>
      </c>
      <c r="AF103" s="133" t="s">
        <v>166</v>
      </c>
      <c r="AG103" s="207">
        <v>1.76</v>
      </c>
      <c r="AH103" s="449">
        <v>7.5</v>
      </c>
      <c r="AI103" s="209"/>
      <c r="AJ103" s="207"/>
      <c r="AK103" s="210"/>
      <c r="AL103" s="114"/>
      <c r="AM103" s="211"/>
      <c r="AN103" s="132"/>
      <c r="AO103" s="132"/>
      <c r="AP103" s="149"/>
      <c r="AQ103" s="150"/>
      <c r="AR103" s="149"/>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row>
    <row r="104">
      <c r="A104" s="454"/>
      <c r="B104" s="94"/>
      <c r="C104" s="95"/>
      <c r="D104" s="96"/>
      <c r="E104" s="97"/>
      <c r="F104" s="98"/>
      <c r="G104" s="98"/>
      <c r="H104" s="98"/>
      <c r="I104" s="98"/>
      <c r="J104" s="98"/>
      <c r="K104" s="96"/>
      <c r="L104" s="96"/>
      <c r="M104" s="96"/>
      <c r="N104" s="270"/>
      <c r="O104" s="303">
        <v>6.0</v>
      </c>
      <c r="P104" s="304">
        <v>3.0</v>
      </c>
      <c r="Q104" s="294">
        <v>0.0</v>
      </c>
      <c r="R104" s="295">
        <v>3.0</v>
      </c>
      <c r="S104" s="198"/>
      <c r="T104" s="199"/>
      <c r="U104" s="200"/>
      <c r="V104" s="201"/>
      <c r="W104" s="202"/>
      <c r="X104" s="202"/>
      <c r="Y104" s="273">
        <v>0.0</v>
      </c>
      <c r="Z104" s="271">
        <v>30.0</v>
      </c>
      <c r="AA104" s="272" t="s">
        <v>132</v>
      </c>
      <c r="AB104" s="107">
        <v>3.0</v>
      </c>
      <c r="AC104" s="108">
        <v>0.6682523148148148</v>
      </c>
      <c r="AD104" s="273" t="s">
        <v>165</v>
      </c>
      <c r="AE104" s="274" t="s">
        <v>133</v>
      </c>
      <c r="AF104" s="99" t="s">
        <v>166</v>
      </c>
      <c r="AG104" s="274">
        <v>1.55</v>
      </c>
      <c r="AH104" s="411">
        <v>7.5</v>
      </c>
      <c r="AI104" s="276"/>
      <c r="AJ104" s="274"/>
      <c r="AK104" s="277"/>
      <c r="AL104" s="114"/>
      <c r="AM104" s="278"/>
      <c r="AN104" s="98"/>
      <c r="AO104" s="98"/>
      <c r="AP104" s="116"/>
      <c r="AQ104" s="117"/>
      <c r="AR104" s="116"/>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row>
    <row r="105">
      <c r="A105" s="453"/>
      <c r="B105" s="128"/>
      <c r="C105" s="129"/>
      <c r="D105" s="130"/>
      <c r="E105" s="131"/>
      <c r="F105" s="132"/>
      <c r="G105" s="132"/>
      <c r="H105" s="132"/>
      <c r="I105" s="132"/>
      <c r="J105" s="132"/>
      <c r="K105" s="130"/>
      <c r="L105" s="130"/>
      <c r="M105" s="130"/>
      <c r="N105" s="195"/>
      <c r="O105" s="303">
        <v>6.0</v>
      </c>
      <c r="P105" s="304">
        <v>3.0</v>
      </c>
      <c r="Q105" s="294">
        <v>1.0</v>
      </c>
      <c r="R105" s="295">
        <v>6.0</v>
      </c>
      <c r="S105" s="198"/>
      <c r="T105" s="199"/>
      <c r="U105" s="200"/>
      <c r="V105" s="201"/>
      <c r="W105" s="202"/>
      <c r="X105" s="202"/>
      <c r="Y105" s="206">
        <v>15.0</v>
      </c>
      <c r="Z105" s="204">
        <v>30.0</v>
      </c>
      <c r="AA105" s="205" t="s">
        <v>132</v>
      </c>
      <c r="AB105" s="141">
        <v>4.0</v>
      </c>
      <c r="AC105" s="142">
        <v>0.6838657407407407</v>
      </c>
      <c r="AD105" s="206" t="s">
        <v>165</v>
      </c>
      <c r="AE105" s="207" t="s">
        <v>133</v>
      </c>
      <c r="AF105" s="133" t="s">
        <v>166</v>
      </c>
      <c r="AG105" s="207">
        <v>1.32</v>
      </c>
      <c r="AH105" s="449">
        <v>5.0</v>
      </c>
      <c r="AI105" s="209"/>
      <c r="AJ105" s="207"/>
      <c r="AK105" s="210"/>
      <c r="AL105" s="114"/>
      <c r="AM105" s="211"/>
      <c r="AN105" s="132"/>
      <c r="AO105" s="132"/>
      <c r="AP105" s="149"/>
      <c r="AQ105" s="150"/>
      <c r="AR105" s="149"/>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row>
    <row r="106">
      <c r="A106" s="454"/>
      <c r="B106" s="94"/>
      <c r="C106" s="95"/>
      <c r="D106" s="96"/>
      <c r="E106" s="97"/>
      <c r="F106" s="98"/>
      <c r="G106" s="98"/>
      <c r="H106" s="98"/>
      <c r="I106" s="98"/>
      <c r="J106" s="98"/>
      <c r="K106" s="96"/>
      <c r="L106" s="96"/>
      <c r="M106" s="96"/>
      <c r="N106" s="270"/>
      <c r="O106" s="303">
        <v>6.0</v>
      </c>
      <c r="P106" s="304">
        <v>3.0</v>
      </c>
      <c r="Q106" s="294">
        <v>1.0</v>
      </c>
      <c r="R106" s="295">
        <v>6.0</v>
      </c>
      <c r="S106" s="296">
        <v>1.0</v>
      </c>
      <c r="T106" s="297">
        <v>3.0</v>
      </c>
      <c r="U106" s="200"/>
      <c r="V106" s="201"/>
      <c r="W106" s="202"/>
      <c r="X106" s="202"/>
      <c r="Y106" s="273">
        <v>40.0</v>
      </c>
      <c r="Z106" s="271" t="s">
        <v>414</v>
      </c>
      <c r="AA106" s="272" t="s">
        <v>132</v>
      </c>
      <c r="AB106" s="107">
        <v>5.0</v>
      </c>
      <c r="AC106" s="108">
        <v>0.6945717592592593</v>
      </c>
      <c r="AD106" s="273" t="s">
        <v>179</v>
      </c>
      <c r="AE106" s="274" t="s">
        <v>133</v>
      </c>
      <c r="AF106" s="99" t="s">
        <v>166</v>
      </c>
      <c r="AG106" s="274">
        <v>1.07</v>
      </c>
      <c r="AH106" s="411">
        <v>17.36</v>
      </c>
      <c r="AI106" s="276"/>
      <c r="AJ106" s="274"/>
      <c r="AK106" s="277"/>
      <c r="AL106" s="114"/>
      <c r="AM106" s="278"/>
      <c r="AN106" s="98"/>
      <c r="AO106" s="98"/>
      <c r="AP106" s="116"/>
      <c r="AQ106" s="117"/>
      <c r="AR106" s="116"/>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row>
    <row r="107">
      <c r="A107" s="455"/>
      <c r="B107" s="313"/>
      <c r="C107" s="314"/>
      <c r="D107" s="315"/>
      <c r="E107" s="316"/>
      <c r="F107" s="317"/>
      <c r="G107" s="317"/>
      <c r="H107" s="317"/>
      <c r="I107" s="317"/>
      <c r="J107" s="317"/>
      <c r="K107" s="315"/>
      <c r="L107" s="315"/>
      <c r="M107" s="315"/>
      <c r="N107" s="383"/>
      <c r="O107" s="221">
        <v>6.0</v>
      </c>
      <c r="P107" s="222">
        <v>3.0</v>
      </c>
      <c r="Q107" s="298">
        <v>1.0</v>
      </c>
      <c r="R107" s="299">
        <v>6.0</v>
      </c>
      <c r="S107" s="300">
        <v>3.0</v>
      </c>
      <c r="T107" s="301">
        <v>6.0</v>
      </c>
      <c r="U107" s="227"/>
      <c r="V107" s="228"/>
      <c r="W107" s="229"/>
      <c r="X107" s="229"/>
      <c r="Y107" s="342"/>
      <c r="Z107" s="323"/>
      <c r="AA107" s="324"/>
      <c r="AB107" s="325"/>
      <c r="AC107" s="326"/>
      <c r="AD107" s="322" t="s">
        <v>142</v>
      </c>
      <c r="AE107" s="327"/>
      <c r="AF107" s="328"/>
      <c r="AG107" s="327"/>
      <c r="AH107" s="444"/>
      <c r="AI107" s="330"/>
      <c r="AJ107" s="331"/>
      <c r="AK107" s="332"/>
      <c r="AL107" s="242"/>
      <c r="AM107" s="333"/>
      <c r="AN107" s="317"/>
      <c r="AO107" s="317"/>
      <c r="AP107" s="334"/>
      <c r="AQ107" s="335"/>
      <c r="AR107" s="149"/>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row>
    <row r="108">
      <c r="A108" s="160" t="b">
        <v>0</v>
      </c>
      <c r="B108" s="363">
        <v>44585.0</v>
      </c>
      <c r="C108" s="364">
        <v>0.807349537037037</v>
      </c>
      <c r="D108" s="100" t="s">
        <v>415</v>
      </c>
      <c r="E108" s="365" t="s">
        <v>16</v>
      </c>
      <c r="F108" s="99" t="s">
        <v>144</v>
      </c>
      <c r="G108" s="99" t="s">
        <v>57</v>
      </c>
      <c r="H108" s="165" t="s">
        <v>208</v>
      </c>
      <c r="I108" s="409" t="s">
        <v>416</v>
      </c>
      <c r="J108" s="409" t="s">
        <v>417</v>
      </c>
      <c r="K108" s="100" t="s">
        <v>416</v>
      </c>
      <c r="L108" s="100"/>
      <c r="M108" s="100"/>
      <c r="N108" s="279" t="s">
        <v>418</v>
      </c>
      <c r="O108" s="168">
        <v>6.0</v>
      </c>
      <c r="P108" s="169">
        <v>4.0</v>
      </c>
      <c r="Q108" s="294">
        <v>3.0</v>
      </c>
      <c r="R108" s="295">
        <v>6.0</v>
      </c>
      <c r="S108" s="296">
        <v>2.0</v>
      </c>
      <c r="T108" s="297">
        <v>3.0</v>
      </c>
      <c r="U108" s="200"/>
      <c r="V108" s="201"/>
      <c r="W108" s="202"/>
      <c r="X108" s="202"/>
      <c r="Y108" s="360">
        <v>0.0</v>
      </c>
      <c r="Z108" s="361">
        <v>0.0</v>
      </c>
      <c r="AA108" s="272" t="s">
        <v>133</v>
      </c>
      <c r="AB108" s="107">
        <v>1.0</v>
      </c>
      <c r="AC108" s="108">
        <v>0.7967708333333333</v>
      </c>
      <c r="AD108" s="273" t="s">
        <v>140</v>
      </c>
      <c r="AE108" s="274" t="s">
        <v>132</v>
      </c>
      <c r="AF108" s="99" t="s">
        <v>133</v>
      </c>
      <c r="AG108" s="274">
        <v>2.22</v>
      </c>
      <c r="AH108" s="411">
        <v>15.0</v>
      </c>
      <c r="AI108" s="276">
        <v>15.0</v>
      </c>
      <c r="AJ108" s="274">
        <v>0.32</v>
      </c>
      <c r="AK108" s="277">
        <v>15.51</v>
      </c>
      <c r="AL108" s="114"/>
      <c r="AM108" s="188">
        <f>AK108+AM102</f>
        <v>2066.97</v>
      </c>
      <c r="AN108" s="189">
        <f>if(AM108&gt;AN102,AM108,AN102)</f>
        <v>2066.97</v>
      </c>
      <c r="AO108" s="189">
        <f>AM108-AN108</f>
        <v>0</v>
      </c>
      <c r="AP108" s="190">
        <f>AO108/AN108</f>
        <v>0</v>
      </c>
      <c r="AQ108" s="191">
        <f>AK108/AI108</f>
        <v>1.034</v>
      </c>
      <c r="AR108" s="116"/>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row>
    <row r="109">
      <c r="A109" s="440"/>
      <c r="B109" s="128"/>
      <c r="C109" s="129"/>
      <c r="D109" s="130"/>
      <c r="E109" s="131"/>
      <c r="F109" s="132"/>
      <c r="G109" s="132"/>
      <c r="H109" s="132" t="str">
        <f>VLOOKUP(H108,VALIDATION!F:G,2,false)</f>
        <v>61e871eaa4eaad5dc97701d8</v>
      </c>
      <c r="I109" s="133">
        <v>1.1</v>
      </c>
      <c r="J109" s="133">
        <v>10.0</v>
      </c>
      <c r="K109" s="130"/>
      <c r="L109" s="130"/>
      <c r="M109" s="130"/>
      <c r="N109" s="397" t="s">
        <v>419</v>
      </c>
      <c r="O109" s="168">
        <v>6.0</v>
      </c>
      <c r="P109" s="169">
        <v>4.0</v>
      </c>
      <c r="Q109" s="294">
        <v>3.0</v>
      </c>
      <c r="R109" s="295">
        <v>6.0</v>
      </c>
      <c r="S109" s="296">
        <v>3.0</v>
      </c>
      <c r="T109" s="297">
        <v>3.0</v>
      </c>
      <c r="U109" s="200"/>
      <c r="V109" s="201"/>
      <c r="W109" s="202"/>
      <c r="X109" s="202"/>
      <c r="Y109" s="376">
        <v>0.0</v>
      </c>
      <c r="Z109" s="377">
        <v>0.0</v>
      </c>
      <c r="AA109" s="205" t="s">
        <v>132</v>
      </c>
      <c r="AB109" s="141">
        <v>2.0</v>
      </c>
      <c r="AC109" s="142">
        <v>0.8003587962962962</v>
      </c>
      <c r="AD109" s="206" t="s">
        <v>165</v>
      </c>
      <c r="AE109" s="207" t="s">
        <v>132</v>
      </c>
      <c r="AF109" s="133" t="s">
        <v>166</v>
      </c>
      <c r="AG109" s="207">
        <v>1.33</v>
      </c>
      <c r="AH109" s="449">
        <v>7.5</v>
      </c>
      <c r="AI109" s="209"/>
      <c r="AJ109" s="207"/>
      <c r="AK109" s="210"/>
      <c r="AL109" s="114"/>
      <c r="AM109" s="211"/>
      <c r="AN109" s="132"/>
      <c r="AO109" s="132"/>
      <c r="AP109" s="149"/>
      <c r="AQ109" s="150"/>
      <c r="AR109" s="149"/>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row>
    <row r="110">
      <c r="A110" s="466"/>
      <c r="B110" s="215"/>
      <c r="C110" s="216"/>
      <c r="D110" s="217"/>
      <c r="E110" s="218"/>
      <c r="F110" s="219"/>
      <c r="G110" s="219"/>
      <c r="H110" s="219"/>
      <c r="I110" s="219"/>
      <c r="J110" s="219"/>
      <c r="K110" s="217"/>
      <c r="L110" s="217"/>
      <c r="M110" s="217"/>
      <c r="N110" s="287"/>
      <c r="O110" s="221">
        <v>6.0</v>
      </c>
      <c r="P110" s="222">
        <v>4.0</v>
      </c>
      <c r="Q110" s="298">
        <v>3.0</v>
      </c>
      <c r="R110" s="299">
        <v>6.0</v>
      </c>
      <c r="S110" s="300">
        <v>6.0</v>
      </c>
      <c r="T110" s="301">
        <v>3.0</v>
      </c>
      <c r="U110" s="227"/>
      <c r="V110" s="228"/>
      <c r="W110" s="229"/>
      <c r="X110" s="229"/>
      <c r="Y110" s="302"/>
      <c r="Z110" s="231"/>
      <c r="AA110" s="232"/>
      <c r="AB110" s="233"/>
      <c r="AC110" s="234"/>
      <c r="AD110" s="235" t="s">
        <v>142</v>
      </c>
      <c r="AE110" s="236"/>
      <c r="AF110" s="237"/>
      <c r="AG110" s="236"/>
      <c r="AH110" s="463"/>
      <c r="AI110" s="239"/>
      <c r="AJ110" s="240"/>
      <c r="AK110" s="241"/>
      <c r="AL110" s="242"/>
      <c r="AM110" s="243"/>
      <c r="AN110" s="219"/>
      <c r="AO110" s="219"/>
      <c r="AP110" s="244"/>
      <c r="AQ110" s="245"/>
      <c r="AR110" s="116"/>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row>
    <row r="111">
      <c r="A111" s="347" t="b">
        <v>0</v>
      </c>
      <c r="B111" s="288">
        <v>44585.0</v>
      </c>
      <c r="C111" s="289">
        <v>0.9691203703703704</v>
      </c>
      <c r="D111" s="134" t="s">
        <v>420</v>
      </c>
      <c r="E111" s="290" t="s">
        <v>16</v>
      </c>
      <c r="F111" s="133" t="s">
        <v>144</v>
      </c>
      <c r="G111" s="133" t="s">
        <v>55</v>
      </c>
      <c r="H111" s="251" t="s">
        <v>387</v>
      </c>
      <c r="I111" s="132" t="s">
        <v>421</v>
      </c>
      <c r="J111" s="132" t="s">
        <v>422</v>
      </c>
      <c r="K111" s="134" t="s">
        <v>421</v>
      </c>
      <c r="L111" s="134"/>
      <c r="M111" s="134"/>
      <c r="N111" s="397"/>
      <c r="O111" s="168">
        <v>3.0</v>
      </c>
      <c r="P111" s="169">
        <v>6.0</v>
      </c>
      <c r="Q111" s="294">
        <v>4.0</v>
      </c>
      <c r="R111" s="295">
        <v>3.0</v>
      </c>
      <c r="S111" s="198"/>
      <c r="T111" s="199"/>
      <c r="U111" s="200"/>
      <c r="V111" s="201"/>
      <c r="W111" s="202"/>
      <c r="X111" s="202"/>
      <c r="Y111" s="206">
        <v>15.0</v>
      </c>
      <c r="Z111" s="204">
        <v>40.0</v>
      </c>
      <c r="AA111" s="205" t="s">
        <v>133</v>
      </c>
      <c r="AB111" s="141">
        <v>1.0</v>
      </c>
      <c r="AC111" s="421"/>
      <c r="AD111" s="206" t="s">
        <v>140</v>
      </c>
      <c r="AE111" s="207" t="s">
        <v>132</v>
      </c>
      <c r="AF111" s="133" t="s">
        <v>133</v>
      </c>
      <c r="AG111" s="207">
        <v>4.9</v>
      </c>
      <c r="AH111" s="449">
        <v>10.0</v>
      </c>
      <c r="AI111" s="209">
        <v>11.0</v>
      </c>
      <c r="AJ111" s="207">
        <v>0.3</v>
      </c>
      <c r="AK111" s="210">
        <v>14.61</v>
      </c>
      <c r="AL111" s="114"/>
      <c r="AM111" s="265">
        <f>AK111+AM108</f>
        <v>2081.58</v>
      </c>
      <c r="AN111" s="266">
        <f>if(AM111&gt;AN108,AM111,AN108)</f>
        <v>2081.58</v>
      </c>
      <c r="AO111" s="266">
        <f>AM111-AN111</f>
        <v>0</v>
      </c>
      <c r="AP111" s="267">
        <f>AO111/AN111</f>
        <v>0</v>
      </c>
      <c r="AQ111" s="268">
        <f>AK111/AI111</f>
        <v>1.328181818</v>
      </c>
      <c r="AR111" s="149"/>
      <c r="AS111" s="132"/>
      <c r="AT111" s="132"/>
      <c r="AU111" s="132"/>
      <c r="AV111" s="132"/>
      <c r="AW111" s="132"/>
      <c r="AX111" s="132"/>
      <c r="AY111" s="132"/>
      <c r="AZ111" s="132"/>
      <c r="BA111" s="132"/>
      <c r="BB111" s="132"/>
      <c r="BC111" s="132"/>
      <c r="BD111" s="132"/>
      <c r="BE111" s="132"/>
      <c r="BF111" s="132"/>
      <c r="BG111" s="132"/>
      <c r="BH111" s="132"/>
      <c r="BI111" s="132"/>
      <c r="BJ111" s="132"/>
      <c r="BK111" s="132"/>
      <c r="BL111" s="132"/>
      <c r="BM111" s="132"/>
      <c r="BN111" s="132"/>
    </row>
    <row r="112">
      <c r="A112" s="454"/>
      <c r="B112" s="94"/>
      <c r="C112" s="95"/>
      <c r="D112" s="96"/>
      <c r="E112" s="97"/>
      <c r="F112" s="98"/>
      <c r="G112" s="98"/>
      <c r="H112" s="98" t="str">
        <f>VLOOKUP(H111,VALIDATION!F:G,2,false)</f>
        <v>61e871d0a4eaad5dc97701d4</v>
      </c>
      <c r="I112" s="99">
        <v>2.34</v>
      </c>
      <c r="J112" s="99">
        <v>1.69</v>
      </c>
      <c r="K112" s="96"/>
      <c r="L112" s="96"/>
      <c r="M112" s="96"/>
      <c r="N112" s="279" t="s">
        <v>423</v>
      </c>
      <c r="O112" s="168">
        <v>3.0</v>
      </c>
      <c r="P112" s="169">
        <v>6.0</v>
      </c>
      <c r="Q112" s="294">
        <v>5.0</v>
      </c>
      <c r="R112" s="295">
        <v>6.0</v>
      </c>
      <c r="S112" s="198"/>
      <c r="T112" s="199"/>
      <c r="U112" s="200"/>
      <c r="V112" s="201"/>
      <c r="W112" s="202"/>
      <c r="X112" s="202"/>
      <c r="Y112" s="109"/>
      <c r="Z112" s="280"/>
      <c r="AA112" s="272" t="s">
        <v>133</v>
      </c>
      <c r="AB112" s="107">
        <v>2.0</v>
      </c>
      <c r="AC112" s="282"/>
      <c r="AD112" s="273" t="s">
        <v>140</v>
      </c>
      <c r="AE112" s="274" t="s">
        <v>132</v>
      </c>
      <c r="AF112" s="99" t="s">
        <v>133</v>
      </c>
      <c r="AG112" s="274">
        <v>34.0</v>
      </c>
      <c r="AH112" s="411">
        <v>1.0</v>
      </c>
      <c r="AI112" s="276"/>
      <c r="AJ112" s="274"/>
      <c r="AK112" s="277"/>
      <c r="AL112" s="114"/>
      <c r="AM112" s="278"/>
      <c r="AN112" s="98"/>
      <c r="AO112" s="98"/>
      <c r="AP112" s="116"/>
      <c r="AQ112" s="117"/>
      <c r="AR112" s="116"/>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row>
    <row r="113">
      <c r="A113" s="453"/>
      <c r="B113" s="128"/>
      <c r="C113" s="129"/>
      <c r="D113" s="130"/>
      <c r="E113" s="131"/>
      <c r="F113" s="132"/>
      <c r="G113" s="132"/>
      <c r="H113" s="132"/>
      <c r="I113" s="132"/>
      <c r="J113" s="132"/>
      <c r="K113" s="130"/>
      <c r="L113" s="130"/>
      <c r="M113" s="130"/>
      <c r="N113" s="195"/>
      <c r="O113" s="168">
        <v>3.0</v>
      </c>
      <c r="P113" s="169">
        <v>6.0</v>
      </c>
      <c r="Q113" s="294">
        <v>6.0</v>
      </c>
      <c r="R113" s="295">
        <v>6.0</v>
      </c>
      <c r="S113" s="198"/>
      <c r="T113" s="199"/>
      <c r="U113" s="200"/>
      <c r="V113" s="201"/>
      <c r="W113" s="202"/>
      <c r="X113" s="202"/>
      <c r="Y113" s="206">
        <v>2.0</v>
      </c>
      <c r="Z113" s="204">
        <v>0.0</v>
      </c>
      <c r="AA113" s="205" t="s">
        <v>133</v>
      </c>
      <c r="AB113" s="141">
        <v>3.0</v>
      </c>
      <c r="AC113" s="421"/>
      <c r="AD113" s="206" t="s">
        <v>165</v>
      </c>
      <c r="AE113" s="207" t="s">
        <v>132</v>
      </c>
      <c r="AF113" s="133" t="s">
        <v>166</v>
      </c>
      <c r="AG113" s="207">
        <v>3.0</v>
      </c>
      <c r="AH113" s="449">
        <v>4.99</v>
      </c>
      <c r="AI113" s="209"/>
      <c r="AJ113" s="207"/>
      <c r="AK113" s="210"/>
      <c r="AL113" s="114"/>
      <c r="AM113" s="211"/>
      <c r="AN113" s="132"/>
      <c r="AO113" s="132"/>
      <c r="AP113" s="149"/>
      <c r="AQ113" s="150"/>
      <c r="AR113" s="149"/>
      <c r="AS113" s="132"/>
      <c r="AT113" s="132"/>
      <c r="AU113" s="132"/>
      <c r="AV113" s="132"/>
      <c r="AW113" s="132"/>
      <c r="AX113" s="132"/>
      <c r="AY113" s="132"/>
      <c r="AZ113" s="132"/>
      <c r="BA113" s="132"/>
      <c r="BB113" s="132"/>
      <c r="BC113" s="132"/>
      <c r="BD113" s="132"/>
      <c r="BE113" s="132"/>
      <c r="BF113" s="132"/>
      <c r="BG113" s="132"/>
      <c r="BH113" s="132"/>
      <c r="BI113" s="132"/>
      <c r="BJ113" s="132"/>
      <c r="BK113" s="132"/>
      <c r="BL113" s="132"/>
      <c r="BM113" s="132"/>
      <c r="BN113" s="132"/>
    </row>
    <row r="114">
      <c r="A114" s="454"/>
      <c r="B114" s="94"/>
      <c r="C114" s="95"/>
      <c r="D114" s="96"/>
      <c r="E114" s="97"/>
      <c r="F114" s="98"/>
      <c r="G114" s="98"/>
      <c r="H114" s="98"/>
      <c r="I114" s="98"/>
      <c r="J114" s="98"/>
      <c r="K114" s="96"/>
      <c r="L114" s="96"/>
      <c r="M114" s="96"/>
      <c r="N114" s="279" t="s">
        <v>424</v>
      </c>
      <c r="O114" s="168">
        <v>3.0</v>
      </c>
      <c r="P114" s="169">
        <v>6.0</v>
      </c>
      <c r="Q114" s="294">
        <v>6.0</v>
      </c>
      <c r="R114" s="295">
        <v>6.0</v>
      </c>
      <c r="S114" s="198"/>
      <c r="T114" s="199"/>
      <c r="U114" s="200"/>
      <c r="V114" s="201"/>
      <c r="W114" s="202"/>
      <c r="X114" s="202"/>
      <c r="Y114" s="273">
        <v>7.0</v>
      </c>
      <c r="Z114" s="271">
        <v>6.0</v>
      </c>
      <c r="AA114" s="272" t="s">
        <v>133</v>
      </c>
      <c r="AB114" s="107">
        <v>4.0</v>
      </c>
      <c r="AC114" s="282"/>
      <c r="AD114" s="273" t="s">
        <v>165</v>
      </c>
      <c r="AE114" s="274" t="s">
        <v>132</v>
      </c>
      <c r="AF114" s="99" t="s">
        <v>166</v>
      </c>
      <c r="AG114" s="274">
        <v>3.45</v>
      </c>
      <c r="AH114" s="411">
        <v>6.01</v>
      </c>
      <c r="AI114" s="276"/>
      <c r="AJ114" s="274"/>
      <c r="AK114" s="277"/>
      <c r="AL114" s="114"/>
      <c r="AM114" s="278"/>
      <c r="AN114" s="98"/>
      <c r="AO114" s="98"/>
      <c r="AP114" s="116"/>
      <c r="AQ114" s="117"/>
      <c r="AR114" s="116"/>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row>
    <row r="115">
      <c r="A115" s="453"/>
      <c r="B115" s="128"/>
      <c r="C115" s="129"/>
      <c r="D115" s="130"/>
      <c r="E115" s="131"/>
      <c r="F115" s="132"/>
      <c r="G115" s="132"/>
      <c r="H115" s="132"/>
      <c r="I115" s="132"/>
      <c r="J115" s="132"/>
      <c r="K115" s="130"/>
      <c r="L115" s="130"/>
      <c r="M115" s="130"/>
      <c r="N115" s="397" t="s">
        <v>425</v>
      </c>
      <c r="O115" s="168">
        <v>3.0</v>
      </c>
      <c r="P115" s="169">
        <v>6.0</v>
      </c>
      <c r="Q115" s="294">
        <v>7.0</v>
      </c>
      <c r="R115" s="295">
        <v>6.0</v>
      </c>
      <c r="S115" s="296">
        <v>5.0</v>
      </c>
      <c r="T115" s="297">
        <v>6.0</v>
      </c>
      <c r="U115" s="200"/>
      <c r="V115" s="201"/>
      <c r="W115" s="202"/>
      <c r="X115" s="202"/>
      <c r="Y115" s="376">
        <v>0.0</v>
      </c>
      <c r="Z115" s="377">
        <v>0.0</v>
      </c>
      <c r="AA115" s="205" t="s">
        <v>132</v>
      </c>
      <c r="AB115" s="420"/>
      <c r="AC115" s="421"/>
      <c r="AD115" s="206" t="s">
        <v>179</v>
      </c>
      <c r="AE115" s="207" t="s">
        <v>133</v>
      </c>
      <c r="AF115" s="133" t="s">
        <v>133</v>
      </c>
      <c r="AG115" s="207">
        <v>1.46</v>
      </c>
      <c r="AH115" s="449">
        <v>32.39</v>
      </c>
      <c r="AI115" s="209"/>
      <c r="AJ115" s="207"/>
      <c r="AK115" s="210"/>
      <c r="AL115" s="114"/>
      <c r="AM115" s="211"/>
      <c r="AN115" s="132"/>
      <c r="AO115" s="132"/>
      <c r="AP115" s="149"/>
      <c r="AQ115" s="150"/>
      <c r="AR115" s="149"/>
      <c r="AS115" s="132"/>
      <c r="AT115" s="132"/>
      <c r="AU115" s="132"/>
      <c r="AV115" s="132"/>
      <c r="AW115" s="132"/>
      <c r="AX115" s="132"/>
      <c r="AY115" s="132"/>
      <c r="AZ115" s="132"/>
      <c r="BA115" s="132"/>
      <c r="BB115" s="132"/>
      <c r="BC115" s="132"/>
      <c r="BD115" s="132"/>
      <c r="BE115" s="132"/>
      <c r="BF115" s="132"/>
      <c r="BG115" s="132"/>
      <c r="BH115" s="132"/>
      <c r="BI115" s="132"/>
      <c r="BJ115" s="132"/>
      <c r="BK115" s="132"/>
      <c r="BL115" s="132"/>
      <c r="BM115" s="132"/>
      <c r="BN115" s="132"/>
    </row>
    <row r="116">
      <c r="A116" s="462"/>
      <c r="B116" s="215"/>
      <c r="C116" s="216"/>
      <c r="D116" s="217"/>
      <c r="E116" s="218"/>
      <c r="F116" s="219"/>
      <c r="G116" s="219"/>
      <c r="H116" s="219"/>
      <c r="I116" s="219"/>
      <c r="J116" s="219"/>
      <c r="K116" s="217"/>
      <c r="L116" s="217"/>
      <c r="M116" s="217"/>
      <c r="N116" s="220" t="s">
        <v>426</v>
      </c>
      <c r="O116" s="221">
        <v>3.0</v>
      </c>
      <c r="P116" s="222">
        <v>6.0</v>
      </c>
      <c r="Q116" s="298">
        <v>7.0</v>
      </c>
      <c r="R116" s="299">
        <v>6.0</v>
      </c>
      <c r="S116" s="300">
        <v>7.0</v>
      </c>
      <c r="T116" s="301">
        <v>6.0</v>
      </c>
      <c r="U116" s="227"/>
      <c r="V116" s="228"/>
      <c r="W116" s="229"/>
      <c r="X116" s="229"/>
      <c r="Y116" s="302"/>
      <c r="Z116" s="231"/>
      <c r="AA116" s="232"/>
      <c r="AB116" s="233"/>
      <c r="AC116" s="234"/>
      <c r="AD116" s="235" t="s">
        <v>142</v>
      </c>
      <c r="AE116" s="236"/>
      <c r="AF116" s="237"/>
      <c r="AG116" s="236"/>
      <c r="AH116" s="463"/>
      <c r="AI116" s="239"/>
      <c r="AJ116" s="240"/>
      <c r="AK116" s="241"/>
      <c r="AL116" s="242"/>
      <c r="AM116" s="243"/>
      <c r="AN116" s="219"/>
      <c r="AO116" s="219"/>
      <c r="AP116" s="244"/>
      <c r="AQ116" s="245"/>
      <c r="AR116" s="116"/>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row>
    <row r="117">
      <c r="A117" s="347" t="b">
        <v>0</v>
      </c>
      <c r="B117" s="288">
        <v>44586.0</v>
      </c>
      <c r="C117" s="289">
        <v>0.46328703703703705</v>
      </c>
      <c r="D117" s="134" t="s">
        <v>427</v>
      </c>
      <c r="E117" s="290" t="s">
        <v>16</v>
      </c>
      <c r="F117" s="133" t="s">
        <v>144</v>
      </c>
      <c r="G117" s="133" t="s">
        <v>54</v>
      </c>
      <c r="H117" s="251" t="s">
        <v>404</v>
      </c>
      <c r="I117" s="132" t="s">
        <v>428</v>
      </c>
      <c r="J117" s="132" t="s">
        <v>429</v>
      </c>
      <c r="K117" s="134" t="s">
        <v>429</v>
      </c>
      <c r="L117" s="134"/>
      <c r="M117" s="134"/>
      <c r="N117" s="195"/>
      <c r="O117" s="168">
        <v>6.0</v>
      </c>
      <c r="P117" s="169">
        <v>7.0</v>
      </c>
      <c r="Q117" s="196"/>
      <c r="R117" s="197"/>
      <c r="S117" s="198"/>
      <c r="T117" s="199"/>
      <c r="U117" s="200"/>
      <c r="V117" s="201"/>
      <c r="W117" s="202"/>
      <c r="X117" s="202"/>
      <c r="Y117" s="376">
        <v>0.0</v>
      </c>
      <c r="Z117" s="377">
        <v>0.0</v>
      </c>
      <c r="AA117" s="205" t="s">
        <v>132</v>
      </c>
      <c r="AB117" s="141">
        <v>1.0</v>
      </c>
      <c r="AC117" s="142">
        <v>0.435775462962963</v>
      </c>
      <c r="AD117" s="206" t="s">
        <v>140</v>
      </c>
      <c r="AE117" s="207" t="s">
        <v>132</v>
      </c>
      <c r="AF117" s="133" t="s">
        <v>133</v>
      </c>
      <c r="AG117" s="207">
        <v>2.52</v>
      </c>
      <c r="AH117" s="449">
        <v>17.5</v>
      </c>
      <c r="AI117" s="209">
        <v>25.0</v>
      </c>
      <c r="AJ117" s="207">
        <v>0.0</v>
      </c>
      <c r="AK117" s="210">
        <v>-25.0</v>
      </c>
      <c r="AL117" s="114"/>
      <c r="AM117" s="265">
        <f>AK117+AM111</f>
        <v>2056.58</v>
      </c>
      <c r="AN117" s="266">
        <f>if(AM117&gt;AN111,AM117,AN111)</f>
        <v>2081.58</v>
      </c>
      <c r="AO117" s="266">
        <f>AM117-AN117</f>
        <v>-25</v>
      </c>
      <c r="AP117" s="267">
        <f>AO117/AN117</f>
        <v>-0.01201010771</v>
      </c>
      <c r="AQ117" s="268">
        <f>AK117/AI117</f>
        <v>-1</v>
      </c>
      <c r="AR117" s="149"/>
      <c r="AS117" s="132"/>
      <c r="AT117" s="132"/>
      <c r="AU117" s="132"/>
      <c r="AV117" s="132"/>
      <c r="AW117" s="132"/>
      <c r="AX117" s="132"/>
      <c r="AY117" s="132"/>
      <c r="AZ117" s="132"/>
      <c r="BA117" s="132"/>
      <c r="BB117" s="132"/>
      <c r="BC117" s="132"/>
      <c r="BD117" s="132"/>
      <c r="BE117" s="132"/>
      <c r="BF117" s="132"/>
      <c r="BG117" s="132"/>
      <c r="BH117" s="132"/>
      <c r="BI117" s="132"/>
      <c r="BJ117" s="132"/>
      <c r="BK117" s="132"/>
      <c r="BL117" s="132"/>
      <c r="BM117" s="132"/>
      <c r="BN117" s="132"/>
    </row>
    <row r="118">
      <c r="A118" s="454"/>
      <c r="B118" s="94"/>
      <c r="C118" s="95"/>
      <c r="D118" s="96"/>
      <c r="E118" s="97"/>
      <c r="F118" s="98"/>
      <c r="G118" s="98"/>
      <c r="H118" s="98" t="str">
        <f>VLOOKUP(H117,VALIDATION!F:G,2,false)</f>
        <v>61e871bfa4eaad5dc97701d0</v>
      </c>
      <c r="I118" s="99">
        <v>1.42</v>
      </c>
      <c r="J118" s="99">
        <v>3.25</v>
      </c>
      <c r="K118" s="96"/>
      <c r="L118" s="96"/>
      <c r="M118" s="96"/>
      <c r="N118" s="270"/>
      <c r="O118" s="168">
        <v>6.0</v>
      </c>
      <c r="P118" s="169">
        <v>7.0</v>
      </c>
      <c r="Q118" s="294">
        <v>1.0</v>
      </c>
      <c r="R118" s="295">
        <v>3.0</v>
      </c>
      <c r="S118" s="198"/>
      <c r="T118" s="199"/>
      <c r="U118" s="200"/>
      <c r="V118" s="201"/>
      <c r="W118" s="202"/>
      <c r="X118" s="202"/>
      <c r="Y118" s="360">
        <v>0.0</v>
      </c>
      <c r="Z118" s="361">
        <v>0.0</v>
      </c>
      <c r="AA118" s="272" t="s">
        <v>133</v>
      </c>
      <c r="AB118" s="107">
        <v>2.0</v>
      </c>
      <c r="AC118" s="108">
        <v>0.4490625</v>
      </c>
      <c r="AD118" s="273" t="s">
        <v>140</v>
      </c>
      <c r="AE118" s="274" t="s">
        <v>132</v>
      </c>
      <c r="AF118" s="99" t="s">
        <v>133</v>
      </c>
      <c r="AG118" s="274">
        <v>7.2</v>
      </c>
      <c r="AH118" s="411">
        <v>5.0</v>
      </c>
      <c r="AI118" s="276"/>
      <c r="AJ118" s="274"/>
      <c r="AK118" s="277"/>
      <c r="AL118" s="114"/>
      <c r="AM118" s="278"/>
      <c r="AN118" s="98"/>
      <c r="AO118" s="98"/>
      <c r="AP118" s="116"/>
      <c r="AQ118" s="117"/>
      <c r="AR118" s="116"/>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row>
    <row r="119">
      <c r="A119" s="453"/>
      <c r="B119" s="128"/>
      <c r="C119" s="129"/>
      <c r="D119" s="130"/>
      <c r="E119" s="131"/>
      <c r="F119" s="132"/>
      <c r="G119" s="132"/>
      <c r="H119" s="132"/>
      <c r="I119" s="132"/>
      <c r="J119" s="132"/>
      <c r="K119" s="130"/>
      <c r="L119" s="130"/>
      <c r="M119" s="130"/>
      <c r="N119" s="195"/>
      <c r="O119" s="168">
        <v>6.0</v>
      </c>
      <c r="P119" s="169">
        <v>7.0</v>
      </c>
      <c r="Q119" s="294">
        <v>1.0</v>
      </c>
      <c r="R119" s="295">
        <v>4.0</v>
      </c>
      <c r="S119" s="198"/>
      <c r="T119" s="199"/>
      <c r="U119" s="200"/>
      <c r="V119" s="201"/>
      <c r="W119" s="202"/>
      <c r="X119" s="202"/>
      <c r="Y119" s="376">
        <v>0.0</v>
      </c>
      <c r="Z119" s="377">
        <v>0.0</v>
      </c>
      <c r="AA119" s="205" t="s">
        <v>132</v>
      </c>
      <c r="AB119" s="141">
        <v>3.0</v>
      </c>
      <c r="AC119" s="142">
        <v>0.4516898148148148</v>
      </c>
      <c r="AD119" s="206" t="s">
        <v>140</v>
      </c>
      <c r="AE119" s="207" t="s">
        <v>132</v>
      </c>
      <c r="AF119" s="133" t="s">
        <v>133</v>
      </c>
      <c r="AG119" s="207">
        <v>11.0</v>
      </c>
      <c r="AH119" s="449">
        <v>2.5</v>
      </c>
      <c r="AI119" s="209"/>
      <c r="AJ119" s="207"/>
      <c r="AK119" s="210"/>
      <c r="AL119" s="114"/>
      <c r="AM119" s="211"/>
      <c r="AN119" s="132"/>
      <c r="AO119" s="132"/>
      <c r="AP119" s="149"/>
      <c r="AQ119" s="150"/>
      <c r="AR119" s="149"/>
      <c r="AS119" s="132"/>
      <c r="AT119" s="132"/>
      <c r="AU119" s="132"/>
      <c r="AV119" s="132"/>
      <c r="AW119" s="132"/>
      <c r="AX119" s="132"/>
      <c r="AY119" s="132"/>
      <c r="AZ119" s="132"/>
      <c r="BA119" s="132"/>
      <c r="BB119" s="132"/>
      <c r="BC119" s="132"/>
      <c r="BD119" s="132"/>
      <c r="BE119" s="132"/>
      <c r="BF119" s="132"/>
      <c r="BG119" s="132"/>
      <c r="BH119" s="132"/>
      <c r="BI119" s="132"/>
      <c r="BJ119" s="132"/>
      <c r="BK119" s="132"/>
      <c r="BL119" s="132"/>
      <c r="BM119" s="132"/>
      <c r="BN119" s="132"/>
    </row>
    <row r="120">
      <c r="A120" s="462"/>
      <c r="B120" s="215"/>
      <c r="C120" s="216"/>
      <c r="D120" s="217"/>
      <c r="E120" s="218"/>
      <c r="F120" s="219"/>
      <c r="G120" s="219"/>
      <c r="H120" s="219"/>
      <c r="I120" s="219"/>
      <c r="J120" s="219"/>
      <c r="K120" s="217"/>
      <c r="L120" s="217"/>
      <c r="M120" s="217"/>
      <c r="N120" s="287"/>
      <c r="O120" s="221">
        <v>6.0</v>
      </c>
      <c r="P120" s="222">
        <v>7.0</v>
      </c>
      <c r="Q120" s="298">
        <v>3.0</v>
      </c>
      <c r="R120" s="299">
        <v>6.0</v>
      </c>
      <c r="S120" s="225"/>
      <c r="T120" s="226"/>
      <c r="U120" s="227"/>
      <c r="V120" s="228"/>
      <c r="W120" s="229"/>
      <c r="X120" s="229"/>
      <c r="Y120" s="302"/>
      <c r="Z120" s="231"/>
      <c r="AA120" s="232"/>
      <c r="AB120" s="233"/>
      <c r="AC120" s="234"/>
      <c r="AD120" s="235" t="s">
        <v>142</v>
      </c>
      <c r="AE120" s="236"/>
      <c r="AF120" s="237"/>
      <c r="AG120" s="236"/>
      <c r="AH120" s="463"/>
      <c r="AI120" s="239"/>
      <c r="AJ120" s="240"/>
      <c r="AK120" s="241"/>
      <c r="AL120" s="242"/>
      <c r="AM120" s="243"/>
      <c r="AN120" s="219"/>
      <c r="AO120" s="219"/>
      <c r="AP120" s="244"/>
      <c r="AQ120" s="245"/>
      <c r="AR120" s="116"/>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row>
    <row r="121">
      <c r="A121" s="347" t="b">
        <v>0</v>
      </c>
      <c r="B121" s="288">
        <v>44586.0</v>
      </c>
      <c r="C121" s="289">
        <v>0.5725231481481482</v>
      </c>
      <c r="D121" s="134" t="s">
        <v>430</v>
      </c>
      <c r="E121" s="290" t="s">
        <v>16</v>
      </c>
      <c r="F121" s="133" t="s">
        <v>144</v>
      </c>
      <c r="G121" s="133" t="s">
        <v>56</v>
      </c>
      <c r="H121" s="251" t="s">
        <v>176</v>
      </c>
      <c r="I121" s="415" t="s">
        <v>354</v>
      </c>
      <c r="J121" s="415" t="s">
        <v>309</v>
      </c>
      <c r="K121" s="134" t="s">
        <v>309</v>
      </c>
      <c r="L121" s="134"/>
      <c r="M121" s="134"/>
      <c r="N121" s="397" t="s">
        <v>431</v>
      </c>
      <c r="O121" s="168">
        <v>4.0</v>
      </c>
      <c r="P121" s="169">
        <v>6.0</v>
      </c>
      <c r="Q121" s="294">
        <v>4.0</v>
      </c>
      <c r="R121" s="295">
        <v>6.0</v>
      </c>
      <c r="S121" s="296">
        <v>6.0</v>
      </c>
      <c r="T121" s="297">
        <v>3.0</v>
      </c>
      <c r="U121" s="309">
        <v>6.0</v>
      </c>
      <c r="V121" s="310">
        <v>3.0</v>
      </c>
      <c r="W121" s="202"/>
      <c r="X121" s="202"/>
      <c r="Y121" s="376">
        <v>0.0</v>
      </c>
      <c r="Z121" s="377">
        <v>0.0</v>
      </c>
      <c r="AA121" s="205" t="s">
        <v>132</v>
      </c>
      <c r="AB121" s="141">
        <v>1.0</v>
      </c>
      <c r="AC121" s="142">
        <v>0.5455439814814815</v>
      </c>
      <c r="AD121" s="206" t="s">
        <v>140</v>
      </c>
      <c r="AE121" s="207" t="s">
        <v>133</v>
      </c>
      <c r="AF121" s="133" t="s">
        <v>133</v>
      </c>
      <c r="AG121" s="207">
        <v>2.5</v>
      </c>
      <c r="AH121" s="449">
        <v>20.0</v>
      </c>
      <c r="AI121" s="209">
        <v>20.0</v>
      </c>
      <c r="AJ121" s="207">
        <v>1.18</v>
      </c>
      <c r="AK121" s="210">
        <v>22.37</v>
      </c>
      <c r="AL121" s="114"/>
      <c r="AM121" s="265">
        <f>AK121+AM117</f>
        <v>2078.95</v>
      </c>
      <c r="AN121" s="266">
        <f>if(AM121&gt;AN117,AM121,AN117)</f>
        <v>2081.58</v>
      </c>
      <c r="AO121" s="266">
        <f>AM121-AN121</f>
        <v>-2.63</v>
      </c>
      <c r="AP121" s="267">
        <f>AO121/AN121</f>
        <v>-0.001263463331</v>
      </c>
      <c r="AQ121" s="268">
        <f>AK121/AI121</f>
        <v>1.1185</v>
      </c>
      <c r="AR121" s="149"/>
      <c r="AS121" s="132"/>
      <c r="AT121" s="132"/>
      <c r="AU121" s="132"/>
      <c r="AV121" s="132"/>
      <c r="AW121" s="132"/>
      <c r="AX121" s="132"/>
      <c r="AY121" s="132"/>
      <c r="AZ121" s="132"/>
      <c r="BA121" s="132"/>
      <c r="BB121" s="132"/>
      <c r="BC121" s="132"/>
      <c r="BD121" s="132"/>
      <c r="BE121" s="132"/>
      <c r="BF121" s="132"/>
      <c r="BG121" s="132"/>
      <c r="BH121" s="132"/>
      <c r="BI121" s="132"/>
      <c r="BJ121" s="132"/>
      <c r="BK121" s="132"/>
      <c r="BL121" s="132"/>
      <c r="BM121" s="132"/>
      <c r="BN121" s="132"/>
    </row>
    <row r="122">
      <c r="A122" s="454"/>
      <c r="B122" s="94"/>
      <c r="C122" s="95"/>
      <c r="D122" s="96"/>
      <c r="E122" s="97"/>
      <c r="F122" s="98"/>
      <c r="G122" s="98"/>
      <c r="H122" s="98" t="str">
        <f>VLOOKUP(H121,VALIDATION!F:G,2,false)</f>
        <v>61dc5273a4eaad5dc976fcee</v>
      </c>
      <c r="I122" s="99">
        <v>2.44</v>
      </c>
      <c r="J122" s="99">
        <v>1.69</v>
      </c>
      <c r="K122" s="96"/>
      <c r="L122" s="96"/>
      <c r="M122" s="96"/>
      <c r="N122" s="270"/>
      <c r="O122" s="303">
        <v>4.0</v>
      </c>
      <c r="P122" s="304">
        <v>6.0</v>
      </c>
      <c r="Q122" s="305">
        <v>4.0</v>
      </c>
      <c r="R122" s="306">
        <v>6.0</v>
      </c>
      <c r="S122" s="307">
        <v>6.0</v>
      </c>
      <c r="T122" s="308">
        <v>3.0</v>
      </c>
      <c r="U122" s="467">
        <v>6.0</v>
      </c>
      <c r="V122" s="468">
        <v>3.0</v>
      </c>
      <c r="W122" s="311">
        <v>0.0</v>
      </c>
      <c r="X122" s="311">
        <v>1.0</v>
      </c>
      <c r="Y122" s="360">
        <v>0.0</v>
      </c>
      <c r="Z122" s="361">
        <v>0.0</v>
      </c>
      <c r="AA122" s="272" t="s">
        <v>133</v>
      </c>
      <c r="AB122" s="107">
        <v>2.0</v>
      </c>
      <c r="AC122" s="108">
        <v>0.5531365740740741</v>
      </c>
      <c r="AD122" s="273" t="s">
        <v>165</v>
      </c>
      <c r="AE122" s="274" t="s">
        <v>133</v>
      </c>
      <c r="AF122" s="99" t="s">
        <v>166</v>
      </c>
      <c r="AG122" s="274">
        <v>1.41</v>
      </c>
      <c r="AH122" s="411">
        <v>10.0</v>
      </c>
      <c r="AI122" s="276"/>
      <c r="AJ122" s="274"/>
      <c r="AK122" s="277"/>
      <c r="AL122" s="114"/>
      <c r="AM122" s="278"/>
      <c r="AN122" s="98"/>
      <c r="AO122" s="98"/>
      <c r="AP122" s="116"/>
      <c r="AQ122" s="117"/>
      <c r="AR122" s="116"/>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row>
    <row r="123">
      <c r="A123" s="453"/>
      <c r="B123" s="128"/>
      <c r="C123" s="129"/>
      <c r="D123" s="130"/>
      <c r="E123" s="131"/>
      <c r="F123" s="132"/>
      <c r="G123" s="132"/>
      <c r="H123" s="132"/>
      <c r="I123" s="132"/>
      <c r="J123" s="132"/>
      <c r="K123" s="130"/>
      <c r="L123" s="130"/>
      <c r="M123" s="130"/>
      <c r="N123" s="195"/>
      <c r="O123" s="303">
        <v>4.0</v>
      </c>
      <c r="P123" s="304">
        <v>6.0</v>
      </c>
      <c r="Q123" s="305">
        <v>4.0</v>
      </c>
      <c r="R123" s="306">
        <v>6.0</v>
      </c>
      <c r="S123" s="307">
        <v>6.0</v>
      </c>
      <c r="T123" s="308">
        <v>3.0</v>
      </c>
      <c r="U123" s="467">
        <v>6.0</v>
      </c>
      <c r="V123" s="468">
        <v>3.0</v>
      </c>
      <c r="W123" s="311">
        <v>0.0</v>
      </c>
      <c r="X123" s="311">
        <v>3.0</v>
      </c>
      <c r="Y123" s="376">
        <v>0.0</v>
      </c>
      <c r="Z123" s="377">
        <v>0.0</v>
      </c>
      <c r="AA123" s="205" t="s">
        <v>133</v>
      </c>
      <c r="AB123" s="141">
        <v>3.0</v>
      </c>
      <c r="AC123" s="142">
        <v>0.5576967592592592</v>
      </c>
      <c r="AD123" s="206" t="s">
        <v>179</v>
      </c>
      <c r="AE123" s="207" t="s">
        <v>133</v>
      </c>
      <c r="AF123" s="133" t="s">
        <v>166</v>
      </c>
      <c r="AG123" s="207">
        <v>1.07</v>
      </c>
      <c r="AH123" s="449">
        <v>33.55</v>
      </c>
      <c r="AI123" s="209"/>
      <c r="AJ123" s="207"/>
      <c r="AK123" s="210"/>
      <c r="AL123" s="114"/>
      <c r="AM123" s="211"/>
      <c r="AN123" s="132"/>
      <c r="AO123" s="132"/>
      <c r="AP123" s="149"/>
      <c r="AQ123" s="150"/>
      <c r="AR123" s="149"/>
      <c r="AS123" s="132"/>
      <c r="AT123" s="132"/>
      <c r="AU123" s="132"/>
      <c r="AV123" s="132"/>
      <c r="AW123" s="132"/>
      <c r="AX123" s="132"/>
      <c r="AY123" s="132"/>
      <c r="AZ123" s="132"/>
      <c r="BA123" s="132"/>
      <c r="BB123" s="132"/>
      <c r="BC123" s="132"/>
      <c r="BD123" s="132"/>
      <c r="BE123" s="132"/>
      <c r="BF123" s="132"/>
      <c r="BG123" s="132"/>
      <c r="BH123" s="132"/>
      <c r="BI123" s="132"/>
      <c r="BJ123" s="132"/>
      <c r="BK123" s="132"/>
      <c r="BL123" s="132"/>
      <c r="BM123" s="132"/>
      <c r="BN123" s="132"/>
    </row>
    <row r="124">
      <c r="A124" s="462"/>
      <c r="B124" s="215"/>
      <c r="C124" s="216"/>
      <c r="D124" s="217"/>
      <c r="E124" s="218"/>
      <c r="F124" s="219"/>
      <c r="G124" s="219"/>
      <c r="H124" s="219"/>
      <c r="I124" s="219"/>
      <c r="J124" s="219"/>
      <c r="K124" s="217"/>
      <c r="L124" s="217"/>
      <c r="M124" s="217"/>
      <c r="N124" s="220" t="s">
        <v>432</v>
      </c>
      <c r="O124" s="338">
        <v>4.0</v>
      </c>
      <c r="P124" s="339">
        <v>6.0</v>
      </c>
      <c r="Q124" s="340">
        <v>4.0</v>
      </c>
      <c r="R124" s="341">
        <v>6.0</v>
      </c>
      <c r="S124" s="371">
        <v>6.0</v>
      </c>
      <c r="T124" s="372">
        <v>3.0</v>
      </c>
      <c r="U124" s="469">
        <v>6.0</v>
      </c>
      <c r="V124" s="470">
        <v>3.0</v>
      </c>
      <c r="W124" s="321">
        <v>2.0</v>
      </c>
      <c r="X124" s="321">
        <v>6.0</v>
      </c>
      <c r="Y124" s="302"/>
      <c r="Z124" s="231"/>
      <c r="AA124" s="232"/>
      <c r="AB124" s="233"/>
      <c r="AC124" s="234"/>
      <c r="AD124" s="235" t="s">
        <v>142</v>
      </c>
      <c r="AE124" s="236"/>
      <c r="AF124" s="237"/>
      <c r="AG124" s="236"/>
      <c r="AH124" s="463"/>
      <c r="AI124" s="239"/>
      <c r="AJ124" s="240"/>
      <c r="AK124" s="241"/>
      <c r="AL124" s="242"/>
      <c r="AM124" s="243"/>
      <c r="AN124" s="219"/>
      <c r="AO124" s="219"/>
      <c r="AP124" s="244"/>
      <c r="AQ124" s="245"/>
      <c r="AR124" s="116"/>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row>
    <row r="125">
      <c r="A125" s="347" t="b">
        <v>0</v>
      </c>
      <c r="B125" s="288">
        <v>44586.0</v>
      </c>
      <c r="C125" s="289">
        <v>0.7079282407407408</v>
      </c>
      <c r="D125" s="134" t="s">
        <v>433</v>
      </c>
      <c r="E125" s="290" t="s">
        <v>16</v>
      </c>
      <c r="F125" s="133" t="s">
        <v>144</v>
      </c>
      <c r="G125" s="133" t="s">
        <v>54</v>
      </c>
      <c r="H125" s="251" t="s">
        <v>387</v>
      </c>
      <c r="I125" s="133" t="s">
        <v>434</v>
      </c>
      <c r="J125" s="133" t="s">
        <v>411</v>
      </c>
      <c r="K125" s="134" t="s">
        <v>434</v>
      </c>
      <c r="L125" s="134"/>
      <c r="M125" s="134"/>
      <c r="N125" s="195"/>
      <c r="O125" s="168">
        <v>6.0</v>
      </c>
      <c r="P125" s="169">
        <v>4.0</v>
      </c>
      <c r="Q125" s="294">
        <v>4.0</v>
      </c>
      <c r="R125" s="295">
        <v>5.0</v>
      </c>
      <c r="S125" s="198"/>
      <c r="T125" s="199"/>
      <c r="U125" s="200"/>
      <c r="V125" s="201"/>
      <c r="W125" s="202"/>
      <c r="X125" s="202"/>
      <c r="Y125" s="376">
        <v>0.0</v>
      </c>
      <c r="Z125" s="377">
        <v>0.0</v>
      </c>
      <c r="AA125" s="205" t="s">
        <v>132</v>
      </c>
      <c r="AB125" s="141">
        <v>1.0</v>
      </c>
      <c r="AC125" s="142">
        <v>0.6910648148148149</v>
      </c>
      <c r="AD125" s="206" t="s">
        <v>140</v>
      </c>
      <c r="AE125" s="207" t="s">
        <v>133</v>
      </c>
      <c r="AF125" s="133" t="s">
        <v>133</v>
      </c>
      <c r="AG125" s="207">
        <v>2.64</v>
      </c>
      <c r="AH125" s="449">
        <v>12.5</v>
      </c>
      <c r="AI125" s="209">
        <v>15.0</v>
      </c>
      <c r="AJ125" s="207">
        <v>0.0</v>
      </c>
      <c r="AK125" s="210">
        <v>-15.0</v>
      </c>
      <c r="AL125" s="114"/>
      <c r="AM125" s="265">
        <f>AK125+AM121</f>
        <v>2063.95</v>
      </c>
      <c r="AN125" s="266">
        <f>if(AM125&gt;AN121,AM125,AN121)</f>
        <v>2081.58</v>
      </c>
      <c r="AO125" s="266">
        <f>AM125-AN125</f>
        <v>-17.63</v>
      </c>
      <c r="AP125" s="267">
        <f>AO125/AN125</f>
        <v>-0.008469527955</v>
      </c>
      <c r="AQ125" s="268">
        <f>AK125/AI125</f>
        <v>-1</v>
      </c>
      <c r="AR125" s="149"/>
      <c r="AS125" s="132"/>
      <c r="AT125" s="132"/>
      <c r="AU125" s="132"/>
      <c r="AV125" s="132"/>
      <c r="AW125" s="132"/>
      <c r="AX125" s="132"/>
      <c r="AY125" s="132"/>
      <c r="AZ125" s="132"/>
      <c r="BA125" s="132"/>
      <c r="BB125" s="132"/>
      <c r="BC125" s="132"/>
      <c r="BD125" s="132"/>
      <c r="BE125" s="132"/>
      <c r="BF125" s="132"/>
      <c r="BG125" s="132"/>
      <c r="BH125" s="132"/>
      <c r="BI125" s="132"/>
      <c r="BJ125" s="132"/>
      <c r="BK125" s="132"/>
      <c r="BL125" s="132"/>
      <c r="BM125" s="132"/>
      <c r="BN125" s="132"/>
    </row>
    <row r="126">
      <c r="A126" s="454"/>
      <c r="B126" s="94"/>
      <c r="C126" s="95"/>
      <c r="D126" s="96"/>
      <c r="E126" s="97"/>
      <c r="F126" s="98"/>
      <c r="G126" s="98"/>
      <c r="H126" s="98" t="str">
        <f>VLOOKUP(H125,VALIDATION!F:G,2,false)</f>
        <v>61e871d0a4eaad5dc97701d4</v>
      </c>
      <c r="I126" s="99">
        <v>2.58</v>
      </c>
      <c r="J126" s="99">
        <v>1.64</v>
      </c>
      <c r="K126" s="96"/>
      <c r="L126" s="96"/>
      <c r="M126" s="96"/>
      <c r="N126" s="270"/>
      <c r="O126" s="168">
        <v>6.0</v>
      </c>
      <c r="P126" s="169">
        <v>4.0</v>
      </c>
      <c r="Q126" s="294">
        <v>6.0</v>
      </c>
      <c r="R126" s="295">
        <v>6.0</v>
      </c>
      <c r="S126" s="198"/>
      <c r="T126" s="199"/>
      <c r="U126" s="200"/>
      <c r="V126" s="201"/>
      <c r="W126" s="202"/>
      <c r="X126" s="202"/>
      <c r="Y126" s="273">
        <v>1.0</v>
      </c>
      <c r="Z126" s="271">
        <v>0.0</v>
      </c>
      <c r="AA126" s="272" t="s">
        <v>132</v>
      </c>
      <c r="AB126" s="107">
        <v>2.0</v>
      </c>
      <c r="AC126" s="108">
        <v>0.7079282407407408</v>
      </c>
      <c r="AD126" s="273" t="s">
        <v>140</v>
      </c>
      <c r="AE126" s="274" t="s">
        <v>133</v>
      </c>
      <c r="AF126" s="99" t="s">
        <v>133</v>
      </c>
      <c r="AG126" s="274">
        <v>3.8</v>
      </c>
      <c r="AH126" s="411">
        <v>2.5</v>
      </c>
      <c r="AI126" s="276"/>
      <c r="AJ126" s="274"/>
      <c r="AK126" s="277"/>
      <c r="AL126" s="114"/>
      <c r="AM126" s="278"/>
      <c r="AN126" s="98"/>
      <c r="AO126" s="98"/>
      <c r="AP126" s="116"/>
      <c r="AQ126" s="117"/>
      <c r="AR126" s="116"/>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row>
    <row r="127">
      <c r="A127" s="455"/>
      <c r="B127" s="313"/>
      <c r="C127" s="314"/>
      <c r="D127" s="315"/>
      <c r="E127" s="316"/>
      <c r="F127" s="317"/>
      <c r="G127" s="317"/>
      <c r="H127" s="317"/>
      <c r="I127" s="317"/>
      <c r="J127" s="317"/>
      <c r="K127" s="315"/>
      <c r="L127" s="315"/>
      <c r="M127" s="315"/>
      <c r="N127" s="318" t="s">
        <v>435</v>
      </c>
      <c r="O127" s="221">
        <v>6.0</v>
      </c>
      <c r="P127" s="222">
        <v>4.0</v>
      </c>
      <c r="Q127" s="298">
        <v>7.0</v>
      </c>
      <c r="R127" s="299">
        <v>6.0</v>
      </c>
      <c r="S127" s="225"/>
      <c r="T127" s="226"/>
      <c r="U127" s="227"/>
      <c r="V127" s="228"/>
      <c r="W127" s="229"/>
      <c r="X127" s="229"/>
      <c r="Y127" s="342"/>
      <c r="Z127" s="323"/>
      <c r="AA127" s="324"/>
      <c r="AB127" s="343"/>
      <c r="AC127" s="326"/>
      <c r="AD127" s="322" t="s">
        <v>142</v>
      </c>
      <c r="AE127" s="327"/>
      <c r="AF127" s="328"/>
      <c r="AG127" s="327"/>
      <c r="AH127" s="444"/>
      <c r="AI127" s="330"/>
      <c r="AJ127" s="331"/>
      <c r="AK127" s="332"/>
      <c r="AL127" s="242"/>
      <c r="AM127" s="333"/>
      <c r="AN127" s="317"/>
      <c r="AO127" s="317"/>
      <c r="AP127" s="334"/>
      <c r="AQ127" s="335"/>
      <c r="AR127" s="149"/>
      <c r="AS127" s="132"/>
      <c r="AT127" s="132"/>
      <c r="AU127" s="132"/>
      <c r="AV127" s="132"/>
      <c r="AW127" s="132"/>
      <c r="AX127" s="132"/>
      <c r="AY127" s="132"/>
      <c r="AZ127" s="132"/>
      <c r="BA127" s="132"/>
      <c r="BB127" s="132"/>
      <c r="BC127" s="132"/>
      <c r="BD127" s="132"/>
      <c r="BE127" s="132"/>
      <c r="BF127" s="132"/>
      <c r="BG127" s="132"/>
      <c r="BH127" s="132"/>
      <c r="BI127" s="132"/>
      <c r="BJ127" s="132"/>
      <c r="BK127" s="132"/>
      <c r="BL127" s="132"/>
      <c r="BM127" s="132"/>
      <c r="BN127" s="132"/>
    </row>
    <row r="128">
      <c r="A128" s="451" t="b">
        <v>0</v>
      </c>
      <c r="B128" s="363">
        <v>44586.0</v>
      </c>
      <c r="C128" s="364">
        <v>0.774074074074074</v>
      </c>
      <c r="D128" s="100" t="s">
        <v>436</v>
      </c>
      <c r="E128" s="365" t="s">
        <v>16</v>
      </c>
      <c r="F128" s="99" t="s">
        <v>144</v>
      </c>
      <c r="G128" s="99" t="s">
        <v>54</v>
      </c>
      <c r="H128" s="165" t="s">
        <v>404</v>
      </c>
      <c r="I128" s="99" t="s">
        <v>218</v>
      </c>
      <c r="J128" s="99" t="s">
        <v>437</v>
      </c>
      <c r="K128" s="100" t="s">
        <v>218</v>
      </c>
      <c r="L128" s="100"/>
      <c r="M128" s="100"/>
      <c r="N128" s="279" t="s">
        <v>438</v>
      </c>
      <c r="O128" s="168">
        <v>6.0</v>
      </c>
      <c r="P128" s="169">
        <v>4.0</v>
      </c>
      <c r="Q128" s="294">
        <v>2.0</v>
      </c>
      <c r="R128" s="295">
        <v>0.0</v>
      </c>
      <c r="S128" s="198"/>
      <c r="T128" s="199"/>
      <c r="U128" s="200"/>
      <c r="V128" s="201"/>
      <c r="W128" s="202"/>
      <c r="X128" s="202"/>
      <c r="Y128" s="360">
        <v>0.0</v>
      </c>
      <c r="Z128" s="361">
        <v>0.0</v>
      </c>
      <c r="AA128" s="272" t="s">
        <v>132</v>
      </c>
      <c r="AB128" s="107">
        <v>1.0</v>
      </c>
      <c r="AC128" s="108">
        <v>0.7511458333333333</v>
      </c>
      <c r="AD128" s="273" t="s">
        <v>140</v>
      </c>
      <c r="AE128" s="274" t="s">
        <v>133</v>
      </c>
      <c r="AF128" s="99" t="s">
        <v>133</v>
      </c>
      <c r="AG128" s="274">
        <v>7.6</v>
      </c>
      <c r="AH128" s="411">
        <v>10.0</v>
      </c>
      <c r="AI128" s="276">
        <v>10.0</v>
      </c>
      <c r="AJ128" s="274">
        <v>0.0</v>
      </c>
      <c r="AK128" s="277">
        <v>-10.0</v>
      </c>
      <c r="AL128" s="114"/>
      <c r="AM128" s="188">
        <f>AK128+AM125</f>
        <v>2053.95</v>
      </c>
      <c r="AN128" s="189">
        <f>if(AM128&gt;AN125,AM128,AN125)</f>
        <v>2081.58</v>
      </c>
      <c r="AO128" s="189">
        <f>AM128-AN128</f>
        <v>-27.63</v>
      </c>
      <c r="AP128" s="190">
        <f>AO128/AN128</f>
        <v>-0.01327357104</v>
      </c>
      <c r="AQ128" s="191">
        <f>AK128/AI128</f>
        <v>-1</v>
      </c>
      <c r="AR128" s="116"/>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row>
    <row r="129">
      <c r="A129" s="455"/>
      <c r="B129" s="313"/>
      <c r="C129" s="314"/>
      <c r="D129" s="315"/>
      <c r="E129" s="316"/>
      <c r="F129" s="317"/>
      <c r="G129" s="317"/>
      <c r="H129" s="132" t="str">
        <f>VLOOKUP(H128,VALIDATION!F:G,2,false)</f>
        <v>61e871bfa4eaad5dc97701d0</v>
      </c>
      <c r="I129" s="328">
        <v>2.58</v>
      </c>
      <c r="J129" s="328">
        <v>1.64</v>
      </c>
      <c r="K129" s="315"/>
      <c r="L129" s="315"/>
      <c r="M129" s="315"/>
      <c r="N129" s="383"/>
      <c r="O129" s="221">
        <v>6.0</v>
      </c>
      <c r="P129" s="222">
        <v>4.0</v>
      </c>
      <c r="Q129" s="298">
        <v>6.0</v>
      </c>
      <c r="R129" s="299">
        <v>3.0</v>
      </c>
      <c r="S129" s="225"/>
      <c r="T129" s="226"/>
      <c r="U129" s="227"/>
      <c r="V129" s="228"/>
      <c r="W129" s="229"/>
      <c r="X129" s="229"/>
      <c r="Y129" s="342"/>
      <c r="Z129" s="323"/>
      <c r="AA129" s="324"/>
      <c r="AB129" s="343"/>
      <c r="AC129" s="326"/>
      <c r="AD129" s="322" t="s">
        <v>142</v>
      </c>
      <c r="AE129" s="327"/>
      <c r="AF129" s="328"/>
      <c r="AG129" s="327"/>
      <c r="AH129" s="444"/>
      <c r="AI129" s="330"/>
      <c r="AJ129" s="331"/>
      <c r="AK129" s="332"/>
      <c r="AL129" s="242"/>
      <c r="AM129" s="333"/>
      <c r="AN129" s="317"/>
      <c r="AO129" s="317"/>
      <c r="AP129" s="334"/>
      <c r="AQ129" s="335"/>
      <c r="AR129" s="149"/>
      <c r="AS129" s="132"/>
      <c r="AT129" s="132"/>
      <c r="AU129" s="132"/>
      <c r="AV129" s="132"/>
      <c r="AW129" s="132"/>
      <c r="AX129" s="132"/>
      <c r="AY129" s="132"/>
      <c r="AZ129" s="132"/>
      <c r="BA129" s="132"/>
      <c r="BB129" s="132"/>
      <c r="BC129" s="132"/>
      <c r="BD129" s="132"/>
      <c r="BE129" s="132"/>
      <c r="BF129" s="132"/>
      <c r="BG129" s="132"/>
      <c r="BH129" s="132"/>
      <c r="BI129" s="132"/>
      <c r="BJ129" s="132"/>
      <c r="BK129" s="132"/>
      <c r="BL129" s="132"/>
      <c r="BM129" s="132"/>
      <c r="BN129" s="132"/>
    </row>
    <row r="130">
      <c r="A130" s="451" t="b">
        <v>0</v>
      </c>
      <c r="B130" s="363">
        <v>44587.0</v>
      </c>
      <c r="C130" s="364">
        <v>0.774074074074074</v>
      </c>
      <c r="D130" s="100" t="s">
        <v>439</v>
      </c>
      <c r="E130" s="365" t="s">
        <v>16</v>
      </c>
      <c r="F130" s="99" t="s">
        <v>144</v>
      </c>
      <c r="G130" s="99" t="s">
        <v>56</v>
      </c>
      <c r="H130" s="165" t="s">
        <v>176</v>
      </c>
      <c r="I130" s="99" t="s">
        <v>440</v>
      </c>
      <c r="J130" s="99" t="s">
        <v>441</v>
      </c>
      <c r="K130" s="100" t="s">
        <v>441</v>
      </c>
      <c r="L130" s="100"/>
      <c r="M130" s="100"/>
      <c r="N130" s="270"/>
      <c r="O130" s="168">
        <v>7.0</v>
      </c>
      <c r="P130" s="169">
        <v>6.0</v>
      </c>
      <c r="Q130" s="294">
        <v>6.0</v>
      </c>
      <c r="R130" s="295">
        <v>3.0</v>
      </c>
      <c r="S130" s="296">
        <v>3.0</v>
      </c>
      <c r="T130" s="297">
        <v>4.0</v>
      </c>
      <c r="U130" s="200"/>
      <c r="V130" s="201"/>
      <c r="W130" s="471"/>
      <c r="X130" s="471"/>
      <c r="Y130" s="360">
        <v>0.0</v>
      </c>
      <c r="Z130" s="361">
        <v>0.0</v>
      </c>
      <c r="AA130" s="272" t="s">
        <v>132</v>
      </c>
      <c r="AB130" s="107">
        <v>1.0</v>
      </c>
      <c r="AC130" s="108">
        <v>0.4544560185185185</v>
      </c>
      <c r="AD130" s="273" t="s">
        <v>140</v>
      </c>
      <c r="AE130" s="274" t="s">
        <v>133</v>
      </c>
      <c r="AF130" s="99" t="s">
        <v>133</v>
      </c>
      <c r="AG130" s="274">
        <v>3.3</v>
      </c>
      <c r="AH130" s="411">
        <v>15.0</v>
      </c>
      <c r="AI130" s="276">
        <v>15.0</v>
      </c>
      <c r="AJ130" s="274">
        <v>1.35</v>
      </c>
      <c r="AK130" s="277">
        <v>26.96</v>
      </c>
      <c r="AL130" s="114"/>
      <c r="AM130" s="188">
        <f>AK130+AM128</f>
        <v>2080.91</v>
      </c>
      <c r="AN130" s="189">
        <f>if(AM130&gt;AN128,AM130,AN128)</f>
        <v>2081.58</v>
      </c>
      <c r="AO130" s="189">
        <f>AM130-AN130</f>
        <v>-0.67</v>
      </c>
      <c r="AP130" s="190">
        <f>AO130/AN130</f>
        <v>-0.0003218708865</v>
      </c>
      <c r="AQ130" s="191">
        <f>AK130/AI130</f>
        <v>1.797333333</v>
      </c>
      <c r="AR130" s="116"/>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row>
    <row r="131">
      <c r="A131" s="453"/>
      <c r="B131" s="128"/>
      <c r="C131" s="129"/>
      <c r="D131" s="130"/>
      <c r="E131" s="131"/>
      <c r="F131" s="132"/>
      <c r="G131" s="132"/>
      <c r="H131" s="132" t="str">
        <f>VLOOKUP(H130,VALIDATION!F:G,2,false)</f>
        <v>61dc5273a4eaad5dc976fcee</v>
      </c>
      <c r="I131" s="133">
        <v>7.0</v>
      </c>
      <c r="J131" s="133">
        <v>1.15</v>
      </c>
      <c r="K131" s="130"/>
      <c r="L131" s="130"/>
      <c r="M131" s="130"/>
      <c r="N131" s="195"/>
      <c r="O131" s="303">
        <v>7.0</v>
      </c>
      <c r="P131" s="304">
        <v>6.0</v>
      </c>
      <c r="Q131" s="305">
        <v>6.0</v>
      </c>
      <c r="R131" s="306">
        <v>3.0</v>
      </c>
      <c r="S131" s="296">
        <v>6.0</v>
      </c>
      <c r="T131" s="297">
        <v>7.0</v>
      </c>
      <c r="U131" s="309">
        <v>5.0</v>
      </c>
      <c r="V131" s="310">
        <v>7.0</v>
      </c>
      <c r="W131" s="471">
        <v>1.0</v>
      </c>
      <c r="X131" s="471">
        <v>1.0</v>
      </c>
      <c r="Y131" s="206">
        <v>15.0</v>
      </c>
      <c r="Z131" s="204">
        <v>40.0</v>
      </c>
      <c r="AA131" s="205" t="s">
        <v>132</v>
      </c>
      <c r="AB131" s="141">
        <v>2.0</v>
      </c>
      <c r="AC131" s="142">
        <v>0.5316435185185185</v>
      </c>
      <c r="AD131" s="206" t="s">
        <v>165</v>
      </c>
      <c r="AE131" s="207" t="s">
        <v>133</v>
      </c>
      <c r="AF131" s="133" t="s">
        <v>166</v>
      </c>
      <c r="AG131" s="207">
        <v>1.23</v>
      </c>
      <c r="AH131" s="449">
        <v>10.0</v>
      </c>
      <c r="AI131" s="209"/>
      <c r="AJ131" s="207"/>
      <c r="AK131" s="210"/>
      <c r="AL131" s="114"/>
      <c r="AM131" s="211"/>
      <c r="AN131" s="132"/>
      <c r="AO131" s="132"/>
      <c r="AP131" s="149"/>
      <c r="AQ131" s="150"/>
      <c r="AR131" s="149"/>
      <c r="AS131" s="132"/>
      <c r="AT131" s="132"/>
      <c r="AU131" s="132"/>
      <c r="AV131" s="132"/>
      <c r="AW131" s="132"/>
      <c r="AX131" s="132"/>
      <c r="AY131" s="132"/>
      <c r="AZ131" s="132"/>
      <c r="BA131" s="132"/>
      <c r="BB131" s="132"/>
      <c r="BC131" s="132"/>
      <c r="BD131" s="132"/>
      <c r="BE131" s="132"/>
      <c r="BF131" s="132"/>
      <c r="BG131" s="132"/>
      <c r="BH131" s="132"/>
      <c r="BI131" s="132"/>
      <c r="BJ131" s="132"/>
      <c r="BK131" s="132"/>
      <c r="BL131" s="132"/>
      <c r="BM131" s="132"/>
      <c r="BN131" s="132"/>
    </row>
    <row r="132">
      <c r="A132" s="454"/>
      <c r="B132" s="94"/>
      <c r="C132" s="95"/>
      <c r="D132" s="96"/>
      <c r="E132" s="97"/>
      <c r="F132" s="98"/>
      <c r="G132" s="98"/>
      <c r="H132" s="98"/>
      <c r="I132" s="98"/>
      <c r="J132" s="98"/>
      <c r="K132" s="96"/>
      <c r="L132" s="96"/>
      <c r="M132" s="96"/>
      <c r="N132" s="270"/>
      <c r="O132" s="303">
        <v>7.0</v>
      </c>
      <c r="P132" s="304">
        <v>6.0</v>
      </c>
      <c r="Q132" s="305">
        <v>6.0</v>
      </c>
      <c r="R132" s="306">
        <v>3.0</v>
      </c>
      <c r="S132" s="296">
        <v>6.0</v>
      </c>
      <c r="T132" s="297">
        <v>7.0</v>
      </c>
      <c r="U132" s="467">
        <v>5.0</v>
      </c>
      <c r="V132" s="468">
        <v>7.0</v>
      </c>
      <c r="W132" s="471">
        <v>1.0</v>
      </c>
      <c r="X132" s="471">
        <v>2.0</v>
      </c>
      <c r="Y132" s="360">
        <v>0.0</v>
      </c>
      <c r="Z132" s="361">
        <v>0.0</v>
      </c>
      <c r="AA132" s="272" t="s">
        <v>133</v>
      </c>
      <c r="AB132" s="107">
        <v>3.0</v>
      </c>
      <c r="AC132" s="108">
        <v>0.5320833333333334</v>
      </c>
      <c r="AD132" s="273" t="s">
        <v>179</v>
      </c>
      <c r="AE132" s="274" t="s">
        <v>133</v>
      </c>
      <c r="AF132" s="99" t="s">
        <v>166</v>
      </c>
      <c r="AG132" s="274">
        <v>1.13</v>
      </c>
      <c r="AH132" s="411">
        <v>33.04</v>
      </c>
      <c r="AI132" s="276"/>
      <c r="AJ132" s="274"/>
      <c r="AK132" s="277"/>
      <c r="AL132" s="114"/>
      <c r="AM132" s="278"/>
      <c r="AN132" s="98"/>
      <c r="AO132" s="98"/>
      <c r="AP132" s="116"/>
      <c r="AQ132" s="117"/>
      <c r="AR132" s="116"/>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row>
    <row r="133">
      <c r="A133" s="455"/>
      <c r="B133" s="313"/>
      <c r="C133" s="314"/>
      <c r="D133" s="315"/>
      <c r="E133" s="316"/>
      <c r="F133" s="317"/>
      <c r="G133" s="317"/>
      <c r="H133" s="317"/>
      <c r="I133" s="317"/>
      <c r="J133" s="317"/>
      <c r="K133" s="315"/>
      <c r="L133" s="315"/>
      <c r="M133" s="315"/>
      <c r="N133" s="383"/>
      <c r="O133" s="338">
        <v>7.0</v>
      </c>
      <c r="P133" s="339">
        <v>6.0</v>
      </c>
      <c r="Q133" s="340">
        <v>6.0</v>
      </c>
      <c r="R133" s="341">
        <v>3.0</v>
      </c>
      <c r="S133" s="300">
        <v>6.0</v>
      </c>
      <c r="T133" s="301">
        <v>7.0</v>
      </c>
      <c r="U133" s="469">
        <v>5.0</v>
      </c>
      <c r="V133" s="470">
        <v>7.0</v>
      </c>
      <c r="W133" s="472">
        <v>4.0</v>
      </c>
      <c r="X133" s="472">
        <v>6.0</v>
      </c>
      <c r="Y133" s="342"/>
      <c r="Z133" s="323"/>
      <c r="AA133" s="324"/>
      <c r="AB133" s="343"/>
      <c r="AC133" s="326"/>
      <c r="AD133" s="322" t="s">
        <v>142</v>
      </c>
      <c r="AE133" s="327"/>
      <c r="AF133" s="328"/>
      <c r="AG133" s="327"/>
      <c r="AH133" s="444"/>
      <c r="AI133" s="330"/>
      <c r="AJ133" s="331"/>
      <c r="AK133" s="332"/>
      <c r="AL133" s="242"/>
      <c r="AM133" s="333"/>
      <c r="AN133" s="317"/>
      <c r="AO133" s="317"/>
      <c r="AP133" s="334"/>
      <c r="AQ133" s="335"/>
      <c r="AR133" s="149"/>
      <c r="AS133" s="132"/>
      <c r="AT133" s="132"/>
      <c r="AU133" s="132"/>
      <c r="AV133" s="132"/>
      <c r="AW133" s="132"/>
      <c r="AX133" s="132"/>
      <c r="AY133" s="132"/>
      <c r="AZ133" s="132"/>
      <c r="BA133" s="132"/>
      <c r="BB133" s="132"/>
      <c r="BC133" s="132"/>
      <c r="BD133" s="132"/>
      <c r="BE133" s="132"/>
      <c r="BF133" s="132"/>
      <c r="BG133" s="132"/>
      <c r="BH133" s="132"/>
      <c r="BI133" s="132"/>
      <c r="BJ133" s="132"/>
      <c r="BK133" s="132"/>
      <c r="BL133" s="132"/>
      <c r="BM133" s="132"/>
      <c r="BN133" s="132"/>
    </row>
    <row r="134">
      <c r="A134" s="451" t="b">
        <v>0</v>
      </c>
      <c r="B134" s="363">
        <v>44587.0</v>
      </c>
      <c r="C134" s="364">
        <v>0.6331712962962963</v>
      </c>
      <c r="D134" s="100" t="s">
        <v>442</v>
      </c>
      <c r="E134" s="365" t="s">
        <v>16</v>
      </c>
      <c r="F134" s="99" t="s">
        <v>144</v>
      </c>
      <c r="G134" s="99" t="s">
        <v>55</v>
      </c>
      <c r="H134" s="165" t="s">
        <v>404</v>
      </c>
      <c r="I134" s="99" t="s">
        <v>443</v>
      </c>
      <c r="J134" s="99" t="s">
        <v>444</v>
      </c>
      <c r="K134" s="100" t="s">
        <v>444</v>
      </c>
      <c r="L134" s="100"/>
      <c r="M134" s="100"/>
      <c r="N134" s="279" t="s">
        <v>445</v>
      </c>
      <c r="O134" s="168">
        <v>6.0</v>
      </c>
      <c r="P134" s="169">
        <v>7.0</v>
      </c>
      <c r="Q134" s="294">
        <v>0.0</v>
      </c>
      <c r="R134" s="295">
        <v>1.0</v>
      </c>
      <c r="S134" s="198"/>
      <c r="T134" s="199"/>
      <c r="U134" s="200"/>
      <c r="V134" s="201"/>
      <c r="W134" s="202"/>
      <c r="X134" s="202"/>
      <c r="Y134" s="360">
        <v>0.0</v>
      </c>
      <c r="Z134" s="361">
        <v>0.0</v>
      </c>
      <c r="AA134" s="272" t="s">
        <v>133</v>
      </c>
      <c r="AB134" s="107">
        <v>1.0</v>
      </c>
      <c r="AC134" s="108">
        <v>0.6115625</v>
      </c>
      <c r="AD134" s="273" t="s">
        <v>140</v>
      </c>
      <c r="AE134" s="274" t="s">
        <v>133</v>
      </c>
      <c r="AF134" s="99" t="s">
        <v>166</v>
      </c>
      <c r="AG134" s="274">
        <v>1.1</v>
      </c>
      <c r="AH134" s="411">
        <v>74.99</v>
      </c>
      <c r="AI134" s="276">
        <v>7.5</v>
      </c>
      <c r="AJ134" s="274">
        <v>0.0</v>
      </c>
      <c r="AK134" s="277">
        <v>-7.5</v>
      </c>
      <c r="AL134" s="114"/>
      <c r="AM134" s="188">
        <f>AK134+AM130</f>
        <v>2073.41</v>
      </c>
      <c r="AN134" s="189">
        <f>if(AM134&gt;AN130,AM134,AN130)</f>
        <v>2081.58</v>
      </c>
      <c r="AO134" s="189">
        <f>AM134-AN134</f>
        <v>-8.17</v>
      </c>
      <c r="AP134" s="190">
        <f>AO134/AN134</f>
        <v>-0.003924903199</v>
      </c>
      <c r="AQ134" s="191">
        <f>AK134/AI134</f>
        <v>-1</v>
      </c>
      <c r="AR134" s="116"/>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row>
    <row r="135">
      <c r="A135" s="455"/>
      <c r="B135" s="313"/>
      <c r="C135" s="314"/>
      <c r="D135" s="315"/>
      <c r="E135" s="316"/>
      <c r="F135" s="317"/>
      <c r="G135" s="317"/>
      <c r="H135" s="132" t="str">
        <f>VLOOKUP(H134,VALIDATION!F:G,2,false)</f>
        <v>61e871bfa4eaad5dc97701d0</v>
      </c>
      <c r="I135" s="328">
        <v>2.6</v>
      </c>
      <c r="J135" s="328">
        <v>1.6</v>
      </c>
      <c r="K135" s="315"/>
      <c r="L135" s="315"/>
      <c r="M135" s="315"/>
      <c r="N135" s="383"/>
      <c r="O135" s="221">
        <v>6.0</v>
      </c>
      <c r="P135" s="222">
        <v>7.0</v>
      </c>
      <c r="Q135" s="298">
        <v>2.0</v>
      </c>
      <c r="R135" s="299">
        <v>6.0</v>
      </c>
      <c r="S135" s="225"/>
      <c r="T135" s="226"/>
      <c r="U135" s="227"/>
      <c r="V135" s="228"/>
      <c r="W135" s="229"/>
      <c r="X135" s="229"/>
      <c r="Y135" s="342"/>
      <c r="Z135" s="323"/>
      <c r="AA135" s="324"/>
      <c r="AB135" s="343"/>
      <c r="AC135" s="326"/>
      <c r="AD135" s="322" t="s">
        <v>142</v>
      </c>
      <c r="AE135" s="327"/>
      <c r="AF135" s="328"/>
      <c r="AG135" s="327"/>
      <c r="AH135" s="444"/>
      <c r="AI135" s="330"/>
      <c r="AJ135" s="331"/>
      <c r="AK135" s="332"/>
      <c r="AL135" s="242"/>
      <c r="AM135" s="333"/>
      <c r="AN135" s="317"/>
      <c r="AO135" s="317"/>
      <c r="AP135" s="334"/>
      <c r="AQ135" s="335"/>
      <c r="AR135" s="149"/>
      <c r="AS135" s="132"/>
      <c r="AT135" s="132"/>
      <c r="AU135" s="132"/>
      <c r="AV135" s="132"/>
      <c r="AW135" s="132"/>
      <c r="AX135" s="132"/>
      <c r="AY135" s="132"/>
      <c r="AZ135" s="132"/>
      <c r="BA135" s="132"/>
      <c r="BB135" s="132"/>
      <c r="BC135" s="132"/>
      <c r="BD135" s="132"/>
      <c r="BE135" s="132"/>
      <c r="BF135" s="132"/>
      <c r="BG135" s="132"/>
      <c r="BH135" s="132"/>
      <c r="BI135" s="132"/>
      <c r="BJ135" s="132"/>
      <c r="BK135" s="132"/>
      <c r="BL135" s="132"/>
      <c r="BM135" s="132"/>
      <c r="BN135" s="132"/>
    </row>
    <row r="136">
      <c r="A136" s="451" t="b">
        <v>0</v>
      </c>
      <c r="B136" s="363">
        <v>44587.0</v>
      </c>
      <c r="C136" s="364">
        <v>0.7308217592592593</v>
      </c>
      <c r="D136" s="100" t="s">
        <v>446</v>
      </c>
      <c r="E136" s="365" t="s">
        <v>16</v>
      </c>
      <c r="F136" s="99" t="s">
        <v>144</v>
      </c>
      <c r="G136" s="99" t="s">
        <v>58</v>
      </c>
      <c r="H136" s="165" t="s">
        <v>387</v>
      </c>
      <c r="I136" s="99" t="s">
        <v>284</v>
      </c>
      <c r="J136" s="99" t="s">
        <v>447</v>
      </c>
      <c r="K136" s="100" t="s">
        <v>447</v>
      </c>
      <c r="L136" s="100"/>
      <c r="M136" s="100"/>
      <c r="N136" s="279" t="s">
        <v>448</v>
      </c>
      <c r="O136" s="168">
        <v>5.0</v>
      </c>
      <c r="P136" s="169">
        <v>4.0</v>
      </c>
      <c r="Q136" s="196"/>
      <c r="R136" s="197"/>
      <c r="S136" s="198"/>
      <c r="T136" s="199"/>
      <c r="U136" s="200"/>
      <c r="V136" s="201"/>
      <c r="W136" s="202"/>
      <c r="X136" s="202"/>
      <c r="Y136" s="360">
        <v>0.0</v>
      </c>
      <c r="Z136" s="361">
        <v>0.0</v>
      </c>
      <c r="AA136" s="272" t="s">
        <v>132</v>
      </c>
      <c r="AB136" s="107">
        <v>1.0</v>
      </c>
      <c r="AC136" s="108">
        <v>0.6542361111111111</v>
      </c>
      <c r="AD136" s="273" t="s">
        <v>140</v>
      </c>
      <c r="AE136" s="274" t="s">
        <v>132</v>
      </c>
      <c r="AF136" s="99" t="s">
        <v>133</v>
      </c>
      <c r="AG136" s="274">
        <v>1.69</v>
      </c>
      <c r="AH136" s="411">
        <v>40.09</v>
      </c>
      <c r="AI136" s="276">
        <v>57.3</v>
      </c>
      <c r="AJ136" s="274">
        <v>0.31</v>
      </c>
      <c r="AK136" s="277">
        <v>15.1</v>
      </c>
      <c r="AL136" s="114"/>
      <c r="AM136" s="188">
        <f>AK136+AM134</f>
        <v>2088.51</v>
      </c>
      <c r="AN136" s="189">
        <f>if(AM136&gt;AN134,AM136,AN134)</f>
        <v>2088.51</v>
      </c>
      <c r="AO136" s="189">
        <f>AM136-AN136</f>
        <v>0</v>
      </c>
      <c r="AP136" s="190">
        <f>AO136/AN136</f>
        <v>0</v>
      </c>
      <c r="AQ136" s="191">
        <f>AK136/AI136</f>
        <v>0.2635253054</v>
      </c>
      <c r="AR136" s="116"/>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row>
    <row r="137">
      <c r="A137" s="453"/>
      <c r="B137" s="128"/>
      <c r="C137" s="129"/>
      <c r="D137" s="130"/>
      <c r="E137" s="131"/>
      <c r="F137" s="132"/>
      <c r="G137" s="132"/>
      <c r="H137" s="132" t="str">
        <f>VLOOKUP(H136,VALIDATION!F:G,2,false)</f>
        <v>61e871d0a4eaad5dc97701d4</v>
      </c>
      <c r="I137" s="133">
        <v>1.55</v>
      </c>
      <c r="J137" s="133">
        <v>2.8</v>
      </c>
      <c r="K137" s="130"/>
      <c r="L137" s="130"/>
      <c r="M137" s="130"/>
      <c r="N137" s="195"/>
      <c r="O137" s="303">
        <v>5.0</v>
      </c>
      <c r="P137" s="304">
        <v>4.0</v>
      </c>
      <c r="Q137" s="196"/>
      <c r="R137" s="197"/>
      <c r="S137" s="198"/>
      <c r="T137" s="199"/>
      <c r="U137" s="200"/>
      <c r="V137" s="201"/>
      <c r="W137" s="202"/>
      <c r="X137" s="202"/>
      <c r="Y137" s="376">
        <v>0.0</v>
      </c>
      <c r="Z137" s="377">
        <v>0.0</v>
      </c>
      <c r="AA137" s="345" t="s">
        <v>132</v>
      </c>
      <c r="AB137" s="141">
        <v>2.0</v>
      </c>
      <c r="AC137" s="142">
        <v>0.6543634259259259</v>
      </c>
      <c r="AD137" s="206" t="s">
        <v>140</v>
      </c>
      <c r="AE137" s="207" t="s">
        <v>132</v>
      </c>
      <c r="AF137" s="133" t="s">
        <v>133</v>
      </c>
      <c r="AG137" s="207">
        <v>1.64</v>
      </c>
      <c r="AH137" s="449">
        <v>13.22</v>
      </c>
      <c r="AI137" s="209"/>
      <c r="AJ137" s="207"/>
      <c r="AK137" s="210"/>
      <c r="AL137" s="114"/>
      <c r="AM137" s="211"/>
      <c r="AN137" s="132"/>
      <c r="AO137" s="132"/>
      <c r="AP137" s="149"/>
      <c r="AQ137" s="150"/>
      <c r="AR137" s="149"/>
      <c r="AS137" s="132"/>
      <c r="AT137" s="132"/>
      <c r="AU137" s="132"/>
      <c r="AV137" s="132"/>
      <c r="AW137" s="132"/>
      <c r="AX137" s="132"/>
      <c r="AY137" s="132"/>
      <c r="AZ137" s="132"/>
      <c r="BA137" s="132"/>
      <c r="BB137" s="132"/>
      <c r="BC137" s="132"/>
      <c r="BD137" s="132"/>
      <c r="BE137" s="132"/>
      <c r="BF137" s="132"/>
      <c r="BG137" s="132"/>
      <c r="BH137" s="132"/>
      <c r="BI137" s="132"/>
      <c r="BJ137" s="132"/>
      <c r="BK137" s="132"/>
      <c r="BL137" s="132"/>
      <c r="BM137" s="132"/>
      <c r="BN137" s="132"/>
    </row>
    <row r="138">
      <c r="A138" s="454"/>
      <c r="B138" s="94"/>
      <c r="C138" s="95"/>
      <c r="D138" s="96"/>
      <c r="E138" s="97"/>
      <c r="F138" s="98"/>
      <c r="G138" s="98"/>
      <c r="H138" s="98"/>
      <c r="I138" s="98"/>
      <c r="J138" s="98"/>
      <c r="K138" s="96"/>
      <c r="L138" s="96"/>
      <c r="M138" s="96"/>
      <c r="N138" s="270"/>
      <c r="O138" s="303">
        <v>5.0</v>
      </c>
      <c r="P138" s="304">
        <v>4.0</v>
      </c>
      <c r="Q138" s="196"/>
      <c r="R138" s="197"/>
      <c r="S138" s="198"/>
      <c r="T138" s="199"/>
      <c r="U138" s="200"/>
      <c r="V138" s="201"/>
      <c r="W138" s="202"/>
      <c r="X138" s="202"/>
      <c r="Y138" s="360">
        <v>0.0</v>
      </c>
      <c r="Z138" s="361">
        <v>0.0</v>
      </c>
      <c r="AA138" s="346" t="s">
        <v>132</v>
      </c>
      <c r="AB138" s="107">
        <v>3.0</v>
      </c>
      <c r="AC138" s="108">
        <v>0.6544560185185185</v>
      </c>
      <c r="AD138" s="273" t="s">
        <v>140</v>
      </c>
      <c r="AE138" s="274" t="s">
        <v>132</v>
      </c>
      <c r="AF138" s="99" t="s">
        <v>133</v>
      </c>
      <c r="AG138" s="274">
        <v>1.63</v>
      </c>
      <c r="AH138" s="411">
        <v>3.99</v>
      </c>
      <c r="AI138" s="276"/>
      <c r="AJ138" s="274"/>
      <c r="AK138" s="277"/>
      <c r="AL138" s="114"/>
      <c r="AM138" s="278"/>
      <c r="AN138" s="98"/>
      <c r="AO138" s="98"/>
      <c r="AP138" s="116"/>
      <c r="AQ138" s="117"/>
      <c r="AR138" s="116"/>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row>
    <row r="139">
      <c r="A139" s="453"/>
      <c r="B139" s="128"/>
      <c r="C139" s="129"/>
      <c r="D139" s="130"/>
      <c r="E139" s="131"/>
      <c r="F139" s="132"/>
      <c r="G139" s="132"/>
      <c r="H139" s="132"/>
      <c r="I139" s="132"/>
      <c r="J139" s="132"/>
      <c r="K139" s="130"/>
      <c r="L139" s="130"/>
      <c r="M139" s="130"/>
      <c r="N139" s="397" t="s">
        <v>449</v>
      </c>
      <c r="O139" s="303">
        <v>5.0</v>
      </c>
      <c r="P139" s="304">
        <v>4.0</v>
      </c>
      <c r="Q139" s="196"/>
      <c r="R139" s="197"/>
      <c r="S139" s="198"/>
      <c r="T139" s="199"/>
      <c r="U139" s="200"/>
      <c r="V139" s="201"/>
      <c r="W139" s="202"/>
      <c r="X139" s="202"/>
      <c r="Y139" s="376">
        <v>0.0</v>
      </c>
      <c r="Z139" s="377">
        <v>0.0</v>
      </c>
      <c r="AA139" s="345" t="s">
        <v>132</v>
      </c>
      <c r="AB139" s="141">
        <v>4.0</v>
      </c>
      <c r="AC139" s="142">
        <v>0.655150462962963</v>
      </c>
      <c r="AD139" s="206" t="s">
        <v>165</v>
      </c>
      <c r="AE139" s="207" t="s">
        <v>132</v>
      </c>
      <c r="AF139" s="133" t="s">
        <v>166</v>
      </c>
      <c r="AG139" s="207">
        <v>1.27</v>
      </c>
      <c r="AH139" s="449">
        <v>13.77</v>
      </c>
      <c r="AI139" s="209"/>
      <c r="AJ139" s="207"/>
      <c r="AK139" s="210"/>
      <c r="AL139" s="114"/>
      <c r="AM139" s="211"/>
      <c r="AN139" s="132"/>
      <c r="AO139" s="132"/>
      <c r="AP139" s="149"/>
      <c r="AQ139" s="150"/>
      <c r="AR139" s="149"/>
      <c r="AS139" s="132"/>
      <c r="AT139" s="132"/>
      <c r="AU139" s="132"/>
      <c r="AV139" s="132"/>
      <c r="AW139" s="132"/>
      <c r="AX139" s="132"/>
      <c r="AY139" s="132"/>
      <c r="AZ139" s="132"/>
      <c r="BA139" s="132"/>
      <c r="BB139" s="132"/>
      <c r="BC139" s="132"/>
      <c r="BD139" s="132"/>
      <c r="BE139" s="132"/>
      <c r="BF139" s="132"/>
      <c r="BG139" s="132"/>
      <c r="BH139" s="132"/>
      <c r="BI139" s="132"/>
      <c r="BJ139" s="132"/>
      <c r="BK139" s="132"/>
      <c r="BL139" s="132"/>
      <c r="BM139" s="132"/>
      <c r="BN139" s="132"/>
    </row>
    <row r="140">
      <c r="A140" s="454"/>
      <c r="B140" s="94"/>
      <c r="C140" s="95"/>
      <c r="D140" s="96"/>
      <c r="E140" s="97"/>
      <c r="F140" s="98"/>
      <c r="G140" s="98"/>
      <c r="H140" s="98"/>
      <c r="I140" s="98"/>
      <c r="J140" s="98"/>
      <c r="K140" s="96"/>
      <c r="L140" s="96"/>
      <c r="M140" s="96"/>
      <c r="N140" s="279" t="s">
        <v>450</v>
      </c>
      <c r="O140" s="303">
        <v>5.0</v>
      </c>
      <c r="P140" s="304">
        <v>4.0</v>
      </c>
      <c r="Q140" s="196"/>
      <c r="R140" s="197"/>
      <c r="S140" s="198"/>
      <c r="T140" s="199"/>
      <c r="U140" s="200"/>
      <c r="V140" s="201"/>
      <c r="W140" s="202"/>
      <c r="X140" s="202"/>
      <c r="Y140" s="273">
        <v>0.0</v>
      </c>
      <c r="Z140" s="271">
        <v>15.0</v>
      </c>
      <c r="AA140" s="346" t="s">
        <v>132</v>
      </c>
      <c r="AB140" s="107">
        <v>5.0</v>
      </c>
      <c r="AC140" s="108">
        <v>0.6555902777777778</v>
      </c>
      <c r="AD140" s="273" t="s">
        <v>165</v>
      </c>
      <c r="AE140" s="274" t="s">
        <v>132</v>
      </c>
      <c r="AF140" s="99" t="s">
        <v>166</v>
      </c>
      <c r="AG140" s="274">
        <v>1.37</v>
      </c>
      <c r="AH140" s="411">
        <v>43.53</v>
      </c>
      <c r="AI140" s="276"/>
      <c r="AJ140" s="274"/>
      <c r="AK140" s="277"/>
      <c r="AL140" s="114"/>
      <c r="AM140" s="278"/>
      <c r="AN140" s="98"/>
      <c r="AO140" s="98"/>
      <c r="AP140" s="116"/>
      <c r="AQ140" s="117"/>
      <c r="AR140" s="116"/>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row>
    <row r="141">
      <c r="A141" s="453"/>
      <c r="B141" s="128"/>
      <c r="C141" s="129"/>
      <c r="D141" s="130"/>
      <c r="E141" s="131"/>
      <c r="F141" s="132"/>
      <c r="G141" s="132"/>
      <c r="H141" s="132"/>
      <c r="I141" s="132"/>
      <c r="J141" s="132"/>
      <c r="K141" s="130"/>
      <c r="L141" s="130"/>
      <c r="M141" s="130"/>
      <c r="N141" s="397" t="s">
        <v>451</v>
      </c>
      <c r="O141" s="168">
        <v>6.0</v>
      </c>
      <c r="P141" s="169">
        <v>4.0</v>
      </c>
      <c r="Q141" s="196"/>
      <c r="R141" s="197"/>
      <c r="S141" s="198"/>
      <c r="T141" s="199"/>
      <c r="U141" s="200"/>
      <c r="V141" s="201"/>
      <c r="W141" s="202"/>
      <c r="X141" s="202"/>
      <c r="Y141" s="143"/>
      <c r="Z141" s="367"/>
      <c r="AA141" s="205" t="s">
        <v>133</v>
      </c>
      <c r="AB141" s="141">
        <v>6.0</v>
      </c>
      <c r="AC141" s="142">
        <v>0.6570486111111111</v>
      </c>
      <c r="AD141" s="206" t="s">
        <v>179</v>
      </c>
      <c r="AE141" s="207" t="s">
        <v>132</v>
      </c>
      <c r="AF141" s="133" t="s">
        <v>166</v>
      </c>
      <c r="AG141" s="207">
        <v>1.22</v>
      </c>
      <c r="AH141" s="449">
        <v>15.41</v>
      </c>
      <c r="AI141" s="209"/>
      <c r="AJ141" s="207"/>
      <c r="AK141" s="210"/>
      <c r="AL141" s="114"/>
      <c r="AM141" s="211"/>
      <c r="AN141" s="132"/>
      <c r="AO141" s="132"/>
      <c r="AP141" s="149"/>
      <c r="AQ141" s="150"/>
      <c r="AR141" s="149"/>
      <c r="AS141" s="132"/>
      <c r="AT141" s="132"/>
      <c r="AU141" s="132"/>
      <c r="AV141" s="132"/>
      <c r="AW141" s="132"/>
      <c r="AX141" s="132"/>
      <c r="AY141" s="132"/>
      <c r="AZ141" s="132"/>
      <c r="BA141" s="132"/>
      <c r="BB141" s="132"/>
      <c r="BC141" s="132"/>
      <c r="BD141" s="132"/>
      <c r="BE141" s="132"/>
      <c r="BF141" s="132"/>
      <c r="BG141" s="132"/>
      <c r="BH141" s="132"/>
      <c r="BI141" s="132"/>
      <c r="BJ141" s="132"/>
      <c r="BK141" s="132"/>
      <c r="BL141" s="132"/>
      <c r="BM141" s="132"/>
      <c r="BN141" s="132"/>
    </row>
    <row r="142">
      <c r="A142" s="462"/>
      <c r="B142" s="215"/>
      <c r="C142" s="216"/>
      <c r="D142" s="217"/>
      <c r="E142" s="218"/>
      <c r="F142" s="219"/>
      <c r="G142" s="219"/>
      <c r="H142" s="219"/>
      <c r="I142" s="219"/>
      <c r="J142" s="219"/>
      <c r="K142" s="217"/>
      <c r="L142" s="217"/>
      <c r="M142" s="217"/>
      <c r="N142" s="287"/>
      <c r="O142" s="422"/>
      <c r="P142" s="423"/>
      <c r="Q142" s="223"/>
      <c r="R142" s="224"/>
      <c r="S142" s="225"/>
      <c r="T142" s="226"/>
      <c r="U142" s="227"/>
      <c r="V142" s="228"/>
      <c r="W142" s="229"/>
      <c r="X142" s="229"/>
      <c r="Y142" s="302"/>
      <c r="Z142" s="231"/>
      <c r="AA142" s="232"/>
      <c r="AB142" s="233"/>
      <c r="AC142" s="234"/>
      <c r="AD142" s="235" t="s">
        <v>142</v>
      </c>
      <c r="AE142" s="236"/>
      <c r="AF142" s="237"/>
      <c r="AG142" s="236"/>
      <c r="AH142" s="463"/>
      <c r="AI142" s="239"/>
      <c r="AJ142" s="240"/>
      <c r="AK142" s="241"/>
      <c r="AL142" s="242"/>
      <c r="AM142" s="243"/>
      <c r="AN142" s="219"/>
      <c r="AO142" s="219"/>
      <c r="AP142" s="244"/>
      <c r="AQ142" s="245"/>
      <c r="AR142" s="116"/>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row>
    <row r="143">
      <c r="A143" s="347" t="b">
        <v>0</v>
      </c>
      <c r="B143" s="288">
        <v>44587.0</v>
      </c>
      <c r="C143" s="289">
        <v>0.8594907407407407</v>
      </c>
      <c r="D143" s="134" t="s">
        <v>452</v>
      </c>
      <c r="E143" s="290" t="s">
        <v>16</v>
      </c>
      <c r="F143" s="133" t="s">
        <v>144</v>
      </c>
      <c r="G143" s="133" t="s">
        <v>54</v>
      </c>
      <c r="H143" s="251" t="s">
        <v>404</v>
      </c>
      <c r="I143" s="133" t="s">
        <v>250</v>
      </c>
      <c r="J143" s="133" t="s">
        <v>453</v>
      </c>
      <c r="K143" s="291" t="s">
        <v>453</v>
      </c>
      <c r="L143" s="291"/>
      <c r="M143" s="291"/>
      <c r="N143" s="397" t="s">
        <v>454</v>
      </c>
      <c r="O143" s="168">
        <v>3.0</v>
      </c>
      <c r="P143" s="169">
        <v>4.0</v>
      </c>
      <c r="Q143" s="196"/>
      <c r="R143" s="197"/>
      <c r="S143" s="198"/>
      <c r="T143" s="199"/>
      <c r="U143" s="200"/>
      <c r="V143" s="201"/>
      <c r="W143" s="202"/>
      <c r="X143" s="202"/>
      <c r="Y143" s="376">
        <v>0.0</v>
      </c>
      <c r="Z143" s="377">
        <v>0.0</v>
      </c>
      <c r="AA143" s="205" t="s">
        <v>133</v>
      </c>
      <c r="AB143" s="141">
        <v>1.0</v>
      </c>
      <c r="AC143" s="142">
        <v>0.8308449074074075</v>
      </c>
      <c r="AD143" s="206" t="s">
        <v>140</v>
      </c>
      <c r="AE143" s="207" t="s">
        <v>132</v>
      </c>
      <c r="AF143" s="133" t="s">
        <v>133</v>
      </c>
      <c r="AG143" s="207">
        <v>2.56</v>
      </c>
      <c r="AH143" s="449">
        <v>15.0</v>
      </c>
      <c r="AI143" s="209">
        <v>20.0</v>
      </c>
      <c r="AJ143" s="207">
        <v>0.0</v>
      </c>
      <c r="AK143" s="210">
        <v>-20.0</v>
      </c>
      <c r="AL143" s="114"/>
      <c r="AM143" s="265">
        <f>AK143+AM136</f>
        <v>2068.51</v>
      </c>
      <c r="AN143" s="266">
        <f>if(AM143&gt;AN136,AM143,AN136)</f>
        <v>2088.51</v>
      </c>
      <c r="AO143" s="266">
        <f>AM143-AN143</f>
        <v>-20</v>
      </c>
      <c r="AP143" s="267">
        <f>AO143/AN143</f>
        <v>-0.009576205046</v>
      </c>
      <c r="AQ143" s="268">
        <f>AK143/AI143</f>
        <v>-1</v>
      </c>
      <c r="AR143" s="149"/>
      <c r="AS143" s="132"/>
      <c r="AT143" s="132"/>
      <c r="AU143" s="132"/>
      <c r="AV143" s="132"/>
      <c r="AW143" s="132"/>
      <c r="AX143" s="132"/>
      <c r="AY143" s="132"/>
      <c r="AZ143" s="132"/>
      <c r="BA143" s="132"/>
      <c r="BB143" s="132"/>
      <c r="BC143" s="132"/>
      <c r="BD143" s="132"/>
      <c r="BE143" s="132"/>
      <c r="BF143" s="132"/>
      <c r="BG143" s="132"/>
      <c r="BH143" s="132"/>
      <c r="BI143" s="132"/>
      <c r="BJ143" s="132"/>
      <c r="BK143" s="132"/>
      <c r="BL143" s="132"/>
      <c r="BM143" s="132"/>
      <c r="BN143" s="132"/>
    </row>
    <row r="144">
      <c r="A144" s="454"/>
      <c r="B144" s="94"/>
      <c r="C144" s="95"/>
      <c r="D144" s="96"/>
      <c r="E144" s="97"/>
      <c r="F144" s="98"/>
      <c r="G144" s="98"/>
      <c r="H144" s="98" t="str">
        <f>VLOOKUP(H143,VALIDATION!F:G,2,false)</f>
        <v>61e871bfa4eaad5dc97701d0</v>
      </c>
      <c r="I144" s="99">
        <v>1.55</v>
      </c>
      <c r="J144" s="99">
        <v>2.8</v>
      </c>
      <c r="K144" s="96"/>
      <c r="L144" s="96"/>
      <c r="M144" s="96"/>
      <c r="N144" s="270"/>
      <c r="O144" s="168">
        <v>4.0</v>
      </c>
      <c r="P144" s="169">
        <v>6.0</v>
      </c>
      <c r="Q144" s="294">
        <v>0.0</v>
      </c>
      <c r="R144" s="295">
        <v>1.0</v>
      </c>
      <c r="S144" s="198"/>
      <c r="T144" s="199"/>
      <c r="U144" s="200"/>
      <c r="V144" s="201"/>
      <c r="W144" s="202"/>
      <c r="X144" s="202"/>
      <c r="Y144" s="360">
        <v>0.0</v>
      </c>
      <c r="Z144" s="361">
        <v>0.0</v>
      </c>
      <c r="AA144" s="272" t="s">
        <v>133</v>
      </c>
      <c r="AB144" s="107">
        <v>2.0</v>
      </c>
      <c r="AC144" s="108">
        <v>0.8413425925925926</v>
      </c>
      <c r="AD144" s="273" t="s">
        <v>140</v>
      </c>
      <c r="AE144" s="274" t="s">
        <v>132</v>
      </c>
      <c r="AF144" s="99" t="s">
        <v>133</v>
      </c>
      <c r="AG144" s="274">
        <v>3.3</v>
      </c>
      <c r="AH144" s="411">
        <v>2.5</v>
      </c>
      <c r="AI144" s="276"/>
      <c r="AJ144" s="274"/>
      <c r="AK144" s="277"/>
      <c r="AL144" s="114"/>
      <c r="AM144" s="278"/>
      <c r="AN144" s="98"/>
      <c r="AO144" s="98"/>
      <c r="AP144" s="116"/>
      <c r="AQ144" s="117"/>
      <c r="AR144" s="116"/>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row>
    <row r="145">
      <c r="A145" s="453"/>
      <c r="B145" s="128"/>
      <c r="C145" s="129"/>
      <c r="D145" s="130"/>
      <c r="E145" s="131"/>
      <c r="F145" s="132"/>
      <c r="G145" s="132"/>
      <c r="H145" s="132"/>
      <c r="I145" s="132"/>
      <c r="J145" s="132"/>
      <c r="K145" s="130"/>
      <c r="L145" s="130"/>
      <c r="M145" s="130"/>
      <c r="N145" s="195"/>
      <c r="O145" s="168">
        <v>4.0</v>
      </c>
      <c r="P145" s="169">
        <v>6.0</v>
      </c>
      <c r="Q145" s="294">
        <v>3.0</v>
      </c>
      <c r="R145" s="295">
        <v>6.0</v>
      </c>
      <c r="S145" s="198"/>
      <c r="T145" s="199"/>
      <c r="U145" s="200"/>
      <c r="V145" s="201"/>
      <c r="W145" s="202"/>
      <c r="X145" s="202"/>
      <c r="Y145" s="143"/>
      <c r="Z145" s="367"/>
      <c r="AA145" s="140"/>
      <c r="AB145" s="141">
        <v>3.0</v>
      </c>
      <c r="AC145" s="142">
        <v>0.8435648148148148</v>
      </c>
      <c r="AD145" s="206" t="s">
        <v>140</v>
      </c>
      <c r="AE145" s="207" t="s">
        <v>132</v>
      </c>
      <c r="AF145" s="133" t="s">
        <v>133</v>
      </c>
      <c r="AG145" s="207">
        <v>6.8</v>
      </c>
      <c r="AH145" s="449">
        <v>2.5</v>
      </c>
      <c r="AI145" s="209"/>
      <c r="AJ145" s="207"/>
      <c r="AK145" s="210"/>
      <c r="AL145" s="114"/>
      <c r="AM145" s="211"/>
      <c r="AN145" s="132"/>
      <c r="AO145" s="132"/>
      <c r="AP145" s="149"/>
      <c r="AQ145" s="150"/>
      <c r="AR145" s="149"/>
      <c r="AS145" s="132"/>
      <c r="AT145" s="132"/>
      <c r="AU145" s="132"/>
      <c r="AV145" s="132"/>
      <c r="AW145" s="132"/>
      <c r="AX145" s="132"/>
      <c r="AY145" s="132"/>
      <c r="AZ145" s="132"/>
      <c r="BA145" s="132"/>
      <c r="BB145" s="132"/>
      <c r="BC145" s="132"/>
      <c r="BD145" s="132"/>
      <c r="BE145" s="132"/>
      <c r="BF145" s="132"/>
      <c r="BG145" s="132"/>
      <c r="BH145" s="132"/>
      <c r="BI145" s="132"/>
      <c r="BJ145" s="132"/>
      <c r="BK145" s="132"/>
      <c r="BL145" s="132"/>
      <c r="BM145" s="132"/>
      <c r="BN145" s="132"/>
    </row>
    <row r="146">
      <c r="A146" s="462"/>
      <c r="B146" s="215"/>
      <c r="C146" s="216"/>
      <c r="D146" s="217"/>
      <c r="E146" s="218"/>
      <c r="F146" s="219"/>
      <c r="G146" s="219"/>
      <c r="H146" s="219"/>
      <c r="I146" s="219"/>
      <c r="J146" s="219"/>
      <c r="K146" s="217"/>
      <c r="L146" s="217"/>
      <c r="M146" s="217"/>
      <c r="N146" s="287"/>
      <c r="O146" s="422"/>
      <c r="P146" s="423"/>
      <c r="Q146" s="223"/>
      <c r="R146" s="224"/>
      <c r="S146" s="225"/>
      <c r="T146" s="226"/>
      <c r="U146" s="227"/>
      <c r="V146" s="228"/>
      <c r="W146" s="229"/>
      <c r="X146" s="229"/>
      <c r="Y146" s="302"/>
      <c r="Z146" s="231"/>
      <c r="AA146" s="232"/>
      <c r="AB146" s="233"/>
      <c r="AC146" s="234"/>
      <c r="AD146" s="235" t="s">
        <v>142</v>
      </c>
      <c r="AE146" s="236"/>
      <c r="AF146" s="237"/>
      <c r="AG146" s="236"/>
      <c r="AH146" s="463"/>
      <c r="AI146" s="239"/>
      <c r="AJ146" s="240"/>
      <c r="AK146" s="241"/>
      <c r="AL146" s="242"/>
      <c r="AM146" s="243"/>
      <c r="AN146" s="219"/>
      <c r="AO146" s="219"/>
      <c r="AP146" s="244"/>
      <c r="AQ146" s="245"/>
      <c r="AR146" s="116"/>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row>
    <row r="147">
      <c r="A147" s="347" t="b">
        <v>0</v>
      </c>
      <c r="B147" s="288">
        <v>44588.0</v>
      </c>
      <c r="C147" s="289">
        <v>0.6465509259259259</v>
      </c>
      <c r="D147" s="134" t="s">
        <v>455</v>
      </c>
      <c r="E147" s="290" t="s">
        <v>16</v>
      </c>
      <c r="F147" s="133" t="s">
        <v>144</v>
      </c>
      <c r="G147" s="133" t="s">
        <v>54</v>
      </c>
      <c r="H147" s="251" t="s">
        <v>404</v>
      </c>
      <c r="I147" s="133" t="s">
        <v>456</v>
      </c>
      <c r="J147" s="133" t="s">
        <v>457</v>
      </c>
      <c r="K147" s="134" t="s">
        <v>456</v>
      </c>
      <c r="L147" s="134"/>
      <c r="M147" s="134"/>
      <c r="N147" s="397" t="s">
        <v>458</v>
      </c>
      <c r="O147" s="168">
        <v>4.0</v>
      </c>
      <c r="P147" s="169">
        <v>6.0</v>
      </c>
      <c r="Q147" s="294">
        <v>1.0</v>
      </c>
      <c r="R147" s="295">
        <v>2.0</v>
      </c>
      <c r="S147" s="198"/>
      <c r="T147" s="199"/>
      <c r="U147" s="200"/>
      <c r="V147" s="201"/>
      <c r="W147" s="202"/>
      <c r="X147" s="202"/>
      <c r="Y147" s="376">
        <v>0.0</v>
      </c>
      <c r="Z147" s="377">
        <v>0.0</v>
      </c>
      <c r="AA147" s="205" t="s">
        <v>133</v>
      </c>
      <c r="AB147" s="141">
        <v>1.0</v>
      </c>
      <c r="AC147" s="142">
        <v>0.6240162037037037</v>
      </c>
      <c r="AD147" s="206" t="s">
        <v>140</v>
      </c>
      <c r="AE147" s="207" t="s">
        <v>132</v>
      </c>
      <c r="AF147" s="133" t="s">
        <v>133</v>
      </c>
      <c r="AG147" s="207">
        <v>5.1</v>
      </c>
      <c r="AH147" s="449">
        <v>7.5</v>
      </c>
      <c r="AI147" s="209">
        <v>7.5</v>
      </c>
      <c r="AJ147" s="207">
        <v>0.31</v>
      </c>
      <c r="AK147" s="210">
        <v>15.01</v>
      </c>
      <c r="AL147" s="114"/>
      <c r="AM147" s="265">
        <f>AK147+AM143</f>
        <v>2083.52</v>
      </c>
      <c r="AN147" s="266">
        <f>if(AM147&gt;AN143,AM147,AN143)</f>
        <v>2088.51</v>
      </c>
      <c r="AO147" s="266">
        <f>AM147-AN147</f>
        <v>-4.99</v>
      </c>
      <c r="AP147" s="267">
        <f>AO147/AN147</f>
        <v>-0.002389263159</v>
      </c>
      <c r="AQ147" s="268">
        <f>AK147/AI147</f>
        <v>2.001333333</v>
      </c>
      <c r="AR147" s="149"/>
      <c r="AS147" s="132"/>
      <c r="AT147" s="132"/>
      <c r="AU147" s="132"/>
      <c r="AV147" s="132"/>
      <c r="AW147" s="132"/>
      <c r="AX147" s="132"/>
      <c r="AY147" s="132"/>
      <c r="AZ147" s="132"/>
      <c r="BA147" s="132"/>
      <c r="BB147" s="132"/>
      <c r="BC147" s="132"/>
      <c r="BD147" s="132"/>
      <c r="BE147" s="132"/>
      <c r="BF147" s="132"/>
      <c r="BG147" s="132"/>
      <c r="BH147" s="132"/>
      <c r="BI147" s="132"/>
      <c r="BJ147" s="132"/>
      <c r="BK147" s="132"/>
      <c r="BL147" s="132"/>
      <c r="BM147" s="132"/>
      <c r="BN147" s="132"/>
    </row>
    <row r="148">
      <c r="A148" s="454"/>
      <c r="B148" s="94"/>
      <c r="C148" s="95"/>
      <c r="D148" s="96"/>
      <c r="E148" s="97"/>
      <c r="F148" s="98"/>
      <c r="G148" s="98"/>
      <c r="H148" s="98" t="str">
        <f>VLOOKUP(H147,VALIDATION!F:G,2,false)</f>
        <v>61e871bfa4eaad5dc97701d0</v>
      </c>
      <c r="I148" s="99">
        <v>1.5</v>
      </c>
      <c r="J148" s="99">
        <v>3.0</v>
      </c>
      <c r="K148" s="96"/>
      <c r="L148" s="96"/>
      <c r="M148" s="96"/>
      <c r="N148" s="279" t="s">
        <v>459</v>
      </c>
      <c r="O148" s="168">
        <v>4.0</v>
      </c>
      <c r="P148" s="169">
        <v>6.0</v>
      </c>
      <c r="Q148" s="294">
        <v>2.0</v>
      </c>
      <c r="R148" s="295">
        <v>2.0</v>
      </c>
      <c r="S148" s="198"/>
      <c r="T148" s="199"/>
      <c r="U148" s="200"/>
      <c r="V148" s="201"/>
      <c r="W148" s="202"/>
      <c r="X148" s="202"/>
      <c r="Y148" s="273">
        <v>15.0</v>
      </c>
      <c r="Z148" s="271">
        <v>0.0</v>
      </c>
      <c r="AA148" s="272" t="s">
        <v>132</v>
      </c>
      <c r="AB148" s="107">
        <v>2.0</v>
      </c>
      <c r="AC148" s="108">
        <v>0.6257870370370371</v>
      </c>
      <c r="AD148" s="273" t="s">
        <v>165</v>
      </c>
      <c r="AE148" s="274" t="s">
        <v>132</v>
      </c>
      <c r="AF148" s="99" t="s">
        <v>166</v>
      </c>
      <c r="AG148" s="274">
        <v>2.5</v>
      </c>
      <c r="AH148" s="411">
        <v>7.5</v>
      </c>
      <c r="AI148" s="276"/>
      <c r="AJ148" s="274"/>
      <c r="AK148" s="277"/>
      <c r="AL148" s="114"/>
      <c r="AM148" s="278"/>
      <c r="AN148" s="98"/>
      <c r="AO148" s="98"/>
      <c r="AP148" s="116"/>
      <c r="AQ148" s="117"/>
      <c r="AR148" s="116"/>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row>
    <row r="149">
      <c r="A149" s="453"/>
      <c r="B149" s="128"/>
      <c r="C149" s="129"/>
      <c r="D149" s="130"/>
      <c r="E149" s="131"/>
      <c r="F149" s="132"/>
      <c r="G149" s="132"/>
      <c r="H149" s="132"/>
      <c r="I149" s="132"/>
      <c r="J149" s="132"/>
      <c r="K149" s="130"/>
      <c r="L149" s="130"/>
      <c r="M149" s="130"/>
      <c r="N149" s="397" t="s">
        <v>460</v>
      </c>
      <c r="O149" s="168">
        <v>4.0</v>
      </c>
      <c r="P149" s="169">
        <v>6.0</v>
      </c>
      <c r="Q149" s="294">
        <v>6.0</v>
      </c>
      <c r="R149" s="295">
        <v>3.0</v>
      </c>
      <c r="S149" s="296">
        <v>1.0</v>
      </c>
      <c r="T149" s="297">
        <v>0.0</v>
      </c>
      <c r="U149" s="200"/>
      <c r="V149" s="201"/>
      <c r="W149" s="202"/>
      <c r="X149" s="202"/>
      <c r="Y149" s="376">
        <v>0.0</v>
      </c>
      <c r="Z149" s="377">
        <v>0.0</v>
      </c>
      <c r="AA149" s="205" t="s">
        <v>132</v>
      </c>
      <c r="AB149" s="141">
        <v>3.0</v>
      </c>
      <c r="AC149" s="142">
        <v>0.6397800925925926</v>
      </c>
      <c r="AD149" s="206" t="s">
        <v>245</v>
      </c>
      <c r="AE149" s="207" t="s">
        <v>132</v>
      </c>
      <c r="AF149" s="133" t="s">
        <v>166</v>
      </c>
      <c r="AG149" s="207">
        <v>1.34</v>
      </c>
      <c r="AH149" s="449">
        <v>5.1</v>
      </c>
      <c r="AI149" s="209"/>
      <c r="AJ149" s="207"/>
      <c r="AK149" s="210"/>
      <c r="AL149" s="114"/>
      <c r="AM149" s="211"/>
      <c r="AN149" s="132"/>
      <c r="AO149" s="132"/>
      <c r="AP149" s="149"/>
      <c r="AQ149" s="150"/>
      <c r="AR149" s="149"/>
      <c r="AS149" s="132"/>
      <c r="AT149" s="132"/>
      <c r="AU149" s="132"/>
      <c r="AV149" s="132"/>
      <c r="AW149" s="132"/>
      <c r="AX149" s="132"/>
      <c r="AY149" s="132"/>
      <c r="AZ149" s="132"/>
      <c r="BA149" s="132"/>
      <c r="BB149" s="132"/>
      <c r="BC149" s="132"/>
      <c r="BD149" s="132"/>
      <c r="BE149" s="132"/>
      <c r="BF149" s="132"/>
      <c r="BG149" s="132"/>
      <c r="BH149" s="132"/>
      <c r="BI149" s="132"/>
      <c r="BJ149" s="132"/>
      <c r="BK149" s="132"/>
      <c r="BL149" s="132"/>
      <c r="BM149" s="132"/>
      <c r="BN149" s="132"/>
    </row>
    <row r="150">
      <c r="A150" s="454"/>
      <c r="B150" s="94"/>
      <c r="C150" s="95"/>
      <c r="D150" s="96"/>
      <c r="E150" s="97"/>
      <c r="F150" s="98"/>
      <c r="G150" s="98"/>
      <c r="H150" s="98"/>
      <c r="I150" s="98"/>
      <c r="J150" s="98"/>
      <c r="K150" s="96"/>
      <c r="L150" s="96"/>
      <c r="M150" s="96"/>
      <c r="N150" s="279" t="s">
        <v>461</v>
      </c>
      <c r="O150" s="168">
        <v>4.0</v>
      </c>
      <c r="P150" s="169">
        <v>6.0</v>
      </c>
      <c r="Q150" s="294">
        <v>6.0</v>
      </c>
      <c r="R150" s="295">
        <v>3.0</v>
      </c>
      <c r="S150" s="296">
        <v>2.0</v>
      </c>
      <c r="T150" s="297">
        <v>0.0</v>
      </c>
      <c r="U150" s="200"/>
      <c r="V150" s="201"/>
      <c r="W150" s="202"/>
      <c r="X150" s="202"/>
      <c r="Y150" s="360">
        <v>0.0</v>
      </c>
      <c r="Z150" s="361">
        <v>0.0</v>
      </c>
      <c r="AA150" s="272" t="s">
        <v>132</v>
      </c>
      <c r="AB150" s="107">
        <v>4.0</v>
      </c>
      <c r="AC150" s="108">
        <v>0.640162037037037</v>
      </c>
      <c r="AD150" s="273" t="s">
        <v>179</v>
      </c>
      <c r="AE150" s="274" t="s">
        <v>132</v>
      </c>
      <c r="AF150" s="99" t="s">
        <v>166</v>
      </c>
      <c r="AG150" s="274">
        <v>1.24</v>
      </c>
      <c r="AH150" s="411">
        <v>10.22</v>
      </c>
      <c r="AI150" s="276"/>
      <c r="AJ150" s="274"/>
      <c r="AK150" s="277"/>
      <c r="AL150" s="114"/>
      <c r="AM150" s="278"/>
      <c r="AN150" s="98"/>
      <c r="AO150" s="98"/>
      <c r="AP150" s="116"/>
      <c r="AQ150" s="117"/>
      <c r="AR150" s="116"/>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row>
    <row r="151">
      <c r="A151" s="455"/>
      <c r="B151" s="313"/>
      <c r="C151" s="314"/>
      <c r="D151" s="315"/>
      <c r="E151" s="316"/>
      <c r="F151" s="317"/>
      <c r="G151" s="317"/>
      <c r="H151" s="317"/>
      <c r="I151" s="317"/>
      <c r="J151" s="317"/>
      <c r="K151" s="315"/>
      <c r="L151" s="315"/>
      <c r="M151" s="315"/>
      <c r="N151" s="383"/>
      <c r="O151" s="221">
        <v>4.0</v>
      </c>
      <c r="P151" s="222">
        <v>6.0</v>
      </c>
      <c r="Q151" s="298">
        <v>6.0</v>
      </c>
      <c r="R151" s="299">
        <v>3.0</v>
      </c>
      <c r="S151" s="300">
        <v>10.0</v>
      </c>
      <c r="T151" s="301">
        <v>7.0</v>
      </c>
      <c r="U151" s="227"/>
      <c r="V151" s="228"/>
      <c r="W151" s="229"/>
      <c r="X151" s="229"/>
      <c r="Y151" s="342"/>
      <c r="Z151" s="323"/>
      <c r="AA151" s="324"/>
      <c r="AB151" s="343"/>
      <c r="AC151" s="326"/>
      <c r="AD151" s="322" t="s">
        <v>142</v>
      </c>
      <c r="AE151" s="327"/>
      <c r="AF151" s="328"/>
      <c r="AG151" s="327"/>
      <c r="AH151" s="444"/>
      <c r="AI151" s="330"/>
      <c r="AJ151" s="331"/>
      <c r="AK151" s="332"/>
      <c r="AL151" s="242"/>
      <c r="AM151" s="333"/>
      <c r="AN151" s="317"/>
      <c r="AO151" s="317"/>
      <c r="AP151" s="334"/>
      <c r="AQ151" s="335"/>
      <c r="AR151" s="149"/>
      <c r="AS151" s="132"/>
      <c r="AT151" s="132"/>
      <c r="AU151" s="132"/>
      <c r="AV151" s="132"/>
      <c r="AW151" s="132"/>
      <c r="AX151" s="132"/>
      <c r="AY151" s="132"/>
      <c r="AZ151" s="132"/>
      <c r="BA151" s="132"/>
      <c r="BB151" s="132"/>
      <c r="BC151" s="132"/>
      <c r="BD151" s="132"/>
      <c r="BE151" s="132"/>
      <c r="BF151" s="132"/>
      <c r="BG151" s="132"/>
      <c r="BH151" s="132"/>
      <c r="BI151" s="132"/>
      <c r="BJ151" s="132"/>
      <c r="BK151" s="132"/>
      <c r="BL151" s="132"/>
      <c r="BM151" s="132"/>
      <c r="BN151" s="132"/>
    </row>
    <row r="152">
      <c r="A152" s="160" t="b">
        <v>0</v>
      </c>
      <c r="B152" s="363">
        <v>44588.0</v>
      </c>
      <c r="C152" s="364">
        <v>0.7822106481481481</v>
      </c>
      <c r="D152" s="100" t="s">
        <v>462</v>
      </c>
      <c r="E152" s="365" t="s">
        <v>16</v>
      </c>
      <c r="F152" s="99" t="s">
        <v>144</v>
      </c>
      <c r="G152" s="99" t="s">
        <v>54</v>
      </c>
      <c r="H152" s="165" t="s">
        <v>387</v>
      </c>
      <c r="I152" s="99" t="s">
        <v>463</v>
      </c>
      <c r="J152" s="99" t="s">
        <v>464</v>
      </c>
      <c r="K152" s="100" t="s">
        <v>464</v>
      </c>
      <c r="L152" s="100"/>
      <c r="M152" s="100"/>
      <c r="N152" s="279"/>
      <c r="O152" s="168">
        <v>1.0</v>
      </c>
      <c r="P152" s="169">
        <v>6.0</v>
      </c>
      <c r="Q152" s="294">
        <v>2.0</v>
      </c>
      <c r="R152" s="295">
        <v>3.0</v>
      </c>
      <c r="S152" s="198"/>
      <c r="T152" s="199"/>
      <c r="U152" s="200"/>
      <c r="V152" s="201"/>
      <c r="W152" s="202"/>
      <c r="X152" s="202"/>
      <c r="Y152" s="360">
        <v>0.0</v>
      </c>
      <c r="Z152" s="361">
        <v>0.0</v>
      </c>
      <c r="AA152" s="272" t="s">
        <v>133</v>
      </c>
      <c r="AB152" s="107">
        <v>1.0</v>
      </c>
      <c r="AC152" s="108">
        <v>0.7672800925925926</v>
      </c>
      <c r="AD152" s="273" t="s">
        <v>140</v>
      </c>
      <c r="AE152" s="274" t="s">
        <v>132</v>
      </c>
      <c r="AF152" s="99" t="s">
        <v>133</v>
      </c>
      <c r="AG152" s="274">
        <v>6.4</v>
      </c>
      <c r="AH152" s="411">
        <v>7.5</v>
      </c>
      <c r="AI152" s="276">
        <v>8.0</v>
      </c>
      <c r="AJ152" s="274">
        <v>0.0</v>
      </c>
      <c r="AK152" s="277">
        <v>-8.0</v>
      </c>
      <c r="AL152" s="114"/>
      <c r="AM152" s="188">
        <f>AK152+AM147</f>
        <v>2075.52</v>
      </c>
      <c r="AN152" s="189">
        <f>if(AM152&gt;AN147,AM152,AN147)</f>
        <v>2088.51</v>
      </c>
      <c r="AO152" s="189">
        <f>AM152-AN152</f>
        <v>-12.99</v>
      </c>
      <c r="AP152" s="190">
        <f>AO152/AN152</f>
        <v>-0.006219745177</v>
      </c>
      <c r="AQ152" s="191">
        <f>AK152/AI152</f>
        <v>-1</v>
      </c>
      <c r="AR152" s="116"/>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row>
    <row r="153">
      <c r="A153" s="440"/>
      <c r="B153" s="128"/>
      <c r="C153" s="129"/>
      <c r="D153" s="130"/>
      <c r="E153" s="131"/>
      <c r="F153" s="132"/>
      <c r="G153" s="132"/>
      <c r="H153" s="132" t="str">
        <f>VLOOKUP(H152,VALIDATION!F:G,2,false)</f>
        <v>61e871d0a4eaad5dc97701d4</v>
      </c>
      <c r="I153" s="133">
        <v>1.4</v>
      </c>
      <c r="J153" s="133">
        <v>3.5</v>
      </c>
      <c r="K153" s="130"/>
      <c r="L153" s="130"/>
      <c r="M153" s="130"/>
      <c r="N153" s="397" t="s">
        <v>465</v>
      </c>
      <c r="O153" s="168">
        <v>1.0</v>
      </c>
      <c r="P153" s="169">
        <v>6.0</v>
      </c>
      <c r="Q153" s="294">
        <v>2.0</v>
      </c>
      <c r="R153" s="295">
        <v>4.0</v>
      </c>
      <c r="S153" s="198"/>
      <c r="T153" s="199"/>
      <c r="U153" s="200"/>
      <c r="V153" s="201"/>
      <c r="W153" s="202"/>
      <c r="X153" s="202"/>
      <c r="Y153" s="206">
        <v>0.0</v>
      </c>
      <c r="Z153" s="204">
        <v>30.0</v>
      </c>
      <c r="AA153" s="205" t="s">
        <v>132</v>
      </c>
      <c r="AB153" s="141">
        <v>2.0</v>
      </c>
      <c r="AC153" s="142">
        <v>0.7703472222222222</v>
      </c>
      <c r="AD153" s="206" t="s">
        <v>140</v>
      </c>
      <c r="AE153" s="207" t="s">
        <v>132</v>
      </c>
      <c r="AF153" s="133" t="s">
        <v>133</v>
      </c>
      <c r="AG153" s="207">
        <v>25.0</v>
      </c>
      <c r="AH153" s="449">
        <v>0.5</v>
      </c>
      <c r="AI153" s="209"/>
      <c r="AJ153" s="207"/>
      <c r="AK153" s="210"/>
      <c r="AL153" s="114"/>
      <c r="AM153" s="211"/>
      <c r="AN153" s="132"/>
      <c r="AO153" s="132"/>
      <c r="AP153" s="149"/>
      <c r="AQ153" s="150"/>
      <c r="AR153" s="149"/>
      <c r="AS153" s="132"/>
      <c r="AT153" s="132"/>
      <c r="AU153" s="132"/>
      <c r="AV153" s="132"/>
      <c r="AW153" s="132"/>
      <c r="AX153" s="132"/>
      <c r="AY153" s="132"/>
      <c r="AZ153" s="132"/>
      <c r="BA153" s="132"/>
      <c r="BB153" s="132"/>
      <c r="BC153" s="132"/>
      <c r="BD153" s="132"/>
      <c r="BE153" s="132"/>
      <c r="BF153" s="132"/>
      <c r="BG153" s="132"/>
      <c r="BH153" s="132"/>
      <c r="BI153" s="132"/>
      <c r="BJ153" s="132"/>
      <c r="BK153" s="132"/>
      <c r="BL153" s="132"/>
      <c r="BM153" s="132"/>
      <c r="BN153" s="132"/>
    </row>
    <row r="154">
      <c r="A154" s="466"/>
      <c r="B154" s="215"/>
      <c r="C154" s="216"/>
      <c r="D154" s="217"/>
      <c r="E154" s="218"/>
      <c r="F154" s="219"/>
      <c r="G154" s="219"/>
      <c r="H154" s="219"/>
      <c r="I154" s="219"/>
      <c r="J154" s="219"/>
      <c r="K154" s="217"/>
      <c r="L154" s="217"/>
      <c r="M154" s="217"/>
      <c r="N154" s="287"/>
      <c r="O154" s="221">
        <v>1.0</v>
      </c>
      <c r="P154" s="222">
        <v>6.0</v>
      </c>
      <c r="Q154" s="298">
        <v>4.0</v>
      </c>
      <c r="R154" s="299">
        <v>6.0</v>
      </c>
      <c r="S154" s="225"/>
      <c r="T154" s="226"/>
      <c r="U154" s="227"/>
      <c r="V154" s="228"/>
      <c r="W154" s="229"/>
      <c r="X154" s="229"/>
      <c r="Y154" s="302"/>
      <c r="Z154" s="231"/>
      <c r="AA154" s="232"/>
      <c r="AB154" s="233"/>
      <c r="AC154" s="234"/>
      <c r="AD154" s="235" t="s">
        <v>142</v>
      </c>
      <c r="AE154" s="236"/>
      <c r="AF154" s="237"/>
      <c r="AG154" s="236"/>
      <c r="AH154" s="463"/>
      <c r="AI154" s="239"/>
      <c r="AJ154" s="240"/>
      <c r="AK154" s="241"/>
      <c r="AL154" s="242"/>
      <c r="AM154" s="243"/>
      <c r="AN154" s="219"/>
      <c r="AO154" s="219"/>
      <c r="AP154" s="244"/>
      <c r="AQ154" s="245"/>
      <c r="AR154" s="116"/>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row>
    <row r="155">
      <c r="A155" s="347" t="b">
        <v>0</v>
      </c>
      <c r="B155" s="288">
        <v>44590.0</v>
      </c>
      <c r="C155" s="289">
        <v>0.8557407407407407</v>
      </c>
      <c r="D155" s="134" t="s">
        <v>466</v>
      </c>
      <c r="E155" s="290" t="s">
        <v>16</v>
      </c>
      <c r="F155" s="133" t="s">
        <v>144</v>
      </c>
      <c r="G155" s="133" t="s">
        <v>59</v>
      </c>
      <c r="H155" s="251" t="s">
        <v>467</v>
      </c>
      <c r="I155" s="133" t="s">
        <v>468</v>
      </c>
      <c r="J155" s="133" t="s">
        <v>469</v>
      </c>
      <c r="K155" s="134" t="s">
        <v>468</v>
      </c>
      <c r="L155" s="134"/>
      <c r="M155" s="134"/>
      <c r="N155" s="195"/>
      <c r="O155" s="168">
        <v>1.0</v>
      </c>
      <c r="P155" s="169">
        <v>4.0</v>
      </c>
      <c r="Q155" s="196"/>
      <c r="R155" s="197"/>
      <c r="S155" s="198"/>
      <c r="T155" s="199"/>
      <c r="U155" s="200"/>
      <c r="V155" s="201"/>
      <c r="W155" s="202"/>
      <c r="X155" s="202"/>
      <c r="Y155" s="376">
        <v>0.0</v>
      </c>
      <c r="Z155" s="377">
        <v>0.0</v>
      </c>
      <c r="AA155" s="205" t="s">
        <v>133</v>
      </c>
      <c r="AB155" s="141">
        <v>1.0</v>
      </c>
      <c r="AC155" s="142">
        <v>0.7849074074074074</v>
      </c>
      <c r="AD155" s="206" t="s">
        <v>140</v>
      </c>
      <c r="AE155" s="207" t="s">
        <v>133</v>
      </c>
      <c r="AF155" s="133" t="s">
        <v>166</v>
      </c>
      <c r="AG155" s="207">
        <v>1.28</v>
      </c>
      <c r="AH155" s="449">
        <v>26.78</v>
      </c>
      <c r="AI155" s="209">
        <v>12.5</v>
      </c>
      <c r="AJ155" s="207">
        <v>0.61</v>
      </c>
      <c r="AK155" s="210">
        <v>29.81</v>
      </c>
      <c r="AL155" s="114"/>
      <c r="AM155" s="265">
        <f>AK155+AM152</f>
        <v>2105.33</v>
      </c>
      <c r="AN155" s="266">
        <f>if(AM155&gt;AN152,AM155,AN152)</f>
        <v>2105.33</v>
      </c>
      <c r="AO155" s="266">
        <f>AM155-AN155</f>
        <v>0</v>
      </c>
      <c r="AP155" s="267">
        <f>AO155/AN155</f>
        <v>0</v>
      </c>
      <c r="AQ155" s="268">
        <f>AK155/AI155</f>
        <v>2.3848</v>
      </c>
      <c r="AR155" s="149"/>
      <c r="AS155" s="132"/>
      <c r="AT155" s="132"/>
      <c r="AU155" s="132"/>
      <c r="AV155" s="132"/>
      <c r="AW155" s="132"/>
      <c r="AX155" s="132"/>
      <c r="AY155" s="132"/>
      <c r="AZ155" s="132"/>
      <c r="BA155" s="132"/>
      <c r="BB155" s="132"/>
      <c r="BC155" s="132"/>
      <c r="BD155" s="132"/>
      <c r="BE155" s="132"/>
      <c r="BF155" s="132"/>
      <c r="BG155" s="132"/>
      <c r="BH155" s="132"/>
      <c r="BI155" s="132"/>
      <c r="BJ155" s="132"/>
      <c r="BK155" s="132"/>
      <c r="BL155" s="132"/>
      <c r="BM155" s="132"/>
      <c r="BN155" s="132"/>
    </row>
    <row r="156">
      <c r="A156" s="454"/>
      <c r="B156" s="94"/>
      <c r="C156" s="95"/>
      <c r="D156" s="96"/>
      <c r="E156" s="97"/>
      <c r="F156" s="98"/>
      <c r="G156" s="98"/>
      <c r="H156" s="98" t="str">
        <f>VLOOKUP(H155,VALIDATION!F:G,2,false)</f>
        <v>61f51d4fa4eaad5dc97704e1</v>
      </c>
      <c r="I156" s="99">
        <v>1.8</v>
      </c>
      <c r="J156" s="99">
        <v>2.2</v>
      </c>
      <c r="K156" s="96"/>
      <c r="L156" s="96"/>
      <c r="M156" s="96"/>
      <c r="N156" s="279" t="s">
        <v>470</v>
      </c>
      <c r="O156" s="168">
        <v>1.0</v>
      </c>
      <c r="P156" s="169">
        <v>4.0</v>
      </c>
      <c r="Q156" s="196"/>
      <c r="R156" s="197"/>
      <c r="S156" s="198"/>
      <c r="T156" s="199"/>
      <c r="U156" s="200"/>
      <c r="V156" s="201"/>
      <c r="W156" s="202"/>
      <c r="X156" s="202"/>
      <c r="Y156" s="360">
        <v>0.0</v>
      </c>
      <c r="Z156" s="361">
        <v>0.0</v>
      </c>
      <c r="AA156" s="272" t="s">
        <v>133</v>
      </c>
      <c r="AB156" s="107">
        <v>2.0</v>
      </c>
      <c r="AC156" s="108">
        <v>0.7854398148148148</v>
      </c>
      <c r="AD156" s="273" t="s">
        <v>140</v>
      </c>
      <c r="AE156" s="274" t="s">
        <v>133</v>
      </c>
      <c r="AF156" s="99" t="s">
        <v>166</v>
      </c>
      <c r="AG156" s="274">
        <v>1.22</v>
      </c>
      <c r="AH156" s="411">
        <v>11.36</v>
      </c>
      <c r="AI156" s="276"/>
      <c r="AJ156" s="274"/>
      <c r="AK156" s="277"/>
      <c r="AL156" s="114"/>
      <c r="AM156" s="278"/>
      <c r="AN156" s="98"/>
      <c r="AO156" s="98"/>
      <c r="AP156" s="116"/>
      <c r="AQ156" s="117"/>
      <c r="AR156" s="116"/>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row>
    <row r="157">
      <c r="A157" s="453"/>
      <c r="B157" s="128"/>
      <c r="C157" s="129"/>
      <c r="D157" s="130"/>
      <c r="E157" s="131"/>
      <c r="F157" s="132"/>
      <c r="G157" s="132"/>
      <c r="H157" s="132"/>
      <c r="I157" s="132"/>
      <c r="J157" s="132"/>
      <c r="K157" s="130"/>
      <c r="L157" s="130"/>
      <c r="M157" s="130"/>
      <c r="N157" s="195"/>
      <c r="O157" s="168">
        <v>2.0</v>
      </c>
      <c r="P157" s="169">
        <v>6.0</v>
      </c>
      <c r="Q157" s="294">
        <v>1.0</v>
      </c>
      <c r="R157" s="295">
        <v>2.0</v>
      </c>
      <c r="S157" s="198"/>
      <c r="T157" s="199"/>
      <c r="U157" s="200"/>
      <c r="V157" s="201"/>
      <c r="W157" s="202"/>
      <c r="X157" s="202"/>
      <c r="Y157" s="376">
        <v>0.0</v>
      </c>
      <c r="Z157" s="377">
        <v>0.0</v>
      </c>
      <c r="AA157" s="205" t="s">
        <v>133</v>
      </c>
      <c r="AB157" s="141">
        <v>3.0</v>
      </c>
      <c r="AC157" s="142">
        <v>0.8106018518518519</v>
      </c>
      <c r="AD157" s="206" t="s">
        <v>140</v>
      </c>
      <c r="AE157" s="207" t="s">
        <v>133</v>
      </c>
      <c r="AF157" s="133" t="s">
        <v>166</v>
      </c>
      <c r="AG157" s="207">
        <v>1.09</v>
      </c>
      <c r="AH157" s="449">
        <v>27.77</v>
      </c>
      <c r="AI157" s="209"/>
      <c r="AJ157" s="207"/>
      <c r="AK157" s="210"/>
      <c r="AL157" s="114"/>
      <c r="AM157" s="211"/>
      <c r="AN157" s="132"/>
      <c r="AO157" s="132"/>
      <c r="AP157" s="149"/>
      <c r="AQ157" s="150"/>
      <c r="AR157" s="149"/>
      <c r="AS157" s="132"/>
      <c r="AT157" s="132"/>
      <c r="AU157" s="132"/>
      <c r="AV157" s="132"/>
      <c r="AW157" s="132"/>
      <c r="AX157" s="132"/>
      <c r="AY157" s="132"/>
      <c r="AZ157" s="132"/>
      <c r="BA157" s="132"/>
      <c r="BB157" s="132"/>
      <c r="BC157" s="132"/>
      <c r="BD157" s="132"/>
      <c r="BE157" s="132"/>
      <c r="BF157" s="132"/>
      <c r="BG157" s="132"/>
      <c r="BH157" s="132"/>
      <c r="BI157" s="132"/>
      <c r="BJ157" s="132"/>
      <c r="BK157" s="132"/>
      <c r="BL157" s="132"/>
      <c r="BM157" s="132"/>
      <c r="BN157" s="132"/>
    </row>
    <row r="158">
      <c r="A158" s="454"/>
      <c r="B158" s="94"/>
      <c r="C158" s="95"/>
      <c r="D158" s="96"/>
      <c r="E158" s="97"/>
      <c r="F158" s="98"/>
      <c r="G158" s="98"/>
      <c r="H158" s="98"/>
      <c r="I158" s="98"/>
      <c r="J158" s="98"/>
      <c r="K158" s="96"/>
      <c r="L158" s="96"/>
      <c r="M158" s="96"/>
      <c r="N158" s="270"/>
      <c r="O158" s="303">
        <v>2.0</v>
      </c>
      <c r="P158" s="304">
        <v>6.0</v>
      </c>
      <c r="Q158" s="294">
        <v>4.0</v>
      </c>
      <c r="R158" s="295">
        <v>3.0</v>
      </c>
      <c r="S158" s="198"/>
      <c r="T158" s="199"/>
      <c r="U158" s="200"/>
      <c r="V158" s="201"/>
      <c r="W158" s="202"/>
      <c r="X158" s="202"/>
      <c r="Y158" s="273">
        <v>40.0</v>
      </c>
      <c r="Z158" s="271">
        <v>15.0</v>
      </c>
      <c r="AA158" s="272" t="s">
        <v>133</v>
      </c>
      <c r="AB158" s="107">
        <v>4.0</v>
      </c>
      <c r="AC158" s="108">
        <v>0.822974537037037</v>
      </c>
      <c r="AD158" s="273" t="s">
        <v>165</v>
      </c>
      <c r="AE158" s="274" t="s">
        <v>133</v>
      </c>
      <c r="AF158" s="99" t="s">
        <v>133</v>
      </c>
      <c r="AG158" s="274">
        <v>1.61</v>
      </c>
      <c r="AH158" s="411">
        <v>4.09</v>
      </c>
      <c r="AI158" s="276"/>
      <c r="AJ158" s="274"/>
      <c r="AK158" s="277"/>
      <c r="AL158" s="114"/>
      <c r="AM158" s="278"/>
      <c r="AN158" s="98"/>
      <c r="AO158" s="98"/>
      <c r="AP158" s="116"/>
      <c r="AQ158" s="117"/>
      <c r="AR158" s="116"/>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row>
    <row r="159">
      <c r="A159" s="453"/>
      <c r="B159" s="128"/>
      <c r="C159" s="129"/>
      <c r="D159" s="130"/>
      <c r="E159" s="131"/>
      <c r="F159" s="132"/>
      <c r="G159" s="132"/>
      <c r="H159" s="132"/>
      <c r="I159" s="132"/>
      <c r="J159" s="132"/>
      <c r="K159" s="130"/>
      <c r="L159" s="130"/>
      <c r="M159" s="130"/>
      <c r="N159" s="195"/>
      <c r="O159" s="303">
        <v>2.0</v>
      </c>
      <c r="P159" s="304">
        <v>6.0</v>
      </c>
      <c r="Q159" s="294">
        <v>4.0</v>
      </c>
      <c r="R159" s="295">
        <v>3.0</v>
      </c>
      <c r="S159" s="198"/>
      <c r="T159" s="199"/>
      <c r="U159" s="200"/>
      <c r="V159" s="201"/>
      <c r="W159" s="202"/>
      <c r="X159" s="202"/>
      <c r="Y159" s="206">
        <v>40.0</v>
      </c>
      <c r="Z159" s="204">
        <v>15.0</v>
      </c>
      <c r="AA159" s="205" t="s">
        <v>133</v>
      </c>
      <c r="AB159" s="141">
        <v>4.0</v>
      </c>
      <c r="AC159" s="142">
        <v>0.822974537037037</v>
      </c>
      <c r="AD159" s="206" t="s">
        <v>165</v>
      </c>
      <c r="AE159" s="207" t="s">
        <v>133</v>
      </c>
      <c r="AF159" s="133" t="s">
        <v>133</v>
      </c>
      <c r="AG159" s="207">
        <v>1.61</v>
      </c>
      <c r="AH159" s="449">
        <v>4.09</v>
      </c>
      <c r="AI159" s="209"/>
      <c r="AJ159" s="207"/>
      <c r="AK159" s="210"/>
      <c r="AL159" s="114"/>
      <c r="AM159" s="211"/>
      <c r="AN159" s="132"/>
      <c r="AO159" s="132"/>
      <c r="AP159" s="149"/>
      <c r="AQ159" s="150"/>
      <c r="AR159" s="149"/>
      <c r="AS159" s="132"/>
      <c r="AT159" s="132"/>
      <c r="AU159" s="132"/>
      <c r="AV159" s="132"/>
      <c r="AW159" s="132"/>
      <c r="AX159" s="132"/>
      <c r="AY159" s="132"/>
      <c r="AZ159" s="132"/>
      <c r="BA159" s="132"/>
      <c r="BB159" s="132"/>
      <c r="BC159" s="132"/>
      <c r="BD159" s="132"/>
      <c r="BE159" s="132"/>
      <c r="BF159" s="132"/>
      <c r="BG159" s="132"/>
      <c r="BH159" s="132"/>
      <c r="BI159" s="132"/>
      <c r="BJ159" s="132"/>
      <c r="BK159" s="132"/>
      <c r="BL159" s="132"/>
      <c r="BM159" s="132"/>
      <c r="BN159" s="132"/>
    </row>
    <row r="160">
      <c r="A160" s="454"/>
      <c r="B160" s="94"/>
      <c r="C160" s="95"/>
      <c r="D160" s="96"/>
      <c r="E160" s="97"/>
      <c r="F160" s="98"/>
      <c r="G160" s="98"/>
      <c r="H160" s="98"/>
      <c r="I160" s="98"/>
      <c r="J160" s="98"/>
      <c r="K160" s="96"/>
      <c r="L160" s="96"/>
      <c r="M160" s="96"/>
      <c r="N160" s="279" t="s">
        <v>471</v>
      </c>
      <c r="O160" s="303">
        <v>2.0</v>
      </c>
      <c r="P160" s="304">
        <v>6.0</v>
      </c>
      <c r="Q160" s="305">
        <v>4.0</v>
      </c>
      <c r="R160" s="306">
        <v>3.0</v>
      </c>
      <c r="S160" s="198"/>
      <c r="T160" s="199"/>
      <c r="U160" s="200"/>
      <c r="V160" s="201"/>
      <c r="W160" s="202"/>
      <c r="X160" s="202"/>
      <c r="Y160" s="360">
        <v>40.0</v>
      </c>
      <c r="Z160" s="361">
        <v>15.0</v>
      </c>
      <c r="AA160" s="272" t="s">
        <v>133</v>
      </c>
      <c r="AB160" s="107">
        <v>6.0</v>
      </c>
      <c r="AC160" s="108">
        <v>0.8231828703703704</v>
      </c>
      <c r="AD160" s="273" t="s">
        <v>165</v>
      </c>
      <c r="AE160" s="274" t="s">
        <v>133</v>
      </c>
      <c r="AF160" s="99" t="s">
        <v>133</v>
      </c>
      <c r="AG160" s="274">
        <v>1.9</v>
      </c>
      <c r="AH160" s="411">
        <v>2.77</v>
      </c>
      <c r="AI160" s="276"/>
      <c r="AJ160" s="274"/>
      <c r="AK160" s="277"/>
      <c r="AL160" s="114"/>
      <c r="AM160" s="278"/>
      <c r="AN160" s="98"/>
      <c r="AO160" s="98"/>
      <c r="AP160" s="116"/>
      <c r="AQ160" s="117"/>
      <c r="AR160" s="116"/>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row>
    <row r="161">
      <c r="A161" s="453"/>
      <c r="B161" s="128"/>
      <c r="C161" s="129"/>
      <c r="D161" s="130"/>
      <c r="E161" s="131"/>
      <c r="F161" s="132"/>
      <c r="G161" s="132"/>
      <c r="H161" s="132"/>
      <c r="I161" s="132"/>
      <c r="J161" s="132"/>
      <c r="K161" s="130"/>
      <c r="L161" s="130"/>
      <c r="M161" s="130"/>
      <c r="N161" s="195"/>
      <c r="O161" s="303">
        <v>2.0</v>
      </c>
      <c r="P161" s="304">
        <v>6.0</v>
      </c>
      <c r="Q161" s="294">
        <v>5.0</v>
      </c>
      <c r="R161" s="295">
        <v>3.0</v>
      </c>
      <c r="S161" s="198"/>
      <c r="T161" s="199"/>
      <c r="U161" s="200"/>
      <c r="V161" s="201"/>
      <c r="W161" s="202"/>
      <c r="X161" s="202"/>
      <c r="Y161" s="376">
        <v>0.0</v>
      </c>
      <c r="Z161" s="377">
        <v>0.0</v>
      </c>
      <c r="AA161" s="205" t="s">
        <v>132</v>
      </c>
      <c r="AB161" s="141">
        <v>7.0</v>
      </c>
      <c r="AC161" s="142">
        <v>0.8241550925925926</v>
      </c>
      <c r="AD161" s="206" t="s">
        <v>165</v>
      </c>
      <c r="AE161" s="207" t="s">
        <v>133</v>
      </c>
      <c r="AF161" s="133" t="s">
        <v>133</v>
      </c>
      <c r="AG161" s="207">
        <v>1.76</v>
      </c>
      <c r="AH161" s="449">
        <v>3.28</v>
      </c>
      <c r="AI161" s="209"/>
      <c r="AJ161" s="207"/>
      <c r="AK161" s="210"/>
      <c r="AL161" s="114"/>
      <c r="AM161" s="211"/>
      <c r="AN161" s="132"/>
      <c r="AO161" s="132"/>
      <c r="AP161" s="149"/>
      <c r="AQ161" s="150"/>
      <c r="AR161" s="149"/>
      <c r="AS161" s="132"/>
      <c r="AT161" s="132"/>
      <c r="AU161" s="132"/>
      <c r="AV161" s="132"/>
      <c r="AW161" s="132"/>
      <c r="AX161" s="132"/>
      <c r="AY161" s="132"/>
      <c r="AZ161" s="132"/>
      <c r="BA161" s="132"/>
      <c r="BB161" s="132"/>
      <c r="BC161" s="132"/>
      <c r="BD161" s="132"/>
      <c r="BE161" s="132"/>
      <c r="BF161" s="132"/>
      <c r="BG161" s="132"/>
      <c r="BH161" s="132"/>
      <c r="BI161" s="132"/>
      <c r="BJ161" s="132"/>
      <c r="BK161" s="132"/>
      <c r="BL161" s="132"/>
      <c r="BM161" s="132"/>
      <c r="BN161" s="132"/>
    </row>
    <row r="162">
      <c r="A162" s="454"/>
      <c r="B162" s="94"/>
      <c r="C162" s="95"/>
      <c r="D162" s="96"/>
      <c r="E162" s="97"/>
      <c r="F162" s="98"/>
      <c r="G162" s="98"/>
      <c r="H162" s="98"/>
      <c r="I162" s="98"/>
      <c r="J162" s="98"/>
      <c r="K162" s="96"/>
      <c r="L162" s="96"/>
      <c r="M162" s="96"/>
      <c r="N162" s="270"/>
      <c r="O162" s="303">
        <v>2.0</v>
      </c>
      <c r="P162" s="304">
        <v>6.0</v>
      </c>
      <c r="Q162" s="294">
        <v>5.0</v>
      </c>
      <c r="R162" s="295">
        <v>3.0</v>
      </c>
      <c r="S162" s="198"/>
      <c r="T162" s="199"/>
      <c r="U162" s="200"/>
      <c r="V162" s="201"/>
      <c r="W162" s="202"/>
      <c r="X162" s="202"/>
      <c r="Y162" s="273">
        <v>30.0</v>
      </c>
      <c r="Z162" s="271">
        <v>0.0</v>
      </c>
      <c r="AA162" s="272" t="s">
        <v>132</v>
      </c>
      <c r="AB162" s="107">
        <v>8.0</v>
      </c>
      <c r="AC162" s="108">
        <v>0.8248726851851852</v>
      </c>
      <c r="AD162" s="273" t="s">
        <v>165</v>
      </c>
      <c r="AE162" s="274" t="s">
        <v>133</v>
      </c>
      <c r="AF162" s="99" t="s">
        <v>133</v>
      </c>
      <c r="AG162" s="274">
        <v>1.88</v>
      </c>
      <c r="AH162" s="411">
        <v>2.86</v>
      </c>
      <c r="AI162" s="276"/>
      <c r="AJ162" s="274"/>
      <c r="AK162" s="277"/>
      <c r="AL162" s="114"/>
      <c r="AM162" s="278"/>
      <c r="AN162" s="98"/>
      <c r="AO162" s="98"/>
      <c r="AP162" s="116"/>
      <c r="AQ162" s="117"/>
      <c r="AR162" s="116"/>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row>
    <row r="163">
      <c r="A163" s="453"/>
      <c r="B163" s="128"/>
      <c r="C163" s="129"/>
      <c r="D163" s="130"/>
      <c r="E163" s="131"/>
      <c r="F163" s="132"/>
      <c r="G163" s="132"/>
      <c r="H163" s="132"/>
      <c r="I163" s="132"/>
      <c r="J163" s="132"/>
      <c r="K163" s="130"/>
      <c r="L163" s="130"/>
      <c r="M163" s="130"/>
      <c r="N163" s="397" t="s">
        <v>472</v>
      </c>
      <c r="O163" s="303">
        <v>2.0</v>
      </c>
      <c r="P163" s="304">
        <v>6.0</v>
      </c>
      <c r="Q163" s="294">
        <v>6.0</v>
      </c>
      <c r="R163" s="295">
        <v>3.0</v>
      </c>
      <c r="S163" s="198"/>
      <c r="T163" s="199"/>
      <c r="U163" s="200"/>
      <c r="V163" s="201"/>
      <c r="W163" s="202"/>
      <c r="X163" s="202"/>
      <c r="Y163" s="376">
        <v>0.0</v>
      </c>
      <c r="Z163" s="377">
        <v>0.0</v>
      </c>
      <c r="AA163" s="205" t="s">
        <v>133</v>
      </c>
      <c r="AB163" s="141">
        <v>9.0</v>
      </c>
      <c r="AC163" s="142">
        <v>0.8254282407407407</v>
      </c>
      <c r="AD163" s="206" t="s">
        <v>245</v>
      </c>
      <c r="AE163" s="207" t="s">
        <v>133</v>
      </c>
      <c r="AF163" s="133" t="s">
        <v>133</v>
      </c>
      <c r="AG163" s="207">
        <v>2.06</v>
      </c>
      <c r="AH163" s="449">
        <v>9.63</v>
      </c>
      <c r="AI163" s="209"/>
      <c r="AJ163" s="207"/>
      <c r="AK163" s="210"/>
      <c r="AL163" s="114"/>
      <c r="AM163" s="211"/>
      <c r="AN163" s="132"/>
      <c r="AO163" s="132"/>
      <c r="AP163" s="149"/>
      <c r="AQ163" s="150"/>
      <c r="AR163" s="149"/>
      <c r="AS163" s="132"/>
      <c r="AT163" s="132"/>
      <c r="AU163" s="132"/>
      <c r="AV163" s="132"/>
      <c r="AW163" s="132"/>
      <c r="AX163" s="132"/>
      <c r="AY163" s="132"/>
      <c r="AZ163" s="132"/>
      <c r="BA163" s="132"/>
      <c r="BB163" s="132"/>
      <c r="BC163" s="132"/>
      <c r="BD163" s="132"/>
      <c r="BE163" s="132"/>
      <c r="BF163" s="132"/>
      <c r="BG163" s="132"/>
      <c r="BH163" s="132"/>
      <c r="BI163" s="132"/>
      <c r="BJ163" s="132"/>
      <c r="BK163" s="132"/>
      <c r="BL163" s="132"/>
      <c r="BM163" s="132"/>
      <c r="BN163" s="132"/>
    </row>
    <row r="164">
      <c r="A164" s="454"/>
      <c r="B164" s="94"/>
      <c r="C164" s="95"/>
      <c r="D164" s="96"/>
      <c r="E164" s="97"/>
      <c r="F164" s="98"/>
      <c r="G164" s="98"/>
      <c r="H164" s="98"/>
      <c r="I164" s="98"/>
      <c r="J164" s="98"/>
      <c r="K164" s="96"/>
      <c r="L164" s="96"/>
      <c r="M164" s="96"/>
      <c r="N164" s="279" t="s">
        <v>473</v>
      </c>
      <c r="O164" s="303">
        <v>2.0</v>
      </c>
      <c r="P164" s="304">
        <v>6.0</v>
      </c>
      <c r="Q164" s="305">
        <v>6.0</v>
      </c>
      <c r="R164" s="306">
        <v>3.0</v>
      </c>
      <c r="S164" s="198"/>
      <c r="T164" s="199"/>
      <c r="U164" s="200"/>
      <c r="V164" s="201"/>
      <c r="W164" s="202"/>
      <c r="X164" s="202"/>
      <c r="Y164" s="273">
        <v>40.0</v>
      </c>
      <c r="Z164" s="271">
        <v>15.0</v>
      </c>
      <c r="AA164" s="272" t="s">
        <v>133</v>
      </c>
      <c r="AB164" s="107">
        <v>10.0</v>
      </c>
      <c r="AC164" s="108">
        <v>0.8302430555555556</v>
      </c>
      <c r="AD164" s="273" t="s">
        <v>245</v>
      </c>
      <c r="AE164" s="274" t="s">
        <v>133</v>
      </c>
      <c r="AF164" s="99" t="s">
        <v>133</v>
      </c>
      <c r="AG164" s="274">
        <v>2.8</v>
      </c>
      <c r="AH164" s="411">
        <v>2.86</v>
      </c>
      <c r="AI164" s="276"/>
      <c r="AJ164" s="274"/>
      <c r="AK164" s="277"/>
      <c r="AL164" s="114"/>
      <c r="AM164" s="278"/>
      <c r="AN164" s="98"/>
      <c r="AO164" s="98"/>
      <c r="AP164" s="116"/>
      <c r="AQ164" s="117"/>
      <c r="AR164" s="116"/>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row>
    <row r="165">
      <c r="A165" s="453"/>
      <c r="B165" s="128"/>
      <c r="C165" s="129"/>
      <c r="D165" s="130"/>
      <c r="E165" s="131"/>
      <c r="F165" s="132"/>
      <c r="G165" s="132"/>
      <c r="H165" s="132"/>
      <c r="I165" s="132"/>
      <c r="J165" s="132"/>
      <c r="K165" s="130"/>
      <c r="L165" s="130"/>
      <c r="M165" s="130"/>
      <c r="N165" s="397" t="s">
        <v>474</v>
      </c>
      <c r="O165" s="303">
        <v>2.0</v>
      </c>
      <c r="P165" s="304">
        <v>6.0</v>
      </c>
      <c r="Q165" s="305">
        <v>6.0</v>
      </c>
      <c r="R165" s="306">
        <v>3.0</v>
      </c>
      <c r="S165" s="296">
        <v>1.0</v>
      </c>
      <c r="T165" s="297">
        <v>0.0</v>
      </c>
      <c r="U165" s="200"/>
      <c r="V165" s="201"/>
      <c r="W165" s="202"/>
      <c r="X165" s="202"/>
      <c r="Y165" s="376">
        <v>0.0</v>
      </c>
      <c r="Z165" s="377">
        <v>0.0</v>
      </c>
      <c r="AA165" s="205" t="s">
        <v>132</v>
      </c>
      <c r="AB165" s="141">
        <v>11.0</v>
      </c>
      <c r="AC165" s="142">
        <v>0.8313310185185185</v>
      </c>
      <c r="AD165" s="206" t="s">
        <v>245</v>
      </c>
      <c r="AE165" s="207" t="s">
        <v>133</v>
      </c>
      <c r="AF165" s="133" t="s">
        <v>133</v>
      </c>
      <c r="AG165" s="207">
        <v>3.55</v>
      </c>
      <c r="AH165" s="449">
        <v>2.14</v>
      </c>
      <c r="AI165" s="209"/>
      <c r="AJ165" s="207"/>
      <c r="AK165" s="210"/>
      <c r="AL165" s="114"/>
      <c r="AM165" s="211"/>
      <c r="AN165" s="132"/>
      <c r="AO165" s="132"/>
      <c r="AP165" s="149"/>
      <c r="AQ165" s="150"/>
      <c r="AR165" s="149"/>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row>
    <row r="166">
      <c r="A166" s="454"/>
      <c r="B166" s="94"/>
      <c r="C166" s="95"/>
      <c r="D166" s="96"/>
      <c r="E166" s="97"/>
      <c r="F166" s="98"/>
      <c r="G166" s="98"/>
      <c r="H166" s="98"/>
      <c r="I166" s="98"/>
      <c r="J166" s="98"/>
      <c r="K166" s="96"/>
      <c r="L166" s="96"/>
      <c r="M166" s="96"/>
      <c r="N166" s="279" t="s">
        <v>461</v>
      </c>
      <c r="O166" s="303">
        <v>2.0</v>
      </c>
      <c r="P166" s="304">
        <v>6.0</v>
      </c>
      <c r="Q166" s="305">
        <v>6.0</v>
      </c>
      <c r="R166" s="306">
        <v>3.0</v>
      </c>
      <c r="S166" s="296">
        <v>1.0</v>
      </c>
      <c r="T166" s="297">
        <v>0.0</v>
      </c>
      <c r="U166" s="200"/>
      <c r="V166" s="201"/>
      <c r="W166" s="202"/>
      <c r="X166" s="202"/>
      <c r="Y166" s="360">
        <v>0.0</v>
      </c>
      <c r="Z166" s="361">
        <v>0.0</v>
      </c>
      <c r="AA166" s="272" t="s">
        <v>132</v>
      </c>
      <c r="AB166" s="107">
        <v>12.0</v>
      </c>
      <c r="AC166" s="108">
        <v>0.8314699074074074</v>
      </c>
      <c r="AD166" s="273" t="s">
        <v>179</v>
      </c>
      <c r="AE166" s="274" t="s">
        <v>133</v>
      </c>
      <c r="AF166" s="99" t="s">
        <v>133</v>
      </c>
      <c r="AG166" s="274">
        <v>3.55</v>
      </c>
      <c r="AH166" s="411">
        <v>3.77</v>
      </c>
      <c r="AI166" s="276"/>
      <c r="AJ166" s="274"/>
      <c r="AK166" s="277"/>
      <c r="AL166" s="114"/>
      <c r="AM166" s="278"/>
      <c r="AN166" s="98"/>
      <c r="AO166" s="98"/>
      <c r="AP166" s="116"/>
      <c r="AQ166" s="117"/>
      <c r="AR166" s="116"/>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row>
    <row r="167">
      <c r="A167" s="455"/>
      <c r="B167" s="313"/>
      <c r="C167" s="314"/>
      <c r="D167" s="315"/>
      <c r="E167" s="316"/>
      <c r="F167" s="317"/>
      <c r="G167" s="317"/>
      <c r="H167" s="317"/>
      <c r="I167" s="317"/>
      <c r="J167" s="317"/>
      <c r="K167" s="315"/>
      <c r="L167" s="315"/>
      <c r="M167" s="315"/>
      <c r="N167" s="318" t="s">
        <v>475</v>
      </c>
      <c r="O167" s="338">
        <v>2.0</v>
      </c>
      <c r="P167" s="339">
        <v>6.0</v>
      </c>
      <c r="Q167" s="340">
        <v>6.0</v>
      </c>
      <c r="R167" s="341">
        <v>3.0</v>
      </c>
      <c r="S167" s="300">
        <v>6.0</v>
      </c>
      <c r="T167" s="301">
        <v>1.0</v>
      </c>
      <c r="U167" s="227"/>
      <c r="V167" s="228"/>
      <c r="W167" s="229"/>
      <c r="X167" s="229"/>
      <c r="Y167" s="342"/>
      <c r="Z167" s="323"/>
      <c r="AA167" s="324"/>
      <c r="AB167" s="343"/>
      <c r="AC167" s="326"/>
      <c r="AD167" s="322" t="s">
        <v>142</v>
      </c>
      <c r="AE167" s="327"/>
      <c r="AF167" s="328"/>
      <c r="AG167" s="327"/>
      <c r="AH167" s="444"/>
      <c r="AI167" s="330"/>
      <c r="AJ167" s="331"/>
      <c r="AK167" s="332"/>
      <c r="AL167" s="242"/>
      <c r="AM167" s="333"/>
      <c r="AN167" s="317"/>
      <c r="AO167" s="317"/>
      <c r="AP167" s="334"/>
      <c r="AQ167" s="335"/>
      <c r="AR167" s="149"/>
      <c r="AS167" s="132"/>
      <c r="AT167" s="132"/>
      <c r="AU167" s="132"/>
      <c r="AV167" s="132"/>
      <c r="AW167" s="132"/>
      <c r="AX167" s="132"/>
      <c r="AY167" s="132"/>
      <c r="AZ167" s="132"/>
      <c r="BA167" s="132"/>
      <c r="BB167" s="132"/>
      <c r="BC167" s="132"/>
      <c r="BD167" s="132"/>
      <c r="BE167" s="132"/>
      <c r="BF167" s="132"/>
      <c r="BG167" s="132"/>
      <c r="BH167" s="132"/>
      <c r="BI167" s="132"/>
      <c r="BJ167" s="132"/>
      <c r="BK167" s="132"/>
      <c r="BL167" s="132"/>
      <c r="BM167" s="132"/>
      <c r="BN167" s="132"/>
    </row>
    <row r="168">
      <c r="A168" s="451" t="b">
        <v>0</v>
      </c>
      <c r="B168" s="363">
        <v>44590.0</v>
      </c>
      <c r="C168" s="364">
        <v>0.8603009259259259</v>
      </c>
      <c r="D168" s="100" t="s">
        <v>476</v>
      </c>
      <c r="E168" s="365" t="s">
        <v>16</v>
      </c>
      <c r="F168" s="99" t="s">
        <v>144</v>
      </c>
      <c r="G168" s="99" t="s">
        <v>54</v>
      </c>
      <c r="H168" s="165" t="s">
        <v>387</v>
      </c>
      <c r="I168" s="99" t="s">
        <v>477</v>
      </c>
      <c r="J168" s="99" t="s">
        <v>478</v>
      </c>
      <c r="K168" s="100" t="s">
        <v>478</v>
      </c>
      <c r="L168" s="100"/>
      <c r="M168" s="100"/>
      <c r="N168" s="270"/>
      <c r="O168" s="168">
        <v>3.0</v>
      </c>
      <c r="P168" s="169">
        <v>6.0</v>
      </c>
      <c r="Q168" s="294">
        <v>2.0</v>
      </c>
      <c r="R168" s="295">
        <v>3.0</v>
      </c>
      <c r="S168" s="198"/>
      <c r="T168" s="199"/>
      <c r="U168" s="200"/>
      <c r="V168" s="201"/>
      <c r="W168" s="202"/>
      <c r="X168" s="202"/>
      <c r="Y168" s="360">
        <v>0.0</v>
      </c>
      <c r="Z168" s="361">
        <v>0.0</v>
      </c>
      <c r="AA168" s="272" t="s">
        <v>133</v>
      </c>
      <c r="AB168" s="107">
        <v>1.0</v>
      </c>
      <c r="AC168" s="108">
        <v>0.840787037037037</v>
      </c>
      <c r="AD168" s="273" t="s">
        <v>140</v>
      </c>
      <c r="AE168" s="274" t="s">
        <v>133</v>
      </c>
      <c r="AF168" s="99" t="s">
        <v>166</v>
      </c>
      <c r="AG168" s="274">
        <v>1.21</v>
      </c>
      <c r="AH168" s="411">
        <v>35.71</v>
      </c>
      <c r="AI168" s="276">
        <v>7.5</v>
      </c>
      <c r="AJ168" s="274">
        <v>0.0</v>
      </c>
      <c r="AK168" s="277">
        <v>-7.5</v>
      </c>
      <c r="AL168" s="114"/>
      <c r="AM168" s="188">
        <f>AK168+AM155</f>
        <v>2097.83</v>
      </c>
      <c r="AN168" s="189">
        <f>if(AM168&gt;AN155,AM168,AN155)</f>
        <v>2105.33</v>
      </c>
      <c r="AO168" s="189">
        <f>AM168-AN168</f>
        <v>-7.5</v>
      </c>
      <c r="AP168" s="190">
        <f>AO168/AN168</f>
        <v>-0.003562386894</v>
      </c>
      <c r="AQ168" s="191">
        <f>AK168/AI168</f>
        <v>-1</v>
      </c>
      <c r="AR168" s="116"/>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row>
    <row r="169">
      <c r="A169" s="455"/>
      <c r="B169" s="313"/>
      <c r="C169" s="314"/>
      <c r="D169" s="315"/>
      <c r="E169" s="316"/>
      <c r="F169" s="317"/>
      <c r="G169" s="317"/>
      <c r="H169" s="132" t="str">
        <f>VLOOKUP(H168,VALIDATION!F:G,2,false)</f>
        <v>61e871d0a4eaad5dc97701d4</v>
      </c>
      <c r="I169" s="328">
        <v>1.34</v>
      </c>
      <c r="J169" s="328">
        <v>3.9</v>
      </c>
      <c r="K169" s="315"/>
      <c r="L169" s="315"/>
      <c r="M169" s="315"/>
      <c r="N169" s="318" t="s">
        <v>479</v>
      </c>
      <c r="O169" s="221">
        <v>3.0</v>
      </c>
      <c r="P169" s="222">
        <v>6.0</v>
      </c>
      <c r="Q169" s="298">
        <v>4.0</v>
      </c>
      <c r="R169" s="299">
        <v>6.0</v>
      </c>
      <c r="S169" s="225"/>
      <c r="T169" s="226"/>
      <c r="U169" s="227"/>
      <c r="V169" s="228"/>
      <c r="W169" s="229"/>
      <c r="X169" s="229"/>
      <c r="Y169" s="342"/>
      <c r="Z169" s="323"/>
      <c r="AA169" s="324"/>
      <c r="AB169" s="343"/>
      <c r="AC169" s="326"/>
      <c r="AD169" s="322" t="s">
        <v>142</v>
      </c>
      <c r="AE169" s="327"/>
      <c r="AF169" s="328"/>
      <c r="AG169" s="327"/>
      <c r="AH169" s="444"/>
      <c r="AI169" s="330"/>
      <c r="AJ169" s="331"/>
      <c r="AK169" s="332"/>
      <c r="AL169" s="242"/>
      <c r="AM169" s="333"/>
      <c r="AN169" s="317"/>
      <c r="AO169" s="317"/>
      <c r="AP169" s="334"/>
      <c r="AQ169" s="335"/>
      <c r="AR169" s="149"/>
      <c r="AS169" s="132"/>
      <c r="AT169" s="132"/>
      <c r="AU169" s="132"/>
      <c r="AV169" s="132"/>
      <c r="AW169" s="132"/>
      <c r="AX169" s="132"/>
      <c r="AY169" s="132"/>
      <c r="AZ169" s="132"/>
      <c r="BA169" s="132"/>
      <c r="BB169" s="132"/>
      <c r="BC169" s="132"/>
      <c r="BD169" s="132"/>
      <c r="BE169" s="132"/>
      <c r="BF169" s="132"/>
      <c r="BG169" s="132"/>
      <c r="BH169" s="132"/>
      <c r="BI169" s="132"/>
      <c r="BJ169" s="132"/>
      <c r="BK169" s="132"/>
      <c r="BL169" s="132"/>
      <c r="BM169" s="132"/>
      <c r="BN169" s="132"/>
    </row>
    <row r="170">
      <c r="A170" s="451" t="b">
        <v>0</v>
      </c>
      <c r="B170" s="363">
        <v>44591.0</v>
      </c>
      <c r="C170" s="364">
        <v>0.4102777777777778</v>
      </c>
      <c r="D170" s="100" t="s">
        <v>480</v>
      </c>
      <c r="E170" s="365" t="s">
        <v>16</v>
      </c>
      <c r="F170" s="99" t="s">
        <v>144</v>
      </c>
      <c r="G170" s="99" t="s">
        <v>59</v>
      </c>
      <c r="H170" s="165" t="s">
        <v>217</v>
      </c>
      <c r="I170" s="99" t="s">
        <v>481</v>
      </c>
      <c r="J170" s="99" t="s">
        <v>482</v>
      </c>
      <c r="K170" s="100" t="s">
        <v>481</v>
      </c>
      <c r="L170" s="100"/>
      <c r="M170" s="100"/>
      <c r="N170" s="270"/>
      <c r="O170" s="168">
        <v>7.0</v>
      </c>
      <c r="P170" s="169">
        <v>5.0</v>
      </c>
      <c r="Q170" s="294">
        <v>3.0</v>
      </c>
      <c r="R170" s="295">
        <v>1.0</v>
      </c>
      <c r="S170" s="198"/>
      <c r="T170" s="199"/>
      <c r="U170" s="200"/>
      <c r="V170" s="201"/>
      <c r="W170" s="202"/>
      <c r="X170" s="202"/>
      <c r="Y170" s="360">
        <v>0.0</v>
      </c>
      <c r="Z170" s="361">
        <v>0.0</v>
      </c>
      <c r="AA170" s="272" t="s">
        <v>132</v>
      </c>
      <c r="AB170" s="107">
        <v>1.0</v>
      </c>
      <c r="AC170" s="108">
        <v>0.36194444444444446</v>
      </c>
      <c r="AD170" s="273" t="s">
        <v>140</v>
      </c>
      <c r="AE170" s="274" t="s">
        <v>132</v>
      </c>
      <c r="AF170" s="99" t="s">
        <v>166</v>
      </c>
      <c r="AG170" s="274">
        <v>1.08</v>
      </c>
      <c r="AH170" s="411">
        <v>62.49</v>
      </c>
      <c r="AI170" s="276">
        <v>6.25</v>
      </c>
      <c r="AJ170" s="274">
        <v>0.31</v>
      </c>
      <c r="AK170" s="277">
        <v>15.0</v>
      </c>
      <c r="AL170" s="114"/>
      <c r="AM170" s="188">
        <f>AK170+AM168</f>
        <v>2112.83</v>
      </c>
      <c r="AN170" s="189">
        <f>if(AM170&gt;AN168,AM170,AN168)</f>
        <v>2112.83</v>
      </c>
      <c r="AO170" s="189">
        <f>AM170-AN170</f>
        <v>0</v>
      </c>
      <c r="AP170" s="190">
        <f>AO170/AN170</f>
        <v>0</v>
      </c>
      <c r="AQ170" s="191">
        <f>AK170/AI170</f>
        <v>2.4</v>
      </c>
      <c r="AR170" s="116"/>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row>
    <row r="171">
      <c r="A171" s="453"/>
      <c r="B171" s="128"/>
      <c r="C171" s="129"/>
      <c r="D171" s="130"/>
      <c r="E171" s="131"/>
      <c r="F171" s="132"/>
      <c r="G171" s="132"/>
      <c r="H171" s="132" t="str">
        <f>VLOOKUP(H170,VALIDATION!F:G,2,false)</f>
        <v>61f51d3aa4eaad5dc97704dd</v>
      </c>
      <c r="I171" s="133">
        <v>2.1</v>
      </c>
      <c r="J171" s="133">
        <v>1.9</v>
      </c>
      <c r="K171" s="130"/>
      <c r="L171" s="130"/>
      <c r="M171" s="130"/>
      <c r="N171" s="195"/>
      <c r="O171" s="303">
        <v>7.0</v>
      </c>
      <c r="P171" s="304">
        <v>5.0</v>
      </c>
      <c r="Q171" s="305">
        <v>3.0</v>
      </c>
      <c r="R171" s="306">
        <v>1.0</v>
      </c>
      <c r="S171" s="198"/>
      <c r="T171" s="199"/>
      <c r="U171" s="200"/>
      <c r="V171" s="201"/>
      <c r="W171" s="202"/>
      <c r="X171" s="202"/>
      <c r="Y171" s="376">
        <v>0.0</v>
      </c>
      <c r="Z171" s="377">
        <v>0.0</v>
      </c>
      <c r="AA171" s="345" t="s">
        <v>132</v>
      </c>
      <c r="AB171" s="141">
        <v>2.0</v>
      </c>
      <c r="AC171" s="142">
        <v>0.36226851851851855</v>
      </c>
      <c r="AD171" s="206" t="s">
        <v>140</v>
      </c>
      <c r="AE171" s="207" t="s">
        <v>132</v>
      </c>
      <c r="AF171" s="133" t="s">
        <v>166</v>
      </c>
      <c r="AG171" s="207">
        <v>1.07</v>
      </c>
      <c r="AH171" s="449">
        <v>17.85</v>
      </c>
      <c r="AI171" s="209"/>
      <c r="AJ171" s="207"/>
      <c r="AK171" s="210"/>
      <c r="AL171" s="114"/>
      <c r="AM171" s="211"/>
      <c r="AN171" s="132"/>
      <c r="AO171" s="132"/>
      <c r="AP171" s="149"/>
      <c r="AQ171" s="150"/>
      <c r="AR171" s="149"/>
      <c r="AS171" s="132"/>
      <c r="AT171" s="132"/>
      <c r="AU171" s="132"/>
      <c r="AV171" s="132"/>
      <c r="AW171" s="132"/>
      <c r="AX171" s="132"/>
      <c r="AY171" s="132"/>
      <c r="AZ171" s="132"/>
      <c r="BA171" s="132"/>
      <c r="BB171" s="132"/>
      <c r="BC171" s="132"/>
      <c r="BD171" s="132"/>
      <c r="BE171" s="132"/>
      <c r="BF171" s="132"/>
      <c r="BG171" s="132"/>
      <c r="BH171" s="132"/>
      <c r="BI171" s="132"/>
      <c r="BJ171" s="132"/>
      <c r="BK171" s="132"/>
      <c r="BL171" s="132"/>
      <c r="BM171" s="132"/>
      <c r="BN171" s="132"/>
    </row>
    <row r="172">
      <c r="A172" s="454"/>
      <c r="B172" s="94"/>
      <c r="C172" s="95"/>
      <c r="D172" s="96"/>
      <c r="E172" s="97"/>
      <c r="F172" s="98"/>
      <c r="G172" s="98"/>
      <c r="H172" s="98"/>
      <c r="I172" s="98"/>
      <c r="J172" s="98"/>
      <c r="K172" s="96"/>
      <c r="L172" s="96"/>
      <c r="M172" s="96"/>
      <c r="N172" s="279" t="s">
        <v>483</v>
      </c>
      <c r="O172" s="168">
        <v>7.0</v>
      </c>
      <c r="P172" s="169">
        <v>5.0</v>
      </c>
      <c r="Q172" s="294">
        <v>3.0</v>
      </c>
      <c r="R172" s="295">
        <v>2.0</v>
      </c>
      <c r="S172" s="198"/>
      <c r="T172" s="199"/>
      <c r="U172" s="200"/>
      <c r="V172" s="201"/>
      <c r="W172" s="202"/>
      <c r="X172" s="202"/>
      <c r="Y172" s="360">
        <v>0.0</v>
      </c>
      <c r="Z172" s="361">
        <v>0.0</v>
      </c>
      <c r="AA172" s="272" t="s">
        <v>133</v>
      </c>
      <c r="AB172" s="107">
        <v>3.0</v>
      </c>
      <c r="AC172" s="108">
        <v>0.36483796296296295</v>
      </c>
      <c r="AD172" s="273" t="s">
        <v>165</v>
      </c>
      <c r="AE172" s="274" t="s">
        <v>132</v>
      </c>
      <c r="AF172" s="99" t="s">
        <v>133</v>
      </c>
      <c r="AG172" s="274">
        <v>1.24</v>
      </c>
      <c r="AH172" s="411">
        <v>5.2</v>
      </c>
      <c r="AI172" s="276"/>
      <c r="AJ172" s="274"/>
      <c r="AK172" s="277"/>
      <c r="AL172" s="114"/>
      <c r="AM172" s="278"/>
      <c r="AN172" s="98"/>
      <c r="AO172" s="98"/>
      <c r="AP172" s="116"/>
      <c r="AQ172" s="117"/>
      <c r="AR172" s="116"/>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row>
    <row r="173">
      <c r="A173" s="453"/>
      <c r="B173" s="128"/>
      <c r="C173" s="129"/>
      <c r="D173" s="130"/>
      <c r="E173" s="131"/>
      <c r="F173" s="132"/>
      <c r="G173" s="132"/>
      <c r="H173" s="132"/>
      <c r="I173" s="132"/>
      <c r="J173" s="132"/>
      <c r="K173" s="130"/>
      <c r="L173" s="130"/>
      <c r="M173" s="130"/>
      <c r="N173" s="397" t="s">
        <v>484</v>
      </c>
      <c r="O173" s="168">
        <v>7.0</v>
      </c>
      <c r="P173" s="169">
        <v>5.0</v>
      </c>
      <c r="Q173" s="294">
        <v>3.0</v>
      </c>
      <c r="R173" s="295">
        <v>3.0</v>
      </c>
      <c r="S173" s="198"/>
      <c r="T173" s="199"/>
      <c r="U173" s="200"/>
      <c r="V173" s="201"/>
      <c r="W173" s="202"/>
      <c r="X173" s="202"/>
      <c r="Y173" s="376">
        <v>0.0</v>
      </c>
      <c r="Z173" s="377">
        <v>0.0</v>
      </c>
      <c r="AA173" s="205" t="s">
        <v>133</v>
      </c>
      <c r="AB173" s="141">
        <v>4.0</v>
      </c>
      <c r="AC173" s="142">
        <v>0.36766203703703704</v>
      </c>
      <c r="AD173" s="206" t="s">
        <v>165</v>
      </c>
      <c r="AE173" s="207" t="s">
        <v>132</v>
      </c>
      <c r="AF173" s="133" t="s">
        <v>133</v>
      </c>
      <c r="AG173" s="207">
        <v>1.31</v>
      </c>
      <c r="AH173" s="449">
        <v>8.06</v>
      </c>
      <c r="AI173" s="209"/>
      <c r="AJ173" s="207"/>
      <c r="AK173" s="210"/>
      <c r="AL173" s="114"/>
      <c r="AM173" s="211"/>
      <c r="AN173" s="132"/>
      <c r="AO173" s="132"/>
      <c r="AP173" s="149"/>
      <c r="AQ173" s="150"/>
      <c r="AR173" s="149"/>
      <c r="AS173" s="132"/>
      <c r="AT173" s="132"/>
      <c r="AU173" s="132"/>
      <c r="AV173" s="132"/>
      <c r="AW173" s="132"/>
      <c r="AX173" s="132"/>
      <c r="AY173" s="132"/>
      <c r="AZ173" s="132"/>
      <c r="BA173" s="132"/>
      <c r="BB173" s="132"/>
      <c r="BC173" s="132"/>
      <c r="BD173" s="132"/>
      <c r="BE173" s="132"/>
      <c r="BF173" s="132"/>
      <c r="BG173" s="132"/>
      <c r="BH173" s="132"/>
      <c r="BI173" s="132"/>
      <c r="BJ173" s="132"/>
      <c r="BK173" s="132"/>
      <c r="BL173" s="132"/>
      <c r="BM173" s="132"/>
      <c r="BN173" s="132"/>
    </row>
    <row r="174">
      <c r="A174" s="454"/>
      <c r="B174" s="94"/>
      <c r="C174" s="95"/>
      <c r="D174" s="96"/>
      <c r="E174" s="97"/>
      <c r="F174" s="98"/>
      <c r="G174" s="98"/>
      <c r="H174" s="98"/>
      <c r="I174" s="98"/>
      <c r="J174" s="98"/>
      <c r="K174" s="96"/>
      <c r="L174" s="96"/>
      <c r="M174" s="96"/>
      <c r="N174" s="279" t="s">
        <v>485</v>
      </c>
      <c r="O174" s="168">
        <v>7.0</v>
      </c>
      <c r="P174" s="169">
        <v>5.0</v>
      </c>
      <c r="Q174" s="294">
        <v>5.0</v>
      </c>
      <c r="R174" s="295">
        <v>4.0</v>
      </c>
      <c r="S174" s="198"/>
      <c r="T174" s="199"/>
      <c r="U174" s="200"/>
      <c r="V174" s="201"/>
      <c r="W174" s="202"/>
      <c r="X174" s="202"/>
      <c r="Y174" s="360">
        <v>0.0</v>
      </c>
      <c r="Z174" s="361">
        <v>0.0</v>
      </c>
      <c r="AA174" s="272" t="s">
        <v>133</v>
      </c>
      <c r="AB174" s="107">
        <v>5.0</v>
      </c>
      <c r="AC174" s="108">
        <v>0.3774074074074074</v>
      </c>
      <c r="AD174" s="273" t="s">
        <v>165</v>
      </c>
      <c r="AE174" s="274" t="s">
        <v>132</v>
      </c>
      <c r="AF174" s="99" t="s">
        <v>133</v>
      </c>
      <c r="AG174" s="274">
        <v>1.21</v>
      </c>
      <c r="AH174" s="411">
        <v>11.9</v>
      </c>
      <c r="AI174" s="276"/>
      <c r="AJ174" s="274"/>
      <c r="AK174" s="277"/>
      <c r="AL174" s="114"/>
      <c r="AM174" s="278"/>
      <c r="AN174" s="98"/>
      <c r="AO174" s="98"/>
      <c r="AP174" s="116"/>
      <c r="AQ174" s="117"/>
      <c r="AR174" s="116"/>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row>
    <row r="175">
      <c r="A175" s="453"/>
      <c r="B175" s="128"/>
      <c r="C175" s="129"/>
      <c r="D175" s="130"/>
      <c r="E175" s="131"/>
      <c r="F175" s="132"/>
      <c r="G175" s="132"/>
      <c r="H175" s="132"/>
      <c r="I175" s="132"/>
      <c r="J175" s="132"/>
      <c r="K175" s="130"/>
      <c r="L175" s="130"/>
      <c r="M175" s="130"/>
      <c r="N175" s="397" t="s">
        <v>486</v>
      </c>
      <c r="O175" s="168">
        <v>7.0</v>
      </c>
      <c r="P175" s="169">
        <v>5.0</v>
      </c>
      <c r="Q175" s="294">
        <v>5.0</v>
      </c>
      <c r="R175" s="295">
        <v>6.0</v>
      </c>
      <c r="S175" s="198"/>
      <c r="T175" s="199"/>
      <c r="U175" s="200"/>
      <c r="V175" s="201"/>
      <c r="W175" s="202"/>
      <c r="X175" s="202"/>
      <c r="Y175" s="376">
        <v>0.0</v>
      </c>
      <c r="Z175" s="377">
        <v>0.0</v>
      </c>
      <c r="AA175" s="205" t="s">
        <v>133</v>
      </c>
      <c r="AB175" s="141">
        <v>6.0</v>
      </c>
      <c r="AC175" s="142">
        <v>0.3801736111111111</v>
      </c>
      <c r="AD175" s="206" t="s">
        <v>245</v>
      </c>
      <c r="AE175" s="207" t="s">
        <v>132</v>
      </c>
      <c r="AF175" s="133" t="s">
        <v>133</v>
      </c>
      <c r="AG175" s="207">
        <v>1.72</v>
      </c>
      <c r="AH175" s="449">
        <v>14.18</v>
      </c>
      <c r="AI175" s="209"/>
      <c r="AJ175" s="207"/>
      <c r="AK175" s="210"/>
      <c r="AL175" s="114"/>
      <c r="AM175" s="211"/>
      <c r="AN175" s="132"/>
      <c r="AO175" s="132"/>
      <c r="AP175" s="149"/>
      <c r="AQ175" s="150"/>
      <c r="AR175" s="149"/>
      <c r="AS175" s="132"/>
      <c r="AT175" s="132"/>
      <c r="AU175" s="132"/>
      <c r="AV175" s="132"/>
      <c r="AW175" s="132"/>
      <c r="AX175" s="132"/>
      <c r="AY175" s="132"/>
      <c r="AZ175" s="132"/>
      <c r="BA175" s="132"/>
      <c r="BB175" s="132"/>
      <c r="BC175" s="132"/>
      <c r="BD175" s="132"/>
      <c r="BE175" s="132"/>
      <c r="BF175" s="132"/>
      <c r="BG175" s="132"/>
      <c r="BH175" s="132"/>
      <c r="BI175" s="132"/>
      <c r="BJ175" s="132"/>
      <c r="BK175" s="132"/>
      <c r="BL175" s="132"/>
      <c r="BM175" s="132"/>
      <c r="BN175" s="132"/>
    </row>
    <row r="176">
      <c r="A176" s="454"/>
      <c r="B176" s="94"/>
      <c r="C176" s="95"/>
      <c r="D176" s="96"/>
      <c r="E176" s="97"/>
      <c r="F176" s="98"/>
      <c r="G176" s="98"/>
      <c r="H176" s="98"/>
      <c r="I176" s="98"/>
      <c r="J176" s="98"/>
      <c r="K176" s="96"/>
      <c r="L176" s="96"/>
      <c r="M176" s="96"/>
      <c r="N176" s="279" t="s">
        <v>487</v>
      </c>
      <c r="O176" s="168">
        <v>7.0</v>
      </c>
      <c r="P176" s="169">
        <v>5.0</v>
      </c>
      <c r="Q176" s="294">
        <v>5.0</v>
      </c>
      <c r="R176" s="295">
        <v>7.0</v>
      </c>
      <c r="S176" s="198"/>
      <c r="T176" s="199"/>
      <c r="U176" s="200"/>
      <c r="V176" s="201"/>
      <c r="W176" s="202"/>
      <c r="X176" s="202"/>
      <c r="Y176" s="360">
        <v>0.0</v>
      </c>
      <c r="Z176" s="361">
        <v>0.0</v>
      </c>
      <c r="AA176" s="272" t="s">
        <v>132</v>
      </c>
      <c r="AB176" s="107">
        <v>7.0</v>
      </c>
      <c r="AC176" s="108">
        <v>0.3856712962962963</v>
      </c>
      <c r="AD176" s="273" t="s">
        <v>245</v>
      </c>
      <c r="AE176" s="274" t="s">
        <v>132</v>
      </c>
      <c r="AF176" s="99" t="s">
        <v>133</v>
      </c>
      <c r="AG176" s="274">
        <v>1.99</v>
      </c>
      <c r="AH176" s="411">
        <v>5.15</v>
      </c>
      <c r="AI176" s="276"/>
      <c r="AJ176" s="274"/>
      <c r="AK176" s="277"/>
      <c r="AL176" s="114"/>
      <c r="AM176" s="278"/>
      <c r="AN176" s="98"/>
      <c r="AO176" s="98"/>
      <c r="AP176" s="116"/>
      <c r="AQ176" s="117"/>
      <c r="AR176" s="116"/>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row>
    <row r="177">
      <c r="A177" s="455"/>
      <c r="B177" s="313"/>
      <c r="C177" s="314"/>
      <c r="D177" s="315"/>
      <c r="E177" s="316"/>
      <c r="F177" s="317"/>
      <c r="G177" s="317"/>
      <c r="H177" s="317"/>
      <c r="I177" s="317"/>
      <c r="J177" s="317"/>
      <c r="K177" s="315"/>
      <c r="L177" s="315"/>
      <c r="M177" s="315"/>
      <c r="N177" s="318" t="s">
        <v>488</v>
      </c>
      <c r="O177" s="221">
        <v>7.0</v>
      </c>
      <c r="P177" s="222">
        <v>5.0</v>
      </c>
      <c r="Q177" s="298">
        <v>5.0</v>
      </c>
      <c r="R177" s="299">
        <v>7.0</v>
      </c>
      <c r="S177" s="300">
        <v>6.0</v>
      </c>
      <c r="T177" s="301">
        <v>1.0</v>
      </c>
      <c r="U177" s="227"/>
      <c r="V177" s="228"/>
      <c r="W177" s="229"/>
      <c r="X177" s="229"/>
      <c r="Y177" s="342"/>
      <c r="Z177" s="323"/>
      <c r="AA177" s="324"/>
      <c r="AB177" s="343"/>
      <c r="AC177" s="326"/>
      <c r="AD177" s="322" t="s">
        <v>142</v>
      </c>
      <c r="AE177" s="327"/>
      <c r="AF177" s="328"/>
      <c r="AG177" s="327"/>
      <c r="AH177" s="444"/>
      <c r="AI177" s="330"/>
      <c r="AJ177" s="331"/>
      <c r="AK177" s="332"/>
      <c r="AL177" s="242"/>
      <c r="AM177" s="333"/>
      <c r="AN177" s="317"/>
      <c r="AO177" s="317"/>
      <c r="AP177" s="334"/>
      <c r="AQ177" s="335"/>
      <c r="AR177" s="149"/>
      <c r="AS177" s="132"/>
      <c r="AT177" s="132"/>
      <c r="AU177" s="132"/>
      <c r="AV177" s="132"/>
      <c r="AW177" s="132"/>
      <c r="AX177" s="132"/>
      <c r="AY177" s="132"/>
      <c r="AZ177" s="132"/>
      <c r="BA177" s="132"/>
      <c r="BB177" s="132"/>
      <c r="BC177" s="132"/>
      <c r="BD177" s="132"/>
      <c r="BE177" s="132"/>
      <c r="BF177" s="132"/>
      <c r="BG177" s="132"/>
      <c r="BH177" s="132"/>
      <c r="BI177" s="132"/>
      <c r="BJ177" s="132"/>
      <c r="BK177" s="132"/>
      <c r="BL177" s="132"/>
      <c r="BM177" s="132"/>
      <c r="BN177" s="132"/>
    </row>
    <row r="178">
      <c r="A178" s="451" t="b">
        <v>0</v>
      </c>
      <c r="B178" s="363">
        <v>44591.0</v>
      </c>
      <c r="C178" s="364">
        <v>0.8856597222222222</v>
      </c>
      <c r="D178" s="100" t="s">
        <v>489</v>
      </c>
      <c r="E178" s="365" t="s">
        <v>16</v>
      </c>
      <c r="F178" s="99" t="s">
        <v>144</v>
      </c>
      <c r="G178" s="99" t="s">
        <v>59</v>
      </c>
      <c r="H178" s="165" t="s">
        <v>467</v>
      </c>
      <c r="I178" s="99" t="s">
        <v>490</v>
      </c>
      <c r="J178" s="99" t="s">
        <v>468</v>
      </c>
      <c r="K178" s="100" t="s">
        <v>468</v>
      </c>
      <c r="L178" s="100"/>
      <c r="M178" s="100"/>
      <c r="N178" s="279"/>
      <c r="O178" s="168">
        <v>3.0</v>
      </c>
      <c r="P178" s="169">
        <v>6.0</v>
      </c>
      <c r="Q178" s="294">
        <v>1.0</v>
      </c>
      <c r="R178" s="295">
        <v>2.0</v>
      </c>
      <c r="S178" s="198"/>
      <c r="T178" s="199"/>
      <c r="U178" s="200"/>
      <c r="V178" s="201"/>
      <c r="W178" s="202"/>
      <c r="X178" s="202"/>
      <c r="Y178" s="273">
        <v>0.0</v>
      </c>
      <c r="Z178" s="271">
        <v>0.0</v>
      </c>
      <c r="AA178" s="272" t="s">
        <v>133</v>
      </c>
      <c r="AB178" s="107">
        <v>1.0</v>
      </c>
      <c r="AC178" s="108">
        <v>0.803125</v>
      </c>
      <c r="AD178" s="273" t="s">
        <v>140</v>
      </c>
      <c r="AE178" s="274" t="s">
        <v>133</v>
      </c>
      <c r="AF178" s="99" t="s">
        <v>166</v>
      </c>
      <c r="AG178" s="274">
        <v>1.12</v>
      </c>
      <c r="AH178" s="411">
        <v>38.46</v>
      </c>
      <c r="AI178" s="276">
        <v>6.25</v>
      </c>
      <c r="AJ178" s="274">
        <v>0.4</v>
      </c>
      <c r="AK178" s="277">
        <v>19.5</v>
      </c>
      <c r="AL178" s="114"/>
      <c r="AM178" s="188">
        <f>AK178+AM170</f>
        <v>2132.33</v>
      </c>
      <c r="AN178" s="189">
        <f>if(AM178&gt;AN170,AM178,AN170)</f>
        <v>2132.33</v>
      </c>
      <c r="AO178" s="189">
        <f>AM178-AN178</f>
        <v>0</v>
      </c>
      <c r="AP178" s="190">
        <f>AO178/AN178</f>
        <v>0</v>
      </c>
      <c r="AQ178" s="191">
        <f>AK178/AI178</f>
        <v>3.12</v>
      </c>
      <c r="AR178" s="116"/>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row>
    <row r="179">
      <c r="A179" s="453"/>
      <c r="B179" s="128"/>
      <c r="C179" s="129"/>
      <c r="D179" s="130"/>
      <c r="E179" s="131"/>
      <c r="F179" s="132"/>
      <c r="G179" s="132"/>
      <c r="H179" s="132" t="str">
        <f>VLOOKUP(H178,VALIDATION!F:G,2,false)</f>
        <v>61f51d4fa4eaad5dc97704e1</v>
      </c>
      <c r="I179" s="133">
        <v>1.7</v>
      </c>
      <c r="J179" s="133">
        <v>2.4</v>
      </c>
      <c r="K179" s="130"/>
      <c r="L179" s="130"/>
      <c r="M179" s="130"/>
      <c r="N179" s="397"/>
      <c r="O179" s="303">
        <v>3.0</v>
      </c>
      <c r="P179" s="304">
        <v>6.0</v>
      </c>
      <c r="Q179" s="305">
        <v>1.0</v>
      </c>
      <c r="R179" s="306">
        <v>2.0</v>
      </c>
      <c r="S179" s="198"/>
      <c r="T179" s="199"/>
      <c r="U179" s="200"/>
      <c r="V179" s="201"/>
      <c r="W179" s="202"/>
      <c r="X179" s="202"/>
      <c r="Y179" s="376">
        <v>0.0</v>
      </c>
      <c r="Z179" s="377">
        <v>0.0</v>
      </c>
      <c r="AA179" s="345" t="s">
        <v>133</v>
      </c>
      <c r="AB179" s="141">
        <v>2.0</v>
      </c>
      <c r="AC179" s="142">
        <v>0.8032523148148148</v>
      </c>
      <c r="AD179" s="206" t="s">
        <v>140</v>
      </c>
      <c r="AE179" s="207" t="s">
        <v>133</v>
      </c>
      <c r="AF179" s="133" t="s">
        <v>166</v>
      </c>
      <c r="AG179" s="207">
        <v>1.12</v>
      </c>
      <c r="AH179" s="449">
        <v>3.16</v>
      </c>
      <c r="AI179" s="209"/>
      <c r="AJ179" s="207"/>
      <c r="AK179" s="210"/>
      <c r="AL179" s="114"/>
      <c r="AM179" s="211"/>
      <c r="AN179" s="132"/>
      <c r="AO179" s="132"/>
      <c r="AP179" s="149"/>
      <c r="AQ179" s="150"/>
      <c r="AR179" s="149"/>
      <c r="AS179" s="132"/>
      <c r="AT179" s="132"/>
      <c r="AU179" s="132"/>
      <c r="AV179" s="132"/>
      <c r="AW179" s="132"/>
      <c r="AX179" s="132"/>
      <c r="AY179" s="132"/>
      <c r="AZ179" s="132"/>
      <c r="BA179" s="132"/>
      <c r="BB179" s="132"/>
      <c r="BC179" s="132"/>
      <c r="BD179" s="132"/>
      <c r="BE179" s="132"/>
      <c r="BF179" s="132"/>
      <c r="BG179" s="132"/>
      <c r="BH179" s="132"/>
      <c r="BI179" s="132"/>
      <c r="BJ179" s="132"/>
      <c r="BK179" s="132"/>
      <c r="BL179" s="132"/>
      <c r="BM179" s="132"/>
      <c r="BN179" s="132"/>
    </row>
    <row r="180">
      <c r="A180" s="454"/>
      <c r="B180" s="94"/>
      <c r="C180" s="95"/>
      <c r="D180" s="96"/>
      <c r="E180" s="97"/>
      <c r="F180" s="98"/>
      <c r="G180" s="98"/>
      <c r="H180" s="98"/>
      <c r="I180" s="98"/>
      <c r="J180" s="98"/>
      <c r="K180" s="96"/>
      <c r="L180" s="96"/>
      <c r="M180" s="96"/>
      <c r="N180" s="279"/>
      <c r="O180" s="303">
        <v>3.0</v>
      </c>
      <c r="P180" s="304">
        <v>6.0</v>
      </c>
      <c r="Q180" s="294">
        <v>1.0</v>
      </c>
      <c r="R180" s="295">
        <v>2.0</v>
      </c>
      <c r="S180" s="198"/>
      <c r="T180" s="199"/>
      <c r="U180" s="200"/>
      <c r="V180" s="201"/>
      <c r="W180" s="202"/>
      <c r="X180" s="202"/>
      <c r="Y180" s="360">
        <v>0.0</v>
      </c>
      <c r="Z180" s="361">
        <v>0.0</v>
      </c>
      <c r="AA180" s="346" t="s">
        <v>133</v>
      </c>
      <c r="AB180" s="107">
        <v>3.0</v>
      </c>
      <c r="AC180" s="108">
        <v>0.8037384259259259</v>
      </c>
      <c r="AD180" s="273" t="s">
        <v>140</v>
      </c>
      <c r="AE180" s="274" t="s">
        <v>133</v>
      </c>
      <c r="AF180" s="99" t="s">
        <v>166</v>
      </c>
      <c r="AG180" s="274">
        <v>1.11</v>
      </c>
      <c r="AH180" s="411">
        <v>11.36</v>
      </c>
      <c r="AI180" s="276"/>
      <c r="AJ180" s="274"/>
      <c r="AK180" s="277"/>
      <c r="AL180" s="114"/>
      <c r="AM180" s="278"/>
      <c r="AN180" s="98"/>
      <c r="AO180" s="98"/>
      <c r="AP180" s="116"/>
      <c r="AQ180" s="117"/>
      <c r="AR180" s="116"/>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row>
    <row r="181">
      <c r="A181" s="453"/>
      <c r="B181" s="128"/>
      <c r="C181" s="129"/>
      <c r="D181" s="130"/>
      <c r="E181" s="131"/>
      <c r="F181" s="132"/>
      <c r="G181" s="132"/>
      <c r="H181" s="132"/>
      <c r="I181" s="132"/>
      <c r="J181" s="132"/>
      <c r="K181" s="130"/>
      <c r="L181" s="130"/>
      <c r="M181" s="130"/>
      <c r="N181" s="397" t="s">
        <v>491</v>
      </c>
      <c r="O181" s="168">
        <v>3.0</v>
      </c>
      <c r="P181" s="304">
        <v>6.0</v>
      </c>
      <c r="Q181" s="294">
        <v>2.0</v>
      </c>
      <c r="R181" s="295">
        <v>2.0</v>
      </c>
      <c r="S181" s="198"/>
      <c r="T181" s="199"/>
      <c r="U181" s="200"/>
      <c r="V181" s="201"/>
      <c r="W181" s="202"/>
      <c r="X181" s="202"/>
      <c r="Y181" s="376">
        <v>0.0</v>
      </c>
      <c r="Z181" s="377">
        <v>0.0</v>
      </c>
      <c r="AA181" s="205" t="s">
        <v>132</v>
      </c>
      <c r="AB181" s="141">
        <v>4.0</v>
      </c>
      <c r="AC181" s="142">
        <v>0.8076967592592592</v>
      </c>
      <c r="AD181" s="206" t="s">
        <v>165</v>
      </c>
      <c r="AE181" s="207" t="s">
        <v>133</v>
      </c>
      <c r="AF181" s="133" t="s">
        <v>133</v>
      </c>
      <c r="AG181" s="207">
        <v>1.28</v>
      </c>
      <c r="AH181" s="449">
        <v>10.71</v>
      </c>
      <c r="AI181" s="209"/>
      <c r="AJ181" s="207"/>
      <c r="AK181" s="210"/>
      <c r="AL181" s="114"/>
      <c r="AM181" s="211"/>
      <c r="AN181" s="132"/>
      <c r="AO181" s="132"/>
      <c r="AP181" s="149"/>
      <c r="AQ181" s="150"/>
      <c r="AR181" s="149"/>
      <c r="AS181" s="132"/>
      <c r="AT181" s="132"/>
      <c r="AU181" s="132"/>
      <c r="AV181" s="132"/>
      <c r="AW181" s="132"/>
      <c r="AX181" s="132"/>
      <c r="AY181" s="132"/>
      <c r="AZ181" s="132"/>
      <c r="BA181" s="132"/>
      <c r="BB181" s="132"/>
      <c r="BC181" s="132"/>
      <c r="BD181" s="132"/>
      <c r="BE181" s="132"/>
      <c r="BF181" s="132"/>
      <c r="BG181" s="132"/>
      <c r="BH181" s="132"/>
      <c r="BI181" s="132"/>
      <c r="BJ181" s="132"/>
      <c r="BK181" s="132"/>
      <c r="BL181" s="132"/>
      <c r="BM181" s="132"/>
      <c r="BN181" s="132"/>
    </row>
    <row r="182">
      <c r="A182" s="454"/>
      <c r="B182" s="94"/>
      <c r="C182" s="95"/>
      <c r="D182" s="96"/>
      <c r="E182" s="97"/>
      <c r="F182" s="98"/>
      <c r="G182" s="98"/>
      <c r="H182" s="98"/>
      <c r="I182" s="98"/>
      <c r="J182" s="98"/>
      <c r="K182" s="96"/>
      <c r="L182" s="96"/>
      <c r="M182" s="96"/>
      <c r="N182" s="279" t="s">
        <v>492</v>
      </c>
      <c r="O182" s="303">
        <v>3.0</v>
      </c>
      <c r="P182" s="304">
        <v>6.0</v>
      </c>
      <c r="Q182" s="294">
        <v>2.0</v>
      </c>
      <c r="R182" s="295">
        <v>2.0</v>
      </c>
      <c r="S182" s="198"/>
      <c r="T182" s="199"/>
      <c r="U182" s="200"/>
      <c r="V182" s="201"/>
      <c r="W182" s="202"/>
      <c r="X182" s="202"/>
      <c r="Y182" s="273">
        <v>30.0</v>
      </c>
      <c r="Z182" s="271">
        <v>0.0</v>
      </c>
      <c r="AA182" s="272" t="s">
        <v>132</v>
      </c>
      <c r="AB182" s="107">
        <v>5.0</v>
      </c>
      <c r="AC182" s="108">
        <v>0.8087962962962963</v>
      </c>
      <c r="AD182" s="273" t="s">
        <v>165</v>
      </c>
      <c r="AE182" s="274" t="s">
        <v>133</v>
      </c>
      <c r="AF182" s="99" t="s">
        <v>133</v>
      </c>
      <c r="AG182" s="274">
        <v>1.38</v>
      </c>
      <c r="AH182" s="411">
        <v>4.72</v>
      </c>
      <c r="AI182" s="276"/>
      <c r="AJ182" s="274"/>
      <c r="AK182" s="277"/>
      <c r="AL182" s="114"/>
      <c r="AM182" s="278"/>
      <c r="AN182" s="98"/>
      <c r="AO182" s="98"/>
      <c r="AP182" s="116"/>
      <c r="AQ182" s="117"/>
      <c r="AR182" s="116"/>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row>
    <row r="183">
      <c r="A183" s="453"/>
      <c r="B183" s="128"/>
      <c r="C183" s="129"/>
      <c r="D183" s="130"/>
      <c r="E183" s="131"/>
      <c r="F183" s="132"/>
      <c r="G183" s="132"/>
      <c r="H183" s="132"/>
      <c r="I183" s="132"/>
      <c r="J183" s="132"/>
      <c r="K183" s="130"/>
      <c r="L183" s="130"/>
      <c r="M183" s="130"/>
      <c r="N183" s="397" t="s">
        <v>493</v>
      </c>
      <c r="O183" s="303">
        <v>3.0</v>
      </c>
      <c r="P183" s="304">
        <v>6.0</v>
      </c>
      <c r="Q183" s="294">
        <v>3.0</v>
      </c>
      <c r="R183" s="295">
        <v>2.0</v>
      </c>
      <c r="S183" s="198"/>
      <c r="T183" s="199"/>
      <c r="U183" s="200"/>
      <c r="V183" s="201"/>
      <c r="W183" s="202"/>
      <c r="X183" s="202"/>
      <c r="Y183" s="206">
        <v>0.0</v>
      </c>
      <c r="Z183" s="204">
        <v>0.0</v>
      </c>
      <c r="AA183" s="205" t="s">
        <v>133</v>
      </c>
      <c r="AB183" s="141">
        <v>6.0</v>
      </c>
      <c r="AC183" s="142">
        <v>0.8094560185185186</v>
      </c>
      <c r="AD183" s="206" t="s">
        <v>165</v>
      </c>
      <c r="AE183" s="207" t="s">
        <v>133</v>
      </c>
      <c r="AF183" s="133" t="s">
        <v>133</v>
      </c>
      <c r="AG183" s="207">
        <v>1.41</v>
      </c>
      <c r="AH183" s="449">
        <v>3.56</v>
      </c>
      <c r="AI183" s="209"/>
      <c r="AJ183" s="207"/>
      <c r="AK183" s="210"/>
      <c r="AL183" s="114"/>
      <c r="AM183" s="211"/>
      <c r="AN183" s="132"/>
      <c r="AO183" s="132"/>
      <c r="AP183" s="149"/>
      <c r="AQ183" s="150"/>
      <c r="AR183" s="149"/>
      <c r="AS183" s="132"/>
      <c r="AT183" s="132"/>
      <c r="AU183" s="132"/>
      <c r="AV183" s="132"/>
      <c r="AW183" s="132"/>
      <c r="AX183" s="132"/>
      <c r="AY183" s="132"/>
      <c r="AZ183" s="132"/>
      <c r="BA183" s="132"/>
      <c r="BB183" s="132"/>
      <c r="BC183" s="132"/>
      <c r="BD183" s="132"/>
      <c r="BE183" s="132"/>
      <c r="BF183" s="132"/>
      <c r="BG183" s="132"/>
      <c r="BH183" s="132"/>
      <c r="BI183" s="132"/>
      <c r="BJ183" s="132"/>
      <c r="BK183" s="132"/>
      <c r="BL183" s="132"/>
      <c r="BM183" s="132"/>
      <c r="BN183" s="132"/>
    </row>
    <row r="184">
      <c r="A184" s="454"/>
      <c r="B184" s="94"/>
      <c r="C184" s="95"/>
      <c r="D184" s="96"/>
      <c r="E184" s="97"/>
      <c r="F184" s="98"/>
      <c r="G184" s="98"/>
      <c r="H184" s="98"/>
      <c r="I184" s="98"/>
      <c r="J184" s="98"/>
      <c r="K184" s="96"/>
      <c r="L184" s="96"/>
      <c r="M184" s="96"/>
      <c r="N184" s="279" t="s">
        <v>494</v>
      </c>
      <c r="O184" s="303">
        <v>3.0</v>
      </c>
      <c r="P184" s="304">
        <v>6.0</v>
      </c>
      <c r="Q184" s="294">
        <v>4.0</v>
      </c>
      <c r="R184" s="295">
        <v>2.0</v>
      </c>
      <c r="S184" s="198"/>
      <c r="T184" s="199"/>
      <c r="U184" s="200"/>
      <c r="V184" s="201"/>
      <c r="W184" s="202"/>
      <c r="X184" s="202"/>
      <c r="Y184" s="360">
        <v>0.0</v>
      </c>
      <c r="Z184" s="361">
        <v>0.0</v>
      </c>
      <c r="AA184" s="272" t="s">
        <v>132</v>
      </c>
      <c r="AB184" s="107">
        <v>7.0</v>
      </c>
      <c r="AC184" s="108">
        <v>0.8133449074074074</v>
      </c>
      <c r="AD184" s="273" t="s">
        <v>165</v>
      </c>
      <c r="AE184" s="274" t="s">
        <v>133</v>
      </c>
      <c r="AF184" s="99" t="s">
        <v>133</v>
      </c>
      <c r="AG184" s="274">
        <v>1.9</v>
      </c>
      <c r="AH184" s="411">
        <v>5.66</v>
      </c>
      <c r="AI184" s="276"/>
      <c r="AJ184" s="274"/>
      <c r="AK184" s="277"/>
      <c r="AL184" s="114"/>
      <c r="AM184" s="278"/>
      <c r="AN184" s="98"/>
      <c r="AO184" s="98"/>
      <c r="AP184" s="116"/>
      <c r="AQ184" s="117"/>
      <c r="AR184" s="116"/>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row>
    <row r="185">
      <c r="A185" s="453"/>
      <c r="B185" s="128"/>
      <c r="C185" s="129"/>
      <c r="D185" s="130"/>
      <c r="E185" s="131"/>
      <c r="F185" s="132"/>
      <c r="G185" s="132"/>
      <c r="H185" s="132"/>
      <c r="I185" s="132"/>
      <c r="J185" s="132"/>
      <c r="K185" s="130"/>
      <c r="L185" s="130"/>
      <c r="M185" s="130"/>
      <c r="N185" s="473" t="s">
        <v>495</v>
      </c>
      <c r="O185" s="303">
        <v>3.0</v>
      </c>
      <c r="P185" s="304">
        <v>6.0</v>
      </c>
      <c r="Q185" s="294">
        <v>5.0</v>
      </c>
      <c r="R185" s="295">
        <v>2.0</v>
      </c>
      <c r="S185" s="198"/>
      <c r="T185" s="199"/>
      <c r="U185" s="200"/>
      <c r="V185" s="201"/>
      <c r="W185" s="202"/>
      <c r="X185" s="202"/>
      <c r="Y185" s="376">
        <v>40.0</v>
      </c>
      <c r="Z185" s="377">
        <v>40.0</v>
      </c>
      <c r="AA185" s="345" t="s">
        <v>133</v>
      </c>
      <c r="AB185" s="141">
        <v>8.0</v>
      </c>
      <c r="AC185" s="142">
        <v>0.8206134259259259</v>
      </c>
      <c r="AD185" s="206" t="s">
        <v>165</v>
      </c>
      <c r="AE185" s="207" t="s">
        <v>133</v>
      </c>
      <c r="AF185" s="133" t="s">
        <v>133</v>
      </c>
      <c r="AG185" s="207">
        <v>2.1</v>
      </c>
      <c r="AH185" s="449">
        <v>4.64</v>
      </c>
      <c r="AI185" s="209"/>
      <c r="AJ185" s="207"/>
      <c r="AK185" s="210"/>
      <c r="AL185" s="114"/>
      <c r="AM185" s="211"/>
      <c r="AN185" s="132"/>
      <c r="AO185" s="132"/>
      <c r="AP185" s="149"/>
      <c r="AQ185" s="150"/>
      <c r="AR185" s="149"/>
      <c r="AS185" s="132"/>
      <c r="AT185" s="132"/>
      <c r="AU185" s="132"/>
      <c r="AV185" s="132"/>
      <c r="AW185" s="132"/>
      <c r="AX185" s="132"/>
      <c r="AY185" s="132"/>
      <c r="AZ185" s="132"/>
      <c r="BA185" s="132"/>
      <c r="BB185" s="132"/>
      <c r="BC185" s="132"/>
      <c r="BD185" s="132"/>
      <c r="BE185" s="132"/>
      <c r="BF185" s="132"/>
      <c r="BG185" s="132"/>
      <c r="BH185" s="132"/>
      <c r="BI185" s="132"/>
      <c r="BJ185" s="132"/>
      <c r="BK185" s="132"/>
      <c r="BL185" s="132"/>
      <c r="BM185" s="132"/>
      <c r="BN185" s="132"/>
    </row>
    <row r="186">
      <c r="A186" s="454"/>
      <c r="B186" s="94"/>
      <c r="C186" s="95"/>
      <c r="D186" s="96"/>
      <c r="E186" s="97"/>
      <c r="F186" s="98"/>
      <c r="G186" s="98"/>
      <c r="H186" s="98"/>
      <c r="I186" s="98"/>
      <c r="J186" s="98"/>
      <c r="K186" s="96"/>
      <c r="L186" s="96"/>
      <c r="M186" s="96"/>
      <c r="N186" s="279" t="s">
        <v>496</v>
      </c>
      <c r="O186" s="303">
        <v>3.0</v>
      </c>
      <c r="P186" s="304">
        <v>6.0</v>
      </c>
      <c r="Q186" s="294">
        <v>7.0</v>
      </c>
      <c r="R186" s="295">
        <v>6.0</v>
      </c>
      <c r="S186" s="296">
        <v>2.0</v>
      </c>
      <c r="T186" s="297">
        <v>1.0</v>
      </c>
      <c r="U186" s="200"/>
      <c r="V186" s="201"/>
      <c r="W186" s="202"/>
      <c r="X186" s="202"/>
      <c r="Y186" s="273">
        <v>15.0</v>
      </c>
      <c r="Z186" s="271">
        <v>15.0</v>
      </c>
      <c r="AA186" s="272" t="s">
        <v>132</v>
      </c>
      <c r="AB186" s="107">
        <v>9.0</v>
      </c>
      <c r="AC186" s="108">
        <v>0.854525462962963</v>
      </c>
      <c r="AD186" s="273" t="s">
        <v>179</v>
      </c>
      <c r="AE186" s="274" t="s">
        <v>133</v>
      </c>
      <c r="AF186" s="99" t="s">
        <v>133</v>
      </c>
      <c r="AG186" s="274">
        <v>3.55</v>
      </c>
      <c r="AH186" s="411">
        <v>3.8</v>
      </c>
      <c r="AI186" s="276"/>
      <c r="AJ186" s="274"/>
      <c r="AK186" s="277"/>
      <c r="AL186" s="114"/>
      <c r="AM186" s="278"/>
      <c r="AN186" s="98"/>
      <c r="AO186" s="98"/>
      <c r="AP186" s="116"/>
      <c r="AQ186" s="117"/>
      <c r="AR186" s="116"/>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row>
    <row r="187">
      <c r="A187" s="455"/>
      <c r="B187" s="313"/>
      <c r="C187" s="314"/>
      <c r="D187" s="315"/>
      <c r="E187" s="316"/>
      <c r="F187" s="317"/>
      <c r="G187" s="317"/>
      <c r="H187" s="317"/>
      <c r="I187" s="317"/>
      <c r="J187" s="317"/>
      <c r="K187" s="315"/>
      <c r="L187" s="315"/>
      <c r="M187" s="315"/>
      <c r="N187" s="383"/>
      <c r="O187" s="221">
        <v>3.0</v>
      </c>
      <c r="P187" s="222">
        <v>6.0</v>
      </c>
      <c r="Q187" s="298">
        <v>7.0</v>
      </c>
      <c r="R187" s="299">
        <v>6.0</v>
      </c>
      <c r="S187" s="300">
        <v>5.0</v>
      </c>
      <c r="T187" s="301">
        <v>7.0</v>
      </c>
      <c r="U187" s="227"/>
      <c r="V187" s="228"/>
      <c r="W187" s="229"/>
      <c r="X187" s="229"/>
      <c r="Y187" s="342"/>
      <c r="Z187" s="323"/>
      <c r="AA187" s="324"/>
      <c r="AB187" s="343"/>
      <c r="AC187" s="326"/>
      <c r="AD187" s="322" t="s">
        <v>142</v>
      </c>
      <c r="AE187" s="327"/>
      <c r="AF187" s="328"/>
      <c r="AG187" s="327"/>
      <c r="AH187" s="444"/>
      <c r="AI187" s="330"/>
      <c r="AJ187" s="331"/>
      <c r="AK187" s="332"/>
      <c r="AL187" s="114"/>
      <c r="AM187" s="333"/>
      <c r="AN187" s="317"/>
      <c r="AO187" s="317"/>
      <c r="AP187" s="334"/>
      <c r="AQ187" s="335"/>
      <c r="AR187" s="149"/>
      <c r="AS187" s="132"/>
      <c r="AT187" s="132"/>
      <c r="AU187" s="132"/>
      <c r="AV187" s="132"/>
      <c r="AW187" s="132"/>
      <c r="AX187" s="132"/>
      <c r="AY187" s="132"/>
      <c r="AZ187" s="132"/>
      <c r="BA187" s="132"/>
      <c r="BB187" s="132"/>
      <c r="BC187" s="132"/>
      <c r="BD187" s="132"/>
      <c r="BE187" s="132"/>
      <c r="BF187" s="132"/>
      <c r="BG187" s="132"/>
      <c r="BH187" s="132"/>
      <c r="BI187" s="132"/>
      <c r="BJ187" s="132"/>
      <c r="BK187" s="132"/>
      <c r="BL187" s="132"/>
      <c r="BM187" s="132"/>
      <c r="BN187" s="132"/>
    </row>
    <row r="188">
      <c r="A188" s="451" t="b">
        <v>0</v>
      </c>
      <c r="B188" s="363">
        <v>44592.0</v>
      </c>
      <c r="C188" s="364">
        <v>0.43905092592592593</v>
      </c>
      <c r="D188" s="100" t="s">
        <v>497</v>
      </c>
      <c r="E188" s="365" t="s">
        <v>16</v>
      </c>
      <c r="F188" s="99" t="s">
        <v>144</v>
      </c>
      <c r="G188" s="99" t="s">
        <v>59</v>
      </c>
      <c r="H188" s="165" t="s">
        <v>217</v>
      </c>
      <c r="I188" s="99" t="s">
        <v>498</v>
      </c>
      <c r="J188" s="99" t="s">
        <v>481</v>
      </c>
      <c r="K188" s="100" t="s">
        <v>481</v>
      </c>
      <c r="L188" s="100"/>
      <c r="M188" s="100"/>
      <c r="N188" s="279"/>
      <c r="O188" s="168">
        <v>6.0</v>
      </c>
      <c r="P188" s="169">
        <v>7.0</v>
      </c>
      <c r="Q188" s="294">
        <v>3.0</v>
      </c>
      <c r="R188" s="295">
        <v>5.0</v>
      </c>
      <c r="S188" s="198"/>
      <c r="T188" s="199"/>
      <c r="U188" s="200"/>
      <c r="V188" s="201"/>
      <c r="W188" s="202"/>
      <c r="X188" s="202"/>
      <c r="Y188" s="109"/>
      <c r="Z188" s="280"/>
      <c r="AA188" s="272" t="s">
        <v>132</v>
      </c>
      <c r="AB188" s="107">
        <v>1.0</v>
      </c>
      <c r="AC188" s="108">
        <v>0.4324884259259259</v>
      </c>
      <c r="AD188" s="273" t="s">
        <v>140</v>
      </c>
      <c r="AE188" s="274" t="s">
        <v>133</v>
      </c>
      <c r="AF188" s="99" t="s">
        <v>166</v>
      </c>
      <c r="AG188" s="274">
        <v>1.04</v>
      </c>
      <c r="AH188" s="411">
        <v>62.49</v>
      </c>
      <c r="AI188" s="276">
        <v>5.0</v>
      </c>
      <c r="AJ188" s="274">
        <v>0.0</v>
      </c>
      <c r="AK188" s="277">
        <v>-5.0</v>
      </c>
      <c r="AL188" s="114"/>
      <c r="AM188" s="188">
        <f>AK188+AM178</f>
        <v>2127.33</v>
      </c>
      <c r="AN188" s="189">
        <f>if(AM188&gt;AN178,AM188,AN178)</f>
        <v>2132.33</v>
      </c>
      <c r="AO188" s="189">
        <f>AM188-AN188</f>
        <v>-5</v>
      </c>
      <c r="AP188" s="190">
        <f>AO188/AN188</f>
        <v>-0.002344852814</v>
      </c>
      <c r="AQ188" s="191">
        <f>AK188/AI188</f>
        <v>-1</v>
      </c>
      <c r="AR188" s="116"/>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row>
    <row r="189">
      <c r="A189" s="453"/>
      <c r="B189" s="128"/>
      <c r="C189" s="129"/>
      <c r="D189" s="130"/>
      <c r="E189" s="131"/>
      <c r="F189" s="132"/>
      <c r="G189" s="132"/>
      <c r="H189" s="132" t="str">
        <f>VLOOKUP(H188,VALIDATION!F:G,2,false)</f>
        <v>61f51d3aa4eaad5dc97704dd</v>
      </c>
      <c r="I189" s="133">
        <v>2.2</v>
      </c>
      <c r="J189" s="133">
        <v>1.8</v>
      </c>
      <c r="K189" s="130"/>
      <c r="L189" s="130"/>
      <c r="M189" s="130"/>
      <c r="N189" s="397"/>
      <c r="O189" s="303">
        <v>6.0</v>
      </c>
      <c r="P189" s="304">
        <v>7.0</v>
      </c>
      <c r="Q189" s="305">
        <v>3.0</v>
      </c>
      <c r="R189" s="306">
        <v>5.0</v>
      </c>
      <c r="S189" s="198"/>
      <c r="T189" s="199"/>
      <c r="U189" s="200"/>
      <c r="V189" s="201"/>
      <c r="W189" s="202"/>
      <c r="X189" s="202"/>
      <c r="Y189" s="143"/>
      <c r="Z189" s="367"/>
      <c r="AA189" s="345" t="s">
        <v>132</v>
      </c>
      <c r="AB189" s="141">
        <v>2.0</v>
      </c>
      <c r="AC189" s="142">
        <v>0.43269675925925927</v>
      </c>
      <c r="AD189" s="206" t="s">
        <v>140</v>
      </c>
      <c r="AE189" s="207" t="s">
        <v>133</v>
      </c>
      <c r="AF189" s="133" t="s">
        <v>166</v>
      </c>
      <c r="AG189" s="207">
        <v>1.04</v>
      </c>
      <c r="AH189" s="449">
        <v>62.49</v>
      </c>
      <c r="AI189" s="209"/>
      <c r="AJ189" s="207"/>
      <c r="AK189" s="210"/>
      <c r="AL189" s="114"/>
      <c r="AM189" s="211"/>
      <c r="AN189" s="132"/>
      <c r="AO189" s="132"/>
      <c r="AP189" s="149"/>
      <c r="AQ189" s="150"/>
      <c r="AR189" s="149"/>
      <c r="AS189" s="132"/>
      <c r="AT189" s="132"/>
      <c r="AU189" s="132"/>
      <c r="AV189" s="132"/>
      <c r="AW189" s="132"/>
      <c r="AX189" s="132"/>
      <c r="AY189" s="132"/>
      <c r="AZ189" s="132"/>
      <c r="BA189" s="132"/>
      <c r="BB189" s="132"/>
      <c r="BC189" s="132"/>
      <c r="BD189" s="132"/>
      <c r="BE189" s="132"/>
      <c r="BF189" s="132"/>
      <c r="BG189" s="132"/>
      <c r="BH189" s="132"/>
      <c r="BI189" s="132"/>
      <c r="BJ189" s="132"/>
      <c r="BK189" s="132"/>
      <c r="BL189" s="132"/>
      <c r="BM189" s="132"/>
      <c r="BN189" s="132"/>
    </row>
    <row r="190">
      <c r="A190" s="462"/>
      <c r="B190" s="215"/>
      <c r="C190" s="216"/>
      <c r="D190" s="217"/>
      <c r="E190" s="218"/>
      <c r="F190" s="219"/>
      <c r="G190" s="219"/>
      <c r="H190" s="219"/>
      <c r="I190" s="219"/>
      <c r="J190" s="219"/>
      <c r="K190" s="217"/>
      <c r="L190" s="217"/>
      <c r="M190" s="217"/>
      <c r="N190" s="220" t="s">
        <v>499</v>
      </c>
      <c r="O190" s="221">
        <v>6.0</v>
      </c>
      <c r="P190" s="222">
        <v>7.0</v>
      </c>
      <c r="Q190" s="298">
        <v>4.0</v>
      </c>
      <c r="R190" s="299">
        <v>6.0</v>
      </c>
      <c r="S190" s="225"/>
      <c r="T190" s="226"/>
      <c r="U190" s="227"/>
      <c r="V190" s="228"/>
      <c r="W190" s="229"/>
      <c r="X190" s="229"/>
      <c r="Y190" s="302"/>
      <c r="Z190" s="231"/>
      <c r="AA190" s="232"/>
      <c r="AB190" s="233"/>
      <c r="AC190" s="234"/>
      <c r="AD190" s="235" t="s">
        <v>142</v>
      </c>
      <c r="AE190" s="236"/>
      <c r="AF190" s="237"/>
      <c r="AG190" s="236"/>
      <c r="AH190" s="463"/>
      <c r="AI190" s="239"/>
      <c r="AJ190" s="240"/>
      <c r="AK190" s="241"/>
      <c r="AL190" s="242"/>
      <c r="AM190" s="243"/>
      <c r="AN190" s="219"/>
      <c r="AO190" s="219"/>
      <c r="AP190" s="244"/>
      <c r="AQ190" s="245"/>
      <c r="AR190" s="116"/>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row>
    <row r="191">
      <c r="A191" s="347" t="b">
        <v>0</v>
      </c>
      <c r="B191" s="288">
        <v>44592.0</v>
      </c>
      <c r="C191" s="289">
        <v>0.45744212962962966</v>
      </c>
      <c r="D191" s="134" t="s">
        <v>500</v>
      </c>
      <c r="E191" s="290" t="s">
        <v>16</v>
      </c>
      <c r="F191" s="133" t="s">
        <v>144</v>
      </c>
      <c r="G191" s="133" t="s">
        <v>59</v>
      </c>
      <c r="H191" s="251" t="s">
        <v>217</v>
      </c>
      <c r="I191" s="133" t="s">
        <v>501</v>
      </c>
      <c r="J191" s="133" t="s">
        <v>394</v>
      </c>
      <c r="K191" s="134" t="s">
        <v>394</v>
      </c>
      <c r="L191" s="134"/>
      <c r="M191" s="134"/>
      <c r="N191" s="195"/>
      <c r="O191" s="303">
        <v>1.0</v>
      </c>
      <c r="P191" s="304">
        <v>6.0</v>
      </c>
      <c r="Q191" s="305">
        <v>0.0</v>
      </c>
      <c r="R191" s="306">
        <v>1.0</v>
      </c>
      <c r="S191" s="198"/>
      <c r="T191" s="199"/>
      <c r="U191" s="200"/>
      <c r="V191" s="201"/>
      <c r="W191" s="202"/>
      <c r="X191" s="202"/>
      <c r="Y191" s="376">
        <v>0.0</v>
      </c>
      <c r="Z191" s="377">
        <v>0.0</v>
      </c>
      <c r="AA191" s="345" t="s">
        <v>133</v>
      </c>
      <c r="AB191" s="141">
        <v>1.0</v>
      </c>
      <c r="AC191" s="142">
        <v>0.43466435185185187</v>
      </c>
      <c r="AD191" s="206" t="s">
        <v>140</v>
      </c>
      <c r="AE191" s="207" t="s">
        <v>133</v>
      </c>
      <c r="AF191" s="133" t="s">
        <v>166</v>
      </c>
      <c r="AG191" s="207">
        <v>1.11</v>
      </c>
      <c r="AH191" s="449">
        <v>45.45</v>
      </c>
      <c r="AI191" s="209">
        <v>6.25</v>
      </c>
      <c r="AJ191" s="207">
        <v>0.0</v>
      </c>
      <c r="AK191" s="210">
        <v>-6.25</v>
      </c>
      <c r="AL191" s="114"/>
      <c r="AM191" s="265">
        <f>AK191+AM188</f>
        <v>2121.08</v>
      </c>
      <c r="AN191" s="266">
        <f>if(AM191&gt;AN188,AM191,AN188)</f>
        <v>2132.33</v>
      </c>
      <c r="AO191" s="266">
        <f>AM191-AN191</f>
        <v>-11.25</v>
      </c>
      <c r="AP191" s="267">
        <f>AO191/AN191</f>
        <v>-0.005275918831</v>
      </c>
      <c r="AQ191" s="268">
        <f>AK191/AI191</f>
        <v>-1</v>
      </c>
      <c r="AR191" s="149"/>
      <c r="AS191" s="132"/>
      <c r="AT191" s="132"/>
      <c r="AU191" s="132"/>
      <c r="AV191" s="132"/>
      <c r="AW191" s="132"/>
      <c r="AX191" s="132"/>
      <c r="AY191" s="132"/>
      <c r="AZ191" s="132"/>
      <c r="BA191" s="132"/>
      <c r="BB191" s="132"/>
      <c r="BC191" s="132"/>
      <c r="BD191" s="132"/>
      <c r="BE191" s="132"/>
      <c r="BF191" s="132"/>
      <c r="BG191" s="132"/>
      <c r="BH191" s="132"/>
      <c r="BI191" s="132"/>
      <c r="BJ191" s="132"/>
      <c r="BK191" s="132"/>
      <c r="BL191" s="132"/>
      <c r="BM191" s="132"/>
      <c r="BN191" s="132"/>
    </row>
    <row r="192">
      <c r="A192" s="454"/>
      <c r="B192" s="94"/>
      <c r="C192" s="95"/>
      <c r="D192" s="96"/>
      <c r="E192" s="97"/>
      <c r="F192" s="98"/>
      <c r="G192" s="98"/>
      <c r="H192" s="98" t="str">
        <f>VLOOKUP(H191,VALIDATION!F:G,2,false)</f>
        <v>61f51d3aa4eaad5dc97704dd</v>
      </c>
      <c r="I192" s="99">
        <v>1.8</v>
      </c>
      <c r="J192" s="99">
        <v>2.2</v>
      </c>
      <c r="K192" s="96"/>
      <c r="L192" s="96"/>
      <c r="M192" s="96"/>
      <c r="N192" s="270"/>
      <c r="O192" s="303">
        <v>1.0</v>
      </c>
      <c r="P192" s="304">
        <v>6.0</v>
      </c>
      <c r="Q192" s="305">
        <v>0.0</v>
      </c>
      <c r="R192" s="306">
        <v>2.0</v>
      </c>
      <c r="S192" s="198"/>
      <c r="T192" s="199"/>
      <c r="U192" s="200"/>
      <c r="V192" s="201"/>
      <c r="W192" s="202"/>
      <c r="X192" s="202"/>
      <c r="Y192" s="360">
        <v>0.0</v>
      </c>
      <c r="Z192" s="361">
        <v>0.0</v>
      </c>
      <c r="AA192" s="346" t="s">
        <v>132</v>
      </c>
      <c r="AB192" s="107">
        <v>2.0</v>
      </c>
      <c r="AC192" s="108">
        <v>0.4360648148148148</v>
      </c>
      <c r="AD192" s="273" t="s">
        <v>140</v>
      </c>
      <c r="AE192" s="274" t="s">
        <v>133</v>
      </c>
      <c r="AF192" s="99" t="s">
        <v>166</v>
      </c>
      <c r="AG192" s="274">
        <v>1.07</v>
      </c>
      <c r="AH192" s="411">
        <v>17.85</v>
      </c>
      <c r="AI192" s="276"/>
      <c r="AJ192" s="274"/>
      <c r="AK192" s="277"/>
      <c r="AL192" s="114"/>
      <c r="AM192" s="278"/>
      <c r="AN192" s="98"/>
      <c r="AO192" s="98"/>
      <c r="AP192" s="116"/>
      <c r="AQ192" s="117"/>
      <c r="AR192" s="116"/>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row>
    <row r="193">
      <c r="A193" s="455"/>
      <c r="B193" s="313"/>
      <c r="C193" s="314"/>
      <c r="D193" s="315"/>
      <c r="E193" s="316"/>
      <c r="F193" s="317"/>
      <c r="G193" s="317"/>
      <c r="H193" s="317"/>
      <c r="I193" s="317"/>
      <c r="J193" s="317"/>
      <c r="K193" s="315"/>
      <c r="L193" s="315"/>
      <c r="M193" s="315"/>
      <c r="N193" s="318" t="s">
        <v>502</v>
      </c>
      <c r="O193" s="221">
        <v>1.0</v>
      </c>
      <c r="P193" s="222">
        <v>6.0</v>
      </c>
      <c r="Q193" s="298">
        <v>2.0</v>
      </c>
      <c r="R193" s="299">
        <v>6.0</v>
      </c>
      <c r="S193" s="225"/>
      <c r="T193" s="226"/>
      <c r="U193" s="227"/>
      <c r="V193" s="228"/>
      <c r="W193" s="229"/>
      <c r="X193" s="229"/>
      <c r="Y193" s="342"/>
      <c r="Z193" s="323"/>
      <c r="AA193" s="324"/>
      <c r="AB193" s="343"/>
      <c r="AC193" s="326"/>
      <c r="AD193" s="322" t="s">
        <v>142</v>
      </c>
      <c r="AE193" s="327"/>
      <c r="AF193" s="328"/>
      <c r="AG193" s="327"/>
      <c r="AH193" s="444"/>
      <c r="AI193" s="330"/>
      <c r="AJ193" s="331"/>
      <c r="AK193" s="332"/>
      <c r="AL193" s="242"/>
      <c r="AM193" s="333"/>
      <c r="AN193" s="317"/>
      <c r="AO193" s="317"/>
      <c r="AP193" s="334"/>
      <c r="AQ193" s="335"/>
      <c r="AR193" s="149"/>
      <c r="AS193" s="132"/>
      <c r="AT193" s="132"/>
      <c r="AU193" s="132"/>
      <c r="AV193" s="132"/>
      <c r="AW193" s="132"/>
      <c r="AX193" s="132"/>
      <c r="AY193" s="132"/>
      <c r="AZ193" s="132"/>
      <c r="BA193" s="132"/>
      <c r="BB193" s="132"/>
      <c r="BC193" s="132"/>
      <c r="BD193" s="132"/>
      <c r="BE193" s="132"/>
      <c r="BF193" s="132"/>
      <c r="BG193" s="132"/>
      <c r="BH193" s="132"/>
      <c r="BI193" s="132"/>
      <c r="BJ193" s="132"/>
      <c r="BK193" s="132"/>
      <c r="BL193" s="132"/>
      <c r="BM193" s="132"/>
      <c r="BN193" s="132"/>
    </row>
    <row r="194">
      <c r="A194" s="451" t="b">
        <v>0</v>
      </c>
      <c r="B194" s="363">
        <v>44592.0</v>
      </c>
      <c r="C194" s="364">
        <v>0.5549421296296296</v>
      </c>
      <c r="D194" s="100" t="s">
        <v>503</v>
      </c>
      <c r="E194" s="365" t="s">
        <v>16</v>
      </c>
      <c r="F194" s="99" t="s">
        <v>144</v>
      </c>
      <c r="G194" s="99" t="s">
        <v>55</v>
      </c>
      <c r="H194" s="165" t="s">
        <v>504</v>
      </c>
      <c r="I194" s="99" t="s">
        <v>505</v>
      </c>
      <c r="J194" s="99" t="s">
        <v>428</v>
      </c>
      <c r="K194" s="100" t="s">
        <v>505</v>
      </c>
      <c r="L194" s="100"/>
      <c r="M194" s="100"/>
      <c r="N194" s="279" t="s">
        <v>506</v>
      </c>
      <c r="O194" s="168">
        <v>0.0</v>
      </c>
      <c r="P194" s="169">
        <v>0.0</v>
      </c>
      <c r="Q194" s="474"/>
      <c r="R194" s="475"/>
      <c r="S194" s="198"/>
      <c r="T194" s="199"/>
      <c r="U194" s="200"/>
      <c r="V194" s="201"/>
      <c r="W194" s="202"/>
      <c r="X194" s="202"/>
      <c r="Y194" s="360">
        <v>0.0</v>
      </c>
      <c r="Z194" s="361">
        <v>0.0</v>
      </c>
      <c r="AA194" s="476"/>
      <c r="AB194" s="107">
        <v>1.0</v>
      </c>
      <c r="AC194" s="108">
        <v>0.451712962962963</v>
      </c>
      <c r="AD194" s="273" t="s">
        <v>140</v>
      </c>
      <c r="AE194" s="274" t="s">
        <v>132</v>
      </c>
      <c r="AF194" s="99" t="s">
        <v>133</v>
      </c>
      <c r="AG194" s="274">
        <v>2.92</v>
      </c>
      <c r="AH194" s="411">
        <v>15.0</v>
      </c>
      <c r="AI194" s="276">
        <v>15.0</v>
      </c>
      <c r="AJ194" s="274">
        <v>0.33</v>
      </c>
      <c r="AK194" s="277">
        <v>16.04</v>
      </c>
      <c r="AL194" s="114"/>
      <c r="AM194" s="188">
        <f>AK194+AM191</f>
        <v>2137.12</v>
      </c>
      <c r="AN194" s="189">
        <f>if(AM194&gt;AN191,AM194,AN191)</f>
        <v>2137.12</v>
      </c>
      <c r="AO194" s="189">
        <f>AM194-AN194</f>
        <v>0</v>
      </c>
      <c r="AP194" s="190">
        <f>AO194/AN194</f>
        <v>0</v>
      </c>
      <c r="AQ194" s="191">
        <f>AK194/AI194</f>
        <v>1.069333333</v>
      </c>
      <c r="AR194" s="116"/>
      <c r="AS194" s="98"/>
      <c r="AT194" s="98"/>
      <c r="AU194" s="98"/>
      <c r="AV194" s="98"/>
      <c r="AW194" s="98"/>
      <c r="AX194" s="98"/>
      <c r="AY194" s="98"/>
      <c r="AZ194" s="98"/>
      <c r="BA194" s="98"/>
      <c r="BB194" s="98"/>
      <c r="BC194" s="98"/>
      <c r="BD194" s="98"/>
      <c r="BE194" s="98"/>
      <c r="BF194" s="98"/>
      <c r="BG194" s="98"/>
      <c r="BH194" s="98"/>
      <c r="BI194" s="98"/>
      <c r="BJ194" s="98"/>
      <c r="BK194" s="98"/>
      <c r="BL194" s="98"/>
      <c r="BM194" s="98"/>
      <c r="BN194" s="98"/>
    </row>
    <row r="195">
      <c r="A195" s="453"/>
      <c r="B195" s="128"/>
      <c r="C195" s="129"/>
      <c r="D195" s="130"/>
      <c r="E195" s="131"/>
      <c r="F195" s="132"/>
      <c r="G195" s="132"/>
      <c r="H195" s="132" t="str">
        <f>VLOOKUP(H194,VALIDATION!F:G,2,false)</f>
        <v>61f51d62a4eaad5dc97704e8</v>
      </c>
      <c r="I195" s="133">
        <v>2.98</v>
      </c>
      <c r="J195" s="133">
        <v>1.5</v>
      </c>
      <c r="K195" s="130"/>
      <c r="L195" s="130"/>
      <c r="M195" s="130"/>
      <c r="N195" s="397" t="s">
        <v>507</v>
      </c>
      <c r="O195" s="168">
        <v>5.0</v>
      </c>
      <c r="P195" s="169">
        <v>4.0</v>
      </c>
      <c r="Q195" s="474"/>
      <c r="R195" s="475"/>
      <c r="S195" s="198"/>
      <c r="T195" s="199"/>
      <c r="U195" s="200"/>
      <c r="V195" s="201"/>
      <c r="W195" s="202"/>
      <c r="X195" s="202"/>
      <c r="Y195" s="376">
        <v>0.0</v>
      </c>
      <c r="Z195" s="377">
        <v>0.0</v>
      </c>
      <c r="AA195" s="205" t="s">
        <v>132</v>
      </c>
      <c r="AB195" s="141">
        <v>2.0</v>
      </c>
      <c r="AC195" s="142">
        <v>0.48234953703703703</v>
      </c>
      <c r="AD195" s="206" t="s">
        <v>165</v>
      </c>
      <c r="AE195" s="207" t="s">
        <v>132</v>
      </c>
      <c r="AF195" s="133" t="s">
        <v>166</v>
      </c>
      <c r="AG195" s="207">
        <v>1.63</v>
      </c>
      <c r="AH195" s="449">
        <v>7.5</v>
      </c>
      <c r="AI195" s="209"/>
      <c r="AJ195" s="207"/>
      <c r="AK195" s="210"/>
      <c r="AL195" s="114"/>
      <c r="AM195" s="211"/>
      <c r="AN195" s="132"/>
      <c r="AO195" s="132"/>
      <c r="AP195" s="149"/>
      <c r="AQ195" s="150"/>
      <c r="AR195" s="149"/>
      <c r="AS195" s="132"/>
      <c r="AT195" s="132"/>
      <c r="AU195" s="132"/>
      <c r="AV195" s="132"/>
      <c r="AW195" s="132"/>
      <c r="AX195" s="132"/>
      <c r="AY195" s="132"/>
      <c r="AZ195" s="132"/>
      <c r="BA195" s="132"/>
      <c r="BB195" s="132"/>
      <c r="BC195" s="132"/>
      <c r="BD195" s="132"/>
      <c r="BE195" s="132"/>
      <c r="BF195" s="132"/>
      <c r="BG195" s="132"/>
      <c r="BH195" s="132"/>
      <c r="BI195" s="132"/>
      <c r="BJ195" s="132"/>
      <c r="BK195" s="132"/>
      <c r="BL195" s="132"/>
      <c r="BM195" s="132"/>
      <c r="BN195" s="132"/>
    </row>
    <row r="196">
      <c r="A196" s="454"/>
      <c r="B196" s="94"/>
      <c r="C196" s="95"/>
      <c r="D196" s="96"/>
      <c r="E196" s="97"/>
      <c r="F196" s="98"/>
      <c r="G196" s="98"/>
      <c r="H196" s="98"/>
      <c r="I196" s="98"/>
      <c r="J196" s="98"/>
      <c r="K196" s="96"/>
      <c r="L196" s="96"/>
      <c r="M196" s="96"/>
      <c r="N196" s="356" t="s">
        <v>508</v>
      </c>
      <c r="O196" s="303">
        <v>6.0</v>
      </c>
      <c r="P196" s="304">
        <v>4.0</v>
      </c>
      <c r="Q196" s="196"/>
      <c r="R196" s="197"/>
      <c r="S196" s="198"/>
      <c r="T196" s="199"/>
      <c r="U196" s="200"/>
      <c r="V196" s="201"/>
      <c r="W196" s="202"/>
      <c r="X196" s="202"/>
      <c r="Y196" s="360">
        <v>0.0</v>
      </c>
      <c r="Z196" s="361">
        <v>0.0</v>
      </c>
      <c r="AA196" s="346" t="s">
        <v>133</v>
      </c>
      <c r="AB196" s="107">
        <v>3.0</v>
      </c>
      <c r="AC196" s="108">
        <v>0.4845138888888889</v>
      </c>
      <c r="AD196" s="273" t="s">
        <v>165</v>
      </c>
      <c r="AE196" s="274" t="s">
        <v>132</v>
      </c>
      <c r="AF196" s="99" t="s">
        <v>166</v>
      </c>
      <c r="AG196" s="274">
        <v>1.48</v>
      </c>
      <c r="AH196" s="411">
        <v>7.5</v>
      </c>
      <c r="AI196" s="276"/>
      <c r="AJ196" s="274"/>
      <c r="AK196" s="277"/>
      <c r="AL196" s="114"/>
      <c r="AM196" s="278"/>
      <c r="AN196" s="98"/>
      <c r="AO196" s="98"/>
      <c r="AP196" s="116"/>
      <c r="AQ196" s="117"/>
      <c r="AR196" s="116"/>
      <c r="AS196" s="98"/>
      <c r="AT196" s="98"/>
      <c r="AU196" s="98"/>
      <c r="AV196" s="98"/>
      <c r="AW196" s="98"/>
      <c r="AX196" s="98"/>
      <c r="AY196" s="98"/>
      <c r="AZ196" s="98"/>
      <c r="BA196" s="98"/>
      <c r="BB196" s="98"/>
      <c r="BC196" s="98"/>
      <c r="BD196" s="98"/>
      <c r="BE196" s="98"/>
      <c r="BF196" s="98"/>
      <c r="BG196" s="98"/>
      <c r="BH196" s="98"/>
      <c r="BI196" s="98"/>
      <c r="BJ196" s="98"/>
      <c r="BK196" s="98"/>
      <c r="BL196" s="98"/>
      <c r="BM196" s="98"/>
      <c r="BN196" s="98"/>
    </row>
    <row r="197">
      <c r="A197" s="453"/>
      <c r="B197" s="128"/>
      <c r="C197" s="129"/>
      <c r="D197" s="130"/>
      <c r="E197" s="131"/>
      <c r="F197" s="132"/>
      <c r="G197" s="132"/>
      <c r="H197" s="132"/>
      <c r="I197" s="132"/>
      <c r="J197" s="132"/>
      <c r="K197" s="130"/>
      <c r="L197" s="130"/>
      <c r="M197" s="130"/>
      <c r="N197" s="397" t="s">
        <v>509</v>
      </c>
      <c r="O197" s="168">
        <v>6.0</v>
      </c>
      <c r="P197" s="169">
        <v>4.0</v>
      </c>
      <c r="Q197" s="294">
        <v>6.0</v>
      </c>
      <c r="R197" s="295">
        <v>7.0</v>
      </c>
      <c r="S197" s="296">
        <v>3.0</v>
      </c>
      <c r="T197" s="297">
        <v>2.0</v>
      </c>
      <c r="U197" s="200"/>
      <c r="V197" s="201"/>
      <c r="W197" s="202"/>
      <c r="X197" s="202"/>
      <c r="Y197" s="206">
        <v>40.0</v>
      </c>
      <c r="Z197" s="204">
        <v>15.0</v>
      </c>
      <c r="AA197" s="205" t="s">
        <v>133</v>
      </c>
      <c r="AB197" s="141">
        <v>4.0</v>
      </c>
      <c r="AC197" s="477">
        <v>0.49300925925925926</v>
      </c>
      <c r="AD197" s="206" t="s">
        <v>179</v>
      </c>
      <c r="AE197" s="207" t="s">
        <v>132</v>
      </c>
      <c r="AF197" s="133" t="s">
        <v>166</v>
      </c>
      <c r="AG197" s="207">
        <v>1.25</v>
      </c>
      <c r="AH197" s="449">
        <v>16.38</v>
      </c>
      <c r="AI197" s="209"/>
      <c r="AJ197" s="207"/>
      <c r="AK197" s="210"/>
      <c r="AL197" s="114"/>
      <c r="AM197" s="211"/>
      <c r="AN197" s="132"/>
      <c r="AO197" s="132"/>
      <c r="AP197" s="149"/>
      <c r="AQ197" s="150"/>
      <c r="AR197" s="149"/>
      <c r="AS197" s="132"/>
      <c r="AT197" s="132"/>
      <c r="AU197" s="132"/>
      <c r="AV197" s="132"/>
      <c r="AW197" s="132"/>
      <c r="AX197" s="132"/>
      <c r="AY197" s="132"/>
      <c r="AZ197" s="132"/>
      <c r="BA197" s="132"/>
      <c r="BB197" s="132"/>
      <c r="BC197" s="132"/>
      <c r="BD197" s="132"/>
      <c r="BE197" s="132"/>
      <c r="BF197" s="132"/>
      <c r="BG197" s="132"/>
      <c r="BH197" s="132"/>
      <c r="BI197" s="132"/>
      <c r="BJ197" s="132"/>
      <c r="BK197" s="132"/>
      <c r="BL197" s="132"/>
      <c r="BM197" s="132"/>
      <c r="BN197" s="132"/>
    </row>
    <row r="198">
      <c r="A198" s="462"/>
      <c r="B198" s="215"/>
      <c r="C198" s="216"/>
      <c r="D198" s="217"/>
      <c r="E198" s="218"/>
      <c r="F198" s="219"/>
      <c r="G198" s="219"/>
      <c r="H198" s="219"/>
      <c r="I198" s="219"/>
      <c r="J198" s="219"/>
      <c r="K198" s="217"/>
      <c r="L198" s="217"/>
      <c r="M198" s="217"/>
      <c r="N198" s="478" t="s">
        <v>510</v>
      </c>
      <c r="O198" s="221">
        <v>6.0</v>
      </c>
      <c r="P198" s="222">
        <v>4.0</v>
      </c>
      <c r="Q198" s="298">
        <v>6.0</v>
      </c>
      <c r="R198" s="299">
        <v>7.0</v>
      </c>
      <c r="S198" s="300">
        <v>7.0</v>
      </c>
      <c r="T198" s="301">
        <v>5.0</v>
      </c>
      <c r="U198" s="227"/>
      <c r="V198" s="228"/>
      <c r="W198" s="229"/>
      <c r="X198" s="229"/>
      <c r="Y198" s="302"/>
      <c r="Z198" s="231"/>
      <c r="AA198" s="479"/>
      <c r="AB198" s="233"/>
      <c r="AC198" s="234"/>
      <c r="AD198" s="235" t="s">
        <v>142</v>
      </c>
      <c r="AE198" s="236"/>
      <c r="AF198" s="237"/>
      <c r="AG198" s="236"/>
      <c r="AH198" s="463"/>
      <c r="AI198" s="239"/>
      <c r="AJ198" s="240"/>
      <c r="AK198" s="241"/>
      <c r="AL198" s="242"/>
      <c r="AM198" s="243"/>
      <c r="AN198" s="219"/>
      <c r="AO198" s="219"/>
      <c r="AP198" s="244"/>
      <c r="AQ198" s="245"/>
      <c r="AR198" s="116"/>
      <c r="AS198" s="98"/>
      <c r="AT198" s="98"/>
      <c r="AU198" s="98"/>
      <c r="AV198" s="98"/>
      <c r="AW198" s="98"/>
      <c r="AX198" s="98"/>
      <c r="AY198" s="98"/>
      <c r="AZ198" s="98"/>
      <c r="BA198" s="98"/>
      <c r="BB198" s="98"/>
      <c r="BC198" s="98"/>
      <c r="BD198" s="98"/>
      <c r="BE198" s="98"/>
      <c r="BF198" s="98"/>
      <c r="BG198" s="98"/>
      <c r="BH198" s="98"/>
      <c r="BI198" s="98"/>
      <c r="BJ198" s="98"/>
      <c r="BK198" s="98"/>
      <c r="BL198" s="98"/>
      <c r="BM198" s="98"/>
      <c r="BN198" s="98"/>
    </row>
    <row r="199">
      <c r="A199" s="347" t="b">
        <v>0</v>
      </c>
      <c r="B199" s="288">
        <v>44592.0</v>
      </c>
      <c r="C199" s="289">
        <v>0.5997222222222223</v>
      </c>
      <c r="D199" s="134" t="s">
        <v>511</v>
      </c>
      <c r="E199" s="290" t="s">
        <v>16</v>
      </c>
      <c r="F199" s="133" t="s">
        <v>144</v>
      </c>
      <c r="G199" s="133" t="s">
        <v>55</v>
      </c>
      <c r="H199" s="251" t="s">
        <v>217</v>
      </c>
      <c r="I199" s="133" t="s">
        <v>512</v>
      </c>
      <c r="J199" s="133" t="s">
        <v>513</v>
      </c>
      <c r="K199" s="134" t="s">
        <v>513</v>
      </c>
      <c r="L199" s="134"/>
      <c r="M199" s="134"/>
      <c r="N199" s="397" t="s">
        <v>514</v>
      </c>
      <c r="O199" s="168">
        <v>0.0</v>
      </c>
      <c r="P199" s="169">
        <v>0.0</v>
      </c>
      <c r="Q199" s="196"/>
      <c r="R199" s="197"/>
      <c r="S199" s="198"/>
      <c r="T199" s="199"/>
      <c r="U199" s="200"/>
      <c r="V199" s="201"/>
      <c r="W199" s="202"/>
      <c r="X199" s="202"/>
      <c r="Y199" s="376">
        <v>0.0</v>
      </c>
      <c r="Z199" s="377">
        <v>0.0</v>
      </c>
      <c r="AA199" s="480"/>
      <c r="AB199" s="141">
        <v>1.0</v>
      </c>
      <c r="AC199" s="142">
        <v>0.45502314814814815</v>
      </c>
      <c r="AD199" s="206" t="s">
        <v>140</v>
      </c>
      <c r="AE199" s="207" t="s">
        <v>132</v>
      </c>
      <c r="AF199" s="133" t="s">
        <v>133</v>
      </c>
      <c r="AG199" s="207">
        <v>2.9</v>
      </c>
      <c r="AH199" s="449">
        <v>4.36</v>
      </c>
      <c r="AI199" s="209">
        <v>15.0</v>
      </c>
      <c r="AJ199" s="207">
        <v>0.27</v>
      </c>
      <c r="AK199" s="210">
        <v>13.02</v>
      </c>
      <c r="AL199" s="114"/>
      <c r="AM199" s="265">
        <f>AK199+AM194</f>
        <v>2150.14</v>
      </c>
      <c r="AN199" s="266">
        <f>if(AM199&gt;AN194,AM199,AN194)</f>
        <v>2150.14</v>
      </c>
      <c r="AO199" s="266">
        <f>AM199-AN199</f>
        <v>0</v>
      </c>
      <c r="AP199" s="267">
        <f>AO199/AN199</f>
        <v>0</v>
      </c>
      <c r="AQ199" s="268">
        <f>AK199/AI199</f>
        <v>0.868</v>
      </c>
      <c r="AR199" s="149"/>
      <c r="AS199" s="132"/>
      <c r="AT199" s="132"/>
      <c r="AU199" s="132"/>
      <c r="AV199" s="132"/>
      <c r="AW199" s="132"/>
      <c r="AX199" s="132"/>
      <c r="AY199" s="132"/>
      <c r="AZ199" s="132"/>
      <c r="BA199" s="132"/>
      <c r="BB199" s="132"/>
      <c r="BC199" s="132"/>
      <c r="BD199" s="132"/>
      <c r="BE199" s="132"/>
      <c r="BF199" s="132"/>
      <c r="BG199" s="132"/>
      <c r="BH199" s="132"/>
      <c r="BI199" s="132"/>
      <c r="BJ199" s="132"/>
      <c r="BK199" s="132"/>
      <c r="BL199" s="132"/>
      <c r="BM199" s="132"/>
      <c r="BN199" s="132"/>
    </row>
    <row r="200">
      <c r="A200" s="454"/>
      <c r="B200" s="94"/>
      <c r="C200" s="95"/>
      <c r="D200" s="96"/>
      <c r="E200" s="97"/>
      <c r="F200" s="98"/>
      <c r="G200" s="98"/>
      <c r="H200" s="98" t="str">
        <f>VLOOKUP(H199,VALIDATION!F:G,2,false)</f>
        <v>61f51d3aa4eaad5dc97704dd</v>
      </c>
      <c r="I200" s="99">
        <v>2.92</v>
      </c>
      <c r="J200" s="99">
        <v>1.51</v>
      </c>
      <c r="K200" s="96"/>
      <c r="L200" s="96"/>
      <c r="M200" s="96"/>
      <c r="N200" s="356" t="s">
        <v>515</v>
      </c>
      <c r="O200" s="303">
        <v>1.0</v>
      </c>
      <c r="P200" s="304">
        <v>1.0</v>
      </c>
      <c r="Q200" s="196"/>
      <c r="R200" s="197"/>
      <c r="S200" s="198"/>
      <c r="T200" s="199"/>
      <c r="U200" s="200"/>
      <c r="V200" s="201"/>
      <c r="W200" s="202"/>
      <c r="X200" s="202"/>
      <c r="Y200" s="360">
        <v>0.0</v>
      </c>
      <c r="Z200" s="361">
        <v>30.0</v>
      </c>
      <c r="AA200" s="346" t="s">
        <v>132</v>
      </c>
      <c r="AB200" s="107">
        <v>2.0</v>
      </c>
      <c r="AC200" s="108">
        <v>0.4685185185185185</v>
      </c>
      <c r="AD200" s="273" t="s">
        <v>140</v>
      </c>
      <c r="AE200" s="274" t="s">
        <v>132</v>
      </c>
      <c r="AF200" s="99" t="s">
        <v>133</v>
      </c>
      <c r="AG200" s="274">
        <v>2.9</v>
      </c>
      <c r="AH200" s="411">
        <v>10.64</v>
      </c>
      <c r="AI200" s="276"/>
      <c r="AJ200" s="274"/>
      <c r="AK200" s="277"/>
      <c r="AL200" s="114"/>
      <c r="AM200" s="278"/>
      <c r="AN200" s="98"/>
      <c r="AO200" s="98"/>
      <c r="AP200" s="116"/>
      <c r="AQ200" s="117"/>
      <c r="AR200" s="116"/>
      <c r="AS200" s="98"/>
      <c r="AT200" s="98"/>
      <c r="AU200" s="98"/>
      <c r="AV200" s="98"/>
      <c r="AW200" s="98"/>
      <c r="AX200" s="98"/>
      <c r="AY200" s="98"/>
      <c r="AZ200" s="98"/>
      <c r="BA200" s="98"/>
      <c r="BB200" s="98"/>
      <c r="BC200" s="98"/>
      <c r="BD200" s="98"/>
      <c r="BE200" s="98"/>
      <c r="BF200" s="98"/>
      <c r="BG200" s="98"/>
      <c r="BH200" s="98"/>
      <c r="BI200" s="98"/>
      <c r="BJ200" s="98"/>
      <c r="BK200" s="98"/>
      <c r="BL200" s="98"/>
      <c r="BM200" s="98"/>
      <c r="BN200" s="98"/>
    </row>
    <row r="201">
      <c r="A201" s="453"/>
      <c r="B201" s="128"/>
      <c r="C201" s="129"/>
      <c r="D201" s="130"/>
      <c r="E201" s="131"/>
      <c r="F201" s="132"/>
      <c r="G201" s="132"/>
      <c r="H201" s="132"/>
      <c r="I201" s="132"/>
      <c r="J201" s="132"/>
      <c r="K201" s="130"/>
      <c r="L201" s="130"/>
      <c r="M201" s="130"/>
      <c r="N201" s="473" t="s">
        <v>516</v>
      </c>
      <c r="O201" s="303">
        <v>4.0</v>
      </c>
      <c r="P201" s="304">
        <v>2.0</v>
      </c>
      <c r="Q201" s="196"/>
      <c r="R201" s="197"/>
      <c r="S201" s="198"/>
      <c r="T201" s="199"/>
      <c r="U201" s="200"/>
      <c r="V201" s="201"/>
      <c r="W201" s="202"/>
      <c r="X201" s="202"/>
      <c r="Y201" s="376">
        <v>0.0</v>
      </c>
      <c r="Z201" s="377">
        <v>0.0</v>
      </c>
      <c r="AA201" s="345" t="s">
        <v>132</v>
      </c>
      <c r="AB201" s="141">
        <v>3.0</v>
      </c>
      <c r="AC201" s="481">
        <v>0.4903240740740741</v>
      </c>
      <c r="AD201" s="206" t="s">
        <v>165</v>
      </c>
      <c r="AE201" s="207" t="s">
        <v>132</v>
      </c>
      <c r="AF201" s="133" t="s">
        <v>166</v>
      </c>
      <c r="AG201" s="207">
        <v>1.71</v>
      </c>
      <c r="AH201" s="449">
        <v>7.5</v>
      </c>
      <c r="AI201" s="209"/>
      <c r="AJ201" s="207"/>
      <c r="AK201" s="210"/>
      <c r="AL201" s="114"/>
      <c r="AM201" s="211"/>
      <c r="AN201" s="132"/>
      <c r="AO201" s="132"/>
      <c r="AP201" s="149"/>
      <c r="AQ201" s="150"/>
      <c r="AR201" s="149"/>
      <c r="AS201" s="132"/>
      <c r="AT201" s="132"/>
      <c r="AU201" s="132"/>
      <c r="AV201" s="132"/>
      <c r="AW201" s="132"/>
      <c r="AX201" s="132"/>
      <c r="AY201" s="132"/>
      <c r="AZ201" s="132"/>
      <c r="BA201" s="132"/>
      <c r="BB201" s="132"/>
      <c r="BC201" s="132"/>
      <c r="BD201" s="132"/>
      <c r="BE201" s="132"/>
      <c r="BF201" s="132"/>
      <c r="BG201" s="132"/>
      <c r="BH201" s="132"/>
      <c r="BI201" s="132"/>
      <c r="BJ201" s="132"/>
      <c r="BK201" s="132"/>
      <c r="BL201" s="132"/>
      <c r="BM201" s="132"/>
      <c r="BN201" s="132"/>
    </row>
    <row r="202">
      <c r="A202" s="454"/>
      <c r="B202" s="94"/>
      <c r="C202" s="95"/>
      <c r="D202" s="96"/>
      <c r="E202" s="97"/>
      <c r="F202" s="98"/>
      <c r="G202" s="98"/>
      <c r="H202" s="98"/>
      <c r="I202" s="98"/>
      <c r="J202" s="98"/>
      <c r="K202" s="96"/>
      <c r="L202" s="96"/>
      <c r="M202" s="96"/>
      <c r="N202" s="279" t="s">
        <v>517</v>
      </c>
      <c r="O202" s="303">
        <v>4.0</v>
      </c>
      <c r="P202" s="304">
        <v>2.0</v>
      </c>
      <c r="Q202" s="196"/>
      <c r="R202" s="197"/>
      <c r="S202" s="198"/>
      <c r="T202" s="199"/>
      <c r="U202" s="200"/>
      <c r="V202" s="201"/>
      <c r="W202" s="202"/>
      <c r="X202" s="202"/>
      <c r="Y202" s="360">
        <v>0.0</v>
      </c>
      <c r="Z202" s="361">
        <v>0.0</v>
      </c>
      <c r="AA202" s="346" t="s">
        <v>132</v>
      </c>
      <c r="AB202" s="107">
        <v>4.0</v>
      </c>
      <c r="AC202" s="108">
        <v>0.49170138888888887</v>
      </c>
      <c r="AD202" s="273" t="s">
        <v>165</v>
      </c>
      <c r="AE202" s="274" t="s">
        <v>132</v>
      </c>
      <c r="AF202" s="99" t="s">
        <v>166</v>
      </c>
      <c r="AG202" s="274">
        <v>1.68</v>
      </c>
      <c r="AH202" s="411">
        <v>7.5</v>
      </c>
      <c r="AI202" s="276"/>
      <c r="AJ202" s="274"/>
      <c r="AK202" s="277"/>
      <c r="AL202" s="114"/>
      <c r="AM202" s="278"/>
      <c r="AN202" s="98"/>
      <c r="AO202" s="98"/>
      <c r="AP202" s="116"/>
      <c r="AQ202" s="117"/>
      <c r="AR202" s="116"/>
      <c r="AS202" s="98"/>
      <c r="AT202" s="98"/>
      <c r="AU202" s="98"/>
      <c r="AV202" s="98"/>
      <c r="AW202" s="98"/>
      <c r="AX202" s="98"/>
      <c r="AY202" s="98"/>
      <c r="AZ202" s="98"/>
      <c r="BA202" s="98"/>
      <c r="BB202" s="98"/>
      <c r="BC202" s="98"/>
      <c r="BD202" s="98"/>
      <c r="BE202" s="98"/>
      <c r="BF202" s="98"/>
      <c r="BG202" s="98"/>
      <c r="BH202" s="98"/>
      <c r="BI202" s="98"/>
      <c r="BJ202" s="98"/>
      <c r="BK202" s="98"/>
      <c r="BL202" s="98"/>
      <c r="BM202" s="98"/>
      <c r="BN202" s="98"/>
    </row>
    <row r="203">
      <c r="A203" s="453"/>
      <c r="B203" s="128"/>
      <c r="C203" s="129"/>
      <c r="D203" s="130"/>
      <c r="E203" s="131"/>
      <c r="F203" s="132"/>
      <c r="G203" s="132"/>
      <c r="H203" s="132"/>
      <c r="I203" s="132"/>
      <c r="J203" s="132"/>
      <c r="K203" s="130"/>
      <c r="L203" s="130"/>
      <c r="M203" s="130"/>
      <c r="N203" s="397" t="s">
        <v>376</v>
      </c>
      <c r="O203" s="168">
        <v>7.0</v>
      </c>
      <c r="P203" s="169">
        <v>6.0</v>
      </c>
      <c r="Q203" s="196"/>
      <c r="R203" s="197"/>
      <c r="S203" s="198"/>
      <c r="T203" s="199"/>
      <c r="U203" s="200"/>
      <c r="V203" s="201"/>
      <c r="W203" s="202"/>
      <c r="X203" s="202"/>
      <c r="Y203" s="206">
        <v>40.0</v>
      </c>
      <c r="Z203" s="204">
        <v>15.0</v>
      </c>
      <c r="AA203" s="205" t="s">
        <v>133</v>
      </c>
      <c r="AB203" s="141">
        <v>5.0</v>
      </c>
      <c r="AC203" s="477">
        <v>0.49342592592592593</v>
      </c>
      <c r="AD203" s="206" t="s">
        <v>179</v>
      </c>
      <c r="AE203" s="207" t="s">
        <v>132</v>
      </c>
      <c r="AF203" s="133" t="s">
        <v>166</v>
      </c>
      <c r="AG203" s="207">
        <v>1.36</v>
      </c>
      <c r="AH203" s="449">
        <v>13.29</v>
      </c>
      <c r="AI203" s="209"/>
      <c r="AJ203" s="207"/>
      <c r="AK203" s="210"/>
      <c r="AL203" s="114"/>
      <c r="AM203" s="211"/>
      <c r="AN203" s="132"/>
      <c r="AO203" s="132"/>
      <c r="AP203" s="149"/>
      <c r="AQ203" s="150"/>
      <c r="AR203" s="149"/>
      <c r="AS203" s="132"/>
      <c r="AT203" s="132"/>
      <c r="AU203" s="132"/>
      <c r="AV203" s="132"/>
      <c r="AW203" s="132"/>
      <c r="AX203" s="132"/>
      <c r="AY203" s="132"/>
      <c r="AZ203" s="132"/>
      <c r="BA203" s="132"/>
      <c r="BB203" s="132"/>
      <c r="BC203" s="132"/>
      <c r="BD203" s="132"/>
      <c r="BE203" s="132"/>
      <c r="BF203" s="132"/>
      <c r="BG203" s="132"/>
      <c r="BH203" s="132"/>
      <c r="BI203" s="132"/>
      <c r="BJ203" s="132"/>
      <c r="BK203" s="132"/>
      <c r="BL203" s="132"/>
      <c r="BM203" s="132"/>
      <c r="BN203" s="132"/>
    </row>
    <row r="204">
      <c r="A204" s="462"/>
      <c r="B204" s="215"/>
      <c r="C204" s="216"/>
      <c r="D204" s="217"/>
      <c r="E204" s="218"/>
      <c r="F204" s="219"/>
      <c r="G204" s="219"/>
      <c r="H204" s="219"/>
      <c r="I204" s="219"/>
      <c r="J204" s="219"/>
      <c r="K204" s="217"/>
      <c r="L204" s="217"/>
      <c r="M204" s="217"/>
      <c r="N204" s="220"/>
      <c r="O204" s="221">
        <v>7.0</v>
      </c>
      <c r="P204" s="222">
        <v>6.0</v>
      </c>
      <c r="Q204" s="298">
        <v>2.0</v>
      </c>
      <c r="R204" s="299">
        <v>6.0</v>
      </c>
      <c r="S204" s="300">
        <v>5.0</v>
      </c>
      <c r="T204" s="301">
        <v>7.0</v>
      </c>
      <c r="U204" s="227"/>
      <c r="V204" s="228"/>
      <c r="W204" s="229"/>
      <c r="X204" s="229"/>
      <c r="Y204" s="235"/>
      <c r="Z204" s="482"/>
      <c r="AA204" s="479"/>
      <c r="AB204" s="233"/>
      <c r="AC204" s="234"/>
      <c r="AD204" s="235" t="s">
        <v>142</v>
      </c>
      <c r="AE204" s="236"/>
      <c r="AF204" s="237"/>
      <c r="AG204" s="236"/>
      <c r="AH204" s="463"/>
      <c r="AI204" s="239"/>
      <c r="AJ204" s="240"/>
      <c r="AK204" s="241"/>
      <c r="AL204" s="242"/>
      <c r="AM204" s="243"/>
      <c r="AN204" s="219"/>
      <c r="AO204" s="219"/>
      <c r="AP204" s="244"/>
      <c r="AQ204" s="245"/>
      <c r="AR204" s="116"/>
      <c r="AS204" s="98"/>
      <c r="AT204" s="98"/>
      <c r="AU204" s="98"/>
      <c r="AV204" s="98"/>
      <c r="AW204" s="98"/>
      <c r="AX204" s="98"/>
      <c r="AY204" s="98"/>
      <c r="AZ204" s="98"/>
      <c r="BA204" s="98"/>
      <c r="BB204" s="98"/>
      <c r="BC204" s="98"/>
      <c r="BD204" s="98"/>
      <c r="BE204" s="98"/>
      <c r="BF204" s="98"/>
      <c r="BG204" s="98"/>
      <c r="BH204" s="98"/>
      <c r="BI204" s="98"/>
      <c r="BJ204" s="98"/>
      <c r="BK204" s="98"/>
      <c r="BL204" s="98"/>
      <c r="BM204" s="98"/>
      <c r="BN204" s="98"/>
    </row>
    <row r="205">
      <c r="A205" s="347" t="b">
        <v>0</v>
      </c>
      <c r="B205" s="288">
        <v>44593.0</v>
      </c>
      <c r="C205" s="289">
        <v>0.4978125</v>
      </c>
      <c r="D205" s="134" t="s">
        <v>518</v>
      </c>
      <c r="E205" s="290" t="s">
        <v>16</v>
      </c>
      <c r="F205" s="133" t="s">
        <v>144</v>
      </c>
      <c r="G205" s="133" t="s">
        <v>54</v>
      </c>
      <c r="H205" s="251" t="s">
        <v>217</v>
      </c>
      <c r="I205" s="133" t="s">
        <v>519</v>
      </c>
      <c r="J205" s="133" t="s">
        <v>520</v>
      </c>
      <c r="K205" s="134" t="s">
        <v>520</v>
      </c>
      <c r="L205" s="134"/>
      <c r="M205" s="134"/>
      <c r="N205" s="397"/>
      <c r="O205" s="168">
        <v>6.0</v>
      </c>
      <c r="P205" s="169">
        <v>2.0</v>
      </c>
      <c r="Q205" s="294">
        <v>1.0</v>
      </c>
      <c r="R205" s="295">
        <v>1.0</v>
      </c>
      <c r="S205" s="198"/>
      <c r="T205" s="199"/>
      <c r="U205" s="200"/>
      <c r="V205" s="201"/>
      <c r="W205" s="202"/>
      <c r="X205" s="202"/>
      <c r="Y205" s="206">
        <v>0.0</v>
      </c>
      <c r="Z205" s="204">
        <v>0.0</v>
      </c>
      <c r="AA205" s="205" t="s">
        <v>132</v>
      </c>
      <c r="AB205" s="141">
        <v>1.0</v>
      </c>
      <c r="AC205" s="142">
        <v>0.4285300925925926</v>
      </c>
      <c r="AD205" s="206" t="s">
        <v>140</v>
      </c>
      <c r="AE205" s="207" t="s">
        <v>133</v>
      </c>
      <c r="AF205" s="133" t="s">
        <v>133</v>
      </c>
      <c r="AG205" s="207">
        <v>3.3</v>
      </c>
      <c r="AH205" s="449">
        <v>10.0</v>
      </c>
      <c r="AI205" s="209">
        <v>12.5</v>
      </c>
      <c r="AJ205" s="207">
        <v>0.37</v>
      </c>
      <c r="AK205" s="210">
        <v>18.26</v>
      </c>
      <c r="AL205" s="114"/>
      <c r="AM205" s="265">
        <f>AK205+AM199</f>
        <v>2168.4</v>
      </c>
      <c r="AN205" s="266">
        <f>if(AM205&gt;AN199,AM205,AN199)</f>
        <v>2168.4</v>
      </c>
      <c r="AO205" s="266">
        <f>AM205-AN205</f>
        <v>0</v>
      </c>
      <c r="AP205" s="267">
        <f>AO205/AN205</f>
        <v>0</v>
      </c>
      <c r="AQ205" s="268">
        <f>AK205/AI205</f>
        <v>1.4608</v>
      </c>
      <c r="AR205" s="149"/>
      <c r="AS205" s="132"/>
      <c r="AT205" s="132"/>
      <c r="AU205" s="132"/>
      <c r="AV205" s="132"/>
      <c r="AW205" s="132"/>
      <c r="AX205" s="132"/>
      <c r="AY205" s="132"/>
      <c r="AZ205" s="132"/>
      <c r="BA205" s="132"/>
      <c r="BB205" s="132"/>
      <c r="BC205" s="132"/>
      <c r="BD205" s="132"/>
      <c r="BE205" s="132"/>
      <c r="BF205" s="132"/>
      <c r="BG205" s="132"/>
      <c r="BH205" s="132"/>
      <c r="BI205" s="132"/>
      <c r="BJ205" s="132"/>
      <c r="BK205" s="132"/>
      <c r="BL205" s="132"/>
      <c r="BM205" s="132"/>
      <c r="BN205" s="132"/>
    </row>
    <row r="206">
      <c r="A206" s="454"/>
      <c r="B206" s="94"/>
      <c r="C206" s="95"/>
      <c r="D206" s="96"/>
      <c r="E206" s="97"/>
      <c r="F206" s="98"/>
      <c r="G206" s="98"/>
      <c r="H206" s="98" t="str">
        <f>VLOOKUP(H205,VALIDATION!F:G,2,false)</f>
        <v>61f51d3aa4eaad5dc97704dd</v>
      </c>
      <c r="I206" s="99">
        <v>2.96</v>
      </c>
      <c r="J206" s="99">
        <v>1.51</v>
      </c>
      <c r="K206" s="96"/>
      <c r="L206" s="96"/>
      <c r="M206" s="96"/>
      <c r="N206" s="279" t="s">
        <v>521</v>
      </c>
      <c r="O206" s="168">
        <v>6.0</v>
      </c>
      <c r="P206" s="169">
        <v>2.0</v>
      </c>
      <c r="Q206" s="305">
        <v>1.0</v>
      </c>
      <c r="R206" s="306">
        <v>1.0</v>
      </c>
      <c r="S206" s="198"/>
      <c r="T206" s="199"/>
      <c r="U206" s="200"/>
      <c r="V206" s="201"/>
      <c r="W206" s="202"/>
      <c r="X206" s="202"/>
      <c r="Y206" s="273">
        <v>40.0</v>
      </c>
      <c r="Z206" s="271">
        <v>30.0</v>
      </c>
      <c r="AA206" s="272" t="s">
        <v>132</v>
      </c>
      <c r="AB206" s="107">
        <v>2.0</v>
      </c>
      <c r="AC206" s="108">
        <v>0.43027777777777776</v>
      </c>
      <c r="AD206" s="273" t="s">
        <v>140</v>
      </c>
      <c r="AE206" s="274" t="s">
        <v>133</v>
      </c>
      <c r="AF206" s="99" t="s">
        <v>133</v>
      </c>
      <c r="AG206" s="274">
        <v>4.3</v>
      </c>
      <c r="AH206" s="411">
        <v>2.5</v>
      </c>
      <c r="AI206" s="276"/>
      <c r="AJ206" s="274"/>
      <c r="AK206" s="277"/>
      <c r="AL206" s="114"/>
      <c r="AM206" s="278"/>
      <c r="AN206" s="98"/>
      <c r="AO206" s="98"/>
      <c r="AP206" s="116"/>
      <c r="AQ206" s="117"/>
      <c r="AR206" s="116"/>
      <c r="AS206" s="98"/>
      <c r="AT206" s="98"/>
      <c r="AU206" s="98"/>
      <c r="AV206" s="98"/>
      <c r="AW206" s="98"/>
      <c r="AX206" s="98"/>
      <c r="AY206" s="98"/>
      <c r="AZ206" s="98"/>
      <c r="BA206" s="98"/>
      <c r="BB206" s="98"/>
      <c r="BC206" s="98"/>
      <c r="BD206" s="98"/>
      <c r="BE206" s="98"/>
      <c r="BF206" s="98"/>
      <c r="BG206" s="98"/>
      <c r="BH206" s="98"/>
      <c r="BI206" s="98"/>
      <c r="BJ206" s="98"/>
      <c r="BK206" s="98"/>
      <c r="BL206" s="98"/>
      <c r="BM206" s="98"/>
      <c r="BN206" s="98"/>
    </row>
    <row r="207">
      <c r="A207" s="453"/>
      <c r="B207" s="128"/>
      <c r="C207" s="129"/>
      <c r="D207" s="130"/>
      <c r="E207" s="131"/>
      <c r="F207" s="132"/>
      <c r="G207" s="132"/>
      <c r="H207" s="132"/>
      <c r="I207" s="132"/>
      <c r="J207" s="132"/>
      <c r="K207" s="130"/>
      <c r="L207" s="130"/>
      <c r="M207" s="130"/>
      <c r="N207" s="397" t="s">
        <v>522</v>
      </c>
      <c r="O207" s="168">
        <v>6.0</v>
      </c>
      <c r="P207" s="169">
        <v>2.0</v>
      </c>
      <c r="Q207" s="294">
        <v>1.0</v>
      </c>
      <c r="R207" s="295">
        <v>4.0</v>
      </c>
      <c r="S207" s="198"/>
      <c r="T207" s="199"/>
      <c r="U207" s="200"/>
      <c r="V207" s="201"/>
      <c r="W207" s="202"/>
      <c r="X207" s="202"/>
      <c r="Y207" s="376">
        <v>0.0</v>
      </c>
      <c r="Z207" s="377">
        <v>0.0</v>
      </c>
      <c r="AA207" s="205" t="s">
        <v>132</v>
      </c>
      <c r="AB207" s="141">
        <v>3.0</v>
      </c>
      <c r="AC207" s="142">
        <v>0.44090277777777775</v>
      </c>
      <c r="AD207" s="206" t="s">
        <v>165</v>
      </c>
      <c r="AE207" s="207" t="s">
        <v>133</v>
      </c>
      <c r="AF207" s="133" t="s">
        <v>166</v>
      </c>
      <c r="AG207" s="207">
        <v>1.83</v>
      </c>
      <c r="AH207" s="449">
        <v>5.0</v>
      </c>
      <c r="AI207" s="209"/>
      <c r="AJ207" s="207"/>
      <c r="AK207" s="210"/>
      <c r="AL207" s="114"/>
      <c r="AM207" s="211"/>
      <c r="AN207" s="132"/>
      <c r="AO207" s="132"/>
      <c r="AP207" s="149"/>
      <c r="AQ207" s="150"/>
      <c r="AR207" s="149"/>
      <c r="AS207" s="132"/>
      <c r="AT207" s="132"/>
      <c r="AU207" s="132"/>
      <c r="AV207" s="132"/>
      <c r="AW207" s="132"/>
      <c r="AX207" s="132"/>
      <c r="AY207" s="132"/>
      <c r="AZ207" s="132"/>
      <c r="BA207" s="132"/>
      <c r="BB207" s="132"/>
      <c r="BC207" s="132"/>
      <c r="BD207" s="132"/>
      <c r="BE207" s="132"/>
      <c r="BF207" s="132"/>
      <c r="BG207" s="132"/>
      <c r="BH207" s="132"/>
      <c r="BI207" s="132"/>
      <c r="BJ207" s="132"/>
      <c r="BK207" s="132"/>
      <c r="BL207" s="132"/>
      <c r="BM207" s="132"/>
      <c r="BN207" s="132"/>
    </row>
    <row r="208">
      <c r="A208" s="454"/>
      <c r="B208" s="94"/>
      <c r="C208" s="95"/>
      <c r="D208" s="96"/>
      <c r="E208" s="97"/>
      <c r="F208" s="98"/>
      <c r="G208" s="98"/>
      <c r="H208" s="98"/>
      <c r="I208" s="98"/>
      <c r="J208" s="98"/>
      <c r="K208" s="96"/>
      <c r="L208" s="96"/>
      <c r="M208" s="96"/>
      <c r="N208" s="279" t="s">
        <v>523</v>
      </c>
      <c r="O208" s="168">
        <v>6.0</v>
      </c>
      <c r="P208" s="169">
        <v>2.0</v>
      </c>
      <c r="Q208" s="294">
        <v>2.0</v>
      </c>
      <c r="R208" s="295">
        <v>6.0</v>
      </c>
      <c r="S208" s="198"/>
      <c r="T208" s="199"/>
      <c r="U208" s="200"/>
      <c r="V208" s="201"/>
      <c r="W208" s="202"/>
      <c r="X208" s="202"/>
      <c r="Y208" s="360">
        <v>0.0</v>
      </c>
      <c r="Z208" s="361">
        <v>0.0</v>
      </c>
      <c r="AA208" s="272" t="s">
        <v>132</v>
      </c>
      <c r="AB208" s="107">
        <v>4.0</v>
      </c>
      <c r="AC208" s="108">
        <v>0.4492476851851852</v>
      </c>
      <c r="AD208" s="273" t="s">
        <v>165</v>
      </c>
      <c r="AE208" s="274" t="s">
        <v>133</v>
      </c>
      <c r="AF208" s="99" t="s">
        <v>166</v>
      </c>
      <c r="AG208" s="274">
        <v>1.61</v>
      </c>
      <c r="AH208" s="411">
        <v>5.0</v>
      </c>
      <c r="AI208" s="276"/>
      <c r="AJ208" s="274"/>
      <c r="AK208" s="277"/>
      <c r="AL208" s="114"/>
      <c r="AM208" s="278"/>
      <c r="AN208" s="98"/>
      <c r="AO208" s="98"/>
      <c r="AP208" s="116"/>
      <c r="AQ208" s="117"/>
      <c r="AR208" s="116"/>
      <c r="AS208" s="98"/>
      <c r="AT208" s="98"/>
      <c r="AU208" s="98"/>
      <c r="AV208" s="98"/>
      <c r="AW208" s="98"/>
      <c r="AX208" s="98"/>
      <c r="AY208" s="98"/>
      <c r="AZ208" s="98"/>
      <c r="BA208" s="98"/>
      <c r="BB208" s="98"/>
      <c r="BC208" s="98"/>
      <c r="BD208" s="98"/>
      <c r="BE208" s="98"/>
      <c r="BF208" s="98"/>
      <c r="BG208" s="98"/>
      <c r="BH208" s="98"/>
      <c r="BI208" s="98"/>
      <c r="BJ208" s="98"/>
      <c r="BK208" s="98"/>
      <c r="BL208" s="98"/>
      <c r="BM208" s="98"/>
      <c r="BN208" s="98"/>
    </row>
    <row r="209">
      <c r="A209" s="453"/>
      <c r="B209" s="128"/>
      <c r="C209" s="129"/>
      <c r="D209" s="130"/>
      <c r="E209" s="131"/>
      <c r="F209" s="132"/>
      <c r="G209" s="132"/>
      <c r="H209" s="132"/>
      <c r="I209" s="132"/>
      <c r="J209" s="132"/>
      <c r="K209" s="130"/>
      <c r="L209" s="130"/>
      <c r="M209" s="130"/>
      <c r="N209" s="397" t="s">
        <v>524</v>
      </c>
      <c r="O209" s="168">
        <v>6.0</v>
      </c>
      <c r="P209" s="169">
        <v>2.0</v>
      </c>
      <c r="Q209" s="294">
        <v>2.0</v>
      </c>
      <c r="R209" s="295">
        <v>6.0</v>
      </c>
      <c r="S209" s="198"/>
      <c r="T209" s="199"/>
      <c r="U209" s="200"/>
      <c r="V209" s="201"/>
      <c r="W209" s="202"/>
      <c r="X209" s="202"/>
      <c r="Y209" s="376">
        <v>0.0</v>
      </c>
      <c r="Z209" s="377">
        <v>0.0</v>
      </c>
      <c r="AA209" s="205" t="s">
        <v>132</v>
      </c>
      <c r="AB209" s="141">
        <v>5.0</v>
      </c>
      <c r="AC209" s="142">
        <v>0.4521296296296296</v>
      </c>
      <c r="AD209" s="206" t="s">
        <v>165</v>
      </c>
      <c r="AE209" s="207" t="s">
        <v>133</v>
      </c>
      <c r="AF209" s="133" t="s">
        <v>166</v>
      </c>
      <c r="AG209" s="207">
        <v>1.6</v>
      </c>
      <c r="AH209" s="449">
        <v>2.5</v>
      </c>
      <c r="AI209" s="209"/>
      <c r="AJ209" s="207"/>
      <c r="AK209" s="210"/>
      <c r="AL209" s="114"/>
      <c r="AM209" s="211"/>
      <c r="AN209" s="132"/>
      <c r="AO209" s="132"/>
      <c r="AP209" s="149"/>
      <c r="AQ209" s="150"/>
      <c r="AR209" s="149"/>
      <c r="AS209" s="132"/>
      <c r="AT209" s="132"/>
      <c r="AU209" s="132"/>
      <c r="AV209" s="132"/>
      <c r="AW209" s="132"/>
      <c r="AX209" s="132"/>
      <c r="AY209" s="132"/>
      <c r="AZ209" s="132"/>
      <c r="BA209" s="132"/>
      <c r="BB209" s="132"/>
      <c r="BC209" s="132"/>
      <c r="BD209" s="132"/>
      <c r="BE209" s="132"/>
      <c r="BF209" s="132"/>
      <c r="BG209" s="132"/>
      <c r="BH209" s="132"/>
      <c r="BI209" s="132"/>
      <c r="BJ209" s="132"/>
      <c r="BK209" s="132"/>
      <c r="BL209" s="132"/>
      <c r="BM209" s="132"/>
      <c r="BN209" s="132"/>
    </row>
    <row r="210">
      <c r="A210" s="454"/>
      <c r="B210" s="94"/>
      <c r="C210" s="95"/>
      <c r="D210" s="96"/>
      <c r="E210" s="97"/>
      <c r="F210" s="98"/>
      <c r="G210" s="98"/>
      <c r="H210" s="98"/>
      <c r="I210" s="98"/>
      <c r="J210" s="98"/>
      <c r="K210" s="96"/>
      <c r="L210" s="96"/>
      <c r="M210" s="96"/>
      <c r="N210" s="279" t="s">
        <v>525</v>
      </c>
      <c r="O210" s="168">
        <v>6.0</v>
      </c>
      <c r="P210" s="169">
        <v>2.0</v>
      </c>
      <c r="Q210" s="294">
        <v>2.0</v>
      </c>
      <c r="R210" s="295">
        <v>6.0</v>
      </c>
      <c r="S210" s="296">
        <v>1.0</v>
      </c>
      <c r="T210" s="297">
        <v>2.0</v>
      </c>
      <c r="U210" s="200"/>
      <c r="V210" s="201"/>
      <c r="W210" s="202"/>
      <c r="X210" s="202"/>
      <c r="Y210" s="273">
        <v>0.0</v>
      </c>
      <c r="Z210" s="271">
        <v>30.0</v>
      </c>
      <c r="AA210" s="272" t="s">
        <v>132</v>
      </c>
      <c r="AB210" s="107">
        <v>6.0</v>
      </c>
      <c r="AC210" s="108">
        <v>0.4597685185185185</v>
      </c>
      <c r="AD210" s="273" t="s">
        <v>245</v>
      </c>
      <c r="AE210" s="274" t="s">
        <v>133</v>
      </c>
      <c r="AF210" s="99" t="s">
        <v>166</v>
      </c>
      <c r="AG210" s="274">
        <v>1.26</v>
      </c>
      <c r="AH210" s="411">
        <v>10.2</v>
      </c>
      <c r="AI210" s="276"/>
      <c r="AJ210" s="274"/>
      <c r="AK210" s="277"/>
      <c r="AL210" s="114"/>
      <c r="AM210" s="278"/>
      <c r="AN210" s="98"/>
      <c r="AO210" s="98"/>
      <c r="AP210" s="116"/>
      <c r="AQ210" s="117"/>
      <c r="AR210" s="116"/>
      <c r="AS210" s="98"/>
      <c r="AT210" s="98"/>
      <c r="AU210" s="98"/>
      <c r="AV210" s="98"/>
      <c r="AW210" s="98"/>
      <c r="AX210" s="98"/>
      <c r="AY210" s="98"/>
      <c r="AZ210" s="98"/>
      <c r="BA210" s="98"/>
      <c r="BB210" s="98"/>
      <c r="BC210" s="98"/>
      <c r="BD210" s="98"/>
      <c r="BE210" s="98"/>
      <c r="BF210" s="98"/>
      <c r="BG210" s="98"/>
      <c r="BH210" s="98"/>
      <c r="BI210" s="98"/>
      <c r="BJ210" s="98"/>
      <c r="BK210" s="98"/>
      <c r="BL210" s="98"/>
      <c r="BM210" s="98"/>
      <c r="BN210" s="98"/>
    </row>
    <row r="211">
      <c r="A211" s="453"/>
      <c r="B211" s="128"/>
      <c r="C211" s="129"/>
      <c r="D211" s="130"/>
      <c r="E211" s="131"/>
      <c r="F211" s="132"/>
      <c r="G211" s="132"/>
      <c r="H211" s="132"/>
      <c r="I211" s="132"/>
      <c r="J211" s="132"/>
      <c r="K211" s="130"/>
      <c r="L211" s="130"/>
      <c r="M211" s="130"/>
      <c r="N211" s="483" t="s">
        <v>526</v>
      </c>
      <c r="O211" s="168">
        <v>6.0</v>
      </c>
      <c r="P211" s="169">
        <v>2.0</v>
      </c>
      <c r="Q211" s="294">
        <v>2.0</v>
      </c>
      <c r="R211" s="295">
        <v>6.0</v>
      </c>
      <c r="S211" s="296">
        <v>1.0</v>
      </c>
      <c r="T211" s="297">
        <v>2.0</v>
      </c>
      <c r="U211" s="200"/>
      <c r="V211" s="201"/>
      <c r="W211" s="202"/>
      <c r="X211" s="202"/>
      <c r="Y211" s="206">
        <v>30.0</v>
      </c>
      <c r="Z211" s="204">
        <v>40.0</v>
      </c>
      <c r="AA211" s="205" t="s">
        <v>132</v>
      </c>
      <c r="AB211" s="141">
        <v>7.0</v>
      </c>
      <c r="AC211" s="142">
        <v>0.46164351851851854</v>
      </c>
      <c r="AD211" s="206" t="s">
        <v>179</v>
      </c>
      <c r="AE211" s="207" t="s">
        <v>133</v>
      </c>
      <c r="AF211" s="133" t="s">
        <v>166</v>
      </c>
      <c r="AG211" s="207">
        <v>1.15</v>
      </c>
      <c r="AH211" s="449">
        <v>8.43</v>
      </c>
      <c r="AI211" s="209"/>
      <c r="AJ211" s="207"/>
      <c r="AK211" s="210"/>
      <c r="AL211" s="114"/>
      <c r="AM211" s="211"/>
      <c r="AN211" s="132"/>
      <c r="AO211" s="132"/>
      <c r="AP211" s="149"/>
      <c r="AQ211" s="150"/>
      <c r="AR211" s="149"/>
      <c r="AS211" s="132"/>
      <c r="AT211" s="132"/>
      <c r="AU211" s="132"/>
      <c r="AV211" s="132"/>
      <c r="AW211" s="132"/>
      <c r="AX211" s="132"/>
      <c r="AY211" s="132"/>
      <c r="AZ211" s="132"/>
      <c r="BA211" s="132"/>
      <c r="BB211" s="132"/>
      <c r="BC211" s="132"/>
      <c r="BD211" s="132"/>
      <c r="BE211" s="132"/>
      <c r="BF211" s="132"/>
      <c r="BG211" s="132"/>
      <c r="BH211" s="132"/>
      <c r="BI211" s="132"/>
      <c r="BJ211" s="132"/>
      <c r="BK211" s="132"/>
      <c r="BL211" s="132"/>
      <c r="BM211" s="132"/>
      <c r="BN211" s="132"/>
    </row>
    <row r="212">
      <c r="A212" s="462"/>
      <c r="B212" s="215"/>
      <c r="C212" s="216"/>
      <c r="D212" s="217"/>
      <c r="E212" s="218"/>
      <c r="F212" s="219"/>
      <c r="G212" s="219"/>
      <c r="H212" s="219"/>
      <c r="I212" s="219"/>
      <c r="J212" s="219"/>
      <c r="K212" s="217"/>
      <c r="L212" s="217"/>
      <c r="M212" s="217"/>
      <c r="N212" s="287"/>
      <c r="O212" s="221">
        <v>6.0</v>
      </c>
      <c r="P212" s="222">
        <v>2.0</v>
      </c>
      <c r="Q212" s="298">
        <v>2.0</v>
      </c>
      <c r="R212" s="299">
        <v>6.0</v>
      </c>
      <c r="S212" s="300">
        <v>6.0</v>
      </c>
      <c r="T212" s="301">
        <v>7.0</v>
      </c>
      <c r="U212" s="227"/>
      <c r="V212" s="228"/>
      <c r="W212" s="229"/>
      <c r="X212" s="229"/>
      <c r="Y212" s="302"/>
      <c r="Z212" s="231"/>
      <c r="AA212" s="232"/>
      <c r="AB212" s="233"/>
      <c r="AC212" s="234"/>
      <c r="AD212" s="235" t="s">
        <v>142</v>
      </c>
      <c r="AE212" s="236"/>
      <c r="AF212" s="237"/>
      <c r="AG212" s="236"/>
      <c r="AH212" s="463"/>
      <c r="AI212" s="239"/>
      <c r="AJ212" s="240"/>
      <c r="AK212" s="241"/>
      <c r="AL212" s="114"/>
      <c r="AM212" s="243"/>
      <c r="AN212" s="219"/>
      <c r="AO212" s="219"/>
      <c r="AP212" s="244"/>
      <c r="AQ212" s="245"/>
      <c r="AR212" s="116"/>
      <c r="AS212" s="98"/>
      <c r="AT212" s="98"/>
      <c r="AU212" s="98"/>
      <c r="AV212" s="98"/>
      <c r="AW212" s="98"/>
      <c r="AX212" s="98"/>
      <c r="AY212" s="98"/>
      <c r="AZ212" s="98"/>
      <c r="BA212" s="98"/>
      <c r="BB212" s="98"/>
      <c r="BC212" s="98"/>
      <c r="BD212" s="98"/>
      <c r="BE212" s="98"/>
      <c r="BF212" s="98"/>
      <c r="BG212" s="98"/>
      <c r="BH212" s="98"/>
      <c r="BI212" s="98"/>
      <c r="BJ212" s="98"/>
      <c r="BK212" s="98"/>
      <c r="BL212" s="98"/>
      <c r="BM212" s="98"/>
      <c r="BN212" s="98"/>
    </row>
    <row r="213">
      <c r="A213" s="347" t="b">
        <v>0</v>
      </c>
      <c r="B213" s="288">
        <v>44593.0</v>
      </c>
      <c r="C213" s="289">
        <v>0.5357638888888889</v>
      </c>
      <c r="D213" s="134" t="s">
        <v>527</v>
      </c>
      <c r="E213" s="290" t="s">
        <v>16</v>
      </c>
      <c r="F213" s="133" t="s">
        <v>144</v>
      </c>
      <c r="G213" s="133" t="s">
        <v>59</v>
      </c>
      <c r="H213" s="133" t="s">
        <v>528</v>
      </c>
      <c r="I213" s="133" t="s">
        <v>529</v>
      </c>
      <c r="J213" s="133" t="s">
        <v>530</v>
      </c>
      <c r="K213" s="134" t="s">
        <v>529</v>
      </c>
      <c r="L213" s="134"/>
      <c r="M213" s="134"/>
      <c r="N213" s="397"/>
      <c r="O213" s="168">
        <v>6.0</v>
      </c>
      <c r="P213" s="169">
        <v>5.0</v>
      </c>
      <c r="Q213" s="196"/>
      <c r="R213" s="197"/>
      <c r="S213" s="198"/>
      <c r="T213" s="199"/>
      <c r="U213" s="200"/>
      <c r="V213" s="201"/>
      <c r="W213" s="202"/>
      <c r="X213" s="202"/>
      <c r="Y213" s="206">
        <v>40.0</v>
      </c>
      <c r="Z213" s="204">
        <v>0.0</v>
      </c>
      <c r="AA213" s="205" t="s">
        <v>132</v>
      </c>
      <c r="AB213" s="141">
        <v>1.0</v>
      </c>
      <c r="AC213" s="142">
        <v>0.4939351851851852</v>
      </c>
      <c r="AD213" s="206" t="s">
        <v>140</v>
      </c>
      <c r="AE213" s="207" t="s">
        <v>133</v>
      </c>
      <c r="AF213" s="133" t="s">
        <v>133</v>
      </c>
      <c r="AG213" s="207">
        <v>4.4</v>
      </c>
      <c r="AH213" s="449">
        <v>5.0</v>
      </c>
      <c r="AI213" s="209">
        <v>10.0</v>
      </c>
      <c r="AJ213" s="207">
        <v>0.0</v>
      </c>
      <c r="AK213" s="210">
        <v>-6.0</v>
      </c>
      <c r="AL213" s="114"/>
      <c r="AM213" s="265">
        <f>AK213+AM205</f>
        <v>2162.4</v>
      </c>
      <c r="AN213" s="266">
        <f>if(AM213&gt;AN205,AM213,AN205)</f>
        <v>2168.4</v>
      </c>
      <c r="AO213" s="266">
        <f>AM213-AN213</f>
        <v>-6</v>
      </c>
      <c r="AP213" s="267">
        <f>AO213/AN213</f>
        <v>-0.002767017156</v>
      </c>
      <c r="AQ213" s="268">
        <f>AK213/AI213</f>
        <v>-0.6</v>
      </c>
      <c r="AR213" s="149"/>
      <c r="AS213" s="132"/>
      <c r="AT213" s="132"/>
      <c r="AU213" s="132"/>
      <c r="AV213" s="132"/>
      <c r="AW213" s="132"/>
      <c r="AX213" s="132"/>
      <c r="AY213" s="132"/>
      <c r="AZ213" s="132"/>
      <c r="BA213" s="132"/>
      <c r="BB213" s="132"/>
      <c r="BC213" s="132"/>
      <c r="BD213" s="132"/>
      <c r="BE213" s="132"/>
      <c r="BF213" s="132"/>
      <c r="BG213" s="132"/>
      <c r="BH213" s="132"/>
      <c r="BI213" s="132"/>
      <c r="BJ213" s="132"/>
      <c r="BK213" s="132"/>
      <c r="BL213" s="132"/>
      <c r="BM213" s="132"/>
      <c r="BN213" s="132"/>
    </row>
    <row r="214">
      <c r="A214" s="454"/>
      <c r="B214" s="94"/>
      <c r="C214" s="95"/>
      <c r="D214" s="100"/>
      <c r="E214" s="97"/>
      <c r="F214" s="98"/>
      <c r="G214" s="98"/>
      <c r="H214" s="98"/>
      <c r="I214" s="99">
        <v>1.98</v>
      </c>
      <c r="J214" s="99">
        <v>2.02</v>
      </c>
      <c r="K214" s="96"/>
      <c r="L214" s="96"/>
      <c r="M214" s="96"/>
      <c r="N214" s="279"/>
      <c r="O214" s="168">
        <v>7.0</v>
      </c>
      <c r="P214" s="169">
        <v>5.0</v>
      </c>
      <c r="Q214" s="196"/>
      <c r="R214" s="197"/>
      <c r="S214" s="198"/>
      <c r="T214" s="199"/>
      <c r="U214" s="200"/>
      <c r="V214" s="201"/>
      <c r="W214" s="202"/>
      <c r="X214" s="202"/>
      <c r="Y214" s="273">
        <v>0.0</v>
      </c>
      <c r="Z214" s="271">
        <v>0.0</v>
      </c>
      <c r="AA214" s="272" t="s">
        <v>133</v>
      </c>
      <c r="AB214" s="107">
        <v>2.0</v>
      </c>
      <c r="AC214" s="108">
        <v>0.49420138888888887</v>
      </c>
      <c r="AD214" s="273" t="s">
        <v>140</v>
      </c>
      <c r="AE214" s="274" t="s">
        <v>133</v>
      </c>
      <c r="AF214" s="99" t="s">
        <v>133</v>
      </c>
      <c r="AG214" s="274">
        <v>4.5</v>
      </c>
      <c r="AH214" s="411">
        <v>5.0</v>
      </c>
      <c r="AI214" s="276"/>
      <c r="AJ214" s="274"/>
      <c r="AK214" s="277"/>
      <c r="AL214" s="114"/>
      <c r="AM214" s="278"/>
      <c r="AN214" s="98"/>
      <c r="AO214" s="98"/>
      <c r="AP214" s="116"/>
      <c r="AQ214" s="117"/>
      <c r="AR214" s="116"/>
      <c r="AS214" s="98"/>
      <c r="AT214" s="98"/>
      <c r="AU214" s="98"/>
      <c r="AV214" s="98"/>
      <c r="AW214" s="98"/>
      <c r="AX214" s="98"/>
      <c r="AY214" s="98"/>
      <c r="AZ214" s="98"/>
      <c r="BA214" s="98"/>
      <c r="BB214" s="98"/>
      <c r="BC214" s="98"/>
      <c r="BD214" s="98"/>
      <c r="BE214" s="98"/>
      <c r="BF214" s="98"/>
      <c r="BG214" s="98"/>
      <c r="BH214" s="98"/>
      <c r="BI214" s="98"/>
      <c r="BJ214" s="98"/>
      <c r="BK214" s="98"/>
      <c r="BL214" s="98"/>
      <c r="BM214" s="98"/>
      <c r="BN214" s="98"/>
    </row>
    <row r="215">
      <c r="A215" s="453"/>
      <c r="B215" s="128"/>
      <c r="C215" s="129"/>
      <c r="D215" s="130"/>
      <c r="E215" s="131"/>
      <c r="F215" s="132"/>
      <c r="G215" s="132"/>
      <c r="H215" s="132"/>
      <c r="I215" s="132"/>
      <c r="J215" s="132"/>
      <c r="K215" s="130"/>
      <c r="L215" s="130"/>
      <c r="M215" s="130"/>
      <c r="N215" s="397" t="s">
        <v>531</v>
      </c>
      <c r="O215" s="168">
        <v>7.0</v>
      </c>
      <c r="P215" s="169">
        <v>5.0</v>
      </c>
      <c r="Q215" s="294">
        <v>1.0</v>
      </c>
      <c r="R215" s="295">
        <v>3.0</v>
      </c>
      <c r="S215" s="198"/>
      <c r="T215" s="199"/>
      <c r="U215" s="200"/>
      <c r="V215" s="201"/>
      <c r="W215" s="202"/>
      <c r="X215" s="202"/>
      <c r="Y215" s="376">
        <v>0.0</v>
      </c>
      <c r="Z215" s="377">
        <v>0.0</v>
      </c>
      <c r="AA215" s="205" t="s">
        <v>133</v>
      </c>
      <c r="AB215" s="141">
        <v>3.0</v>
      </c>
      <c r="AC215" s="142">
        <v>0.5069907407407407</v>
      </c>
      <c r="AD215" s="206" t="s">
        <v>165</v>
      </c>
      <c r="AE215" s="207" t="s">
        <v>133</v>
      </c>
      <c r="AF215" s="133" t="s">
        <v>166</v>
      </c>
      <c r="AG215" s="207">
        <v>2.28</v>
      </c>
      <c r="AH215" s="449">
        <v>5.0</v>
      </c>
      <c r="AI215" s="209"/>
      <c r="AJ215" s="207"/>
      <c r="AK215" s="210"/>
      <c r="AL215" s="114"/>
      <c r="AM215" s="211"/>
      <c r="AN215" s="132"/>
      <c r="AO215" s="132"/>
      <c r="AP215" s="149"/>
      <c r="AQ215" s="150"/>
      <c r="AR215" s="149"/>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c r="BN215" s="132"/>
    </row>
    <row r="216">
      <c r="A216" s="454"/>
      <c r="B216" s="94"/>
      <c r="C216" s="95"/>
      <c r="D216" s="96"/>
      <c r="E216" s="97"/>
      <c r="F216" s="98"/>
      <c r="G216" s="98"/>
      <c r="H216" s="98"/>
      <c r="I216" s="98"/>
      <c r="J216" s="98"/>
      <c r="K216" s="96"/>
      <c r="L216" s="96"/>
      <c r="M216" s="96"/>
      <c r="N216" s="279" t="s">
        <v>532</v>
      </c>
      <c r="O216" s="168">
        <v>7.0</v>
      </c>
      <c r="P216" s="169">
        <v>5.0</v>
      </c>
      <c r="Q216" s="294">
        <v>6.0</v>
      </c>
      <c r="R216" s="295">
        <v>6.0</v>
      </c>
      <c r="S216" s="198"/>
      <c r="T216" s="199"/>
      <c r="U216" s="200"/>
      <c r="V216" s="201"/>
      <c r="W216" s="202"/>
      <c r="X216" s="202"/>
      <c r="Y216" s="273">
        <v>4.0</v>
      </c>
      <c r="Z216" s="271">
        <v>2.0</v>
      </c>
      <c r="AA216" s="272" t="s">
        <v>132</v>
      </c>
      <c r="AB216" s="107">
        <v>4.0</v>
      </c>
      <c r="AC216" s="108">
        <v>0.5332523148148148</v>
      </c>
      <c r="AD216" s="273" t="s">
        <v>296</v>
      </c>
      <c r="AE216" s="274" t="s">
        <v>133</v>
      </c>
      <c r="AF216" s="99" t="s">
        <v>133</v>
      </c>
      <c r="AG216" s="274">
        <v>10.0</v>
      </c>
      <c r="AH216" s="411">
        <v>1.0</v>
      </c>
      <c r="AI216" s="276"/>
      <c r="AJ216" s="274"/>
      <c r="AK216" s="277"/>
      <c r="AL216" s="114"/>
      <c r="AM216" s="278"/>
      <c r="AN216" s="98"/>
      <c r="AO216" s="98"/>
      <c r="AP216" s="116"/>
      <c r="AQ216" s="117"/>
      <c r="AR216" s="116"/>
      <c r="AS216" s="98"/>
      <c r="AT216" s="98"/>
      <c r="AU216" s="98"/>
      <c r="AV216" s="98"/>
      <c r="AW216" s="98"/>
      <c r="AX216" s="98"/>
      <c r="AY216" s="98"/>
      <c r="AZ216" s="98"/>
      <c r="BA216" s="98"/>
      <c r="BB216" s="98"/>
      <c r="BC216" s="98"/>
      <c r="BD216" s="98"/>
      <c r="BE216" s="98"/>
      <c r="BF216" s="98"/>
      <c r="BG216" s="98"/>
      <c r="BH216" s="98"/>
      <c r="BI216" s="98"/>
      <c r="BJ216" s="98"/>
      <c r="BK216" s="98"/>
      <c r="BL216" s="98"/>
      <c r="BM216" s="98"/>
      <c r="BN216" s="98"/>
    </row>
    <row r="217">
      <c r="A217" s="455"/>
      <c r="B217" s="313"/>
      <c r="C217" s="314"/>
      <c r="D217" s="315"/>
      <c r="E217" s="316"/>
      <c r="F217" s="317"/>
      <c r="G217" s="317"/>
      <c r="H217" s="317"/>
      <c r="I217" s="317"/>
      <c r="J217" s="317"/>
      <c r="K217" s="315"/>
      <c r="L217" s="315"/>
      <c r="M217" s="315"/>
      <c r="N217" s="318" t="s">
        <v>533</v>
      </c>
      <c r="O217" s="221">
        <v>7.0</v>
      </c>
      <c r="P217" s="222">
        <v>5.0</v>
      </c>
      <c r="Q217" s="298">
        <v>7.0</v>
      </c>
      <c r="R217" s="299">
        <v>6.0</v>
      </c>
      <c r="S217" s="225"/>
      <c r="T217" s="226"/>
      <c r="U217" s="227"/>
      <c r="V217" s="228"/>
      <c r="W217" s="229"/>
      <c r="X217" s="229"/>
      <c r="Y217" s="342"/>
      <c r="Z217" s="323"/>
      <c r="AA217" s="324"/>
      <c r="AB217" s="343"/>
      <c r="AC217" s="326"/>
      <c r="AD217" s="322" t="s">
        <v>142</v>
      </c>
      <c r="AE217" s="327"/>
      <c r="AF217" s="328"/>
      <c r="AG217" s="327"/>
      <c r="AH217" s="444"/>
      <c r="AI217" s="330"/>
      <c r="AJ217" s="331"/>
      <c r="AK217" s="332"/>
      <c r="AL217" s="242"/>
      <c r="AM217" s="333"/>
      <c r="AN217" s="317"/>
      <c r="AO217" s="317"/>
      <c r="AP217" s="334"/>
      <c r="AQ217" s="335"/>
      <c r="AR217" s="149"/>
      <c r="AS217" s="132"/>
      <c r="AT217" s="132"/>
      <c r="AU217" s="132"/>
      <c r="AV217" s="132"/>
      <c r="AW217" s="132"/>
      <c r="AX217" s="132"/>
      <c r="AY217" s="132"/>
      <c r="AZ217" s="132"/>
      <c r="BA217" s="132"/>
      <c r="BB217" s="132"/>
      <c r="BC217" s="132"/>
      <c r="BD217" s="132"/>
      <c r="BE217" s="132"/>
      <c r="BF217" s="132"/>
      <c r="BG217" s="132"/>
      <c r="BH217" s="132"/>
      <c r="BI217" s="132"/>
      <c r="BJ217" s="132"/>
      <c r="BK217" s="132"/>
      <c r="BL217" s="132"/>
      <c r="BM217" s="132"/>
      <c r="BN217" s="132"/>
    </row>
    <row r="218">
      <c r="A218" s="484" t="b">
        <v>0</v>
      </c>
      <c r="B218" s="363">
        <v>44593.0</v>
      </c>
      <c r="C218" s="364">
        <v>0.8087962962962963</v>
      </c>
      <c r="D218" s="100" t="s">
        <v>534</v>
      </c>
      <c r="E218" s="365" t="s">
        <v>16</v>
      </c>
      <c r="F218" s="99" t="s">
        <v>144</v>
      </c>
      <c r="G218" s="99" t="s">
        <v>54</v>
      </c>
      <c r="H218" s="99" t="s">
        <v>535</v>
      </c>
      <c r="I218" s="99" t="s">
        <v>536</v>
      </c>
      <c r="J218" s="99" t="s">
        <v>537</v>
      </c>
      <c r="K218" s="100" t="s">
        <v>536</v>
      </c>
      <c r="L218" s="100"/>
      <c r="M218" s="100"/>
      <c r="N218" s="279" t="s">
        <v>538</v>
      </c>
      <c r="O218" s="168">
        <v>6.0</v>
      </c>
      <c r="P218" s="169">
        <v>4.0</v>
      </c>
      <c r="Q218" s="294">
        <v>2.0</v>
      </c>
      <c r="R218" s="295">
        <v>1.0</v>
      </c>
      <c r="S218" s="198"/>
      <c r="T218" s="199"/>
      <c r="U218" s="200"/>
      <c r="V218" s="201"/>
      <c r="W218" s="202"/>
      <c r="X218" s="202"/>
      <c r="Y218" s="273">
        <v>30.0</v>
      </c>
      <c r="Z218" s="271">
        <v>0.0</v>
      </c>
      <c r="AA218" s="272" t="s">
        <v>132</v>
      </c>
      <c r="AB218" s="107">
        <v>1.0</v>
      </c>
      <c r="AC218" s="108">
        <v>0.7919097222222222</v>
      </c>
      <c r="AD218" s="273" t="s">
        <v>140</v>
      </c>
      <c r="AE218" s="274" t="s">
        <v>132</v>
      </c>
      <c r="AF218" s="99" t="s">
        <v>166</v>
      </c>
      <c r="AG218" s="274">
        <v>1.2</v>
      </c>
      <c r="AH218" s="411">
        <v>25.0</v>
      </c>
      <c r="AI218" s="276">
        <v>7.5</v>
      </c>
      <c r="AJ218" s="274">
        <v>0.0</v>
      </c>
      <c r="AK218" s="277">
        <v>-7.5</v>
      </c>
      <c r="AL218" s="114"/>
      <c r="AM218" s="188">
        <f>AK218+AM213</f>
        <v>2154.9</v>
      </c>
      <c r="AN218" s="189">
        <f>if(AM218&gt;AN213,AM218,AN213)</f>
        <v>2168.4</v>
      </c>
      <c r="AO218" s="189">
        <f>AM218-AN218</f>
        <v>-13.5</v>
      </c>
      <c r="AP218" s="190">
        <f>AO218/AN218</f>
        <v>-0.0062257886</v>
      </c>
      <c r="AQ218" s="191">
        <f>AK218/AI218</f>
        <v>-1</v>
      </c>
      <c r="AR218" s="116"/>
      <c r="AS218" s="98"/>
      <c r="AT218" s="98"/>
      <c r="AU218" s="98"/>
      <c r="AV218" s="98"/>
      <c r="AW218" s="98"/>
      <c r="AX218" s="98"/>
      <c r="AY218" s="98"/>
      <c r="AZ218" s="98"/>
      <c r="BA218" s="98"/>
      <c r="BB218" s="98"/>
      <c r="BC218" s="98"/>
      <c r="BD218" s="98"/>
      <c r="BE218" s="98"/>
      <c r="BF218" s="98"/>
      <c r="BG218" s="98"/>
      <c r="BH218" s="98"/>
      <c r="BI218" s="98"/>
      <c r="BJ218" s="98"/>
      <c r="BK218" s="98"/>
      <c r="BL218" s="98"/>
      <c r="BM218" s="98"/>
      <c r="BN218" s="98"/>
    </row>
    <row r="219">
      <c r="A219" s="485" t="b">
        <v>0</v>
      </c>
      <c r="B219" s="128"/>
      <c r="C219" s="129"/>
      <c r="D219" s="130"/>
      <c r="E219" s="131"/>
      <c r="F219" s="132"/>
      <c r="G219" s="132"/>
      <c r="H219" s="132"/>
      <c r="I219" s="133">
        <v>2.66</v>
      </c>
      <c r="J219" s="133">
        <v>1.6</v>
      </c>
      <c r="K219" s="130"/>
      <c r="L219" s="130"/>
      <c r="M219" s="130"/>
      <c r="N219" s="397" t="s">
        <v>539</v>
      </c>
      <c r="O219" s="168">
        <v>6.0</v>
      </c>
      <c r="P219" s="169">
        <v>4.0</v>
      </c>
      <c r="Q219" s="294">
        <v>3.0</v>
      </c>
      <c r="R219" s="295">
        <v>1.0</v>
      </c>
      <c r="S219" s="198"/>
      <c r="T219" s="199"/>
      <c r="U219" s="200"/>
      <c r="V219" s="201"/>
      <c r="W219" s="202"/>
      <c r="X219" s="202"/>
      <c r="Y219" s="376">
        <v>0.0</v>
      </c>
      <c r="Z219" s="377">
        <v>0.0</v>
      </c>
      <c r="AA219" s="205" t="s">
        <v>133</v>
      </c>
      <c r="AB219" s="141">
        <v>2.0</v>
      </c>
      <c r="AC219" s="142">
        <v>0.793900462962963</v>
      </c>
      <c r="AD219" s="206" t="s">
        <v>140</v>
      </c>
      <c r="AE219" s="207" t="s">
        <v>132</v>
      </c>
      <c r="AF219" s="133" t="s">
        <v>166</v>
      </c>
      <c r="AG219" s="207">
        <v>1.16</v>
      </c>
      <c r="AH219" s="449">
        <v>7.81</v>
      </c>
      <c r="AI219" s="209"/>
      <c r="AJ219" s="207"/>
      <c r="AK219" s="210"/>
      <c r="AL219" s="114"/>
      <c r="AM219" s="211"/>
      <c r="AN219" s="132"/>
      <c r="AO219" s="132"/>
      <c r="AP219" s="149"/>
      <c r="AQ219" s="150"/>
      <c r="AR219" s="149"/>
      <c r="AS219" s="132"/>
      <c r="AT219" s="132"/>
      <c r="AU219" s="132"/>
      <c r="AV219" s="132"/>
      <c r="AW219" s="132"/>
      <c r="AX219" s="132"/>
      <c r="AY219" s="132"/>
      <c r="AZ219" s="132"/>
      <c r="BA219" s="132"/>
      <c r="BB219" s="132"/>
      <c r="BC219" s="132"/>
      <c r="BD219" s="132"/>
      <c r="BE219" s="132"/>
      <c r="BF219" s="132"/>
      <c r="BG219" s="132"/>
      <c r="BH219" s="132"/>
      <c r="BI219" s="132"/>
      <c r="BJ219" s="132"/>
      <c r="BK219" s="132"/>
      <c r="BL219" s="132"/>
      <c r="BM219" s="132"/>
      <c r="BN219" s="132"/>
    </row>
    <row r="220">
      <c r="A220" s="484" t="b">
        <v>0</v>
      </c>
      <c r="B220" s="94"/>
      <c r="C220" s="95"/>
      <c r="D220" s="96"/>
      <c r="E220" s="97"/>
      <c r="F220" s="98"/>
      <c r="G220" s="98"/>
      <c r="H220" s="98"/>
      <c r="I220" s="98"/>
      <c r="J220" s="98"/>
      <c r="K220" s="96"/>
      <c r="L220" s="96"/>
      <c r="M220" s="96"/>
      <c r="N220" s="279" t="s">
        <v>540</v>
      </c>
      <c r="O220" s="168">
        <v>6.0</v>
      </c>
      <c r="P220" s="169">
        <v>4.0</v>
      </c>
      <c r="Q220" s="294">
        <v>4.0</v>
      </c>
      <c r="R220" s="295">
        <v>2.0</v>
      </c>
      <c r="S220" s="198"/>
      <c r="T220" s="199"/>
      <c r="U220" s="200"/>
      <c r="V220" s="201"/>
      <c r="W220" s="202"/>
      <c r="X220" s="202"/>
      <c r="Y220" s="360">
        <v>0.0</v>
      </c>
      <c r="Z220" s="361">
        <v>0.0</v>
      </c>
      <c r="AA220" s="272" t="s">
        <v>133</v>
      </c>
      <c r="AB220" s="107">
        <v>3.0</v>
      </c>
      <c r="AC220" s="108">
        <v>0.8017013888888889</v>
      </c>
      <c r="AD220" s="273" t="s">
        <v>140</v>
      </c>
      <c r="AE220" s="274" t="s">
        <v>132</v>
      </c>
      <c r="AF220" s="99" t="s">
        <v>166</v>
      </c>
      <c r="AG220" s="274">
        <v>1.14</v>
      </c>
      <c r="AH220" s="411">
        <v>8.92</v>
      </c>
      <c r="AI220" s="276"/>
      <c r="AJ220" s="274"/>
      <c r="AK220" s="277"/>
      <c r="AL220" s="114"/>
      <c r="AM220" s="278"/>
      <c r="AN220" s="98"/>
      <c r="AO220" s="98"/>
      <c r="AP220" s="116"/>
      <c r="AQ220" s="117"/>
      <c r="AR220" s="116"/>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row>
    <row r="221">
      <c r="A221" s="485" t="b">
        <v>0</v>
      </c>
      <c r="B221" s="313"/>
      <c r="C221" s="314"/>
      <c r="D221" s="315"/>
      <c r="E221" s="316"/>
      <c r="F221" s="317"/>
      <c r="G221" s="317"/>
      <c r="H221" s="317"/>
      <c r="I221" s="317"/>
      <c r="J221" s="317"/>
      <c r="K221" s="315"/>
      <c r="L221" s="315"/>
      <c r="M221" s="315"/>
      <c r="N221" s="383"/>
      <c r="O221" s="221">
        <v>6.0</v>
      </c>
      <c r="P221" s="222">
        <v>4.0</v>
      </c>
      <c r="Q221" s="298">
        <v>6.0</v>
      </c>
      <c r="R221" s="299">
        <v>2.0</v>
      </c>
      <c r="S221" s="225"/>
      <c r="T221" s="226"/>
      <c r="U221" s="227"/>
      <c r="V221" s="228"/>
      <c r="W221" s="229"/>
      <c r="X221" s="229"/>
      <c r="Y221" s="342"/>
      <c r="Z221" s="323"/>
      <c r="AA221" s="324"/>
      <c r="AB221" s="343"/>
      <c r="AC221" s="326"/>
      <c r="AD221" s="322" t="s">
        <v>142</v>
      </c>
      <c r="AE221" s="327"/>
      <c r="AF221" s="328"/>
      <c r="AG221" s="327"/>
      <c r="AH221" s="444"/>
      <c r="AI221" s="330"/>
      <c r="AJ221" s="331"/>
      <c r="AK221" s="332"/>
      <c r="AL221" s="242"/>
      <c r="AM221" s="333"/>
      <c r="AN221" s="317"/>
      <c r="AO221" s="317"/>
      <c r="AP221" s="334"/>
      <c r="AQ221" s="335"/>
      <c r="AR221" s="149"/>
      <c r="AS221" s="132"/>
      <c r="AT221" s="132"/>
      <c r="AU221" s="132"/>
      <c r="AV221" s="132"/>
      <c r="AW221" s="132"/>
      <c r="AX221" s="132"/>
      <c r="AY221" s="132"/>
      <c r="AZ221" s="132"/>
      <c r="BA221" s="132"/>
      <c r="BB221" s="132"/>
      <c r="BC221" s="132"/>
      <c r="BD221" s="132"/>
      <c r="BE221" s="132"/>
      <c r="BF221" s="132"/>
      <c r="BG221" s="132"/>
      <c r="BH221" s="132"/>
      <c r="BI221" s="132"/>
      <c r="BJ221" s="132"/>
      <c r="BK221" s="132"/>
      <c r="BL221" s="132"/>
      <c r="BM221" s="132"/>
      <c r="BN221" s="132"/>
    </row>
    <row r="222">
      <c r="A222" s="484" t="b">
        <v>0</v>
      </c>
      <c r="B222" s="363">
        <v>44593.0</v>
      </c>
      <c r="C222" s="364">
        <v>0.8103935185185185</v>
      </c>
      <c r="D222" s="100" t="s">
        <v>541</v>
      </c>
      <c r="E222" s="486" t="s">
        <v>16</v>
      </c>
      <c r="F222" s="396" t="s">
        <v>144</v>
      </c>
      <c r="G222" s="99" t="s">
        <v>55</v>
      </c>
      <c r="H222" s="99" t="s">
        <v>528</v>
      </c>
      <c r="I222" s="99" t="s">
        <v>542</v>
      </c>
      <c r="J222" s="99" t="s">
        <v>178</v>
      </c>
      <c r="K222" s="100" t="s">
        <v>178</v>
      </c>
      <c r="L222" s="100"/>
      <c r="M222" s="100"/>
      <c r="N222" s="279" t="s">
        <v>538</v>
      </c>
      <c r="O222" s="168">
        <v>2.0</v>
      </c>
      <c r="P222" s="169">
        <v>6.0</v>
      </c>
      <c r="Q222" s="294">
        <v>1.0</v>
      </c>
      <c r="R222" s="295">
        <v>1.0</v>
      </c>
      <c r="S222" s="198"/>
      <c r="T222" s="199"/>
      <c r="U222" s="200"/>
      <c r="V222" s="201"/>
      <c r="W222" s="202"/>
      <c r="X222" s="202"/>
      <c r="Y222" s="273">
        <v>0.0</v>
      </c>
      <c r="Z222" s="271">
        <v>40.0</v>
      </c>
      <c r="AA222" s="272" t="s">
        <v>132</v>
      </c>
      <c r="AB222" s="107">
        <v>1.0</v>
      </c>
      <c r="AC222" s="108">
        <v>0.8103935185185185</v>
      </c>
      <c r="AD222" s="273" t="s">
        <v>140</v>
      </c>
      <c r="AE222" s="274" t="s">
        <v>133</v>
      </c>
      <c r="AF222" s="99" t="s">
        <v>166</v>
      </c>
      <c r="AG222" s="274">
        <v>1.1</v>
      </c>
      <c r="AH222" s="411">
        <v>49.99</v>
      </c>
      <c r="AI222" s="276">
        <v>6.25</v>
      </c>
      <c r="AJ222" s="274">
        <v>0.0</v>
      </c>
      <c r="AK222" s="277">
        <v>-6.25</v>
      </c>
      <c r="AL222" s="114"/>
      <c r="AM222" s="188">
        <f>AK222+AM218</f>
        <v>2148.65</v>
      </c>
      <c r="AN222" s="189">
        <f>if(AM222&gt;AN218,AM222,AN218)</f>
        <v>2168.4</v>
      </c>
      <c r="AO222" s="189">
        <f>AM222-AN222</f>
        <v>-19.75</v>
      </c>
      <c r="AP222" s="190">
        <f>AO222/AN222</f>
        <v>-0.009108098137</v>
      </c>
      <c r="AQ222" s="191">
        <f>AK222/AI222</f>
        <v>-1</v>
      </c>
      <c r="AR222" s="116"/>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row>
    <row r="223">
      <c r="A223" s="485" t="b">
        <v>0</v>
      </c>
      <c r="B223" s="128"/>
      <c r="C223" s="129"/>
      <c r="D223" s="130"/>
      <c r="E223" s="131"/>
      <c r="F223" s="132"/>
      <c r="G223" s="132"/>
      <c r="H223" s="132"/>
      <c r="I223" s="133">
        <v>2.46</v>
      </c>
      <c r="J223" s="133">
        <v>1.68</v>
      </c>
      <c r="K223" s="130"/>
      <c r="L223" s="130"/>
      <c r="M223" s="130"/>
      <c r="N223" s="397" t="s">
        <v>539</v>
      </c>
      <c r="O223" s="168">
        <v>2.0</v>
      </c>
      <c r="P223" s="169">
        <v>6.0</v>
      </c>
      <c r="Q223" s="294">
        <v>1.0</v>
      </c>
      <c r="R223" s="295">
        <v>2.0</v>
      </c>
      <c r="S223" s="198"/>
      <c r="T223" s="199"/>
      <c r="U223" s="200"/>
      <c r="V223" s="201"/>
      <c r="W223" s="202"/>
      <c r="X223" s="202"/>
      <c r="Y223" s="206">
        <v>15.0</v>
      </c>
      <c r="Z223" s="204">
        <v>40.0</v>
      </c>
      <c r="AA223" s="205" t="s">
        <v>133</v>
      </c>
      <c r="AB223" s="141">
        <v>2.0</v>
      </c>
      <c r="AC223" s="142">
        <v>0.8164351851851852</v>
      </c>
      <c r="AD223" s="206" t="s">
        <v>140</v>
      </c>
      <c r="AE223" s="207" t="s">
        <v>133</v>
      </c>
      <c r="AF223" s="133" t="s">
        <v>166</v>
      </c>
      <c r="AG223" s="207">
        <v>1.07</v>
      </c>
      <c r="AH223" s="449">
        <v>17.85</v>
      </c>
      <c r="AI223" s="209"/>
      <c r="AJ223" s="207"/>
      <c r="AK223" s="210"/>
      <c r="AL223" s="114"/>
      <c r="AM223" s="211"/>
      <c r="AN223" s="132"/>
      <c r="AO223" s="132"/>
      <c r="AP223" s="149"/>
      <c r="AQ223" s="150"/>
      <c r="AR223" s="149"/>
      <c r="AS223" s="132"/>
      <c r="AT223" s="132"/>
      <c r="AU223" s="132"/>
      <c r="AV223" s="132"/>
      <c r="AW223" s="132"/>
      <c r="AX223" s="132"/>
      <c r="AY223" s="132"/>
      <c r="AZ223" s="132"/>
      <c r="BA223" s="132"/>
      <c r="BB223" s="132"/>
      <c r="BC223" s="132"/>
      <c r="BD223" s="132"/>
      <c r="BE223" s="132"/>
      <c r="BF223" s="132"/>
      <c r="BG223" s="132"/>
      <c r="BH223" s="132"/>
      <c r="BI223" s="132"/>
      <c r="BJ223" s="132"/>
      <c r="BK223" s="132"/>
      <c r="BL223" s="132"/>
      <c r="BM223" s="132"/>
      <c r="BN223" s="132"/>
    </row>
    <row r="224">
      <c r="A224" s="484" t="b">
        <v>0</v>
      </c>
      <c r="B224" s="215"/>
      <c r="C224" s="216"/>
      <c r="D224" s="217"/>
      <c r="E224" s="218"/>
      <c r="F224" s="219"/>
      <c r="G224" s="219"/>
      <c r="H224" s="219"/>
      <c r="I224" s="219"/>
      <c r="J224" s="219"/>
      <c r="K224" s="217"/>
      <c r="L224" s="217"/>
      <c r="M224" s="217"/>
      <c r="N224" s="287"/>
      <c r="O224" s="221">
        <v>2.0</v>
      </c>
      <c r="P224" s="222">
        <v>6.0</v>
      </c>
      <c r="Q224" s="298">
        <v>1.0</v>
      </c>
      <c r="R224" s="299">
        <v>6.0</v>
      </c>
      <c r="S224" s="225"/>
      <c r="T224" s="226"/>
      <c r="U224" s="227"/>
      <c r="V224" s="228"/>
      <c r="W224" s="229"/>
      <c r="X224" s="229"/>
      <c r="Y224" s="302"/>
      <c r="Z224" s="231"/>
      <c r="AA224" s="232"/>
      <c r="AB224" s="233"/>
      <c r="AC224" s="234"/>
      <c r="AD224" s="235" t="s">
        <v>142</v>
      </c>
      <c r="AE224" s="236"/>
      <c r="AF224" s="237"/>
      <c r="AG224" s="236"/>
      <c r="AH224" s="463"/>
      <c r="AI224" s="239"/>
      <c r="AJ224" s="240"/>
      <c r="AK224" s="241"/>
      <c r="AL224" s="242"/>
      <c r="AM224" s="243"/>
      <c r="AN224" s="219"/>
      <c r="AO224" s="219"/>
      <c r="AP224" s="244"/>
      <c r="AQ224" s="245"/>
      <c r="AR224" s="116"/>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row>
    <row r="225">
      <c r="A225" s="485" t="b">
        <v>0</v>
      </c>
      <c r="B225" s="288">
        <v>44593.0</v>
      </c>
      <c r="C225" s="289">
        <v>0.8812962962962962</v>
      </c>
      <c r="D225" s="134" t="s">
        <v>543</v>
      </c>
      <c r="E225" s="487" t="s">
        <v>16</v>
      </c>
      <c r="F225" s="395" t="s">
        <v>144</v>
      </c>
      <c r="G225" s="133" t="s">
        <v>59</v>
      </c>
      <c r="H225" s="133" t="s">
        <v>544</v>
      </c>
      <c r="I225" s="133" t="s">
        <v>447</v>
      </c>
      <c r="J225" s="133" t="s">
        <v>545</v>
      </c>
      <c r="K225" s="134" t="s">
        <v>447</v>
      </c>
      <c r="L225" s="134"/>
      <c r="M225" s="134"/>
      <c r="N225" s="397" t="s">
        <v>538</v>
      </c>
      <c r="O225" s="168">
        <v>6.0</v>
      </c>
      <c r="P225" s="169">
        <v>4.0</v>
      </c>
      <c r="Q225" s="294">
        <v>2.0</v>
      </c>
      <c r="R225" s="295">
        <v>1.0</v>
      </c>
      <c r="S225" s="198"/>
      <c r="T225" s="199"/>
      <c r="U225" s="200"/>
      <c r="V225" s="201"/>
      <c r="W225" s="202"/>
      <c r="X225" s="202"/>
      <c r="Y225" s="376">
        <v>0.0</v>
      </c>
      <c r="Z225" s="377">
        <v>0.0</v>
      </c>
      <c r="AA225" s="205" t="s">
        <v>132</v>
      </c>
      <c r="AB225" s="141">
        <v>1.0</v>
      </c>
      <c r="AC225" s="142">
        <v>0.8622569444444445</v>
      </c>
      <c r="AD225" s="206" t="s">
        <v>140</v>
      </c>
      <c r="AE225" s="207" t="s">
        <v>132</v>
      </c>
      <c r="AF225" s="133" t="s">
        <v>166</v>
      </c>
      <c r="AG225" s="207">
        <v>1.13</v>
      </c>
      <c r="AH225" s="449">
        <v>48.07</v>
      </c>
      <c r="AI225" s="209">
        <v>6.25</v>
      </c>
      <c r="AJ225" s="207">
        <v>0.0</v>
      </c>
      <c r="AK225" s="210">
        <v>-6.25</v>
      </c>
      <c r="AL225" s="114"/>
      <c r="AM225" s="265">
        <f>AK225+AM222</f>
        <v>2142.4</v>
      </c>
      <c r="AN225" s="266">
        <f>if(AM225&gt;AN222,AM225,AN222)</f>
        <v>2168.4</v>
      </c>
      <c r="AO225" s="266">
        <f>AM225-AN225</f>
        <v>-26</v>
      </c>
      <c r="AP225" s="267">
        <f>AO225/AN225</f>
        <v>-0.01199040767</v>
      </c>
      <c r="AQ225" s="268">
        <f>AK225/AI225</f>
        <v>-1</v>
      </c>
      <c r="AR225" s="149"/>
      <c r="AS225" s="132"/>
      <c r="AT225" s="132"/>
      <c r="AU225" s="132"/>
      <c r="AV225" s="132"/>
      <c r="AW225" s="132"/>
      <c r="AX225" s="132"/>
      <c r="AY225" s="132"/>
      <c r="AZ225" s="132"/>
      <c r="BA225" s="132"/>
      <c r="BB225" s="132"/>
      <c r="BC225" s="132"/>
      <c r="BD225" s="132"/>
      <c r="BE225" s="132"/>
      <c r="BF225" s="132"/>
      <c r="BG225" s="132"/>
      <c r="BH225" s="132"/>
      <c r="BI225" s="132"/>
      <c r="BJ225" s="132"/>
      <c r="BK225" s="132"/>
      <c r="BL225" s="132"/>
      <c r="BM225" s="132"/>
      <c r="BN225" s="132"/>
    </row>
    <row r="226">
      <c r="A226" s="484" t="b">
        <v>0</v>
      </c>
      <c r="B226" s="215"/>
      <c r="C226" s="216"/>
      <c r="D226" s="217"/>
      <c r="E226" s="218"/>
      <c r="F226" s="219"/>
      <c r="G226" s="219"/>
      <c r="H226" s="219"/>
      <c r="I226" s="237">
        <v>1.9</v>
      </c>
      <c r="J226" s="237">
        <v>2.1</v>
      </c>
      <c r="K226" s="217"/>
      <c r="L226" s="217"/>
      <c r="M226" s="217"/>
      <c r="N226" s="287"/>
      <c r="O226" s="221">
        <v>6.0</v>
      </c>
      <c r="P226" s="222">
        <v>4.0</v>
      </c>
      <c r="Q226" s="298">
        <v>6.0</v>
      </c>
      <c r="R226" s="299">
        <v>4.0</v>
      </c>
      <c r="S226" s="225"/>
      <c r="T226" s="226"/>
      <c r="U226" s="227"/>
      <c r="V226" s="228"/>
      <c r="W226" s="229"/>
      <c r="X226" s="229"/>
      <c r="Y226" s="302"/>
      <c r="Z226" s="231"/>
      <c r="AA226" s="232"/>
      <c r="AB226" s="233"/>
      <c r="AC226" s="234"/>
      <c r="AD226" s="235" t="s">
        <v>142</v>
      </c>
      <c r="AE226" s="236"/>
      <c r="AF226" s="237"/>
      <c r="AG226" s="236"/>
      <c r="AH226" s="463"/>
      <c r="AI226" s="239"/>
      <c r="AJ226" s="240"/>
      <c r="AK226" s="241"/>
      <c r="AL226" s="242"/>
      <c r="AM226" s="243"/>
      <c r="AN226" s="219"/>
      <c r="AO226" s="219"/>
      <c r="AP226" s="244"/>
      <c r="AQ226" s="245"/>
      <c r="AR226" s="116"/>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row>
    <row r="227">
      <c r="A227" s="485" t="b">
        <v>0</v>
      </c>
      <c r="B227" s="288">
        <v>44594.0</v>
      </c>
      <c r="C227" s="289">
        <v>0.5158912037037037</v>
      </c>
      <c r="D227" s="134" t="s">
        <v>546</v>
      </c>
      <c r="E227" s="487" t="s">
        <v>16</v>
      </c>
      <c r="F227" s="395" t="s">
        <v>144</v>
      </c>
      <c r="G227" s="132"/>
      <c r="H227" s="251" t="s">
        <v>217</v>
      </c>
      <c r="I227" s="133" t="s">
        <v>547</v>
      </c>
      <c r="J227" s="133" t="s">
        <v>548</v>
      </c>
      <c r="K227" s="134" t="s">
        <v>548</v>
      </c>
      <c r="L227" s="134"/>
      <c r="M227" s="134"/>
      <c r="N227" s="397" t="s">
        <v>549</v>
      </c>
      <c r="O227" s="168">
        <v>6.0</v>
      </c>
      <c r="P227" s="169">
        <v>4.0</v>
      </c>
      <c r="Q227" s="294">
        <v>2.0</v>
      </c>
      <c r="R227" s="295">
        <v>5.0</v>
      </c>
      <c r="S227" s="198"/>
      <c r="T227" s="199"/>
      <c r="U227" s="200"/>
      <c r="V227" s="201"/>
      <c r="W227" s="202"/>
      <c r="X227" s="202"/>
      <c r="Y227" s="376">
        <v>0.0</v>
      </c>
      <c r="Z227" s="377">
        <v>0.0</v>
      </c>
      <c r="AA227" s="205" t="s">
        <v>132</v>
      </c>
      <c r="AB227" s="141">
        <v>1.0</v>
      </c>
      <c r="AC227" s="142">
        <v>0.46914351851851854</v>
      </c>
      <c r="AD227" s="206" t="s">
        <v>140</v>
      </c>
      <c r="AE227" s="207" t="s">
        <v>132</v>
      </c>
      <c r="AF227" s="133" t="s">
        <v>133</v>
      </c>
      <c r="AG227" s="207">
        <v>1.95</v>
      </c>
      <c r="AH227" s="449">
        <v>25.0</v>
      </c>
      <c r="AI227" s="209">
        <v>25.0</v>
      </c>
      <c r="AJ227" s="207">
        <v>0.0</v>
      </c>
      <c r="AK227" s="210">
        <v>-0.87</v>
      </c>
      <c r="AL227" s="114"/>
      <c r="AM227" s="265">
        <f>AK227+AM225</f>
        <v>2141.53</v>
      </c>
      <c r="AN227" s="266">
        <f>if(AM227&gt;AN225,AM227,AN225)</f>
        <v>2168.4</v>
      </c>
      <c r="AO227" s="266">
        <f>AM227-AN227</f>
        <v>-26.87</v>
      </c>
      <c r="AP227" s="267">
        <f>AO227/AN227</f>
        <v>-0.01239162516</v>
      </c>
      <c r="AQ227" s="268">
        <f>AK227/AI227</f>
        <v>-0.0348</v>
      </c>
      <c r="AR227" s="149"/>
      <c r="AS227" s="132"/>
      <c r="AT227" s="132"/>
      <c r="AU227" s="132"/>
      <c r="AV227" s="132"/>
      <c r="AW227" s="132"/>
      <c r="AX227" s="132"/>
      <c r="AY227" s="132"/>
      <c r="AZ227" s="132"/>
      <c r="BA227" s="132"/>
      <c r="BB227" s="132"/>
      <c r="BC227" s="132"/>
      <c r="BD227" s="132"/>
      <c r="BE227" s="132"/>
      <c r="BF227" s="132"/>
      <c r="BG227" s="132"/>
      <c r="BH227" s="132"/>
      <c r="BI227" s="132"/>
      <c r="BJ227" s="132"/>
      <c r="BK227" s="132"/>
      <c r="BL227" s="132"/>
      <c r="BM227" s="132"/>
      <c r="BN227" s="132"/>
    </row>
    <row r="228">
      <c r="A228" s="484" t="b">
        <v>0</v>
      </c>
      <c r="B228" s="94"/>
      <c r="C228" s="95"/>
      <c r="D228" s="96"/>
      <c r="E228" s="97"/>
      <c r="F228" s="98"/>
      <c r="G228" s="98"/>
      <c r="H228" s="98" t="str">
        <f>VLOOKUP(H227,VALIDATION!F:G,2,false)</f>
        <v>61f51d3aa4eaad5dc97704dd</v>
      </c>
      <c r="I228" s="99">
        <v>1.75</v>
      </c>
      <c r="J228" s="99">
        <v>2.3</v>
      </c>
      <c r="K228" s="96"/>
      <c r="L228" s="96"/>
      <c r="M228" s="96"/>
      <c r="N228" s="279"/>
      <c r="O228" s="168">
        <v>6.0</v>
      </c>
      <c r="P228" s="169">
        <v>4.0</v>
      </c>
      <c r="Q228" s="294">
        <v>3.0</v>
      </c>
      <c r="R228" s="295">
        <v>6.0</v>
      </c>
      <c r="S228" s="198"/>
      <c r="T228" s="199"/>
      <c r="U228" s="200"/>
      <c r="V228" s="201"/>
      <c r="W228" s="202"/>
      <c r="X228" s="202"/>
      <c r="Y228" s="360">
        <v>0.0</v>
      </c>
      <c r="Z228" s="361">
        <v>0.0</v>
      </c>
      <c r="AA228" s="272" t="s">
        <v>132</v>
      </c>
      <c r="AB228" s="107">
        <v>2.0</v>
      </c>
      <c r="AC228" s="108">
        <v>0.47458333333333336</v>
      </c>
      <c r="AD228" s="273" t="s">
        <v>179</v>
      </c>
      <c r="AE228" s="274" t="s">
        <v>132</v>
      </c>
      <c r="AF228" s="99" t="s">
        <v>166</v>
      </c>
      <c r="AG228" s="274">
        <v>2.02</v>
      </c>
      <c r="AH228" s="411">
        <v>24.13</v>
      </c>
      <c r="AI228" s="276"/>
      <c r="AJ228" s="274"/>
      <c r="AK228" s="277"/>
      <c r="AL228" s="114"/>
      <c r="AM228" s="278"/>
      <c r="AN228" s="98"/>
      <c r="AO228" s="98"/>
      <c r="AP228" s="116"/>
      <c r="AQ228" s="117"/>
      <c r="AR228" s="116"/>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row>
    <row r="229">
      <c r="A229" s="485" t="b">
        <v>0</v>
      </c>
      <c r="B229" s="313"/>
      <c r="C229" s="314"/>
      <c r="D229" s="315"/>
      <c r="E229" s="316"/>
      <c r="F229" s="317"/>
      <c r="G229" s="317"/>
      <c r="H229" s="317"/>
      <c r="I229" s="317"/>
      <c r="J229" s="317"/>
      <c r="K229" s="315"/>
      <c r="L229" s="315"/>
      <c r="M229" s="315"/>
      <c r="N229" s="383"/>
      <c r="O229" s="221">
        <v>6.0</v>
      </c>
      <c r="P229" s="222">
        <v>4.0</v>
      </c>
      <c r="Q229" s="298">
        <v>3.0</v>
      </c>
      <c r="R229" s="299">
        <v>6.0</v>
      </c>
      <c r="S229" s="300">
        <v>6.0</v>
      </c>
      <c r="T229" s="301">
        <v>7.0</v>
      </c>
      <c r="U229" s="227"/>
      <c r="V229" s="228"/>
      <c r="W229" s="229"/>
      <c r="X229" s="229"/>
      <c r="Y229" s="342"/>
      <c r="Z229" s="323"/>
      <c r="AA229" s="324"/>
      <c r="AB229" s="343"/>
      <c r="AC229" s="326"/>
      <c r="AD229" s="322" t="s">
        <v>142</v>
      </c>
      <c r="AE229" s="327"/>
      <c r="AF229" s="328"/>
      <c r="AG229" s="327"/>
      <c r="AH229" s="444"/>
      <c r="AI229" s="330"/>
      <c r="AJ229" s="331"/>
      <c r="AK229" s="332"/>
      <c r="AL229" s="242"/>
      <c r="AM229" s="333"/>
      <c r="AN229" s="317"/>
      <c r="AO229" s="317"/>
      <c r="AP229" s="334"/>
      <c r="AQ229" s="335"/>
      <c r="AR229" s="149"/>
      <c r="AS229" s="132"/>
      <c r="AT229" s="132"/>
      <c r="AU229" s="132"/>
      <c r="AV229" s="132"/>
      <c r="AW229" s="132"/>
      <c r="AX229" s="132"/>
      <c r="AY229" s="132"/>
      <c r="AZ229" s="132"/>
      <c r="BA229" s="132"/>
      <c r="BB229" s="132"/>
      <c r="BC229" s="132"/>
      <c r="BD229" s="132"/>
      <c r="BE229" s="132"/>
      <c r="BF229" s="132"/>
      <c r="BG229" s="132"/>
      <c r="BH229" s="132"/>
      <c r="BI229" s="132"/>
      <c r="BJ229" s="132"/>
      <c r="BK229" s="132"/>
      <c r="BL229" s="132"/>
      <c r="BM229" s="132"/>
      <c r="BN229" s="132"/>
    </row>
    <row r="230">
      <c r="A230" s="484" t="b">
        <v>0</v>
      </c>
      <c r="B230" s="363">
        <v>44594.0</v>
      </c>
      <c r="C230" s="364">
        <v>0.49743055555555554</v>
      </c>
      <c r="D230" s="100" t="s">
        <v>550</v>
      </c>
      <c r="E230" s="486" t="s">
        <v>16</v>
      </c>
      <c r="F230" s="396" t="s">
        <v>144</v>
      </c>
      <c r="G230" s="99" t="s">
        <v>55</v>
      </c>
      <c r="H230" s="165" t="s">
        <v>217</v>
      </c>
      <c r="I230" s="99" t="s">
        <v>551</v>
      </c>
      <c r="J230" s="99" t="s">
        <v>552</v>
      </c>
      <c r="K230" s="100" t="s">
        <v>551</v>
      </c>
      <c r="L230" s="100"/>
      <c r="M230" s="100"/>
      <c r="N230" s="270"/>
      <c r="O230" s="303">
        <v>7.0</v>
      </c>
      <c r="P230" s="304">
        <v>6.0</v>
      </c>
      <c r="Q230" s="196"/>
      <c r="R230" s="197"/>
      <c r="S230" s="198"/>
      <c r="T230" s="199"/>
      <c r="U230" s="200"/>
      <c r="V230" s="201"/>
      <c r="W230" s="202"/>
      <c r="X230" s="202"/>
      <c r="Y230" s="360">
        <v>0.0</v>
      </c>
      <c r="Z230" s="361">
        <v>0.0</v>
      </c>
      <c r="AA230" s="346" t="s">
        <v>133</v>
      </c>
      <c r="AB230" s="107">
        <v>1.0</v>
      </c>
      <c r="AC230" s="108">
        <v>0.4765972222222222</v>
      </c>
      <c r="AD230" s="273" t="s">
        <v>140</v>
      </c>
      <c r="AE230" s="274" t="s">
        <v>133</v>
      </c>
      <c r="AF230" s="99" t="s">
        <v>133</v>
      </c>
      <c r="AG230" s="274">
        <v>6.4</v>
      </c>
      <c r="AH230" s="411">
        <v>5.0</v>
      </c>
      <c r="AI230" s="276">
        <v>11.0</v>
      </c>
      <c r="AJ230" s="274">
        <v>0.0</v>
      </c>
      <c r="AK230" s="277">
        <v>-11.0</v>
      </c>
      <c r="AL230" s="114"/>
      <c r="AM230" s="188">
        <f>AK230+AM227</f>
        <v>2130.53</v>
      </c>
      <c r="AN230" s="189">
        <f>if(AM230&gt;AN227,AM230,AN227)</f>
        <v>2168.4</v>
      </c>
      <c r="AO230" s="189">
        <f>AM230-AN230</f>
        <v>-37.87</v>
      </c>
      <c r="AP230" s="190">
        <f>AO230/AN230</f>
        <v>-0.01746448995</v>
      </c>
      <c r="AQ230" s="191">
        <f>AK230/AI230</f>
        <v>-1</v>
      </c>
      <c r="AR230" s="116"/>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row>
    <row r="231">
      <c r="A231" s="485" t="b">
        <v>0</v>
      </c>
      <c r="B231" s="128"/>
      <c r="C231" s="129"/>
      <c r="D231" s="130"/>
      <c r="E231" s="131"/>
      <c r="F231" s="132"/>
      <c r="G231" s="132"/>
      <c r="H231" s="132" t="str">
        <f>VLOOKUP(H230,VALIDATION!F:G,2,false)</f>
        <v>61f51d3aa4eaad5dc97704dd</v>
      </c>
      <c r="I231" s="133">
        <v>1.55</v>
      </c>
      <c r="J231" s="133">
        <v>2.78</v>
      </c>
      <c r="K231" s="130"/>
      <c r="L231" s="130"/>
      <c r="M231" s="130"/>
      <c r="N231" s="195"/>
      <c r="O231" s="303">
        <v>7.0</v>
      </c>
      <c r="P231" s="304">
        <v>6.0</v>
      </c>
      <c r="Q231" s="305">
        <v>1.0</v>
      </c>
      <c r="R231" s="306">
        <v>0.0</v>
      </c>
      <c r="S231" s="198"/>
      <c r="T231" s="199"/>
      <c r="U231" s="200"/>
      <c r="V231" s="201"/>
      <c r="W231" s="202"/>
      <c r="X231" s="202"/>
      <c r="Y231" s="376">
        <v>0.0</v>
      </c>
      <c r="Z231" s="377">
        <v>0.0</v>
      </c>
      <c r="AA231" s="345" t="s">
        <v>132</v>
      </c>
      <c r="AB231" s="141">
        <v>2.0</v>
      </c>
      <c r="AC231" s="142">
        <v>0.47934027777777777</v>
      </c>
      <c r="AD231" s="206" t="s">
        <v>140</v>
      </c>
      <c r="AE231" s="207" t="s">
        <v>133</v>
      </c>
      <c r="AF231" s="133" t="s">
        <v>133</v>
      </c>
      <c r="AG231" s="207">
        <v>16.0</v>
      </c>
      <c r="AH231" s="449">
        <v>2.5</v>
      </c>
      <c r="AI231" s="209"/>
      <c r="AJ231" s="207"/>
      <c r="AK231" s="210"/>
      <c r="AL231" s="114"/>
      <c r="AM231" s="211"/>
      <c r="AN231" s="132"/>
      <c r="AO231" s="132"/>
      <c r="AP231" s="149"/>
      <c r="AQ231" s="150"/>
      <c r="AR231" s="149"/>
      <c r="AS231" s="132"/>
      <c r="AT231" s="132"/>
      <c r="AU231" s="132"/>
      <c r="AV231" s="132"/>
      <c r="AW231" s="132"/>
      <c r="AX231" s="132"/>
      <c r="AY231" s="132"/>
      <c r="AZ231" s="132"/>
      <c r="BA231" s="132"/>
      <c r="BB231" s="132"/>
      <c r="BC231" s="132"/>
      <c r="BD231" s="132"/>
      <c r="BE231" s="132"/>
      <c r="BF231" s="132"/>
      <c r="BG231" s="132"/>
      <c r="BH231" s="132"/>
      <c r="BI231" s="132"/>
      <c r="BJ231" s="132"/>
      <c r="BK231" s="132"/>
      <c r="BL231" s="132"/>
      <c r="BM231" s="132"/>
      <c r="BN231" s="132"/>
    </row>
    <row r="232">
      <c r="A232" s="484" t="b">
        <v>0</v>
      </c>
      <c r="B232" s="94"/>
      <c r="C232" s="95"/>
      <c r="D232" s="96"/>
      <c r="E232" s="97"/>
      <c r="F232" s="98"/>
      <c r="G232" s="98"/>
      <c r="H232" s="98"/>
      <c r="I232" s="98"/>
      <c r="J232" s="98"/>
      <c r="K232" s="96"/>
      <c r="L232" s="96"/>
      <c r="M232" s="96"/>
      <c r="N232" s="270"/>
      <c r="O232" s="303">
        <v>7.0</v>
      </c>
      <c r="P232" s="304">
        <v>6.0</v>
      </c>
      <c r="Q232" s="305">
        <v>1.0</v>
      </c>
      <c r="R232" s="306">
        <v>0.0</v>
      </c>
      <c r="S232" s="198"/>
      <c r="T232" s="199"/>
      <c r="U232" s="200"/>
      <c r="V232" s="201"/>
      <c r="W232" s="202"/>
      <c r="X232" s="202"/>
      <c r="Y232" s="360">
        <v>40.0</v>
      </c>
      <c r="Z232" s="361">
        <v>0.0</v>
      </c>
      <c r="AA232" s="346" t="s">
        <v>132</v>
      </c>
      <c r="AB232" s="107">
        <v>3.0</v>
      </c>
      <c r="AC232" s="108">
        <v>0.4794907407407407</v>
      </c>
      <c r="AD232" s="273" t="s">
        <v>140</v>
      </c>
      <c r="AE232" s="274" t="s">
        <v>133</v>
      </c>
      <c r="AF232" s="99" t="s">
        <v>133</v>
      </c>
      <c r="AG232" s="274">
        <v>19.0</v>
      </c>
      <c r="AH232" s="411">
        <v>2.5</v>
      </c>
      <c r="AI232" s="276"/>
      <c r="AJ232" s="274"/>
      <c r="AK232" s="277"/>
      <c r="AL232" s="114"/>
      <c r="AM232" s="278"/>
      <c r="AN232" s="98"/>
      <c r="AO232" s="98"/>
      <c r="AP232" s="116"/>
      <c r="AQ232" s="117"/>
      <c r="AR232" s="116"/>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row>
    <row r="233">
      <c r="A233" s="485" t="b">
        <v>0</v>
      </c>
      <c r="B233" s="128"/>
      <c r="C233" s="129"/>
      <c r="D233" s="130"/>
      <c r="E233" s="131"/>
      <c r="F233" s="132"/>
      <c r="G233" s="132"/>
      <c r="H233" s="132"/>
      <c r="I233" s="132"/>
      <c r="J233" s="132"/>
      <c r="K233" s="130"/>
      <c r="L233" s="130"/>
      <c r="M233" s="130"/>
      <c r="N233" s="397" t="s">
        <v>553</v>
      </c>
      <c r="O233" s="303">
        <v>7.0</v>
      </c>
      <c r="P233" s="304">
        <v>6.0</v>
      </c>
      <c r="Q233" s="305">
        <v>5.0</v>
      </c>
      <c r="R233" s="306">
        <v>3.0</v>
      </c>
      <c r="S233" s="198"/>
      <c r="T233" s="199"/>
      <c r="U233" s="200"/>
      <c r="V233" s="201"/>
      <c r="W233" s="202"/>
      <c r="X233" s="202"/>
      <c r="Y233" s="143"/>
      <c r="Z233" s="367"/>
      <c r="AA233" s="345" t="s">
        <v>133</v>
      </c>
      <c r="AB233" s="141">
        <v>4.0</v>
      </c>
      <c r="AC233" s="142">
        <v>0.4936111111111111</v>
      </c>
      <c r="AD233" s="206" t="s">
        <v>140</v>
      </c>
      <c r="AE233" s="207" t="s">
        <v>133</v>
      </c>
      <c r="AF233" s="133" t="s">
        <v>133</v>
      </c>
      <c r="AG233" s="207">
        <v>50.0</v>
      </c>
      <c r="AH233" s="449">
        <v>1.0</v>
      </c>
      <c r="AI233" s="209"/>
      <c r="AJ233" s="207"/>
      <c r="AK233" s="210"/>
      <c r="AL233" s="114"/>
      <c r="AM233" s="211"/>
      <c r="AN233" s="132"/>
      <c r="AO233" s="132"/>
      <c r="AP233" s="149"/>
      <c r="AQ233" s="150"/>
      <c r="AR233" s="149"/>
      <c r="AS233" s="132"/>
      <c r="AT233" s="132"/>
      <c r="AU233" s="132"/>
      <c r="AV233" s="132"/>
      <c r="AW233" s="132"/>
      <c r="AX233" s="132"/>
      <c r="AY233" s="132"/>
      <c r="AZ233" s="132"/>
      <c r="BA233" s="132"/>
      <c r="BB233" s="132"/>
      <c r="BC233" s="132"/>
      <c r="BD233" s="132"/>
      <c r="BE233" s="132"/>
      <c r="BF233" s="132"/>
      <c r="BG233" s="132"/>
      <c r="BH233" s="132"/>
      <c r="BI233" s="132"/>
      <c r="BJ233" s="132"/>
      <c r="BK233" s="132"/>
      <c r="BL233" s="132"/>
      <c r="BM233" s="132"/>
      <c r="BN233" s="132"/>
    </row>
    <row r="234">
      <c r="A234" s="484" t="b">
        <v>0</v>
      </c>
      <c r="B234" s="215"/>
      <c r="C234" s="216"/>
      <c r="D234" s="217"/>
      <c r="E234" s="218"/>
      <c r="F234" s="219"/>
      <c r="G234" s="219"/>
      <c r="H234" s="219"/>
      <c r="I234" s="219"/>
      <c r="J234" s="219"/>
      <c r="K234" s="217"/>
      <c r="L234" s="217"/>
      <c r="M234" s="217"/>
      <c r="N234" s="220"/>
      <c r="O234" s="221">
        <v>7.0</v>
      </c>
      <c r="P234" s="222">
        <v>6.0</v>
      </c>
      <c r="Q234" s="298">
        <v>6.0</v>
      </c>
      <c r="R234" s="299">
        <v>4.0</v>
      </c>
      <c r="S234" s="225"/>
      <c r="T234" s="226"/>
      <c r="U234" s="227"/>
      <c r="V234" s="228"/>
      <c r="W234" s="229"/>
      <c r="X234" s="229"/>
      <c r="Y234" s="302"/>
      <c r="Z234" s="231"/>
      <c r="AA234" s="479"/>
      <c r="AB234" s="233"/>
      <c r="AC234" s="234"/>
      <c r="AD234" s="235" t="s">
        <v>142</v>
      </c>
      <c r="AE234" s="236"/>
      <c r="AF234" s="237"/>
      <c r="AG234" s="240"/>
      <c r="AH234" s="488"/>
      <c r="AI234" s="239"/>
      <c r="AJ234" s="240"/>
      <c r="AK234" s="241"/>
      <c r="AL234" s="242"/>
      <c r="AM234" s="243"/>
      <c r="AN234" s="219"/>
      <c r="AO234" s="219"/>
      <c r="AP234" s="244"/>
      <c r="AQ234" s="245"/>
      <c r="AR234" s="116"/>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row>
    <row r="235">
      <c r="A235" s="485" t="b">
        <v>0</v>
      </c>
      <c r="B235" s="288">
        <v>44594.0</v>
      </c>
      <c r="C235" s="289">
        <v>0.5536689814814815</v>
      </c>
      <c r="D235" s="134" t="s">
        <v>554</v>
      </c>
      <c r="E235" s="487" t="s">
        <v>16</v>
      </c>
      <c r="F235" s="395" t="s">
        <v>144</v>
      </c>
      <c r="G235" s="133" t="s">
        <v>59</v>
      </c>
      <c r="H235" s="251" t="s">
        <v>504</v>
      </c>
      <c r="I235" s="133" t="s">
        <v>555</v>
      </c>
      <c r="J235" s="133" t="s">
        <v>556</v>
      </c>
      <c r="K235" s="134" t="s">
        <v>556</v>
      </c>
      <c r="L235" s="134"/>
      <c r="M235" s="134"/>
      <c r="N235" s="473"/>
      <c r="O235" s="168">
        <v>3.0</v>
      </c>
      <c r="P235" s="169">
        <v>6.0</v>
      </c>
      <c r="Q235" s="294">
        <v>0.0</v>
      </c>
      <c r="R235" s="295">
        <v>1.0</v>
      </c>
      <c r="S235" s="198"/>
      <c r="T235" s="199"/>
      <c r="U235" s="200"/>
      <c r="V235" s="201"/>
      <c r="W235" s="202"/>
      <c r="X235" s="202"/>
      <c r="Y235" s="376">
        <v>0.0</v>
      </c>
      <c r="Z235" s="377">
        <v>0.0</v>
      </c>
      <c r="AA235" s="205" t="s">
        <v>133</v>
      </c>
      <c r="AB235" s="141">
        <v>1.0</v>
      </c>
      <c r="AC235" s="142">
        <v>0.5193055555555556</v>
      </c>
      <c r="AD235" s="206" t="s">
        <v>140</v>
      </c>
      <c r="AE235" s="207" t="s">
        <v>133</v>
      </c>
      <c r="AF235" s="133" t="s">
        <v>166</v>
      </c>
      <c r="AG235" s="207">
        <v>1.11</v>
      </c>
      <c r="AH235" s="449">
        <v>68.18</v>
      </c>
      <c r="AI235" s="209">
        <v>8.75</v>
      </c>
      <c r="AJ235" s="207">
        <v>0.0</v>
      </c>
      <c r="AK235" s="210">
        <v>0.0</v>
      </c>
      <c r="AL235" s="114"/>
      <c r="AM235" s="265">
        <f>AK235+AM230</f>
        <v>2130.53</v>
      </c>
      <c r="AN235" s="266">
        <f>if(AM235&gt;AN230,AM235,AN230)</f>
        <v>2168.4</v>
      </c>
      <c r="AO235" s="266">
        <f>AM235-AN235</f>
        <v>-37.87</v>
      </c>
      <c r="AP235" s="267">
        <f>AO235/AN235</f>
        <v>-0.01746448995</v>
      </c>
      <c r="AQ235" s="268">
        <f>AK235/AI235</f>
        <v>0</v>
      </c>
      <c r="AR235" s="149"/>
      <c r="AS235" s="132"/>
      <c r="AT235" s="132"/>
      <c r="AU235" s="132"/>
      <c r="AV235" s="132"/>
      <c r="AW235" s="132"/>
      <c r="AX235" s="132"/>
      <c r="AY235" s="132"/>
      <c r="AZ235" s="132"/>
      <c r="BA235" s="132"/>
      <c r="BB235" s="132"/>
      <c r="BC235" s="132"/>
      <c r="BD235" s="132"/>
      <c r="BE235" s="132"/>
      <c r="BF235" s="132"/>
      <c r="BG235" s="132"/>
      <c r="BH235" s="132"/>
      <c r="BI235" s="132"/>
      <c r="BJ235" s="132"/>
      <c r="BK235" s="132"/>
      <c r="BL235" s="132"/>
      <c r="BM235" s="132"/>
      <c r="BN235" s="132"/>
    </row>
    <row r="236">
      <c r="A236" s="484" t="b">
        <v>0</v>
      </c>
      <c r="B236" s="94"/>
      <c r="C236" s="95"/>
      <c r="D236" s="96"/>
      <c r="E236" s="97"/>
      <c r="F236" s="98"/>
      <c r="G236" s="98"/>
      <c r="H236" s="98" t="str">
        <f>VLOOKUP(H235,VALIDATION!F:G,2,false)</f>
        <v>61f51d62a4eaad5dc97704e8</v>
      </c>
      <c r="I236" s="99">
        <v>2.26</v>
      </c>
      <c r="J236" s="99">
        <v>1.78</v>
      </c>
      <c r="K236" s="96"/>
      <c r="L236" s="96"/>
      <c r="M236" s="96"/>
      <c r="N236" s="270"/>
      <c r="O236" s="168">
        <v>3.0</v>
      </c>
      <c r="P236" s="169">
        <v>6.0</v>
      </c>
      <c r="Q236" s="294">
        <v>1.0</v>
      </c>
      <c r="R236" s="295">
        <v>3.0</v>
      </c>
      <c r="S236" s="198"/>
      <c r="T236" s="199"/>
      <c r="U236" s="200"/>
      <c r="V236" s="201"/>
      <c r="W236" s="202"/>
      <c r="X236" s="202"/>
      <c r="Y236" s="273">
        <v>0.0</v>
      </c>
      <c r="Z236" s="271">
        <v>15.0</v>
      </c>
      <c r="AA236" s="272" t="s">
        <v>132</v>
      </c>
      <c r="AB236" s="107">
        <v>2.0</v>
      </c>
      <c r="AC236" s="108">
        <v>0.5263773148148149</v>
      </c>
      <c r="AD236" s="273" t="s">
        <v>140</v>
      </c>
      <c r="AE236" s="274" t="s">
        <v>133</v>
      </c>
      <c r="AF236" s="99" t="s">
        <v>166</v>
      </c>
      <c r="AG236" s="274">
        <v>1.06</v>
      </c>
      <c r="AH236" s="411">
        <v>20.83</v>
      </c>
      <c r="AI236" s="276"/>
      <c r="AJ236" s="274"/>
      <c r="AK236" s="277"/>
      <c r="AL236" s="114"/>
      <c r="AM236" s="278"/>
      <c r="AN236" s="98"/>
      <c r="AO236" s="98"/>
      <c r="AP236" s="116"/>
      <c r="AQ236" s="117"/>
      <c r="AR236" s="116"/>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row>
    <row r="237">
      <c r="A237" s="485" t="b">
        <v>0</v>
      </c>
      <c r="B237" s="128"/>
      <c r="C237" s="129"/>
      <c r="D237" s="130"/>
      <c r="E237" s="131"/>
      <c r="F237" s="132"/>
      <c r="G237" s="132"/>
      <c r="H237" s="132"/>
      <c r="I237" s="132"/>
      <c r="J237" s="132"/>
      <c r="K237" s="130"/>
      <c r="L237" s="130"/>
      <c r="M237" s="130"/>
      <c r="N237" s="473" t="s">
        <v>557</v>
      </c>
      <c r="O237" s="168">
        <v>3.0</v>
      </c>
      <c r="P237" s="169">
        <v>6.0</v>
      </c>
      <c r="Q237" s="294">
        <v>3.0</v>
      </c>
      <c r="R237" s="295">
        <v>3.0</v>
      </c>
      <c r="S237" s="198"/>
      <c r="T237" s="199"/>
      <c r="U237" s="200"/>
      <c r="V237" s="201"/>
      <c r="W237" s="202"/>
      <c r="X237" s="202"/>
      <c r="Y237" s="376">
        <v>0.0</v>
      </c>
      <c r="Z237" s="377">
        <v>0.0</v>
      </c>
      <c r="AA237" s="205" t="s">
        <v>133</v>
      </c>
      <c r="AB237" s="141">
        <v>3.0</v>
      </c>
      <c r="AC237" s="142">
        <v>0.5308564814814815</v>
      </c>
      <c r="AD237" s="206" t="s">
        <v>165</v>
      </c>
      <c r="AE237" s="207" t="s">
        <v>133</v>
      </c>
      <c r="AF237" s="133" t="s">
        <v>133</v>
      </c>
      <c r="AG237" s="207">
        <v>1.27</v>
      </c>
      <c r="AH237" s="449">
        <v>15.74</v>
      </c>
      <c r="AI237" s="209"/>
      <c r="AJ237" s="207"/>
      <c r="AK237" s="210"/>
      <c r="AL237" s="114"/>
      <c r="AM237" s="211"/>
      <c r="AN237" s="132"/>
      <c r="AO237" s="132"/>
      <c r="AP237" s="149"/>
      <c r="AQ237" s="150"/>
      <c r="AR237" s="149"/>
      <c r="AS237" s="132"/>
      <c r="AT237" s="132"/>
      <c r="AU237" s="132"/>
      <c r="AV237" s="132"/>
      <c r="AW237" s="132"/>
      <c r="AX237" s="132"/>
      <c r="AY237" s="132"/>
      <c r="AZ237" s="132"/>
      <c r="BA237" s="132"/>
      <c r="BB237" s="132"/>
      <c r="BC237" s="132"/>
      <c r="BD237" s="132"/>
      <c r="BE237" s="132"/>
      <c r="BF237" s="132"/>
      <c r="BG237" s="132"/>
      <c r="BH237" s="132"/>
      <c r="BI237" s="132"/>
      <c r="BJ237" s="132"/>
      <c r="BK237" s="132"/>
      <c r="BL237" s="132"/>
      <c r="BM237" s="132"/>
      <c r="BN237" s="132"/>
    </row>
    <row r="238">
      <c r="A238" s="484" t="b">
        <v>0</v>
      </c>
      <c r="B238" s="94"/>
      <c r="C238" s="95"/>
      <c r="D238" s="96"/>
      <c r="E238" s="97"/>
      <c r="F238" s="98"/>
      <c r="G238" s="98"/>
      <c r="H238" s="98"/>
      <c r="I238" s="98"/>
      <c r="J238" s="98"/>
      <c r="K238" s="96"/>
      <c r="L238" s="96"/>
      <c r="M238" s="96"/>
      <c r="N238" s="489" t="s">
        <v>558</v>
      </c>
      <c r="O238" s="303">
        <v>3.0</v>
      </c>
      <c r="P238" s="304">
        <v>6.0</v>
      </c>
      <c r="Q238" s="305">
        <v>4.0</v>
      </c>
      <c r="R238" s="306">
        <v>3.0</v>
      </c>
      <c r="S238" s="198"/>
      <c r="T238" s="199"/>
      <c r="U238" s="200"/>
      <c r="V238" s="201"/>
      <c r="W238" s="202"/>
      <c r="X238" s="202"/>
      <c r="Y238" s="360">
        <v>0.0</v>
      </c>
      <c r="Z238" s="361">
        <v>0.0</v>
      </c>
      <c r="AA238" s="346" t="s">
        <v>133</v>
      </c>
      <c r="AB238" s="107">
        <v>4.0</v>
      </c>
      <c r="AC238" s="108">
        <v>0.5334027777777778</v>
      </c>
      <c r="AD238" s="273" t="s">
        <v>165</v>
      </c>
      <c r="AE238" s="274" t="s">
        <v>133</v>
      </c>
      <c r="AF238" s="99" t="s">
        <v>133</v>
      </c>
      <c r="AG238" s="274">
        <v>1.35</v>
      </c>
      <c r="AH238" s="411">
        <v>12.85</v>
      </c>
      <c r="AI238" s="276"/>
      <c r="AJ238" s="274"/>
      <c r="AK238" s="277"/>
      <c r="AL238" s="114"/>
      <c r="AM238" s="278"/>
      <c r="AN238" s="98"/>
      <c r="AO238" s="98"/>
      <c r="AP238" s="116"/>
      <c r="AQ238" s="117"/>
      <c r="AR238" s="116"/>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row>
    <row r="239">
      <c r="A239" s="485" t="b">
        <v>0</v>
      </c>
      <c r="B239" s="313"/>
      <c r="C239" s="314"/>
      <c r="D239" s="315"/>
      <c r="E239" s="316"/>
      <c r="F239" s="317"/>
      <c r="G239" s="317"/>
      <c r="H239" s="317"/>
      <c r="I239" s="317"/>
      <c r="J239" s="317"/>
      <c r="K239" s="315"/>
      <c r="L239" s="315"/>
      <c r="M239" s="315"/>
      <c r="N239" s="318" t="s">
        <v>559</v>
      </c>
      <c r="O239" s="221">
        <v>3.0</v>
      </c>
      <c r="P239" s="222">
        <v>6.0</v>
      </c>
      <c r="Q239" s="298">
        <v>6.0</v>
      </c>
      <c r="R239" s="299">
        <v>7.0</v>
      </c>
      <c r="S239" s="225"/>
      <c r="T239" s="226"/>
      <c r="U239" s="227"/>
      <c r="V239" s="228"/>
      <c r="W239" s="229"/>
      <c r="X239" s="229"/>
      <c r="Y239" s="342"/>
      <c r="Z239" s="323"/>
      <c r="AA239" s="418"/>
      <c r="AB239" s="343"/>
      <c r="AC239" s="326"/>
      <c r="AD239" s="322" t="s">
        <v>142</v>
      </c>
      <c r="AE239" s="327"/>
      <c r="AF239" s="328"/>
      <c r="AG239" s="331"/>
      <c r="AH239" s="490"/>
      <c r="AI239" s="330"/>
      <c r="AJ239" s="331"/>
      <c r="AK239" s="332"/>
      <c r="AL239" s="242"/>
      <c r="AM239" s="333"/>
      <c r="AN239" s="317"/>
      <c r="AO239" s="317"/>
      <c r="AP239" s="334"/>
      <c r="AQ239" s="335"/>
      <c r="AR239" s="149"/>
      <c r="AS239" s="132"/>
      <c r="AT239" s="132"/>
      <c r="AU239" s="132"/>
      <c r="AV239" s="132"/>
      <c r="AW239" s="132"/>
      <c r="AX239" s="132"/>
      <c r="AY239" s="132"/>
      <c r="AZ239" s="132"/>
      <c r="BA239" s="132"/>
      <c r="BB239" s="132"/>
      <c r="BC239" s="132"/>
      <c r="BD239" s="132"/>
      <c r="BE239" s="132"/>
      <c r="BF239" s="132"/>
      <c r="BG239" s="132"/>
      <c r="BH239" s="132"/>
      <c r="BI239" s="132"/>
      <c r="BJ239" s="132"/>
      <c r="BK239" s="132"/>
      <c r="BL239" s="132"/>
      <c r="BM239" s="132"/>
      <c r="BN239" s="132"/>
    </row>
    <row r="240">
      <c r="A240" s="484" t="b">
        <v>0</v>
      </c>
      <c r="B240" s="363">
        <v>44594.0</v>
      </c>
      <c r="C240" s="364">
        <v>0.8194791666666666</v>
      </c>
      <c r="D240" s="100" t="s">
        <v>560</v>
      </c>
      <c r="E240" s="486" t="s">
        <v>16</v>
      </c>
      <c r="F240" s="396" t="s">
        <v>144</v>
      </c>
      <c r="G240" s="99" t="s">
        <v>57</v>
      </c>
      <c r="H240" s="165" t="s">
        <v>222</v>
      </c>
      <c r="I240" s="99" t="s">
        <v>561</v>
      </c>
      <c r="J240" s="99" t="s">
        <v>562</v>
      </c>
      <c r="K240" s="100" t="s">
        <v>562</v>
      </c>
      <c r="L240" s="100"/>
      <c r="M240" s="100"/>
      <c r="N240" s="279" t="s">
        <v>563</v>
      </c>
      <c r="O240" s="168">
        <v>6.0</v>
      </c>
      <c r="P240" s="169">
        <v>3.0</v>
      </c>
      <c r="Q240" s="294">
        <v>4.0</v>
      </c>
      <c r="R240" s="295">
        <v>6.0</v>
      </c>
      <c r="S240" s="296">
        <v>0.0</v>
      </c>
      <c r="T240" s="297">
        <v>1.0</v>
      </c>
      <c r="U240" s="200"/>
      <c r="V240" s="201"/>
      <c r="W240" s="202"/>
      <c r="X240" s="202"/>
      <c r="Y240" s="273" t="s">
        <v>132</v>
      </c>
      <c r="Z240" s="271">
        <v>40.0</v>
      </c>
      <c r="AA240" s="272" t="s">
        <v>132</v>
      </c>
      <c r="AB240" s="107">
        <v>1.0</v>
      </c>
      <c r="AC240" s="108">
        <v>0.8028240740740741</v>
      </c>
      <c r="AD240" s="273" t="s">
        <v>140</v>
      </c>
      <c r="AE240" s="274" t="s">
        <v>133</v>
      </c>
      <c r="AF240" s="99" t="s">
        <v>133</v>
      </c>
      <c r="AG240" s="274">
        <v>2.0</v>
      </c>
      <c r="AH240" s="411">
        <v>15.0</v>
      </c>
      <c r="AI240" s="276">
        <v>15.0</v>
      </c>
      <c r="AJ240" s="274">
        <v>0.3</v>
      </c>
      <c r="AK240" s="277">
        <v>14.7</v>
      </c>
      <c r="AL240" s="114"/>
      <c r="AM240" s="188">
        <f>AK240+AM235</f>
        <v>2145.23</v>
      </c>
      <c r="AN240" s="189">
        <f>if(AM240&gt;AN235,AM240,AN235)</f>
        <v>2168.4</v>
      </c>
      <c r="AO240" s="189">
        <f>AM240-AN240</f>
        <v>-23.17</v>
      </c>
      <c r="AP240" s="190">
        <f>AO240/AN240</f>
        <v>-0.01068529792</v>
      </c>
      <c r="AQ240" s="191">
        <f>AK240/AI240</f>
        <v>0.98</v>
      </c>
      <c r="AR240" s="116"/>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row>
    <row r="241">
      <c r="A241" s="485" t="b">
        <v>0</v>
      </c>
      <c r="B241" s="313"/>
      <c r="C241" s="314"/>
      <c r="D241" s="315"/>
      <c r="E241" s="316"/>
      <c r="F241" s="317"/>
      <c r="G241" s="317"/>
      <c r="H241" s="132" t="str">
        <f>VLOOKUP(H240,VALIDATION!F:G,2,false)</f>
        <v>61f51d73a4eaad5dc97704ec</v>
      </c>
      <c r="I241" s="328">
        <v>1.6</v>
      </c>
      <c r="J241" s="328">
        <v>2.66</v>
      </c>
      <c r="K241" s="315"/>
      <c r="L241" s="315"/>
      <c r="M241" s="315"/>
      <c r="N241" s="318"/>
      <c r="O241" s="221">
        <v>6.0</v>
      </c>
      <c r="P241" s="222">
        <v>3.0</v>
      </c>
      <c r="Q241" s="298">
        <v>4.0</v>
      </c>
      <c r="R241" s="299">
        <v>6.0</v>
      </c>
      <c r="S241" s="300">
        <v>1.0</v>
      </c>
      <c r="T241" s="301">
        <v>6.0</v>
      </c>
      <c r="U241" s="227"/>
      <c r="V241" s="228"/>
      <c r="W241" s="229"/>
      <c r="X241" s="229"/>
      <c r="Y241" s="342"/>
      <c r="Z241" s="323"/>
      <c r="AA241" s="418"/>
      <c r="AB241" s="343"/>
      <c r="AC241" s="326"/>
      <c r="AD241" s="322" t="s">
        <v>142</v>
      </c>
      <c r="AE241" s="327"/>
      <c r="AF241" s="328"/>
      <c r="AG241" s="331"/>
      <c r="AH241" s="490"/>
      <c r="AI241" s="330"/>
      <c r="AJ241" s="331"/>
      <c r="AK241" s="332"/>
      <c r="AL241" s="242"/>
      <c r="AM241" s="333"/>
      <c r="AN241" s="317"/>
      <c r="AO241" s="317"/>
      <c r="AP241" s="334"/>
      <c r="AQ241" s="335"/>
      <c r="AR241" s="149"/>
      <c r="AS241" s="132"/>
      <c r="AT241" s="132"/>
      <c r="AU241" s="132"/>
      <c r="AV241" s="132"/>
      <c r="AW241" s="132"/>
      <c r="AX241" s="132"/>
      <c r="AY241" s="132"/>
      <c r="AZ241" s="132"/>
      <c r="BA241" s="132"/>
      <c r="BB241" s="132"/>
      <c r="BC241" s="132"/>
      <c r="BD241" s="132"/>
      <c r="BE241" s="132"/>
      <c r="BF241" s="132"/>
      <c r="BG241" s="132"/>
      <c r="BH241" s="132"/>
      <c r="BI241" s="132"/>
      <c r="BJ241" s="132"/>
      <c r="BK241" s="132"/>
      <c r="BL241" s="132"/>
      <c r="BM241" s="132"/>
      <c r="BN241" s="132"/>
    </row>
    <row r="242">
      <c r="A242" s="484" t="b">
        <v>0</v>
      </c>
      <c r="B242" s="363">
        <v>44594.0</v>
      </c>
      <c r="C242" s="364">
        <v>0.8237268518518519</v>
      </c>
      <c r="D242" s="100" t="s">
        <v>564</v>
      </c>
      <c r="E242" s="486" t="s">
        <v>16</v>
      </c>
      <c r="F242" s="396" t="s">
        <v>144</v>
      </c>
      <c r="G242" s="99" t="s">
        <v>54</v>
      </c>
      <c r="H242" s="165" t="s">
        <v>467</v>
      </c>
      <c r="I242" s="99" t="s">
        <v>565</v>
      </c>
      <c r="J242" s="99" t="s">
        <v>566</v>
      </c>
      <c r="K242" s="100" t="s">
        <v>565</v>
      </c>
      <c r="L242" s="100"/>
      <c r="M242" s="100"/>
      <c r="N242" s="279" t="s">
        <v>567</v>
      </c>
      <c r="O242" s="168">
        <v>6.0</v>
      </c>
      <c r="P242" s="169">
        <v>2.0</v>
      </c>
      <c r="Q242" s="294">
        <v>3.0</v>
      </c>
      <c r="R242" s="295">
        <v>6.0</v>
      </c>
      <c r="S242" s="296">
        <v>4.0</v>
      </c>
      <c r="T242" s="297">
        <v>1.0</v>
      </c>
      <c r="U242" s="200"/>
      <c r="V242" s="201"/>
      <c r="W242" s="202"/>
      <c r="X242" s="202"/>
      <c r="Y242" s="360">
        <v>0.0</v>
      </c>
      <c r="Z242" s="361">
        <v>0.0</v>
      </c>
      <c r="AA242" s="272" t="s">
        <v>132</v>
      </c>
      <c r="AB242" s="107">
        <v>1.0</v>
      </c>
      <c r="AC242" s="108">
        <v>0.8139120370370371</v>
      </c>
      <c r="AD242" s="273" t="s">
        <v>140</v>
      </c>
      <c r="AE242" s="274" t="s">
        <v>133</v>
      </c>
      <c r="AF242" s="99" t="s">
        <v>133</v>
      </c>
      <c r="AG242" s="274">
        <v>14.0</v>
      </c>
      <c r="AH242" s="411">
        <v>3.0</v>
      </c>
      <c r="AI242" s="276">
        <v>3.0</v>
      </c>
      <c r="AJ242" s="274">
        <v>0.0</v>
      </c>
      <c r="AK242" s="277">
        <v>-3.0</v>
      </c>
      <c r="AL242" s="114"/>
      <c r="AM242" s="188">
        <f>AK242+AM240</f>
        <v>2142.23</v>
      </c>
      <c r="AN242" s="189">
        <f>if(AM242&gt;AN240,AM242,AN240)</f>
        <v>2168.4</v>
      </c>
      <c r="AO242" s="189">
        <f>AM242-AN242</f>
        <v>-26.17</v>
      </c>
      <c r="AP242" s="190">
        <f>AO242/AN242</f>
        <v>-0.01206880649</v>
      </c>
      <c r="AQ242" s="191">
        <f>AK242/AI242</f>
        <v>-1</v>
      </c>
      <c r="AR242" s="116"/>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row>
    <row r="243">
      <c r="A243" s="485" t="b">
        <v>0</v>
      </c>
      <c r="B243" s="313"/>
      <c r="C243" s="314"/>
      <c r="D243" s="315"/>
      <c r="E243" s="316"/>
      <c r="F243" s="317"/>
      <c r="G243" s="317"/>
      <c r="H243" s="132" t="str">
        <f>VLOOKUP(H242,VALIDATION!F:G,2,false)</f>
        <v>61f51d4fa4eaad5dc97704e1</v>
      </c>
      <c r="I243" s="328">
        <v>2.66</v>
      </c>
      <c r="J243" s="328">
        <v>1.6</v>
      </c>
      <c r="K243" s="315"/>
      <c r="L243" s="315"/>
      <c r="M243" s="315"/>
      <c r="N243" s="383"/>
      <c r="O243" s="338">
        <v>6.0</v>
      </c>
      <c r="P243" s="339">
        <v>2.0</v>
      </c>
      <c r="Q243" s="340">
        <v>3.0</v>
      </c>
      <c r="R243" s="341">
        <v>6.0</v>
      </c>
      <c r="S243" s="300">
        <v>6.0</v>
      </c>
      <c r="T243" s="372">
        <v>1.0</v>
      </c>
      <c r="U243" s="227"/>
      <c r="V243" s="228"/>
      <c r="W243" s="229"/>
      <c r="X243" s="229"/>
      <c r="Y243" s="342"/>
      <c r="Z243" s="323"/>
      <c r="AA243" s="324"/>
      <c r="AB243" s="343"/>
      <c r="AC243" s="326"/>
      <c r="AD243" s="322" t="s">
        <v>142</v>
      </c>
      <c r="AE243" s="327"/>
      <c r="AF243" s="328"/>
      <c r="AG243" s="327"/>
      <c r="AH243" s="444"/>
      <c r="AI243" s="330"/>
      <c r="AJ243" s="331"/>
      <c r="AK243" s="332"/>
      <c r="AL243" s="242"/>
      <c r="AM243" s="333"/>
      <c r="AN243" s="317"/>
      <c r="AO243" s="317"/>
      <c r="AP243" s="334"/>
      <c r="AQ243" s="335"/>
      <c r="AR243" s="149"/>
      <c r="AS243" s="132"/>
      <c r="AT243" s="132"/>
      <c r="AU243" s="132"/>
      <c r="AV243" s="132"/>
      <c r="AW243" s="132"/>
      <c r="AX243" s="132"/>
      <c r="AY243" s="132"/>
      <c r="AZ243" s="132"/>
      <c r="BA243" s="132"/>
      <c r="BB243" s="132"/>
      <c r="BC243" s="132"/>
      <c r="BD243" s="132"/>
      <c r="BE243" s="132"/>
      <c r="BF243" s="132"/>
      <c r="BG243" s="132"/>
      <c r="BH243" s="132"/>
      <c r="BI243" s="132"/>
      <c r="BJ243" s="132"/>
      <c r="BK243" s="132"/>
      <c r="BL243" s="132"/>
      <c r="BM243" s="132"/>
      <c r="BN243" s="132"/>
    </row>
    <row r="244">
      <c r="A244" s="484" t="b">
        <v>0</v>
      </c>
      <c r="B244" s="363">
        <v>44594.0</v>
      </c>
      <c r="C244" s="364">
        <v>0.8694907407407407</v>
      </c>
      <c r="D244" s="100" t="s">
        <v>568</v>
      </c>
      <c r="E244" s="486" t="s">
        <v>16</v>
      </c>
      <c r="F244" s="396" t="s">
        <v>144</v>
      </c>
      <c r="G244" s="99" t="s">
        <v>54</v>
      </c>
      <c r="H244" s="165" t="s">
        <v>222</v>
      </c>
      <c r="I244" s="99" t="s">
        <v>569</v>
      </c>
      <c r="J244" s="99" t="s">
        <v>570</v>
      </c>
      <c r="K244" s="100" t="s">
        <v>569</v>
      </c>
      <c r="L244" s="100"/>
      <c r="M244" s="100"/>
      <c r="N244" s="279" t="s">
        <v>571</v>
      </c>
      <c r="O244" s="168">
        <v>6.0</v>
      </c>
      <c r="P244" s="169">
        <v>7.0</v>
      </c>
      <c r="Q244" s="294">
        <v>3.0</v>
      </c>
      <c r="R244" s="295">
        <v>4.0</v>
      </c>
      <c r="S244" s="198"/>
      <c r="T244" s="199"/>
      <c r="U244" s="200"/>
      <c r="V244" s="201"/>
      <c r="W244" s="202"/>
      <c r="X244" s="202"/>
      <c r="Y244" s="360">
        <v>0.0</v>
      </c>
      <c r="Z244" s="361">
        <v>0.0</v>
      </c>
      <c r="AA244" s="272" t="s">
        <v>133</v>
      </c>
      <c r="AB244" s="107">
        <v>1.0</v>
      </c>
      <c r="AC244" s="108">
        <v>0.8308796296296296</v>
      </c>
      <c r="AD244" s="273" t="s">
        <v>140</v>
      </c>
      <c r="AE244" s="274" t="s">
        <v>133</v>
      </c>
      <c r="AF244" s="99" t="s">
        <v>166</v>
      </c>
      <c r="AG244" s="274">
        <v>1.14</v>
      </c>
      <c r="AH244" s="411">
        <v>35.71</v>
      </c>
      <c r="AI244" s="276">
        <v>7.5</v>
      </c>
      <c r="AJ244" s="274">
        <v>0.5</v>
      </c>
      <c r="AK244" s="277">
        <v>24.6</v>
      </c>
      <c r="AL244" s="114"/>
      <c r="AM244" s="188">
        <f>AK244+AM242</f>
        <v>2166.83</v>
      </c>
      <c r="AN244" s="189">
        <f>if(AM244&gt;AN242,AM244,AN242)</f>
        <v>2168.4</v>
      </c>
      <c r="AO244" s="189">
        <f>AM244-AN244</f>
        <v>-1.57</v>
      </c>
      <c r="AP244" s="190">
        <f>AO244/AN244</f>
        <v>-0.0007240361557</v>
      </c>
      <c r="AQ244" s="191">
        <f>AK244/AI244</f>
        <v>3.28</v>
      </c>
      <c r="AR244" s="116"/>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row>
    <row r="245">
      <c r="A245" s="485" t="b">
        <v>0</v>
      </c>
      <c r="B245" s="128"/>
      <c r="C245" s="129"/>
      <c r="D245" s="130"/>
      <c r="E245" s="131"/>
      <c r="F245" s="132"/>
      <c r="G245" s="132"/>
      <c r="H245" s="132" t="str">
        <f>VLOOKUP(H244,VALIDATION!F:G,2,false)</f>
        <v>61f51d73a4eaad5dc97704ec</v>
      </c>
      <c r="I245" s="133">
        <v>1.6</v>
      </c>
      <c r="J245" s="133">
        <v>2.66</v>
      </c>
      <c r="K245" s="130"/>
      <c r="L245" s="130"/>
      <c r="M245" s="130"/>
      <c r="N245" s="195"/>
      <c r="O245" s="168">
        <v>6.0</v>
      </c>
      <c r="P245" s="169">
        <v>7.0</v>
      </c>
      <c r="Q245" s="294">
        <v>3.0</v>
      </c>
      <c r="R245" s="295">
        <v>4.0</v>
      </c>
      <c r="S245" s="198"/>
      <c r="T245" s="199"/>
      <c r="U245" s="200"/>
      <c r="V245" s="201"/>
      <c r="W245" s="202"/>
      <c r="X245" s="202"/>
      <c r="Y245" s="376">
        <v>0.0</v>
      </c>
      <c r="Z245" s="377">
        <v>0.0</v>
      </c>
      <c r="AA245" s="205" t="s">
        <v>133</v>
      </c>
      <c r="AB245" s="141">
        <v>2.0</v>
      </c>
      <c r="AC245" s="142">
        <v>0.8309837962962963</v>
      </c>
      <c r="AD245" s="206" t="s">
        <v>140</v>
      </c>
      <c r="AE245" s="207" t="s">
        <v>133</v>
      </c>
      <c r="AF245" s="133" t="s">
        <v>166</v>
      </c>
      <c r="AG245" s="207">
        <v>1.14</v>
      </c>
      <c r="AH245" s="449">
        <v>17.85</v>
      </c>
      <c r="AI245" s="209"/>
      <c r="AJ245" s="207"/>
      <c r="AK245" s="210"/>
      <c r="AL245" s="114"/>
      <c r="AM245" s="211"/>
      <c r="AN245" s="132"/>
      <c r="AO245" s="132"/>
      <c r="AP245" s="149"/>
      <c r="AQ245" s="150"/>
      <c r="AR245" s="149"/>
      <c r="AS245" s="132"/>
      <c r="AT245" s="132"/>
      <c r="AU245" s="132"/>
      <c r="AV245" s="132"/>
      <c r="AW245" s="132"/>
      <c r="AX245" s="132"/>
      <c r="AY245" s="132"/>
      <c r="AZ245" s="132"/>
      <c r="BA245" s="132"/>
      <c r="BB245" s="132"/>
      <c r="BC245" s="132"/>
      <c r="BD245" s="132"/>
      <c r="BE245" s="132"/>
      <c r="BF245" s="132"/>
      <c r="BG245" s="132"/>
      <c r="BH245" s="132"/>
      <c r="BI245" s="132"/>
      <c r="BJ245" s="132"/>
      <c r="BK245" s="132"/>
      <c r="BL245" s="132"/>
      <c r="BM245" s="132"/>
      <c r="BN245" s="132"/>
    </row>
    <row r="246">
      <c r="A246" s="484" t="b">
        <v>0</v>
      </c>
      <c r="B246" s="94"/>
      <c r="C246" s="95"/>
      <c r="D246" s="96"/>
      <c r="E246" s="97"/>
      <c r="F246" s="98"/>
      <c r="G246" s="98"/>
      <c r="H246" s="98"/>
      <c r="I246" s="98"/>
      <c r="J246" s="98"/>
      <c r="K246" s="96"/>
      <c r="L246" s="96"/>
      <c r="M246" s="96"/>
      <c r="N246" s="279" t="s">
        <v>572</v>
      </c>
      <c r="O246" s="303">
        <v>6.0</v>
      </c>
      <c r="P246" s="304">
        <v>7.0</v>
      </c>
      <c r="Q246" s="294">
        <v>3.0</v>
      </c>
      <c r="R246" s="295">
        <v>4.0</v>
      </c>
      <c r="S246" s="198"/>
      <c r="T246" s="199"/>
      <c r="U246" s="200"/>
      <c r="V246" s="201"/>
      <c r="W246" s="202"/>
      <c r="X246" s="202"/>
      <c r="Y246" s="273">
        <v>40.0</v>
      </c>
      <c r="Z246" s="271">
        <v>30.0</v>
      </c>
      <c r="AA246" s="272" t="s">
        <v>133</v>
      </c>
      <c r="AB246" s="107">
        <v>3.0</v>
      </c>
      <c r="AC246" s="108">
        <v>0.8346990740740741</v>
      </c>
      <c r="AD246" s="273" t="s">
        <v>165</v>
      </c>
      <c r="AE246" s="274" t="s">
        <v>133</v>
      </c>
      <c r="AF246" s="99" t="s">
        <v>133</v>
      </c>
      <c r="AG246" s="274">
        <v>1.3</v>
      </c>
      <c r="AH246" s="411">
        <v>8.33</v>
      </c>
      <c r="AI246" s="276"/>
      <c r="AJ246" s="274"/>
      <c r="AK246" s="277"/>
      <c r="AL246" s="114"/>
      <c r="AM246" s="278"/>
      <c r="AN246" s="98"/>
      <c r="AO246" s="98"/>
      <c r="AP246" s="116"/>
      <c r="AQ246" s="117"/>
      <c r="AR246" s="116"/>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row>
    <row r="247">
      <c r="A247" s="485" t="b">
        <v>0</v>
      </c>
      <c r="B247" s="128"/>
      <c r="C247" s="129"/>
      <c r="D247" s="130"/>
      <c r="E247" s="131"/>
      <c r="F247" s="132"/>
      <c r="G247" s="132"/>
      <c r="H247" s="132"/>
      <c r="I247" s="132"/>
      <c r="J247" s="132"/>
      <c r="K247" s="130"/>
      <c r="L247" s="130"/>
      <c r="M247" s="130"/>
      <c r="N247" s="397" t="s">
        <v>572</v>
      </c>
      <c r="O247" s="303">
        <v>6.0</v>
      </c>
      <c r="P247" s="304">
        <v>7.0</v>
      </c>
      <c r="Q247" s="294">
        <v>4.0</v>
      </c>
      <c r="R247" s="295">
        <v>4.0</v>
      </c>
      <c r="S247" s="198"/>
      <c r="T247" s="199"/>
      <c r="U247" s="200"/>
      <c r="V247" s="201"/>
      <c r="W247" s="202"/>
      <c r="X247" s="202"/>
      <c r="Y247" s="376">
        <v>0.0</v>
      </c>
      <c r="Z247" s="377">
        <v>0.0</v>
      </c>
      <c r="AA247" s="205" t="s">
        <v>132</v>
      </c>
      <c r="AB247" s="141">
        <v>4.0</v>
      </c>
      <c r="AC247" s="142">
        <v>0.840300925925926</v>
      </c>
      <c r="AD247" s="206" t="s">
        <v>165</v>
      </c>
      <c r="AE247" s="207" t="s">
        <v>133</v>
      </c>
      <c r="AF247" s="133" t="s">
        <v>133</v>
      </c>
      <c r="AG247" s="207">
        <v>1.62</v>
      </c>
      <c r="AH247" s="449">
        <v>4.03</v>
      </c>
      <c r="AI247" s="209"/>
      <c r="AJ247" s="207"/>
      <c r="AK247" s="210"/>
      <c r="AL247" s="114"/>
      <c r="AM247" s="211"/>
      <c r="AN247" s="132"/>
      <c r="AO247" s="132"/>
      <c r="AP247" s="149"/>
      <c r="AQ247" s="150"/>
      <c r="AR247" s="149"/>
      <c r="AS247" s="132"/>
      <c r="AT247" s="132"/>
      <c r="AU247" s="132"/>
      <c r="AV247" s="132"/>
      <c r="AW247" s="132"/>
      <c r="AX247" s="132"/>
      <c r="AY247" s="132"/>
      <c r="AZ247" s="132"/>
      <c r="BA247" s="132"/>
      <c r="BB247" s="132"/>
      <c r="BC247" s="132"/>
      <c r="BD247" s="132"/>
      <c r="BE247" s="132"/>
      <c r="BF247" s="132"/>
      <c r="BG247" s="132"/>
      <c r="BH247" s="132"/>
      <c r="BI247" s="132"/>
      <c r="BJ247" s="132"/>
      <c r="BK247" s="132"/>
      <c r="BL247" s="132"/>
      <c r="BM247" s="132"/>
      <c r="BN247" s="132"/>
    </row>
    <row r="248">
      <c r="A248" s="484" t="b">
        <v>0</v>
      </c>
      <c r="B248" s="94"/>
      <c r="C248" s="95"/>
      <c r="D248" s="96"/>
      <c r="E248" s="97"/>
      <c r="F248" s="98"/>
      <c r="G248" s="98"/>
      <c r="H248" s="98"/>
      <c r="I248" s="98"/>
      <c r="J248" s="98"/>
      <c r="K248" s="96"/>
      <c r="L248" s="96"/>
      <c r="M248" s="96"/>
      <c r="N248" s="279" t="s">
        <v>573</v>
      </c>
      <c r="O248" s="303">
        <v>6.0</v>
      </c>
      <c r="P248" s="304">
        <v>7.0</v>
      </c>
      <c r="Q248" s="294">
        <v>5.0</v>
      </c>
      <c r="R248" s="295">
        <v>4.0</v>
      </c>
      <c r="S248" s="198"/>
      <c r="T248" s="199"/>
      <c r="U248" s="200"/>
      <c r="V248" s="201"/>
      <c r="W248" s="202"/>
      <c r="X248" s="202"/>
      <c r="Y248" s="360">
        <v>0.0</v>
      </c>
      <c r="Z248" s="361">
        <v>0.0</v>
      </c>
      <c r="AA248" s="272" t="s">
        <v>133</v>
      </c>
      <c r="AB248" s="107">
        <v>5.0</v>
      </c>
      <c r="AC248" s="108">
        <v>0.8417824074074074</v>
      </c>
      <c r="AD248" s="273" t="s">
        <v>165</v>
      </c>
      <c r="AE248" s="274" t="s">
        <v>133</v>
      </c>
      <c r="AF248" s="99" t="s">
        <v>133</v>
      </c>
      <c r="AG248" s="274">
        <v>1.86</v>
      </c>
      <c r="AH248" s="411">
        <v>2.9</v>
      </c>
      <c r="AI248" s="276"/>
      <c r="AJ248" s="274"/>
      <c r="AK248" s="277"/>
      <c r="AL248" s="114"/>
      <c r="AM248" s="278"/>
      <c r="AN248" s="98"/>
      <c r="AO248" s="98"/>
      <c r="AP248" s="116"/>
      <c r="AQ248" s="117"/>
      <c r="AR248" s="116"/>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row>
    <row r="249">
      <c r="A249" s="485" t="b">
        <v>0</v>
      </c>
      <c r="B249" s="128"/>
      <c r="C249" s="129"/>
      <c r="D249" s="130"/>
      <c r="E249" s="131"/>
      <c r="F249" s="132"/>
      <c r="G249" s="132"/>
      <c r="H249" s="132"/>
      <c r="I249" s="132"/>
      <c r="J249" s="132"/>
      <c r="K249" s="130"/>
      <c r="L249" s="130"/>
      <c r="M249" s="130"/>
      <c r="N249" s="397"/>
      <c r="O249" s="303">
        <v>6.0</v>
      </c>
      <c r="P249" s="304">
        <v>7.0</v>
      </c>
      <c r="Q249" s="294">
        <v>5.0</v>
      </c>
      <c r="R249" s="295">
        <v>4.0</v>
      </c>
      <c r="S249" s="198"/>
      <c r="T249" s="199"/>
      <c r="U249" s="200"/>
      <c r="V249" s="201"/>
      <c r="W249" s="202"/>
      <c r="X249" s="202"/>
      <c r="Y249" s="376">
        <v>0.0</v>
      </c>
      <c r="Z249" s="377">
        <v>0.0</v>
      </c>
      <c r="AA249" s="205" t="s">
        <v>133</v>
      </c>
      <c r="AB249" s="141">
        <v>6.0</v>
      </c>
      <c r="AC249" s="142">
        <v>0.8419675925925926</v>
      </c>
      <c r="AD249" s="206" t="s">
        <v>245</v>
      </c>
      <c r="AE249" s="207" t="s">
        <v>133</v>
      </c>
      <c r="AF249" s="133" t="s">
        <v>133</v>
      </c>
      <c r="AG249" s="207">
        <v>1.88</v>
      </c>
      <c r="AH249" s="449">
        <v>0.01</v>
      </c>
      <c r="AI249" s="209"/>
      <c r="AJ249" s="207"/>
      <c r="AK249" s="210"/>
      <c r="AL249" s="114"/>
      <c r="AM249" s="211"/>
      <c r="AN249" s="132"/>
      <c r="AO249" s="132"/>
      <c r="AP249" s="149"/>
      <c r="AQ249" s="150"/>
      <c r="AR249" s="149"/>
      <c r="AS249" s="132"/>
      <c r="AT249" s="132"/>
      <c r="AU249" s="132"/>
      <c r="AV249" s="132"/>
      <c r="AW249" s="132"/>
      <c r="AX249" s="132"/>
      <c r="AY249" s="132"/>
      <c r="AZ249" s="132"/>
      <c r="BA249" s="132"/>
      <c r="BB249" s="132"/>
      <c r="BC249" s="132"/>
      <c r="BD249" s="132"/>
      <c r="BE249" s="132"/>
      <c r="BF249" s="132"/>
      <c r="BG249" s="132"/>
      <c r="BH249" s="132"/>
      <c r="BI249" s="132"/>
      <c r="BJ249" s="132"/>
      <c r="BK249" s="132"/>
      <c r="BL249" s="132"/>
      <c r="BM249" s="132"/>
      <c r="BN249" s="132"/>
    </row>
    <row r="250">
      <c r="A250" s="484" t="b">
        <v>0</v>
      </c>
      <c r="B250" s="94"/>
      <c r="C250" s="95"/>
      <c r="D250" s="96"/>
      <c r="E250" s="97"/>
      <c r="F250" s="98"/>
      <c r="G250" s="98"/>
      <c r="H250" s="98"/>
      <c r="I250" s="98"/>
      <c r="J250" s="98"/>
      <c r="K250" s="96"/>
      <c r="L250" s="96"/>
      <c r="M250" s="96"/>
      <c r="N250" s="279" t="s">
        <v>574</v>
      </c>
      <c r="O250" s="303">
        <v>6.0</v>
      </c>
      <c r="P250" s="304">
        <v>7.0</v>
      </c>
      <c r="Q250" s="294">
        <v>6.0</v>
      </c>
      <c r="R250" s="295">
        <v>5.0</v>
      </c>
      <c r="S250" s="198"/>
      <c r="T250" s="199"/>
      <c r="U250" s="200"/>
      <c r="V250" s="201"/>
      <c r="W250" s="202"/>
      <c r="X250" s="202"/>
      <c r="Y250" s="273">
        <v>40.0</v>
      </c>
      <c r="Z250" s="271">
        <v>15.0</v>
      </c>
      <c r="AA250" s="272" t="s">
        <v>133</v>
      </c>
      <c r="AB250" s="107">
        <v>7.0</v>
      </c>
      <c r="AC250" s="108">
        <v>0.849224537037037</v>
      </c>
      <c r="AD250" s="273" t="s">
        <v>245</v>
      </c>
      <c r="AE250" s="274" t="s">
        <v>133</v>
      </c>
      <c r="AF250" s="99" t="s">
        <v>133</v>
      </c>
      <c r="AG250" s="274">
        <v>2.48</v>
      </c>
      <c r="AH250" s="411">
        <v>6.89</v>
      </c>
      <c r="AI250" s="276"/>
      <c r="AJ250" s="274"/>
      <c r="AK250" s="277"/>
      <c r="AL250" s="114"/>
      <c r="AM250" s="278"/>
      <c r="AN250" s="98"/>
      <c r="AO250" s="98"/>
      <c r="AP250" s="116"/>
      <c r="AQ250" s="117"/>
      <c r="AR250" s="116"/>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row>
    <row r="251">
      <c r="A251" s="485" t="b">
        <v>0</v>
      </c>
      <c r="B251" s="128"/>
      <c r="C251" s="129"/>
      <c r="D251" s="130"/>
      <c r="E251" s="131"/>
      <c r="F251" s="132"/>
      <c r="G251" s="132"/>
      <c r="H251" s="132"/>
      <c r="I251" s="132"/>
      <c r="J251" s="132"/>
      <c r="K251" s="130"/>
      <c r="L251" s="130"/>
      <c r="M251" s="130"/>
      <c r="N251" s="473" t="s">
        <v>575</v>
      </c>
      <c r="O251" s="303">
        <v>6.0</v>
      </c>
      <c r="P251" s="304">
        <v>7.0</v>
      </c>
      <c r="Q251" s="294">
        <v>7.0</v>
      </c>
      <c r="R251" s="295">
        <v>5.0</v>
      </c>
      <c r="S251" s="198"/>
      <c r="T251" s="199"/>
      <c r="U251" s="200"/>
      <c r="V251" s="201"/>
      <c r="W251" s="202"/>
      <c r="X251" s="202"/>
      <c r="Y251" s="143"/>
      <c r="Z251" s="367"/>
      <c r="AA251" s="205" t="s">
        <v>132</v>
      </c>
      <c r="AB251" s="141">
        <v>8.0</v>
      </c>
      <c r="AC251" s="142">
        <v>0.8500115740740741</v>
      </c>
      <c r="AD251" s="206" t="s">
        <v>245</v>
      </c>
      <c r="AE251" s="207" t="s">
        <v>133</v>
      </c>
      <c r="AF251" s="133" t="s">
        <v>133</v>
      </c>
      <c r="AG251" s="207">
        <v>2.98</v>
      </c>
      <c r="AH251" s="449">
        <v>2.58</v>
      </c>
      <c r="AI251" s="209"/>
      <c r="AJ251" s="207"/>
      <c r="AK251" s="210"/>
      <c r="AL251" s="114"/>
      <c r="AM251" s="211"/>
      <c r="AN251" s="132"/>
      <c r="AO251" s="132"/>
      <c r="AP251" s="149"/>
      <c r="AQ251" s="150"/>
      <c r="AR251" s="149"/>
      <c r="AS251" s="132"/>
      <c r="AT251" s="132"/>
      <c r="AU251" s="132"/>
      <c r="AV251" s="132"/>
      <c r="AW251" s="132"/>
      <c r="AX251" s="132"/>
      <c r="AY251" s="132"/>
      <c r="AZ251" s="132"/>
      <c r="BA251" s="132"/>
      <c r="BB251" s="132"/>
      <c r="BC251" s="132"/>
      <c r="BD251" s="132"/>
      <c r="BE251" s="132"/>
      <c r="BF251" s="132"/>
      <c r="BG251" s="132"/>
      <c r="BH251" s="132"/>
      <c r="BI251" s="132"/>
      <c r="BJ251" s="132"/>
      <c r="BK251" s="132"/>
      <c r="BL251" s="132"/>
      <c r="BM251" s="132"/>
      <c r="BN251" s="132"/>
    </row>
    <row r="252">
      <c r="A252" s="484" t="b">
        <v>0</v>
      </c>
      <c r="B252" s="94"/>
      <c r="C252" s="95"/>
      <c r="D252" s="96"/>
      <c r="E252" s="97"/>
      <c r="F252" s="98"/>
      <c r="G252" s="98"/>
      <c r="H252" s="98"/>
      <c r="I252" s="98"/>
      <c r="J252" s="98"/>
      <c r="K252" s="96"/>
      <c r="L252" s="96"/>
      <c r="M252" s="96"/>
      <c r="N252" s="279" t="s">
        <v>576</v>
      </c>
      <c r="O252" s="303">
        <v>6.0</v>
      </c>
      <c r="P252" s="304">
        <v>7.0</v>
      </c>
      <c r="Q252" s="294">
        <v>7.0</v>
      </c>
      <c r="R252" s="295">
        <v>5.0</v>
      </c>
      <c r="S252" s="198"/>
      <c r="T252" s="199"/>
      <c r="U252" s="200"/>
      <c r="V252" s="201"/>
      <c r="W252" s="202"/>
      <c r="X252" s="202"/>
      <c r="Y252" s="273">
        <v>40.0</v>
      </c>
      <c r="Z252" s="271">
        <v>0.0</v>
      </c>
      <c r="AA252" s="272" t="s">
        <v>132</v>
      </c>
      <c r="AB252" s="107">
        <v>9.0</v>
      </c>
      <c r="AC252" s="491">
        <v>0.8538078703703704</v>
      </c>
      <c r="AD252" s="273" t="s">
        <v>245</v>
      </c>
      <c r="AE252" s="274" t="s">
        <v>133</v>
      </c>
      <c r="AF252" s="99" t="s">
        <v>133</v>
      </c>
      <c r="AG252" s="274">
        <v>3.5</v>
      </c>
      <c r="AH252" s="411">
        <v>2.04</v>
      </c>
      <c r="AI252" s="276"/>
      <c r="AJ252" s="274"/>
      <c r="AK252" s="277"/>
      <c r="AL252" s="114"/>
      <c r="AM252" s="278"/>
      <c r="AN252" s="98"/>
      <c r="AO252" s="98"/>
      <c r="AP252" s="116"/>
      <c r="AQ252" s="117"/>
      <c r="AR252" s="116"/>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row>
    <row r="253">
      <c r="A253" s="485" t="b">
        <v>0</v>
      </c>
      <c r="B253" s="128"/>
      <c r="C253" s="129"/>
      <c r="D253" s="130"/>
      <c r="E253" s="131"/>
      <c r="F253" s="132"/>
      <c r="G253" s="132"/>
      <c r="H253" s="132"/>
      <c r="I253" s="132"/>
      <c r="J253" s="132"/>
      <c r="K253" s="130"/>
      <c r="L253" s="130"/>
      <c r="M253" s="130"/>
      <c r="N253" s="397" t="s">
        <v>577</v>
      </c>
      <c r="O253" s="303">
        <v>6.0</v>
      </c>
      <c r="P253" s="304">
        <v>7.0</v>
      </c>
      <c r="Q253" s="294">
        <v>7.0</v>
      </c>
      <c r="R253" s="295">
        <v>5.0</v>
      </c>
      <c r="S253" s="296">
        <v>1.0</v>
      </c>
      <c r="T253" s="297">
        <v>0.0</v>
      </c>
      <c r="U253" s="200"/>
      <c r="V253" s="201"/>
      <c r="W253" s="202"/>
      <c r="X253" s="202"/>
      <c r="Y253" s="143"/>
      <c r="Z253" s="367"/>
      <c r="AA253" s="205" t="s">
        <v>133</v>
      </c>
      <c r="AB253" s="141">
        <v>10.0</v>
      </c>
      <c r="AC253" s="142">
        <v>0.854224537037037</v>
      </c>
      <c r="AD253" s="206" t="s">
        <v>245</v>
      </c>
      <c r="AE253" s="207" t="s">
        <v>133</v>
      </c>
      <c r="AF253" s="133" t="s">
        <v>133</v>
      </c>
      <c r="AG253" s="207">
        <v>3.8</v>
      </c>
      <c r="AH253" s="449">
        <v>1.68</v>
      </c>
      <c r="AI253" s="209"/>
      <c r="AJ253" s="207"/>
      <c r="AK253" s="210"/>
      <c r="AL253" s="114"/>
      <c r="AM253" s="211"/>
      <c r="AN253" s="132"/>
      <c r="AO253" s="132"/>
      <c r="AP253" s="149"/>
      <c r="AQ253" s="150"/>
      <c r="AR253" s="149"/>
      <c r="AS253" s="132"/>
      <c r="AT253" s="132"/>
      <c r="AU253" s="132"/>
      <c r="AV253" s="132"/>
      <c r="AW253" s="132"/>
      <c r="AX253" s="132"/>
      <c r="AY253" s="132"/>
      <c r="AZ253" s="132"/>
      <c r="BA253" s="132"/>
      <c r="BB253" s="132"/>
      <c r="BC253" s="132"/>
      <c r="BD253" s="132"/>
      <c r="BE253" s="132"/>
      <c r="BF253" s="132"/>
      <c r="BG253" s="132"/>
      <c r="BH253" s="132"/>
      <c r="BI253" s="132"/>
      <c r="BJ253" s="132"/>
      <c r="BK253" s="132"/>
      <c r="BL253" s="132"/>
      <c r="BM253" s="132"/>
      <c r="BN253" s="132"/>
    </row>
    <row r="254">
      <c r="A254" s="484" t="b">
        <v>0</v>
      </c>
      <c r="B254" s="215"/>
      <c r="C254" s="216"/>
      <c r="D254" s="217"/>
      <c r="E254" s="218"/>
      <c r="F254" s="219"/>
      <c r="G254" s="219"/>
      <c r="H254" s="219"/>
      <c r="I254" s="219"/>
      <c r="J254" s="219"/>
      <c r="K254" s="217"/>
      <c r="L254" s="217"/>
      <c r="M254" s="217"/>
      <c r="N254" s="220" t="s">
        <v>578</v>
      </c>
      <c r="O254" s="221">
        <v>6.0</v>
      </c>
      <c r="P254" s="222">
        <v>7.0</v>
      </c>
      <c r="Q254" s="298">
        <v>7.0</v>
      </c>
      <c r="R254" s="299">
        <v>5.0</v>
      </c>
      <c r="S254" s="300">
        <v>4.0</v>
      </c>
      <c r="T254" s="301">
        <v>0.0</v>
      </c>
      <c r="U254" s="319" t="s">
        <v>579</v>
      </c>
      <c r="V254" s="228"/>
      <c r="W254" s="229"/>
      <c r="X254" s="229"/>
      <c r="Y254" s="302"/>
      <c r="Z254" s="231"/>
      <c r="AA254" s="232"/>
      <c r="AB254" s="233"/>
      <c r="AC254" s="234"/>
      <c r="AD254" s="235" t="s">
        <v>142</v>
      </c>
      <c r="AE254" s="236"/>
      <c r="AF254" s="237"/>
      <c r="AG254" s="236"/>
      <c r="AH254" s="463"/>
      <c r="AI254" s="239"/>
      <c r="AJ254" s="240"/>
      <c r="AK254" s="241"/>
      <c r="AL254" s="242"/>
      <c r="AM254" s="243"/>
      <c r="AN254" s="219"/>
      <c r="AO254" s="219"/>
      <c r="AP254" s="244"/>
      <c r="AQ254" s="245"/>
      <c r="AR254" s="116"/>
      <c r="AS254" s="98"/>
      <c r="AT254" s="98"/>
      <c r="AU254" s="98"/>
      <c r="AV254" s="98"/>
      <c r="AW254" s="98"/>
      <c r="AX254" s="98"/>
      <c r="AY254" s="98"/>
      <c r="AZ254" s="98"/>
      <c r="BA254" s="98"/>
      <c r="BB254" s="98"/>
      <c r="BC254" s="98"/>
      <c r="BD254" s="98"/>
      <c r="BE254" s="98"/>
      <c r="BF254" s="98"/>
      <c r="BG254" s="98"/>
      <c r="BH254" s="98"/>
      <c r="BI254" s="98"/>
      <c r="BJ254" s="98"/>
      <c r="BK254" s="98"/>
      <c r="BL254" s="98"/>
      <c r="BM254" s="98"/>
      <c r="BN254" s="98"/>
    </row>
    <row r="255">
      <c r="A255" s="485" t="b">
        <v>0</v>
      </c>
      <c r="B255" s="288">
        <v>44594.0</v>
      </c>
      <c r="C255" s="289">
        <v>0.8961342592592593</v>
      </c>
      <c r="D255" s="134" t="s">
        <v>580</v>
      </c>
      <c r="E255" s="487" t="s">
        <v>16</v>
      </c>
      <c r="F255" s="395" t="s">
        <v>144</v>
      </c>
      <c r="G255" s="133" t="s">
        <v>55</v>
      </c>
      <c r="H255" s="251" t="s">
        <v>222</v>
      </c>
      <c r="I255" s="133" t="s">
        <v>581</v>
      </c>
      <c r="J255" s="133" t="s">
        <v>447</v>
      </c>
      <c r="K255" s="134" t="s">
        <v>447</v>
      </c>
      <c r="L255" s="134"/>
      <c r="M255" s="134"/>
      <c r="N255" s="195"/>
      <c r="O255" s="168">
        <v>3.0</v>
      </c>
      <c r="P255" s="169">
        <v>3.0</v>
      </c>
      <c r="Q255" s="196"/>
      <c r="R255" s="197"/>
      <c r="S255" s="198"/>
      <c r="T255" s="199"/>
      <c r="U255" s="200"/>
      <c r="V255" s="201"/>
      <c r="W255" s="202"/>
      <c r="X255" s="202"/>
      <c r="Y255" s="206">
        <v>30.0</v>
      </c>
      <c r="Z255" s="204">
        <v>30.0</v>
      </c>
      <c r="AA255" s="205" t="s">
        <v>132</v>
      </c>
      <c r="AB255" s="141">
        <v>1.0</v>
      </c>
      <c r="AC255" s="142">
        <v>0.8452777777777778</v>
      </c>
      <c r="AD255" s="206" t="s">
        <v>140</v>
      </c>
      <c r="AE255" s="207" t="s">
        <v>132</v>
      </c>
      <c r="AF255" s="133" t="s">
        <v>133</v>
      </c>
      <c r="AG255" s="207">
        <v>3.25</v>
      </c>
      <c r="AH255" s="449">
        <v>7.5</v>
      </c>
      <c r="AI255" s="209">
        <v>7.5</v>
      </c>
      <c r="AJ255" s="207">
        <v>0.0</v>
      </c>
      <c r="AK255" s="210">
        <v>0.0</v>
      </c>
      <c r="AL255" s="114"/>
      <c r="AM255" s="265">
        <f>AK255+AM244</f>
        <v>2166.83</v>
      </c>
      <c r="AN255" s="266">
        <f>if(AM255&gt;AN244,AM255,AN244)</f>
        <v>2168.4</v>
      </c>
      <c r="AO255" s="266">
        <f>AM255-AN255</f>
        <v>-1.57</v>
      </c>
      <c r="AP255" s="267">
        <f>AO255/AN255</f>
        <v>-0.0007240361557</v>
      </c>
      <c r="AQ255" s="268">
        <f>AK255/AI255</f>
        <v>0</v>
      </c>
      <c r="AR255" s="149"/>
      <c r="AS255" s="132"/>
      <c r="AT255" s="132"/>
      <c r="AU255" s="132"/>
      <c r="AV255" s="132"/>
      <c r="AW255" s="132"/>
      <c r="AX255" s="132"/>
      <c r="AY255" s="132"/>
      <c r="AZ255" s="132"/>
      <c r="BA255" s="132"/>
      <c r="BB255" s="132"/>
      <c r="BC255" s="132"/>
      <c r="BD255" s="132"/>
      <c r="BE255" s="132"/>
      <c r="BF255" s="132"/>
      <c r="BG255" s="132"/>
      <c r="BH255" s="132"/>
      <c r="BI255" s="132"/>
      <c r="BJ255" s="132"/>
      <c r="BK255" s="132"/>
      <c r="BL255" s="132"/>
      <c r="BM255" s="132"/>
      <c r="BN255" s="132"/>
    </row>
    <row r="256">
      <c r="A256" s="484" t="b">
        <v>0</v>
      </c>
      <c r="B256" s="94"/>
      <c r="C256" s="95"/>
      <c r="D256" s="96"/>
      <c r="E256" s="97"/>
      <c r="F256" s="98"/>
      <c r="G256" s="98"/>
      <c r="H256" s="98" t="str">
        <f>VLOOKUP(H255,VALIDATION!F:G,2,false)</f>
        <v>61f51d73a4eaad5dc97704ec</v>
      </c>
      <c r="I256" s="99">
        <v>3.0</v>
      </c>
      <c r="J256" s="99">
        <v>1.5</v>
      </c>
      <c r="K256" s="96"/>
      <c r="L256" s="96"/>
      <c r="M256" s="96"/>
      <c r="N256" s="270"/>
      <c r="O256" s="168">
        <v>6.0</v>
      </c>
      <c r="P256" s="169">
        <v>3.0</v>
      </c>
      <c r="Q256" s="196"/>
      <c r="R256" s="197"/>
      <c r="S256" s="198"/>
      <c r="T256" s="199"/>
      <c r="U256" s="200"/>
      <c r="V256" s="201"/>
      <c r="W256" s="202"/>
      <c r="X256" s="202"/>
      <c r="Y256" s="360">
        <v>0.0</v>
      </c>
      <c r="Z256" s="361">
        <v>0.0</v>
      </c>
      <c r="AA256" s="272" t="s">
        <v>133</v>
      </c>
      <c r="AB256" s="107">
        <v>2.0</v>
      </c>
      <c r="AC256" s="108">
        <v>0.8531828703703703</v>
      </c>
      <c r="AD256" s="273" t="s">
        <v>165</v>
      </c>
      <c r="AE256" s="274" t="s">
        <v>132</v>
      </c>
      <c r="AF256" s="99" t="s">
        <v>166</v>
      </c>
      <c r="AG256" s="274">
        <v>1.62</v>
      </c>
      <c r="AH256" s="411">
        <v>7.5</v>
      </c>
      <c r="AI256" s="276"/>
      <c r="AJ256" s="274"/>
      <c r="AK256" s="277"/>
      <c r="AL256" s="114"/>
      <c r="AM256" s="278"/>
      <c r="AN256" s="98"/>
      <c r="AO256" s="98"/>
      <c r="AP256" s="116"/>
      <c r="AQ256" s="117"/>
      <c r="AR256" s="116"/>
      <c r="AS256" s="98"/>
      <c r="AT256" s="98"/>
      <c r="AU256" s="98"/>
      <c r="AV256" s="98"/>
      <c r="AW256" s="98"/>
      <c r="AX256" s="98"/>
      <c r="AY256" s="98"/>
      <c r="AZ256" s="98"/>
      <c r="BA256" s="98"/>
      <c r="BB256" s="98"/>
      <c r="BC256" s="98"/>
      <c r="BD256" s="98"/>
      <c r="BE256" s="98"/>
      <c r="BF256" s="98"/>
      <c r="BG256" s="98"/>
      <c r="BH256" s="98"/>
      <c r="BI256" s="98"/>
      <c r="BJ256" s="98"/>
      <c r="BK256" s="98"/>
      <c r="BL256" s="98"/>
      <c r="BM256" s="98"/>
      <c r="BN256" s="98"/>
    </row>
    <row r="257">
      <c r="A257" s="485" t="b">
        <v>0</v>
      </c>
      <c r="B257" s="313"/>
      <c r="C257" s="314"/>
      <c r="D257" s="315"/>
      <c r="E257" s="316"/>
      <c r="F257" s="317"/>
      <c r="G257" s="317"/>
      <c r="H257" s="317"/>
      <c r="I257" s="317"/>
      <c r="J257" s="317"/>
      <c r="K257" s="315"/>
      <c r="L257" s="315"/>
      <c r="M257" s="315"/>
      <c r="N257" s="318" t="s">
        <v>582</v>
      </c>
      <c r="O257" s="221">
        <v>6.0</v>
      </c>
      <c r="P257" s="222">
        <v>3.0</v>
      </c>
      <c r="Q257" s="298">
        <v>3.0</v>
      </c>
      <c r="R257" s="299">
        <v>6.0</v>
      </c>
      <c r="S257" s="300">
        <v>4.0</v>
      </c>
      <c r="T257" s="301">
        <v>6.0</v>
      </c>
      <c r="U257" s="227"/>
      <c r="V257" s="228"/>
      <c r="W257" s="229"/>
      <c r="X257" s="229"/>
      <c r="Y257" s="342"/>
      <c r="Z257" s="323"/>
      <c r="AA257" s="324"/>
      <c r="AB257" s="343"/>
      <c r="AC257" s="326"/>
      <c r="AD257" s="322" t="s">
        <v>142</v>
      </c>
      <c r="AE257" s="327"/>
      <c r="AF257" s="328"/>
      <c r="AG257" s="327"/>
      <c r="AH257" s="444"/>
      <c r="AI257" s="330"/>
      <c r="AJ257" s="331"/>
      <c r="AK257" s="332"/>
      <c r="AL257" s="242"/>
      <c r="AM257" s="333"/>
      <c r="AN257" s="317"/>
      <c r="AO257" s="317"/>
      <c r="AP257" s="334"/>
      <c r="AQ257" s="335"/>
      <c r="AR257" s="149"/>
      <c r="AS257" s="132"/>
      <c r="AT257" s="132"/>
      <c r="AU257" s="132"/>
      <c r="AV257" s="132"/>
      <c r="AW257" s="132"/>
      <c r="AX257" s="132"/>
      <c r="AY257" s="132"/>
      <c r="AZ257" s="132"/>
      <c r="BA257" s="132"/>
      <c r="BB257" s="132"/>
      <c r="BC257" s="132"/>
      <c r="BD257" s="132"/>
      <c r="BE257" s="132"/>
      <c r="BF257" s="132"/>
      <c r="BG257" s="132"/>
      <c r="BH257" s="132"/>
      <c r="BI257" s="132"/>
      <c r="BJ257" s="132"/>
      <c r="BK257" s="132"/>
      <c r="BL257" s="132"/>
      <c r="BM257" s="132"/>
      <c r="BN257" s="132"/>
    </row>
    <row r="258">
      <c r="A258" s="484" t="b">
        <v>0</v>
      </c>
      <c r="B258" s="363">
        <v>44594.0</v>
      </c>
      <c r="C258" s="364">
        <v>0.918900462962963</v>
      </c>
      <c r="D258" s="100" t="s">
        <v>583</v>
      </c>
      <c r="E258" s="486" t="s">
        <v>16</v>
      </c>
      <c r="F258" s="396" t="s">
        <v>144</v>
      </c>
      <c r="G258" s="99" t="s">
        <v>54</v>
      </c>
      <c r="H258" s="165" t="s">
        <v>467</v>
      </c>
      <c r="I258" s="99" t="s">
        <v>584</v>
      </c>
      <c r="J258" s="99" t="s">
        <v>585</v>
      </c>
      <c r="K258" s="100" t="s">
        <v>585</v>
      </c>
      <c r="L258" s="100"/>
      <c r="M258" s="100"/>
      <c r="N258" s="279" t="s">
        <v>586</v>
      </c>
      <c r="O258" s="168">
        <v>3.0</v>
      </c>
      <c r="P258" s="169">
        <v>6.0</v>
      </c>
      <c r="Q258" s="294">
        <v>0.0</v>
      </c>
      <c r="R258" s="295">
        <v>1.0</v>
      </c>
      <c r="S258" s="198"/>
      <c r="T258" s="199"/>
      <c r="U258" s="200"/>
      <c r="V258" s="201"/>
      <c r="W258" s="202"/>
      <c r="X258" s="202"/>
      <c r="Y258" s="273">
        <v>30.0</v>
      </c>
      <c r="Z258" s="271">
        <v>0.0</v>
      </c>
      <c r="AA258" s="272" t="s">
        <v>133</v>
      </c>
      <c r="AB258" s="107">
        <v>1.0</v>
      </c>
      <c r="AC258" s="108">
        <v>0.8777893518518518</v>
      </c>
      <c r="AD258" s="273" t="s">
        <v>140</v>
      </c>
      <c r="AE258" s="274" t="s">
        <v>132</v>
      </c>
      <c r="AF258" s="99" t="s">
        <v>133</v>
      </c>
      <c r="AG258" s="274">
        <v>5.7</v>
      </c>
      <c r="AH258" s="411">
        <v>4.0</v>
      </c>
      <c r="AI258" s="276">
        <v>8.0</v>
      </c>
      <c r="AJ258" s="274">
        <v>0.0</v>
      </c>
      <c r="AK258" s="277">
        <v>0.0</v>
      </c>
      <c r="AL258" s="114"/>
      <c r="AM258" s="188">
        <f>AK258+AM255</f>
        <v>2166.83</v>
      </c>
      <c r="AN258" s="189">
        <f>if(AM258&gt;AN255,AM258,AN255)</f>
        <v>2168.4</v>
      </c>
      <c r="AO258" s="189">
        <f>AM258-AN258</f>
        <v>-1.57</v>
      </c>
      <c r="AP258" s="190">
        <f>AO258/AN258</f>
        <v>-0.0007240361557</v>
      </c>
      <c r="AQ258" s="191">
        <f>AK258/AI258</f>
        <v>0</v>
      </c>
      <c r="AR258" s="116"/>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row>
    <row r="259">
      <c r="A259" s="485" t="b">
        <v>0</v>
      </c>
      <c r="B259" s="128"/>
      <c r="C259" s="129"/>
      <c r="D259" s="130"/>
      <c r="E259" s="131"/>
      <c r="F259" s="132"/>
      <c r="G259" s="132"/>
      <c r="H259" s="132" t="str">
        <f>VLOOKUP(H258,VALIDATION!F:G,2,false)</f>
        <v>61f51d4fa4eaad5dc97704e1</v>
      </c>
      <c r="I259" s="133">
        <v>1.6</v>
      </c>
      <c r="J259" s="133">
        <v>2.66</v>
      </c>
      <c r="K259" s="130"/>
      <c r="L259" s="130"/>
      <c r="M259" s="130"/>
      <c r="N259" s="195"/>
      <c r="O259" s="303">
        <v>3.0</v>
      </c>
      <c r="P259" s="304">
        <v>6.0</v>
      </c>
      <c r="Q259" s="305">
        <v>0.0</v>
      </c>
      <c r="R259" s="306">
        <v>1.0</v>
      </c>
      <c r="S259" s="198"/>
      <c r="T259" s="199"/>
      <c r="U259" s="200"/>
      <c r="V259" s="201"/>
      <c r="W259" s="202"/>
      <c r="X259" s="202"/>
      <c r="Y259" s="206">
        <v>40.0</v>
      </c>
      <c r="Z259" s="204">
        <v>0.0</v>
      </c>
      <c r="AA259" s="205" t="s">
        <v>133</v>
      </c>
      <c r="AB259" s="141">
        <v>2.0</v>
      </c>
      <c r="AC259" s="142">
        <v>0.8778587962962963</v>
      </c>
      <c r="AD259" s="206" t="s">
        <v>140</v>
      </c>
      <c r="AE259" s="207" t="s">
        <v>132</v>
      </c>
      <c r="AF259" s="133" t="s">
        <v>133</v>
      </c>
      <c r="AG259" s="207">
        <v>6.0</v>
      </c>
      <c r="AH259" s="449">
        <v>4.0</v>
      </c>
      <c r="AI259" s="209"/>
      <c r="AJ259" s="207"/>
      <c r="AK259" s="210"/>
      <c r="AL259" s="114"/>
      <c r="AM259" s="211"/>
      <c r="AN259" s="132"/>
      <c r="AO259" s="132"/>
      <c r="AP259" s="149"/>
      <c r="AQ259" s="150"/>
      <c r="AR259" s="149"/>
      <c r="AS259" s="132"/>
      <c r="AT259" s="132"/>
      <c r="AU259" s="132"/>
      <c r="AV259" s="132"/>
      <c r="AW259" s="132"/>
      <c r="AX259" s="132"/>
      <c r="AY259" s="132"/>
      <c r="AZ259" s="132"/>
      <c r="BA259" s="132"/>
      <c r="BB259" s="132"/>
      <c r="BC259" s="132"/>
      <c r="BD259" s="132"/>
      <c r="BE259" s="132"/>
      <c r="BF259" s="132"/>
      <c r="BG259" s="132"/>
      <c r="BH259" s="132"/>
      <c r="BI259" s="132"/>
      <c r="BJ259" s="132"/>
      <c r="BK259" s="132"/>
      <c r="BL259" s="132"/>
      <c r="BM259" s="132"/>
      <c r="BN259" s="132"/>
    </row>
    <row r="260">
      <c r="A260" s="484" t="b">
        <v>0</v>
      </c>
      <c r="B260" s="94"/>
      <c r="C260" s="95"/>
      <c r="D260" s="96"/>
      <c r="E260" s="97"/>
      <c r="F260" s="98"/>
      <c r="G260" s="98"/>
      <c r="H260" s="98"/>
      <c r="I260" s="98"/>
      <c r="J260" s="98"/>
      <c r="K260" s="96"/>
      <c r="L260" s="96"/>
      <c r="M260" s="96"/>
      <c r="N260" s="270"/>
      <c r="O260" s="168">
        <v>3.0</v>
      </c>
      <c r="P260" s="169">
        <v>6.0</v>
      </c>
      <c r="Q260" s="294">
        <v>1.0</v>
      </c>
      <c r="R260" s="295">
        <v>1.0</v>
      </c>
      <c r="S260" s="198"/>
      <c r="T260" s="199"/>
      <c r="U260" s="200"/>
      <c r="V260" s="201"/>
      <c r="W260" s="202"/>
      <c r="X260" s="202"/>
      <c r="Y260" s="360">
        <v>0.0</v>
      </c>
      <c r="Z260" s="361">
        <v>0.0</v>
      </c>
      <c r="AA260" s="272" t="s">
        <v>132</v>
      </c>
      <c r="AB260" s="107">
        <v>3.0</v>
      </c>
      <c r="AC260" s="108">
        <v>0.8807291666666667</v>
      </c>
      <c r="AD260" s="273" t="s">
        <v>165</v>
      </c>
      <c r="AE260" s="274" t="s">
        <v>132</v>
      </c>
      <c r="AF260" s="99" t="s">
        <v>166</v>
      </c>
      <c r="AG260" s="274">
        <v>3.2</v>
      </c>
      <c r="AH260" s="411">
        <v>4.0</v>
      </c>
      <c r="AI260" s="276"/>
      <c r="AJ260" s="274"/>
      <c r="AK260" s="277"/>
      <c r="AL260" s="114"/>
      <c r="AM260" s="278"/>
      <c r="AN260" s="98"/>
      <c r="AO260" s="98"/>
      <c r="AP260" s="116"/>
      <c r="AQ260" s="117"/>
      <c r="AR260" s="116"/>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98"/>
    </row>
    <row r="261">
      <c r="A261" s="485" t="b">
        <v>0</v>
      </c>
      <c r="B261" s="128"/>
      <c r="C261" s="129"/>
      <c r="D261" s="130"/>
      <c r="E261" s="131"/>
      <c r="F261" s="132"/>
      <c r="G261" s="132"/>
      <c r="H261" s="132"/>
      <c r="I261" s="132"/>
      <c r="J261" s="132"/>
      <c r="K261" s="130"/>
      <c r="L261" s="130"/>
      <c r="M261" s="130"/>
      <c r="N261" s="397" t="s">
        <v>587</v>
      </c>
      <c r="O261" s="168">
        <v>3.0</v>
      </c>
      <c r="P261" s="169">
        <v>6.0</v>
      </c>
      <c r="Q261" s="294">
        <v>2.0</v>
      </c>
      <c r="R261" s="295">
        <v>1.0</v>
      </c>
      <c r="S261" s="198"/>
      <c r="T261" s="199"/>
      <c r="U261" s="200"/>
      <c r="V261" s="201"/>
      <c r="W261" s="202"/>
      <c r="X261" s="202"/>
      <c r="Y261" s="206">
        <v>40.0</v>
      </c>
      <c r="Z261" s="204">
        <v>30.0</v>
      </c>
      <c r="AA261" s="205" t="s">
        <v>133</v>
      </c>
      <c r="AB261" s="141">
        <v>4.0</v>
      </c>
      <c r="AC261" s="142">
        <v>0.8860532407407408</v>
      </c>
      <c r="AD261" s="206" t="s">
        <v>165</v>
      </c>
      <c r="AE261" s="207" t="s">
        <v>132</v>
      </c>
      <c r="AF261" s="133" t="s">
        <v>166</v>
      </c>
      <c r="AG261" s="207">
        <v>2.32</v>
      </c>
      <c r="AH261" s="449">
        <v>4.0</v>
      </c>
      <c r="AI261" s="209"/>
      <c r="AJ261" s="207"/>
      <c r="AK261" s="210"/>
      <c r="AL261" s="114"/>
      <c r="AM261" s="211"/>
      <c r="AN261" s="132"/>
      <c r="AO261" s="132"/>
      <c r="AP261" s="149"/>
      <c r="AQ261" s="150"/>
      <c r="AR261" s="149"/>
      <c r="AS261" s="132"/>
      <c r="AT261" s="132"/>
      <c r="AU261" s="132"/>
      <c r="AV261" s="132"/>
      <c r="AW261" s="132"/>
      <c r="AX261" s="132"/>
      <c r="AY261" s="132"/>
      <c r="AZ261" s="132"/>
      <c r="BA261" s="132"/>
      <c r="BB261" s="132"/>
      <c r="BC261" s="132"/>
      <c r="BD261" s="132"/>
      <c r="BE261" s="132"/>
      <c r="BF261" s="132"/>
      <c r="BG261" s="132"/>
      <c r="BH261" s="132"/>
      <c r="BI261" s="132"/>
      <c r="BJ261" s="132"/>
      <c r="BK261" s="132"/>
      <c r="BL261" s="132"/>
      <c r="BM261" s="132"/>
      <c r="BN261" s="132"/>
    </row>
    <row r="262">
      <c r="A262" s="484" t="b">
        <v>0</v>
      </c>
      <c r="B262" s="215"/>
      <c r="C262" s="216"/>
      <c r="D262" s="217"/>
      <c r="E262" s="218"/>
      <c r="F262" s="219"/>
      <c r="G262" s="219"/>
      <c r="H262" s="219"/>
      <c r="I262" s="219"/>
      <c r="J262" s="219"/>
      <c r="K262" s="217"/>
      <c r="L262" s="217"/>
      <c r="M262" s="217"/>
      <c r="N262" s="220" t="s">
        <v>588</v>
      </c>
      <c r="O262" s="221">
        <v>3.0</v>
      </c>
      <c r="P262" s="222">
        <v>6.0</v>
      </c>
      <c r="Q262" s="298">
        <v>6.0</v>
      </c>
      <c r="R262" s="299">
        <v>7.0</v>
      </c>
      <c r="S262" s="225"/>
      <c r="T262" s="226"/>
      <c r="U262" s="227"/>
      <c r="V262" s="228"/>
      <c r="W262" s="229"/>
      <c r="X262" s="229"/>
      <c r="Y262" s="302"/>
      <c r="Z262" s="231"/>
      <c r="AA262" s="232"/>
      <c r="AB262" s="233"/>
      <c r="AC262" s="234"/>
      <c r="AD262" s="235" t="s">
        <v>142</v>
      </c>
      <c r="AE262" s="236"/>
      <c r="AF262" s="237"/>
      <c r="AG262" s="236"/>
      <c r="AH262" s="463"/>
      <c r="AI262" s="239"/>
      <c r="AJ262" s="240"/>
      <c r="AK262" s="241"/>
      <c r="AL262" s="242"/>
      <c r="AM262" s="243"/>
      <c r="AN262" s="219"/>
      <c r="AO262" s="219"/>
      <c r="AP262" s="244"/>
      <c r="AQ262" s="245"/>
      <c r="AR262" s="116"/>
      <c r="AS262" s="98"/>
      <c r="AT262" s="98"/>
      <c r="AU262" s="98"/>
      <c r="AV262" s="98"/>
      <c r="AW262" s="98"/>
      <c r="AX262" s="98"/>
      <c r="AY262" s="98"/>
      <c r="AZ262" s="98"/>
      <c r="BA262" s="98"/>
      <c r="BB262" s="98"/>
      <c r="BC262" s="98"/>
      <c r="BD262" s="98"/>
      <c r="BE262" s="98"/>
      <c r="BF262" s="98"/>
      <c r="BG262" s="98"/>
      <c r="BH262" s="98"/>
      <c r="BI262" s="98"/>
      <c r="BJ262" s="98"/>
      <c r="BK262" s="98"/>
      <c r="BL262" s="98"/>
      <c r="BM262" s="98"/>
      <c r="BN262" s="98"/>
    </row>
    <row r="263">
      <c r="A263" s="485" t="b">
        <v>0</v>
      </c>
      <c r="B263" s="288">
        <v>44595.0</v>
      </c>
      <c r="C263" s="289">
        <v>0.4375115740740741</v>
      </c>
      <c r="D263" s="134" t="s">
        <v>589</v>
      </c>
      <c r="E263" s="487" t="s">
        <v>16</v>
      </c>
      <c r="F263" s="395" t="s">
        <v>144</v>
      </c>
      <c r="G263" s="133" t="s">
        <v>59</v>
      </c>
      <c r="H263" s="251" t="s">
        <v>217</v>
      </c>
      <c r="I263" s="133" t="s">
        <v>590</v>
      </c>
      <c r="J263" s="133" t="s">
        <v>591</v>
      </c>
      <c r="K263" s="134" t="s">
        <v>591</v>
      </c>
      <c r="L263" s="134"/>
      <c r="M263" s="134"/>
      <c r="N263" s="397"/>
      <c r="O263" s="168">
        <v>6.0</v>
      </c>
      <c r="P263" s="169">
        <v>4.0</v>
      </c>
      <c r="Q263" s="294">
        <v>2.0</v>
      </c>
      <c r="R263" s="295">
        <v>2.0</v>
      </c>
      <c r="S263" s="198"/>
      <c r="T263" s="199"/>
      <c r="U263" s="200"/>
      <c r="V263" s="201"/>
      <c r="W263" s="202"/>
      <c r="X263" s="202"/>
      <c r="Y263" s="206">
        <v>30.0</v>
      </c>
      <c r="Z263" s="204">
        <v>0.0</v>
      </c>
      <c r="AA263" s="205" t="s">
        <v>133</v>
      </c>
      <c r="AB263" s="141">
        <v>1.0</v>
      </c>
      <c r="AC263" s="142">
        <v>0.41998842592592595</v>
      </c>
      <c r="AD263" s="206" t="s">
        <v>140</v>
      </c>
      <c r="AE263" s="207" t="s">
        <v>132</v>
      </c>
      <c r="AF263" s="133" t="s">
        <v>166</v>
      </c>
      <c r="AG263" s="207">
        <v>1.23</v>
      </c>
      <c r="AH263" s="449">
        <v>21.73</v>
      </c>
      <c r="AI263" s="209">
        <v>5.0</v>
      </c>
      <c r="AJ263" s="207">
        <v>0.27</v>
      </c>
      <c r="AK263" s="210">
        <v>13.0</v>
      </c>
      <c r="AL263" s="114"/>
      <c r="AM263" s="265">
        <f>AK263+AM258</f>
        <v>2179.83</v>
      </c>
      <c r="AN263" s="266">
        <f>if(AM263&gt;AN258,AM263,AN258)</f>
        <v>2179.83</v>
      </c>
      <c r="AO263" s="266">
        <f>AM263-AN263</f>
        <v>0</v>
      </c>
      <c r="AP263" s="267">
        <f>AO263/AN263</f>
        <v>0</v>
      </c>
      <c r="AQ263" s="268">
        <f>AK263/AI263</f>
        <v>2.6</v>
      </c>
      <c r="AR263" s="149"/>
      <c r="AS263" s="132"/>
      <c r="AT263" s="132"/>
      <c r="AU263" s="132"/>
      <c r="AV263" s="132"/>
      <c r="AW263" s="132"/>
      <c r="AX263" s="132"/>
      <c r="AY263" s="132"/>
      <c r="AZ263" s="132"/>
      <c r="BA263" s="132"/>
      <c r="BB263" s="132"/>
      <c r="BC263" s="132"/>
      <c r="BD263" s="132"/>
      <c r="BE263" s="132"/>
      <c r="BF263" s="132"/>
      <c r="BG263" s="132"/>
      <c r="BH263" s="132"/>
      <c r="BI263" s="132"/>
      <c r="BJ263" s="132"/>
      <c r="BK263" s="132"/>
      <c r="BL263" s="132"/>
      <c r="BM263" s="132"/>
      <c r="BN263" s="132"/>
    </row>
    <row r="264">
      <c r="A264" s="484" t="b">
        <v>0</v>
      </c>
      <c r="B264" s="94"/>
      <c r="C264" s="95"/>
      <c r="D264" s="96"/>
      <c r="E264" s="97"/>
      <c r="F264" s="98"/>
      <c r="G264" s="98"/>
      <c r="H264" s="98" t="str">
        <f>VLOOKUP(H263,VALIDATION!F:G,2,false)</f>
        <v>61f51d3aa4eaad5dc97704dd</v>
      </c>
      <c r="I264" s="99">
        <v>2.1</v>
      </c>
      <c r="J264" s="99">
        <v>1.9</v>
      </c>
      <c r="K264" s="96"/>
      <c r="L264" s="96"/>
      <c r="M264" s="96"/>
      <c r="N264" s="279" t="s">
        <v>557</v>
      </c>
      <c r="O264" s="168">
        <v>6.0</v>
      </c>
      <c r="P264" s="169">
        <v>4.0</v>
      </c>
      <c r="Q264" s="294">
        <v>2.0</v>
      </c>
      <c r="R264" s="295">
        <v>4.0</v>
      </c>
      <c r="S264" s="198"/>
      <c r="T264" s="199"/>
      <c r="U264" s="200"/>
      <c r="V264" s="201"/>
      <c r="W264" s="202"/>
      <c r="X264" s="202"/>
      <c r="Y264" s="360">
        <v>0.0</v>
      </c>
      <c r="Z264" s="361">
        <v>0.0</v>
      </c>
      <c r="AA264" s="272" t="s">
        <v>133</v>
      </c>
      <c r="AB264" s="107">
        <v>2.0</v>
      </c>
      <c r="AC264" s="108">
        <v>0.4249189814814815</v>
      </c>
      <c r="AD264" s="273" t="s">
        <v>165</v>
      </c>
      <c r="AE264" s="274" t="s">
        <v>132</v>
      </c>
      <c r="AF264" s="99" t="s">
        <v>133</v>
      </c>
      <c r="AG264" s="274">
        <v>1.91</v>
      </c>
      <c r="AH264" s="411">
        <v>2.74</v>
      </c>
      <c r="AI264" s="276"/>
      <c r="AJ264" s="274"/>
      <c r="AK264" s="277"/>
      <c r="AL264" s="114"/>
      <c r="AM264" s="278"/>
      <c r="AN264" s="98"/>
      <c r="AO264" s="98"/>
      <c r="AP264" s="116"/>
      <c r="AQ264" s="117"/>
      <c r="AR264" s="116"/>
      <c r="AS264" s="98"/>
      <c r="AT264" s="98"/>
      <c r="AU264" s="98"/>
      <c r="AV264" s="98"/>
      <c r="AW264" s="98"/>
      <c r="AX264" s="98"/>
      <c r="AY264" s="98"/>
      <c r="AZ264" s="98"/>
      <c r="BA264" s="98"/>
      <c r="BB264" s="98"/>
      <c r="BC264" s="98"/>
      <c r="BD264" s="98"/>
      <c r="BE264" s="98"/>
      <c r="BF264" s="98"/>
      <c r="BG264" s="98"/>
      <c r="BH264" s="98"/>
      <c r="BI264" s="98"/>
      <c r="BJ264" s="98"/>
      <c r="BK264" s="98"/>
      <c r="BL264" s="98"/>
      <c r="BM264" s="98"/>
      <c r="BN264" s="98"/>
    </row>
    <row r="265">
      <c r="A265" s="485" t="b">
        <v>0</v>
      </c>
      <c r="B265" s="128"/>
      <c r="C265" s="129"/>
      <c r="D265" s="130"/>
      <c r="E265" s="131"/>
      <c r="F265" s="132"/>
      <c r="G265" s="132"/>
      <c r="H265" s="132"/>
      <c r="I265" s="132"/>
      <c r="J265" s="132"/>
      <c r="K265" s="130"/>
      <c r="L265" s="130"/>
      <c r="M265" s="130"/>
      <c r="N265" s="397" t="s">
        <v>592</v>
      </c>
      <c r="O265" s="168">
        <v>6.0</v>
      </c>
      <c r="P265" s="169">
        <v>4.0</v>
      </c>
      <c r="Q265" s="294">
        <v>2.0</v>
      </c>
      <c r="R265" s="295">
        <v>5.0</v>
      </c>
      <c r="S265" s="198"/>
      <c r="T265" s="199"/>
      <c r="U265" s="200"/>
      <c r="V265" s="201"/>
      <c r="W265" s="202"/>
      <c r="X265" s="202"/>
      <c r="Y265" s="206">
        <v>15.0</v>
      </c>
      <c r="Z265" s="204">
        <v>15.0</v>
      </c>
      <c r="AA265" s="205" t="s">
        <v>132</v>
      </c>
      <c r="AB265" s="141">
        <v>3.0</v>
      </c>
      <c r="AC265" s="142">
        <v>0.4258912037037037</v>
      </c>
      <c r="AD265" s="206" t="s">
        <v>165</v>
      </c>
      <c r="AE265" s="207" t="s">
        <v>132</v>
      </c>
      <c r="AF265" s="133" t="s">
        <v>133</v>
      </c>
      <c r="AG265" s="207">
        <v>2.12</v>
      </c>
      <c r="AH265" s="449">
        <v>2.24</v>
      </c>
      <c r="AI265" s="209"/>
      <c r="AJ265" s="207"/>
      <c r="AK265" s="210"/>
      <c r="AL265" s="114"/>
      <c r="AM265" s="211"/>
      <c r="AN265" s="132"/>
      <c r="AO265" s="132"/>
      <c r="AP265" s="149"/>
      <c r="AQ265" s="150"/>
      <c r="AR265" s="149"/>
      <c r="AS265" s="132"/>
      <c r="AT265" s="132"/>
      <c r="AU265" s="132"/>
      <c r="AV265" s="132"/>
      <c r="AW265" s="132"/>
      <c r="AX265" s="132"/>
      <c r="AY265" s="132"/>
      <c r="AZ265" s="132"/>
      <c r="BA265" s="132"/>
      <c r="BB265" s="132"/>
      <c r="BC265" s="132"/>
      <c r="BD265" s="132"/>
      <c r="BE265" s="132"/>
      <c r="BF265" s="132"/>
      <c r="BG265" s="132"/>
      <c r="BH265" s="132"/>
      <c r="BI265" s="132"/>
      <c r="BJ265" s="132"/>
      <c r="BK265" s="132"/>
      <c r="BL265" s="132"/>
      <c r="BM265" s="132"/>
      <c r="BN265" s="132"/>
    </row>
    <row r="266">
      <c r="A266" s="484" t="b">
        <v>0</v>
      </c>
      <c r="B266" s="94"/>
      <c r="C266" s="95"/>
      <c r="D266" s="96"/>
      <c r="E266" s="97"/>
      <c r="F266" s="98"/>
      <c r="G266" s="98"/>
      <c r="H266" s="98"/>
      <c r="I266" s="98"/>
      <c r="J266" s="98"/>
      <c r="K266" s="96"/>
      <c r="L266" s="96"/>
      <c r="M266" s="96"/>
      <c r="N266" s="279" t="s">
        <v>593</v>
      </c>
      <c r="O266" s="168">
        <v>6.0</v>
      </c>
      <c r="P266" s="169">
        <v>4.0</v>
      </c>
      <c r="Q266" s="294">
        <v>3.0</v>
      </c>
      <c r="R266" s="295">
        <v>6.0</v>
      </c>
      <c r="S266" s="296">
        <v>2.0</v>
      </c>
      <c r="T266" s="297">
        <v>3.0</v>
      </c>
      <c r="U266" s="200"/>
      <c r="V266" s="201"/>
      <c r="W266" s="202"/>
      <c r="X266" s="202"/>
      <c r="Y266" s="360">
        <v>0.0</v>
      </c>
      <c r="Z266" s="361">
        <v>0.0</v>
      </c>
      <c r="AA266" s="272" t="s">
        <v>133</v>
      </c>
      <c r="AB266" s="107">
        <v>4.0</v>
      </c>
      <c r="AC266" s="108">
        <v>0.4336111111111111</v>
      </c>
      <c r="AD266" s="273" t="s">
        <v>245</v>
      </c>
      <c r="AE266" s="274" t="s">
        <v>132</v>
      </c>
      <c r="AF266" s="99" t="s">
        <v>133</v>
      </c>
      <c r="AG266" s="274">
        <v>3.15</v>
      </c>
      <c r="AH266" s="411">
        <v>2.37</v>
      </c>
      <c r="AI266" s="276"/>
      <c r="AJ266" s="274"/>
      <c r="AK266" s="277"/>
      <c r="AL266" s="114"/>
      <c r="AM266" s="278"/>
      <c r="AN266" s="98"/>
      <c r="AO266" s="98"/>
      <c r="AP266" s="116"/>
      <c r="AQ266" s="117"/>
      <c r="AR266" s="116"/>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row>
    <row r="267">
      <c r="A267" s="485" t="b">
        <v>0</v>
      </c>
      <c r="B267" s="128"/>
      <c r="C267" s="129"/>
      <c r="D267" s="130"/>
      <c r="E267" s="131"/>
      <c r="F267" s="132"/>
      <c r="G267" s="132"/>
      <c r="H267" s="132"/>
      <c r="I267" s="132"/>
      <c r="J267" s="132"/>
      <c r="K267" s="130"/>
      <c r="L267" s="130"/>
      <c r="M267" s="130"/>
      <c r="N267" s="397" t="s">
        <v>594</v>
      </c>
      <c r="O267" s="168">
        <v>6.0</v>
      </c>
      <c r="P267" s="169">
        <v>4.0</v>
      </c>
      <c r="Q267" s="294">
        <v>3.0</v>
      </c>
      <c r="R267" s="295">
        <v>6.0</v>
      </c>
      <c r="S267" s="296">
        <v>2.0</v>
      </c>
      <c r="T267" s="297">
        <v>5.0</v>
      </c>
      <c r="U267" s="200"/>
      <c r="V267" s="201"/>
      <c r="W267" s="202"/>
      <c r="X267" s="202"/>
      <c r="Y267" s="376">
        <v>0.0</v>
      </c>
      <c r="Z267" s="377">
        <v>0.0</v>
      </c>
      <c r="AA267" s="205" t="s">
        <v>132</v>
      </c>
      <c r="AB267" s="141">
        <v>5.0</v>
      </c>
      <c r="AC267" s="142">
        <v>0.4348263888888889</v>
      </c>
      <c r="AD267" s="206" t="s">
        <v>245</v>
      </c>
      <c r="AE267" s="207" t="s">
        <v>132</v>
      </c>
      <c r="AF267" s="133" t="s">
        <v>133</v>
      </c>
      <c r="AG267" s="207">
        <v>5.6</v>
      </c>
      <c r="AH267" s="449">
        <v>1.11</v>
      </c>
      <c r="AI267" s="209"/>
      <c r="AJ267" s="207"/>
      <c r="AK267" s="210"/>
      <c r="AL267" s="114"/>
      <c r="AM267" s="211"/>
      <c r="AN267" s="132"/>
      <c r="AO267" s="132"/>
      <c r="AP267" s="149"/>
      <c r="AQ267" s="150"/>
      <c r="AR267" s="149"/>
      <c r="AS267" s="132"/>
      <c r="AT267" s="132"/>
      <c r="AU267" s="132"/>
      <c r="AV267" s="132"/>
      <c r="AW267" s="132"/>
      <c r="AX267" s="132"/>
      <c r="AY267" s="132"/>
      <c r="AZ267" s="132"/>
      <c r="BA267" s="132"/>
      <c r="BB267" s="132"/>
      <c r="BC267" s="132"/>
      <c r="BD267" s="132"/>
      <c r="BE267" s="132"/>
      <c r="BF267" s="132"/>
      <c r="BG267" s="132"/>
      <c r="BH267" s="132"/>
      <c r="BI267" s="132"/>
      <c r="BJ267" s="132"/>
      <c r="BK267" s="132"/>
      <c r="BL267" s="132"/>
      <c r="BM267" s="132"/>
      <c r="BN267" s="132"/>
    </row>
    <row r="268">
      <c r="A268" s="484" t="b">
        <v>0</v>
      </c>
      <c r="B268" s="215"/>
      <c r="C268" s="216"/>
      <c r="D268" s="217"/>
      <c r="E268" s="218"/>
      <c r="F268" s="219"/>
      <c r="G268" s="219"/>
      <c r="H268" s="219"/>
      <c r="I268" s="219"/>
      <c r="J268" s="219"/>
      <c r="K268" s="217"/>
      <c r="L268" s="217"/>
      <c r="M268" s="217"/>
      <c r="N268" s="220" t="s">
        <v>595</v>
      </c>
      <c r="O268" s="221">
        <v>6.0</v>
      </c>
      <c r="P268" s="222">
        <v>4.0</v>
      </c>
      <c r="Q268" s="298">
        <v>3.0</v>
      </c>
      <c r="R268" s="299">
        <v>6.0</v>
      </c>
      <c r="S268" s="300">
        <v>2.0</v>
      </c>
      <c r="T268" s="301">
        <v>10.0</v>
      </c>
      <c r="U268" s="227"/>
      <c r="V268" s="228"/>
      <c r="W268" s="229"/>
      <c r="X268" s="229"/>
      <c r="Y268" s="302"/>
      <c r="Z268" s="231"/>
      <c r="AA268" s="232"/>
      <c r="AB268" s="233"/>
      <c r="AC268" s="234"/>
      <c r="AD268" s="235" t="s">
        <v>142</v>
      </c>
      <c r="AE268" s="236"/>
      <c r="AF268" s="237"/>
      <c r="AG268" s="236"/>
      <c r="AH268" s="463"/>
      <c r="AI268" s="239"/>
      <c r="AJ268" s="240"/>
      <c r="AK268" s="241"/>
      <c r="AL268" s="242"/>
      <c r="AM268" s="243"/>
      <c r="AN268" s="219"/>
      <c r="AO268" s="219"/>
      <c r="AP268" s="244"/>
      <c r="AQ268" s="245"/>
      <c r="AR268" s="116"/>
      <c r="AS268" s="98"/>
      <c r="AT268" s="98"/>
      <c r="AU268" s="98"/>
      <c r="AV268" s="98"/>
      <c r="AW268" s="98"/>
      <c r="AX268" s="98"/>
      <c r="AY268" s="98"/>
      <c r="AZ268" s="98"/>
      <c r="BA268" s="98"/>
      <c r="BB268" s="98"/>
      <c r="BC268" s="98"/>
      <c r="BD268" s="98"/>
      <c r="BE268" s="98"/>
      <c r="BF268" s="98"/>
      <c r="BG268" s="98"/>
      <c r="BH268" s="98"/>
      <c r="BI268" s="98"/>
      <c r="BJ268" s="98"/>
      <c r="BK268" s="98"/>
      <c r="BL268" s="98"/>
      <c r="BM268" s="98"/>
      <c r="BN268" s="98"/>
    </row>
    <row r="269">
      <c r="A269" s="485" t="b">
        <v>0</v>
      </c>
      <c r="B269" s="288">
        <v>44595.0</v>
      </c>
      <c r="C269" s="289">
        <v>0.46003472222222225</v>
      </c>
      <c r="D269" s="134" t="s">
        <v>596</v>
      </c>
      <c r="E269" s="487" t="s">
        <v>16</v>
      </c>
      <c r="F269" s="395" t="s">
        <v>144</v>
      </c>
      <c r="G269" s="133" t="s">
        <v>54</v>
      </c>
      <c r="H269" s="251" t="s">
        <v>217</v>
      </c>
      <c r="I269" s="133" t="s">
        <v>597</v>
      </c>
      <c r="J269" s="133" t="s">
        <v>598</v>
      </c>
      <c r="K269" s="133" t="s">
        <v>598</v>
      </c>
      <c r="L269" s="133"/>
      <c r="M269" s="133"/>
      <c r="N269" s="397" t="s">
        <v>599</v>
      </c>
      <c r="O269" s="168">
        <v>2.0</v>
      </c>
      <c r="P269" s="169">
        <v>6.0</v>
      </c>
      <c r="Q269" s="294">
        <v>3.0</v>
      </c>
      <c r="R269" s="295">
        <v>3.0</v>
      </c>
      <c r="S269" s="198"/>
      <c r="T269" s="199"/>
      <c r="U269" s="200"/>
      <c r="V269" s="201"/>
      <c r="W269" s="202"/>
      <c r="X269" s="202"/>
      <c r="Y269" s="206">
        <v>30.0</v>
      </c>
      <c r="Z269" s="204">
        <v>40.0</v>
      </c>
      <c r="AA269" s="205" t="s">
        <v>132</v>
      </c>
      <c r="AB269" s="141">
        <v>1.0</v>
      </c>
      <c r="AC269" s="142">
        <v>0.4380439814814815</v>
      </c>
      <c r="AD269" s="206" t="s">
        <v>140</v>
      </c>
      <c r="AE269" s="207" t="s">
        <v>133</v>
      </c>
      <c r="AF269" s="133" t="s">
        <v>166</v>
      </c>
      <c r="AG269" s="207">
        <v>1.35</v>
      </c>
      <c r="AH269" s="449">
        <v>21.42</v>
      </c>
      <c r="AI269" s="209">
        <v>7.5</v>
      </c>
      <c r="AJ269" s="207">
        <v>0.0</v>
      </c>
      <c r="AK269" s="210">
        <v>-5.0</v>
      </c>
      <c r="AL269" s="114"/>
      <c r="AM269" s="265">
        <f>AK269+AM263</f>
        <v>2174.83</v>
      </c>
      <c r="AN269" s="266">
        <f>if(AM269&gt;AN263,AM269,AN263)</f>
        <v>2179.83</v>
      </c>
      <c r="AO269" s="266">
        <f>AM269-AN269</f>
        <v>-5</v>
      </c>
      <c r="AP269" s="267">
        <f>AO269/AN269</f>
        <v>-0.002293756853</v>
      </c>
      <c r="AQ269" s="268">
        <f>AK269/AI269</f>
        <v>-0.6666666667</v>
      </c>
      <c r="AR269" s="149"/>
      <c r="AS269" s="132"/>
      <c r="AT269" s="132"/>
      <c r="AU269" s="132"/>
      <c r="AV269" s="132"/>
      <c r="AW269" s="132"/>
      <c r="AX269" s="132"/>
      <c r="AY269" s="132"/>
      <c r="AZ269" s="132"/>
      <c r="BA269" s="132"/>
      <c r="BB269" s="132"/>
      <c r="BC269" s="132"/>
      <c r="BD269" s="132"/>
      <c r="BE269" s="132"/>
      <c r="BF269" s="132"/>
      <c r="BG269" s="132"/>
      <c r="BH269" s="132"/>
      <c r="BI269" s="132"/>
      <c r="BJ269" s="132"/>
      <c r="BK269" s="132"/>
      <c r="BL269" s="132"/>
      <c r="BM269" s="132"/>
      <c r="BN269" s="132"/>
    </row>
    <row r="270">
      <c r="A270" s="484" t="b">
        <v>0</v>
      </c>
      <c r="B270" s="94"/>
      <c r="C270" s="95"/>
      <c r="D270" s="96"/>
      <c r="E270" s="97"/>
      <c r="F270" s="98"/>
      <c r="G270" s="98"/>
      <c r="H270" s="98" t="str">
        <f>VLOOKUP(H269,VALIDATION!F:G,2,false)</f>
        <v>61f51d3aa4eaad5dc97704dd</v>
      </c>
      <c r="I270" s="99">
        <v>1.4</v>
      </c>
      <c r="J270" s="99">
        <v>3.5</v>
      </c>
      <c r="K270" s="96"/>
      <c r="L270" s="96"/>
      <c r="M270" s="96"/>
      <c r="N270" s="279" t="s">
        <v>600</v>
      </c>
      <c r="O270" s="168">
        <v>2.0</v>
      </c>
      <c r="P270" s="169">
        <v>6.0</v>
      </c>
      <c r="Q270" s="294">
        <v>5.0</v>
      </c>
      <c r="R270" s="295">
        <v>4.0</v>
      </c>
      <c r="S270" s="198"/>
      <c r="T270" s="199"/>
      <c r="U270" s="200"/>
      <c r="V270" s="201"/>
      <c r="W270" s="202"/>
      <c r="X270" s="202"/>
      <c r="Y270" s="360">
        <v>0.0</v>
      </c>
      <c r="Z270" s="361">
        <v>0.0</v>
      </c>
      <c r="AA270" s="272" t="s">
        <v>133</v>
      </c>
      <c r="AB270" s="107">
        <v>2.0</v>
      </c>
      <c r="AC270" s="108">
        <v>0.44375</v>
      </c>
      <c r="AD270" s="273" t="s">
        <v>165</v>
      </c>
      <c r="AE270" s="274" t="s">
        <v>133</v>
      </c>
      <c r="AF270" s="99" t="s">
        <v>133</v>
      </c>
      <c r="AG270" s="274">
        <v>1.7</v>
      </c>
      <c r="AH270" s="411">
        <v>3.57</v>
      </c>
      <c r="AI270" s="276"/>
      <c r="AJ270" s="274"/>
      <c r="AK270" s="277"/>
      <c r="AL270" s="114"/>
      <c r="AM270" s="278"/>
      <c r="AN270" s="98"/>
      <c r="AO270" s="98"/>
      <c r="AP270" s="116"/>
      <c r="AQ270" s="117"/>
      <c r="AR270" s="116"/>
      <c r="AS270" s="98"/>
      <c r="AT270" s="98"/>
      <c r="AU270" s="98"/>
      <c r="AV270" s="98"/>
      <c r="AW270" s="98"/>
      <c r="AX270" s="98"/>
      <c r="AY270" s="98"/>
      <c r="AZ270" s="98"/>
      <c r="BA270" s="98"/>
      <c r="BB270" s="98"/>
      <c r="BC270" s="98"/>
      <c r="BD270" s="98"/>
      <c r="BE270" s="98"/>
      <c r="BF270" s="98"/>
      <c r="BG270" s="98"/>
      <c r="BH270" s="98"/>
      <c r="BI270" s="98"/>
      <c r="BJ270" s="98"/>
      <c r="BK270" s="98"/>
      <c r="BL270" s="98"/>
      <c r="BM270" s="98"/>
      <c r="BN270" s="98"/>
    </row>
    <row r="271">
      <c r="A271" s="485" t="b">
        <v>0</v>
      </c>
      <c r="B271" s="313"/>
      <c r="C271" s="314"/>
      <c r="D271" s="315"/>
      <c r="E271" s="316"/>
      <c r="F271" s="317"/>
      <c r="G271" s="317"/>
      <c r="H271" s="317"/>
      <c r="I271" s="317"/>
      <c r="J271" s="317"/>
      <c r="K271" s="315"/>
      <c r="L271" s="315"/>
      <c r="M271" s="315"/>
      <c r="N271" s="383"/>
      <c r="O271" s="221">
        <v>2.0</v>
      </c>
      <c r="P271" s="222">
        <v>6.0</v>
      </c>
      <c r="Q271" s="298">
        <v>6.0</v>
      </c>
      <c r="R271" s="299">
        <v>7.0</v>
      </c>
      <c r="S271" s="225"/>
      <c r="T271" s="226"/>
      <c r="U271" s="227"/>
      <c r="V271" s="228"/>
      <c r="W271" s="229"/>
      <c r="X271" s="229"/>
      <c r="Y271" s="342"/>
      <c r="Z271" s="323"/>
      <c r="AA271" s="324"/>
      <c r="AB271" s="343"/>
      <c r="AC271" s="326"/>
      <c r="AD271" s="322" t="s">
        <v>142</v>
      </c>
      <c r="AE271" s="327"/>
      <c r="AF271" s="328"/>
      <c r="AG271" s="327"/>
      <c r="AH271" s="444"/>
      <c r="AI271" s="330"/>
      <c r="AJ271" s="331"/>
      <c r="AK271" s="332"/>
      <c r="AL271" s="242"/>
      <c r="AM271" s="333"/>
      <c r="AN271" s="317"/>
      <c r="AO271" s="317"/>
      <c r="AP271" s="334"/>
      <c r="AQ271" s="335"/>
      <c r="AR271" s="149"/>
      <c r="AS271" s="132"/>
      <c r="AT271" s="132"/>
      <c r="AU271" s="132"/>
      <c r="AV271" s="132"/>
      <c r="AW271" s="132"/>
      <c r="AX271" s="132"/>
      <c r="AY271" s="132"/>
      <c r="AZ271" s="132"/>
      <c r="BA271" s="132"/>
      <c r="BB271" s="132"/>
      <c r="BC271" s="132"/>
      <c r="BD271" s="132"/>
      <c r="BE271" s="132"/>
      <c r="BF271" s="132"/>
      <c r="BG271" s="132"/>
      <c r="BH271" s="132"/>
      <c r="BI271" s="132"/>
      <c r="BJ271" s="132"/>
      <c r="BK271" s="132"/>
      <c r="BL271" s="132"/>
      <c r="BM271" s="132"/>
      <c r="BN271" s="132"/>
    </row>
    <row r="272">
      <c r="A272" s="484" t="b">
        <v>0</v>
      </c>
      <c r="B272" s="363">
        <v>44595.0</v>
      </c>
      <c r="C272" s="364">
        <v>0.5226388888888889</v>
      </c>
      <c r="D272" s="100" t="s">
        <v>601</v>
      </c>
      <c r="E272" s="486" t="s">
        <v>16</v>
      </c>
      <c r="F272" s="396" t="s">
        <v>144</v>
      </c>
      <c r="G272" s="99" t="s">
        <v>59</v>
      </c>
      <c r="H272" s="165" t="s">
        <v>217</v>
      </c>
      <c r="I272" s="99" t="s">
        <v>513</v>
      </c>
      <c r="J272" s="99" t="s">
        <v>602</v>
      </c>
      <c r="K272" s="100" t="s">
        <v>602</v>
      </c>
      <c r="L272" s="100"/>
      <c r="M272" s="100"/>
      <c r="N272" s="279"/>
      <c r="O272" s="168">
        <v>1.0</v>
      </c>
      <c r="P272" s="169">
        <v>4.0</v>
      </c>
      <c r="Q272" s="196"/>
      <c r="R272" s="197"/>
      <c r="S272" s="198"/>
      <c r="T272" s="199"/>
      <c r="U272" s="200"/>
      <c r="V272" s="201"/>
      <c r="W272" s="202"/>
      <c r="X272" s="202"/>
      <c r="Y272" s="360">
        <v>0.0</v>
      </c>
      <c r="Z272" s="361">
        <v>0.0</v>
      </c>
      <c r="AA272" s="272" t="s">
        <v>132</v>
      </c>
      <c r="AB272" s="107">
        <v>1.0</v>
      </c>
      <c r="AC272" s="108">
        <v>0.4872916666666667</v>
      </c>
      <c r="AD272" s="273" t="s">
        <v>140</v>
      </c>
      <c r="AE272" s="274" t="s">
        <v>133</v>
      </c>
      <c r="AF272" s="99" t="s">
        <v>166</v>
      </c>
      <c r="AG272" s="274">
        <v>1.22</v>
      </c>
      <c r="AH272" s="411">
        <v>45.45</v>
      </c>
      <c r="AI272" s="276">
        <v>10.0</v>
      </c>
      <c r="AJ272" s="274">
        <v>0.0</v>
      </c>
      <c r="AK272" s="277">
        <v>-5.38</v>
      </c>
      <c r="AL272" s="114"/>
      <c r="AM272" s="188">
        <f>AK272+AM269</f>
        <v>2169.45</v>
      </c>
      <c r="AN272" s="189">
        <f>if(AM272&gt;AN269,AM272,AN269)</f>
        <v>2179.83</v>
      </c>
      <c r="AO272" s="189">
        <f>AM272-AN272</f>
        <v>-10.38</v>
      </c>
      <c r="AP272" s="190">
        <f>AO272/AN272</f>
        <v>-0.004761839226</v>
      </c>
      <c r="AQ272" s="191">
        <f>AK272/AI272</f>
        <v>-0.538</v>
      </c>
      <c r="AR272" s="116"/>
      <c r="AS272" s="98"/>
      <c r="AT272" s="98"/>
      <c r="AU272" s="98"/>
      <c r="AV272" s="98"/>
      <c r="AW272" s="98"/>
      <c r="AX272" s="98"/>
      <c r="AY272" s="98"/>
      <c r="AZ272" s="98"/>
      <c r="BA272" s="98"/>
      <c r="BB272" s="98"/>
      <c r="BC272" s="98"/>
      <c r="BD272" s="98"/>
      <c r="BE272" s="98"/>
      <c r="BF272" s="98"/>
      <c r="BG272" s="98"/>
      <c r="BH272" s="98"/>
      <c r="BI272" s="98"/>
      <c r="BJ272" s="98"/>
      <c r="BK272" s="98"/>
      <c r="BL272" s="98"/>
      <c r="BM272" s="98"/>
      <c r="BN272" s="98"/>
    </row>
    <row r="273">
      <c r="A273" s="485" t="b">
        <v>0</v>
      </c>
      <c r="B273" s="128"/>
      <c r="C273" s="129"/>
      <c r="D273" s="130"/>
      <c r="E273" s="131"/>
      <c r="F273" s="132"/>
      <c r="G273" s="132"/>
      <c r="H273" s="132" t="str">
        <f>VLOOKUP(H272,VALIDATION!F:G,2,false)</f>
        <v>61f51d3aa4eaad5dc97704dd</v>
      </c>
      <c r="I273" s="133">
        <v>2.66</v>
      </c>
      <c r="J273" s="133">
        <v>1.6</v>
      </c>
      <c r="K273" s="130"/>
      <c r="L273" s="130"/>
      <c r="M273" s="130"/>
      <c r="N273" s="195"/>
      <c r="O273" s="168">
        <v>3.0</v>
      </c>
      <c r="P273" s="169">
        <v>6.0</v>
      </c>
      <c r="Q273" s="196"/>
      <c r="R273" s="197"/>
      <c r="S273" s="198"/>
      <c r="T273" s="199"/>
      <c r="U273" s="200"/>
      <c r="V273" s="201"/>
      <c r="W273" s="202"/>
      <c r="X273" s="202"/>
      <c r="Y273" s="376">
        <v>0.0</v>
      </c>
      <c r="Z273" s="377">
        <v>0.0</v>
      </c>
      <c r="AA273" s="205" t="s">
        <v>132</v>
      </c>
      <c r="AB273" s="141">
        <v>2.0</v>
      </c>
      <c r="AC273" s="142">
        <v>0.4976041666666667</v>
      </c>
      <c r="AD273" s="206" t="s">
        <v>179</v>
      </c>
      <c r="AE273" s="207" t="s">
        <v>133</v>
      </c>
      <c r="AF273" s="133" t="s">
        <v>133</v>
      </c>
      <c r="AG273" s="207">
        <v>1.21</v>
      </c>
      <c r="AH273" s="449">
        <v>45.83</v>
      </c>
      <c r="AI273" s="209"/>
      <c r="AJ273" s="207"/>
      <c r="AK273" s="210"/>
      <c r="AL273" s="114"/>
      <c r="AM273" s="211"/>
      <c r="AN273" s="132"/>
      <c r="AO273" s="132"/>
      <c r="AP273" s="149"/>
      <c r="AQ273" s="150"/>
      <c r="AR273" s="149"/>
      <c r="AS273" s="132"/>
      <c r="AT273" s="132"/>
      <c r="AU273" s="132"/>
      <c r="AV273" s="132"/>
      <c r="AW273" s="132"/>
      <c r="AX273" s="132"/>
      <c r="AY273" s="132"/>
      <c r="AZ273" s="132"/>
      <c r="BA273" s="132"/>
      <c r="BB273" s="132"/>
      <c r="BC273" s="132"/>
      <c r="BD273" s="132"/>
      <c r="BE273" s="132"/>
      <c r="BF273" s="132"/>
      <c r="BG273" s="132"/>
      <c r="BH273" s="132"/>
      <c r="BI273" s="132"/>
      <c r="BJ273" s="132"/>
      <c r="BK273" s="132"/>
      <c r="BL273" s="132"/>
      <c r="BM273" s="132"/>
      <c r="BN273" s="132"/>
    </row>
    <row r="274">
      <c r="A274" s="484" t="b">
        <v>0</v>
      </c>
      <c r="B274" s="94"/>
      <c r="C274" s="95"/>
      <c r="D274" s="96"/>
      <c r="E274" s="97"/>
      <c r="F274" s="98"/>
      <c r="G274" s="98"/>
      <c r="H274" s="98"/>
      <c r="I274" s="98"/>
      <c r="J274" s="98"/>
      <c r="K274" s="96"/>
      <c r="L274" s="96"/>
      <c r="M274" s="96"/>
      <c r="N274" s="270"/>
      <c r="O274" s="168">
        <v>3.0</v>
      </c>
      <c r="P274" s="169">
        <v>6.0</v>
      </c>
      <c r="Q274" s="294">
        <v>0.0</v>
      </c>
      <c r="R274" s="295">
        <v>1.0</v>
      </c>
      <c r="S274" s="198"/>
      <c r="T274" s="199"/>
      <c r="U274" s="200"/>
      <c r="V274" s="201"/>
      <c r="W274" s="202"/>
      <c r="X274" s="202"/>
      <c r="Y274" s="360">
        <v>0.0</v>
      </c>
      <c r="Z274" s="361">
        <v>0.0</v>
      </c>
      <c r="AA274" s="272" t="s">
        <v>133</v>
      </c>
      <c r="AB274" s="107">
        <v>3.0</v>
      </c>
      <c r="AC274" s="108">
        <v>0.5008912037037037</v>
      </c>
      <c r="AD274" s="273" t="s">
        <v>140</v>
      </c>
      <c r="AE274" s="274" t="s">
        <v>133</v>
      </c>
      <c r="AF274" s="99" t="s">
        <v>166</v>
      </c>
      <c r="AG274" s="274">
        <v>1.09</v>
      </c>
      <c r="AH274" s="411">
        <v>55.55</v>
      </c>
      <c r="AI274" s="276"/>
      <c r="AJ274" s="274"/>
      <c r="AK274" s="277"/>
      <c r="AL274" s="114"/>
      <c r="AM274" s="278"/>
      <c r="AN274" s="98"/>
      <c r="AO274" s="98"/>
      <c r="AP274" s="116"/>
      <c r="AQ274" s="117"/>
      <c r="AR274" s="116"/>
      <c r="AS274" s="98"/>
      <c r="AT274" s="98"/>
      <c r="AU274" s="98"/>
      <c r="AV274" s="98"/>
      <c r="AW274" s="98"/>
      <c r="AX274" s="98"/>
      <c r="AY274" s="98"/>
      <c r="AZ274" s="98"/>
      <c r="BA274" s="98"/>
      <c r="BB274" s="98"/>
      <c r="BC274" s="98"/>
      <c r="BD274" s="98"/>
      <c r="BE274" s="98"/>
      <c r="BF274" s="98"/>
      <c r="BG274" s="98"/>
      <c r="BH274" s="98"/>
      <c r="BI274" s="98"/>
      <c r="BJ274" s="98"/>
      <c r="BK274" s="98"/>
      <c r="BL274" s="98"/>
      <c r="BM274" s="98"/>
      <c r="BN274" s="98"/>
    </row>
    <row r="275">
      <c r="A275" s="485" t="b">
        <v>0</v>
      </c>
      <c r="B275" s="313"/>
      <c r="C275" s="314"/>
      <c r="D275" s="315"/>
      <c r="E275" s="316"/>
      <c r="F275" s="317"/>
      <c r="G275" s="317"/>
      <c r="H275" s="317"/>
      <c r="I275" s="317"/>
      <c r="J275" s="317"/>
      <c r="K275" s="315"/>
      <c r="L275" s="315"/>
      <c r="M275" s="315"/>
      <c r="N275" s="383"/>
      <c r="O275" s="221">
        <v>3.0</v>
      </c>
      <c r="P275" s="222">
        <v>6.0</v>
      </c>
      <c r="Q275" s="298">
        <v>2.0</v>
      </c>
      <c r="R275" s="299">
        <v>6.0</v>
      </c>
      <c r="S275" s="225"/>
      <c r="T275" s="226"/>
      <c r="U275" s="227"/>
      <c r="V275" s="228"/>
      <c r="W275" s="229"/>
      <c r="X275" s="229"/>
      <c r="Y275" s="342"/>
      <c r="Z275" s="323"/>
      <c r="AA275" s="324"/>
      <c r="AB275" s="343"/>
      <c r="AC275" s="326"/>
      <c r="AD275" s="322" t="s">
        <v>142</v>
      </c>
      <c r="AE275" s="327"/>
      <c r="AF275" s="328"/>
      <c r="AG275" s="327"/>
      <c r="AH275" s="444"/>
      <c r="AI275" s="330"/>
      <c r="AJ275" s="331"/>
      <c r="AK275" s="332"/>
      <c r="AL275" s="242"/>
      <c r="AM275" s="333"/>
      <c r="AN275" s="317"/>
      <c r="AO275" s="317"/>
      <c r="AP275" s="334"/>
      <c r="AQ275" s="335"/>
      <c r="AR275" s="149"/>
      <c r="AS275" s="132"/>
      <c r="AT275" s="132"/>
      <c r="AU275" s="132"/>
      <c r="AV275" s="132"/>
      <c r="AW275" s="132"/>
      <c r="AX275" s="132"/>
      <c r="AY275" s="132"/>
      <c r="AZ275" s="132"/>
      <c r="BA275" s="132"/>
      <c r="BB275" s="132"/>
      <c r="BC275" s="132"/>
      <c r="BD275" s="132"/>
      <c r="BE275" s="132"/>
      <c r="BF275" s="132"/>
      <c r="BG275" s="132"/>
      <c r="BH275" s="132"/>
      <c r="BI275" s="132"/>
      <c r="BJ275" s="132"/>
      <c r="BK275" s="132"/>
      <c r="BL275" s="132"/>
      <c r="BM275" s="132"/>
      <c r="BN275" s="132"/>
    </row>
    <row r="276">
      <c r="A276" s="484" t="b">
        <v>0</v>
      </c>
      <c r="B276" s="363">
        <v>44595.0</v>
      </c>
      <c r="C276" s="364">
        <v>0.5947800925925926</v>
      </c>
      <c r="D276" s="100" t="s">
        <v>603</v>
      </c>
      <c r="E276" s="486" t="s">
        <v>16</v>
      </c>
      <c r="F276" s="396" t="s">
        <v>144</v>
      </c>
      <c r="G276" s="99" t="s">
        <v>59</v>
      </c>
      <c r="H276" s="165" t="s">
        <v>504</v>
      </c>
      <c r="I276" s="99" t="s">
        <v>604</v>
      </c>
      <c r="J276" s="99" t="s">
        <v>605</v>
      </c>
      <c r="K276" s="100" t="s">
        <v>604</v>
      </c>
      <c r="L276" s="100"/>
      <c r="M276" s="100"/>
      <c r="N276" s="279" t="s">
        <v>606</v>
      </c>
      <c r="O276" s="168">
        <v>4.0</v>
      </c>
      <c r="P276" s="169">
        <v>1.0</v>
      </c>
      <c r="Q276" s="196"/>
      <c r="R276" s="197"/>
      <c r="S276" s="198"/>
      <c r="T276" s="199"/>
      <c r="U276" s="200"/>
      <c r="V276" s="201"/>
      <c r="W276" s="202"/>
      <c r="X276" s="202"/>
      <c r="Y276" s="273">
        <v>40.0</v>
      </c>
      <c r="Z276" s="271">
        <v>0.0</v>
      </c>
      <c r="AA276" s="272" t="s">
        <v>133</v>
      </c>
      <c r="AB276" s="107">
        <v>1.0</v>
      </c>
      <c r="AC276" s="108">
        <v>0.5401736111111111</v>
      </c>
      <c r="AD276" s="273" t="s">
        <v>140</v>
      </c>
      <c r="AE276" s="274" t="s">
        <v>133</v>
      </c>
      <c r="AF276" s="99" t="s">
        <v>133</v>
      </c>
      <c r="AG276" s="274">
        <v>3.7</v>
      </c>
      <c r="AH276" s="411">
        <v>10.0</v>
      </c>
      <c r="AI276" s="276">
        <v>15.0</v>
      </c>
      <c r="AJ276" s="274">
        <v>0.0</v>
      </c>
      <c r="AK276" s="277">
        <v>0.0</v>
      </c>
      <c r="AL276" s="114"/>
      <c r="AM276" s="188">
        <f>AK276+AM272</f>
        <v>2169.45</v>
      </c>
      <c r="AN276" s="189">
        <f>if(AM276&gt;AN272,AM276,AN272)</f>
        <v>2179.83</v>
      </c>
      <c r="AO276" s="189">
        <f>AM276-AN276</f>
        <v>-10.38</v>
      </c>
      <c r="AP276" s="190">
        <f>AO276/AN276</f>
        <v>-0.004761839226</v>
      </c>
      <c r="AQ276" s="191">
        <f>AK276/AI276</f>
        <v>0</v>
      </c>
      <c r="AR276" s="116"/>
      <c r="AS276" s="98"/>
      <c r="AT276" s="98"/>
      <c r="AU276" s="98"/>
      <c r="AV276" s="98"/>
      <c r="AW276" s="98"/>
      <c r="AX276" s="98"/>
      <c r="AY276" s="98"/>
      <c r="AZ276" s="98"/>
      <c r="BA276" s="98"/>
      <c r="BB276" s="98"/>
      <c r="BC276" s="98"/>
      <c r="BD276" s="98"/>
      <c r="BE276" s="98"/>
      <c r="BF276" s="98"/>
      <c r="BG276" s="98"/>
      <c r="BH276" s="98"/>
      <c r="BI276" s="98"/>
      <c r="BJ276" s="98"/>
      <c r="BK276" s="98"/>
      <c r="BL276" s="98"/>
      <c r="BM276" s="98"/>
      <c r="BN276" s="98"/>
    </row>
    <row r="277">
      <c r="A277" s="485" t="b">
        <v>0</v>
      </c>
      <c r="B277" s="128"/>
      <c r="C277" s="129"/>
      <c r="D277" s="130"/>
      <c r="E277" s="131"/>
      <c r="F277" s="132"/>
      <c r="G277" s="132"/>
      <c r="H277" s="132" t="str">
        <f>VLOOKUP(H276,VALIDATION!F:G,2,false)</f>
        <v>61f51d62a4eaad5dc97704e8</v>
      </c>
      <c r="I277" s="133">
        <v>2.42</v>
      </c>
      <c r="J277" s="133">
        <v>1.7</v>
      </c>
      <c r="K277" s="130"/>
      <c r="L277" s="130"/>
      <c r="M277" s="130"/>
      <c r="N277" s="195"/>
      <c r="O277" s="168">
        <v>6.0</v>
      </c>
      <c r="P277" s="169">
        <v>1.0</v>
      </c>
      <c r="Q277" s="196"/>
      <c r="R277" s="197"/>
      <c r="S277" s="198"/>
      <c r="T277" s="199"/>
      <c r="U277" s="200"/>
      <c r="V277" s="201"/>
      <c r="W277" s="202"/>
      <c r="X277" s="202"/>
      <c r="Y277" s="376">
        <v>0.0</v>
      </c>
      <c r="Z277" s="377">
        <v>0.0</v>
      </c>
      <c r="AA277" s="205" t="s">
        <v>133</v>
      </c>
      <c r="AB277" s="141">
        <v>2.0</v>
      </c>
      <c r="AC277" s="142">
        <v>0.5419444444444445</v>
      </c>
      <c r="AD277" s="206" t="s">
        <v>140</v>
      </c>
      <c r="AE277" s="207" t="s">
        <v>133</v>
      </c>
      <c r="AF277" s="133" t="s">
        <v>133</v>
      </c>
      <c r="AG277" s="207">
        <v>4.4</v>
      </c>
      <c r="AH277" s="449">
        <v>5.0</v>
      </c>
      <c r="AI277" s="209"/>
      <c r="AJ277" s="207"/>
      <c r="AK277" s="210"/>
      <c r="AL277" s="114"/>
      <c r="AM277" s="211"/>
      <c r="AN277" s="132"/>
      <c r="AO277" s="132"/>
      <c r="AP277" s="149"/>
      <c r="AQ277" s="150"/>
      <c r="AR277" s="149"/>
      <c r="AS277" s="132"/>
      <c r="AT277" s="132"/>
      <c r="AU277" s="132"/>
      <c r="AV277" s="132"/>
      <c r="AW277" s="132"/>
      <c r="AX277" s="132"/>
      <c r="AY277" s="132"/>
      <c r="AZ277" s="132"/>
      <c r="BA277" s="132"/>
      <c r="BB277" s="132"/>
      <c r="BC277" s="132"/>
      <c r="BD277" s="132"/>
      <c r="BE277" s="132"/>
      <c r="BF277" s="132"/>
      <c r="BG277" s="132"/>
      <c r="BH277" s="132"/>
      <c r="BI277" s="132"/>
      <c r="BJ277" s="132"/>
      <c r="BK277" s="132"/>
      <c r="BL277" s="132"/>
      <c r="BM277" s="132"/>
      <c r="BN277" s="132"/>
    </row>
    <row r="278">
      <c r="A278" s="484" t="b">
        <v>0</v>
      </c>
      <c r="B278" s="94"/>
      <c r="C278" s="95"/>
      <c r="D278" s="96"/>
      <c r="E278" s="97"/>
      <c r="F278" s="98"/>
      <c r="G278" s="98"/>
      <c r="H278" s="98"/>
      <c r="I278" s="98"/>
      <c r="J278" s="98"/>
      <c r="K278" s="96"/>
      <c r="L278" s="96"/>
      <c r="M278" s="96"/>
      <c r="N278" s="279" t="s">
        <v>607</v>
      </c>
      <c r="O278" s="168">
        <v>6.0</v>
      </c>
      <c r="P278" s="169">
        <v>1.0</v>
      </c>
      <c r="Q278" s="294">
        <v>1.0</v>
      </c>
      <c r="R278" s="295">
        <v>3.0</v>
      </c>
      <c r="S278" s="198"/>
      <c r="T278" s="199"/>
      <c r="U278" s="200"/>
      <c r="V278" s="201"/>
      <c r="W278" s="202"/>
      <c r="X278" s="202"/>
      <c r="Y278" s="360">
        <v>0.0</v>
      </c>
      <c r="Z278" s="361">
        <v>0.0</v>
      </c>
      <c r="AA278" s="272" t="s">
        <v>133</v>
      </c>
      <c r="AB278" s="107">
        <v>3.0</v>
      </c>
      <c r="AC278" s="492">
        <v>0.5433564814814815</v>
      </c>
      <c r="AD278" s="273" t="s">
        <v>165</v>
      </c>
      <c r="AE278" s="274" t="s">
        <v>133</v>
      </c>
      <c r="AF278" s="99" t="s">
        <v>166</v>
      </c>
      <c r="AG278" s="274">
        <v>2.52</v>
      </c>
      <c r="AH278" s="411">
        <v>7.5</v>
      </c>
      <c r="AI278" s="276"/>
      <c r="AJ278" s="274"/>
      <c r="AK278" s="277"/>
      <c r="AL278" s="114"/>
      <c r="AM278" s="278"/>
      <c r="AN278" s="98"/>
      <c r="AO278" s="98"/>
      <c r="AP278" s="116"/>
      <c r="AQ278" s="117"/>
      <c r="AR278" s="116"/>
      <c r="AS278" s="98"/>
      <c r="AT278" s="98"/>
      <c r="AU278" s="98"/>
      <c r="AV278" s="98"/>
      <c r="AW278" s="98"/>
      <c r="AX278" s="98"/>
      <c r="AY278" s="98"/>
      <c r="AZ278" s="98"/>
      <c r="BA278" s="98"/>
      <c r="BB278" s="98"/>
      <c r="BC278" s="98"/>
      <c r="BD278" s="98"/>
      <c r="BE278" s="98"/>
      <c r="BF278" s="98"/>
      <c r="BG278" s="98"/>
      <c r="BH278" s="98"/>
      <c r="BI278" s="98"/>
      <c r="BJ278" s="98"/>
      <c r="BK278" s="98"/>
      <c r="BL278" s="98"/>
      <c r="BM278" s="98"/>
      <c r="BN278" s="98"/>
    </row>
    <row r="279">
      <c r="A279" s="485" t="b">
        <v>0</v>
      </c>
      <c r="B279" s="128"/>
      <c r="C279" s="129"/>
      <c r="D279" s="130"/>
      <c r="E279" s="131"/>
      <c r="F279" s="132"/>
      <c r="G279" s="132"/>
      <c r="H279" s="132"/>
      <c r="I279" s="132"/>
      <c r="J279" s="132"/>
      <c r="K279" s="130"/>
      <c r="L279" s="130"/>
      <c r="M279" s="130"/>
      <c r="N279" s="195"/>
      <c r="O279" s="168">
        <v>6.0</v>
      </c>
      <c r="P279" s="169">
        <v>1.0</v>
      </c>
      <c r="Q279" s="294">
        <v>5.0</v>
      </c>
      <c r="R279" s="295">
        <v>7.0</v>
      </c>
      <c r="S279" s="198"/>
      <c r="T279" s="199"/>
      <c r="U279" s="200"/>
      <c r="V279" s="201"/>
      <c r="W279" s="202"/>
      <c r="X279" s="202"/>
      <c r="Y279" s="376">
        <v>0.0</v>
      </c>
      <c r="Z279" s="377">
        <v>0.0</v>
      </c>
      <c r="AA279" s="205" t="s">
        <v>133</v>
      </c>
      <c r="AB279" s="141">
        <v>4.0</v>
      </c>
      <c r="AC279" s="492">
        <v>0.543912037037037</v>
      </c>
      <c r="AD279" s="206" t="s">
        <v>165</v>
      </c>
      <c r="AE279" s="207" t="s">
        <v>133</v>
      </c>
      <c r="AF279" s="133" t="s">
        <v>166</v>
      </c>
      <c r="AG279" s="207">
        <v>1.9</v>
      </c>
      <c r="AH279" s="449">
        <v>7.5</v>
      </c>
      <c r="AI279" s="209"/>
      <c r="AJ279" s="207"/>
      <c r="AK279" s="210"/>
      <c r="AL279" s="114"/>
      <c r="AM279" s="211"/>
      <c r="AN279" s="132"/>
      <c r="AO279" s="132"/>
      <c r="AP279" s="149"/>
      <c r="AQ279" s="150"/>
      <c r="AR279" s="149"/>
      <c r="AS279" s="132"/>
      <c r="AT279" s="132"/>
      <c r="AU279" s="132"/>
      <c r="AV279" s="132"/>
      <c r="AW279" s="132"/>
      <c r="AX279" s="132"/>
      <c r="AY279" s="132"/>
      <c r="AZ279" s="132"/>
      <c r="BA279" s="132"/>
      <c r="BB279" s="132"/>
      <c r="BC279" s="132"/>
      <c r="BD279" s="132"/>
      <c r="BE279" s="132"/>
      <c r="BF279" s="132"/>
      <c r="BG279" s="132"/>
      <c r="BH279" s="132"/>
      <c r="BI279" s="132"/>
      <c r="BJ279" s="132"/>
      <c r="BK279" s="132"/>
      <c r="BL279" s="132"/>
      <c r="BM279" s="132"/>
      <c r="BN279" s="132"/>
    </row>
    <row r="280">
      <c r="A280" s="484" t="b">
        <v>0</v>
      </c>
      <c r="B280" s="215"/>
      <c r="C280" s="216"/>
      <c r="D280" s="217"/>
      <c r="E280" s="218"/>
      <c r="F280" s="219"/>
      <c r="G280" s="219"/>
      <c r="H280" s="219"/>
      <c r="I280" s="219"/>
      <c r="J280" s="219"/>
      <c r="K280" s="217"/>
      <c r="L280" s="217"/>
      <c r="M280" s="217"/>
      <c r="N280" s="287"/>
      <c r="O280" s="422"/>
      <c r="P280" s="423"/>
      <c r="Q280" s="223"/>
      <c r="R280" s="224"/>
      <c r="S280" s="225"/>
      <c r="T280" s="226"/>
      <c r="U280" s="227"/>
      <c r="V280" s="228"/>
      <c r="W280" s="229"/>
      <c r="X280" s="229"/>
      <c r="Y280" s="302"/>
      <c r="Z280" s="231"/>
      <c r="AA280" s="232"/>
      <c r="AB280" s="233"/>
      <c r="AC280" s="234"/>
      <c r="AD280" s="235" t="s">
        <v>142</v>
      </c>
      <c r="AE280" s="236"/>
      <c r="AF280" s="237"/>
      <c r="AG280" s="236"/>
      <c r="AH280" s="463"/>
      <c r="AI280" s="239"/>
      <c r="AJ280" s="240"/>
      <c r="AK280" s="241"/>
      <c r="AL280" s="242"/>
      <c r="AM280" s="243"/>
      <c r="AN280" s="219"/>
      <c r="AO280" s="219"/>
      <c r="AP280" s="244"/>
      <c r="AQ280" s="245"/>
      <c r="AR280" s="116"/>
      <c r="AS280" s="98"/>
      <c r="AT280" s="98"/>
      <c r="AU280" s="98"/>
      <c r="AV280" s="98"/>
      <c r="AW280" s="98"/>
      <c r="AX280" s="98"/>
      <c r="AY280" s="98"/>
      <c r="AZ280" s="98"/>
      <c r="BA280" s="98"/>
      <c r="BB280" s="98"/>
      <c r="BC280" s="98"/>
      <c r="BD280" s="98"/>
      <c r="BE280" s="98"/>
      <c r="BF280" s="98"/>
      <c r="BG280" s="98"/>
      <c r="BH280" s="98"/>
      <c r="BI280" s="98"/>
      <c r="BJ280" s="98"/>
      <c r="BK280" s="98"/>
      <c r="BL280" s="98"/>
      <c r="BM280" s="98"/>
      <c r="BN280" s="98"/>
    </row>
    <row r="281">
      <c r="A281" s="485" t="b">
        <v>0</v>
      </c>
      <c r="B281" s="288">
        <v>44595.0</v>
      </c>
      <c r="C281" s="289">
        <v>0.8885532407407407</v>
      </c>
      <c r="D281" s="134" t="s">
        <v>608</v>
      </c>
      <c r="E281" s="487" t="s">
        <v>16</v>
      </c>
      <c r="F281" s="395" t="s">
        <v>144</v>
      </c>
      <c r="G281" s="133" t="s">
        <v>56</v>
      </c>
      <c r="H281" s="251" t="s">
        <v>504</v>
      </c>
      <c r="I281" s="133" t="s">
        <v>354</v>
      </c>
      <c r="J281" s="133" t="s">
        <v>609</v>
      </c>
      <c r="K281" s="134" t="s">
        <v>609</v>
      </c>
      <c r="L281" s="134"/>
      <c r="M281" s="134"/>
      <c r="N281" s="397"/>
      <c r="O281" s="168">
        <v>1.0</v>
      </c>
      <c r="P281" s="169">
        <v>6.0</v>
      </c>
      <c r="Q281" s="196"/>
      <c r="R281" s="197"/>
      <c r="S281" s="198"/>
      <c r="T281" s="199"/>
      <c r="U281" s="200"/>
      <c r="V281" s="201"/>
      <c r="W281" s="202"/>
      <c r="X281" s="202"/>
      <c r="Y281" s="376">
        <v>0.0</v>
      </c>
      <c r="Z281" s="377">
        <v>0.0</v>
      </c>
      <c r="AA281" s="205" t="s">
        <v>133</v>
      </c>
      <c r="AB281" s="141">
        <v>1.0</v>
      </c>
      <c r="AC281" s="142">
        <v>0.8658796296296296</v>
      </c>
      <c r="AD281" s="206" t="s">
        <v>140</v>
      </c>
      <c r="AE281" s="207" t="s">
        <v>132</v>
      </c>
      <c r="AF281" s="133" t="s">
        <v>133</v>
      </c>
      <c r="AG281" s="207">
        <v>3.0</v>
      </c>
      <c r="AH281" s="449">
        <v>10.0</v>
      </c>
      <c r="AI281" s="209">
        <v>16.25</v>
      </c>
      <c r="AJ281" s="207">
        <v>0.0</v>
      </c>
      <c r="AK281" s="210">
        <v>-16.25</v>
      </c>
      <c r="AL281" s="114"/>
      <c r="AM281" s="265">
        <f>AK281+AM276</f>
        <v>2153.2</v>
      </c>
      <c r="AN281" s="266">
        <f>if(AM281&gt;AN276,AM281,AN276)</f>
        <v>2179.83</v>
      </c>
      <c r="AO281" s="266">
        <f>AM281-AN281</f>
        <v>-26.63</v>
      </c>
      <c r="AP281" s="267">
        <f>AO281/AN281</f>
        <v>-0.012216549</v>
      </c>
      <c r="AQ281" s="268">
        <f>AK281/AI281</f>
        <v>-1</v>
      </c>
      <c r="AR281" s="149"/>
      <c r="AS281" s="132"/>
      <c r="AT281" s="132"/>
      <c r="AU281" s="132"/>
      <c r="AV281" s="132"/>
      <c r="AW281" s="132"/>
      <c r="AX281" s="132"/>
      <c r="AY281" s="132"/>
      <c r="AZ281" s="132"/>
      <c r="BA281" s="132"/>
      <c r="BB281" s="132"/>
      <c r="BC281" s="132"/>
      <c r="BD281" s="132"/>
      <c r="BE281" s="132"/>
      <c r="BF281" s="132"/>
      <c r="BG281" s="132"/>
      <c r="BH281" s="132"/>
      <c r="BI281" s="132"/>
      <c r="BJ281" s="132"/>
      <c r="BK281" s="132"/>
      <c r="BL281" s="132"/>
      <c r="BM281" s="132"/>
      <c r="BN281" s="132"/>
    </row>
    <row r="282">
      <c r="A282" s="484" t="b">
        <v>0</v>
      </c>
      <c r="B282" s="94"/>
      <c r="C282" s="95"/>
      <c r="D282" s="96"/>
      <c r="E282" s="97"/>
      <c r="F282" s="98"/>
      <c r="G282" s="98"/>
      <c r="H282" s="98" t="str">
        <f>VLOOKUP(H281,VALIDATION!F:G,2,false)</f>
        <v>61f51d62a4eaad5dc97704e8</v>
      </c>
      <c r="I282" s="99">
        <v>1.25</v>
      </c>
      <c r="J282" s="99">
        <v>5.0</v>
      </c>
      <c r="K282" s="96"/>
      <c r="L282" s="96"/>
      <c r="M282" s="96"/>
      <c r="N282" s="270"/>
      <c r="O282" s="168">
        <v>1.0</v>
      </c>
      <c r="P282" s="169">
        <v>6.0</v>
      </c>
      <c r="Q282" s="294">
        <v>0.0</v>
      </c>
      <c r="R282" s="295">
        <v>1.0</v>
      </c>
      <c r="S282" s="198"/>
      <c r="T282" s="199"/>
      <c r="U282" s="200"/>
      <c r="V282" s="201"/>
      <c r="W282" s="202"/>
      <c r="X282" s="202"/>
      <c r="Y282" s="360">
        <v>0.0</v>
      </c>
      <c r="Z282" s="361">
        <v>0.0</v>
      </c>
      <c r="AA282" s="272" t="s">
        <v>132</v>
      </c>
      <c r="AB282" s="107">
        <v>2.0</v>
      </c>
      <c r="AC282" s="108">
        <v>0.8693402777777778</v>
      </c>
      <c r="AD282" s="273" t="s">
        <v>140</v>
      </c>
      <c r="AE282" s="274" t="s">
        <v>132</v>
      </c>
      <c r="AF282" s="99" t="s">
        <v>133</v>
      </c>
      <c r="AG282" s="274">
        <v>3.4</v>
      </c>
      <c r="AH282" s="411">
        <v>2.5</v>
      </c>
      <c r="AI282" s="276"/>
      <c r="AJ282" s="274"/>
      <c r="AK282" s="277"/>
      <c r="AL282" s="114"/>
      <c r="AM282" s="278"/>
      <c r="AN282" s="98"/>
      <c r="AO282" s="98"/>
      <c r="AP282" s="116"/>
      <c r="AQ282" s="117"/>
      <c r="AR282" s="116"/>
      <c r="AS282" s="98"/>
      <c r="AT282" s="98"/>
      <c r="AU282" s="98"/>
      <c r="AV282" s="98"/>
      <c r="AW282" s="98"/>
      <c r="AX282" s="98"/>
      <c r="AY282" s="98"/>
      <c r="AZ282" s="98"/>
      <c r="BA282" s="98"/>
      <c r="BB282" s="98"/>
      <c r="BC282" s="98"/>
      <c r="BD282" s="98"/>
      <c r="BE282" s="98"/>
      <c r="BF282" s="98"/>
      <c r="BG282" s="98"/>
      <c r="BH282" s="98"/>
      <c r="BI282" s="98"/>
      <c r="BJ282" s="98"/>
      <c r="BK282" s="98"/>
      <c r="BL282" s="98"/>
      <c r="BM282" s="98"/>
      <c r="BN282" s="98"/>
    </row>
    <row r="283">
      <c r="A283" s="485" t="b">
        <v>0</v>
      </c>
      <c r="B283" s="128"/>
      <c r="C283" s="129"/>
      <c r="D283" s="130"/>
      <c r="E283" s="131"/>
      <c r="F283" s="132"/>
      <c r="G283" s="132"/>
      <c r="H283" s="132"/>
      <c r="I283" s="132"/>
      <c r="J283" s="132"/>
      <c r="K283" s="130"/>
      <c r="L283" s="130"/>
      <c r="M283" s="130"/>
      <c r="N283" s="195"/>
      <c r="O283" s="168">
        <v>1.0</v>
      </c>
      <c r="P283" s="169">
        <v>6.0</v>
      </c>
      <c r="Q283" s="294">
        <v>0.0</v>
      </c>
      <c r="R283" s="295">
        <v>2.0</v>
      </c>
      <c r="S283" s="198"/>
      <c r="T283" s="199"/>
      <c r="U283" s="200"/>
      <c r="V283" s="201"/>
      <c r="W283" s="202"/>
      <c r="X283" s="202"/>
      <c r="Y283" s="376">
        <v>0.0</v>
      </c>
      <c r="Z283" s="377">
        <v>0.0</v>
      </c>
      <c r="AA283" s="205" t="s">
        <v>133</v>
      </c>
      <c r="AB283" s="141">
        <v>3.0</v>
      </c>
      <c r="AC283" s="142">
        <v>0.8716087962962963</v>
      </c>
      <c r="AD283" s="206" t="s">
        <v>140</v>
      </c>
      <c r="AE283" s="207" t="s">
        <v>132</v>
      </c>
      <c r="AF283" s="133" t="s">
        <v>133</v>
      </c>
      <c r="AG283" s="207">
        <v>4.43</v>
      </c>
      <c r="AH283" s="449">
        <v>2.5</v>
      </c>
      <c r="AI283" s="209"/>
      <c r="AJ283" s="207"/>
      <c r="AK283" s="210"/>
      <c r="AL283" s="114"/>
      <c r="AM283" s="211"/>
      <c r="AN283" s="132"/>
      <c r="AO283" s="132"/>
      <c r="AP283" s="149"/>
      <c r="AQ283" s="150"/>
      <c r="AR283" s="149"/>
      <c r="AS283" s="132"/>
      <c r="AT283" s="132"/>
      <c r="AU283" s="132"/>
      <c r="AV283" s="132"/>
      <c r="AW283" s="132"/>
      <c r="AX283" s="132"/>
      <c r="AY283" s="132"/>
      <c r="AZ283" s="132"/>
      <c r="BA283" s="132"/>
      <c r="BB283" s="132"/>
      <c r="BC283" s="132"/>
      <c r="BD283" s="132"/>
      <c r="BE283" s="132"/>
      <c r="BF283" s="132"/>
      <c r="BG283" s="132"/>
      <c r="BH283" s="132"/>
      <c r="BI283" s="132"/>
      <c r="BJ283" s="132"/>
      <c r="BK283" s="132"/>
      <c r="BL283" s="132"/>
      <c r="BM283" s="132"/>
      <c r="BN283" s="132"/>
    </row>
    <row r="284">
      <c r="A284" s="484" t="b">
        <v>0</v>
      </c>
      <c r="B284" s="94"/>
      <c r="C284" s="95"/>
      <c r="D284" s="96"/>
      <c r="E284" s="97"/>
      <c r="F284" s="98"/>
      <c r="G284" s="98"/>
      <c r="H284" s="98"/>
      <c r="I284" s="98"/>
      <c r="J284" s="98"/>
      <c r="K284" s="96"/>
      <c r="L284" s="96"/>
      <c r="M284" s="96"/>
      <c r="N284" s="279" t="s">
        <v>610</v>
      </c>
      <c r="O284" s="168">
        <v>1.0</v>
      </c>
      <c r="P284" s="169">
        <v>6.0</v>
      </c>
      <c r="Q284" s="294">
        <v>0.0</v>
      </c>
      <c r="R284" s="295">
        <v>2.0</v>
      </c>
      <c r="S284" s="198"/>
      <c r="T284" s="199"/>
      <c r="U284" s="200"/>
      <c r="V284" s="201"/>
      <c r="W284" s="202"/>
      <c r="X284" s="202"/>
      <c r="Y284" s="273">
        <v>0.0</v>
      </c>
      <c r="Z284" s="271">
        <v>15.0</v>
      </c>
      <c r="AA284" s="272" t="s">
        <v>133</v>
      </c>
      <c r="AB284" s="107">
        <v>4.0</v>
      </c>
      <c r="AC284" s="108">
        <v>0.8722569444444445</v>
      </c>
      <c r="AD284" s="273" t="s">
        <v>140</v>
      </c>
      <c r="AE284" s="274" t="s">
        <v>132</v>
      </c>
      <c r="AF284" s="99" t="s">
        <v>133</v>
      </c>
      <c r="AG284" s="274">
        <v>7.6</v>
      </c>
      <c r="AH284" s="411">
        <v>1.25</v>
      </c>
      <c r="AI284" s="276"/>
      <c r="AJ284" s="274"/>
      <c r="AK284" s="277"/>
      <c r="AL284" s="114"/>
      <c r="AM284" s="278"/>
      <c r="AN284" s="98"/>
      <c r="AO284" s="98"/>
      <c r="AP284" s="116"/>
      <c r="AQ284" s="117"/>
      <c r="AR284" s="116"/>
      <c r="AS284" s="98"/>
      <c r="AT284" s="98"/>
      <c r="AU284" s="98"/>
      <c r="AV284" s="98"/>
      <c r="AW284" s="98"/>
      <c r="AX284" s="98"/>
      <c r="AY284" s="98"/>
      <c r="AZ284" s="98"/>
      <c r="BA284" s="98"/>
      <c r="BB284" s="98"/>
      <c r="BC284" s="98"/>
      <c r="BD284" s="98"/>
      <c r="BE284" s="98"/>
      <c r="BF284" s="98"/>
      <c r="BG284" s="98"/>
      <c r="BH284" s="98"/>
      <c r="BI284" s="98"/>
      <c r="BJ284" s="98"/>
      <c r="BK284" s="98"/>
      <c r="BL284" s="98"/>
      <c r="BM284" s="98"/>
      <c r="BN284" s="98"/>
    </row>
    <row r="285">
      <c r="A285" s="485" t="b">
        <v>0</v>
      </c>
      <c r="B285" s="313"/>
      <c r="C285" s="314"/>
      <c r="D285" s="315"/>
      <c r="E285" s="316"/>
      <c r="F285" s="317"/>
      <c r="G285" s="317"/>
      <c r="H285" s="317"/>
      <c r="I285" s="317"/>
      <c r="J285" s="317"/>
      <c r="K285" s="315"/>
      <c r="L285" s="315"/>
      <c r="M285" s="315"/>
      <c r="N285" s="318" t="s">
        <v>611</v>
      </c>
      <c r="O285" s="221">
        <v>1.0</v>
      </c>
      <c r="P285" s="222">
        <v>6.0</v>
      </c>
      <c r="Q285" s="298">
        <v>2.0</v>
      </c>
      <c r="R285" s="299">
        <v>6.0</v>
      </c>
      <c r="S285" s="225"/>
      <c r="T285" s="226"/>
      <c r="U285" s="227"/>
      <c r="V285" s="228"/>
      <c r="W285" s="229"/>
      <c r="X285" s="229"/>
      <c r="Y285" s="342"/>
      <c r="Z285" s="323"/>
      <c r="AA285" s="324"/>
      <c r="AB285" s="343"/>
      <c r="AC285" s="326"/>
      <c r="AD285" s="322" t="s">
        <v>142</v>
      </c>
      <c r="AE285" s="327"/>
      <c r="AF285" s="328"/>
      <c r="AG285" s="327"/>
      <c r="AH285" s="444"/>
      <c r="AI285" s="330"/>
      <c r="AJ285" s="331"/>
      <c r="AK285" s="332"/>
      <c r="AL285" s="242"/>
      <c r="AM285" s="333"/>
      <c r="AN285" s="317"/>
      <c r="AO285" s="317"/>
      <c r="AP285" s="334"/>
      <c r="AQ285" s="335"/>
      <c r="AR285" s="149"/>
      <c r="AS285" s="132"/>
      <c r="AT285" s="132"/>
      <c r="AU285" s="132"/>
      <c r="AV285" s="132"/>
      <c r="AW285" s="132"/>
      <c r="AX285" s="132"/>
      <c r="AY285" s="132"/>
      <c r="AZ285" s="132"/>
      <c r="BA285" s="132"/>
      <c r="BB285" s="132"/>
      <c r="BC285" s="132"/>
      <c r="BD285" s="132"/>
      <c r="BE285" s="132"/>
      <c r="BF285" s="132"/>
      <c r="BG285" s="132"/>
      <c r="BH285" s="132"/>
      <c r="BI285" s="132"/>
      <c r="BJ285" s="132"/>
      <c r="BK285" s="132"/>
      <c r="BL285" s="132"/>
      <c r="BM285" s="132"/>
      <c r="BN285" s="132"/>
    </row>
    <row r="286">
      <c r="A286" s="484" t="b">
        <v>0</v>
      </c>
      <c r="B286" s="363">
        <v>44597.0</v>
      </c>
      <c r="C286" s="364">
        <v>0.4032291666666667</v>
      </c>
      <c r="D286" s="100" t="s">
        <v>612</v>
      </c>
      <c r="E286" s="486" t="s">
        <v>16</v>
      </c>
      <c r="F286" s="396" t="s">
        <v>144</v>
      </c>
      <c r="G286" s="99" t="s">
        <v>59</v>
      </c>
      <c r="H286" s="165" t="s">
        <v>613</v>
      </c>
      <c r="I286" s="99" t="s">
        <v>614</v>
      </c>
      <c r="J286" s="99" t="s">
        <v>615</v>
      </c>
      <c r="K286" s="100" t="s">
        <v>615</v>
      </c>
      <c r="L286" s="100"/>
      <c r="M286" s="100"/>
      <c r="N286" s="270"/>
      <c r="O286" s="168">
        <v>6.0</v>
      </c>
      <c r="P286" s="169">
        <v>4.0</v>
      </c>
      <c r="Q286" s="294">
        <v>5.0</v>
      </c>
      <c r="R286" s="295">
        <v>7.0</v>
      </c>
      <c r="S286" s="296">
        <v>0.0</v>
      </c>
      <c r="T286" s="297">
        <v>1.0</v>
      </c>
      <c r="U286" s="200"/>
      <c r="V286" s="201"/>
      <c r="W286" s="202"/>
      <c r="X286" s="202"/>
      <c r="Y286" s="273">
        <v>0.0</v>
      </c>
      <c r="Z286" s="271">
        <v>30.0</v>
      </c>
      <c r="AA286" s="272" t="s">
        <v>133</v>
      </c>
      <c r="AB286" s="107">
        <v>1.0</v>
      </c>
      <c r="AC286" s="108">
        <v>0.36679398148148146</v>
      </c>
      <c r="AD286" s="273" t="s">
        <v>140</v>
      </c>
      <c r="AE286" s="274" t="s">
        <v>132</v>
      </c>
      <c r="AF286" s="99" t="s">
        <v>133</v>
      </c>
      <c r="AG286" s="274">
        <v>7.5</v>
      </c>
      <c r="AH286" s="411">
        <v>3.4</v>
      </c>
      <c r="AI286" s="276">
        <v>7.5</v>
      </c>
      <c r="AJ286" s="274">
        <v>0.0</v>
      </c>
      <c r="AK286" s="277">
        <v>0.0</v>
      </c>
      <c r="AL286" s="114"/>
      <c r="AM286" s="188">
        <f>AK286+AM281</f>
        <v>2153.2</v>
      </c>
      <c r="AN286" s="189">
        <f>if(AM286&gt;AN281,AM286,AN281)</f>
        <v>2179.83</v>
      </c>
      <c r="AO286" s="189">
        <f>AM286-AN286</f>
        <v>-26.63</v>
      </c>
      <c r="AP286" s="190">
        <f>AO286/AN286</f>
        <v>-0.012216549</v>
      </c>
      <c r="AQ286" s="191">
        <f>AK286/AI286</f>
        <v>0</v>
      </c>
      <c r="AR286" s="116"/>
      <c r="AS286" s="98"/>
      <c r="AT286" s="98"/>
      <c r="AU286" s="98"/>
      <c r="AV286" s="98"/>
      <c r="AW286" s="98"/>
      <c r="AX286" s="98"/>
      <c r="AY286" s="98"/>
      <c r="AZ286" s="98"/>
      <c r="BA286" s="98"/>
      <c r="BB286" s="98"/>
      <c r="BC286" s="98"/>
      <c r="BD286" s="98"/>
      <c r="BE286" s="98"/>
      <c r="BF286" s="98"/>
      <c r="BG286" s="98"/>
      <c r="BH286" s="98"/>
      <c r="BI286" s="98"/>
      <c r="BJ286" s="98"/>
      <c r="BK286" s="98"/>
      <c r="BL286" s="98"/>
      <c r="BM286" s="98"/>
      <c r="BN286" s="98"/>
    </row>
    <row r="287">
      <c r="A287" s="485" t="b">
        <v>0</v>
      </c>
      <c r="B287" s="128"/>
      <c r="C287" s="129"/>
      <c r="D287" s="130"/>
      <c r="E287" s="131"/>
      <c r="F287" s="132"/>
      <c r="G287" s="132"/>
      <c r="H287" s="132" t="str">
        <f>VLOOKUP(H286,VALIDATION!F:G,2,false)</f>
        <v>61fe7f84a4eaad5dc977082f</v>
      </c>
      <c r="I287" s="133">
        <v>2.2</v>
      </c>
      <c r="J287" s="133">
        <v>1.8</v>
      </c>
      <c r="K287" s="130"/>
      <c r="L287" s="130"/>
      <c r="M287" s="130"/>
      <c r="N287" s="397" t="s">
        <v>616</v>
      </c>
      <c r="O287" s="168">
        <v>6.0</v>
      </c>
      <c r="P287" s="169">
        <v>4.0</v>
      </c>
      <c r="Q287" s="294">
        <v>5.0</v>
      </c>
      <c r="R287" s="295">
        <v>7.0</v>
      </c>
      <c r="S287" s="296">
        <v>2.0</v>
      </c>
      <c r="T287" s="297">
        <v>1.0</v>
      </c>
      <c r="U287" s="200"/>
      <c r="V287" s="201"/>
      <c r="W287" s="202"/>
      <c r="X287" s="202"/>
      <c r="Y287" s="206">
        <v>30.0</v>
      </c>
      <c r="Z287" s="204">
        <v>15.0</v>
      </c>
      <c r="AA287" s="205" t="s">
        <v>132</v>
      </c>
      <c r="AB287" s="141">
        <v>2.0</v>
      </c>
      <c r="AC287" s="142">
        <v>0.3719560185185185</v>
      </c>
      <c r="AD287" s="206" t="s">
        <v>165</v>
      </c>
      <c r="AE287" s="207" t="s">
        <v>132</v>
      </c>
      <c r="AF287" s="133" t="s">
        <v>166</v>
      </c>
      <c r="AG287" s="207">
        <v>7.5</v>
      </c>
      <c r="AH287" s="449">
        <v>1.38</v>
      </c>
      <c r="AI287" s="209"/>
      <c r="AJ287" s="207"/>
      <c r="AK287" s="210"/>
      <c r="AL287" s="114"/>
      <c r="AM287" s="211"/>
      <c r="AN287" s="132"/>
      <c r="AO287" s="132"/>
      <c r="AP287" s="149"/>
      <c r="AQ287" s="150"/>
      <c r="AR287" s="149"/>
      <c r="AS287" s="132"/>
      <c r="AT287" s="132"/>
      <c r="AU287" s="132"/>
      <c r="AV287" s="132"/>
      <c r="AW287" s="132"/>
      <c r="AX287" s="132"/>
      <c r="AY287" s="132"/>
      <c r="AZ287" s="132"/>
      <c r="BA287" s="132"/>
      <c r="BB287" s="132"/>
      <c r="BC287" s="132"/>
      <c r="BD287" s="132"/>
      <c r="BE287" s="132"/>
      <c r="BF287" s="132"/>
      <c r="BG287" s="132"/>
      <c r="BH287" s="132"/>
      <c r="BI287" s="132"/>
      <c r="BJ287" s="132"/>
      <c r="BK287" s="132"/>
      <c r="BL287" s="132"/>
      <c r="BM287" s="132"/>
      <c r="BN287" s="132"/>
    </row>
    <row r="288">
      <c r="A288" s="484" t="b">
        <v>0</v>
      </c>
      <c r="B288" s="215"/>
      <c r="C288" s="216"/>
      <c r="D288" s="217"/>
      <c r="E288" s="218"/>
      <c r="F288" s="219"/>
      <c r="G288" s="219"/>
      <c r="H288" s="219"/>
      <c r="I288" s="219"/>
      <c r="J288" s="219"/>
      <c r="K288" s="217"/>
      <c r="L288" s="217"/>
      <c r="M288" s="217"/>
      <c r="N288" s="220" t="s">
        <v>617</v>
      </c>
      <c r="O288" s="221">
        <v>6.0</v>
      </c>
      <c r="P288" s="222">
        <v>4.0</v>
      </c>
      <c r="Q288" s="298">
        <v>5.0</v>
      </c>
      <c r="R288" s="299">
        <v>7.0</v>
      </c>
      <c r="S288" s="300">
        <v>6.0</v>
      </c>
      <c r="T288" s="301">
        <v>7.0</v>
      </c>
      <c r="U288" s="227"/>
      <c r="V288" s="228"/>
      <c r="W288" s="229"/>
      <c r="X288" s="229"/>
      <c r="Y288" s="302"/>
      <c r="Z288" s="231"/>
      <c r="AA288" s="232"/>
      <c r="AB288" s="233"/>
      <c r="AC288" s="234"/>
      <c r="AD288" s="235" t="s">
        <v>142</v>
      </c>
      <c r="AE288" s="236"/>
      <c r="AF288" s="237"/>
      <c r="AG288" s="236"/>
      <c r="AH288" s="463"/>
      <c r="AI288" s="239"/>
      <c r="AJ288" s="240"/>
      <c r="AK288" s="241"/>
      <c r="AL288" s="242"/>
      <c r="AM288" s="243"/>
      <c r="AN288" s="219"/>
      <c r="AO288" s="219"/>
      <c r="AP288" s="244"/>
      <c r="AQ288" s="245"/>
      <c r="AR288" s="116"/>
      <c r="AS288" s="98"/>
      <c r="AT288" s="98"/>
      <c r="AU288" s="98"/>
      <c r="AV288" s="98"/>
      <c r="AW288" s="98"/>
      <c r="AX288" s="98"/>
      <c r="AY288" s="98"/>
      <c r="AZ288" s="98"/>
      <c r="BA288" s="98"/>
      <c r="BB288" s="98"/>
      <c r="BC288" s="98"/>
      <c r="BD288" s="98"/>
      <c r="BE288" s="98"/>
      <c r="BF288" s="98"/>
      <c r="BG288" s="98"/>
      <c r="BH288" s="98"/>
      <c r="BI288" s="98"/>
      <c r="BJ288" s="98"/>
      <c r="BK288" s="98"/>
      <c r="BL288" s="98"/>
      <c r="BM288" s="98"/>
      <c r="BN288" s="98"/>
    </row>
    <row r="289">
      <c r="A289" s="485" t="b">
        <v>0</v>
      </c>
      <c r="B289" s="288">
        <v>44597.0</v>
      </c>
      <c r="C289" s="289">
        <v>0.40806712962962965</v>
      </c>
      <c r="D289" s="134" t="s">
        <v>618</v>
      </c>
      <c r="E289" s="487" t="s">
        <v>16</v>
      </c>
      <c r="F289" s="395" t="s">
        <v>144</v>
      </c>
      <c r="G289" s="133" t="s">
        <v>54</v>
      </c>
      <c r="H289" s="251" t="s">
        <v>613</v>
      </c>
      <c r="I289" s="133" t="s">
        <v>619</v>
      </c>
      <c r="J289" s="133" t="s">
        <v>620</v>
      </c>
      <c r="K289" s="291" t="s">
        <v>620</v>
      </c>
      <c r="L289" s="291"/>
      <c r="M289" s="291"/>
      <c r="N289" s="397" t="s">
        <v>621</v>
      </c>
      <c r="O289" s="168">
        <v>3.0</v>
      </c>
      <c r="P289" s="169">
        <v>6.0</v>
      </c>
      <c r="Q289" s="294">
        <v>1.0</v>
      </c>
      <c r="R289" s="295">
        <v>2.0</v>
      </c>
      <c r="S289" s="198"/>
      <c r="T289" s="199"/>
      <c r="U289" s="200"/>
      <c r="V289" s="201"/>
      <c r="W289" s="202"/>
      <c r="X289" s="202"/>
      <c r="Y289" s="376">
        <v>0.0</v>
      </c>
      <c r="Z289" s="377">
        <v>0.0</v>
      </c>
      <c r="AA289" s="205" t="s">
        <v>133</v>
      </c>
      <c r="AB289" s="141">
        <v>1.0</v>
      </c>
      <c r="AC289" s="142">
        <v>0.3881712962962963</v>
      </c>
      <c r="AD289" s="206" t="s">
        <v>140</v>
      </c>
      <c r="AE289" s="207" t="s">
        <v>133</v>
      </c>
      <c r="AF289" s="133" t="s">
        <v>166</v>
      </c>
      <c r="AG289" s="207">
        <v>1.21</v>
      </c>
      <c r="AH289" s="449">
        <v>35.71</v>
      </c>
      <c r="AI289" s="209">
        <v>7.5</v>
      </c>
      <c r="AJ289" s="207">
        <v>0.0</v>
      </c>
      <c r="AK289" s="210">
        <v>-7.5</v>
      </c>
      <c r="AL289" s="114"/>
      <c r="AM289" s="265">
        <f>AK289+AM286</f>
        <v>2145.7</v>
      </c>
      <c r="AN289" s="266">
        <f>if(AM289&gt;AN286,AM289,AN286)</f>
        <v>2179.83</v>
      </c>
      <c r="AO289" s="266">
        <f>AM289-AN289</f>
        <v>-34.13</v>
      </c>
      <c r="AP289" s="267">
        <f>AO289/AN289</f>
        <v>-0.01565718428</v>
      </c>
      <c r="AQ289" s="268">
        <f>AK289/AI289</f>
        <v>-1</v>
      </c>
      <c r="AR289" s="149"/>
      <c r="AS289" s="132"/>
      <c r="AT289" s="132"/>
      <c r="AU289" s="132"/>
      <c r="AV289" s="132"/>
      <c r="AW289" s="132"/>
      <c r="AX289" s="132"/>
      <c r="AY289" s="132"/>
      <c r="AZ289" s="132"/>
      <c r="BA289" s="132"/>
      <c r="BB289" s="132"/>
      <c r="BC289" s="132"/>
      <c r="BD289" s="132"/>
      <c r="BE289" s="132"/>
      <c r="BF289" s="132"/>
      <c r="BG289" s="132"/>
      <c r="BH289" s="132"/>
      <c r="BI289" s="132"/>
      <c r="BJ289" s="132"/>
      <c r="BK289" s="132"/>
      <c r="BL289" s="132"/>
      <c r="BM289" s="132"/>
      <c r="BN289" s="132"/>
    </row>
    <row r="290">
      <c r="A290" s="484" t="b">
        <v>0</v>
      </c>
      <c r="B290" s="215"/>
      <c r="C290" s="216"/>
      <c r="D290" s="217"/>
      <c r="E290" s="218"/>
      <c r="F290" s="219"/>
      <c r="G290" s="219"/>
      <c r="H290" s="98" t="str">
        <f>VLOOKUP(H289,VALIDATION!F:G,2,false)</f>
        <v>61fe7f84a4eaad5dc977082f</v>
      </c>
      <c r="I290" s="237">
        <v>1.5</v>
      </c>
      <c r="J290" s="237">
        <v>3.0</v>
      </c>
      <c r="K290" s="217"/>
      <c r="L290" s="217"/>
      <c r="M290" s="217"/>
      <c r="N290" s="287"/>
      <c r="O290" s="221">
        <v>3.0</v>
      </c>
      <c r="P290" s="222">
        <v>6.0</v>
      </c>
      <c r="Q290" s="298">
        <v>3.0</v>
      </c>
      <c r="R290" s="299">
        <v>6.0</v>
      </c>
      <c r="S290" s="225"/>
      <c r="T290" s="226"/>
      <c r="U290" s="227"/>
      <c r="V290" s="228"/>
      <c r="W290" s="229"/>
      <c r="X290" s="229"/>
      <c r="Y290" s="302"/>
      <c r="Z290" s="231"/>
      <c r="AA290" s="232"/>
      <c r="AB290" s="233"/>
      <c r="AC290" s="234"/>
      <c r="AD290" s="235" t="s">
        <v>142</v>
      </c>
      <c r="AE290" s="236"/>
      <c r="AF290" s="237"/>
      <c r="AG290" s="236"/>
      <c r="AH290" s="463"/>
      <c r="AI290" s="239"/>
      <c r="AJ290" s="240"/>
      <c r="AK290" s="241"/>
      <c r="AL290" s="242"/>
      <c r="AM290" s="243"/>
      <c r="AN290" s="219"/>
      <c r="AO290" s="219"/>
      <c r="AP290" s="244"/>
      <c r="AQ290" s="245"/>
      <c r="AR290" s="116"/>
      <c r="AS290" s="98"/>
      <c r="AT290" s="98"/>
      <c r="AU290" s="98"/>
      <c r="AV290" s="98"/>
      <c r="AW290" s="98"/>
      <c r="AX290" s="98"/>
      <c r="AY290" s="98"/>
      <c r="AZ290" s="98"/>
      <c r="BA290" s="98"/>
      <c r="BB290" s="98"/>
      <c r="BC290" s="98"/>
      <c r="BD290" s="98"/>
      <c r="BE290" s="98"/>
      <c r="BF290" s="98"/>
      <c r="BG290" s="98"/>
      <c r="BH290" s="98"/>
      <c r="BI290" s="98"/>
      <c r="BJ290" s="98"/>
      <c r="BK290" s="98"/>
      <c r="BL290" s="98"/>
      <c r="BM290" s="98"/>
      <c r="BN290" s="98"/>
    </row>
    <row r="291">
      <c r="A291" s="485" t="b">
        <v>0</v>
      </c>
      <c r="B291" s="288">
        <v>44597.0</v>
      </c>
      <c r="C291" s="289">
        <v>0.6201388888888889</v>
      </c>
      <c r="D291" s="134" t="s">
        <v>622</v>
      </c>
      <c r="E291" s="487" t="s">
        <v>16</v>
      </c>
      <c r="F291" s="395" t="s">
        <v>144</v>
      </c>
      <c r="G291" s="133" t="s">
        <v>59</v>
      </c>
      <c r="H291" s="251" t="s">
        <v>623</v>
      </c>
      <c r="I291" s="133" t="s">
        <v>624</v>
      </c>
      <c r="J291" s="133" t="s">
        <v>625</v>
      </c>
      <c r="K291" s="134" t="s">
        <v>625</v>
      </c>
      <c r="L291" s="134"/>
      <c r="M291" s="134"/>
      <c r="N291" s="397"/>
      <c r="O291" s="168">
        <v>4.0</v>
      </c>
      <c r="P291" s="169">
        <v>6.0</v>
      </c>
      <c r="Q291" s="294">
        <v>1.0</v>
      </c>
      <c r="R291" s="295">
        <v>2.0</v>
      </c>
      <c r="S291" s="198"/>
      <c r="T291" s="199"/>
      <c r="U291" s="200"/>
      <c r="V291" s="201"/>
      <c r="W291" s="202"/>
      <c r="X291" s="202"/>
      <c r="Y291" s="206">
        <v>40.0</v>
      </c>
      <c r="Z291" s="204">
        <v>40.0</v>
      </c>
      <c r="AA291" s="205" t="s">
        <v>132</v>
      </c>
      <c r="AB291" s="141">
        <v>1.0</v>
      </c>
      <c r="AC291" s="142">
        <v>0.6096875</v>
      </c>
      <c r="AD291" s="206" t="s">
        <v>140</v>
      </c>
      <c r="AE291" s="207" t="s">
        <v>132</v>
      </c>
      <c r="AF291" s="133" t="s">
        <v>133</v>
      </c>
      <c r="AG291" s="207">
        <v>7.2</v>
      </c>
      <c r="AH291" s="449">
        <v>5.0</v>
      </c>
      <c r="AI291" s="209">
        <v>6.25</v>
      </c>
      <c r="AJ291" s="207">
        <v>0.0</v>
      </c>
      <c r="AK291" s="210">
        <v>-6.25</v>
      </c>
      <c r="AL291" s="114"/>
      <c r="AM291" s="265">
        <f>AK291+AM289</f>
        <v>2139.45</v>
      </c>
      <c r="AN291" s="266">
        <f>if(AM291&gt;AN289,AM291,AN289)</f>
        <v>2179.83</v>
      </c>
      <c r="AO291" s="266">
        <f>AM291-AN291</f>
        <v>-40.38</v>
      </c>
      <c r="AP291" s="267">
        <f>AO291/AN291</f>
        <v>-0.01852438034</v>
      </c>
      <c r="AQ291" s="268">
        <f>AK291/AI291</f>
        <v>-1</v>
      </c>
      <c r="AR291" s="149"/>
      <c r="AS291" s="132"/>
      <c r="AT291" s="132"/>
      <c r="AU291" s="132"/>
      <c r="AV291" s="132"/>
      <c r="AW291" s="132"/>
      <c r="AX291" s="132"/>
      <c r="AY291" s="132"/>
      <c r="AZ291" s="132"/>
      <c r="BA291" s="132"/>
      <c r="BB291" s="132"/>
      <c r="BC291" s="132"/>
      <c r="BD291" s="132"/>
      <c r="BE291" s="132"/>
      <c r="BF291" s="132"/>
      <c r="BG291" s="132"/>
      <c r="BH291" s="132"/>
      <c r="BI291" s="132"/>
      <c r="BJ291" s="132"/>
      <c r="BK291" s="132"/>
      <c r="BL291" s="132"/>
      <c r="BM291" s="132"/>
      <c r="BN291" s="132"/>
    </row>
    <row r="292">
      <c r="A292" s="484" t="b">
        <v>0</v>
      </c>
      <c r="B292" s="94"/>
      <c r="C292" s="95"/>
      <c r="D292" s="96"/>
      <c r="E292" s="97"/>
      <c r="F292" s="98"/>
      <c r="G292" s="98"/>
      <c r="H292" s="98" t="str">
        <f>VLOOKUP(H291,VALIDATION!F:G,2,false)</f>
        <v>61fe7f62a4eaad5dc977082b</v>
      </c>
      <c r="I292" s="99">
        <v>2.1</v>
      </c>
      <c r="J292" s="99">
        <v>1.9</v>
      </c>
      <c r="K292" s="96"/>
      <c r="L292" s="96"/>
      <c r="M292" s="96"/>
      <c r="N292" s="270"/>
      <c r="O292" s="168">
        <v>4.0</v>
      </c>
      <c r="P292" s="169">
        <v>6.0</v>
      </c>
      <c r="Q292" s="294">
        <v>1.0</v>
      </c>
      <c r="R292" s="295">
        <v>3.0</v>
      </c>
      <c r="S292" s="198"/>
      <c r="T292" s="199"/>
      <c r="U292" s="200"/>
      <c r="V292" s="201"/>
      <c r="W292" s="202"/>
      <c r="X292" s="202"/>
      <c r="Y292" s="360">
        <v>0.0</v>
      </c>
      <c r="Z292" s="361">
        <v>0.0</v>
      </c>
      <c r="AA292" s="272" t="s">
        <v>133</v>
      </c>
      <c r="AB292" s="107">
        <v>2.0</v>
      </c>
      <c r="AC292" s="108">
        <v>0.6115277777777778</v>
      </c>
      <c r="AD292" s="273" t="s">
        <v>140</v>
      </c>
      <c r="AE292" s="274" t="s">
        <v>132</v>
      </c>
      <c r="AF292" s="99" t="s">
        <v>133</v>
      </c>
      <c r="AG292" s="274">
        <v>12.0</v>
      </c>
      <c r="AH292" s="411">
        <v>1.25</v>
      </c>
      <c r="AI292" s="276"/>
      <c r="AJ292" s="274"/>
      <c r="AK292" s="277"/>
      <c r="AL292" s="114"/>
      <c r="AM292" s="278"/>
      <c r="AN292" s="98"/>
      <c r="AO292" s="98"/>
      <c r="AP292" s="116"/>
      <c r="AQ292" s="117"/>
      <c r="AR292" s="116"/>
      <c r="AS292" s="98"/>
      <c r="AT292" s="98"/>
      <c r="AU292" s="98"/>
      <c r="AV292" s="98"/>
      <c r="AW292" s="98"/>
      <c r="AX292" s="98"/>
      <c r="AY292" s="98"/>
      <c r="AZ292" s="98"/>
      <c r="BA292" s="98"/>
      <c r="BB292" s="98"/>
      <c r="BC292" s="98"/>
      <c r="BD292" s="98"/>
      <c r="BE292" s="98"/>
      <c r="BF292" s="98"/>
      <c r="BG292" s="98"/>
      <c r="BH292" s="98"/>
      <c r="BI292" s="98"/>
      <c r="BJ292" s="98"/>
      <c r="BK292" s="98"/>
      <c r="BL292" s="98"/>
      <c r="BM292" s="98"/>
      <c r="BN292" s="98"/>
    </row>
    <row r="293">
      <c r="A293" s="485" t="b">
        <v>0</v>
      </c>
      <c r="B293" s="313"/>
      <c r="C293" s="314"/>
      <c r="D293" s="315"/>
      <c r="E293" s="316"/>
      <c r="F293" s="317"/>
      <c r="G293" s="317"/>
      <c r="H293" s="317"/>
      <c r="I293" s="317"/>
      <c r="J293" s="317"/>
      <c r="K293" s="315"/>
      <c r="L293" s="315"/>
      <c r="M293" s="315"/>
      <c r="N293" s="318" t="s">
        <v>626</v>
      </c>
      <c r="O293" s="221">
        <v>4.0</v>
      </c>
      <c r="P293" s="222">
        <v>6.0</v>
      </c>
      <c r="Q293" s="298">
        <v>1.0</v>
      </c>
      <c r="R293" s="299">
        <v>6.0</v>
      </c>
      <c r="S293" s="225"/>
      <c r="T293" s="226"/>
      <c r="U293" s="227"/>
      <c r="V293" s="228"/>
      <c r="W293" s="229"/>
      <c r="X293" s="229"/>
      <c r="Y293" s="342"/>
      <c r="Z293" s="323"/>
      <c r="AA293" s="324"/>
      <c r="AB293" s="343"/>
      <c r="AC293" s="326"/>
      <c r="AD293" s="322" t="s">
        <v>142</v>
      </c>
      <c r="AE293" s="327"/>
      <c r="AF293" s="328"/>
      <c r="AG293" s="327"/>
      <c r="AH293" s="444"/>
      <c r="AI293" s="330"/>
      <c r="AJ293" s="331"/>
      <c r="AK293" s="332"/>
      <c r="AL293" s="242"/>
      <c r="AM293" s="333"/>
      <c r="AN293" s="317"/>
      <c r="AO293" s="317"/>
      <c r="AP293" s="334"/>
      <c r="AQ293" s="335"/>
      <c r="AR293" s="149"/>
      <c r="AS293" s="132"/>
      <c r="AT293" s="132"/>
      <c r="AU293" s="132"/>
      <c r="AV293" s="132"/>
      <c r="AW293" s="132"/>
      <c r="AX293" s="132"/>
      <c r="AY293" s="132"/>
      <c r="AZ293" s="132"/>
      <c r="BA293" s="132"/>
      <c r="BB293" s="132"/>
      <c r="BC293" s="132"/>
      <c r="BD293" s="132"/>
      <c r="BE293" s="132"/>
      <c r="BF293" s="132"/>
      <c r="BG293" s="132"/>
      <c r="BH293" s="132"/>
      <c r="BI293" s="132"/>
      <c r="BJ293" s="132"/>
      <c r="BK293" s="132"/>
      <c r="BL293" s="132"/>
      <c r="BM293" s="132"/>
      <c r="BN293" s="132"/>
    </row>
    <row r="294">
      <c r="A294" s="484" t="b">
        <v>0</v>
      </c>
      <c r="B294" s="363">
        <v>44597.0</v>
      </c>
      <c r="C294" s="364">
        <v>0.7578935185185185</v>
      </c>
      <c r="D294" s="100" t="s">
        <v>627</v>
      </c>
      <c r="E294" s="486" t="s">
        <v>16</v>
      </c>
      <c r="F294" s="396" t="s">
        <v>144</v>
      </c>
      <c r="G294" s="99" t="s">
        <v>55</v>
      </c>
      <c r="H294" s="165" t="s">
        <v>613</v>
      </c>
      <c r="I294" s="99" t="s">
        <v>628</v>
      </c>
      <c r="J294" s="99" t="s">
        <v>629</v>
      </c>
      <c r="K294" s="100" t="s">
        <v>629</v>
      </c>
      <c r="L294" s="100"/>
      <c r="M294" s="100"/>
      <c r="N294" s="270"/>
      <c r="O294" s="168">
        <v>2.0</v>
      </c>
      <c r="P294" s="169">
        <v>6.0</v>
      </c>
      <c r="Q294" s="294">
        <v>6.0</v>
      </c>
      <c r="R294" s="295">
        <v>0.0</v>
      </c>
      <c r="S294" s="296">
        <v>1.0</v>
      </c>
      <c r="T294" s="297">
        <v>2.0</v>
      </c>
      <c r="U294" s="200"/>
      <c r="V294" s="201"/>
      <c r="W294" s="202"/>
      <c r="X294" s="202"/>
      <c r="Y294" s="360">
        <v>0.0</v>
      </c>
      <c r="Z294" s="361">
        <v>0.0</v>
      </c>
      <c r="AA294" s="272" t="s">
        <v>132</v>
      </c>
      <c r="AB294" s="107">
        <v>1.0</v>
      </c>
      <c r="AC294" s="108">
        <v>0.7403472222222223</v>
      </c>
      <c r="AD294" s="273" t="s">
        <v>140</v>
      </c>
      <c r="AE294" s="274" t="s">
        <v>133</v>
      </c>
      <c r="AF294" s="99" t="s">
        <v>166</v>
      </c>
      <c r="AG294" s="274">
        <v>1.43</v>
      </c>
      <c r="AH294" s="411">
        <v>23.25</v>
      </c>
      <c r="AI294" s="276">
        <v>15.0</v>
      </c>
      <c r="AJ294" s="274">
        <v>0.0</v>
      </c>
      <c r="AK294" s="277">
        <v>-15.0</v>
      </c>
      <c r="AL294" s="114"/>
      <c r="AM294" s="188">
        <f>AK294+AM291</f>
        <v>2124.45</v>
      </c>
      <c r="AN294" s="189">
        <f>if(AM294&gt;AN291,AM294,AN291)</f>
        <v>2179.83</v>
      </c>
      <c r="AO294" s="189">
        <f>AM294-AN294</f>
        <v>-55.38</v>
      </c>
      <c r="AP294" s="190">
        <f>AO294/AN294</f>
        <v>-0.0254056509</v>
      </c>
      <c r="AQ294" s="191">
        <f>AK294/AI294</f>
        <v>-1</v>
      </c>
      <c r="AR294" s="116"/>
      <c r="AS294" s="98"/>
      <c r="AT294" s="98"/>
      <c r="AU294" s="98"/>
      <c r="AV294" s="98"/>
      <c r="AW294" s="98"/>
      <c r="AX294" s="98"/>
      <c r="AY294" s="98"/>
      <c r="AZ294" s="98"/>
      <c r="BA294" s="98"/>
      <c r="BB294" s="98"/>
      <c r="BC294" s="98"/>
      <c r="BD294" s="98"/>
      <c r="BE294" s="98"/>
      <c r="BF294" s="98"/>
      <c r="BG294" s="98"/>
      <c r="BH294" s="98"/>
      <c r="BI294" s="98"/>
      <c r="BJ294" s="98"/>
      <c r="BK294" s="98"/>
      <c r="BL294" s="98"/>
      <c r="BM294" s="98"/>
      <c r="BN294" s="98"/>
    </row>
    <row r="295">
      <c r="A295" s="485" t="b">
        <v>0</v>
      </c>
      <c r="B295" s="128"/>
      <c r="C295" s="129"/>
      <c r="D295" s="130"/>
      <c r="E295" s="131"/>
      <c r="F295" s="132"/>
      <c r="G295" s="132"/>
      <c r="H295" s="132" t="str">
        <f>VLOOKUP(H294,VALIDATION!F:G,2,false)</f>
        <v>61fe7f84a4eaad5dc977082f</v>
      </c>
      <c r="I295" s="133">
        <v>5.0</v>
      </c>
      <c r="J295" s="133">
        <v>1.25</v>
      </c>
      <c r="K295" s="130"/>
      <c r="L295" s="130"/>
      <c r="M295" s="130"/>
      <c r="N295" s="195"/>
      <c r="O295" s="303">
        <v>2.0</v>
      </c>
      <c r="P295" s="304">
        <v>6.0</v>
      </c>
      <c r="Q295" s="305">
        <v>6.0</v>
      </c>
      <c r="R295" s="306">
        <v>0.0</v>
      </c>
      <c r="S295" s="296">
        <v>2.0</v>
      </c>
      <c r="T295" s="297">
        <v>3.0</v>
      </c>
      <c r="U295" s="200"/>
      <c r="V295" s="201"/>
      <c r="W295" s="202"/>
      <c r="X295" s="202"/>
      <c r="Y295" s="206">
        <v>0.0</v>
      </c>
      <c r="Z295" s="204">
        <v>30.0</v>
      </c>
      <c r="AA295" s="205" t="s">
        <v>132</v>
      </c>
      <c r="AB295" s="141">
        <v>2.0</v>
      </c>
      <c r="AC295" s="142">
        <v>0.7471180555555555</v>
      </c>
      <c r="AD295" s="206" t="s">
        <v>140</v>
      </c>
      <c r="AE295" s="207" t="s">
        <v>133</v>
      </c>
      <c r="AF295" s="133" t="s">
        <v>166</v>
      </c>
      <c r="AG295" s="207">
        <v>1.23</v>
      </c>
      <c r="AH295" s="449">
        <v>10.86</v>
      </c>
      <c r="AI295" s="209"/>
      <c r="AJ295" s="207"/>
      <c r="AK295" s="210"/>
      <c r="AL295" s="114"/>
      <c r="AM295" s="211"/>
      <c r="AN295" s="132"/>
      <c r="AO295" s="132"/>
      <c r="AP295" s="149"/>
      <c r="AQ295" s="150"/>
      <c r="AR295" s="149"/>
      <c r="AS295" s="132"/>
      <c r="AT295" s="132"/>
      <c r="AU295" s="132"/>
      <c r="AV295" s="132"/>
      <c r="AW295" s="132"/>
      <c r="AX295" s="132"/>
      <c r="AY295" s="132"/>
      <c r="AZ295" s="132"/>
      <c r="BA295" s="132"/>
      <c r="BB295" s="132"/>
      <c r="BC295" s="132"/>
      <c r="BD295" s="132"/>
      <c r="BE295" s="132"/>
      <c r="BF295" s="132"/>
      <c r="BG295" s="132"/>
      <c r="BH295" s="132"/>
      <c r="BI295" s="132"/>
      <c r="BJ295" s="132"/>
      <c r="BK295" s="132"/>
      <c r="BL295" s="132"/>
      <c r="BM295" s="132"/>
      <c r="BN295" s="132"/>
    </row>
    <row r="296">
      <c r="A296" s="484" t="b">
        <v>0</v>
      </c>
      <c r="B296" s="94"/>
      <c r="C296" s="95"/>
      <c r="D296" s="96"/>
      <c r="E296" s="97"/>
      <c r="F296" s="98"/>
      <c r="G296" s="98"/>
      <c r="H296" s="98"/>
      <c r="I296" s="98"/>
      <c r="J296" s="98"/>
      <c r="K296" s="96"/>
      <c r="L296" s="96"/>
      <c r="M296" s="96"/>
      <c r="N296" s="270"/>
      <c r="O296" s="303">
        <v>2.0</v>
      </c>
      <c r="P296" s="304">
        <v>6.0</v>
      </c>
      <c r="Q296" s="305">
        <v>6.0</v>
      </c>
      <c r="R296" s="306">
        <v>0.0</v>
      </c>
      <c r="S296" s="296">
        <v>2.0</v>
      </c>
      <c r="T296" s="297">
        <v>4.0</v>
      </c>
      <c r="U296" s="200"/>
      <c r="V296" s="201"/>
      <c r="W296" s="202"/>
      <c r="X296" s="202"/>
      <c r="Y296" s="360">
        <v>0.0</v>
      </c>
      <c r="Z296" s="361">
        <v>0.0</v>
      </c>
      <c r="AA296" s="272" t="s">
        <v>133</v>
      </c>
      <c r="AB296" s="107">
        <v>3.0</v>
      </c>
      <c r="AC296" s="108">
        <v>0.7481018518518519</v>
      </c>
      <c r="AD296" s="273" t="s">
        <v>140</v>
      </c>
      <c r="AE296" s="274" t="s">
        <v>133</v>
      </c>
      <c r="AF296" s="99" t="s">
        <v>166</v>
      </c>
      <c r="AG296" s="274">
        <v>1.09</v>
      </c>
      <c r="AH296" s="411">
        <v>27.77</v>
      </c>
      <c r="AI296" s="276"/>
      <c r="AJ296" s="274"/>
      <c r="AK296" s="277"/>
      <c r="AL296" s="114"/>
      <c r="AM296" s="278"/>
      <c r="AN296" s="98"/>
      <c r="AO296" s="98"/>
      <c r="AP296" s="116"/>
      <c r="AQ296" s="117"/>
      <c r="AR296" s="116"/>
      <c r="AS296" s="98"/>
      <c r="AT296" s="98"/>
      <c r="AU296" s="98"/>
      <c r="AV296" s="98"/>
      <c r="AW296" s="98"/>
      <c r="AX296" s="98"/>
      <c r="AY296" s="98"/>
      <c r="AZ296" s="98"/>
      <c r="BA296" s="98"/>
      <c r="BB296" s="98"/>
      <c r="BC296" s="98"/>
      <c r="BD296" s="98"/>
      <c r="BE296" s="98"/>
      <c r="BF296" s="98"/>
      <c r="BG296" s="98"/>
      <c r="BH296" s="98"/>
      <c r="BI296" s="98"/>
      <c r="BJ296" s="98"/>
      <c r="BK296" s="98"/>
      <c r="BL296" s="98"/>
      <c r="BM296" s="98"/>
      <c r="BN296" s="98"/>
    </row>
    <row r="297">
      <c r="A297" s="485" t="b">
        <v>0</v>
      </c>
      <c r="B297" s="313"/>
      <c r="C297" s="314"/>
      <c r="D297" s="315"/>
      <c r="E297" s="316"/>
      <c r="F297" s="317"/>
      <c r="G297" s="317"/>
      <c r="H297" s="317"/>
      <c r="I297" s="317"/>
      <c r="J297" s="317"/>
      <c r="K297" s="315"/>
      <c r="L297" s="315"/>
      <c r="M297" s="315"/>
      <c r="N297" s="318" t="s">
        <v>630</v>
      </c>
      <c r="O297" s="338">
        <v>2.0</v>
      </c>
      <c r="P297" s="339">
        <v>6.0</v>
      </c>
      <c r="Q297" s="340">
        <v>6.0</v>
      </c>
      <c r="R297" s="341">
        <v>0.0</v>
      </c>
      <c r="S297" s="225"/>
      <c r="T297" s="226"/>
      <c r="U297" s="227"/>
      <c r="V297" s="228"/>
      <c r="W297" s="229"/>
      <c r="X297" s="229"/>
      <c r="Y297" s="342"/>
      <c r="Z297" s="323"/>
      <c r="AA297" s="324"/>
      <c r="AB297" s="343"/>
      <c r="AC297" s="326"/>
      <c r="AD297" s="322" t="s">
        <v>142</v>
      </c>
      <c r="AE297" s="327"/>
      <c r="AF297" s="328"/>
      <c r="AG297" s="327"/>
      <c r="AH297" s="444"/>
      <c r="AI297" s="330"/>
      <c r="AJ297" s="331"/>
      <c r="AK297" s="332"/>
      <c r="AL297" s="242"/>
      <c r="AM297" s="333"/>
      <c r="AN297" s="317"/>
      <c r="AO297" s="317"/>
      <c r="AP297" s="334"/>
      <c r="AQ297" s="335"/>
      <c r="AR297" s="149"/>
      <c r="AS297" s="132"/>
      <c r="AT297" s="132"/>
      <c r="AU297" s="132"/>
      <c r="AV297" s="132"/>
      <c r="AW297" s="132"/>
      <c r="AX297" s="132"/>
      <c r="AY297" s="132"/>
      <c r="AZ297" s="132"/>
      <c r="BA297" s="132"/>
      <c r="BB297" s="132"/>
      <c r="BC297" s="132"/>
      <c r="BD297" s="132"/>
      <c r="BE297" s="132"/>
      <c r="BF297" s="132"/>
      <c r="BG297" s="132"/>
      <c r="BH297" s="132"/>
      <c r="BI297" s="132"/>
      <c r="BJ297" s="132"/>
      <c r="BK297" s="132"/>
      <c r="BL297" s="132"/>
      <c r="BM297" s="132"/>
      <c r="BN297" s="132"/>
    </row>
    <row r="298">
      <c r="A298" s="484" t="b">
        <v>0</v>
      </c>
      <c r="B298" s="363">
        <v>44598.0</v>
      </c>
      <c r="C298" s="364">
        <v>0.3392361111111111</v>
      </c>
      <c r="D298" s="100" t="s">
        <v>631</v>
      </c>
      <c r="E298" s="486" t="s">
        <v>16</v>
      </c>
      <c r="F298" s="396" t="s">
        <v>144</v>
      </c>
      <c r="G298" s="99" t="s">
        <v>55</v>
      </c>
      <c r="H298" s="165" t="s">
        <v>254</v>
      </c>
      <c r="I298" s="99" t="s">
        <v>632</v>
      </c>
      <c r="J298" s="99" t="s">
        <v>633</v>
      </c>
      <c r="K298" s="100" t="s">
        <v>633</v>
      </c>
      <c r="L298" s="100"/>
      <c r="M298" s="100"/>
      <c r="N298" s="279" t="s">
        <v>634</v>
      </c>
      <c r="O298" s="168">
        <v>6.0</v>
      </c>
      <c r="P298" s="169">
        <v>4.0</v>
      </c>
      <c r="Q298" s="294">
        <v>1.0</v>
      </c>
      <c r="R298" s="295">
        <v>6.0</v>
      </c>
      <c r="S298" s="198"/>
      <c r="T298" s="199"/>
      <c r="U298" s="200"/>
      <c r="V298" s="201"/>
      <c r="W298" s="202"/>
      <c r="X298" s="202"/>
      <c r="Y298" s="360">
        <v>0.0</v>
      </c>
      <c r="Z298" s="361">
        <v>0.0</v>
      </c>
      <c r="AA298" s="272" t="s">
        <v>133</v>
      </c>
      <c r="AB298" s="107">
        <v>1.0</v>
      </c>
      <c r="AC298" s="108">
        <v>0.30622685185185183</v>
      </c>
      <c r="AD298" s="273" t="s">
        <v>140</v>
      </c>
      <c r="AE298" s="274" t="s">
        <v>133</v>
      </c>
      <c r="AF298" s="99" t="s">
        <v>166</v>
      </c>
      <c r="AG298" s="274">
        <v>1.02</v>
      </c>
      <c r="AH298" s="411">
        <v>249.99</v>
      </c>
      <c r="AI298" s="276">
        <v>5.0</v>
      </c>
      <c r="AJ298" s="274">
        <v>0.2</v>
      </c>
      <c r="AK298" s="277">
        <v>9.99</v>
      </c>
      <c r="AL298" s="114"/>
      <c r="AM298" s="188">
        <f>AK298+AM294</f>
        <v>2134.44</v>
      </c>
      <c r="AN298" s="189">
        <f>if(AM298&gt;AN294,AM298,AN294)</f>
        <v>2179.83</v>
      </c>
      <c r="AO298" s="189">
        <f>AM298-AN298</f>
        <v>-45.39</v>
      </c>
      <c r="AP298" s="190">
        <f>AO298/AN298</f>
        <v>-0.02082272471</v>
      </c>
      <c r="AQ298" s="191">
        <f>AK298/AI298</f>
        <v>1.998</v>
      </c>
      <c r="AR298" s="116"/>
      <c r="AS298" s="98"/>
      <c r="AT298" s="98"/>
      <c r="AU298" s="98"/>
      <c r="AV298" s="98"/>
      <c r="AW298" s="98"/>
      <c r="AX298" s="98"/>
      <c r="AY298" s="98"/>
      <c r="AZ298" s="98"/>
      <c r="BA298" s="98"/>
      <c r="BB298" s="98"/>
      <c r="BC298" s="98"/>
      <c r="BD298" s="98"/>
      <c r="BE298" s="98"/>
      <c r="BF298" s="98"/>
      <c r="BG298" s="98"/>
      <c r="BH298" s="98"/>
      <c r="BI298" s="98"/>
      <c r="BJ298" s="98"/>
      <c r="BK298" s="98"/>
      <c r="BL298" s="98"/>
      <c r="BM298" s="98"/>
      <c r="BN298" s="98"/>
    </row>
    <row r="299">
      <c r="A299" s="485" t="b">
        <v>0</v>
      </c>
      <c r="B299" s="128"/>
      <c r="C299" s="129"/>
      <c r="D299" s="130"/>
      <c r="E299" s="131"/>
      <c r="F299" s="132"/>
      <c r="G299" s="132"/>
      <c r="H299" s="132" t="str">
        <f>VLOOKUP(H298,VALIDATION!F:G,2,false)</f>
        <v>61fe7fd0a4eaad5dc977083b</v>
      </c>
      <c r="I299" s="133">
        <v>7.0</v>
      </c>
      <c r="J299" s="133">
        <v>1.15</v>
      </c>
      <c r="K299" s="130"/>
      <c r="L299" s="130"/>
      <c r="M299" s="130"/>
      <c r="N299" s="397" t="s">
        <v>635</v>
      </c>
      <c r="O299" s="303">
        <v>6.0</v>
      </c>
      <c r="P299" s="304">
        <v>4.0</v>
      </c>
      <c r="Q299" s="305">
        <v>1.0</v>
      </c>
      <c r="R299" s="306">
        <v>6.0</v>
      </c>
      <c r="S299" s="198"/>
      <c r="T299" s="199"/>
      <c r="U299" s="200"/>
      <c r="V299" s="201"/>
      <c r="W299" s="202"/>
      <c r="X299" s="202"/>
      <c r="Y299" s="206">
        <v>40.0</v>
      </c>
      <c r="Z299" s="204">
        <v>40.0</v>
      </c>
      <c r="AA299" s="205" t="s">
        <v>133</v>
      </c>
      <c r="AB299" s="141">
        <v>2.0</v>
      </c>
      <c r="AC299" s="477">
        <v>0.3078125</v>
      </c>
      <c r="AD299" s="206" t="s">
        <v>165</v>
      </c>
      <c r="AE299" s="207" t="s">
        <v>133</v>
      </c>
      <c r="AF299" s="133" t="s">
        <v>133</v>
      </c>
      <c r="AG299" s="207">
        <v>1.1</v>
      </c>
      <c r="AH299" s="449">
        <v>49.99</v>
      </c>
      <c r="AI299" s="209"/>
      <c r="AJ299" s="207"/>
      <c r="AK299" s="210"/>
      <c r="AL299" s="114"/>
      <c r="AM299" s="211"/>
      <c r="AN299" s="132"/>
      <c r="AO299" s="132"/>
      <c r="AP299" s="149"/>
      <c r="AQ299" s="150"/>
      <c r="AR299" s="149"/>
      <c r="AS299" s="132"/>
      <c r="AT299" s="132"/>
      <c r="AU299" s="132"/>
      <c r="AV299" s="132"/>
      <c r="AW299" s="132"/>
      <c r="AX299" s="132"/>
      <c r="AY299" s="132"/>
      <c r="AZ299" s="132"/>
      <c r="BA299" s="132"/>
      <c r="BB299" s="132"/>
      <c r="BC299" s="132"/>
      <c r="BD299" s="132"/>
      <c r="BE299" s="132"/>
      <c r="BF299" s="132"/>
      <c r="BG299" s="132"/>
      <c r="BH299" s="132"/>
      <c r="BI299" s="132"/>
      <c r="BJ299" s="132"/>
      <c r="BK299" s="132"/>
      <c r="BL299" s="132"/>
      <c r="BM299" s="132"/>
      <c r="BN299" s="132"/>
    </row>
    <row r="300">
      <c r="A300" s="484" t="b">
        <v>0</v>
      </c>
      <c r="B300" s="94"/>
      <c r="C300" s="95"/>
      <c r="D300" s="96"/>
      <c r="E300" s="97"/>
      <c r="F300" s="98"/>
      <c r="G300" s="98"/>
      <c r="H300" s="98"/>
      <c r="I300" s="98"/>
      <c r="J300" s="98"/>
      <c r="K300" s="96"/>
      <c r="L300" s="96"/>
      <c r="M300" s="96"/>
      <c r="N300" s="279" t="s">
        <v>636</v>
      </c>
      <c r="O300" s="303">
        <v>6.0</v>
      </c>
      <c r="P300" s="304">
        <v>4.0</v>
      </c>
      <c r="Q300" s="305">
        <v>1.0</v>
      </c>
      <c r="R300" s="306">
        <v>6.0</v>
      </c>
      <c r="S300" s="296">
        <v>2.0</v>
      </c>
      <c r="T300" s="297">
        <v>3.0</v>
      </c>
      <c r="U300" s="200"/>
      <c r="V300" s="201"/>
      <c r="W300" s="202"/>
      <c r="X300" s="202"/>
      <c r="Y300" s="273">
        <v>40.0</v>
      </c>
      <c r="Z300" s="271">
        <v>0.0</v>
      </c>
      <c r="AA300" s="272" t="s">
        <v>132</v>
      </c>
      <c r="AB300" s="107">
        <v>3.0</v>
      </c>
      <c r="AC300" s="108">
        <v>0.3245601851851852</v>
      </c>
      <c r="AD300" s="273" t="s">
        <v>245</v>
      </c>
      <c r="AE300" s="274" t="s">
        <v>133</v>
      </c>
      <c r="AF300" s="99" t="s">
        <v>133</v>
      </c>
      <c r="AG300" s="274">
        <v>1.26</v>
      </c>
      <c r="AH300" s="411">
        <v>39.23</v>
      </c>
      <c r="AI300" s="276"/>
      <c r="AJ300" s="274"/>
      <c r="AK300" s="277"/>
      <c r="AL300" s="114"/>
      <c r="AM300" s="278"/>
      <c r="AN300" s="98"/>
      <c r="AO300" s="98"/>
      <c r="AP300" s="116"/>
      <c r="AQ300" s="117"/>
      <c r="AR300" s="116"/>
      <c r="AS300" s="98"/>
      <c r="AT300" s="98"/>
      <c r="AU300" s="98"/>
      <c r="AV300" s="98"/>
      <c r="AW300" s="98"/>
      <c r="AX300" s="98"/>
      <c r="AY300" s="98"/>
      <c r="AZ300" s="98"/>
      <c r="BA300" s="98"/>
      <c r="BB300" s="98"/>
      <c r="BC300" s="98"/>
      <c r="BD300" s="98"/>
      <c r="BE300" s="98"/>
      <c r="BF300" s="98"/>
      <c r="BG300" s="98"/>
      <c r="BH300" s="98"/>
      <c r="BI300" s="98"/>
      <c r="BJ300" s="98"/>
      <c r="BK300" s="98"/>
      <c r="BL300" s="98"/>
      <c r="BM300" s="98"/>
      <c r="BN300" s="98"/>
    </row>
    <row r="301">
      <c r="A301" s="485" t="b">
        <v>0</v>
      </c>
      <c r="B301" s="313"/>
      <c r="C301" s="314"/>
      <c r="D301" s="315"/>
      <c r="E301" s="316"/>
      <c r="F301" s="317"/>
      <c r="G301" s="317"/>
      <c r="H301" s="317"/>
      <c r="I301" s="317"/>
      <c r="J301" s="317"/>
      <c r="K301" s="315"/>
      <c r="L301" s="315"/>
      <c r="M301" s="315"/>
      <c r="N301" s="318" t="s">
        <v>637</v>
      </c>
      <c r="O301" s="221">
        <v>6.0</v>
      </c>
      <c r="P301" s="222">
        <v>4.0</v>
      </c>
      <c r="Q301" s="298">
        <v>1.0</v>
      </c>
      <c r="R301" s="299">
        <v>6.0</v>
      </c>
      <c r="S301" s="300">
        <v>3.0</v>
      </c>
      <c r="T301" s="301">
        <v>6.0</v>
      </c>
      <c r="U301" s="227"/>
      <c r="V301" s="228"/>
      <c r="W301" s="229"/>
      <c r="X301" s="229"/>
      <c r="Y301" s="342"/>
      <c r="Z301" s="323"/>
      <c r="AA301" s="324"/>
      <c r="AB301" s="343"/>
      <c r="AC301" s="326"/>
      <c r="AD301" s="322" t="s">
        <v>142</v>
      </c>
      <c r="AE301" s="327"/>
      <c r="AF301" s="328"/>
      <c r="AG301" s="327"/>
      <c r="AH301" s="444"/>
      <c r="AI301" s="330"/>
      <c r="AJ301" s="331"/>
      <c r="AK301" s="332"/>
      <c r="AL301" s="242"/>
      <c r="AM301" s="333"/>
      <c r="AN301" s="317"/>
      <c r="AO301" s="317"/>
      <c r="AP301" s="334"/>
      <c r="AQ301" s="335"/>
      <c r="AR301" s="149"/>
      <c r="AS301" s="132"/>
      <c r="AT301" s="132"/>
      <c r="AU301" s="132"/>
      <c r="AV301" s="132"/>
      <c r="AW301" s="132"/>
      <c r="AX301" s="132"/>
      <c r="AY301" s="132"/>
      <c r="AZ301" s="132"/>
      <c r="BA301" s="132"/>
      <c r="BB301" s="132"/>
      <c r="BC301" s="132"/>
      <c r="BD301" s="132"/>
      <c r="BE301" s="132"/>
      <c r="BF301" s="132"/>
      <c r="BG301" s="132"/>
      <c r="BH301" s="132"/>
      <c r="BI301" s="132"/>
      <c r="BJ301" s="132"/>
      <c r="BK301" s="132"/>
      <c r="BL301" s="132"/>
      <c r="BM301" s="132"/>
      <c r="BN301" s="132"/>
    </row>
    <row r="302">
      <c r="A302" s="484" t="b">
        <v>0</v>
      </c>
      <c r="B302" s="363">
        <v>44598.0</v>
      </c>
      <c r="C302" s="364">
        <v>0.643125</v>
      </c>
      <c r="D302" s="100" t="s">
        <v>638</v>
      </c>
      <c r="E302" s="486" t="s">
        <v>16</v>
      </c>
      <c r="F302" s="396" t="s">
        <v>144</v>
      </c>
      <c r="G302" s="99" t="s">
        <v>56</v>
      </c>
      <c r="H302" s="165" t="s">
        <v>504</v>
      </c>
      <c r="I302" s="99" t="s">
        <v>383</v>
      </c>
      <c r="J302" s="99" t="s">
        <v>355</v>
      </c>
      <c r="K302" s="100" t="s">
        <v>355</v>
      </c>
      <c r="L302" s="100"/>
      <c r="M302" s="100"/>
      <c r="N302" s="279"/>
      <c r="O302" s="168">
        <v>4.0</v>
      </c>
      <c r="P302" s="169">
        <v>6.0</v>
      </c>
      <c r="Q302" s="294">
        <v>2.0</v>
      </c>
      <c r="R302" s="295">
        <v>2.0</v>
      </c>
      <c r="S302" s="198"/>
      <c r="T302" s="199"/>
      <c r="U302" s="200"/>
      <c r="V302" s="201"/>
      <c r="W302" s="202"/>
      <c r="X302" s="202"/>
      <c r="Y302" s="273">
        <v>0.0</v>
      </c>
      <c r="Z302" s="271">
        <v>40.0</v>
      </c>
      <c r="AA302" s="272" t="s">
        <v>132</v>
      </c>
      <c r="AB302" s="107">
        <v>1.0</v>
      </c>
      <c r="AC302" s="108">
        <v>0.6337152777777778</v>
      </c>
      <c r="AD302" s="273" t="s">
        <v>140</v>
      </c>
      <c r="AE302" s="274" t="s">
        <v>133</v>
      </c>
      <c r="AF302" s="99" t="s">
        <v>166</v>
      </c>
      <c r="AG302" s="274">
        <v>1.49</v>
      </c>
      <c r="AH302" s="411">
        <v>20.41</v>
      </c>
      <c r="AI302" s="276">
        <v>12.5</v>
      </c>
      <c r="AJ302" s="274">
        <v>0.0</v>
      </c>
      <c r="AK302" s="277">
        <v>-12.5</v>
      </c>
      <c r="AL302" s="114"/>
      <c r="AM302" s="188">
        <f>AK302+AM298</f>
        <v>2121.94</v>
      </c>
      <c r="AN302" s="189">
        <f>if(AM302&gt;AN298,AM302,AN298)</f>
        <v>2179.83</v>
      </c>
      <c r="AO302" s="189">
        <f>AM302-AN302</f>
        <v>-57.89</v>
      </c>
      <c r="AP302" s="190">
        <f>AO302/AN302</f>
        <v>-0.02655711684</v>
      </c>
      <c r="AQ302" s="191">
        <f>AK302/AI302</f>
        <v>-1</v>
      </c>
      <c r="AR302" s="116"/>
      <c r="AS302" s="98"/>
      <c r="AT302" s="98"/>
      <c r="AU302" s="98"/>
      <c r="AV302" s="98"/>
      <c r="AW302" s="98"/>
      <c r="AX302" s="98"/>
      <c r="AY302" s="98"/>
      <c r="AZ302" s="98"/>
      <c r="BA302" s="98"/>
      <c r="BB302" s="98"/>
      <c r="BC302" s="98"/>
      <c r="BD302" s="98"/>
      <c r="BE302" s="98"/>
      <c r="BF302" s="98"/>
      <c r="BG302" s="98"/>
      <c r="BH302" s="98"/>
      <c r="BI302" s="98"/>
      <c r="BJ302" s="98"/>
      <c r="BK302" s="98"/>
      <c r="BL302" s="98"/>
      <c r="BM302" s="98"/>
      <c r="BN302" s="98"/>
    </row>
    <row r="303">
      <c r="A303" s="485" t="b">
        <v>0</v>
      </c>
      <c r="B303" s="128"/>
      <c r="C303" s="129"/>
      <c r="D303" s="130"/>
      <c r="E303" s="131"/>
      <c r="F303" s="132"/>
      <c r="G303" s="132"/>
      <c r="H303" s="132" t="str">
        <f>VLOOKUP(H302,VALIDATION!F:G,2,false)</f>
        <v>61f51d62a4eaad5dc97704e8</v>
      </c>
      <c r="I303" s="133">
        <v>1.15</v>
      </c>
      <c r="J303" s="133">
        <v>7.0</v>
      </c>
      <c r="K303" s="130"/>
      <c r="L303" s="130"/>
      <c r="M303" s="130"/>
      <c r="N303" s="195"/>
      <c r="O303" s="168">
        <v>4.0</v>
      </c>
      <c r="P303" s="169">
        <v>6.0</v>
      </c>
      <c r="Q303" s="294">
        <v>2.0</v>
      </c>
      <c r="R303" s="295">
        <v>3.0</v>
      </c>
      <c r="S303" s="198"/>
      <c r="T303" s="199"/>
      <c r="U303" s="200"/>
      <c r="V303" s="201"/>
      <c r="W303" s="202"/>
      <c r="X303" s="202"/>
      <c r="Y303" s="206">
        <v>0.0</v>
      </c>
      <c r="Z303" s="204">
        <v>30.0</v>
      </c>
      <c r="AA303" s="205" t="s">
        <v>133</v>
      </c>
      <c r="AB303" s="141">
        <v>2.0</v>
      </c>
      <c r="AC303" s="142">
        <v>0.6357060185185185</v>
      </c>
      <c r="AD303" s="206" t="s">
        <v>140</v>
      </c>
      <c r="AE303" s="207" t="s">
        <v>133</v>
      </c>
      <c r="AF303" s="133" t="s">
        <v>166</v>
      </c>
      <c r="AG303" s="207">
        <v>1.21</v>
      </c>
      <c r="AH303" s="449">
        <v>11.9</v>
      </c>
      <c r="AI303" s="146"/>
      <c r="AJ303" s="144"/>
      <c r="AK303" s="147"/>
      <c r="AL303" s="114"/>
      <c r="AM303" s="211"/>
      <c r="AN303" s="132"/>
      <c r="AO303" s="132"/>
      <c r="AP303" s="149"/>
      <c r="AQ303" s="150"/>
      <c r="AR303" s="149"/>
      <c r="AS303" s="132"/>
      <c r="AT303" s="132"/>
      <c r="AU303" s="132"/>
      <c r="AV303" s="132"/>
      <c r="AW303" s="132"/>
      <c r="AX303" s="132"/>
      <c r="AY303" s="132"/>
      <c r="AZ303" s="132"/>
      <c r="BA303" s="132"/>
      <c r="BB303" s="132"/>
      <c r="BC303" s="132"/>
      <c r="BD303" s="132"/>
      <c r="BE303" s="132"/>
      <c r="BF303" s="132"/>
      <c r="BG303" s="132"/>
      <c r="BH303" s="132"/>
      <c r="BI303" s="132"/>
      <c r="BJ303" s="132"/>
      <c r="BK303" s="132"/>
      <c r="BL303" s="132"/>
      <c r="BM303" s="132"/>
      <c r="BN303" s="132"/>
    </row>
    <row r="304">
      <c r="A304" s="484" t="b">
        <v>0</v>
      </c>
      <c r="B304" s="215"/>
      <c r="C304" s="216"/>
      <c r="D304" s="217"/>
      <c r="E304" s="218"/>
      <c r="F304" s="219"/>
      <c r="G304" s="219"/>
      <c r="H304" s="219"/>
      <c r="I304" s="219"/>
      <c r="J304" s="219"/>
      <c r="K304" s="217"/>
      <c r="L304" s="217"/>
      <c r="M304" s="217"/>
      <c r="N304" s="287"/>
      <c r="O304" s="221">
        <v>4.0</v>
      </c>
      <c r="P304" s="222">
        <v>6.0</v>
      </c>
      <c r="Q304" s="298">
        <v>3.0</v>
      </c>
      <c r="R304" s="299">
        <v>6.0</v>
      </c>
      <c r="S304" s="225"/>
      <c r="T304" s="226"/>
      <c r="U304" s="227"/>
      <c r="V304" s="228"/>
      <c r="W304" s="229"/>
      <c r="X304" s="229"/>
      <c r="Y304" s="302"/>
      <c r="Z304" s="231"/>
      <c r="AA304" s="232"/>
      <c r="AB304" s="233"/>
      <c r="AC304" s="234"/>
      <c r="AD304" s="235" t="s">
        <v>142</v>
      </c>
      <c r="AE304" s="236"/>
      <c r="AF304" s="237"/>
      <c r="AG304" s="236"/>
      <c r="AH304" s="463"/>
      <c r="AI304" s="390"/>
      <c r="AJ304" s="236"/>
      <c r="AK304" s="391"/>
      <c r="AL304" s="242"/>
      <c r="AM304" s="243"/>
      <c r="AN304" s="219"/>
      <c r="AO304" s="219"/>
      <c r="AP304" s="244"/>
      <c r="AQ304" s="245"/>
      <c r="AR304" s="116"/>
      <c r="AS304" s="98"/>
      <c r="AT304" s="98"/>
      <c r="AU304" s="98"/>
      <c r="AV304" s="98"/>
      <c r="AW304" s="98"/>
      <c r="AX304" s="98"/>
      <c r="AY304" s="98"/>
      <c r="AZ304" s="98"/>
      <c r="BA304" s="98"/>
      <c r="BB304" s="98"/>
      <c r="BC304" s="98"/>
      <c r="BD304" s="98"/>
      <c r="BE304" s="98"/>
      <c r="BF304" s="98"/>
      <c r="BG304" s="98"/>
      <c r="BH304" s="98"/>
      <c r="BI304" s="98"/>
      <c r="BJ304" s="98"/>
      <c r="BK304" s="98"/>
      <c r="BL304" s="98"/>
      <c r="BM304" s="98"/>
      <c r="BN304" s="98"/>
    </row>
    <row r="305">
      <c r="A305" s="485" t="b">
        <v>0</v>
      </c>
      <c r="B305" s="288">
        <v>44598.0</v>
      </c>
      <c r="C305" s="289">
        <v>0.6449305555555556</v>
      </c>
      <c r="D305" s="134" t="s">
        <v>639</v>
      </c>
      <c r="E305" s="487" t="s">
        <v>16</v>
      </c>
      <c r="F305" s="395" t="s">
        <v>144</v>
      </c>
      <c r="G305" s="133" t="s">
        <v>54</v>
      </c>
      <c r="H305" s="251" t="s">
        <v>217</v>
      </c>
      <c r="I305" s="133" t="s">
        <v>548</v>
      </c>
      <c r="J305" s="133" t="s">
        <v>640</v>
      </c>
      <c r="K305" s="134" t="s">
        <v>548</v>
      </c>
      <c r="L305" s="134"/>
      <c r="M305" s="134"/>
      <c r="N305" s="195"/>
      <c r="O305" s="303">
        <v>7.0</v>
      </c>
      <c r="P305" s="304">
        <v>6.0</v>
      </c>
      <c r="Q305" s="305">
        <v>4.0</v>
      </c>
      <c r="R305" s="306">
        <v>6.0</v>
      </c>
      <c r="S305" s="307">
        <v>4.0</v>
      </c>
      <c r="T305" s="308">
        <v>1.0</v>
      </c>
      <c r="U305" s="200"/>
      <c r="V305" s="201"/>
      <c r="W305" s="202"/>
      <c r="X305" s="202"/>
      <c r="Y305" s="143"/>
      <c r="Z305" s="367"/>
      <c r="AA305" s="345" t="s">
        <v>133</v>
      </c>
      <c r="AB305" s="141">
        <v>1.0</v>
      </c>
      <c r="AC305" s="142">
        <v>0.6383333333333333</v>
      </c>
      <c r="AD305" s="206" t="s">
        <v>140</v>
      </c>
      <c r="AE305" s="207" t="s">
        <v>133</v>
      </c>
      <c r="AF305" s="133" t="s">
        <v>133</v>
      </c>
      <c r="AG305" s="207">
        <v>3.7</v>
      </c>
      <c r="AH305" s="449">
        <v>10.0</v>
      </c>
      <c r="AI305" s="209">
        <v>12.5</v>
      </c>
      <c r="AJ305" s="207">
        <v>0.0</v>
      </c>
      <c r="AK305" s="210">
        <v>-12.5</v>
      </c>
      <c r="AL305" s="114"/>
      <c r="AM305" s="265">
        <f>AK305+AM302</f>
        <v>2109.44</v>
      </c>
      <c r="AN305" s="266">
        <f>if(AM305&gt;AN302,AM305,AN302)</f>
        <v>2179.83</v>
      </c>
      <c r="AO305" s="266">
        <f>AM305-AN305</f>
        <v>-70.39</v>
      </c>
      <c r="AP305" s="267">
        <f>AO305/AN305</f>
        <v>-0.03229150897</v>
      </c>
      <c r="AQ305" s="268">
        <f>AK305/AI305</f>
        <v>-1</v>
      </c>
      <c r="AR305" s="149"/>
      <c r="AS305" s="132"/>
      <c r="AT305" s="132"/>
      <c r="AU305" s="132"/>
      <c r="AV305" s="132"/>
      <c r="AW305" s="132"/>
      <c r="AX305" s="132"/>
      <c r="AY305" s="132"/>
      <c r="AZ305" s="132"/>
      <c r="BA305" s="132"/>
      <c r="BB305" s="132"/>
      <c r="BC305" s="132"/>
      <c r="BD305" s="132"/>
      <c r="BE305" s="132"/>
      <c r="BF305" s="132"/>
      <c r="BG305" s="132"/>
      <c r="BH305" s="132"/>
      <c r="BI305" s="132"/>
      <c r="BJ305" s="132"/>
      <c r="BK305" s="132"/>
      <c r="BL305" s="132"/>
      <c r="BM305" s="132"/>
      <c r="BN305" s="132"/>
    </row>
    <row r="306">
      <c r="A306" s="484" t="b">
        <v>0</v>
      </c>
      <c r="B306" s="94"/>
      <c r="C306" s="95"/>
      <c r="D306" s="96"/>
      <c r="E306" s="97"/>
      <c r="F306" s="98"/>
      <c r="G306" s="98"/>
      <c r="H306" s="98" t="str">
        <f>VLOOKUP(H305,VALIDATION!F:G,2,false)</f>
        <v>61f51d3aa4eaad5dc97704dd</v>
      </c>
      <c r="I306" s="99">
        <v>6.4</v>
      </c>
      <c r="J306" s="99">
        <v>1.17</v>
      </c>
      <c r="K306" s="96"/>
      <c r="L306" s="96"/>
      <c r="M306" s="96"/>
      <c r="N306" s="270"/>
      <c r="O306" s="303">
        <v>7.0</v>
      </c>
      <c r="P306" s="304">
        <v>6.0</v>
      </c>
      <c r="Q306" s="305">
        <v>4.0</v>
      </c>
      <c r="R306" s="306">
        <v>6.0</v>
      </c>
      <c r="S306" s="307">
        <v>4.0</v>
      </c>
      <c r="T306" s="308">
        <v>1.0</v>
      </c>
      <c r="U306" s="200"/>
      <c r="V306" s="201"/>
      <c r="W306" s="202"/>
      <c r="X306" s="202"/>
      <c r="Y306" s="360">
        <v>40.0</v>
      </c>
      <c r="Z306" s="361">
        <v>30.0</v>
      </c>
      <c r="AA306" s="346" t="s">
        <v>133</v>
      </c>
      <c r="AB306" s="107">
        <v>2.0</v>
      </c>
      <c r="AC306" s="108">
        <v>0.6410763888888888</v>
      </c>
      <c r="AD306" s="273" t="s">
        <v>140</v>
      </c>
      <c r="AE306" s="274" t="s">
        <v>133</v>
      </c>
      <c r="AF306" s="99" t="s">
        <v>133</v>
      </c>
      <c r="AG306" s="274">
        <v>5.7</v>
      </c>
      <c r="AH306" s="411">
        <v>2.5</v>
      </c>
      <c r="AI306" s="112"/>
      <c r="AJ306" s="110"/>
      <c r="AK306" s="113"/>
      <c r="AL306" s="114"/>
      <c r="AM306" s="278"/>
      <c r="AN306" s="98"/>
      <c r="AO306" s="98"/>
      <c r="AP306" s="116"/>
      <c r="AQ306" s="117"/>
      <c r="AR306" s="116"/>
      <c r="AS306" s="98"/>
      <c r="AT306" s="98"/>
      <c r="AU306" s="98"/>
      <c r="AV306" s="98"/>
      <c r="AW306" s="98"/>
      <c r="AX306" s="98"/>
      <c r="AY306" s="98"/>
      <c r="AZ306" s="98"/>
      <c r="BA306" s="98"/>
      <c r="BB306" s="98"/>
      <c r="BC306" s="98"/>
      <c r="BD306" s="98"/>
      <c r="BE306" s="98"/>
      <c r="BF306" s="98"/>
      <c r="BG306" s="98"/>
      <c r="BH306" s="98"/>
      <c r="BI306" s="98"/>
      <c r="BJ306" s="98"/>
      <c r="BK306" s="98"/>
      <c r="BL306" s="98"/>
      <c r="BM306" s="98"/>
      <c r="BN306" s="98"/>
    </row>
    <row r="307">
      <c r="A307" s="485" t="b">
        <v>0</v>
      </c>
      <c r="B307" s="313"/>
      <c r="C307" s="314"/>
      <c r="D307" s="315"/>
      <c r="E307" s="316"/>
      <c r="F307" s="317"/>
      <c r="G307" s="317"/>
      <c r="H307" s="317"/>
      <c r="I307" s="317"/>
      <c r="J307" s="317"/>
      <c r="K307" s="315"/>
      <c r="L307" s="315"/>
      <c r="M307" s="315"/>
      <c r="N307" s="383"/>
      <c r="O307" s="221">
        <v>7.0</v>
      </c>
      <c r="P307" s="222">
        <v>6.0</v>
      </c>
      <c r="Q307" s="298">
        <v>4.0</v>
      </c>
      <c r="R307" s="299">
        <v>6.0</v>
      </c>
      <c r="S307" s="300">
        <v>6.0</v>
      </c>
      <c r="T307" s="301">
        <v>1.0</v>
      </c>
      <c r="U307" s="227"/>
      <c r="V307" s="228"/>
      <c r="W307" s="229"/>
      <c r="X307" s="229"/>
      <c r="Y307" s="342"/>
      <c r="Z307" s="323"/>
      <c r="AA307" s="324"/>
      <c r="AB307" s="343"/>
      <c r="AC307" s="326"/>
      <c r="AD307" s="322" t="s">
        <v>142</v>
      </c>
      <c r="AE307" s="327"/>
      <c r="AF307" s="328"/>
      <c r="AG307" s="327"/>
      <c r="AH307" s="444"/>
      <c r="AI307" s="384"/>
      <c r="AJ307" s="327"/>
      <c r="AK307" s="385"/>
      <c r="AL307" s="242"/>
      <c r="AM307" s="333"/>
      <c r="AN307" s="317"/>
      <c r="AO307" s="317"/>
      <c r="AP307" s="334"/>
      <c r="AQ307" s="335"/>
      <c r="AR307" s="149"/>
      <c r="AS307" s="132"/>
      <c r="AT307" s="132"/>
      <c r="AU307" s="132"/>
      <c r="AV307" s="132"/>
      <c r="AW307" s="132"/>
      <c r="AX307" s="132"/>
      <c r="AY307" s="132"/>
      <c r="AZ307" s="132"/>
      <c r="BA307" s="132"/>
      <c r="BB307" s="132"/>
      <c r="BC307" s="132"/>
      <c r="BD307" s="132"/>
      <c r="BE307" s="132"/>
      <c r="BF307" s="132"/>
      <c r="BG307" s="132"/>
      <c r="BH307" s="132"/>
      <c r="BI307" s="132"/>
      <c r="BJ307" s="132"/>
      <c r="BK307" s="132"/>
      <c r="BL307" s="132"/>
      <c r="BM307" s="132"/>
      <c r="BN307" s="132"/>
    </row>
    <row r="308">
      <c r="A308" s="484" t="b">
        <v>0</v>
      </c>
      <c r="B308" s="363">
        <v>44598.0</v>
      </c>
      <c r="C308" s="364">
        <v>0.7242592592592593</v>
      </c>
      <c r="D308" s="100" t="s">
        <v>641</v>
      </c>
      <c r="E308" s="486" t="s">
        <v>16</v>
      </c>
      <c r="F308" s="396" t="s">
        <v>144</v>
      </c>
      <c r="G308" s="99" t="s">
        <v>59</v>
      </c>
      <c r="H308" s="165" t="s">
        <v>232</v>
      </c>
      <c r="I308" s="99" t="s">
        <v>233</v>
      </c>
      <c r="J308" s="99" t="s">
        <v>642</v>
      </c>
      <c r="K308" s="100" t="s">
        <v>233</v>
      </c>
      <c r="L308" s="100"/>
      <c r="M308" s="100"/>
      <c r="N308" s="279"/>
      <c r="O308" s="168">
        <v>6.0</v>
      </c>
      <c r="P308" s="169">
        <v>7.0</v>
      </c>
      <c r="Q308" s="294">
        <v>6.0</v>
      </c>
      <c r="R308" s="295">
        <v>4.0</v>
      </c>
      <c r="S308" s="296">
        <v>2.0</v>
      </c>
      <c r="T308" s="297">
        <v>0.0</v>
      </c>
      <c r="U308" s="200"/>
      <c r="V308" s="201"/>
      <c r="W308" s="202"/>
      <c r="X308" s="202"/>
      <c r="Y308" s="109"/>
      <c r="Z308" s="280"/>
      <c r="AA308" s="272" t="s">
        <v>133</v>
      </c>
      <c r="AB308" s="107">
        <v>1.0</v>
      </c>
      <c r="AC308" s="108">
        <v>0.7027199074074074</v>
      </c>
      <c r="AD308" s="273" t="s">
        <v>140</v>
      </c>
      <c r="AE308" s="274" t="s">
        <v>132</v>
      </c>
      <c r="AF308" s="99" t="s">
        <v>166</v>
      </c>
      <c r="AG308" s="274">
        <v>1.17</v>
      </c>
      <c r="AH308" s="411">
        <v>44.11</v>
      </c>
      <c r="AI308" s="276">
        <v>7.5</v>
      </c>
      <c r="AJ308" s="274">
        <v>0.0</v>
      </c>
      <c r="AK308" s="277">
        <v>-7.5</v>
      </c>
      <c r="AL308" s="114"/>
      <c r="AM308" s="188">
        <f>AK308+AM305</f>
        <v>2101.94</v>
      </c>
      <c r="AN308" s="189">
        <f>if(AM308&gt;AN305,AM308,AN305)</f>
        <v>2179.83</v>
      </c>
      <c r="AO308" s="189">
        <f>AM308-AN308</f>
        <v>-77.89</v>
      </c>
      <c r="AP308" s="190">
        <f>AO308/AN308</f>
        <v>-0.03573214425</v>
      </c>
      <c r="AQ308" s="191">
        <f>AK308/AI308</f>
        <v>-1</v>
      </c>
      <c r="AR308" s="116"/>
      <c r="AS308" s="98"/>
      <c r="AT308" s="98"/>
      <c r="AU308" s="98"/>
      <c r="AV308" s="98"/>
      <c r="AW308" s="98"/>
      <c r="AX308" s="98"/>
      <c r="AY308" s="98"/>
      <c r="AZ308" s="98"/>
      <c r="BA308" s="98"/>
      <c r="BB308" s="98"/>
      <c r="BC308" s="98"/>
      <c r="BD308" s="98"/>
      <c r="BE308" s="98"/>
      <c r="BF308" s="98"/>
      <c r="BG308" s="98"/>
      <c r="BH308" s="98"/>
      <c r="BI308" s="98"/>
      <c r="BJ308" s="98"/>
      <c r="BK308" s="98"/>
      <c r="BL308" s="98"/>
      <c r="BM308" s="98"/>
      <c r="BN308" s="98"/>
    </row>
    <row r="309">
      <c r="A309" s="485" t="b">
        <v>0</v>
      </c>
      <c r="B309" s="313"/>
      <c r="C309" s="314"/>
      <c r="D309" s="315"/>
      <c r="E309" s="316"/>
      <c r="F309" s="317"/>
      <c r="G309" s="317"/>
      <c r="H309" s="132" t="str">
        <f>VLOOKUP(H308,VALIDATION!F:G,2,false)</f>
        <v>6201b94aa4eaad5dc977097f</v>
      </c>
      <c r="I309" s="328">
        <v>1.7</v>
      </c>
      <c r="J309" s="328">
        <v>2.44</v>
      </c>
      <c r="K309" s="315"/>
      <c r="L309" s="315"/>
      <c r="M309" s="315"/>
      <c r="N309" s="383"/>
      <c r="O309" s="221">
        <v>6.0</v>
      </c>
      <c r="P309" s="222">
        <v>7.0</v>
      </c>
      <c r="Q309" s="298">
        <v>6.0</v>
      </c>
      <c r="R309" s="299">
        <v>4.0</v>
      </c>
      <c r="S309" s="300">
        <v>6.0</v>
      </c>
      <c r="T309" s="301">
        <v>4.0</v>
      </c>
      <c r="U309" s="227"/>
      <c r="V309" s="228"/>
      <c r="W309" s="229"/>
      <c r="X309" s="229"/>
      <c r="Y309" s="322"/>
      <c r="Z309" s="493"/>
      <c r="AA309" s="418"/>
      <c r="AB309" s="343"/>
      <c r="AC309" s="326"/>
      <c r="AD309" s="322" t="s">
        <v>142</v>
      </c>
      <c r="AE309" s="331"/>
      <c r="AF309" s="328"/>
      <c r="AG309" s="331"/>
      <c r="AH309" s="490"/>
      <c r="AI309" s="384"/>
      <c r="AJ309" s="327"/>
      <c r="AK309" s="385"/>
      <c r="AL309" s="242"/>
      <c r="AM309" s="333"/>
      <c r="AN309" s="317"/>
      <c r="AO309" s="317"/>
      <c r="AP309" s="334"/>
      <c r="AQ309" s="335"/>
      <c r="AR309" s="149"/>
      <c r="AS309" s="132"/>
      <c r="AT309" s="132"/>
      <c r="AU309" s="132"/>
      <c r="AV309" s="132"/>
      <c r="AW309" s="132"/>
      <c r="AX309" s="132"/>
      <c r="AY309" s="132"/>
      <c r="AZ309" s="132"/>
      <c r="BA309" s="132"/>
      <c r="BB309" s="132"/>
      <c r="BC309" s="132"/>
      <c r="BD309" s="132"/>
      <c r="BE309" s="132"/>
      <c r="BF309" s="132"/>
      <c r="BG309" s="132"/>
      <c r="BH309" s="132"/>
      <c r="BI309" s="132"/>
      <c r="BJ309" s="132"/>
      <c r="BK309" s="132"/>
      <c r="BL309" s="132"/>
      <c r="BM309" s="132"/>
      <c r="BN309" s="132"/>
    </row>
    <row r="310">
      <c r="A310" s="484" t="b">
        <v>0</v>
      </c>
      <c r="B310" s="363">
        <v>44598.0</v>
      </c>
      <c r="C310" s="364">
        <v>0.7401273148148149</v>
      </c>
      <c r="D310" s="100" t="s">
        <v>643</v>
      </c>
      <c r="E310" s="486" t="s">
        <v>16</v>
      </c>
      <c r="F310" s="396" t="s">
        <v>144</v>
      </c>
      <c r="G310" s="99" t="s">
        <v>55</v>
      </c>
      <c r="H310" s="165" t="s">
        <v>227</v>
      </c>
      <c r="I310" s="99" t="s">
        <v>469</v>
      </c>
      <c r="J310" s="99" t="s">
        <v>214</v>
      </c>
      <c r="K310" s="100" t="s">
        <v>214</v>
      </c>
      <c r="L310" s="100"/>
      <c r="M310" s="100"/>
      <c r="N310" s="270"/>
      <c r="O310" s="168">
        <v>2.0</v>
      </c>
      <c r="P310" s="169">
        <v>1.0</v>
      </c>
      <c r="Q310" s="196"/>
      <c r="R310" s="197"/>
      <c r="S310" s="198"/>
      <c r="T310" s="199"/>
      <c r="U310" s="200"/>
      <c r="V310" s="201"/>
      <c r="W310" s="202"/>
      <c r="X310" s="202"/>
      <c r="Y310" s="109"/>
      <c r="Z310" s="280"/>
      <c r="AA310" s="272" t="s">
        <v>133</v>
      </c>
      <c r="AB310" s="107">
        <v>1.0</v>
      </c>
      <c r="AC310" s="108">
        <v>0.683587962962963</v>
      </c>
      <c r="AD310" s="273" t="s">
        <v>140</v>
      </c>
      <c r="AE310" s="274" t="s">
        <v>132</v>
      </c>
      <c r="AF310" s="99" t="s">
        <v>133</v>
      </c>
      <c r="AG310" s="274">
        <v>2.8</v>
      </c>
      <c r="AH310" s="411">
        <v>15.0</v>
      </c>
      <c r="AI310" s="276">
        <v>20.0</v>
      </c>
      <c r="AJ310" s="274">
        <v>0.0</v>
      </c>
      <c r="AK310" s="277">
        <v>-20.0</v>
      </c>
      <c r="AL310" s="114"/>
      <c r="AM310" s="188">
        <f>AK310+AM308</f>
        <v>2081.94</v>
      </c>
      <c r="AN310" s="189">
        <f>if(AM310&gt;AN308,AM310,AN308)</f>
        <v>2179.83</v>
      </c>
      <c r="AO310" s="189">
        <f>AM310-AN310</f>
        <v>-97.89</v>
      </c>
      <c r="AP310" s="190">
        <f>AO310/AN310</f>
        <v>-0.04490717166</v>
      </c>
      <c r="AQ310" s="191">
        <f>AK310/AI310</f>
        <v>-1</v>
      </c>
      <c r="AR310" s="116"/>
      <c r="AS310" s="98"/>
      <c r="AT310" s="98"/>
      <c r="AU310" s="98"/>
      <c r="AV310" s="98"/>
      <c r="AW310" s="98"/>
      <c r="AX310" s="98"/>
      <c r="AY310" s="98"/>
      <c r="AZ310" s="98"/>
      <c r="BA310" s="98"/>
      <c r="BB310" s="98"/>
      <c r="BC310" s="98"/>
      <c r="BD310" s="98"/>
      <c r="BE310" s="98"/>
      <c r="BF310" s="98"/>
      <c r="BG310" s="98"/>
      <c r="BH310" s="98"/>
      <c r="BI310" s="98"/>
      <c r="BJ310" s="98"/>
      <c r="BK310" s="98"/>
      <c r="BL310" s="98"/>
      <c r="BM310" s="98"/>
      <c r="BN310" s="98"/>
    </row>
    <row r="311">
      <c r="A311" s="485" t="b">
        <v>0</v>
      </c>
      <c r="B311" s="128"/>
      <c r="C311" s="129"/>
      <c r="D311" s="130"/>
      <c r="E311" s="131"/>
      <c r="F311" s="132"/>
      <c r="G311" s="132"/>
      <c r="H311" s="132" t="str">
        <f>VLOOKUP(H310,VALIDATION!F:G,2,false)</f>
        <v>61fe7f9da4eaad5dc9770833</v>
      </c>
      <c r="I311" s="133">
        <v>2.8</v>
      </c>
      <c r="J311" s="133">
        <v>1.55</v>
      </c>
      <c r="K311" s="130"/>
      <c r="L311" s="130"/>
      <c r="M311" s="130"/>
      <c r="N311" s="195"/>
      <c r="O311" s="168">
        <v>4.0</v>
      </c>
      <c r="P311" s="169">
        <v>5.0</v>
      </c>
      <c r="Q311" s="196"/>
      <c r="R311" s="197"/>
      <c r="S311" s="198"/>
      <c r="T311" s="199"/>
      <c r="U311" s="200"/>
      <c r="V311" s="201"/>
      <c r="W311" s="202"/>
      <c r="X311" s="202"/>
      <c r="Y311" s="143"/>
      <c r="Z311" s="367"/>
      <c r="AA311" s="205" t="s">
        <v>133</v>
      </c>
      <c r="AB311" s="141">
        <v>2.0</v>
      </c>
      <c r="AC311" s="142">
        <v>0.7062384259259259</v>
      </c>
      <c r="AD311" s="206" t="s">
        <v>140</v>
      </c>
      <c r="AE311" s="207" t="s">
        <v>132</v>
      </c>
      <c r="AF311" s="133" t="s">
        <v>133</v>
      </c>
      <c r="AG311" s="207">
        <v>4.9</v>
      </c>
      <c r="AH311" s="449">
        <v>2.5</v>
      </c>
      <c r="AI311" s="146"/>
      <c r="AJ311" s="144"/>
      <c r="AK311" s="147"/>
      <c r="AL311" s="114"/>
      <c r="AM311" s="211"/>
      <c r="AN311" s="132"/>
      <c r="AO311" s="132"/>
      <c r="AP311" s="149"/>
      <c r="AQ311" s="150"/>
      <c r="AR311" s="149"/>
      <c r="AS311" s="132"/>
      <c r="AT311" s="132"/>
      <c r="AU311" s="132"/>
      <c r="AV311" s="132"/>
      <c r="AW311" s="132"/>
      <c r="AX311" s="132"/>
      <c r="AY311" s="132"/>
      <c r="AZ311" s="132"/>
      <c r="BA311" s="132"/>
      <c r="BB311" s="132"/>
      <c r="BC311" s="132"/>
      <c r="BD311" s="132"/>
      <c r="BE311" s="132"/>
      <c r="BF311" s="132"/>
      <c r="BG311" s="132"/>
      <c r="BH311" s="132"/>
      <c r="BI311" s="132"/>
      <c r="BJ311" s="132"/>
      <c r="BK311" s="132"/>
      <c r="BL311" s="132"/>
      <c r="BM311" s="132"/>
      <c r="BN311" s="132"/>
    </row>
    <row r="312">
      <c r="A312" s="484" t="b">
        <v>0</v>
      </c>
      <c r="B312" s="94"/>
      <c r="C312" s="95"/>
      <c r="D312" s="96"/>
      <c r="E312" s="97"/>
      <c r="F312" s="98"/>
      <c r="G312" s="98"/>
      <c r="H312" s="98"/>
      <c r="I312" s="98"/>
      <c r="J312" s="98"/>
      <c r="K312" s="96"/>
      <c r="L312" s="96"/>
      <c r="M312" s="96"/>
      <c r="N312" s="270"/>
      <c r="O312" s="168">
        <v>4.0</v>
      </c>
      <c r="P312" s="169">
        <v>6.0</v>
      </c>
      <c r="Q312" s="294">
        <v>1.0</v>
      </c>
      <c r="R312" s="295">
        <v>2.0</v>
      </c>
      <c r="S312" s="198"/>
      <c r="T312" s="199"/>
      <c r="U312" s="200"/>
      <c r="V312" s="201"/>
      <c r="W312" s="202"/>
      <c r="X312" s="202"/>
      <c r="Y312" s="109"/>
      <c r="Z312" s="280"/>
      <c r="AA312" s="272" t="s">
        <v>133</v>
      </c>
      <c r="AB312" s="107">
        <v>3.0</v>
      </c>
      <c r="AC312" s="108">
        <v>0.7223263888888889</v>
      </c>
      <c r="AD312" s="273" t="s">
        <v>140</v>
      </c>
      <c r="AE312" s="274" t="s">
        <v>132</v>
      </c>
      <c r="AF312" s="99" t="s">
        <v>133</v>
      </c>
      <c r="AG312" s="274">
        <v>21.0</v>
      </c>
      <c r="AH312" s="411">
        <v>2.5</v>
      </c>
      <c r="AI312" s="112"/>
      <c r="AJ312" s="110"/>
      <c r="AK312" s="113"/>
      <c r="AL312" s="114"/>
      <c r="AM312" s="278"/>
      <c r="AN312" s="98"/>
      <c r="AO312" s="98"/>
      <c r="AP312" s="116"/>
      <c r="AQ312" s="117"/>
      <c r="AR312" s="116"/>
      <c r="AS312" s="98"/>
      <c r="AT312" s="98"/>
      <c r="AU312" s="98"/>
      <c r="AV312" s="98"/>
      <c r="AW312" s="98"/>
      <c r="AX312" s="98"/>
      <c r="AY312" s="98"/>
      <c r="AZ312" s="98"/>
      <c r="BA312" s="98"/>
      <c r="BB312" s="98"/>
      <c r="BC312" s="98"/>
      <c r="BD312" s="98"/>
      <c r="BE312" s="98"/>
      <c r="BF312" s="98"/>
      <c r="BG312" s="98"/>
      <c r="BH312" s="98"/>
      <c r="BI312" s="98"/>
      <c r="BJ312" s="98"/>
      <c r="BK312" s="98"/>
      <c r="BL312" s="98"/>
      <c r="BM312" s="98"/>
      <c r="BN312" s="98"/>
    </row>
    <row r="313">
      <c r="A313" s="485" t="b">
        <v>0</v>
      </c>
      <c r="B313" s="313"/>
      <c r="C313" s="314"/>
      <c r="D313" s="315"/>
      <c r="E313" s="316"/>
      <c r="F313" s="317"/>
      <c r="G313" s="317"/>
      <c r="H313" s="317"/>
      <c r="I313" s="317"/>
      <c r="J313" s="317"/>
      <c r="K313" s="315"/>
      <c r="L313" s="315"/>
      <c r="M313" s="315"/>
      <c r="N313" s="318"/>
      <c r="O313" s="221">
        <v>4.0</v>
      </c>
      <c r="P313" s="222">
        <v>6.0</v>
      </c>
      <c r="Q313" s="298">
        <v>2.0</v>
      </c>
      <c r="R313" s="299">
        <v>6.0</v>
      </c>
      <c r="S313" s="225"/>
      <c r="T313" s="226"/>
      <c r="U313" s="227"/>
      <c r="V313" s="228"/>
      <c r="W313" s="229"/>
      <c r="X313" s="229"/>
      <c r="Y313" s="342"/>
      <c r="Z313" s="323"/>
      <c r="AA313" s="324"/>
      <c r="AB313" s="343"/>
      <c r="AC313" s="326"/>
      <c r="AD313" s="322" t="s">
        <v>142</v>
      </c>
      <c r="AE313" s="327"/>
      <c r="AF313" s="328"/>
      <c r="AG313" s="327"/>
      <c r="AH313" s="444"/>
      <c r="AI313" s="384"/>
      <c r="AJ313" s="327"/>
      <c r="AK313" s="385"/>
      <c r="AL313" s="242"/>
      <c r="AM313" s="333"/>
      <c r="AN313" s="317"/>
      <c r="AO313" s="317"/>
      <c r="AP313" s="334"/>
      <c r="AQ313" s="335"/>
      <c r="AR313" s="149"/>
      <c r="AS313" s="132"/>
      <c r="AT313" s="132"/>
      <c r="AU313" s="132"/>
      <c r="AV313" s="132"/>
      <c r="AW313" s="132"/>
      <c r="AX313" s="132"/>
      <c r="AY313" s="132"/>
      <c r="AZ313" s="132"/>
      <c r="BA313" s="132"/>
      <c r="BB313" s="132"/>
      <c r="BC313" s="132"/>
      <c r="BD313" s="132"/>
      <c r="BE313" s="132"/>
      <c r="BF313" s="132"/>
      <c r="BG313" s="132"/>
      <c r="BH313" s="132"/>
      <c r="BI313" s="132"/>
      <c r="BJ313" s="132"/>
      <c r="BK313" s="132"/>
      <c r="BL313" s="132"/>
      <c r="BM313" s="132"/>
      <c r="BN313" s="132"/>
    </row>
    <row r="314">
      <c r="A314" s="484" t="b">
        <v>0</v>
      </c>
      <c r="B314" s="363">
        <v>44599.0</v>
      </c>
      <c r="C314" s="364">
        <v>0.3693518518518519</v>
      </c>
      <c r="D314" s="100" t="s">
        <v>644</v>
      </c>
      <c r="E314" s="486" t="s">
        <v>16</v>
      </c>
      <c r="F314" s="396" t="s">
        <v>144</v>
      </c>
      <c r="G314" s="99" t="s">
        <v>54</v>
      </c>
      <c r="H314" s="165" t="s">
        <v>254</v>
      </c>
      <c r="I314" s="99" t="s">
        <v>645</v>
      </c>
      <c r="J314" s="99" t="s">
        <v>633</v>
      </c>
      <c r="K314" s="100" t="s">
        <v>633</v>
      </c>
      <c r="L314" s="100"/>
      <c r="M314" s="100"/>
      <c r="N314" s="270"/>
      <c r="O314" s="303">
        <v>7.0</v>
      </c>
      <c r="P314" s="304">
        <v>5.0</v>
      </c>
      <c r="Q314" s="305">
        <v>6.0</v>
      </c>
      <c r="R314" s="306">
        <v>7.0</v>
      </c>
      <c r="S314" s="296">
        <v>1.0</v>
      </c>
      <c r="T314" s="297">
        <v>3.0</v>
      </c>
      <c r="U314" s="200"/>
      <c r="V314" s="201"/>
      <c r="W314" s="202"/>
      <c r="X314" s="202"/>
      <c r="Y314" s="109"/>
      <c r="Z314" s="280"/>
      <c r="AA314" s="272" t="s">
        <v>133</v>
      </c>
      <c r="AB314" s="107">
        <v>1.0</v>
      </c>
      <c r="AC314" s="108">
        <v>0.3462615740740741</v>
      </c>
      <c r="AD314" s="273" t="s">
        <v>140</v>
      </c>
      <c r="AE314" s="274" t="s">
        <v>133</v>
      </c>
      <c r="AF314" s="99" t="s">
        <v>166</v>
      </c>
      <c r="AG314" s="274">
        <v>1.38</v>
      </c>
      <c r="AH314" s="411">
        <v>26.31</v>
      </c>
      <c r="AI314" s="276">
        <v>10.0</v>
      </c>
      <c r="AJ314" s="274">
        <v>0.34</v>
      </c>
      <c r="AK314" s="277">
        <v>16.42</v>
      </c>
      <c r="AL314" s="114"/>
      <c r="AM314" s="188">
        <f>AK314+AM310</f>
        <v>2098.36</v>
      </c>
      <c r="AN314" s="189">
        <f>if(AM314&gt;AN310,AM314,AN310)</f>
        <v>2179.83</v>
      </c>
      <c r="AO314" s="189">
        <f>AM314-AN314</f>
        <v>-81.47</v>
      </c>
      <c r="AP314" s="190">
        <f>AO314/AN314</f>
        <v>-0.03737447416</v>
      </c>
      <c r="AQ314" s="191">
        <f>AK314/AI314</f>
        <v>1.642</v>
      </c>
      <c r="AR314" s="116"/>
      <c r="AS314" s="98"/>
      <c r="AT314" s="98"/>
      <c r="AU314" s="98"/>
      <c r="AV314" s="98"/>
      <c r="AW314" s="98"/>
      <c r="AX314" s="98"/>
      <c r="AY314" s="98"/>
      <c r="AZ314" s="98"/>
      <c r="BA314" s="98"/>
      <c r="BB314" s="98"/>
      <c r="BC314" s="98"/>
      <c r="BD314" s="98"/>
      <c r="BE314" s="98"/>
      <c r="BF314" s="98"/>
      <c r="BG314" s="98"/>
      <c r="BH314" s="98"/>
      <c r="BI314" s="98"/>
      <c r="BJ314" s="98"/>
      <c r="BK314" s="98"/>
      <c r="BL314" s="98"/>
      <c r="BM314" s="98"/>
      <c r="BN314" s="98"/>
    </row>
    <row r="315">
      <c r="A315" s="485" t="b">
        <v>0</v>
      </c>
      <c r="B315" s="128"/>
      <c r="C315" s="129"/>
      <c r="D315" s="130"/>
      <c r="E315" s="131"/>
      <c r="F315" s="132"/>
      <c r="G315" s="132"/>
      <c r="H315" s="132" t="str">
        <f>VLOOKUP(H314,VALIDATION!F:G,2,false)</f>
        <v>61fe7fd0a4eaad5dc977083b</v>
      </c>
      <c r="I315" s="133">
        <v>1.25</v>
      </c>
      <c r="J315" s="133">
        <v>5.0</v>
      </c>
      <c r="K315" s="130"/>
      <c r="L315" s="130"/>
      <c r="M315" s="130"/>
      <c r="N315" s="195"/>
      <c r="O315" s="303">
        <v>7.0</v>
      </c>
      <c r="P315" s="304">
        <v>5.0</v>
      </c>
      <c r="Q315" s="305">
        <v>6.0</v>
      </c>
      <c r="R315" s="306">
        <v>7.0</v>
      </c>
      <c r="S315" s="296">
        <v>1.0</v>
      </c>
      <c r="T315" s="297">
        <v>3.0</v>
      </c>
      <c r="U315" s="200"/>
      <c r="V315" s="201"/>
      <c r="W315" s="202"/>
      <c r="X315" s="202"/>
      <c r="Y315" s="206">
        <v>40.0</v>
      </c>
      <c r="Z315" s="204">
        <v>15.0</v>
      </c>
      <c r="AA315" s="205" t="s">
        <v>133</v>
      </c>
      <c r="AB315" s="141">
        <v>2.0</v>
      </c>
      <c r="AC315" s="142">
        <v>0.3471180555555556</v>
      </c>
      <c r="AD315" s="206" t="s">
        <v>165</v>
      </c>
      <c r="AE315" s="207" t="s">
        <v>133</v>
      </c>
      <c r="AF315" s="133" t="s">
        <v>133</v>
      </c>
      <c r="AG315" s="207">
        <v>1.78</v>
      </c>
      <c r="AH315" s="449">
        <v>6.41</v>
      </c>
      <c r="AI315" s="146"/>
      <c r="AJ315" s="144"/>
      <c r="AK315" s="147"/>
      <c r="AL315" s="114"/>
      <c r="AM315" s="211"/>
      <c r="AN315" s="132"/>
      <c r="AO315" s="132"/>
      <c r="AP315" s="149"/>
      <c r="AQ315" s="150"/>
      <c r="AR315" s="149"/>
      <c r="AS315" s="132"/>
      <c r="AT315" s="132"/>
      <c r="AU315" s="132"/>
      <c r="AV315" s="132"/>
      <c r="AW315" s="132"/>
      <c r="AX315" s="132"/>
      <c r="AY315" s="132"/>
      <c r="AZ315" s="132"/>
      <c r="BA315" s="132"/>
      <c r="BB315" s="132"/>
      <c r="BC315" s="132"/>
      <c r="BD315" s="132"/>
      <c r="BE315" s="132"/>
      <c r="BF315" s="132"/>
      <c r="BG315" s="132"/>
      <c r="BH315" s="132"/>
      <c r="BI315" s="132"/>
      <c r="BJ315" s="132"/>
      <c r="BK315" s="132"/>
      <c r="BL315" s="132"/>
      <c r="BM315" s="132"/>
      <c r="BN315" s="132"/>
    </row>
    <row r="316">
      <c r="A316" s="484" t="b">
        <v>0</v>
      </c>
      <c r="B316" s="94"/>
      <c r="C316" s="95"/>
      <c r="D316" s="96"/>
      <c r="E316" s="97"/>
      <c r="F316" s="98"/>
      <c r="G316" s="98"/>
      <c r="H316" s="98"/>
      <c r="I316" s="98"/>
      <c r="J316" s="98"/>
      <c r="K316" s="96"/>
      <c r="L316" s="96"/>
      <c r="M316" s="96"/>
      <c r="N316" s="270"/>
      <c r="O316" s="303">
        <v>7.0</v>
      </c>
      <c r="P316" s="304">
        <v>5.0</v>
      </c>
      <c r="Q316" s="305">
        <v>6.0</v>
      </c>
      <c r="R316" s="306">
        <v>7.0</v>
      </c>
      <c r="S316" s="296">
        <v>2.0</v>
      </c>
      <c r="T316" s="297">
        <v>3.0</v>
      </c>
      <c r="U316" s="200"/>
      <c r="V316" s="201"/>
      <c r="W316" s="202"/>
      <c r="X316" s="202"/>
      <c r="Y316" s="273">
        <v>30.0</v>
      </c>
      <c r="Z316" s="271">
        <v>40.0</v>
      </c>
      <c r="AA316" s="272" t="s">
        <v>132</v>
      </c>
      <c r="AB316" s="107">
        <v>3.0</v>
      </c>
      <c r="AC316" s="108">
        <v>0.35054398148148147</v>
      </c>
      <c r="AD316" s="273" t="s">
        <v>296</v>
      </c>
      <c r="AE316" s="274" t="s">
        <v>133</v>
      </c>
      <c r="AF316" s="99" t="s">
        <v>166</v>
      </c>
      <c r="AG316" s="274">
        <v>1.59</v>
      </c>
      <c r="AH316" s="411">
        <v>8.47</v>
      </c>
      <c r="AI316" s="112"/>
      <c r="AJ316" s="110"/>
      <c r="AK316" s="113"/>
      <c r="AL316" s="114"/>
      <c r="AM316" s="278"/>
      <c r="AN316" s="98"/>
      <c r="AO316" s="98"/>
      <c r="AP316" s="116"/>
      <c r="AQ316" s="117"/>
      <c r="AR316" s="116"/>
      <c r="AS316" s="98"/>
      <c r="AT316" s="98"/>
      <c r="AU316" s="98"/>
      <c r="AV316" s="98"/>
      <c r="AW316" s="98"/>
      <c r="AX316" s="98"/>
      <c r="AY316" s="98"/>
      <c r="AZ316" s="98"/>
      <c r="BA316" s="98"/>
      <c r="BB316" s="98"/>
      <c r="BC316" s="98"/>
      <c r="BD316" s="98"/>
      <c r="BE316" s="98"/>
      <c r="BF316" s="98"/>
      <c r="BG316" s="98"/>
      <c r="BH316" s="98"/>
      <c r="BI316" s="98"/>
      <c r="BJ316" s="98"/>
      <c r="BK316" s="98"/>
      <c r="BL316" s="98"/>
      <c r="BM316" s="98"/>
      <c r="BN316" s="98"/>
    </row>
    <row r="317">
      <c r="A317" s="485" t="b">
        <v>0</v>
      </c>
      <c r="B317" s="128"/>
      <c r="C317" s="129"/>
      <c r="D317" s="130"/>
      <c r="E317" s="131"/>
      <c r="F317" s="132"/>
      <c r="G317" s="132"/>
      <c r="H317" s="132"/>
      <c r="I317" s="132"/>
      <c r="J317" s="132"/>
      <c r="K317" s="130"/>
      <c r="L317" s="130"/>
      <c r="M317" s="130"/>
      <c r="N317" s="195"/>
      <c r="O317" s="303">
        <v>7.0</v>
      </c>
      <c r="P317" s="304">
        <v>5.0</v>
      </c>
      <c r="Q317" s="305">
        <v>6.0</v>
      </c>
      <c r="R317" s="306">
        <v>7.0</v>
      </c>
      <c r="S317" s="296">
        <v>2.0</v>
      </c>
      <c r="T317" s="297">
        <v>3.0</v>
      </c>
      <c r="U317" s="200"/>
      <c r="V317" s="201"/>
      <c r="W317" s="202"/>
      <c r="X317" s="202"/>
      <c r="Y317" s="206">
        <v>40.0</v>
      </c>
      <c r="Z317" s="204">
        <v>40.0</v>
      </c>
      <c r="AA317" s="205" t="s">
        <v>132</v>
      </c>
      <c r="AB317" s="141">
        <v>4.0</v>
      </c>
      <c r="AC317" s="142">
        <v>0.3511226851851852</v>
      </c>
      <c r="AD317" s="206" t="s">
        <v>165</v>
      </c>
      <c r="AE317" s="207" t="s">
        <v>133</v>
      </c>
      <c r="AF317" s="133" t="s">
        <v>133</v>
      </c>
      <c r="AG317" s="207">
        <v>1.88</v>
      </c>
      <c r="AH317" s="449">
        <v>5.68</v>
      </c>
      <c r="AI317" s="146"/>
      <c r="AJ317" s="144"/>
      <c r="AK317" s="147"/>
      <c r="AL317" s="114"/>
      <c r="AM317" s="211"/>
      <c r="AN317" s="132"/>
      <c r="AO317" s="132"/>
      <c r="AP317" s="149"/>
      <c r="AQ317" s="150"/>
      <c r="AR317" s="149"/>
      <c r="AS317" s="132"/>
      <c r="AT317" s="132"/>
      <c r="AU317" s="132"/>
      <c r="AV317" s="132"/>
      <c r="AW317" s="132"/>
      <c r="AX317" s="132"/>
      <c r="AY317" s="132"/>
      <c r="AZ317" s="132"/>
      <c r="BA317" s="132"/>
      <c r="BB317" s="132"/>
      <c r="BC317" s="132"/>
      <c r="BD317" s="132"/>
      <c r="BE317" s="132"/>
      <c r="BF317" s="132"/>
      <c r="BG317" s="132"/>
      <c r="BH317" s="132"/>
      <c r="BI317" s="132"/>
      <c r="BJ317" s="132"/>
      <c r="BK317" s="132"/>
      <c r="BL317" s="132"/>
      <c r="BM317" s="132"/>
      <c r="BN317" s="132"/>
    </row>
    <row r="318">
      <c r="A318" s="484" t="b">
        <v>0</v>
      </c>
      <c r="B318" s="94"/>
      <c r="C318" s="95"/>
      <c r="D318" s="96"/>
      <c r="E318" s="97"/>
      <c r="F318" s="98"/>
      <c r="G318" s="98"/>
      <c r="H318" s="98"/>
      <c r="I318" s="98"/>
      <c r="J318" s="98"/>
      <c r="K318" s="96"/>
      <c r="L318" s="96"/>
      <c r="M318" s="96"/>
      <c r="N318" s="270"/>
      <c r="O318" s="303">
        <v>7.0</v>
      </c>
      <c r="P318" s="304">
        <v>5.0</v>
      </c>
      <c r="Q318" s="305">
        <v>6.0</v>
      </c>
      <c r="R318" s="306">
        <v>7.0</v>
      </c>
      <c r="S318" s="296">
        <v>3.0</v>
      </c>
      <c r="T318" s="297">
        <v>3.0</v>
      </c>
      <c r="U318" s="200"/>
      <c r="V318" s="201"/>
      <c r="W318" s="202"/>
      <c r="X318" s="202"/>
      <c r="Y318" s="273">
        <v>15.0</v>
      </c>
      <c r="Z318" s="271">
        <v>0.0</v>
      </c>
      <c r="AA318" s="272" t="s">
        <v>133</v>
      </c>
      <c r="AB318" s="107">
        <v>5.0</v>
      </c>
      <c r="AC318" s="108">
        <v>0.35283564814814816</v>
      </c>
      <c r="AD318" s="273" t="s">
        <v>165</v>
      </c>
      <c r="AE318" s="274" t="s">
        <v>133</v>
      </c>
      <c r="AF318" s="99" t="s">
        <v>133</v>
      </c>
      <c r="AG318" s="274">
        <v>3.0</v>
      </c>
      <c r="AH318" s="411">
        <v>2.5</v>
      </c>
      <c r="AI318" s="112"/>
      <c r="AJ318" s="110"/>
      <c r="AK318" s="113"/>
      <c r="AL318" s="114"/>
      <c r="AM318" s="278"/>
      <c r="AN318" s="98"/>
      <c r="AO318" s="98"/>
      <c r="AP318" s="116"/>
      <c r="AQ318" s="117"/>
      <c r="AR318" s="116"/>
      <c r="AS318" s="98"/>
      <c r="AT318" s="98"/>
      <c r="AU318" s="98"/>
      <c r="AV318" s="98"/>
      <c r="AW318" s="98"/>
      <c r="AX318" s="98"/>
      <c r="AY318" s="98"/>
      <c r="AZ318" s="98"/>
      <c r="BA318" s="98"/>
      <c r="BB318" s="98"/>
      <c r="BC318" s="98"/>
      <c r="BD318" s="98"/>
      <c r="BE318" s="98"/>
      <c r="BF318" s="98"/>
      <c r="BG318" s="98"/>
      <c r="BH318" s="98"/>
      <c r="BI318" s="98"/>
      <c r="BJ318" s="98"/>
      <c r="BK318" s="98"/>
      <c r="BL318" s="98"/>
      <c r="BM318" s="98"/>
      <c r="BN318" s="98"/>
    </row>
    <row r="319">
      <c r="A319" s="485" t="b">
        <v>0</v>
      </c>
      <c r="B319" s="128"/>
      <c r="C319" s="129"/>
      <c r="D319" s="130"/>
      <c r="E319" s="131"/>
      <c r="F319" s="132"/>
      <c r="G319" s="132"/>
      <c r="H319" s="132"/>
      <c r="I319" s="132"/>
      <c r="J319" s="132"/>
      <c r="K319" s="130"/>
      <c r="L319" s="130"/>
      <c r="M319" s="130"/>
      <c r="N319" s="397"/>
      <c r="O319" s="303">
        <v>7.0</v>
      </c>
      <c r="P319" s="304">
        <v>5.0</v>
      </c>
      <c r="Q319" s="305">
        <v>6.0</v>
      </c>
      <c r="R319" s="306">
        <v>7.0</v>
      </c>
      <c r="S319" s="296">
        <v>4.0</v>
      </c>
      <c r="T319" s="297">
        <v>3.0</v>
      </c>
      <c r="U319" s="200"/>
      <c r="V319" s="201"/>
      <c r="W319" s="202"/>
      <c r="X319" s="202"/>
      <c r="Y319" s="143"/>
      <c r="Z319" s="367"/>
      <c r="AA319" s="205" t="s">
        <v>132</v>
      </c>
      <c r="AB319" s="141">
        <v>6.0</v>
      </c>
      <c r="AC319" s="142">
        <v>0.3553703703703704</v>
      </c>
      <c r="AD319" s="206" t="s">
        <v>179</v>
      </c>
      <c r="AE319" s="207" t="s">
        <v>133</v>
      </c>
      <c r="AF319" s="133" t="s">
        <v>133</v>
      </c>
      <c r="AG319" s="207">
        <v>5.9</v>
      </c>
      <c r="AH319" s="449">
        <v>3.42</v>
      </c>
      <c r="AI319" s="146"/>
      <c r="AJ319" s="144"/>
      <c r="AK319" s="210"/>
      <c r="AL319" s="114"/>
      <c r="AM319" s="211"/>
      <c r="AN319" s="132"/>
      <c r="AO319" s="132"/>
      <c r="AP319" s="149"/>
      <c r="AQ319" s="150"/>
      <c r="AR319" s="149"/>
      <c r="AS319" s="132"/>
      <c r="AT319" s="132"/>
      <c r="AU319" s="132"/>
      <c r="AV319" s="132"/>
      <c r="AW319" s="132"/>
      <c r="AX319" s="132"/>
      <c r="AY319" s="132"/>
      <c r="AZ319" s="132"/>
      <c r="BA319" s="132"/>
      <c r="BB319" s="132"/>
      <c r="BC319" s="132"/>
      <c r="BD319" s="132"/>
      <c r="BE319" s="132"/>
      <c r="BF319" s="132"/>
      <c r="BG319" s="132"/>
      <c r="BH319" s="132"/>
      <c r="BI319" s="132"/>
      <c r="BJ319" s="132"/>
      <c r="BK319" s="132"/>
      <c r="BL319" s="132"/>
      <c r="BM319" s="132"/>
      <c r="BN319" s="132"/>
    </row>
    <row r="320">
      <c r="A320" s="484" t="b">
        <v>0</v>
      </c>
      <c r="B320" s="215"/>
      <c r="C320" s="216"/>
      <c r="D320" s="217"/>
      <c r="E320" s="218"/>
      <c r="F320" s="219"/>
      <c r="G320" s="219"/>
      <c r="H320" s="219"/>
      <c r="I320" s="219"/>
      <c r="J320" s="219"/>
      <c r="K320" s="217"/>
      <c r="L320" s="217"/>
      <c r="M320" s="217"/>
      <c r="N320" s="287"/>
      <c r="O320" s="221">
        <v>7.0</v>
      </c>
      <c r="P320" s="222">
        <v>5.0</v>
      </c>
      <c r="Q320" s="298">
        <v>6.0</v>
      </c>
      <c r="R320" s="299">
        <v>7.0</v>
      </c>
      <c r="S320" s="300">
        <v>5.0</v>
      </c>
      <c r="T320" s="301">
        <v>7.0</v>
      </c>
      <c r="U320" s="227"/>
      <c r="V320" s="228"/>
      <c r="W320" s="229"/>
      <c r="X320" s="229"/>
      <c r="Y320" s="302"/>
      <c r="Z320" s="231"/>
      <c r="AA320" s="232"/>
      <c r="AB320" s="233"/>
      <c r="AC320" s="234"/>
      <c r="AD320" s="235" t="s">
        <v>142</v>
      </c>
      <c r="AE320" s="236"/>
      <c r="AF320" s="237"/>
      <c r="AG320" s="236"/>
      <c r="AH320" s="463"/>
      <c r="AI320" s="390"/>
      <c r="AJ320" s="236"/>
      <c r="AK320" s="391"/>
      <c r="AL320" s="242"/>
      <c r="AM320" s="243"/>
      <c r="AN320" s="219"/>
      <c r="AO320" s="219"/>
      <c r="AP320" s="244"/>
      <c r="AQ320" s="245"/>
      <c r="AR320" s="116"/>
      <c r="AS320" s="98"/>
      <c r="AT320" s="98"/>
      <c r="AU320" s="98"/>
      <c r="AV320" s="98"/>
      <c r="AW320" s="98"/>
      <c r="AX320" s="98"/>
      <c r="AY320" s="98"/>
      <c r="AZ320" s="98"/>
      <c r="BA320" s="98"/>
      <c r="BB320" s="98"/>
      <c r="BC320" s="98"/>
      <c r="BD320" s="98"/>
      <c r="BE320" s="98"/>
      <c r="BF320" s="98"/>
      <c r="BG320" s="98"/>
      <c r="BH320" s="98"/>
      <c r="BI320" s="98"/>
      <c r="BJ320" s="98"/>
      <c r="BK320" s="98"/>
      <c r="BL320" s="98"/>
      <c r="BM320" s="98"/>
      <c r="BN320" s="98"/>
    </row>
    <row r="321">
      <c r="A321" s="485" t="b">
        <v>0</v>
      </c>
      <c r="B321" s="288">
        <v>44599.0</v>
      </c>
      <c r="C321" s="289">
        <v>0.3953935185185185</v>
      </c>
      <c r="D321" s="134" t="s">
        <v>646</v>
      </c>
      <c r="E321" s="487" t="s">
        <v>16</v>
      </c>
      <c r="F321" s="395" t="s">
        <v>144</v>
      </c>
      <c r="G321" s="133" t="s">
        <v>55</v>
      </c>
      <c r="H321" s="251" t="s">
        <v>254</v>
      </c>
      <c r="I321" s="133" t="s">
        <v>647</v>
      </c>
      <c r="J321" s="133" t="s">
        <v>520</v>
      </c>
      <c r="K321" s="134" t="s">
        <v>520</v>
      </c>
      <c r="L321" s="134"/>
      <c r="M321" s="134"/>
      <c r="N321" s="397" t="s">
        <v>648</v>
      </c>
      <c r="O321" s="168">
        <v>5.0</v>
      </c>
      <c r="P321" s="169">
        <v>7.0</v>
      </c>
      <c r="Q321" s="294">
        <v>2.0</v>
      </c>
      <c r="R321" s="295">
        <v>2.0</v>
      </c>
      <c r="S321" s="198"/>
      <c r="T321" s="199"/>
      <c r="U321" s="200"/>
      <c r="V321" s="201"/>
      <c r="W321" s="202"/>
      <c r="X321" s="202"/>
      <c r="Y321" s="143"/>
      <c r="Z321" s="367"/>
      <c r="AA321" s="205" t="s">
        <v>133</v>
      </c>
      <c r="AB321" s="141">
        <v>1.0</v>
      </c>
      <c r="AC321" s="142">
        <v>0.37549768518518517</v>
      </c>
      <c r="AD321" s="206" t="s">
        <v>140</v>
      </c>
      <c r="AE321" s="207" t="s">
        <v>133</v>
      </c>
      <c r="AF321" s="133" t="s">
        <v>166</v>
      </c>
      <c r="AG321" s="207">
        <v>1.17</v>
      </c>
      <c r="AH321" s="449">
        <v>44.11</v>
      </c>
      <c r="AI321" s="209">
        <v>7.5</v>
      </c>
      <c r="AJ321" s="207">
        <v>0.0</v>
      </c>
      <c r="AK321" s="210">
        <v>-2.81</v>
      </c>
      <c r="AL321" s="114"/>
      <c r="AM321" s="265">
        <f>AK321+AM314</f>
        <v>2095.55</v>
      </c>
      <c r="AN321" s="266">
        <f>if(AM321&gt;AN314,AM321,AN314)</f>
        <v>2179.83</v>
      </c>
      <c r="AO321" s="266">
        <f>AM321-AN321</f>
        <v>-84.28</v>
      </c>
      <c r="AP321" s="267">
        <f>AO321/AN321</f>
        <v>-0.03866356551</v>
      </c>
      <c r="AQ321" s="268">
        <f>AK321/AI321</f>
        <v>-0.3746666667</v>
      </c>
      <c r="AR321" s="149"/>
      <c r="AS321" s="132"/>
      <c r="AT321" s="132"/>
      <c r="AU321" s="132"/>
      <c r="AV321" s="132"/>
      <c r="AW321" s="132"/>
      <c r="AX321" s="132"/>
      <c r="AY321" s="132"/>
      <c r="AZ321" s="132"/>
      <c r="BA321" s="132"/>
      <c r="BB321" s="132"/>
      <c r="BC321" s="132"/>
      <c r="BD321" s="132"/>
      <c r="BE321" s="132"/>
      <c r="BF321" s="132"/>
      <c r="BG321" s="132"/>
      <c r="BH321" s="132"/>
      <c r="BI321" s="132"/>
      <c r="BJ321" s="132"/>
      <c r="BK321" s="132"/>
      <c r="BL321" s="132"/>
      <c r="BM321" s="132"/>
      <c r="BN321" s="132"/>
    </row>
    <row r="322">
      <c r="A322" s="484" t="b">
        <v>0</v>
      </c>
      <c r="B322" s="94"/>
      <c r="C322" s="95"/>
      <c r="D322" s="96"/>
      <c r="E322" s="97"/>
      <c r="F322" s="98"/>
      <c r="G322" s="98"/>
      <c r="H322" s="98" t="str">
        <f>VLOOKUP(H321,VALIDATION!F:G,2,false)</f>
        <v>61fe7fd0a4eaad5dc977083b</v>
      </c>
      <c r="I322" s="99">
        <v>3.5</v>
      </c>
      <c r="J322" s="99">
        <v>1.4</v>
      </c>
      <c r="K322" s="96"/>
      <c r="L322" s="96"/>
      <c r="M322" s="96"/>
      <c r="N322" s="270"/>
      <c r="O322" s="168">
        <v>5.0</v>
      </c>
      <c r="P322" s="169">
        <v>7.0</v>
      </c>
      <c r="Q322" s="294">
        <v>4.0</v>
      </c>
      <c r="R322" s="295">
        <v>5.0</v>
      </c>
      <c r="S322" s="198"/>
      <c r="T322" s="199"/>
      <c r="U322" s="200"/>
      <c r="V322" s="201"/>
      <c r="W322" s="202"/>
      <c r="X322" s="202"/>
      <c r="Y322" s="273">
        <v>40.0</v>
      </c>
      <c r="Z322" s="271">
        <v>40.0</v>
      </c>
      <c r="AA322" s="272" t="s">
        <v>132</v>
      </c>
      <c r="AB322" s="107">
        <v>2.0</v>
      </c>
      <c r="AC322" s="108">
        <v>0.3933333333333333</v>
      </c>
      <c r="AD322" s="273" t="s">
        <v>179</v>
      </c>
      <c r="AE322" s="274" t="s">
        <v>133</v>
      </c>
      <c r="AF322" s="99" t="s">
        <v>133</v>
      </c>
      <c r="AG322" s="274">
        <v>1.1</v>
      </c>
      <c r="AH322" s="411">
        <v>46.92</v>
      </c>
      <c r="AI322" s="112"/>
      <c r="AJ322" s="110"/>
      <c r="AK322" s="113"/>
      <c r="AL322" s="114"/>
      <c r="AM322" s="278"/>
      <c r="AN322" s="98"/>
      <c r="AO322" s="98"/>
      <c r="AP322" s="116"/>
      <c r="AQ322" s="117"/>
      <c r="AR322" s="116"/>
      <c r="AS322" s="98"/>
      <c r="AT322" s="98"/>
      <c r="AU322" s="98"/>
      <c r="AV322" s="98"/>
      <c r="AW322" s="98"/>
      <c r="AX322" s="98"/>
      <c r="AY322" s="98"/>
      <c r="AZ322" s="98"/>
      <c r="BA322" s="98"/>
      <c r="BB322" s="98"/>
      <c r="BC322" s="98"/>
      <c r="BD322" s="98"/>
      <c r="BE322" s="98"/>
      <c r="BF322" s="98"/>
      <c r="BG322" s="98"/>
      <c r="BH322" s="98"/>
      <c r="BI322" s="98"/>
      <c r="BJ322" s="98"/>
      <c r="BK322" s="98"/>
      <c r="BL322" s="98"/>
      <c r="BM322" s="98"/>
      <c r="BN322" s="98"/>
    </row>
    <row r="323">
      <c r="A323" s="485" t="b">
        <v>0</v>
      </c>
      <c r="B323" s="313"/>
      <c r="C323" s="314"/>
      <c r="D323" s="315"/>
      <c r="E323" s="316"/>
      <c r="F323" s="317"/>
      <c r="G323" s="317"/>
      <c r="H323" s="317"/>
      <c r="I323" s="317"/>
      <c r="J323" s="317"/>
      <c r="K323" s="315"/>
      <c r="L323" s="315"/>
      <c r="M323" s="315"/>
      <c r="N323" s="383"/>
      <c r="O323" s="221">
        <v>5.0</v>
      </c>
      <c r="P323" s="222">
        <v>7.0</v>
      </c>
      <c r="Q323" s="298">
        <v>4.0</v>
      </c>
      <c r="R323" s="299">
        <v>6.0</v>
      </c>
      <c r="S323" s="225"/>
      <c r="T323" s="226"/>
      <c r="U323" s="227"/>
      <c r="V323" s="228"/>
      <c r="W323" s="229"/>
      <c r="X323" s="229"/>
      <c r="Y323" s="342"/>
      <c r="Z323" s="323"/>
      <c r="AA323" s="324"/>
      <c r="AB323" s="343"/>
      <c r="AC323" s="326"/>
      <c r="AD323" s="322" t="s">
        <v>142</v>
      </c>
      <c r="AE323" s="327"/>
      <c r="AF323" s="328"/>
      <c r="AG323" s="327"/>
      <c r="AH323" s="444"/>
      <c r="AI323" s="384"/>
      <c r="AJ323" s="327"/>
      <c r="AK323" s="385"/>
      <c r="AL323" s="242"/>
      <c r="AM323" s="333"/>
      <c r="AN323" s="317"/>
      <c r="AO323" s="317"/>
      <c r="AP323" s="334"/>
      <c r="AQ323" s="335"/>
      <c r="AR323" s="149"/>
      <c r="AS323" s="132"/>
      <c r="AT323" s="132"/>
      <c r="AU323" s="132"/>
      <c r="AV323" s="132"/>
      <c r="AW323" s="132"/>
      <c r="AX323" s="132"/>
      <c r="AY323" s="132"/>
      <c r="AZ323" s="132"/>
      <c r="BA323" s="132"/>
      <c r="BB323" s="132"/>
      <c r="BC323" s="132"/>
      <c r="BD323" s="132"/>
      <c r="BE323" s="132"/>
      <c r="BF323" s="132"/>
      <c r="BG323" s="132"/>
      <c r="BH323" s="132"/>
      <c r="BI323" s="132"/>
      <c r="BJ323" s="132"/>
      <c r="BK323" s="132"/>
      <c r="BL323" s="132"/>
      <c r="BM323" s="132"/>
      <c r="BN323" s="132"/>
    </row>
    <row r="324">
      <c r="A324" s="484" t="b">
        <v>0</v>
      </c>
      <c r="B324" s="363">
        <v>44599.0</v>
      </c>
      <c r="C324" s="364">
        <v>0.422962962962963</v>
      </c>
      <c r="D324" s="100" t="s">
        <v>649</v>
      </c>
      <c r="E324" s="486" t="s">
        <v>16</v>
      </c>
      <c r="F324" s="396" t="s">
        <v>144</v>
      </c>
      <c r="G324" s="99" t="s">
        <v>54</v>
      </c>
      <c r="H324" s="165" t="s">
        <v>613</v>
      </c>
      <c r="I324" s="99" t="s">
        <v>650</v>
      </c>
      <c r="J324" s="99" t="s">
        <v>651</v>
      </c>
      <c r="K324" s="100" t="s">
        <v>650</v>
      </c>
      <c r="L324" s="100"/>
      <c r="M324" s="100"/>
      <c r="N324" s="270"/>
      <c r="O324" s="168">
        <v>4.0</v>
      </c>
      <c r="P324" s="169">
        <v>6.0</v>
      </c>
      <c r="Q324" s="196"/>
      <c r="R324" s="197"/>
      <c r="S324" s="198"/>
      <c r="T324" s="199"/>
      <c r="U324" s="200"/>
      <c r="V324" s="201"/>
      <c r="W324" s="202"/>
      <c r="X324" s="202"/>
      <c r="Y324" s="109"/>
      <c r="Z324" s="280"/>
      <c r="AA324" s="272" t="s">
        <v>133</v>
      </c>
      <c r="AB324" s="107">
        <v>1.0</v>
      </c>
      <c r="AC324" s="108">
        <v>0.36498842592592595</v>
      </c>
      <c r="AD324" s="273" t="s">
        <v>140</v>
      </c>
      <c r="AE324" s="274" t="s">
        <v>133</v>
      </c>
      <c r="AF324" s="99" t="s">
        <v>166</v>
      </c>
      <c r="AG324" s="274">
        <v>1.46</v>
      </c>
      <c r="AH324" s="411">
        <v>27.17</v>
      </c>
      <c r="AI324" s="276">
        <v>12.5</v>
      </c>
      <c r="AJ324" s="274">
        <v>0.27</v>
      </c>
      <c r="AK324" s="277">
        <v>13.33</v>
      </c>
      <c r="AL324" s="114"/>
      <c r="AM324" s="188">
        <f>AK324+AM321</f>
        <v>2108.88</v>
      </c>
      <c r="AN324" s="189">
        <f>if(AM324&gt;AN321,AM324,AN321)</f>
        <v>2179.83</v>
      </c>
      <c r="AO324" s="189">
        <f>AM324-AN324</f>
        <v>-70.95</v>
      </c>
      <c r="AP324" s="190">
        <f>AO324/AN324</f>
        <v>-0.03254840974</v>
      </c>
      <c r="AQ324" s="191">
        <f>AK324/AI324</f>
        <v>1.0664</v>
      </c>
      <c r="AR324" s="116"/>
      <c r="AS324" s="98"/>
      <c r="AT324" s="98"/>
      <c r="AU324" s="98"/>
      <c r="AV324" s="98"/>
      <c r="AW324" s="98"/>
      <c r="AX324" s="98"/>
      <c r="AY324" s="98"/>
      <c r="AZ324" s="98"/>
      <c r="BA324" s="98"/>
      <c r="BB324" s="98"/>
      <c r="BC324" s="98"/>
      <c r="BD324" s="98"/>
      <c r="BE324" s="98"/>
      <c r="BF324" s="98"/>
      <c r="BG324" s="98"/>
      <c r="BH324" s="98"/>
      <c r="BI324" s="98"/>
      <c r="BJ324" s="98"/>
      <c r="BK324" s="98"/>
      <c r="BL324" s="98"/>
      <c r="BM324" s="98"/>
      <c r="BN324" s="98"/>
    </row>
    <row r="325">
      <c r="A325" s="485" t="b">
        <v>0</v>
      </c>
      <c r="B325" s="128"/>
      <c r="C325" s="129"/>
      <c r="D325" s="130"/>
      <c r="E325" s="131"/>
      <c r="F325" s="132"/>
      <c r="G325" s="132"/>
      <c r="H325" s="132" t="str">
        <f>VLOOKUP(H324,VALIDATION!F:G,2,false)</f>
        <v>61fe7f84a4eaad5dc977082f</v>
      </c>
      <c r="I325" s="133">
        <v>1.45</v>
      </c>
      <c r="J325" s="133">
        <v>3.2</v>
      </c>
      <c r="K325" s="130"/>
      <c r="L325" s="130"/>
      <c r="M325" s="130"/>
      <c r="N325" s="195"/>
      <c r="O325" s="303">
        <v>4.0</v>
      </c>
      <c r="P325" s="304">
        <v>6.0</v>
      </c>
      <c r="Q325" s="294">
        <v>1.0</v>
      </c>
      <c r="R325" s="295">
        <v>0.0</v>
      </c>
      <c r="S325" s="198"/>
      <c r="T325" s="199"/>
      <c r="U325" s="200"/>
      <c r="V325" s="201"/>
      <c r="W325" s="202"/>
      <c r="X325" s="202"/>
      <c r="Y325" s="143"/>
      <c r="Z325" s="367"/>
      <c r="AA325" s="205" t="s">
        <v>132</v>
      </c>
      <c r="AB325" s="141">
        <v>2.0</v>
      </c>
      <c r="AC325" s="142">
        <v>0.3701041666666667</v>
      </c>
      <c r="AD325" s="206" t="s">
        <v>165</v>
      </c>
      <c r="AE325" s="207" t="s">
        <v>133</v>
      </c>
      <c r="AF325" s="133" t="s">
        <v>133</v>
      </c>
      <c r="AG325" s="207">
        <v>1.79</v>
      </c>
      <c r="AH325" s="449">
        <v>5.06</v>
      </c>
      <c r="AI325" s="146"/>
      <c r="AJ325" s="144"/>
      <c r="AK325" s="147"/>
      <c r="AL325" s="114"/>
      <c r="AM325" s="211"/>
      <c r="AN325" s="132"/>
      <c r="AO325" s="132"/>
      <c r="AP325" s="149"/>
      <c r="AQ325" s="150"/>
      <c r="AR325" s="149"/>
      <c r="AS325" s="132"/>
      <c r="AT325" s="132"/>
      <c r="AU325" s="132"/>
      <c r="AV325" s="132"/>
      <c r="AW325" s="132"/>
      <c r="AX325" s="132"/>
      <c r="AY325" s="132"/>
      <c r="AZ325" s="132"/>
      <c r="BA325" s="132"/>
      <c r="BB325" s="132"/>
      <c r="BC325" s="132"/>
      <c r="BD325" s="132"/>
      <c r="BE325" s="132"/>
      <c r="BF325" s="132"/>
      <c r="BG325" s="132"/>
      <c r="BH325" s="132"/>
      <c r="BI325" s="132"/>
      <c r="BJ325" s="132"/>
      <c r="BK325" s="132"/>
      <c r="BL325" s="132"/>
      <c r="BM325" s="132"/>
      <c r="BN325" s="132"/>
    </row>
    <row r="326">
      <c r="A326" s="484" t="b">
        <v>0</v>
      </c>
      <c r="B326" s="94"/>
      <c r="C326" s="95"/>
      <c r="D326" s="96"/>
      <c r="E326" s="97"/>
      <c r="F326" s="98"/>
      <c r="G326" s="98"/>
      <c r="H326" s="98"/>
      <c r="I326" s="98"/>
      <c r="J326" s="98"/>
      <c r="K326" s="96"/>
      <c r="L326" s="96"/>
      <c r="M326" s="96"/>
      <c r="N326" s="270"/>
      <c r="O326" s="303">
        <v>4.0</v>
      </c>
      <c r="P326" s="304">
        <v>6.0</v>
      </c>
      <c r="Q326" s="294">
        <v>1.0</v>
      </c>
      <c r="R326" s="295">
        <v>0.0</v>
      </c>
      <c r="S326" s="198"/>
      <c r="T326" s="199"/>
      <c r="U326" s="200"/>
      <c r="V326" s="201"/>
      <c r="W326" s="202"/>
      <c r="X326" s="202"/>
      <c r="Y326" s="273">
        <v>40.0</v>
      </c>
      <c r="Z326" s="271">
        <v>15.0</v>
      </c>
      <c r="AA326" s="272" t="s">
        <v>132</v>
      </c>
      <c r="AB326" s="107">
        <v>3.0</v>
      </c>
      <c r="AC326" s="108">
        <v>0.3728240740740741</v>
      </c>
      <c r="AD326" s="273" t="s">
        <v>165</v>
      </c>
      <c r="AE326" s="274" t="s">
        <v>133</v>
      </c>
      <c r="AF326" s="99" t="s">
        <v>133</v>
      </c>
      <c r="AG326" s="274">
        <v>1.97</v>
      </c>
      <c r="AH326" s="411">
        <v>4.63</v>
      </c>
      <c r="AI326" s="112"/>
      <c r="AJ326" s="110"/>
      <c r="AK326" s="113"/>
      <c r="AL326" s="114"/>
      <c r="AM326" s="278"/>
      <c r="AN326" s="98"/>
      <c r="AO326" s="98"/>
      <c r="AP326" s="116"/>
      <c r="AQ326" s="117"/>
      <c r="AR326" s="116"/>
      <c r="AS326" s="98"/>
      <c r="AT326" s="98"/>
      <c r="AU326" s="98"/>
      <c r="AV326" s="98"/>
      <c r="AW326" s="98"/>
      <c r="AX326" s="98"/>
      <c r="AY326" s="98"/>
      <c r="AZ326" s="98"/>
      <c r="BA326" s="98"/>
      <c r="BB326" s="98"/>
      <c r="BC326" s="98"/>
      <c r="BD326" s="98"/>
      <c r="BE326" s="98"/>
      <c r="BF326" s="98"/>
      <c r="BG326" s="98"/>
      <c r="BH326" s="98"/>
      <c r="BI326" s="98"/>
      <c r="BJ326" s="98"/>
      <c r="BK326" s="98"/>
      <c r="BL326" s="98"/>
      <c r="BM326" s="98"/>
      <c r="BN326" s="98"/>
    </row>
    <row r="327">
      <c r="A327" s="485" t="b">
        <v>0</v>
      </c>
      <c r="B327" s="128"/>
      <c r="C327" s="129"/>
      <c r="D327" s="130"/>
      <c r="E327" s="131"/>
      <c r="F327" s="132"/>
      <c r="G327" s="132"/>
      <c r="H327" s="132"/>
      <c r="I327" s="132"/>
      <c r="J327" s="132"/>
      <c r="K327" s="130"/>
      <c r="L327" s="130"/>
      <c r="M327" s="130"/>
      <c r="N327" s="195"/>
      <c r="O327" s="303">
        <v>4.0</v>
      </c>
      <c r="P327" s="304">
        <v>6.0</v>
      </c>
      <c r="Q327" s="294">
        <v>4.0</v>
      </c>
      <c r="R327" s="295">
        <v>1.0</v>
      </c>
      <c r="S327" s="198"/>
      <c r="T327" s="199"/>
      <c r="U327" s="200"/>
      <c r="V327" s="201"/>
      <c r="W327" s="202"/>
      <c r="X327" s="202"/>
      <c r="Y327" s="143"/>
      <c r="Z327" s="367"/>
      <c r="AA327" s="205" t="s">
        <v>132</v>
      </c>
      <c r="AB327" s="141">
        <v>4.0</v>
      </c>
      <c r="AC327" s="142">
        <v>0.383912037037037</v>
      </c>
      <c r="AD327" s="206" t="s">
        <v>165</v>
      </c>
      <c r="AE327" s="207" t="s">
        <v>133</v>
      </c>
      <c r="AF327" s="133" t="s">
        <v>133</v>
      </c>
      <c r="AG327" s="207">
        <v>2.84</v>
      </c>
      <c r="AH327" s="449">
        <v>2.18</v>
      </c>
      <c r="AI327" s="146"/>
      <c r="AJ327" s="144"/>
      <c r="AK327" s="147"/>
      <c r="AL327" s="114"/>
      <c r="AM327" s="211"/>
      <c r="AN327" s="132"/>
      <c r="AO327" s="132"/>
      <c r="AP327" s="149"/>
      <c r="AQ327" s="150"/>
      <c r="AR327" s="149"/>
      <c r="AS327" s="132"/>
      <c r="AT327" s="132"/>
      <c r="AU327" s="132"/>
      <c r="AV327" s="132"/>
      <c r="AW327" s="132"/>
      <c r="AX327" s="132"/>
      <c r="AY327" s="132"/>
      <c r="AZ327" s="132"/>
      <c r="BA327" s="132"/>
      <c r="BB327" s="132"/>
      <c r="BC327" s="132"/>
      <c r="BD327" s="132"/>
      <c r="BE327" s="132"/>
      <c r="BF327" s="132"/>
      <c r="BG327" s="132"/>
      <c r="BH327" s="132"/>
      <c r="BI327" s="132"/>
      <c r="BJ327" s="132"/>
      <c r="BK327" s="132"/>
      <c r="BL327" s="132"/>
      <c r="BM327" s="132"/>
      <c r="BN327" s="132"/>
    </row>
    <row r="328">
      <c r="A328" s="484" t="b">
        <v>0</v>
      </c>
      <c r="B328" s="94"/>
      <c r="C328" s="95"/>
      <c r="D328" s="96"/>
      <c r="E328" s="97"/>
      <c r="F328" s="98"/>
      <c r="G328" s="98"/>
      <c r="H328" s="98"/>
      <c r="I328" s="98"/>
      <c r="J328" s="98"/>
      <c r="K328" s="96"/>
      <c r="L328" s="96"/>
      <c r="M328" s="96"/>
      <c r="N328" s="270"/>
      <c r="O328" s="303">
        <v>4.0</v>
      </c>
      <c r="P328" s="304">
        <v>6.0</v>
      </c>
      <c r="Q328" s="294">
        <v>6.0</v>
      </c>
      <c r="R328" s="295">
        <v>1.0</v>
      </c>
      <c r="S328" s="296">
        <v>3.0</v>
      </c>
      <c r="T328" s="297">
        <v>1.0</v>
      </c>
      <c r="U328" s="200"/>
      <c r="V328" s="201"/>
      <c r="W328" s="202"/>
      <c r="X328" s="202"/>
      <c r="Y328" s="109"/>
      <c r="Z328" s="280"/>
      <c r="AA328" s="272" t="s">
        <v>132</v>
      </c>
      <c r="AB328" s="107">
        <v>5.0</v>
      </c>
      <c r="AC328" s="108">
        <v>0.4023263888888889</v>
      </c>
      <c r="AD328" s="273" t="s">
        <v>179</v>
      </c>
      <c r="AE328" s="274" t="s">
        <v>133</v>
      </c>
      <c r="AF328" s="99" t="s">
        <v>133</v>
      </c>
      <c r="AG328" s="274">
        <v>9.0</v>
      </c>
      <c r="AH328" s="411">
        <v>1.7</v>
      </c>
      <c r="AI328" s="112"/>
      <c r="AJ328" s="110"/>
      <c r="AK328" s="113"/>
      <c r="AL328" s="114"/>
      <c r="AM328" s="278"/>
      <c r="AN328" s="98"/>
      <c r="AO328" s="98"/>
      <c r="AP328" s="116"/>
      <c r="AQ328" s="117"/>
      <c r="AR328" s="116"/>
      <c r="AS328" s="98"/>
      <c r="AT328" s="98"/>
      <c r="AU328" s="98"/>
      <c r="AV328" s="98"/>
      <c r="AW328" s="98"/>
      <c r="AX328" s="98"/>
      <c r="AY328" s="98"/>
      <c r="AZ328" s="98"/>
      <c r="BA328" s="98"/>
      <c r="BB328" s="98"/>
      <c r="BC328" s="98"/>
      <c r="BD328" s="98"/>
      <c r="BE328" s="98"/>
      <c r="BF328" s="98"/>
      <c r="BG328" s="98"/>
      <c r="BH328" s="98"/>
      <c r="BI328" s="98"/>
      <c r="BJ328" s="98"/>
      <c r="BK328" s="98"/>
      <c r="BL328" s="98"/>
      <c r="BM328" s="98"/>
      <c r="BN328" s="98"/>
    </row>
    <row r="329">
      <c r="A329" s="485" t="b">
        <v>0</v>
      </c>
      <c r="B329" s="313"/>
      <c r="C329" s="314"/>
      <c r="D329" s="315"/>
      <c r="E329" s="316"/>
      <c r="F329" s="317"/>
      <c r="G329" s="317"/>
      <c r="H329" s="317"/>
      <c r="I329" s="317"/>
      <c r="J329" s="328" t="s">
        <v>376</v>
      </c>
      <c r="K329" s="315"/>
      <c r="L329" s="315"/>
      <c r="M329" s="315"/>
      <c r="N329" s="383"/>
      <c r="O329" s="221">
        <v>4.0</v>
      </c>
      <c r="P329" s="222">
        <v>6.0</v>
      </c>
      <c r="Q329" s="298">
        <v>6.0</v>
      </c>
      <c r="R329" s="299">
        <v>1.0</v>
      </c>
      <c r="S329" s="300">
        <v>6.0</v>
      </c>
      <c r="T329" s="301">
        <v>1.0</v>
      </c>
      <c r="U329" s="227"/>
      <c r="V329" s="228"/>
      <c r="W329" s="229"/>
      <c r="X329" s="229"/>
      <c r="Y329" s="342"/>
      <c r="Z329" s="323"/>
      <c r="AA329" s="324"/>
      <c r="AB329" s="343"/>
      <c r="AC329" s="326"/>
      <c r="AD329" s="322" t="s">
        <v>142</v>
      </c>
      <c r="AE329" s="327"/>
      <c r="AF329" s="328"/>
      <c r="AG329" s="327"/>
      <c r="AH329" s="444"/>
      <c r="AI329" s="384"/>
      <c r="AJ329" s="327"/>
      <c r="AK329" s="385"/>
      <c r="AL329" s="242"/>
      <c r="AM329" s="333"/>
      <c r="AN329" s="317"/>
      <c r="AO329" s="317"/>
      <c r="AP329" s="334"/>
      <c r="AQ329" s="335"/>
      <c r="AR329" s="149"/>
      <c r="AS329" s="132"/>
      <c r="AT329" s="132"/>
      <c r="AU329" s="132"/>
      <c r="AV329" s="132"/>
      <c r="AW329" s="132"/>
      <c r="AX329" s="132"/>
      <c r="AY329" s="132"/>
      <c r="AZ329" s="132"/>
      <c r="BA329" s="132"/>
      <c r="BB329" s="132"/>
      <c r="BC329" s="132"/>
      <c r="BD329" s="132"/>
      <c r="BE329" s="132"/>
      <c r="BF329" s="132"/>
      <c r="BG329" s="132"/>
      <c r="BH329" s="132"/>
      <c r="BI329" s="132"/>
      <c r="BJ329" s="132"/>
      <c r="BK329" s="132"/>
      <c r="BL329" s="132"/>
      <c r="BM329" s="132"/>
      <c r="BN329" s="132"/>
    </row>
    <row r="330">
      <c r="A330" s="484" t="b">
        <v>0</v>
      </c>
      <c r="B330" s="363">
        <v>44599.0</v>
      </c>
      <c r="C330" s="364">
        <v>0.42494212962962963</v>
      </c>
      <c r="D330" s="100" t="s">
        <v>652</v>
      </c>
      <c r="E330" s="486" t="s">
        <v>16</v>
      </c>
      <c r="F330" s="396" t="s">
        <v>144</v>
      </c>
      <c r="G330" s="99" t="s">
        <v>59</v>
      </c>
      <c r="H330" s="165" t="s">
        <v>613</v>
      </c>
      <c r="I330" s="99" t="s">
        <v>615</v>
      </c>
      <c r="J330" s="99" t="s">
        <v>653</v>
      </c>
      <c r="K330" s="100" t="s">
        <v>653</v>
      </c>
      <c r="L330" s="100"/>
      <c r="M330" s="100"/>
      <c r="N330" s="270"/>
      <c r="O330" s="303">
        <v>4.0</v>
      </c>
      <c r="P330" s="304">
        <v>6.0</v>
      </c>
      <c r="Q330" s="305">
        <v>6.0</v>
      </c>
      <c r="R330" s="306">
        <v>3.0</v>
      </c>
      <c r="S330" s="296">
        <v>1.0</v>
      </c>
      <c r="T330" s="297">
        <v>3.0</v>
      </c>
      <c r="U330" s="200"/>
      <c r="V330" s="201"/>
      <c r="W330" s="202"/>
      <c r="X330" s="202"/>
      <c r="Y330" s="109"/>
      <c r="Z330" s="280"/>
      <c r="AA330" s="272" t="s">
        <v>133</v>
      </c>
      <c r="AB330" s="107">
        <v>1.0</v>
      </c>
      <c r="AC330" s="108">
        <v>0.40988425925925925</v>
      </c>
      <c r="AD330" s="273" t="s">
        <v>140</v>
      </c>
      <c r="AE330" s="274" t="s">
        <v>133</v>
      </c>
      <c r="AF330" s="99" t="s">
        <v>166</v>
      </c>
      <c r="AG330" s="274">
        <v>1.2</v>
      </c>
      <c r="AH330" s="411">
        <v>37.5</v>
      </c>
      <c r="AI330" s="276">
        <v>7.5</v>
      </c>
      <c r="AJ330" s="274">
        <v>0.0</v>
      </c>
      <c r="AK330" s="277">
        <v>-5.01</v>
      </c>
      <c r="AL330" s="114"/>
      <c r="AM330" s="188">
        <f>AK330+AM324</f>
        <v>2103.87</v>
      </c>
      <c r="AN330" s="189">
        <f>if(AM330&gt;AN324,AM330,AN324)</f>
        <v>2179.83</v>
      </c>
      <c r="AO330" s="189">
        <f>AM330-AN330</f>
        <v>-75.96</v>
      </c>
      <c r="AP330" s="190">
        <f>AO330/AN330</f>
        <v>-0.0348467541</v>
      </c>
      <c r="AQ330" s="191">
        <f>AK330/AI330</f>
        <v>-0.668</v>
      </c>
      <c r="AR330" s="116"/>
      <c r="AS330" s="98"/>
      <c r="AT330" s="98"/>
      <c r="AU330" s="98"/>
      <c r="AV330" s="98"/>
      <c r="AW330" s="98"/>
      <c r="AX330" s="98"/>
      <c r="AY330" s="98"/>
      <c r="AZ330" s="98"/>
      <c r="BA330" s="98"/>
      <c r="BB330" s="98"/>
      <c r="BC330" s="98"/>
      <c r="BD330" s="98"/>
      <c r="BE330" s="98"/>
      <c r="BF330" s="98"/>
      <c r="BG330" s="98"/>
      <c r="BH330" s="98"/>
      <c r="BI330" s="98"/>
      <c r="BJ330" s="98"/>
      <c r="BK330" s="98"/>
      <c r="BL330" s="98"/>
      <c r="BM330" s="98"/>
      <c r="BN330" s="98"/>
    </row>
    <row r="331">
      <c r="A331" s="485" t="b">
        <v>0</v>
      </c>
      <c r="B331" s="128"/>
      <c r="C331" s="129"/>
      <c r="D331" s="130"/>
      <c r="E331" s="131"/>
      <c r="F331" s="132"/>
      <c r="G331" s="132"/>
      <c r="H331" s="132" t="str">
        <f>VLOOKUP(H330,VALIDATION!F:G,2,false)</f>
        <v>61fe7f84a4eaad5dc977082f</v>
      </c>
      <c r="I331" s="133">
        <v>2.5</v>
      </c>
      <c r="J331" s="133">
        <v>1.65</v>
      </c>
      <c r="K331" s="130"/>
      <c r="L331" s="130"/>
      <c r="M331" s="130"/>
      <c r="N331" s="195"/>
      <c r="O331" s="303">
        <v>4.0</v>
      </c>
      <c r="P331" s="304">
        <v>6.0</v>
      </c>
      <c r="Q331" s="305">
        <v>6.0</v>
      </c>
      <c r="R331" s="306">
        <v>3.0</v>
      </c>
      <c r="S331" s="296">
        <v>1.0</v>
      </c>
      <c r="T331" s="297">
        <v>3.0</v>
      </c>
      <c r="U331" s="200"/>
      <c r="V331" s="201"/>
      <c r="W331" s="202"/>
      <c r="X331" s="202"/>
      <c r="Y331" s="206">
        <v>40.0</v>
      </c>
      <c r="Z331" s="204">
        <v>30.0</v>
      </c>
      <c r="AA331" s="205" t="s">
        <v>133</v>
      </c>
      <c r="AB331" s="141">
        <v>2.0</v>
      </c>
      <c r="AC331" s="142">
        <v>0.4116550925925926</v>
      </c>
      <c r="AD331" s="206" t="s">
        <v>165</v>
      </c>
      <c r="AE331" s="207" t="s">
        <v>133</v>
      </c>
      <c r="AF331" s="133" t="s">
        <v>133</v>
      </c>
      <c r="AG331" s="207">
        <v>1.37</v>
      </c>
      <c r="AH331" s="449">
        <v>7.14</v>
      </c>
      <c r="AI331" s="146"/>
      <c r="AJ331" s="144"/>
      <c r="AK331" s="147"/>
      <c r="AL331" s="114"/>
      <c r="AM331" s="211"/>
      <c r="AN331" s="132"/>
      <c r="AO331" s="132"/>
      <c r="AP331" s="149"/>
      <c r="AQ331" s="150"/>
      <c r="AR331" s="149"/>
      <c r="AS331" s="132"/>
      <c r="AT331" s="132"/>
      <c r="AU331" s="132"/>
      <c r="AV331" s="132"/>
      <c r="AW331" s="132"/>
      <c r="AX331" s="132"/>
      <c r="AY331" s="132"/>
      <c r="AZ331" s="132"/>
      <c r="BA331" s="132"/>
      <c r="BB331" s="132"/>
      <c r="BC331" s="132"/>
      <c r="BD331" s="132"/>
      <c r="BE331" s="132"/>
      <c r="BF331" s="132"/>
      <c r="BG331" s="132"/>
      <c r="BH331" s="132"/>
      <c r="BI331" s="132"/>
      <c r="BJ331" s="132"/>
      <c r="BK331" s="132"/>
      <c r="BL331" s="132"/>
      <c r="BM331" s="132"/>
      <c r="BN331" s="132"/>
    </row>
    <row r="332">
      <c r="A332" s="484" t="b">
        <v>0</v>
      </c>
      <c r="B332" s="94"/>
      <c r="C332" s="95"/>
      <c r="D332" s="96"/>
      <c r="E332" s="97"/>
      <c r="F332" s="98"/>
      <c r="G332" s="98"/>
      <c r="H332" s="98"/>
      <c r="I332" s="98"/>
      <c r="J332" s="98"/>
      <c r="K332" s="96"/>
      <c r="L332" s="96"/>
      <c r="M332" s="96"/>
      <c r="N332" s="270"/>
      <c r="O332" s="303">
        <v>4.0</v>
      </c>
      <c r="P332" s="304">
        <v>6.0</v>
      </c>
      <c r="Q332" s="305">
        <v>6.0</v>
      </c>
      <c r="R332" s="306">
        <v>3.0</v>
      </c>
      <c r="S332" s="296">
        <v>2.0</v>
      </c>
      <c r="T332" s="297">
        <v>3.0</v>
      </c>
      <c r="U332" s="200"/>
      <c r="V332" s="201"/>
      <c r="W332" s="202"/>
      <c r="X332" s="202"/>
      <c r="Y332" s="109"/>
      <c r="Z332" s="280"/>
      <c r="AA332" s="272" t="s">
        <v>132</v>
      </c>
      <c r="AB332" s="107">
        <v>3.0</v>
      </c>
      <c r="AC332" s="108">
        <v>0.41193287037037035</v>
      </c>
      <c r="AD332" s="273" t="s">
        <v>165</v>
      </c>
      <c r="AE332" s="274" t="s">
        <v>133</v>
      </c>
      <c r="AF332" s="99" t="s">
        <v>133</v>
      </c>
      <c r="AG332" s="274">
        <v>1.54</v>
      </c>
      <c r="AH332" s="411">
        <v>4.37</v>
      </c>
      <c r="AI332" s="112"/>
      <c r="AJ332" s="110"/>
      <c r="AK332" s="113"/>
      <c r="AL332" s="114"/>
      <c r="AM332" s="278"/>
      <c r="AN332" s="98"/>
      <c r="AO332" s="98"/>
      <c r="AP332" s="116"/>
      <c r="AQ332" s="117"/>
      <c r="AR332" s="116"/>
      <c r="AS332" s="98"/>
      <c r="AT332" s="98"/>
      <c r="AU332" s="98"/>
      <c r="AV332" s="98"/>
      <c r="AW332" s="98"/>
      <c r="AX332" s="98"/>
      <c r="AY332" s="98"/>
      <c r="AZ332" s="98"/>
      <c r="BA332" s="98"/>
      <c r="BB332" s="98"/>
      <c r="BC332" s="98"/>
      <c r="BD332" s="98"/>
      <c r="BE332" s="98"/>
      <c r="BF332" s="98"/>
      <c r="BG332" s="98"/>
      <c r="BH332" s="98"/>
      <c r="BI332" s="98"/>
      <c r="BJ332" s="98"/>
      <c r="BK332" s="98"/>
      <c r="BL332" s="98"/>
      <c r="BM332" s="98"/>
      <c r="BN332" s="98"/>
    </row>
    <row r="333">
      <c r="A333" s="485" t="b">
        <v>0</v>
      </c>
      <c r="B333" s="128"/>
      <c r="C333" s="129"/>
      <c r="D333" s="130"/>
      <c r="E333" s="131"/>
      <c r="F333" s="132"/>
      <c r="G333" s="132"/>
      <c r="H333" s="132"/>
      <c r="I333" s="132"/>
      <c r="J333" s="132"/>
      <c r="K333" s="130"/>
      <c r="L333" s="130"/>
      <c r="M333" s="130"/>
      <c r="N333" s="195"/>
      <c r="O333" s="303">
        <v>4.0</v>
      </c>
      <c r="P333" s="304">
        <v>6.0</v>
      </c>
      <c r="Q333" s="305">
        <v>6.0</v>
      </c>
      <c r="R333" s="306">
        <v>3.0</v>
      </c>
      <c r="S333" s="296">
        <v>2.0</v>
      </c>
      <c r="T333" s="297">
        <v>3.0</v>
      </c>
      <c r="U333" s="200"/>
      <c r="V333" s="201"/>
      <c r="W333" s="202"/>
      <c r="X333" s="202"/>
      <c r="Y333" s="206">
        <v>15.0</v>
      </c>
      <c r="Z333" s="204">
        <v>40.0</v>
      </c>
      <c r="AA333" s="205" t="s">
        <v>132</v>
      </c>
      <c r="AB333" s="141">
        <v>4.0</v>
      </c>
      <c r="AC333" s="142">
        <v>0.4141550925925926</v>
      </c>
      <c r="AD333" s="206" t="s">
        <v>296</v>
      </c>
      <c r="AE333" s="207" t="s">
        <v>133</v>
      </c>
      <c r="AF333" s="133" t="s">
        <v>166</v>
      </c>
      <c r="AG333" s="207">
        <v>1.21</v>
      </c>
      <c r="AH333" s="449">
        <v>11.36</v>
      </c>
      <c r="AI333" s="146"/>
      <c r="AJ333" s="144"/>
      <c r="AK333" s="147"/>
      <c r="AL333" s="114"/>
      <c r="AM333" s="211"/>
      <c r="AN333" s="132"/>
      <c r="AO333" s="132"/>
      <c r="AP333" s="149"/>
      <c r="AQ333" s="150"/>
      <c r="AR333" s="149"/>
      <c r="AS333" s="132"/>
      <c r="AT333" s="132"/>
      <c r="AU333" s="132"/>
      <c r="AV333" s="132"/>
      <c r="AW333" s="132"/>
      <c r="AX333" s="132"/>
      <c r="AY333" s="132"/>
      <c r="AZ333" s="132"/>
      <c r="BA333" s="132"/>
      <c r="BB333" s="132"/>
      <c r="BC333" s="132"/>
      <c r="BD333" s="132"/>
      <c r="BE333" s="132"/>
      <c r="BF333" s="132"/>
      <c r="BG333" s="132"/>
      <c r="BH333" s="132"/>
      <c r="BI333" s="132"/>
      <c r="BJ333" s="132"/>
      <c r="BK333" s="132"/>
      <c r="BL333" s="132"/>
      <c r="BM333" s="132"/>
      <c r="BN333" s="132"/>
    </row>
    <row r="334">
      <c r="A334" s="484" t="b">
        <v>0</v>
      </c>
      <c r="B334" s="94"/>
      <c r="C334" s="95"/>
      <c r="D334" s="96"/>
      <c r="E334" s="97"/>
      <c r="F334" s="98"/>
      <c r="G334" s="98"/>
      <c r="H334" s="98"/>
      <c r="I334" s="98"/>
      <c r="J334" s="98"/>
      <c r="K334" s="96"/>
      <c r="L334" s="96"/>
      <c r="M334" s="96"/>
      <c r="N334" s="270"/>
      <c r="O334" s="303">
        <v>4.0</v>
      </c>
      <c r="P334" s="304">
        <v>6.0</v>
      </c>
      <c r="Q334" s="305">
        <v>6.0</v>
      </c>
      <c r="R334" s="306">
        <v>3.0</v>
      </c>
      <c r="S334" s="296">
        <v>2.0</v>
      </c>
      <c r="T334" s="297">
        <v>4.0</v>
      </c>
      <c r="U334" s="200"/>
      <c r="V334" s="201"/>
      <c r="W334" s="202"/>
      <c r="X334" s="202"/>
      <c r="Y334" s="109"/>
      <c r="Z334" s="280"/>
      <c r="AA334" s="272" t="s">
        <v>133</v>
      </c>
      <c r="AB334" s="107">
        <v>5.0</v>
      </c>
      <c r="AC334" s="108">
        <v>0.41498842592592594</v>
      </c>
      <c r="AD334" s="273" t="s">
        <v>296</v>
      </c>
      <c r="AE334" s="274" t="s">
        <v>133</v>
      </c>
      <c r="AF334" s="99" t="s">
        <v>166</v>
      </c>
      <c r="AG334" s="274">
        <v>1.17</v>
      </c>
      <c r="AH334" s="411">
        <v>0.7</v>
      </c>
      <c r="AI334" s="112"/>
      <c r="AJ334" s="110"/>
      <c r="AK334" s="113"/>
      <c r="AL334" s="114"/>
      <c r="AM334" s="278"/>
      <c r="AN334" s="98"/>
      <c r="AO334" s="98"/>
      <c r="AP334" s="116"/>
      <c r="AQ334" s="117"/>
      <c r="AR334" s="116"/>
      <c r="AS334" s="98"/>
      <c r="AT334" s="98"/>
      <c r="AU334" s="98"/>
      <c r="AV334" s="98"/>
      <c r="AW334" s="98"/>
      <c r="AX334" s="98"/>
      <c r="AY334" s="98"/>
      <c r="AZ334" s="98"/>
      <c r="BA334" s="98"/>
      <c r="BB334" s="98"/>
      <c r="BC334" s="98"/>
      <c r="BD334" s="98"/>
      <c r="BE334" s="98"/>
      <c r="BF334" s="98"/>
      <c r="BG334" s="98"/>
      <c r="BH334" s="98"/>
      <c r="BI334" s="98"/>
      <c r="BJ334" s="98"/>
      <c r="BK334" s="98"/>
      <c r="BL334" s="98"/>
      <c r="BM334" s="98"/>
      <c r="BN334" s="98"/>
    </row>
    <row r="335">
      <c r="A335" s="485" t="b">
        <v>0</v>
      </c>
      <c r="B335" s="313"/>
      <c r="C335" s="314"/>
      <c r="D335" s="315"/>
      <c r="E335" s="316"/>
      <c r="F335" s="317"/>
      <c r="G335" s="317"/>
      <c r="H335" s="317"/>
      <c r="I335" s="317"/>
      <c r="J335" s="317"/>
      <c r="K335" s="315"/>
      <c r="L335" s="315"/>
      <c r="M335" s="315"/>
      <c r="N335" s="383"/>
      <c r="O335" s="221">
        <v>4.0</v>
      </c>
      <c r="P335" s="222">
        <v>6.0</v>
      </c>
      <c r="Q335" s="298">
        <v>6.0</v>
      </c>
      <c r="R335" s="299">
        <v>3.0</v>
      </c>
      <c r="S335" s="300">
        <v>3.0</v>
      </c>
      <c r="T335" s="301">
        <v>6.0</v>
      </c>
      <c r="U335" s="227"/>
      <c r="V335" s="228"/>
      <c r="W335" s="229"/>
      <c r="X335" s="229"/>
      <c r="Y335" s="342"/>
      <c r="Z335" s="323"/>
      <c r="AA335" s="324"/>
      <c r="AB335" s="343"/>
      <c r="AC335" s="326"/>
      <c r="AD335" s="322" t="s">
        <v>142</v>
      </c>
      <c r="AE335" s="327"/>
      <c r="AF335" s="328"/>
      <c r="AG335" s="327"/>
      <c r="AH335" s="444"/>
      <c r="AI335" s="384"/>
      <c r="AJ335" s="327"/>
      <c r="AK335" s="385"/>
      <c r="AL335" s="242"/>
      <c r="AM335" s="333"/>
      <c r="AN335" s="317"/>
      <c r="AO335" s="317"/>
      <c r="AP335" s="334"/>
      <c r="AQ335" s="335"/>
      <c r="AR335" s="149"/>
      <c r="AS335" s="132"/>
      <c r="AT335" s="132"/>
      <c r="AU335" s="132"/>
      <c r="AV335" s="132"/>
      <c r="AW335" s="132"/>
      <c r="AX335" s="132"/>
      <c r="AY335" s="132"/>
      <c r="AZ335" s="132"/>
      <c r="BA335" s="132"/>
      <c r="BB335" s="132"/>
      <c r="BC335" s="132"/>
      <c r="BD335" s="132"/>
      <c r="BE335" s="132"/>
      <c r="BF335" s="132"/>
      <c r="BG335" s="132"/>
      <c r="BH335" s="132"/>
      <c r="BI335" s="132"/>
      <c r="BJ335" s="132"/>
      <c r="BK335" s="132"/>
      <c r="BL335" s="132"/>
      <c r="BM335" s="132"/>
      <c r="BN335" s="132"/>
    </row>
    <row r="336">
      <c r="A336" s="484" t="b">
        <v>0</v>
      </c>
      <c r="B336" s="363">
        <v>44599.0</v>
      </c>
      <c r="C336" s="364">
        <v>0.7604398148148148</v>
      </c>
      <c r="D336" s="100" t="s">
        <v>237</v>
      </c>
      <c r="E336" s="486" t="s">
        <v>16</v>
      </c>
      <c r="F336" s="396" t="s">
        <v>144</v>
      </c>
      <c r="G336" s="99" t="s">
        <v>57</v>
      </c>
      <c r="H336" s="165" t="s">
        <v>232</v>
      </c>
      <c r="I336" s="99" t="s">
        <v>240</v>
      </c>
      <c r="J336" s="99" t="s">
        <v>239</v>
      </c>
      <c r="K336" s="100" t="s">
        <v>240</v>
      </c>
      <c r="L336" s="100"/>
      <c r="M336" s="100"/>
      <c r="N336" s="279" t="s">
        <v>654</v>
      </c>
      <c r="O336" s="303">
        <v>1.0</v>
      </c>
      <c r="P336" s="304">
        <v>6.0</v>
      </c>
      <c r="Q336" s="305">
        <v>7.0</v>
      </c>
      <c r="R336" s="306">
        <v>6.0</v>
      </c>
      <c r="S336" s="296">
        <v>1.0</v>
      </c>
      <c r="T336" s="297">
        <v>0.0</v>
      </c>
      <c r="U336" s="200"/>
      <c r="V336" s="201"/>
      <c r="W336" s="202"/>
      <c r="X336" s="202"/>
      <c r="Y336" s="273">
        <v>40.0</v>
      </c>
      <c r="Z336" s="271">
        <v>15.0</v>
      </c>
      <c r="AA336" s="272" t="s">
        <v>133</v>
      </c>
      <c r="AB336" s="107">
        <v>1.0</v>
      </c>
      <c r="AC336" s="108">
        <v>0.7423958333333334</v>
      </c>
      <c r="AD336" s="273" t="s">
        <v>140</v>
      </c>
      <c r="AE336" s="274" t="s">
        <v>133</v>
      </c>
      <c r="AF336" s="99" t="s">
        <v>133</v>
      </c>
      <c r="AG336" s="274">
        <v>5.4</v>
      </c>
      <c r="AH336" s="411">
        <v>10.0</v>
      </c>
      <c r="AI336" s="276">
        <v>12.5</v>
      </c>
      <c r="AJ336" s="274">
        <v>0.0</v>
      </c>
      <c r="AK336" s="277">
        <v>-12.5</v>
      </c>
      <c r="AL336" s="114"/>
      <c r="AM336" s="188">
        <f>AK336+AM330</f>
        <v>2091.37</v>
      </c>
      <c r="AN336" s="189">
        <f>if(AM336&gt;AN330,AM336,AN330)</f>
        <v>2179.83</v>
      </c>
      <c r="AO336" s="189">
        <f>AM336-AN336</f>
        <v>-88.46</v>
      </c>
      <c r="AP336" s="190">
        <f>AO336/AN336</f>
        <v>-0.04058114624</v>
      </c>
      <c r="AQ336" s="191">
        <f>AK336/AI336</f>
        <v>-1</v>
      </c>
      <c r="AR336" s="116"/>
      <c r="AS336" s="98"/>
      <c r="AT336" s="98"/>
      <c r="AU336" s="98"/>
      <c r="AV336" s="98"/>
      <c r="AW336" s="98"/>
      <c r="AX336" s="98"/>
      <c r="AY336" s="98"/>
      <c r="AZ336" s="98"/>
      <c r="BA336" s="98"/>
      <c r="BB336" s="98"/>
      <c r="BC336" s="98"/>
      <c r="BD336" s="98"/>
      <c r="BE336" s="98"/>
      <c r="BF336" s="98"/>
      <c r="BG336" s="98"/>
      <c r="BH336" s="98"/>
      <c r="BI336" s="98"/>
      <c r="BJ336" s="98"/>
      <c r="BK336" s="98"/>
      <c r="BL336" s="98"/>
      <c r="BM336" s="98"/>
      <c r="BN336" s="98"/>
    </row>
    <row r="337">
      <c r="A337" s="485" t="b">
        <v>0</v>
      </c>
      <c r="B337" s="128"/>
      <c r="C337" s="129"/>
      <c r="D337" s="130"/>
      <c r="E337" s="131"/>
      <c r="F337" s="132"/>
      <c r="G337" s="132"/>
      <c r="H337" s="132" t="str">
        <f>VLOOKUP(H336,VALIDATION!F:G,2,false)</f>
        <v>6201b94aa4eaad5dc977097f</v>
      </c>
      <c r="I337" s="133">
        <v>1.25</v>
      </c>
      <c r="J337" s="133">
        <v>5.0</v>
      </c>
      <c r="K337" s="130"/>
      <c r="L337" s="130"/>
      <c r="M337" s="130"/>
      <c r="N337" s="195"/>
      <c r="O337" s="303">
        <v>1.0</v>
      </c>
      <c r="P337" s="304">
        <v>6.0</v>
      </c>
      <c r="Q337" s="305">
        <v>7.0</v>
      </c>
      <c r="R337" s="306">
        <v>6.0</v>
      </c>
      <c r="S337" s="296">
        <v>2.0</v>
      </c>
      <c r="T337" s="297">
        <v>0.0</v>
      </c>
      <c r="U337" s="200"/>
      <c r="V337" s="201"/>
      <c r="W337" s="202"/>
      <c r="X337" s="202"/>
      <c r="Y337" s="143"/>
      <c r="Z337" s="367"/>
      <c r="AA337" s="205" t="s">
        <v>132</v>
      </c>
      <c r="AB337" s="141">
        <v>2.0</v>
      </c>
      <c r="AC337" s="142">
        <v>0.7429745370370371</v>
      </c>
      <c r="AD337" s="206" t="s">
        <v>140</v>
      </c>
      <c r="AE337" s="207" t="s">
        <v>133</v>
      </c>
      <c r="AF337" s="133" t="s">
        <v>133</v>
      </c>
      <c r="AG337" s="207">
        <v>7.6</v>
      </c>
      <c r="AH337" s="449">
        <v>2.5</v>
      </c>
      <c r="AI337" s="146"/>
      <c r="AJ337" s="144"/>
      <c r="AK337" s="147"/>
      <c r="AL337" s="114"/>
      <c r="AM337" s="211"/>
      <c r="AN337" s="132"/>
      <c r="AO337" s="132"/>
      <c r="AP337" s="149"/>
      <c r="AQ337" s="150"/>
      <c r="AR337" s="149"/>
      <c r="AS337" s="132"/>
      <c r="AT337" s="132"/>
      <c r="AU337" s="132"/>
      <c r="AV337" s="132"/>
      <c r="AW337" s="132"/>
      <c r="AX337" s="132"/>
      <c r="AY337" s="132"/>
      <c r="AZ337" s="132"/>
      <c r="BA337" s="132"/>
      <c r="BB337" s="132"/>
      <c r="BC337" s="132"/>
      <c r="BD337" s="132"/>
      <c r="BE337" s="132"/>
      <c r="BF337" s="132"/>
      <c r="BG337" s="132"/>
      <c r="BH337" s="132"/>
      <c r="BI337" s="132"/>
      <c r="BJ337" s="132"/>
      <c r="BK337" s="132"/>
      <c r="BL337" s="132"/>
      <c r="BM337" s="132"/>
      <c r="BN337" s="132"/>
    </row>
    <row r="338">
      <c r="A338" s="484" t="b">
        <v>0</v>
      </c>
      <c r="B338" s="215"/>
      <c r="C338" s="216"/>
      <c r="D338" s="217"/>
      <c r="E338" s="218"/>
      <c r="F338" s="219"/>
      <c r="G338" s="219"/>
      <c r="H338" s="219"/>
      <c r="I338" s="219"/>
      <c r="J338" s="219"/>
      <c r="K338" s="217"/>
      <c r="L338" s="217"/>
      <c r="M338" s="217"/>
      <c r="N338" s="287"/>
      <c r="O338" s="221">
        <v>1.0</v>
      </c>
      <c r="P338" s="222">
        <v>6.0</v>
      </c>
      <c r="Q338" s="298">
        <v>7.0</v>
      </c>
      <c r="R338" s="299">
        <v>6.0</v>
      </c>
      <c r="S338" s="300">
        <v>6.0</v>
      </c>
      <c r="T338" s="301">
        <v>1.0</v>
      </c>
      <c r="U338" s="227"/>
      <c r="V338" s="228"/>
      <c r="W338" s="229"/>
      <c r="X338" s="229"/>
      <c r="Y338" s="302"/>
      <c r="Z338" s="231"/>
      <c r="AA338" s="232"/>
      <c r="AB338" s="233"/>
      <c r="AC338" s="234"/>
      <c r="AD338" s="235" t="s">
        <v>142</v>
      </c>
      <c r="AE338" s="236"/>
      <c r="AF338" s="237"/>
      <c r="AG338" s="236"/>
      <c r="AH338" s="463"/>
      <c r="AI338" s="390"/>
      <c r="AJ338" s="236"/>
      <c r="AK338" s="391"/>
      <c r="AL338" s="242"/>
      <c r="AM338" s="243"/>
      <c r="AN338" s="219"/>
      <c r="AO338" s="219"/>
      <c r="AP338" s="244"/>
      <c r="AQ338" s="245"/>
      <c r="AR338" s="116"/>
      <c r="AS338" s="98"/>
      <c r="AT338" s="98"/>
      <c r="AU338" s="98"/>
      <c r="AV338" s="98"/>
      <c r="AW338" s="98"/>
      <c r="AX338" s="98"/>
      <c r="AY338" s="98"/>
      <c r="AZ338" s="98"/>
      <c r="BA338" s="98"/>
      <c r="BB338" s="98"/>
      <c r="BC338" s="98"/>
      <c r="BD338" s="98"/>
      <c r="BE338" s="98"/>
      <c r="BF338" s="98"/>
      <c r="BG338" s="98"/>
      <c r="BH338" s="98"/>
      <c r="BI338" s="98"/>
      <c r="BJ338" s="98"/>
      <c r="BK338" s="98"/>
      <c r="BL338" s="98"/>
      <c r="BM338" s="98"/>
      <c r="BN338" s="98"/>
    </row>
    <row r="339">
      <c r="A339" s="485" t="b">
        <v>0</v>
      </c>
      <c r="B339" s="288">
        <v>44599.0</v>
      </c>
      <c r="C339" s="289">
        <v>0.7781134259259259</v>
      </c>
      <c r="D339" s="134" t="s">
        <v>655</v>
      </c>
      <c r="E339" s="487" t="s">
        <v>16</v>
      </c>
      <c r="F339" s="395" t="s">
        <v>144</v>
      </c>
      <c r="G339" s="133" t="s">
        <v>59</v>
      </c>
      <c r="H339" s="251" t="s">
        <v>227</v>
      </c>
      <c r="I339" s="133" t="s">
        <v>656</v>
      </c>
      <c r="J339" s="133" t="s">
        <v>657</v>
      </c>
      <c r="K339" s="134" t="s">
        <v>657</v>
      </c>
      <c r="L339" s="134"/>
      <c r="M339" s="134"/>
      <c r="N339" s="397" t="s">
        <v>658</v>
      </c>
      <c r="O339" s="303">
        <v>6.0</v>
      </c>
      <c r="P339" s="304">
        <v>4.0</v>
      </c>
      <c r="Q339" s="305">
        <v>4.0</v>
      </c>
      <c r="R339" s="306">
        <v>6.0</v>
      </c>
      <c r="S339" s="296">
        <v>1.0</v>
      </c>
      <c r="T339" s="297">
        <v>2.0</v>
      </c>
      <c r="U339" s="200"/>
      <c r="V339" s="201"/>
      <c r="W339" s="202"/>
      <c r="X339" s="202"/>
      <c r="Y339" s="143"/>
      <c r="Z339" s="367"/>
      <c r="AA339" s="205" t="s">
        <v>132</v>
      </c>
      <c r="AB339" s="141">
        <v>1.0</v>
      </c>
      <c r="AC339" s="142">
        <v>0.7445949074074074</v>
      </c>
      <c r="AD339" s="206" t="s">
        <v>140</v>
      </c>
      <c r="AE339" s="207" t="s">
        <v>132</v>
      </c>
      <c r="AF339" s="133" t="s">
        <v>133</v>
      </c>
      <c r="AG339" s="207">
        <v>3.35</v>
      </c>
      <c r="AH339" s="449">
        <v>12.5</v>
      </c>
      <c r="AI339" s="209">
        <v>12.5</v>
      </c>
      <c r="AJ339" s="207">
        <v>0.31</v>
      </c>
      <c r="AK339" s="210">
        <v>14.99</v>
      </c>
      <c r="AL339" s="114"/>
      <c r="AM339" s="265">
        <f>AK339+AM336</f>
        <v>2106.36</v>
      </c>
      <c r="AN339" s="266">
        <f>if(AM339&gt;AN336,AM339,AN336)</f>
        <v>2179.83</v>
      </c>
      <c r="AO339" s="266">
        <f>AM339-AN339</f>
        <v>-73.47</v>
      </c>
      <c r="AP339" s="267">
        <f>AO339/AN339</f>
        <v>-0.03370446319</v>
      </c>
      <c r="AQ339" s="268">
        <f>AK339/AI339</f>
        <v>1.1992</v>
      </c>
      <c r="AR339" s="149"/>
      <c r="AS339" s="132"/>
      <c r="AT339" s="132"/>
      <c r="AU339" s="132"/>
      <c r="AV339" s="132"/>
      <c r="AW339" s="132"/>
      <c r="AX339" s="132"/>
      <c r="AY339" s="132"/>
      <c r="AZ339" s="132"/>
      <c r="BA339" s="132"/>
      <c r="BB339" s="132"/>
      <c r="BC339" s="132"/>
      <c r="BD339" s="132"/>
      <c r="BE339" s="132"/>
      <c r="BF339" s="132"/>
      <c r="BG339" s="132"/>
      <c r="BH339" s="132"/>
      <c r="BI339" s="132"/>
      <c r="BJ339" s="132"/>
      <c r="BK339" s="132"/>
      <c r="BL339" s="132"/>
      <c r="BM339" s="132"/>
      <c r="BN339" s="132"/>
    </row>
    <row r="340">
      <c r="A340" s="484" t="b">
        <v>0</v>
      </c>
      <c r="B340" s="94"/>
      <c r="C340" s="95"/>
      <c r="D340" s="96"/>
      <c r="E340" s="97"/>
      <c r="F340" s="98"/>
      <c r="G340" s="98"/>
      <c r="H340" s="98" t="str">
        <f>VLOOKUP(H339,VALIDATION!F:G,2,false)</f>
        <v>61fe7f9da4eaad5dc9770833</v>
      </c>
      <c r="I340" s="99">
        <v>2.4</v>
      </c>
      <c r="J340" s="99">
        <v>1.7</v>
      </c>
      <c r="K340" s="96"/>
      <c r="L340" s="96"/>
      <c r="M340" s="96"/>
      <c r="N340" s="270"/>
      <c r="O340" s="303">
        <v>6.0</v>
      </c>
      <c r="P340" s="304">
        <v>4.0</v>
      </c>
      <c r="Q340" s="305">
        <v>4.0</v>
      </c>
      <c r="R340" s="306">
        <v>6.0</v>
      </c>
      <c r="S340" s="296">
        <v>2.0</v>
      </c>
      <c r="T340" s="297">
        <v>2.0</v>
      </c>
      <c r="U340" s="200"/>
      <c r="V340" s="201"/>
      <c r="W340" s="202"/>
      <c r="X340" s="202"/>
      <c r="Y340" s="273" t="s">
        <v>132</v>
      </c>
      <c r="Z340" s="271">
        <v>40.0</v>
      </c>
      <c r="AA340" s="272" t="s">
        <v>133</v>
      </c>
      <c r="AB340" s="107">
        <v>2.0</v>
      </c>
      <c r="AC340" s="108">
        <v>0.749849537037037</v>
      </c>
      <c r="AD340" s="273" t="s">
        <v>165</v>
      </c>
      <c r="AE340" s="274" t="s">
        <v>132</v>
      </c>
      <c r="AF340" s="99" t="s">
        <v>166</v>
      </c>
      <c r="AG340" s="274">
        <v>2.04</v>
      </c>
      <c r="AH340" s="411">
        <v>4.0</v>
      </c>
      <c r="AI340" s="112"/>
      <c r="AJ340" s="110"/>
      <c r="AK340" s="113"/>
      <c r="AL340" s="114"/>
      <c r="AM340" s="278"/>
      <c r="AN340" s="98"/>
      <c r="AO340" s="98"/>
      <c r="AP340" s="116"/>
      <c r="AQ340" s="117"/>
      <c r="AR340" s="116"/>
      <c r="AS340" s="98"/>
      <c r="AT340" s="98"/>
      <c r="AU340" s="98"/>
      <c r="AV340" s="98"/>
      <c r="AW340" s="98"/>
      <c r="AX340" s="98"/>
      <c r="AY340" s="98"/>
      <c r="AZ340" s="98"/>
      <c r="BA340" s="98"/>
      <c r="BB340" s="98"/>
      <c r="BC340" s="98"/>
      <c r="BD340" s="98"/>
      <c r="BE340" s="98"/>
      <c r="BF340" s="98"/>
      <c r="BG340" s="98"/>
      <c r="BH340" s="98"/>
      <c r="BI340" s="98"/>
      <c r="BJ340" s="98"/>
      <c r="BK340" s="98"/>
      <c r="BL340" s="98"/>
      <c r="BM340" s="98"/>
      <c r="BN340" s="98"/>
    </row>
    <row r="341">
      <c r="A341" s="485" t="b">
        <v>0</v>
      </c>
      <c r="B341" s="128"/>
      <c r="C341" s="129"/>
      <c r="D341" s="130"/>
      <c r="E341" s="131"/>
      <c r="F341" s="132"/>
      <c r="G341" s="132"/>
      <c r="H341" s="132"/>
      <c r="I341" s="132"/>
      <c r="J341" s="132"/>
      <c r="K341" s="130"/>
      <c r="L341" s="130"/>
      <c r="M341" s="130"/>
      <c r="N341" s="195"/>
      <c r="O341" s="303">
        <v>6.0</v>
      </c>
      <c r="P341" s="304">
        <v>4.0</v>
      </c>
      <c r="Q341" s="305">
        <v>4.0</v>
      </c>
      <c r="R341" s="306">
        <v>6.0</v>
      </c>
      <c r="S341" s="296">
        <v>3.0</v>
      </c>
      <c r="T341" s="297">
        <v>3.0</v>
      </c>
      <c r="U341" s="200"/>
      <c r="V341" s="201"/>
      <c r="W341" s="202"/>
      <c r="X341" s="202"/>
      <c r="Y341" s="206">
        <v>40.0</v>
      </c>
      <c r="Z341" s="204">
        <v>30.0</v>
      </c>
      <c r="AA341" s="205" t="s">
        <v>133</v>
      </c>
      <c r="AB341" s="141">
        <v>3.0</v>
      </c>
      <c r="AC341" s="142">
        <v>0.7564699074074074</v>
      </c>
      <c r="AD341" s="206" t="s">
        <v>165</v>
      </c>
      <c r="AE341" s="207" t="s">
        <v>132</v>
      </c>
      <c r="AF341" s="133" t="s">
        <v>166</v>
      </c>
      <c r="AG341" s="207">
        <v>1.82</v>
      </c>
      <c r="AH341" s="449">
        <v>3.5</v>
      </c>
      <c r="AI341" s="146"/>
      <c r="AJ341" s="144"/>
      <c r="AK341" s="147"/>
      <c r="AL341" s="114"/>
      <c r="AM341" s="211"/>
      <c r="AN341" s="132"/>
      <c r="AO341" s="132"/>
      <c r="AP341" s="149"/>
      <c r="AQ341" s="150"/>
      <c r="AR341" s="149"/>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row>
    <row r="342">
      <c r="A342" s="484" t="b">
        <v>0</v>
      </c>
      <c r="B342" s="94"/>
      <c r="C342" s="95"/>
      <c r="D342" s="96"/>
      <c r="E342" s="97"/>
      <c r="F342" s="98"/>
      <c r="G342" s="98"/>
      <c r="H342" s="98"/>
      <c r="I342" s="98"/>
      <c r="J342" s="98"/>
      <c r="K342" s="96"/>
      <c r="L342" s="96"/>
      <c r="M342" s="96"/>
      <c r="N342" s="270"/>
      <c r="O342" s="303">
        <v>6.0</v>
      </c>
      <c r="P342" s="304">
        <v>4.0</v>
      </c>
      <c r="Q342" s="305">
        <v>4.0</v>
      </c>
      <c r="R342" s="306">
        <v>6.0</v>
      </c>
      <c r="S342" s="296">
        <v>4.0</v>
      </c>
      <c r="T342" s="297">
        <v>3.0</v>
      </c>
      <c r="U342" s="200"/>
      <c r="V342" s="201"/>
      <c r="W342" s="202"/>
      <c r="X342" s="202"/>
      <c r="Y342" s="109"/>
      <c r="Z342" s="280"/>
      <c r="AA342" s="272" t="s">
        <v>132</v>
      </c>
      <c r="AB342" s="107">
        <v>4.0</v>
      </c>
      <c r="AC342" s="108">
        <v>0.7567939814814815</v>
      </c>
      <c r="AD342" s="273" t="s">
        <v>165</v>
      </c>
      <c r="AE342" s="274" t="s">
        <v>132</v>
      </c>
      <c r="AF342" s="99" t="s">
        <v>166</v>
      </c>
      <c r="AG342" s="274">
        <v>1.37</v>
      </c>
      <c r="AH342" s="411">
        <v>5.0</v>
      </c>
      <c r="AI342" s="112"/>
      <c r="AJ342" s="110"/>
      <c r="AK342" s="113"/>
      <c r="AL342" s="114"/>
      <c r="AM342" s="278"/>
      <c r="AN342" s="98"/>
      <c r="AO342" s="98"/>
      <c r="AP342" s="116"/>
      <c r="AQ342" s="117"/>
      <c r="AR342" s="116"/>
      <c r="AS342" s="98"/>
      <c r="AT342" s="98"/>
      <c r="AU342" s="98"/>
      <c r="AV342" s="98"/>
      <c r="AW342" s="98"/>
      <c r="AX342" s="98"/>
      <c r="AY342" s="98"/>
      <c r="AZ342" s="98"/>
      <c r="BA342" s="98"/>
      <c r="BB342" s="98"/>
      <c r="BC342" s="98"/>
      <c r="BD342" s="98"/>
      <c r="BE342" s="98"/>
      <c r="BF342" s="98"/>
      <c r="BG342" s="98"/>
      <c r="BH342" s="98"/>
      <c r="BI342" s="98"/>
      <c r="BJ342" s="98"/>
      <c r="BK342" s="98"/>
      <c r="BL342" s="98"/>
      <c r="BM342" s="98"/>
      <c r="BN342" s="98"/>
    </row>
    <row r="343">
      <c r="A343" s="485" t="b">
        <v>0</v>
      </c>
      <c r="B343" s="128"/>
      <c r="C343" s="129"/>
      <c r="D343" s="130"/>
      <c r="E343" s="131"/>
      <c r="F343" s="132"/>
      <c r="G343" s="132"/>
      <c r="H343" s="132"/>
      <c r="I343" s="132"/>
      <c r="J343" s="132"/>
      <c r="K343" s="130"/>
      <c r="L343" s="130"/>
      <c r="M343" s="130"/>
      <c r="N343" s="397" t="s">
        <v>659</v>
      </c>
      <c r="O343" s="303">
        <v>6.0</v>
      </c>
      <c r="P343" s="304">
        <v>4.0</v>
      </c>
      <c r="Q343" s="305">
        <v>4.0</v>
      </c>
      <c r="R343" s="306">
        <v>6.0</v>
      </c>
      <c r="S343" s="296">
        <v>5.0</v>
      </c>
      <c r="T343" s="297">
        <v>3.0</v>
      </c>
      <c r="U343" s="200"/>
      <c r="V343" s="201"/>
      <c r="W343" s="202"/>
      <c r="X343" s="202"/>
      <c r="Y343" s="143"/>
      <c r="Z343" s="367"/>
      <c r="AA343" s="205" t="s">
        <v>133</v>
      </c>
      <c r="AB343" s="141">
        <v>5.0</v>
      </c>
      <c r="AC343" s="142">
        <v>0.7591782407407407</v>
      </c>
      <c r="AD343" s="206" t="s">
        <v>245</v>
      </c>
      <c r="AE343" s="207" t="s">
        <v>132</v>
      </c>
      <c r="AF343" s="133" t="s">
        <v>166</v>
      </c>
      <c r="AG343" s="207">
        <v>1.16</v>
      </c>
      <c r="AH343" s="449">
        <v>10.2</v>
      </c>
      <c r="AI343" s="146"/>
      <c r="AJ343" s="144"/>
      <c r="AK343" s="147"/>
      <c r="AL343" s="114"/>
      <c r="AM343" s="211"/>
      <c r="AN343" s="132"/>
      <c r="AO343" s="132"/>
      <c r="AP343" s="149"/>
      <c r="AQ343" s="150"/>
      <c r="AR343" s="149"/>
      <c r="AS343" s="132"/>
      <c r="AT343" s="132"/>
      <c r="AU343" s="132"/>
      <c r="AV343" s="132"/>
      <c r="AW343" s="132"/>
      <c r="AX343" s="132"/>
      <c r="AY343" s="132"/>
      <c r="AZ343" s="132"/>
      <c r="BA343" s="132"/>
      <c r="BB343" s="132"/>
      <c r="BC343" s="132"/>
      <c r="BD343" s="132"/>
      <c r="BE343" s="132"/>
      <c r="BF343" s="132"/>
      <c r="BG343" s="132"/>
      <c r="BH343" s="132"/>
      <c r="BI343" s="132"/>
      <c r="BJ343" s="132"/>
      <c r="BK343" s="132"/>
      <c r="BL343" s="132"/>
      <c r="BM343" s="132"/>
      <c r="BN343" s="132"/>
    </row>
    <row r="344">
      <c r="A344" s="484" t="b">
        <v>0</v>
      </c>
      <c r="B344" s="94"/>
      <c r="C344" s="95"/>
      <c r="D344" s="96"/>
      <c r="E344" s="97"/>
      <c r="F344" s="98"/>
      <c r="G344" s="98"/>
      <c r="H344" s="98"/>
      <c r="I344" s="98"/>
      <c r="J344" s="98"/>
      <c r="K344" s="96"/>
      <c r="L344" s="96"/>
      <c r="M344" s="96"/>
      <c r="N344" s="270"/>
      <c r="O344" s="303">
        <v>6.0</v>
      </c>
      <c r="P344" s="304">
        <v>4.0</v>
      </c>
      <c r="Q344" s="305">
        <v>4.0</v>
      </c>
      <c r="R344" s="306">
        <v>6.0</v>
      </c>
      <c r="S344" s="296">
        <v>5.0</v>
      </c>
      <c r="T344" s="297">
        <v>4.0</v>
      </c>
      <c r="U344" s="200"/>
      <c r="V344" s="201"/>
      <c r="W344" s="202"/>
      <c r="X344" s="202"/>
      <c r="Y344" s="273">
        <v>40.0</v>
      </c>
      <c r="Z344" s="271">
        <v>30.0</v>
      </c>
      <c r="AA344" s="272" t="s">
        <v>132</v>
      </c>
      <c r="AB344" s="107">
        <v>6.0</v>
      </c>
      <c r="AC344" s="108">
        <v>0.7670717592592593</v>
      </c>
      <c r="AD344" s="273" t="s">
        <v>245</v>
      </c>
      <c r="AE344" s="274" t="s">
        <v>132</v>
      </c>
      <c r="AF344" s="99" t="s">
        <v>166</v>
      </c>
      <c r="AG344" s="274">
        <v>1.09</v>
      </c>
      <c r="AH344" s="411">
        <v>5.1</v>
      </c>
      <c r="AI344" s="112"/>
      <c r="AJ344" s="110"/>
      <c r="AK344" s="113"/>
      <c r="AL344" s="114"/>
      <c r="AM344" s="278"/>
      <c r="AN344" s="98"/>
      <c r="AO344" s="98"/>
      <c r="AP344" s="116"/>
      <c r="AQ344" s="117"/>
      <c r="AR344" s="116"/>
      <c r="AS344" s="98"/>
      <c r="AT344" s="98"/>
      <c r="AU344" s="98"/>
      <c r="AV344" s="98"/>
      <c r="AW344" s="98"/>
      <c r="AX344" s="98"/>
      <c r="AY344" s="98"/>
      <c r="AZ344" s="98"/>
      <c r="BA344" s="98"/>
      <c r="BB344" s="98"/>
      <c r="BC344" s="98"/>
      <c r="BD344" s="98"/>
      <c r="BE344" s="98"/>
      <c r="BF344" s="98"/>
      <c r="BG344" s="98"/>
      <c r="BH344" s="98"/>
      <c r="BI344" s="98"/>
      <c r="BJ344" s="98"/>
      <c r="BK344" s="98"/>
      <c r="BL344" s="98"/>
      <c r="BM344" s="98"/>
      <c r="BN344" s="98"/>
    </row>
    <row r="345">
      <c r="A345" s="485" t="b">
        <v>0</v>
      </c>
      <c r="B345" s="313"/>
      <c r="C345" s="314"/>
      <c r="D345" s="315"/>
      <c r="E345" s="316"/>
      <c r="F345" s="317"/>
      <c r="G345" s="317"/>
      <c r="H345" s="317"/>
      <c r="I345" s="317"/>
      <c r="J345" s="317"/>
      <c r="K345" s="315"/>
      <c r="L345" s="315"/>
      <c r="M345" s="315"/>
      <c r="N345" s="383"/>
      <c r="O345" s="221">
        <v>6.0</v>
      </c>
      <c r="P345" s="222">
        <v>4.0</v>
      </c>
      <c r="Q345" s="298">
        <v>4.0</v>
      </c>
      <c r="R345" s="299">
        <v>6.0</v>
      </c>
      <c r="S345" s="300">
        <v>6.0</v>
      </c>
      <c r="T345" s="301">
        <v>7.0</v>
      </c>
      <c r="U345" s="227"/>
      <c r="V345" s="228"/>
      <c r="W345" s="229"/>
      <c r="X345" s="229"/>
      <c r="Y345" s="342"/>
      <c r="Z345" s="323"/>
      <c r="AA345" s="324"/>
      <c r="AB345" s="343"/>
      <c r="AC345" s="326"/>
      <c r="AD345" s="322" t="s">
        <v>142</v>
      </c>
      <c r="AE345" s="327"/>
      <c r="AF345" s="328"/>
      <c r="AG345" s="327"/>
      <c r="AH345" s="444"/>
      <c r="AI345" s="384"/>
      <c r="AJ345" s="327"/>
      <c r="AK345" s="385"/>
      <c r="AL345" s="242"/>
      <c r="AM345" s="333"/>
      <c r="AN345" s="317"/>
      <c r="AO345" s="317"/>
      <c r="AP345" s="334"/>
      <c r="AQ345" s="335"/>
      <c r="AR345" s="149"/>
      <c r="AS345" s="132"/>
      <c r="AT345" s="132"/>
      <c r="AU345" s="132"/>
      <c r="AV345" s="132"/>
      <c r="AW345" s="132"/>
      <c r="AX345" s="132"/>
      <c r="AY345" s="132"/>
      <c r="AZ345" s="132"/>
      <c r="BA345" s="132"/>
      <c r="BB345" s="132"/>
      <c r="BC345" s="132"/>
      <c r="BD345" s="132"/>
      <c r="BE345" s="132"/>
      <c r="BF345" s="132"/>
      <c r="BG345" s="132"/>
      <c r="BH345" s="132"/>
      <c r="BI345" s="132"/>
      <c r="BJ345" s="132"/>
      <c r="BK345" s="132"/>
      <c r="BL345" s="132"/>
      <c r="BM345" s="132"/>
      <c r="BN345" s="132"/>
    </row>
    <row r="346">
      <c r="A346" s="484" t="b">
        <v>0</v>
      </c>
      <c r="B346" s="363">
        <v>44599.0</v>
      </c>
      <c r="C346" s="364">
        <v>0.8155439814814814</v>
      </c>
      <c r="D346" s="100" t="s">
        <v>660</v>
      </c>
      <c r="E346" s="486" t="s">
        <v>16</v>
      </c>
      <c r="F346" s="396" t="s">
        <v>144</v>
      </c>
      <c r="G346" s="99" t="s">
        <v>54</v>
      </c>
      <c r="H346" s="165" t="s">
        <v>613</v>
      </c>
      <c r="I346" s="99" t="s">
        <v>661</v>
      </c>
      <c r="J346" s="99" t="s">
        <v>662</v>
      </c>
      <c r="K346" s="100" t="s">
        <v>661</v>
      </c>
      <c r="L346" s="100"/>
      <c r="M346" s="100"/>
      <c r="N346" s="270"/>
      <c r="O346" s="303">
        <v>6.0</v>
      </c>
      <c r="P346" s="304">
        <v>2.0</v>
      </c>
      <c r="Q346" s="305">
        <v>4.0</v>
      </c>
      <c r="R346" s="306">
        <v>6.0</v>
      </c>
      <c r="S346" s="296">
        <v>0.0</v>
      </c>
      <c r="T346" s="297">
        <v>2.0</v>
      </c>
      <c r="U346" s="200"/>
      <c r="V346" s="201"/>
      <c r="W346" s="202"/>
      <c r="X346" s="202"/>
      <c r="Y346" s="109"/>
      <c r="Z346" s="280"/>
      <c r="AA346" s="272" t="s">
        <v>133</v>
      </c>
      <c r="AB346" s="107">
        <v>1.0</v>
      </c>
      <c r="AC346" s="108">
        <v>0.7794675925925926</v>
      </c>
      <c r="AD346" s="273" t="s">
        <v>140</v>
      </c>
      <c r="AE346" s="274" t="s">
        <v>132</v>
      </c>
      <c r="AF346" s="99" t="s">
        <v>133</v>
      </c>
      <c r="AG346" s="274">
        <v>3.7</v>
      </c>
      <c r="AH346" s="411">
        <v>12.5</v>
      </c>
      <c r="AI346" s="276">
        <v>15.0</v>
      </c>
      <c r="AJ346" s="274">
        <v>0.57</v>
      </c>
      <c r="AK346" s="277">
        <v>27.78</v>
      </c>
      <c r="AL346" s="114"/>
      <c r="AM346" s="188">
        <f>AK346+AM339</f>
        <v>2134.14</v>
      </c>
      <c r="AN346" s="189">
        <f>if(AM346&gt;AN339,AM346,AN339)</f>
        <v>2179.83</v>
      </c>
      <c r="AO346" s="189">
        <f>AM346-AN346</f>
        <v>-45.69</v>
      </c>
      <c r="AP346" s="190">
        <f>AO346/AN346</f>
        <v>-0.02096035012</v>
      </c>
      <c r="AQ346" s="191">
        <f>AK346/AI346</f>
        <v>1.852</v>
      </c>
      <c r="AR346" s="116"/>
      <c r="AS346" s="98"/>
      <c r="AT346" s="98"/>
      <c r="AU346" s="98"/>
      <c r="AV346" s="98"/>
      <c r="AW346" s="98"/>
      <c r="AX346" s="98"/>
      <c r="AY346" s="98"/>
      <c r="AZ346" s="98"/>
      <c r="BA346" s="98"/>
      <c r="BB346" s="98"/>
      <c r="BC346" s="98"/>
      <c r="BD346" s="98"/>
      <c r="BE346" s="98"/>
      <c r="BF346" s="98"/>
      <c r="BG346" s="98"/>
      <c r="BH346" s="98"/>
      <c r="BI346" s="98"/>
      <c r="BJ346" s="98"/>
      <c r="BK346" s="98"/>
      <c r="BL346" s="98"/>
      <c r="BM346" s="98"/>
      <c r="BN346" s="98"/>
    </row>
    <row r="347">
      <c r="A347" s="485" t="b">
        <v>0</v>
      </c>
      <c r="B347" s="128"/>
      <c r="C347" s="129"/>
      <c r="D347" s="130"/>
      <c r="E347" s="131"/>
      <c r="F347" s="132"/>
      <c r="G347" s="132"/>
      <c r="H347" s="132" t="str">
        <f>VLOOKUP(H346,VALIDATION!F:G,2,false)</f>
        <v>61fe7f84a4eaad5dc977082f</v>
      </c>
      <c r="I347" s="133">
        <v>1.65</v>
      </c>
      <c r="J347" s="133">
        <v>2.5</v>
      </c>
      <c r="K347" s="130"/>
      <c r="L347" s="130"/>
      <c r="M347" s="130"/>
      <c r="N347" s="195"/>
      <c r="O347" s="303">
        <v>6.0</v>
      </c>
      <c r="P347" s="304">
        <v>2.0</v>
      </c>
      <c r="Q347" s="305">
        <v>4.0</v>
      </c>
      <c r="R347" s="306">
        <v>6.0</v>
      </c>
      <c r="S347" s="296">
        <v>0.0</v>
      </c>
      <c r="T347" s="297">
        <v>3.0</v>
      </c>
      <c r="U347" s="200"/>
      <c r="V347" s="201"/>
      <c r="W347" s="202"/>
      <c r="X347" s="202"/>
      <c r="Y347" s="143"/>
      <c r="Z347" s="367"/>
      <c r="AA347" s="205" t="s">
        <v>132</v>
      </c>
      <c r="AB347" s="141">
        <v>2.0</v>
      </c>
      <c r="AC347" s="142">
        <v>0.7836342592592592</v>
      </c>
      <c r="AD347" s="206" t="s">
        <v>140</v>
      </c>
      <c r="AE347" s="207" t="s">
        <v>132</v>
      </c>
      <c r="AF347" s="133" t="s">
        <v>133</v>
      </c>
      <c r="AG347" s="207">
        <v>4.8</v>
      </c>
      <c r="AH347" s="449">
        <v>2.5</v>
      </c>
      <c r="AI347" s="146"/>
      <c r="AJ347" s="144"/>
      <c r="AK347" s="147"/>
      <c r="AL347" s="114"/>
      <c r="AM347" s="211"/>
      <c r="AN347" s="132"/>
      <c r="AO347" s="132"/>
      <c r="AP347" s="149"/>
      <c r="AQ347" s="150"/>
      <c r="AR347" s="149"/>
      <c r="AS347" s="132"/>
      <c r="AT347" s="132"/>
      <c r="AU347" s="132"/>
      <c r="AV347" s="132"/>
      <c r="AW347" s="132"/>
      <c r="AX347" s="132"/>
      <c r="AY347" s="132"/>
      <c r="AZ347" s="132"/>
      <c r="BA347" s="132"/>
      <c r="BB347" s="132"/>
      <c r="BC347" s="132"/>
      <c r="BD347" s="132"/>
      <c r="BE347" s="132"/>
      <c r="BF347" s="132"/>
      <c r="BG347" s="132"/>
      <c r="BH347" s="132"/>
      <c r="BI347" s="132"/>
      <c r="BJ347" s="132"/>
      <c r="BK347" s="132"/>
      <c r="BL347" s="132"/>
      <c r="BM347" s="132"/>
      <c r="BN347" s="132"/>
    </row>
    <row r="348">
      <c r="A348" s="484" t="b">
        <v>0</v>
      </c>
      <c r="B348" s="94"/>
      <c r="C348" s="95"/>
      <c r="D348" s="96"/>
      <c r="E348" s="97"/>
      <c r="F348" s="98"/>
      <c r="G348" s="98"/>
      <c r="H348" s="98"/>
      <c r="I348" s="98"/>
      <c r="J348" s="98"/>
      <c r="K348" s="96"/>
      <c r="L348" s="96"/>
      <c r="M348" s="96"/>
      <c r="N348" s="270"/>
      <c r="O348" s="303">
        <v>6.0</v>
      </c>
      <c r="P348" s="304">
        <v>2.0</v>
      </c>
      <c r="Q348" s="305">
        <v>4.0</v>
      </c>
      <c r="R348" s="306">
        <v>6.0</v>
      </c>
      <c r="S348" s="296">
        <v>2.0</v>
      </c>
      <c r="T348" s="297">
        <v>3.0</v>
      </c>
      <c r="U348" s="200"/>
      <c r="V348" s="201"/>
      <c r="W348" s="202"/>
      <c r="X348" s="202"/>
      <c r="Y348" s="109"/>
      <c r="Z348" s="280"/>
      <c r="AA348" s="272" t="s">
        <v>132</v>
      </c>
      <c r="AB348" s="107">
        <v>3.0</v>
      </c>
      <c r="AC348" s="108">
        <v>0.7904745370370371</v>
      </c>
      <c r="AD348" s="273" t="s">
        <v>165</v>
      </c>
      <c r="AE348" s="274" t="s">
        <v>132</v>
      </c>
      <c r="AF348" s="99" t="s">
        <v>166</v>
      </c>
      <c r="AG348" s="274">
        <v>1.97</v>
      </c>
      <c r="AH348" s="411">
        <v>7.5</v>
      </c>
      <c r="AI348" s="112"/>
      <c r="AJ348" s="110"/>
      <c r="AK348" s="113"/>
      <c r="AL348" s="114"/>
      <c r="AM348" s="278"/>
      <c r="AN348" s="98"/>
      <c r="AO348" s="98"/>
      <c r="AP348" s="116"/>
      <c r="AQ348" s="117"/>
      <c r="AR348" s="116"/>
      <c r="AS348" s="98"/>
      <c r="AT348" s="98"/>
      <c r="AU348" s="98"/>
      <c r="AV348" s="98"/>
      <c r="AW348" s="98"/>
      <c r="AX348" s="98"/>
      <c r="AY348" s="98"/>
      <c r="AZ348" s="98"/>
      <c r="BA348" s="98"/>
      <c r="BB348" s="98"/>
      <c r="BC348" s="98"/>
      <c r="BD348" s="98"/>
      <c r="BE348" s="98"/>
      <c r="BF348" s="98"/>
      <c r="BG348" s="98"/>
      <c r="BH348" s="98"/>
      <c r="BI348" s="98"/>
      <c r="BJ348" s="98"/>
      <c r="BK348" s="98"/>
      <c r="BL348" s="98"/>
      <c r="BM348" s="98"/>
      <c r="BN348" s="98"/>
    </row>
    <row r="349">
      <c r="A349" s="485" t="b">
        <v>0</v>
      </c>
      <c r="B349" s="128"/>
      <c r="C349" s="129"/>
      <c r="D349" s="130"/>
      <c r="E349" s="131"/>
      <c r="F349" s="132"/>
      <c r="G349" s="132"/>
      <c r="H349" s="132"/>
      <c r="I349" s="132"/>
      <c r="J349" s="132"/>
      <c r="K349" s="130"/>
      <c r="L349" s="130"/>
      <c r="M349" s="130"/>
      <c r="N349" s="195"/>
      <c r="O349" s="303">
        <v>6.0</v>
      </c>
      <c r="P349" s="304">
        <v>2.0</v>
      </c>
      <c r="Q349" s="305">
        <v>4.0</v>
      </c>
      <c r="R349" s="306">
        <v>6.0</v>
      </c>
      <c r="S349" s="296">
        <v>2.0</v>
      </c>
      <c r="T349" s="297">
        <v>3.0</v>
      </c>
      <c r="U349" s="200"/>
      <c r="V349" s="201"/>
      <c r="W349" s="202"/>
      <c r="X349" s="202"/>
      <c r="Y349" s="206">
        <v>30.0</v>
      </c>
      <c r="Z349" s="204">
        <v>0.0</v>
      </c>
      <c r="AA349" s="205" t="s">
        <v>132</v>
      </c>
      <c r="AB349" s="141">
        <v>4.0</v>
      </c>
      <c r="AC349" s="142">
        <v>0.7923263888888888</v>
      </c>
      <c r="AD349" s="206" t="s">
        <v>165</v>
      </c>
      <c r="AE349" s="207" t="s">
        <v>132</v>
      </c>
      <c r="AF349" s="133" t="s">
        <v>166</v>
      </c>
      <c r="AG349" s="207">
        <v>1.74</v>
      </c>
      <c r="AH349" s="449">
        <v>2.5</v>
      </c>
      <c r="AI349" s="146"/>
      <c r="AJ349" s="144"/>
      <c r="AK349" s="147"/>
      <c r="AL349" s="114"/>
      <c r="AM349" s="211"/>
      <c r="AN349" s="132"/>
      <c r="AO349" s="132"/>
      <c r="AP349" s="149"/>
      <c r="AQ349" s="150"/>
      <c r="AR349" s="149"/>
      <c r="AS349" s="132"/>
      <c r="AT349" s="132"/>
      <c r="AU349" s="132"/>
      <c r="AV349" s="132"/>
      <c r="AW349" s="132"/>
      <c r="AX349" s="132"/>
      <c r="AY349" s="132"/>
      <c r="AZ349" s="132"/>
      <c r="BA349" s="132"/>
      <c r="BB349" s="132"/>
      <c r="BC349" s="132"/>
      <c r="BD349" s="132"/>
      <c r="BE349" s="132"/>
      <c r="BF349" s="132"/>
      <c r="BG349" s="132"/>
      <c r="BH349" s="132"/>
      <c r="BI349" s="132"/>
      <c r="BJ349" s="132"/>
      <c r="BK349" s="132"/>
      <c r="BL349" s="132"/>
      <c r="BM349" s="132"/>
      <c r="BN349" s="132"/>
    </row>
    <row r="350">
      <c r="A350" s="484" t="b">
        <v>0</v>
      </c>
      <c r="B350" s="94"/>
      <c r="C350" s="95"/>
      <c r="D350" s="96"/>
      <c r="E350" s="97"/>
      <c r="F350" s="98"/>
      <c r="G350" s="98"/>
      <c r="H350" s="98"/>
      <c r="I350" s="98"/>
      <c r="J350" s="98"/>
      <c r="K350" s="96"/>
      <c r="L350" s="96"/>
      <c r="M350" s="96"/>
      <c r="N350" s="270"/>
      <c r="O350" s="303">
        <v>6.0</v>
      </c>
      <c r="P350" s="304">
        <v>2.0</v>
      </c>
      <c r="Q350" s="305">
        <v>4.0</v>
      </c>
      <c r="R350" s="306">
        <v>6.0</v>
      </c>
      <c r="S350" s="296">
        <v>6.0</v>
      </c>
      <c r="T350" s="297">
        <v>6.0</v>
      </c>
      <c r="U350" s="200"/>
      <c r="V350" s="201"/>
      <c r="W350" s="202"/>
      <c r="X350" s="202"/>
      <c r="Y350" s="360">
        <v>2.0</v>
      </c>
      <c r="Z350" s="361">
        <v>1.0</v>
      </c>
      <c r="AA350" s="272" t="s">
        <v>133</v>
      </c>
      <c r="AB350" s="107">
        <v>5.0</v>
      </c>
      <c r="AC350" s="477">
        <v>0.8104398148148149</v>
      </c>
      <c r="AD350" s="273" t="s">
        <v>165</v>
      </c>
      <c r="AE350" s="274" t="s">
        <v>132</v>
      </c>
      <c r="AF350" s="99" t="s">
        <v>166</v>
      </c>
      <c r="AG350" s="274">
        <v>1.62</v>
      </c>
      <c r="AH350" s="411">
        <v>2.5</v>
      </c>
      <c r="AI350" s="112"/>
      <c r="AJ350" s="110"/>
      <c r="AK350" s="113"/>
      <c r="AL350" s="114"/>
      <c r="AM350" s="278"/>
      <c r="AN350" s="98"/>
      <c r="AO350" s="98"/>
      <c r="AP350" s="116"/>
      <c r="AQ350" s="117"/>
      <c r="AR350" s="116"/>
      <c r="AS350" s="98"/>
      <c r="AT350" s="98"/>
      <c r="AU350" s="98"/>
      <c r="AV350" s="98"/>
      <c r="AW350" s="98"/>
      <c r="AX350" s="98"/>
      <c r="AY350" s="98"/>
      <c r="AZ350" s="98"/>
      <c r="BA350" s="98"/>
      <c r="BB350" s="98"/>
      <c r="BC350" s="98"/>
      <c r="BD350" s="98"/>
      <c r="BE350" s="98"/>
      <c r="BF350" s="98"/>
      <c r="BG350" s="98"/>
      <c r="BH350" s="98"/>
      <c r="BI350" s="98"/>
      <c r="BJ350" s="98"/>
      <c r="BK350" s="98"/>
      <c r="BL350" s="98"/>
      <c r="BM350" s="98"/>
      <c r="BN350" s="98"/>
    </row>
    <row r="351">
      <c r="A351" s="485" t="b">
        <v>0</v>
      </c>
      <c r="B351" s="128"/>
      <c r="C351" s="129"/>
      <c r="D351" s="130"/>
      <c r="E351" s="131"/>
      <c r="F351" s="132"/>
      <c r="G351" s="132"/>
      <c r="H351" s="132"/>
      <c r="I351" s="132"/>
      <c r="J351" s="132"/>
      <c r="K351" s="130"/>
      <c r="L351" s="130"/>
      <c r="M351" s="130"/>
      <c r="N351" s="195"/>
      <c r="O351" s="303">
        <v>6.0</v>
      </c>
      <c r="P351" s="304">
        <v>2.0</v>
      </c>
      <c r="Q351" s="305">
        <v>4.0</v>
      </c>
      <c r="R351" s="306">
        <v>6.0</v>
      </c>
      <c r="S351" s="296">
        <v>6.0</v>
      </c>
      <c r="T351" s="297">
        <v>6.0</v>
      </c>
      <c r="U351" s="200"/>
      <c r="V351" s="201"/>
      <c r="W351" s="202"/>
      <c r="X351" s="202"/>
      <c r="Y351" s="376">
        <v>3.0</v>
      </c>
      <c r="Z351" s="377">
        <v>1.0</v>
      </c>
      <c r="AA351" s="205" t="s">
        <v>133</v>
      </c>
      <c r="AB351" s="141">
        <v>6.0</v>
      </c>
      <c r="AC351" s="477">
        <v>0.8098842592592592</v>
      </c>
      <c r="AD351" s="206" t="s">
        <v>165</v>
      </c>
      <c r="AE351" s="207" t="s">
        <v>132</v>
      </c>
      <c r="AF351" s="133" t="s">
        <v>166</v>
      </c>
      <c r="AG351" s="207">
        <v>1.44</v>
      </c>
      <c r="AH351" s="449">
        <v>2.5</v>
      </c>
      <c r="AI351" s="146"/>
      <c r="AJ351" s="144"/>
      <c r="AK351" s="147"/>
      <c r="AL351" s="114"/>
      <c r="AM351" s="211"/>
      <c r="AN351" s="132"/>
      <c r="AO351" s="132"/>
      <c r="AP351" s="149"/>
      <c r="AQ351" s="150"/>
      <c r="AR351" s="149"/>
      <c r="AS351" s="132"/>
      <c r="AT351" s="132"/>
      <c r="AU351" s="132"/>
      <c r="AV351" s="132"/>
      <c r="AW351" s="132"/>
      <c r="AX351" s="132"/>
      <c r="AY351" s="132"/>
      <c r="AZ351" s="132"/>
      <c r="BA351" s="132"/>
      <c r="BB351" s="132"/>
      <c r="BC351" s="132"/>
      <c r="BD351" s="132"/>
      <c r="BE351" s="132"/>
      <c r="BF351" s="132"/>
      <c r="BG351" s="132"/>
      <c r="BH351" s="132"/>
      <c r="BI351" s="132"/>
      <c r="BJ351" s="132"/>
      <c r="BK351" s="132"/>
      <c r="BL351" s="132"/>
      <c r="BM351" s="132"/>
      <c r="BN351" s="132"/>
    </row>
    <row r="352">
      <c r="A352" s="484" t="b">
        <v>0</v>
      </c>
      <c r="B352" s="94"/>
      <c r="C352" s="95"/>
      <c r="D352" s="96"/>
      <c r="E352" s="97"/>
      <c r="F352" s="98"/>
      <c r="G352" s="98"/>
      <c r="H352" s="98"/>
      <c r="I352" s="98"/>
      <c r="J352" s="98"/>
      <c r="K352" s="96"/>
      <c r="L352" s="96"/>
      <c r="M352" s="96"/>
      <c r="N352" s="270"/>
      <c r="O352" s="303">
        <v>6.0</v>
      </c>
      <c r="P352" s="304">
        <v>2.0</v>
      </c>
      <c r="Q352" s="305">
        <v>4.0</v>
      </c>
      <c r="R352" s="306">
        <v>6.0</v>
      </c>
      <c r="S352" s="296">
        <v>6.0</v>
      </c>
      <c r="T352" s="297">
        <v>6.0</v>
      </c>
      <c r="U352" s="200"/>
      <c r="V352" s="201"/>
      <c r="W352" s="202"/>
      <c r="X352" s="202"/>
      <c r="Y352" s="360">
        <v>4.0</v>
      </c>
      <c r="Z352" s="361">
        <v>1.0</v>
      </c>
      <c r="AA352" s="272" t="s">
        <v>132</v>
      </c>
      <c r="AB352" s="107">
        <v>7.0</v>
      </c>
      <c r="AC352" s="108">
        <v>0.8111921296296296</v>
      </c>
      <c r="AD352" s="273" t="s">
        <v>165</v>
      </c>
      <c r="AE352" s="274" t="s">
        <v>132</v>
      </c>
      <c r="AF352" s="99" t="s">
        <v>166</v>
      </c>
      <c r="AG352" s="274">
        <v>1.11</v>
      </c>
      <c r="AH352" s="411">
        <v>28.35</v>
      </c>
      <c r="AI352" s="112"/>
      <c r="AJ352" s="110"/>
      <c r="AK352" s="113"/>
      <c r="AL352" s="114"/>
      <c r="AM352" s="278"/>
      <c r="AN352" s="98"/>
      <c r="AO352" s="98"/>
      <c r="AP352" s="116"/>
      <c r="AQ352" s="117"/>
      <c r="AR352" s="116"/>
      <c r="AS352" s="98"/>
      <c r="AT352" s="98"/>
      <c r="AU352" s="98"/>
      <c r="AV352" s="98"/>
      <c r="AW352" s="98"/>
      <c r="AX352" s="98"/>
      <c r="AY352" s="98"/>
      <c r="AZ352" s="98"/>
      <c r="BA352" s="98"/>
      <c r="BB352" s="98"/>
      <c r="BC352" s="98"/>
      <c r="BD352" s="98"/>
      <c r="BE352" s="98"/>
      <c r="BF352" s="98"/>
      <c r="BG352" s="98"/>
      <c r="BH352" s="98"/>
      <c r="BI352" s="98"/>
      <c r="BJ352" s="98"/>
      <c r="BK352" s="98"/>
      <c r="BL352" s="98"/>
      <c r="BM352" s="98"/>
      <c r="BN352" s="98"/>
    </row>
    <row r="353">
      <c r="A353" s="485" t="b">
        <v>0</v>
      </c>
      <c r="B353" s="313"/>
      <c r="C353" s="314"/>
      <c r="D353" s="315"/>
      <c r="E353" s="316"/>
      <c r="F353" s="317"/>
      <c r="G353" s="317"/>
      <c r="H353" s="317"/>
      <c r="I353" s="317"/>
      <c r="J353" s="317"/>
      <c r="K353" s="315"/>
      <c r="L353" s="315"/>
      <c r="M353" s="315"/>
      <c r="N353" s="383"/>
      <c r="O353" s="221">
        <v>6.0</v>
      </c>
      <c r="P353" s="222">
        <v>2.0</v>
      </c>
      <c r="Q353" s="298">
        <v>4.0</v>
      </c>
      <c r="R353" s="299">
        <v>6.0</v>
      </c>
      <c r="S353" s="300">
        <v>7.0</v>
      </c>
      <c r="T353" s="301">
        <v>6.0</v>
      </c>
      <c r="U353" s="227"/>
      <c r="V353" s="228"/>
      <c r="W353" s="229"/>
      <c r="X353" s="229"/>
      <c r="Y353" s="342"/>
      <c r="Z353" s="323"/>
      <c r="AA353" s="324"/>
      <c r="AB353" s="343"/>
      <c r="AC353" s="326"/>
      <c r="AD353" s="322" t="s">
        <v>142</v>
      </c>
      <c r="AE353" s="327"/>
      <c r="AF353" s="328"/>
      <c r="AG353" s="327"/>
      <c r="AH353" s="444"/>
      <c r="AI353" s="384"/>
      <c r="AJ353" s="327"/>
      <c r="AK353" s="385"/>
      <c r="AL353" s="242"/>
      <c r="AM353" s="333"/>
      <c r="AN353" s="317"/>
      <c r="AO353" s="317"/>
      <c r="AP353" s="334"/>
      <c r="AQ353" s="335"/>
      <c r="AR353" s="149"/>
      <c r="AS353" s="132"/>
      <c r="AT353" s="132"/>
      <c r="AU353" s="132"/>
      <c r="AV353" s="132"/>
      <c r="AW353" s="132"/>
      <c r="AX353" s="132"/>
      <c r="AY353" s="132"/>
      <c r="AZ353" s="132"/>
      <c r="BA353" s="132"/>
      <c r="BB353" s="132"/>
      <c r="BC353" s="132"/>
      <c r="BD353" s="132"/>
      <c r="BE353" s="132"/>
      <c r="BF353" s="132"/>
      <c r="BG353" s="132"/>
      <c r="BH353" s="132"/>
      <c r="BI353" s="132"/>
      <c r="BJ353" s="132"/>
      <c r="BK353" s="132"/>
      <c r="BL353" s="132"/>
      <c r="BM353" s="132"/>
      <c r="BN353" s="132"/>
    </row>
    <row r="354">
      <c r="A354" s="484" t="b">
        <v>0</v>
      </c>
      <c r="B354" s="363">
        <v>44600.0</v>
      </c>
      <c r="C354" s="364">
        <v>0.34097222222222223</v>
      </c>
      <c r="D354" s="100" t="s">
        <v>663</v>
      </c>
      <c r="E354" s="486" t="s">
        <v>16</v>
      </c>
      <c r="F354" s="396" t="s">
        <v>144</v>
      </c>
      <c r="G354" s="99" t="s">
        <v>55</v>
      </c>
      <c r="H354" s="165" t="s">
        <v>254</v>
      </c>
      <c r="I354" s="99" t="s">
        <v>263</v>
      </c>
      <c r="J354" s="99" t="s">
        <v>664</v>
      </c>
      <c r="K354" s="100" t="s">
        <v>263</v>
      </c>
      <c r="L354" s="100"/>
      <c r="M354" s="100"/>
      <c r="N354" s="270"/>
      <c r="O354" s="168">
        <v>6.0</v>
      </c>
      <c r="P354" s="169">
        <v>3.0</v>
      </c>
      <c r="Q354" s="294">
        <v>5.0</v>
      </c>
      <c r="R354" s="295">
        <v>4.0</v>
      </c>
      <c r="S354" s="198"/>
      <c r="T354" s="199"/>
      <c r="U354" s="200"/>
      <c r="V354" s="201"/>
      <c r="W354" s="202"/>
      <c r="X354" s="202"/>
      <c r="Y354" s="273">
        <v>0.0</v>
      </c>
      <c r="Z354" s="271">
        <v>30.0</v>
      </c>
      <c r="AA354" s="272" t="s">
        <v>133</v>
      </c>
      <c r="AB354" s="107">
        <v>1.0</v>
      </c>
      <c r="AC354" s="108">
        <v>0.2967361111111111</v>
      </c>
      <c r="AD354" s="273" t="s">
        <v>140</v>
      </c>
      <c r="AE354" s="274" t="s">
        <v>132</v>
      </c>
      <c r="AF354" s="99" t="s">
        <v>166</v>
      </c>
      <c r="AG354" s="274">
        <v>1.11</v>
      </c>
      <c r="AH354" s="411">
        <v>45.45</v>
      </c>
      <c r="AI354" s="276">
        <v>5.0</v>
      </c>
      <c r="AJ354" s="274">
        <v>0.0</v>
      </c>
      <c r="AK354" s="277">
        <v>-5.0</v>
      </c>
      <c r="AL354" s="114"/>
      <c r="AM354" s="188">
        <f>AK354+AM346</f>
        <v>2129.14</v>
      </c>
      <c r="AN354" s="189">
        <f>if(AM354&gt;AN346,AM354,AN346)</f>
        <v>2179.83</v>
      </c>
      <c r="AO354" s="189">
        <f>AM354-AN354</f>
        <v>-50.69</v>
      </c>
      <c r="AP354" s="190">
        <f>AO354/AN354</f>
        <v>-0.02325410697</v>
      </c>
      <c r="AQ354" s="191">
        <f>AK354/AI354</f>
        <v>-1</v>
      </c>
      <c r="AR354" s="116"/>
      <c r="AS354" s="98"/>
      <c r="AT354" s="98"/>
      <c r="AU354" s="98"/>
      <c r="AV354" s="98"/>
      <c r="AW354" s="98"/>
      <c r="AX354" s="98"/>
      <c r="AY354" s="98"/>
      <c r="AZ354" s="98"/>
      <c r="BA354" s="98"/>
      <c r="BB354" s="98"/>
      <c r="BC354" s="98"/>
      <c r="BD354" s="98"/>
      <c r="BE354" s="98"/>
      <c r="BF354" s="98"/>
      <c r="BG354" s="98"/>
      <c r="BH354" s="98"/>
      <c r="BI354" s="98"/>
      <c r="BJ354" s="98"/>
      <c r="BK354" s="98"/>
      <c r="BL354" s="98"/>
      <c r="BM354" s="98"/>
      <c r="BN354" s="98"/>
    </row>
    <row r="355">
      <c r="A355" s="485" t="b">
        <v>0</v>
      </c>
      <c r="B355" s="128"/>
      <c r="C355" s="129"/>
      <c r="D355" s="130"/>
      <c r="E355" s="131"/>
      <c r="F355" s="132"/>
      <c r="G355" s="132"/>
      <c r="H355" s="132" t="str">
        <f>VLOOKUP(H354,VALIDATION!F:G,2,false)</f>
        <v>61fe7fd0a4eaad5dc977083b</v>
      </c>
      <c r="I355" s="133">
        <v>1.15</v>
      </c>
      <c r="J355" s="133">
        <v>7.0</v>
      </c>
      <c r="K355" s="130"/>
      <c r="L355" s="130"/>
      <c r="M355" s="130"/>
      <c r="N355" s="195"/>
      <c r="O355" s="168">
        <v>6.0</v>
      </c>
      <c r="P355" s="169">
        <v>3.0</v>
      </c>
      <c r="Q355" s="294">
        <v>6.0</v>
      </c>
      <c r="R355" s="295">
        <v>7.0</v>
      </c>
      <c r="S355" s="198"/>
      <c r="T355" s="199"/>
      <c r="U355" s="200"/>
      <c r="V355" s="201"/>
      <c r="W355" s="202"/>
      <c r="X355" s="202"/>
      <c r="Y355" s="143"/>
      <c r="Z355" s="367"/>
      <c r="AA355" s="140"/>
      <c r="AB355" s="141">
        <v>2.0</v>
      </c>
      <c r="AC355" s="142">
        <v>0.3109375</v>
      </c>
      <c r="AD355" s="206" t="s">
        <v>165</v>
      </c>
      <c r="AE355" s="207" t="s">
        <v>132</v>
      </c>
      <c r="AF355" s="133" t="s">
        <v>133</v>
      </c>
      <c r="AG355" s="207">
        <v>1.47</v>
      </c>
      <c r="AH355" s="449">
        <v>5.31</v>
      </c>
      <c r="AI355" s="146"/>
      <c r="AJ355" s="144"/>
      <c r="AK355" s="147"/>
      <c r="AL355" s="114"/>
      <c r="AM355" s="211"/>
      <c r="AN355" s="132"/>
      <c r="AO355" s="132"/>
      <c r="AP355" s="149"/>
      <c r="AQ355" s="150"/>
      <c r="AR355" s="149"/>
      <c r="AS355" s="132"/>
      <c r="AT355" s="132"/>
      <c r="AU355" s="132"/>
      <c r="AV355" s="132"/>
      <c r="AW355" s="132"/>
      <c r="AX355" s="132"/>
      <c r="AY355" s="132"/>
      <c r="AZ355" s="132"/>
      <c r="BA355" s="132"/>
      <c r="BB355" s="132"/>
      <c r="BC355" s="132"/>
      <c r="BD355" s="132"/>
      <c r="BE355" s="132"/>
      <c r="BF355" s="132"/>
      <c r="BG355" s="132"/>
      <c r="BH355" s="132"/>
      <c r="BI355" s="132"/>
      <c r="BJ355" s="132"/>
      <c r="BK355" s="132"/>
      <c r="BL355" s="132"/>
      <c r="BM355" s="132"/>
      <c r="BN355" s="132"/>
    </row>
    <row r="356">
      <c r="A356" s="484" t="b">
        <v>0</v>
      </c>
      <c r="B356" s="94"/>
      <c r="C356" s="95"/>
      <c r="D356" s="96"/>
      <c r="E356" s="97"/>
      <c r="F356" s="98"/>
      <c r="G356" s="98"/>
      <c r="H356" s="98"/>
      <c r="I356" s="98"/>
      <c r="J356" s="98"/>
      <c r="K356" s="96"/>
      <c r="L356" s="96"/>
      <c r="M356" s="96"/>
      <c r="N356" s="270"/>
      <c r="O356" s="168">
        <v>6.0</v>
      </c>
      <c r="P356" s="169">
        <v>3.0</v>
      </c>
      <c r="Q356" s="294">
        <v>6.0</v>
      </c>
      <c r="R356" s="295">
        <v>7.0</v>
      </c>
      <c r="S356" s="296">
        <v>1.0</v>
      </c>
      <c r="T356" s="297">
        <v>0.0</v>
      </c>
      <c r="U356" s="200"/>
      <c r="V356" s="201"/>
      <c r="W356" s="202"/>
      <c r="X356" s="202"/>
      <c r="Y356" s="273">
        <v>40.0</v>
      </c>
      <c r="Z356" s="271">
        <v>30.0</v>
      </c>
      <c r="AA356" s="272" t="s">
        <v>132</v>
      </c>
      <c r="AB356" s="107">
        <v>3.0</v>
      </c>
      <c r="AC356" s="108">
        <v>0.31734953703703705</v>
      </c>
      <c r="AD356" s="273" t="s">
        <v>296</v>
      </c>
      <c r="AE356" s="274" t="s">
        <v>132</v>
      </c>
      <c r="AF356" s="99" t="s">
        <v>166</v>
      </c>
      <c r="AG356" s="274">
        <v>1.11</v>
      </c>
      <c r="AH356" s="411">
        <v>22.72</v>
      </c>
      <c r="AI356" s="112"/>
      <c r="AJ356" s="110"/>
      <c r="AK356" s="113"/>
      <c r="AL356" s="114"/>
      <c r="AM356" s="278"/>
      <c r="AN356" s="98"/>
      <c r="AO356" s="98"/>
      <c r="AP356" s="116"/>
      <c r="AQ356" s="117"/>
      <c r="AR356" s="116"/>
      <c r="AS356" s="98"/>
      <c r="AT356" s="98"/>
      <c r="AU356" s="98"/>
      <c r="AV356" s="98"/>
      <c r="AW356" s="98"/>
      <c r="AX356" s="98"/>
      <c r="AY356" s="98"/>
      <c r="AZ356" s="98"/>
      <c r="BA356" s="98"/>
      <c r="BB356" s="98"/>
      <c r="BC356" s="98"/>
      <c r="BD356" s="98"/>
      <c r="BE356" s="98"/>
      <c r="BF356" s="98"/>
      <c r="BG356" s="98"/>
      <c r="BH356" s="98"/>
      <c r="BI356" s="98"/>
      <c r="BJ356" s="98"/>
      <c r="BK356" s="98"/>
      <c r="BL356" s="98"/>
      <c r="BM356" s="98"/>
      <c r="BN356" s="98"/>
    </row>
    <row r="357">
      <c r="A357" s="485" t="b">
        <v>0</v>
      </c>
      <c r="B357" s="313"/>
      <c r="C357" s="314"/>
      <c r="D357" s="315"/>
      <c r="E357" s="316"/>
      <c r="F357" s="317"/>
      <c r="G357" s="317"/>
      <c r="H357" s="317"/>
      <c r="I357" s="317"/>
      <c r="J357" s="317"/>
      <c r="K357" s="315"/>
      <c r="L357" s="315"/>
      <c r="M357" s="315"/>
      <c r="N357" s="383"/>
      <c r="O357" s="221">
        <v>6.0</v>
      </c>
      <c r="P357" s="222">
        <v>3.0</v>
      </c>
      <c r="Q357" s="298">
        <v>6.0</v>
      </c>
      <c r="R357" s="299">
        <v>7.0</v>
      </c>
      <c r="S357" s="300">
        <v>6.0</v>
      </c>
      <c r="T357" s="301">
        <v>2.0</v>
      </c>
      <c r="U357" s="227"/>
      <c r="V357" s="228"/>
      <c r="W357" s="229"/>
      <c r="X357" s="229"/>
      <c r="Y357" s="342"/>
      <c r="Z357" s="323"/>
      <c r="AA357" s="324"/>
      <c r="AB357" s="343"/>
      <c r="AC357" s="326"/>
      <c r="AD357" s="322" t="s">
        <v>142</v>
      </c>
      <c r="AE357" s="327"/>
      <c r="AF357" s="328"/>
      <c r="AG357" s="327"/>
      <c r="AH357" s="444"/>
      <c r="AI357" s="384"/>
      <c r="AJ357" s="327"/>
      <c r="AK357" s="385"/>
      <c r="AL357" s="242"/>
      <c r="AM357" s="333"/>
      <c r="AN357" s="317"/>
      <c r="AO357" s="317"/>
      <c r="AP357" s="334"/>
      <c r="AQ357" s="335"/>
      <c r="AR357" s="149"/>
      <c r="AS357" s="132"/>
      <c r="AT357" s="132"/>
      <c r="AU357" s="132"/>
      <c r="AV357" s="132"/>
      <c r="AW357" s="132"/>
      <c r="AX357" s="132"/>
      <c r="AY357" s="132"/>
      <c r="AZ357" s="132"/>
      <c r="BA357" s="132"/>
      <c r="BB357" s="132"/>
      <c r="BC357" s="132"/>
      <c r="BD357" s="132"/>
      <c r="BE357" s="132"/>
      <c r="BF357" s="132"/>
      <c r="BG357" s="132"/>
      <c r="BH357" s="132"/>
      <c r="BI357" s="132"/>
      <c r="BJ357" s="132"/>
      <c r="BK357" s="132"/>
      <c r="BL357" s="132"/>
      <c r="BM357" s="132"/>
      <c r="BN357" s="132"/>
    </row>
    <row r="358">
      <c r="A358" s="484" t="b">
        <v>0</v>
      </c>
      <c r="B358" s="363">
        <v>44600.0</v>
      </c>
      <c r="C358" s="364">
        <v>0.3462615740740741</v>
      </c>
      <c r="D358" s="100" t="s">
        <v>665</v>
      </c>
      <c r="E358" s="486" t="s">
        <v>16</v>
      </c>
      <c r="F358" s="396" t="s">
        <v>144</v>
      </c>
      <c r="G358" s="99" t="s">
        <v>57</v>
      </c>
      <c r="H358" s="165" t="s">
        <v>254</v>
      </c>
      <c r="I358" s="99" t="s">
        <v>666</v>
      </c>
      <c r="J358" s="99" t="s">
        <v>667</v>
      </c>
      <c r="K358" s="100" t="s">
        <v>667</v>
      </c>
      <c r="L358" s="100"/>
      <c r="M358" s="100"/>
      <c r="N358" s="279" t="s">
        <v>668</v>
      </c>
      <c r="O358" s="168">
        <v>2.0</v>
      </c>
      <c r="P358" s="169">
        <v>6.0</v>
      </c>
      <c r="Q358" s="294">
        <v>3.0</v>
      </c>
      <c r="R358" s="295">
        <v>4.0</v>
      </c>
      <c r="S358" s="198"/>
      <c r="T358" s="199"/>
      <c r="U358" s="200"/>
      <c r="V358" s="201"/>
      <c r="W358" s="202"/>
      <c r="X358" s="202"/>
      <c r="Y358" s="109"/>
      <c r="Z358" s="280"/>
      <c r="AA358" s="272" t="s">
        <v>132</v>
      </c>
      <c r="AB358" s="107">
        <v>1.0</v>
      </c>
      <c r="AC358" s="108">
        <v>0.33238425925925924</v>
      </c>
      <c r="AD358" s="273" t="s">
        <v>140</v>
      </c>
      <c r="AE358" s="274" t="s">
        <v>133</v>
      </c>
      <c r="AF358" s="99" t="s">
        <v>166</v>
      </c>
      <c r="AG358" s="274">
        <v>1.32</v>
      </c>
      <c r="AH358" s="411">
        <v>156.24</v>
      </c>
      <c r="AI358" s="276">
        <v>52.64</v>
      </c>
      <c r="AJ358" s="274">
        <v>0.0</v>
      </c>
      <c r="AK358" s="277">
        <v>-12.5</v>
      </c>
      <c r="AL358" s="114"/>
      <c r="AM358" s="188">
        <f>AK358+AM354</f>
        <v>2116.64</v>
      </c>
      <c r="AN358" s="189">
        <f>if(AM358&gt;AN354,AM358,AN354)</f>
        <v>2179.83</v>
      </c>
      <c r="AO358" s="189">
        <f>AM358-AN358</f>
        <v>-63.19</v>
      </c>
      <c r="AP358" s="190">
        <f>AO358/AN358</f>
        <v>-0.0289884991</v>
      </c>
      <c r="AQ358" s="191">
        <f>AK358/AI358</f>
        <v>-0.2374620061</v>
      </c>
      <c r="AR358" s="116"/>
      <c r="AS358" s="98"/>
      <c r="AT358" s="98"/>
      <c r="AU358" s="98"/>
      <c r="AV358" s="98"/>
      <c r="AW358" s="98"/>
      <c r="AX358" s="98"/>
      <c r="AY358" s="98"/>
      <c r="AZ358" s="98"/>
      <c r="BA358" s="98"/>
      <c r="BB358" s="98"/>
      <c r="BC358" s="98"/>
      <c r="BD358" s="98"/>
      <c r="BE358" s="98"/>
      <c r="BF358" s="98"/>
      <c r="BG358" s="98"/>
      <c r="BH358" s="98"/>
      <c r="BI358" s="98"/>
      <c r="BJ358" s="98"/>
      <c r="BK358" s="98"/>
      <c r="BL358" s="98"/>
      <c r="BM358" s="98"/>
      <c r="BN358" s="98"/>
    </row>
    <row r="359">
      <c r="A359" s="485" t="b">
        <v>0</v>
      </c>
      <c r="B359" s="128"/>
      <c r="C359" s="129"/>
      <c r="D359" s="130"/>
      <c r="E359" s="131"/>
      <c r="F359" s="132"/>
      <c r="G359" s="132"/>
      <c r="H359" s="132" t="str">
        <f>VLOOKUP(H358,VALIDATION!F:G,2,false)</f>
        <v>61fe7fd0a4eaad5dc977083b</v>
      </c>
      <c r="I359" s="133">
        <v>3.0</v>
      </c>
      <c r="J359" s="133">
        <v>1.5</v>
      </c>
      <c r="K359" s="130"/>
      <c r="L359" s="130"/>
      <c r="M359" s="130"/>
      <c r="N359" s="397" t="s">
        <v>669</v>
      </c>
      <c r="O359" s="168">
        <v>2.0</v>
      </c>
      <c r="P359" s="169">
        <v>6.0</v>
      </c>
      <c r="Q359" s="294">
        <v>3.0</v>
      </c>
      <c r="R359" s="295">
        <v>4.0</v>
      </c>
      <c r="S359" s="198"/>
      <c r="T359" s="199"/>
      <c r="U359" s="200"/>
      <c r="V359" s="201"/>
      <c r="W359" s="202"/>
      <c r="X359" s="202"/>
      <c r="Y359" s="143"/>
      <c r="Z359" s="367"/>
      <c r="AA359" s="205" t="s">
        <v>132</v>
      </c>
      <c r="AB359" s="141">
        <v>2.0</v>
      </c>
      <c r="AC359" s="142">
        <v>0.33262731481481483</v>
      </c>
      <c r="AD359" s="206" t="s">
        <v>140</v>
      </c>
      <c r="AE359" s="207" t="s">
        <v>133</v>
      </c>
      <c r="AF359" s="133" t="s">
        <v>166</v>
      </c>
      <c r="AG359" s="207">
        <v>1.34</v>
      </c>
      <c r="AH359" s="449">
        <v>8.27</v>
      </c>
      <c r="AI359" s="146"/>
      <c r="AJ359" s="144"/>
      <c r="AK359" s="147"/>
      <c r="AL359" s="114"/>
      <c r="AM359" s="211"/>
      <c r="AN359" s="132"/>
      <c r="AO359" s="132"/>
      <c r="AP359" s="149"/>
      <c r="AQ359" s="150"/>
      <c r="AR359" s="149"/>
      <c r="AS359" s="132"/>
      <c r="AT359" s="132"/>
      <c r="AU359" s="132"/>
      <c r="AV359" s="132"/>
      <c r="AW359" s="132"/>
      <c r="AX359" s="132"/>
      <c r="AY359" s="132"/>
      <c r="AZ359" s="132"/>
      <c r="BA359" s="132"/>
      <c r="BB359" s="132"/>
      <c r="BC359" s="132"/>
      <c r="BD359" s="132"/>
      <c r="BE359" s="132"/>
      <c r="BF359" s="132"/>
      <c r="BG359" s="132"/>
      <c r="BH359" s="132"/>
      <c r="BI359" s="132"/>
      <c r="BJ359" s="132"/>
      <c r="BK359" s="132"/>
      <c r="BL359" s="132"/>
      <c r="BM359" s="132"/>
      <c r="BN359" s="132"/>
    </row>
    <row r="360">
      <c r="A360" s="484" t="b">
        <v>0</v>
      </c>
      <c r="B360" s="94"/>
      <c r="C360" s="95"/>
      <c r="D360" s="96"/>
      <c r="E360" s="97"/>
      <c r="F360" s="98"/>
      <c r="G360" s="98"/>
      <c r="H360" s="98"/>
      <c r="I360" s="98"/>
      <c r="J360" s="98"/>
      <c r="K360" s="96"/>
      <c r="L360" s="96"/>
      <c r="M360" s="96"/>
      <c r="N360" s="270"/>
      <c r="O360" s="303">
        <v>2.0</v>
      </c>
      <c r="P360" s="304">
        <v>6.0</v>
      </c>
      <c r="Q360" s="305">
        <v>3.0</v>
      </c>
      <c r="R360" s="306">
        <v>4.0</v>
      </c>
      <c r="S360" s="198"/>
      <c r="T360" s="199"/>
      <c r="U360" s="200"/>
      <c r="V360" s="201"/>
      <c r="W360" s="202"/>
      <c r="X360" s="202"/>
      <c r="Y360" s="109"/>
      <c r="Z360" s="280"/>
      <c r="AA360" s="272" t="s">
        <v>132</v>
      </c>
      <c r="AB360" s="107">
        <v>3.0</v>
      </c>
      <c r="AC360" s="108">
        <v>0.3336458333333333</v>
      </c>
      <c r="AD360" s="273" t="s">
        <v>165</v>
      </c>
      <c r="AE360" s="274" t="s">
        <v>133</v>
      </c>
      <c r="AF360" s="99" t="s">
        <v>133</v>
      </c>
      <c r="AG360" s="274">
        <v>1.48</v>
      </c>
      <c r="AH360" s="411">
        <v>56.75</v>
      </c>
      <c r="AI360" s="112"/>
      <c r="AJ360" s="110"/>
      <c r="AK360" s="113"/>
      <c r="AL360" s="114"/>
      <c r="AM360" s="278"/>
      <c r="AN360" s="98"/>
      <c r="AO360" s="98"/>
      <c r="AP360" s="116"/>
      <c r="AQ360" s="117"/>
      <c r="AR360" s="116"/>
      <c r="AS360" s="98"/>
      <c r="AT360" s="98"/>
      <c r="AU360" s="98"/>
      <c r="AV360" s="98"/>
      <c r="AW360" s="98"/>
      <c r="AX360" s="98"/>
      <c r="AY360" s="98"/>
      <c r="AZ360" s="98"/>
      <c r="BA360" s="98"/>
      <c r="BB360" s="98"/>
      <c r="BC360" s="98"/>
      <c r="BD360" s="98"/>
      <c r="BE360" s="98"/>
      <c r="BF360" s="98"/>
      <c r="BG360" s="98"/>
      <c r="BH360" s="98"/>
      <c r="BI360" s="98"/>
      <c r="BJ360" s="98"/>
      <c r="BK360" s="98"/>
      <c r="BL360" s="98"/>
      <c r="BM360" s="98"/>
      <c r="BN360" s="98"/>
    </row>
    <row r="361">
      <c r="A361" s="485" t="b">
        <v>0</v>
      </c>
      <c r="B361" s="128"/>
      <c r="C361" s="129"/>
      <c r="D361" s="130"/>
      <c r="E361" s="131"/>
      <c r="F361" s="132"/>
      <c r="G361" s="132"/>
      <c r="H361" s="132"/>
      <c r="I361" s="132"/>
      <c r="J361" s="132"/>
      <c r="K361" s="130"/>
      <c r="L361" s="130"/>
      <c r="M361" s="130"/>
      <c r="N361" s="195"/>
      <c r="O361" s="168">
        <v>2.0</v>
      </c>
      <c r="P361" s="169">
        <v>6.0</v>
      </c>
      <c r="Q361" s="294">
        <v>3.0</v>
      </c>
      <c r="R361" s="295">
        <v>4.0</v>
      </c>
      <c r="S361" s="198"/>
      <c r="T361" s="199"/>
      <c r="U361" s="200"/>
      <c r="V361" s="201"/>
      <c r="W361" s="202"/>
      <c r="X361" s="202"/>
      <c r="Y361" s="206">
        <v>40.0</v>
      </c>
      <c r="Z361" s="204">
        <v>15.0</v>
      </c>
      <c r="AA361" s="205" t="s">
        <v>132</v>
      </c>
      <c r="AB361" s="141">
        <v>4.0</v>
      </c>
      <c r="AC361" s="142">
        <v>0.3388888888888889</v>
      </c>
      <c r="AD361" s="206" t="s">
        <v>165</v>
      </c>
      <c r="AE361" s="207" t="s">
        <v>133</v>
      </c>
      <c r="AF361" s="133" t="s">
        <v>133</v>
      </c>
      <c r="AG361" s="207">
        <v>1.5</v>
      </c>
      <c r="AH361" s="449">
        <v>26.14</v>
      </c>
      <c r="AI361" s="146"/>
      <c r="AJ361" s="144"/>
      <c r="AK361" s="147"/>
      <c r="AL361" s="114"/>
      <c r="AM361" s="211"/>
      <c r="AN361" s="132"/>
      <c r="AO361" s="132"/>
      <c r="AP361" s="149"/>
      <c r="AQ361" s="150"/>
      <c r="AR361" s="149"/>
      <c r="AS361" s="132"/>
      <c r="AT361" s="132"/>
      <c r="AU361" s="132"/>
      <c r="AV361" s="132"/>
      <c r="AW361" s="132"/>
      <c r="AX361" s="132"/>
      <c r="AY361" s="132"/>
      <c r="AZ361" s="132"/>
      <c r="BA361" s="132"/>
      <c r="BB361" s="132"/>
      <c r="BC361" s="132"/>
      <c r="BD361" s="132"/>
      <c r="BE361" s="132"/>
      <c r="BF361" s="132"/>
      <c r="BG361" s="132"/>
      <c r="BH361" s="132"/>
      <c r="BI361" s="132"/>
      <c r="BJ361" s="132"/>
      <c r="BK361" s="132"/>
      <c r="BL361" s="132"/>
      <c r="BM361" s="132"/>
      <c r="BN361" s="132"/>
    </row>
    <row r="362">
      <c r="A362" s="484" t="b">
        <v>0</v>
      </c>
      <c r="B362" s="215"/>
      <c r="C362" s="216"/>
      <c r="D362" s="217"/>
      <c r="E362" s="218"/>
      <c r="F362" s="219"/>
      <c r="G362" s="219"/>
      <c r="H362" s="219"/>
      <c r="I362" s="219"/>
      <c r="J362" s="219"/>
      <c r="K362" s="217"/>
      <c r="L362" s="217"/>
      <c r="M362" s="217"/>
      <c r="N362" s="287"/>
      <c r="O362" s="221">
        <v>2.0</v>
      </c>
      <c r="P362" s="222">
        <v>6.0</v>
      </c>
      <c r="Q362" s="298">
        <v>3.0</v>
      </c>
      <c r="R362" s="299">
        <v>6.0</v>
      </c>
      <c r="S362" s="225"/>
      <c r="T362" s="226"/>
      <c r="U362" s="227"/>
      <c r="V362" s="228"/>
      <c r="W362" s="229"/>
      <c r="X362" s="229"/>
      <c r="Y362" s="302"/>
      <c r="Z362" s="231"/>
      <c r="AA362" s="232"/>
      <c r="AB362" s="233"/>
      <c r="AC362" s="234"/>
      <c r="AD362" s="235" t="s">
        <v>142</v>
      </c>
      <c r="AE362" s="236"/>
      <c r="AF362" s="237"/>
      <c r="AG362" s="236"/>
      <c r="AH362" s="463"/>
      <c r="AI362" s="390"/>
      <c r="AJ362" s="236"/>
      <c r="AK362" s="391"/>
      <c r="AL362" s="242"/>
      <c r="AM362" s="243"/>
      <c r="AN362" s="219"/>
      <c r="AO362" s="219"/>
      <c r="AP362" s="244"/>
      <c r="AQ362" s="245"/>
      <c r="AR362" s="116"/>
      <c r="AS362" s="98"/>
      <c r="AT362" s="98"/>
      <c r="AU362" s="98"/>
      <c r="AV362" s="98"/>
      <c r="AW362" s="98"/>
      <c r="AX362" s="98"/>
      <c r="AY362" s="98"/>
      <c r="AZ362" s="98"/>
      <c r="BA362" s="98"/>
      <c r="BB362" s="98"/>
      <c r="BC362" s="98"/>
      <c r="BD362" s="98"/>
      <c r="BE362" s="98"/>
      <c r="BF362" s="98"/>
      <c r="BG362" s="98"/>
      <c r="BH362" s="98"/>
      <c r="BI362" s="98"/>
      <c r="BJ362" s="98"/>
      <c r="BK362" s="98"/>
      <c r="BL362" s="98"/>
      <c r="BM362" s="98"/>
      <c r="BN362" s="98"/>
    </row>
    <row r="363">
      <c r="A363" s="485" t="b">
        <v>0</v>
      </c>
      <c r="B363" s="288">
        <v>44600.0</v>
      </c>
      <c r="C363" s="289">
        <v>0.43833333333333335</v>
      </c>
      <c r="D363" s="134" t="s">
        <v>670</v>
      </c>
      <c r="E363" s="487" t="s">
        <v>16</v>
      </c>
      <c r="F363" s="395" t="s">
        <v>144</v>
      </c>
      <c r="G363" s="133" t="s">
        <v>55</v>
      </c>
      <c r="H363" s="251" t="s">
        <v>613</v>
      </c>
      <c r="I363" s="133" t="s">
        <v>671</v>
      </c>
      <c r="J363" s="133" t="s">
        <v>280</v>
      </c>
      <c r="K363" s="134" t="s">
        <v>671</v>
      </c>
      <c r="L363" s="134"/>
      <c r="M363" s="134"/>
      <c r="N363" s="195"/>
      <c r="O363" s="303">
        <v>7.0</v>
      </c>
      <c r="P363" s="304">
        <v>5.0</v>
      </c>
      <c r="Q363" s="196"/>
      <c r="R363" s="197"/>
      <c r="S363" s="198"/>
      <c r="T363" s="199"/>
      <c r="U363" s="200"/>
      <c r="V363" s="201"/>
      <c r="W363" s="202"/>
      <c r="X363" s="202"/>
      <c r="Y363" s="206">
        <v>30.0</v>
      </c>
      <c r="Z363" s="204">
        <v>0.0</v>
      </c>
      <c r="AA363" s="205" t="s">
        <v>133</v>
      </c>
      <c r="AB363" s="141">
        <v>1.0</v>
      </c>
      <c r="AC363" s="142">
        <v>0.37881944444444443</v>
      </c>
      <c r="AD363" s="206" t="s">
        <v>140</v>
      </c>
      <c r="AE363" s="207" t="s">
        <v>132</v>
      </c>
      <c r="AF363" s="133" t="s">
        <v>166</v>
      </c>
      <c r="AG363" s="207">
        <v>1.16</v>
      </c>
      <c r="AH363" s="449">
        <v>31.25</v>
      </c>
      <c r="AI363" s="209">
        <v>10.0</v>
      </c>
      <c r="AJ363" s="207">
        <v>0.2</v>
      </c>
      <c r="AK363" s="210">
        <v>10.02</v>
      </c>
      <c r="AL363" s="114"/>
      <c r="AM363" s="265">
        <f>AK363+AM358</f>
        <v>2126.66</v>
      </c>
      <c r="AN363" s="266">
        <f>if(AM363&gt;AN358,AM363,AN358)</f>
        <v>2179.83</v>
      </c>
      <c r="AO363" s="266">
        <f>AM363-AN363</f>
        <v>-53.17</v>
      </c>
      <c r="AP363" s="267">
        <f>AO363/AN363</f>
        <v>-0.02439181037</v>
      </c>
      <c r="AQ363" s="268">
        <f>AK363/AI363</f>
        <v>1.002</v>
      </c>
      <c r="AR363" s="149"/>
      <c r="AS363" s="132"/>
      <c r="AT363" s="132"/>
      <c r="AU363" s="132"/>
      <c r="AV363" s="132"/>
      <c r="AW363" s="132"/>
      <c r="AX363" s="132"/>
      <c r="AY363" s="132"/>
      <c r="AZ363" s="132"/>
      <c r="BA363" s="132"/>
      <c r="BB363" s="132"/>
      <c r="BC363" s="132"/>
      <c r="BD363" s="132"/>
      <c r="BE363" s="132"/>
      <c r="BF363" s="132"/>
      <c r="BG363" s="132"/>
      <c r="BH363" s="132"/>
      <c r="BI363" s="132"/>
      <c r="BJ363" s="132"/>
      <c r="BK363" s="132"/>
      <c r="BL363" s="132"/>
      <c r="BM363" s="132"/>
      <c r="BN363" s="132"/>
    </row>
    <row r="364">
      <c r="A364" s="484" t="b">
        <v>0</v>
      </c>
      <c r="B364" s="94"/>
      <c r="C364" s="95"/>
      <c r="D364" s="96"/>
      <c r="E364" s="97"/>
      <c r="F364" s="98"/>
      <c r="G364" s="98"/>
      <c r="H364" s="98" t="str">
        <f>VLOOKUP(H363,VALIDATION!F:G,2,false)</f>
        <v>61fe7f84a4eaad5dc977082f</v>
      </c>
      <c r="I364" s="99">
        <v>1.6</v>
      </c>
      <c r="J364" s="99">
        <v>2.66</v>
      </c>
      <c r="K364" s="96"/>
      <c r="L364" s="96"/>
      <c r="M364" s="96"/>
      <c r="N364" s="270"/>
      <c r="O364" s="303">
        <v>7.0</v>
      </c>
      <c r="P364" s="304">
        <v>5.0</v>
      </c>
      <c r="Q364" s="196"/>
      <c r="R364" s="197"/>
      <c r="S364" s="198"/>
      <c r="T364" s="199"/>
      <c r="U364" s="200"/>
      <c r="V364" s="201"/>
      <c r="W364" s="202"/>
      <c r="X364" s="202"/>
      <c r="Y364" s="273">
        <v>40.0</v>
      </c>
      <c r="Z364" s="271">
        <v>15.0</v>
      </c>
      <c r="AA364" s="272" t="s">
        <v>133</v>
      </c>
      <c r="AB364" s="107">
        <v>2.0</v>
      </c>
      <c r="AC364" s="108">
        <v>0.37947916666666665</v>
      </c>
      <c r="AD364" s="273" t="s">
        <v>140</v>
      </c>
      <c r="AE364" s="274" t="s">
        <v>132</v>
      </c>
      <c r="AF364" s="99" t="s">
        <v>166</v>
      </c>
      <c r="AG364" s="274">
        <v>1.14</v>
      </c>
      <c r="AH364" s="411">
        <v>17.85</v>
      </c>
      <c r="AI364" s="112"/>
      <c r="AJ364" s="110"/>
      <c r="AK364" s="113"/>
      <c r="AL364" s="114"/>
      <c r="AM364" s="278"/>
      <c r="AN364" s="98"/>
      <c r="AO364" s="98"/>
      <c r="AP364" s="116"/>
      <c r="AQ364" s="117"/>
      <c r="AR364" s="116"/>
      <c r="AS364" s="98"/>
      <c r="AT364" s="98"/>
      <c r="AU364" s="98"/>
      <c r="AV364" s="98"/>
      <c r="AW364" s="98"/>
      <c r="AX364" s="98"/>
      <c r="AY364" s="98"/>
      <c r="AZ364" s="98"/>
      <c r="BA364" s="98"/>
      <c r="BB364" s="98"/>
      <c r="BC364" s="98"/>
      <c r="BD364" s="98"/>
      <c r="BE364" s="98"/>
      <c r="BF364" s="98"/>
      <c r="BG364" s="98"/>
      <c r="BH364" s="98"/>
      <c r="BI364" s="98"/>
      <c r="BJ364" s="98"/>
      <c r="BK364" s="98"/>
      <c r="BL364" s="98"/>
      <c r="BM364" s="98"/>
      <c r="BN364" s="98"/>
    </row>
    <row r="365">
      <c r="A365" s="485" t="b">
        <v>0</v>
      </c>
      <c r="B365" s="128"/>
      <c r="C365" s="129"/>
      <c r="D365" s="130"/>
      <c r="E365" s="131"/>
      <c r="F365" s="132"/>
      <c r="G365" s="132"/>
      <c r="H365" s="132"/>
      <c r="I365" s="132"/>
      <c r="J365" s="132"/>
      <c r="K365" s="130"/>
      <c r="L365" s="130"/>
      <c r="M365" s="130"/>
      <c r="N365" s="195"/>
      <c r="O365" s="303">
        <v>7.0</v>
      </c>
      <c r="P365" s="304">
        <v>5.0</v>
      </c>
      <c r="Q365" s="294">
        <v>1.0</v>
      </c>
      <c r="R365" s="295">
        <v>0.0</v>
      </c>
      <c r="S365" s="198"/>
      <c r="T365" s="199"/>
      <c r="U365" s="200"/>
      <c r="V365" s="201"/>
      <c r="W365" s="202"/>
      <c r="X365" s="202"/>
      <c r="Y365" s="143"/>
      <c r="Z365" s="367"/>
      <c r="AA365" s="205" t="s">
        <v>132</v>
      </c>
      <c r="AB365" s="141">
        <v>3.0</v>
      </c>
      <c r="AC365" s="142">
        <v>0.38048611111111114</v>
      </c>
      <c r="AD365" s="206" t="s">
        <v>140</v>
      </c>
      <c r="AE365" s="207" t="s">
        <v>132</v>
      </c>
      <c r="AF365" s="133" t="s">
        <v>166</v>
      </c>
      <c r="AG365" s="207">
        <v>1.12</v>
      </c>
      <c r="AH365" s="449">
        <v>20.83</v>
      </c>
      <c r="AI365" s="146"/>
      <c r="AJ365" s="144"/>
      <c r="AK365" s="147"/>
      <c r="AL365" s="114"/>
      <c r="AM365" s="211"/>
      <c r="AN365" s="132"/>
      <c r="AO365" s="132"/>
      <c r="AP365" s="149"/>
      <c r="AQ365" s="150"/>
      <c r="AR365" s="149"/>
      <c r="AS365" s="132"/>
      <c r="AT365" s="132"/>
      <c r="AU365" s="132"/>
      <c r="AV365" s="132"/>
      <c r="AW365" s="132"/>
      <c r="AX365" s="132"/>
      <c r="AY365" s="132"/>
      <c r="AZ365" s="132"/>
      <c r="BA365" s="132"/>
      <c r="BB365" s="132"/>
      <c r="BC365" s="132"/>
      <c r="BD365" s="132"/>
      <c r="BE365" s="132"/>
      <c r="BF365" s="132"/>
      <c r="BG365" s="132"/>
      <c r="BH365" s="132"/>
      <c r="BI365" s="132"/>
      <c r="BJ365" s="132"/>
      <c r="BK365" s="132"/>
      <c r="BL365" s="132"/>
      <c r="BM365" s="132"/>
      <c r="BN365" s="132"/>
    </row>
    <row r="366">
      <c r="A366" s="484" t="b">
        <v>0</v>
      </c>
      <c r="B366" s="94"/>
      <c r="C366" s="95"/>
      <c r="D366" s="96"/>
      <c r="E366" s="97"/>
      <c r="F366" s="98"/>
      <c r="G366" s="98"/>
      <c r="H366" s="98"/>
      <c r="I366" s="98"/>
      <c r="J366" s="98"/>
      <c r="K366" s="96"/>
      <c r="L366" s="96"/>
      <c r="M366" s="96"/>
      <c r="N366" s="270"/>
      <c r="O366" s="303">
        <v>7.0</v>
      </c>
      <c r="P366" s="304">
        <v>5.0</v>
      </c>
      <c r="Q366" s="294">
        <v>2.0</v>
      </c>
      <c r="R366" s="295">
        <v>3.0</v>
      </c>
      <c r="S366" s="198"/>
      <c r="T366" s="199"/>
      <c r="U366" s="200"/>
      <c r="V366" s="201"/>
      <c r="W366" s="202"/>
      <c r="X366" s="202"/>
      <c r="Y366" s="273">
        <v>0.0</v>
      </c>
      <c r="Z366" s="271">
        <v>30.0</v>
      </c>
      <c r="AA366" s="272" t="s">
        <v>132</v>
      </c>
      <c r="AB366" s="107">
        <v>4.0</v>
      </c>
      <c r="AC366" s="108">
        <v>0.39625</v>
      </c>
      <c r="AD366" s="273" t="s">
        <v>165</v>
      </c>
      <c r="AE366" s="274" t="s">
        <v>132</v>
      </c>
      <c r="AF366" s="99" t="s">
        <v>133</v>
      </c>
      <c r="AG366" s="274">
        <v>1.43</v>
      </c>
      <c r="AH366" s="411">
        <v>5.81</v>
      </c>
      <c r="AI366" s="112"/>
      <c r="AJ366" s="110"/>
      <c r="AK366" s="113"/>
      <c r="AL366" s="114"/>
      <c r="AM366" s="278"/>
      <c r="AN366" s="98"/>
      <c r="AO366" s="98"/>
      <c r="AP366" s="116"/>
      <c r="AQ366" s="117"/>
      <c r="AR366" s="116"/>
      <c r="AS366" s="98"/>
      <c r="AT366" s="98"/>
      <c r="AU366" s="98"/>
      <c r="AV366" s="98"/>
      <c r="AW366" s="98"/>
      <c r="AX366" s="98"/>
      <c r="AY366" s="98"/>
      <c r="AZ366" s="98"/>
      <c r="BA366" s="98"/>
      <c r="BB366" s="98"/>
      <c r="BC366" s="98"/>
      <c r="BD366" s="98"/>
      <c r="BE366" s="98"/>
      <c r="BF366" s="98"/>
      <c r="BG366" s="98"/>
      <c r="BH366" s="98"/>
      <c r="BI366" s="98"/>
      <c r="BJ366" s="98"/>
      <c r="BK366" s="98"/>
      <c r="BL366" s="98"/>
      <c r="BM366" s="98"/>
      <c r="BN366" s="98"/>
    </row>
    <row r="367">
      <c r="A367" s="485" t="b">
        <v>0</v>
      </c>
      <c r="B367" s="128"/>
      <c r="C367" s="129"/>
      <c r="D367" s="130"/>
      <c r="E367" s="131"/>
      <c r="F367" s="132"/>
      <c r="G367" s="132"/>
      <c r="H367" s="132"/>
      <c r="I367" s="132"/>
      <c r="J367" s="132"/>
      <c r="K367" s="130"/>
      <c r="L367" s="130"/>
      <c r="M367" s="130"/>
      <c r="N367" s="195"/>
      <c r="O367" s="303">
        <v>7.0</v>
      </c>
      <c r="P367" s="304">
        <v>5.0</v>
      </c>
      <c r="Q367" s="294">
        <v>3.0</v>
      </c>
      <c r="R367" s="295">
        <v>4.0</v>
      </c>
      <c r="S367" s="198"/>
      <c r="T367" s="199"/>
      <c r="U367" s="200"/>
      <c r="V367" s="201"/>
      <c r="W367" s="202"/>
      <c r="X367" s="202"/>
      <c r="Y367" s="206">
        <v>0.0</v>
      </c>
      <c r="Z367" s="204">
        <v>30.0</v>
      </c>
      <c r="AA367" s="205" t="s">
        <v>132</v>
      </c>
      <c r="AB367" s="141">
        <v>5.0</v>
      </c>
      <c r="AC367" s="142">
        <v>0.40172453703703703</v>
      </c>
      <c r="AD367" s="206" t="s">
        <v>165</v>
      </c>
      <c r="AE367" s="207" t="s">
        <v>132</v>
      </c>
      <c r="AF367" s="133" t="s">
        <v>133</v>
      </c>
      <c r="AG367" s="207">
        <v>1.52</v>
      </c>
      <c r="AH367" s="449">
        <v>4.8</v>
      </c>
      <c r="AI367" s="146"/>
      <c r="AJ367" s="144"/>
      <c r="AK367" s="147"/>
      <c r="AL367" s="114"/>
      <c r="AM367" s="211"/>
      <c r="AN367" s="132"/>
      <c r="AO367" s="132"/>
      <c r="AP367" s="149"/>
      <c r="AQ367" s="150"/>
      <c r="AR367" s="149"/>
      <c r="AS367" s="132"/>
      <c r="AT367" s="132"/>
      <c r="AU367" s="132"/>
      <c r="AV367" s="132"/>
      <c r="AW367" s="132"/>
      <c r="AX367" s="132"/>
      <c r="AY367" s="132"/>
      <c r="AZ367" s="132"/>
      <c r="BA367" s="132"/>
      <c r="BB367" s="132"/>
      <c r="BC367" s="132"/>
      <c r="BD367" s="132"/>
      <c r="BE367" s="132"/>
      <c r="BF367" s="132"/>
      <c r="BG367" s="132"/>
      <c r="BH367" s="132"/>
      <c r="BI367" s="132"/>
      <c r="BJ367" s="132"/>
      <c r="BK367" s="132"/>
      <c r="BL367" s="132"/>
      <c r="BM367" s="132"/>
      <c r="BN367" s="132"/>
    </row>
    <row r="368">
      <c r="A368" s="484" t="b">
        <v>0</v>
      </c>
      <c r="B368" s="94"/>
      <c r="C368" s="95"/>
      <c r="D368" s="96"/>
      <c r="E368" s="97"/>
      <c r="F368" s="98"/>
      <c r="G368" s="98"/>
      <c r="H368" s="98"/>
      <c r="I368" s="98"/>
      <c r="J368" s="98"/>
      <c r="K368" s="96"/>
      <c r="L368" s="96"/>
      <c r="M368" s="96"/>
      <c r="N368" s="270"/>
      <c r="O368" s="303">
        <v>7.0</v>
      </c>
      <c r="P368" s="304">
        <v>5.0</v>
      </c>
      <c r="Q368" s="294">
        <v>3.0</v>
      </c>
      <c r="R368" s="295">
        <v>5.0</v>
      </c>
      <c r="S368" s="198"/>
      <c r="T368" s="199"/>
      <c r="U368" s="200"/>
      <c r="V368" s="201"/>
      <c r="W368" s="202"/>
      <c r="X368" s="202"/>
      <c r="Y368" s="109"/>
      <c r="Z368" s="280"/>
      <c r="AA368" s="272" t="s">
        <v>133</v>
      </c>
      <c r="AB368" s="107">
        <v>6.0</v>
      </c>
      <c r="AC368" s="108">
        <v>0.40335648148148145</v>
      </c>
      <c r="AD368" s="273" t="s">
        <v>165</v>
      </c>
      <c r="AE368" s="274" t="s">
        <v>132</v>
      </c>
      <c r="AF368" s="99" t="s">
        <v>133</v>
      </c>
      <c r="AG368" s="274">
        <v>1.66</v>
      </c>
      <c r="AH368" s="411">
        <v>3.8</v>
      </c>
      <c r="AI368" s="112"/>
      <c r="AJ368" s="110"/>
      <c r="AK368" s="113"/>
      <c r="AL368" s="114"/>
      <c r="AM368" s="278"/>
      <c r="AN368" s="98"/>
      <c r="AO368" s="98"/>
      <c r="AP368" s="116"/>
      <c r="AQ368" s="117"/>
      <c r="AR368" s="116"/>
      <c r="AS368" s="98"/>
      <c r="AT368" s="98"/>
      <c r="AU368" s="98"/>
      <c r="AV368" s="98"/>
      <c r="AW368" s="98"/>
      <c r="AX368" s="98"/>
      <c r="AY368" s="98"/>
      <c r="AZ368" s="98"/>
      <c r="BA368" s="98"/>
      <c r="BB368" s="98"/>
      <c r="BC368" s="98"/>
      <c r="BD368" s="98"/>
      <c r="BE368" s="98"/>
      <c r="BF368" s="98"/>
      <c r="BG368" s="98"/>
      <c r="BH368" s="98"/>
      <c r="BI368" s="98"/>
      <c r="BJ368" s="98"/>
      <c r="BK368" s="98"/>
      <c r="BL368" s="98"/>
      <c r="BM368" s="98"/>
      <c r="BN368" s="98"/>
    </row>
    <row r="369">
      <c r="A369" s="485" t="b">
        <v>0</v>
      </c>
      <c r="B369" s="128"/>
      <c r="C369" s="129"/>
      <c r="D369" s="130"/>
      <c r="E369" s="131"/>
      <c r="F369" s="132"/>
      <c r="G369" s="132"/>
      <c r="H369" s="132"/>
      <c r="I369" s="132"/>
      <c r="J369" s="132"/>
      <c r="K369" s="130"/>
      <c r="L369" s="130"/>
      <c r="M369" s="130"/>
      <c r="N369" s="195"/>
      <c r="O369" s="303">
        <v>7.0</v>
      </c>
      <c r="P369" s="304">
        <v>5.0</v>
      </c>
      <c r="Q369" s="294">
        <v>4.0</v>
      </c>
      <c r="R369" s="295">
        <v>6.0</v>
      </c>
      <c r="S369" s="198"/>
      <c r="T369" s="199"/>
      <c r="U369" s="200"/>
      <c r="V369" s="201"/>
      <c r="W369" s="202"/>
      <c r="X369" s="202"/>
      <c r="Y369" s="143"/>
      <c r="Z369" s="367"/>
      <c r="AA369" s="205" t="s">
        <v>133</v>
      </c>
      <c r="AB369" s="141">
        <v>7.0</v>
      </c>
      <c r="AC369" s="142">
        <v>0.4087615740740741</v>
      </c>
      <c r="AD369" s="206" t="s">
        <v>165</v>
      </c>
      <c r="AE369" s="207" t="s">
        <v>132</v>
      </c>
      <c r="AF369" s="133" t="s">
        <v>133</v>
      </c>
      <c r="AG369" s="207">
        <v>1.71</v>
      </c>
      <c r="AH369" s="449">
        <v>3.52</v>
      </c>
      <c r="AI369" s="146"/>
      <c r="AJ369" s="144"/>
      <c r="AK369" s="147"/>
      <c r="AL369" s="114"/>
      <c r="AM369" s="211"/>
      <c r="AN369" s="132"/>
      <c r="AO369" s="132"/>
      <c r="AP369" s="149"/>
      <c r="AQ369" s="150"/>
      <c r="AR369" s="149"/>
      <c r="AS369" s="132"/>
      <c r="AT369" s="132"/>
      <c r="AU369" s="132"/>
      <c r="AV369" s="132"/>
      <c r="AW369" s="132"/>
      <c r="AX369" s="132"/>
      <c r="AY369" s="132"/>
      <c r="AZ369" s="132"/>
      <c r="BA369" s="132"/>
      <c r="BB369" s="132"/>
      <c r="BC369" s="132"/>
      <c r="BD369" s="132"/>
      <c r="BE369" s="132"/>
      <c r="BF369" s="132"/>
      <c r="BG369" s="132"/>
      <c r="BH369" s="132"/>
      <c r="BI369" s="132"/>
      <c r="BJ369" s="132"/>
      <c r="BK369" s="132"/>
      <c r="BL369" s="132"/>
      <c r="BM369" s="132"/>
      <c r="BN369" s="132"/>
    </row>
    <row r="370">
      <c r="A370" s="484" t="b">
        <v>0</v>
      </c>
      <c r="B370" s="94"/>
      <c r="C370" s="95"/>
      <c r="D370" s="96"/>
      <c r="E370" s="97"/>
      <c r="F370" s="98"/>
      <c r="G370" s="98"/>
      <c r="H370" s="98"/>
      <c r="I370" s="98"/>
      <c r="J370" s="98"/>
      <c r="K370" s="96"/>
      <c r="L370" s="96"/>
      <c r="M370" s="96"/>
      <c r="N370" s="270"/>
      <c r="O370" s="303">
        <v>7.0</v>
      </c>
      <c r="P370" s="304">
        <v>5.0</v>
      </c>
      <c r="Q370" s="294">
        <v>4.0</v>
      </c>
      <c r="R370" s="295">
        <v>6.0</v>
      </c>
      <c r="S370" s="198"/>
      <c r="T370" s="199"/>
      <c r="U370" s="200"/>
      <c r="V370" s="201"/>
      <c r="W370" s="202"/>
      <c r="X370" s="202"/>
      <c r="Y370" s="109"/>
      <c r="Z370" s="280"/>
      <c r="AA370" s="272" t="s">
        <v>133</v>
      </c>
      <c r="AB370" s="107">
        <v>8.0</v>
      </c>
      <c r="AC370" s="108">
        <v>0.4096875</v>
      </c>
      <c r="AD370" s="273" t="s">
        <v>245</v>
      </c>
      <c r="AE370" s="274" t="s">
        <v>132</v>
      </c>
      <c r="AF370" s="99" t="s">
        <v>133</v>
      </c>
      <c r="AG370" s="274">
        <v>1.79</v>
      </c>
      <c r="AH370" s="411">
        <v>6.45</v>
      </c>
      <c r="AI370" s="112"/>
      <c r="AJ370" s="110"/>
      <c r="AK370" s="113"/>
      <c r="AL370" s="114"/>
      <c r="AM370" s="278"/>
      <c r="AN370" s="98"/>
      <c r="AO370" s="98"/>
      <c r="AP370" s="116"/>
      <c r="AQ370" s="117"/>
      <c r="AR370" s="116"/>
      <c r="AS370" s="98"/>
      <c r="AT370" s="98"/>
      <c r="AU370" s="98"/>
      <c r="AV370" s="98"/>
      <c r="AW370" s="98"/>
      <c r="AX370" s="98"/>
      <c r="AY370" s="98"/>
      <c r="AZ370" s="98"/>
      <c r="BA370" s="98"/>
      <c r="BB370" s="98"/>
      <c r="BC370" s="98"/>
      <c r="BD370" s="98"/>
      <c r="BE370" s="98"/>
      <c r="BF370" s="98"/>
      <c r="BG370" s="98"/>
      <c r="BH370" s="98"/>
      <c r="BI370" s="98"/>
      <c r="BJ370" s="98"/>
      <c r="BK370" s="98"/>
      <c r="BL370" s="98"/>
      <c r="BM370" s="98"/>
      <c r="BN370" s="98"/>
    </row>
    <row r="371">
      <c r="A371" s="485" t="b">
        <v>0</v>
      </c>
      <c r="B371" s="128"/>
      <c r="C371" s="129"/>
      <c r="D371" s="130"/>
      <c r="E371" s="131"/>
      <c r="F371" s="132"/>
      <c r="G371" s="132"/>
      <c r="H371" s="132"/>
      <c r="I371" s="132"/>
      <c r="J371" s="132"/>
      <c r="K371" s="130"/>
      <c r="L371" s="130"/>
      <c r="M371" s="130"/>
      <c r="N371" s="195"/>
      <c r="O371" s="303">
        <v>7.0</v>
      </c>
      <c r="P371" s="304">
        <v>5.0</v>
      </c>
      <c r="Q371" s="294">
        <v>4.0</v>
      </c>
      <c r="R371" s="295">
        <v>6.0</v>
      </c>
      <c r="S371" s="296">
        <v>0.0</v>
      </c>
      <c r="T371" s="297">
        <v>1.0</v>
      </c>
      <c r="U371" s="200"/>
      <c r="V371" s="201"/>
      <c r="W371" s="202"/>
      <c r="X371" s="202"/>
      <c r="Y371" s="143"/>
      <c r="Z371" s="367"/>
      <c r="AA371" s="205" t="s">
        <v>132</v>
      </c>
      <c r="AB371" s="141">
        <v>9.0</v>
      </c>
      <c r="AC371" s="142">
        <v>0.4125347222222222</v>
      </c>
      <c r="AD371" s="206" t="s">
        <v>245</v>
      </c>
      <c r="AE371" s="207" t="s">
        <v>132</v>
      </c>
      <c r="AF371" s="133" t="s">
        <v>133</v>
      </c>
      <c r="AG371" s="207">
        <v>2.28</v>
      </c>
      <c r="AH371" s="449">
        <v>3.99</v>
      </c>
      <c r="AI371" s="146"/>
      <c r="AJ371" s="144"/>
      <c r="AK371" s="147"/>
      <c r="AL371" s="114"/>
      <c r="AM371" s="211"/>
      <c r="AN371" s="132"/>
      <c r="AO371" s="132"/>
      <c r="AP371" s="149"/>
      <c r="AQ371" s="150"/>
      <c r="AR371" s="149"/>
      <c r="AS371" s="132"/>
      <c r="AT371" s="132"/>
      <c r="AU371" s="132"/>
      <c r="AV371" s="132"/>
      <c r="AW371" s="132"/>
      <c r="AX371" s="132"/>
      <c r="AY371" s="132"/>
      <c r="AZ371" s="132"/>
      <c r="BA371" s="132"/>
      <c r="BB371" s="132"/>
      <c r="BC371" s="132"/>
      <c r="BD371" s="132"/>
      <c r="BE371" s="132"/>
      <c r="BF371" s="132"/>
      <c r="BG371" s="132"/>
      <c r="BH371" s="132"/>
      <c r="BI371" s="132"/>
      <c r="BJ371" s="132"/>
      <c r="BK371" s="132"/>
      <c r="BL371" s="132"/>
      <c r="BM371" s="132"/>
      <c r="BN371" s="132"/>
    </row>
    <row r="372">
      <c r="A372" s="484" t="b">
        <v>0</v>
      </c>
      <c r="B372" s="215"/>
      <c r="C372" s="216"/>
      <c r="D372" s="217"/>
      <c r="E372" s="218"/>
      <c r="F372" s="219"/>
      <c r="G372" s="219"/>
      <c r="H372" s="219"/>
      <c r="I372" s="219"/>
      <c r="J372" s="219"/>
      <c r="K372" s="217"/>
      <c r="L372" s="217"/>
      <c r="M372" s="217"/>
      <c r="N372" s="287"/>
      <c r="O372" s="221">
        <v>7.0</v>
      </c>
      <c r="P372" s="222">
        <v>5.0</v>
      </c>
      <c r="Q372" s="298">
        <v>4.0</v>
      </c>
      <c r="R372" s="299">
        <v>6.0</v>
      </c>
      <c r="S372" s="300">
        <v>6.0</v>
      </c>
      <c r="T372" s="301">
        <v>4.0</v>
      </c>
      <c r="U372" s="227"/>
      <c r="V372" s="228"/>
      <c r="W372" s="229"/>
      <c r="X372" s="229"/>
      <c r="Y372" s="302"/>
      <c r="Z372" s="231"/>
      <c r="AA372" s="232"/>
      <c r="AB372" s="233"/>
      <c r="AC372" s="234"/>
      <c r="AD372" s="235" t="s">
        <v>142</v>
      </c>
      <c r="AE372" s="236"/>
      <c r="AF372" s="237"/>
      <c r="AG372" s="236"/>
      <c r="AH372" s="463"/>
      <c r="AI372" s="390"/>
      <c r="AJ372" s="236"/>
      <c r="AK372" s="391"/>
      <c r="AL372" s="242"/>
      <c r="AM372" s="243"/>
      <c r="AN372" s="219"/>
      <c r="AO372" s="219"/>
      <c r="AP372" s="244"/>
      <c r="AQ372" s="245"/>
      <c r="AR372" s="116"/>
      <c r="AS372" s="98"/>
      <c r="AT372" s="98"/>
      <c r="AU372" s="98"/>
      <c r="AV372" s="98"/>
      <c r="AW372" s="98"/>
      <c r="AX372" s="98"/>
      <c r="AY372" s="98"/>
      <c r="AZ372" s="98"/>
      <c r="BA372" s="98"/>
      <c r="BB372" s="98"/>
      <c r="BC372" s="98"/>
      <c r="BD372" s="98"/>
      <c r="BE372" s="98"/>
      <c r="BF372" s="98"/>
      <c r="BG372" s="98"/>
      <c r="BH372" s="98"/>
      <c r="BI372" s="98"/>
      <c r="BJ372" s="98"/>
      <c r="BK372" s="98"/>
      <c r="BL372" s="98"/>
      <c r="BM372" s="98"/>
      <c r="BN372" s="98"/>
    </row>
    <row r="373">
      <c r="A373" s="485" t="b">
        <v>0</v>
      </c>
      <c r="B373" s="288">
        <v>44600.0</v>
      </c>
      <c r="C373" s="289">
        <v>0.8287268518518518</v>
      </c>
      <c r="D373" s="134" t="s">
        <v>672</v>
      </c>
      <c r="E373" s="487" t="s">
        <v>16</v>
      </c>
      <c r="F373" s="395" t="s">
        <v>144</v>
      </c>
      <c r="G373" s="133" t="s">
        <v>59</v>
      </c>
      <c r="H373" s="251" t="s">
        <v>467</v>
      </c>
      <c r="I373" s="133" t="s">
        <v>673</v>
      </c>
      <c r="J373" s="133" t="s">
        <v>674</v>
      </c>
      <c r="K373" s="134" t="s">
        <v>674</v>
      </c>
      <c r="L373" s="134"/>
      <c r="M373" s="134"/>
      <c r="N373" s="195"/>
      <c r="O373" s="168">
        <v>3.0</v>
      </c>
      <c r="P373" s="169">
        <v>6.0</v>
      </c>
      <c r="Q373" s="294">
        <v>1.0</v>
      </c>
      <c r="R373" s="295">
        <v>2.0</v>
      </c>
      <c r="S373" s="198"/>
      <c r="T373" s="199"/>
      <c r="U373" s="200"/>
      <c r="V373" s="201"/>
      <c r="W373" s="202"/>
      <c r="X373" s="202"/>
      <c r="Y373" s="143"/>
      <c r="Z373" s="367"/>
      <c r="AA373" s="205" t="s">
        <v>133</v>
      </c>
      <c r="AB373" s="141">
        <v>1.0</v>
      </c>
      <c r="AC373" s="142">
        <v>0.8104976851851852</v>
      </c>
      <c r="AD373" s="206" t="s">
        <v>140</v>
      </c>
      <c r="AE373" s="207" t="s">
        <v>133</v>
      </c>
      <c r="AF373" s="133" t="s">
        <v>166</v>
      </c>
      <c r="AG373" s="207">
        <v>1.15</v>
      </c>
      <c r="AH373" s="449">
        <v>66.67</v>
      </c>
      <c r="AI373" s="209">
        <v>10.0</v>
      </c>
      <c r="AJ373" s="207">
        <v>0.0</v>
      </c>
      <c r="AK373" s="210">
        <v>-10.0</v>
      </c>
      <c r="AL373" s="114"/>
      <c r="AM373" s="265">
        <f>AK373+AM363</f>
        <v>2116.66</v>
      </c>
      <c r="AN373" s="266">
        <f>if(AM373&gt;AN363,AM373,AN363)</f>
        <v>2179.83</v>
      </c>
      <c r="AO373" s="266">
        <f>AM373-AN373</f>
        <v>-63.17</v>
      </c>
      <c r="AP373" s="267">
        <f>AO373/AN373</f>
        <v>-0.02897932408</v>
      </c>
      <c r="AQ373" s="268">
        <f>AK373/AI373</f>
        <v>-1</v>
      </c>
      <c r="AR373" s="149"/>
      <c r="AS373" s="132"/>
      <c r="AT373" s="132"/>
      <c r="AU373" s="132"/>
      <c r="AV373" s="132"/>
      <c r="AW373" s="132"/>
      <c r="AX373" s="132"/>
      <c r="AY373" s="132"/>
      <c r="AZ373" s="132"/>
      <c r="BA373" s="132"/>
      <c r="BB373" s="132"/>
      <c r="BC373" s="132"/>
      <c r="BD373" s="132"/>
      <c r="BE373" s="132"/>
      <c r="BF373" s="132"/>
      <c r="BG373" s="132"/>
      <c r="BH373" s="132"/>
      <c r="BI373" s="132"/>
      <c r="BJ373" s="132"/>
      <c r="BK373" s="132"/>
      <c r="BL373" s="132"/>
      <c r="BM373" s="132"/>
      <c r="BN373" s="132"/>
    </row>
    <row r="374">
      <c r="A374" s="484" t="b">
        <v>0</v>
      </c>
      <c r="B374" s="94"/>
      <c r="C374" s="95"/>
      <c r="D374" s="96"/>
      <c r="E374" s="97"/>
      <c r="F374" s="98"/>
      <c r="G374" s="98"/>
      <c r="H374" s="98" t="str">
        <f>VLOOKUP(H373,VALIDATION!F:G,2,false)</f>
        <v>61f51d4fa4eaad5dc97704e1</v>
      </c>
      <c r="I374" s="99">
        <v>1.9</v>
      </c>
      <c r="J374" s="99">
        <v>2.1</v>
      </c>
      <c r="K374" s="96"/>
      <c r="L374" s="96"/>
      <c r="M374" s="96"/>
      <c r="N374" s="279"/>
      <c r="O374" s="168">
        <v>3.0</v>
      </c>
      <c r="P374" s="169">
        <v>6.0</v>
      </c>
      <c r="Q374" s="294">
        <v>2.0</v>
      </c>
      <c r="R374" s="295">
        <v>2.0</v>
      </c>
      <c r="S374" s="198"/>
      <c r="T374" s="199"/>
      <c r="U374" s="200"/>
      <c r="V374" s="201"/>
      <c r="W374" s="202"/>
      <c r="X374" s="202"/>
      <c r="Y374" s="109"/>
      <c r="Z374" s="280"/>
      <c r="AA374" s="272" t="s">
        <v>132</v>
      </c>
      <c r="AB374" s="107">
        <v>2.0</v>
      </c>
      <c r="AC374" s="108">
        <v>0.8138888888888889</v>
      </c>
      <c r="AD374" s="273" t="s">
        <v>165</v>
      </c>
      <c r="AE374" s="274" t="s">
        <v>133</v>
      </c>
      <c r="AF374" s="99" t="s">
        <v>133</v>
      </c>
      <c r="AG374" s="274">
        <v>1.36</v>
      </c>
      <c r="AH374" s="411">
        <v>13.89</v>
      </c>
      <c r="AI374" s="112"/>
      <c r="AJ374" s="110"/>
      <c r="AK374" s="113"/>
      <c r="AL374" s="114"/>
      <c r="AM374" s="278"/>
      <c r="AN374" s="98"/>
      <c r="AO374" s="98"/>
      <c r="AP374" s="116"/>
      <c r="AQ374" s="117"/>
      <c r="AR374" s="116"/>
      <c r="AS374" s="98"/>
      <c r="AT374" s="98"/>
      <c r="AU374" s="98"/>
      <c r="AV374" s="98"/>
      <c r="AW374" s="98"/>
      <c r="AX374" s="98"/>
      <c r="AY374" s="98"/>
      <c r="AZ374" s="98"/>
      <c r="BA374" s="98"/>
      <c r="BB374" s="98"/>
      <c r="BC374" s="98"/>
      <c r="BD374" s="98"/>
      <c r="BE374" s="98"/>
      <c r="BF374" s="98"/>
      <c r="BG374" s="98"/>
      <c r="BH374" s="98"/>
      <c r="BI374" s="98"/>
      <c r="BJ374" s="98"/>
      <c r="BK374" s="98"/>
      <c r="BL374" s="98"/>
      <c r="BM374" s="98"/>
      <c r="BN374" s="98"/>
    </row>
    <row r="375">
      <c r="A375" s="485" t="b">
        <v>0</v>
      </c>
      <c r="B375" s="128"/>
      <c r="C375" s="129"/>
      <c r="D375" s="130"/>
      <c r="E375" s="131"/>
      <c r="F375" s="132"/>
      <c r="G375" s="132"/>
      <c r="H375" s="132"/>
      <c r="I375" s="132"/>
      <c r="J375" s="132"/>
      <c r="K375" s="130"/>
      <c r="L375" s="130"/>
      <c r="M375" s="130"/>
      <c r="N375" s="195"/>
      <c r="O375" s="168">
        <v>3.0</v>
      </c>
      <c r="P375" s="169">
        <v>6.0</v>
      </c>
      <c r="Q375" s="294">
        <v>2.0</v>
      </c>
      <c r="R375" s="295">
        <v>3.0</v>
      </c>
      <c r="S375" s="198"/>
      <c r="T375" s="199"/>
      <c r="U375" s="200"/>
      <c r="V375" s="201"/>
      <c r="W375" s="202"/>
      <c r="X375" s="202"/>
      <c r="Y375" s="143"/>
      <c r="Z375" s="367"/>
      <c r="AA375" s="205" t="s">
        <v>133</v>
      </c>
      <c r="AB375" s="141">
        <v>3.0</v>
      </c>
      <c r="AC375" s="142">
        <v>0.8166898148148148</v>
      </c>
      <c r="AD375" s="206" t="s">
        <v>296</v>
      </c>
      <c r="AE375" s="207" t="s">
        <v>133</v>
      </c>
      <c r="AF375" s="133" t="s">
        <v>166</v>
      </c>
      <c r="AG375" s="207">
        <v>1.13</v>
      </c>
      <c r="AH375" s="449">
        <v>38.46</v>
      </c>
      <c r="AI375" s="146"/>
      <c r="AJ375" s="144"/>
      <c r="AK375" s="210"/>
      <c r="AL375" s="114"/>
      <c r="AM375" s="211"/>
      <c r="AN375" s="132"/>
      <c r="AO375" s="132"/>
      <c r="AP375" s="149"/>
      <c r="AQ375" s="150"/>
      <c r="AR375" s="149"/>
      <c r="AS375" s="132"/>
      <c r="AT375" s="132"/>
      <c r="AU375" s="132"/>
      <c r="AV375" s="132"/>
      <c r="AW375" s="132"/>
      <c r="AX375" s="132"/>
      <c r="AY375" s="132"/>
      <c r="AZ375" s="132"/>
      <c r="BA375" s="132"/>
      <c r="BB375" s="132"/>
      <c r="BC375" s="132"/>
      <c r="BD375" s="132"/>
      <c r="BE375" s="132"/>
      <c r="BF375" s="132"/>
      <c r="BG375" s="132"/>
      <c r="BH375" s="132"/>
      <c r="BI375" s="132"/>
      <c r="BJ375" s="132"/>
      <c r="BK375" s="132"/>
      <c r="BL375" s="132"/>
      <c r="BM375" s="132"/>
      <c r="BN375" s="132"/>
    </row>
    <row r="376">
      <c r="A376" s="484" t="b">
        <v>0</v>
      </c>
      <c r="B376" s="215"/>
      <c r="C376" s="216"/>
      <c r="D376" s="217"/>
      <c r="E376" s="218"/>
      <c r="F376" s="219"/>
      <c r="G376" s="219"/>
      <c r="H376" s="219"/>
      <c r="I376" s="219"/>
      <c r="J376" s="219"/>
      <c r="K376" s="217"/>
      <c r="L376" s="217"/>
      <c r="M376" s="217"/>
      <c r="N376" s="287"/>
      <c r="O376" s="221">
        <v>3.0</v>
      </c>
      <c r="P376" s="222">
        <v>6.0</v>
      </c>
      <c r="Q376" s="298">
        <v>3.0</v>
      </c>
      <c r="R376" s="299">
        <v>6.0</v>
      </c>
      <c r="S376" s="225"/>
      <c r="T376" s="226"/>
      <c r="U376" s="227"/>
      <c r="V376" s="228"/>
      <c r="W376" s="229"/>
      <c r="X376" s="229"/>
      <c r="Y376" s="302"/>
      <c r="Z376" s="231"/>
      <c r="AA376" s="232"/>
      <c r="AB376" s="233"/>
      <c r="AC376" s="234"/>
      <c r="AD376" s="235" t="s">
        <v>142</v>
      </c>
      <c r="AE376" s="236"/>
      <c r="AF376" s="237"/>
      <c r="AG376" s="236"/>
      <c r="AH376" s="463"/>
      <c r="AI376" s="390"/>
      <c r="AJ376" s="236"/>
      <c r="AK376" s="391"/>
      <c r="AL376" s="242"/>
      <c r="AM376" s="243"/>
      <c r="AN376" s="219"/>
      <c r="AO376" s="219"/>
      <c r="AP376" s="244"/>
      <c r="AQ376" s="245"/>
      <c r="AR376" s="116"/>
      <c r="AS376" s="98"/>
      <c r="AT376" s="98"/>
      <c r="AU376" s="98"/>
      <c r="AV376" s="98"/>
      <c r="AW376" s="98"/>
      <c r="AX376" s="98"/>
      <c r="AY376" s="98"/>
      <c r="AZ376" s="98"/>
      <c r="BA376" s="98"/>
      <c r="BB376" s="98"/>
      <c r="BC376" s="98"/>
      <c r="BD376" s="98"/>
      <c r="BE376" s="98"/>
      <c r="BF376" s="98"/>
      <c r="BG376" s="98"/>
      <c r="BH376" s="98"/>
      <c r="BI376" s="98"/>
      <c r="BJ376" s="98"/>
      <c r="BK376" s="98"/>
      <c r="BL376" s="98"/>
      <c r="BM376" s="98"/>
      <c r="BN376" s="98"/>
    </row>
    <row r="377">
      <c r="A377" s="485" t="b">
        <v>0</v>
      </c>
      <c r="B377" s="288">
        <v>44601.0</v>
      </c>
      <c r="C377" s="289">
        <v>0.29885416666666664</v>
      </c>
      <c r="D377" s="134" t="s">
        <v>675</v>
      </c>
      <c r="E377" s="487" t="s">
        <v>16</v>
      </c>
      <c r="F377" s="395" t="s">
        <v>144</v>
      </c>
      <c r="G377" s="133" t="s">
        <v>59</v>
      </c>
      <c r="H377" s="251" t="s">
        <v>254</v>
      </c>
      <c r="I377" s="133" t="s">
        <v>676</v>
      </c>
      <c r="J377" s="133" t="s">
        <v>520</v>
      </c>
      <c r="K377" s="134" t="s">
        <v>676</v>
      </c>
      <c r="L377" s="134"/>
      <c r="M377" s="134"/>
      <c r="N377" s="195"/>
      <c r="O377" s="168">
        <v>7.0</v>
      </c>
      <c r="P377" s="169">
        <v>5.0</v>
      </c>
      <c r="Q377" s="196"/>
      <c r="R377" s="197"/>
      <c r="S377" s="198"/>
      <c r="T377" s="199"/>
      <c r="U377" s="200"/>
      <c r="V377" s="201"/>
      <c r="W377" s="202"/>
      <c r="X377" s="202"/>
      <c r="Y377" s="143"/>
      <c r="Z377" s="367"/>
      <c r="AA377" s="205" t="s">
        <v>132</v>
      </c>
      <c r="AB377" s="141">
        <v>1.0</v>
      </c>
      <c r="AC377" s="142">
        <v>0.27175925925925926</v>
      </c>
      <c r="AD377" s="206" t="s">
        <v>140</v>
      </c>
      <c r="AE377" s="207" t="s">
        <v>133</v>
      </c>
      <c r="AF377" s="133" t="s">
        <v>133</v>
      </c>
      <c r="AG377" s="207">
        <v>2.88</v>
      </c>
      <c r="AH377" s="449">
        <v>15.0</v>
      </c>
      <c r="AI377" s="209">
        <v>20.0</v>
      </c>
      <c r="AJ377" s="207">
        <v>0.0</v>
      </c>
      <c r="AK377" s="210">
        <v>-20.0</v>
      </c>
      <c r="AL377" s="114"/>
      <c r="AM377" s="265">
        <f>AK377+AM373</f>
        <v>2096.66</v>
      </c>
      <c r="AN377" s="266">
        <f>if(AM377&gt;AN373,AM377,AN373)</f>
        <v>2179.83</v>
      </c>
      <c r="AO377" s="266">
        <f>AM377-AN377</f>
        <v>-83.17</v>
      </c>
      <c r="AP377" s="267">
        <f>AO377/AN377</f>
        <v>-0.03815435149</v>
      </c>
      <c r="AQ377" s="268">
        <f>AK377/AI377</f>
        <v>-1</v>
      </c>
      <c r="AR377" s="149"/>
      <c r="AS377" s="132"/>
      <c r="AT377" s="132"/>
      <c r="AU377" s="132"/>
      <c r="AV377" s="132"/>
      <c r="AW377" s="132"/>
      <c r="AX377" s="132"/>
      <c r="AY377" s="132"/>
      <c r="AZ377" s="132"/>
      <c r="BA377" s="132"/>
      <c r="BB377" s="132"/>
      <c r="BC377" s="132"/>
      <c r="BD377" s="132"/>
      <c r="BE377" s="132"/>
      <c r="BF377" s="132"/>
      <c r="BG377" s="132"/>
      <c r="BH377" s="132"/>
      <c r="BI377" s="132"/>
      <c r="BJ377" s="132"/>
      <c r="BK377" s="132"/>
      <c r="BL377" s="132"/>
      <c r="BM377" s="132"/>
      <c r="BN377" s="132"/>
    </row>
    <row r="378">
      <c r="A378" s="484" t="b">
        <v>0</v>
      </c>
      <c r="B378" s="94"/>
      <c r="C378" s="95"/>
      <c r="D378" s="96"/>
      <c r="E378" s="97"/>
      <c r="F378" s="98"/>
      <c r="G378" s="98"/>
      <c r="H378" s="98" t="str">
        <f>VLOOKUP(H377,VALIDATION!F:G,2,false)</f>
        <v>61fe7fd0a4eaad5dc977083b</v>
      </c>
      <c r="I378" s="99">
        <v>2.44</v>
      </c>
      <c r="J378" s="99">
        <v>1.7</v>
      </c>
      <c r="K378" s="96"/>
      <c r="L378" s="96"/>
      <c r="M378" s="96"/>
      <c r="N378" s="270"/>
      <c r="O378" s="168">
        <v>7.0</v>
      </c>
      <c r="P378" s="169">
        <v>5.0</v>
      </c>
      <c r="Q378" s="294">
        <v>3.0</v>
      </c>
      <c r="R378" s="295">
        <v>2.0</v>
      </c>
      <c r="S378" s="198"/>
      <c r="T378" s="199"/>
      <c r="U378" s="200"/>
      <c r="V378" s="201"/>
      <c r="W378" s="202"/>
      <c r="X378" s="202"/>
      <c r="Y378" s="273">
        <v>30.0</v>
      </c>
      <c r="Z378" s="271">
        <v>0.0</v>
      </c>
      <c r="AA378" s="272" t="s">
        <v>133</v>
      </c>
      <c r="AB378" s="107">
        <v>2.0</v>
      </c>
      <c r="AC378" s="108">
        <v>0.2910300925925926</v>
      </c>
      <c r="AD378" s="273" t="s">
        <v>140</v>
      </c>
      <c r="AE378" s="274" t="s">
        <v>133</v>
      </c>
      <c r="AF378" s="99" t="s">
        <v>133</v>
      </c>
      <c r="AG378" s="274">
        <v>5.0</v>
      </c>
      <c r="AH378" s="411">
        <v>5.0</v>
      </c>
      <c r="AI378" s="112"/>
      <c r="AJ378" s="110"/>
      <c r="AK378" s="113"/>
      <c r="AL378" s="114"/>
      <c r="AM378" s="278"/>
      <c r="AN378" s="98"/>
      <c r="AO378" s="98"/>
      <c r="AP378" s="116"/>
      <c r="AQ378" s="117"/>
      <c r="AR378" s="116"/>
      <c r="AS378" s="98"/>
      <c r="AT378" s="98"/>
      <c r="AU378" s="98"/>
      <c r="AV378" s="98"/>
      <c r="AW378" s="98"/>
      <c r="AX378" s="98"/>
      <c r="AY378" s="98"/>
      <c r="AZ378" s="98"/>
      <c r="BA378" s="98"/>
      <c r="BB378" s="98"/>
      <c r="BC378" s="98"/>
      <c r="BD378" s="98"/>
      <c r="BE378" s="98"/>
      <c r="BF378" s="98"/>
      <c r="BG378" s="98"/>
      <c r="BH378" s="98"/>
      <c r="BI378" s="98"/>
      <c r="BJ378" s="98"/>
      <c r="BK378" s="98"/>
      <c r="BL378" s="98"/>
      <c r="BM378" s="98"/>
      <c r="BN378" s="98"/>
    </row>
    <row r="379">
      <c r="A379" s="485" t="b">
        <v>0</v>
      </c>
      <c r="B379" s="313"/>
      <c r="C379" s="314"/>
      <c r="D379" s="315"/>
      <c r="E379" s="316"/>
      <c r="F379" s="317"/>
      <c r="G379" s="317"/>
      <c r="H379" s="317"/>
      <c r="I379" s="317"/>
      <c r="J379" s="317"/>
      <c r="K379" s="315"/>
      <c r="L379" s="315"/>
      <c r="M379" s="315"/>
      <c r="N379" s="318" t="s">
        <v>677</v>
      </c>
      <c r="O379" s="221">
        <v>7.0</v>
      </c>
      <c r="P379" s="222">
        <v>5.0</v>
      </c>
      <c r="Q379" s="298">
        <v>6.0</v>
      </c>
      <c r="R379" s="299">
        <v>3.0</v>
      </c>
      <c r="S379" s="225"/>
      <c r="T379" s="226"/>
      <c r="U379" s="227"/>
      <c r="V379" s="228"/>
      <c r="W379" s="229"/>
      <c r="X379" s="229"/>
      <c r="Y379" s="342"/>
      <c r="Z379" s="323"/>
      <c r="AA379" s="324"/>
      <c r="AB379" s="343"/>
      <c r="AC379" s="326"/>
      <c r="AD379" s="322" t="s">
        <v>142</v>
      </c>
      <c r="AE379" s="327"/>
      <c r="AF379" s="328"/>
      <c r="AG379" s="327"/>
      <c r="AH379" s="444"/>
      <c r="AI379" s="384"/>
      <c r="AJ379" s="327"/>
      <c r="AK379" s="385"/>
      <c r="AL379" s="242"/>
      <c r="AM379" s="333"/>
      <c r="AN379" s="317"/>
      <c r="AO379" s="317"/>
      <c r="AP379" s="334"/>
      <c r="AQ379" s="335"/>
      <c r="AR379" s="149"/>
      <c r="AS379" s="132"/>
      <c r="AT379" s="132"/>
      <c r="AU379" s="132"/>
      <c r="AV379" s="132"/>
      <c r="AW379" s="132"/>
      <c r="AX379" s="132"/>
      <c r="AY379" s="132"/>
      <c r="AZ379" s="132"/>
      <c r="BA379" s="132"/>
      <c r="BB379" s="132"/>
      <c r="BC379" s="132"/>
      <c r="BD379" s="132"/>
      <c r="BE379" s="132"/>
      <c r="BF379" s="132"/>
      <c r="BG379" s="132"/>
      <c r="BH379" s="132"/>
      <c r="BI379" s="132"/>
      <c r="BJ379" s="132"/>
      <c r="BK379" s="132"/>
      <c r="BL379" s="132"/>
      <c r="BM379" s="132"/>
      <c r="BN379" s="132"/>
    </row>
    <row r="380">
      <c r="A380" s="484" t="b">
        <v>0</v>
      </c>
      <c r="B380" s="363">
        <v>44601.0</v>
      </c>
      <c r="C380" s="364">
        <v>0.3020023148148148</v>
      </c>
      <c r="D380" s="100" t="s">
        <v>678</v>
      </c>
      <c r="E380" s="486" t="s">
        <v>16</v>
      </c>
      <c r="F380" s="396" t="s">
        <v>144</v>
      </c>
      <c r="G380" s="99" t="s">
        <v>59</v>
      </c>
      <c r="H380" s="165" t="s">
        <v>254</v>
      </c>
      <c r="I380" s="99" t="s">
        <v>519</v>
      </c>
      <c r="J380" s="99" t="s">
        <v>679</v>
      </c>
      <c r="K380" s="100" t="s">
        <v>679</v>
      </c>
      <c r="L380" s="100"/>
      <c r="M380" s="100"/>
      <c r="N380" s="270"/>
      <c r="O380" s="168">
        <v>1.0</v>
      </c>
      <c r="P380" s="169">
        <v>6.0</v>
      </c>
      <c r="Q380" s="294">
        <v>2.0</v>
      </c>
      <c r="R380" s="295">
        <v>2.0</v>
      </c>
      <c r="S380" s="198"/>
      <c r="T380" s="199"/>
      <c r="U380" s="200"/>
      <c r="V380" s="201"/>
      <c r="W380" s="202"/>
      <c r="X380" s="202"/>
      <c r="Y380" s="273">
        <v>30.0</v>
      </c>
      <c r="Z380" s="271">
        <v>40.0</v>
      </c>
      <c r="AA380" s="272" t="s">
        <v>132</v>
      </c>
      <c r="AB380" s="107">
        <v>1.0</v>
      </c>
      <c r="AC380" s="108">
        <v>0.27716435185185184</v>
      </c>
      <c r="AD380" s="273" t="s">
        <v>140</v>
      </c>
      <c r="AE380" s="274" t="s">
        <v>133</v>
      </c>
      <c r="AF380" s="99" t="s">
        <v>166</v>
      </c>
      <c r="AG380" s="274">
        <v>1.22</v>
      </c>
      <c r="AH380" s="411">
        <v>45.45</v>
      </c>
      <c r="AI380" s="276">
        <v>20.0</v>
      </c>
      <c r="AJ380" s="274">
        <v>0.0</v>
      </c>
      <c r="AK380" s="277">
        <v>-20.0</v>
      </c>
      <c r="AL380" s="114"/>
      <c r="AM380" s="188">
        <f>AK380+AM377</f>
        <v>2076.66</v>
      </c>
      <c r="AN380" s="189">
        <f>if(AM380&gt;AN377,AM380,AN377)</f>
        <v>2179.83</v>
      </c>
      <c r="AO380" s="189">
        <f>AM380-AN380</f>
        <v>-103.17</v>
      </c>
      <c r="AP380" s="190">
        <f>AO380/AN380</f>
        <v>-0.0473293789</v>
      </c>
      <c r="AQ380" s="191">
        <f>AK380/AI380</f>
        <v>-1</v>
      </c>
      <c r="AR380" s="116"/>
      <c r="AS380" s="98"/>
      <c r="AT380" s="98"/>
      <c r="AU380" s="98"/>
      <c r="AV380" s="98"/>
      <c r="AW380" s="98"/>
      <c r="AX380" s="98"/>
      <c r="AY380" s="98"/>
      <c r="AZ380" s="98"/>
      <c r="BA380" s="98"/>
      <c r="BB380" s="98"/>
      <c r="BC380" s="98"/>
      <c r="BD380" s="98"/>
      <c r="BE380" s="98"/>
      <c r="BF380" s="98"/>
      <c r="BG380" s="98"/>
      <c r="BH380" s="98"/>
      <c r="BI380" s="98"/>
      <c r="BJ380" s="98"/>
      <c r="BK380" s="98"/>
      <c r="BL380" s="98"/>
      <c r="BM380" s="98"/>
      <c r="BN380" s="98"/>
    </row>
    <row r="381">
      <c r="A381" s="485" t="b">
        <v>0</v>
      </c>
      <c r="B381" s="128"/>
      <c r="C381" s="129"/>
      <c r="D381" s="130"/>
      <c r="E381" s="131"/>
      <c r="F381" s="132"/>
      <c r="G381" s="132"/>
      <c r="H381" s="132" t="str">
        <f>VLOOKUP(H380,VALIDATION!F:G,2,false)</f>
        <v>61fe7fd0a4eaad5dc977083b</v>
      </c>
      <c r="I381" s="133">
        <v>2.0</v>
      </c>
      <c r="J381" s="133">
        <v>2.0</v>
      </c>
      <c r="K381" s="130"/>
      <c r="L381" s="130"/>
      <c r="M381" s="130"/>
      <c r="N381" s="195"/>
      <c r="O381" s="168">
        <v>1.0</v>
      </c>
      <c r="P381" s="169">
        <v>6.0</v>
      </c>
      <c r="Q381" s="294">
        <v>2.0</v>
      </c>
      <c r="R381" s="295">
        <v>2.0</v>
      </c>
      <c r="S381" s="198"/>
      <c r="T381" s="199"/>
      <c r="U381" s="200"/>
      <c r="V381" s="201"/>
      <c r="W381" s="202"/>
      <c r="X381" s="202"/>
      <c r="Y381" s="206">
        <v>40.0</v>
      </c>
      <c r="Z381" s="204" t="s">
        <v>132</v>
      </c>
      <c r="AA381" s="205" t="s">
        <v>132</v>
      </c>
      <c r="AB381" s="141">
        <v>2.0</v>
      </c>
      <c r="AC381" s="142">
        <v>0.27782407407407406</v>
      </c>
      <c r="AD381" s="206" t="s">
        <v>140</v>
      </c>
      <c r="AE381" s="207" t="s">
        <v>133</v>
      </c>
      <c r="AF381" s="133" t="s">
        <v>166</v>
      </c>
      <c r="AG381" s="207">
        <v>1.21</v>
      </c>
      <c r="AH381" s="449">
        <v>23.8</v>
      </c>
      <c r="AI381" s="146"/>
      <c r="AJ381" s="144"/>
      <c r="AK381" s="147"/>
      <c r="AL381" s="114"/>
      <c r="AM381" s="211"/>
      <c r="AN381" s="132"/>
      <c r="AO381" s="132"/>
      <c r="AP381" s="149"/>
      <c r="AQ381" s="150"/>
      <c r="AR381" s="149"/>
      <c r="AS381" s="132"/>
      <c r="AT381" s="132"/>
      <c r="AU381" s="132"/>
      <c r="AV381" s="132"/>
      <c r="AW381" s="132"/>
      <c r="AX381" s="132"/>
      <c r="AY381" s="132"/>
      <c r="AZ381" s="132"/>
      <c r="BA381" s="132"/>
      <c r="BB381" s="132"/>
      <c r="BC381" s="132"/>
      <c r="BD381" s="132"/>
      <c r="BE381" s="132"/>
      <c r="BF381" s="132"/>
      <c r="BG381" s="132"/>
      <c r="BH381" s="132"/>
      <c r="BI381" s="132"/>
      <c r="BJ381" s="132"/>
      <c r="BK381" s="132"/>
      <c r="BL381" s="132"/>
      <c r="BM381" s="132"/>
      <c r="BN381" s="132"/>
    </row>
    <row r="382">
      <c r="A382" s="484" t="b">
        <v>0</v>
      </c>
      <c r="B382" s="94"/>
      <c r="C382" s="95"/>
      <c r="D382" s="96"/>
      <c r="E382" s="97"/>
      <c r="F382" s="98"/>
      <c r="G382" s="98"/>
      <c r="H382" s="98"/>
      <c r="I382" s="98"/>
      <c r="J382" s="98"/>
      <c r="K382" s="96"/>
      <c r="L382" s="96"/>
      <c r="M382" s="96"/>
      <c r="N382" s="270"/>
      <c r="O382" s="168">
        <v>1.0</v>
      </c>
      <c r="P382" s="169">
        <v>6.0</v>
      </c>
      <c r="Q382" s="294">
        <v>2.0</v>
      </c>
      <c r="R382" s="295">
        <v>3.0</v>
      </c>
      <c r="S382" s="198"/>
      <c r="T382" s="199"/>
      <c r="U382" s="200"/>
      <c r="V382" s="201"/>
      <c r="W382" s="202"/>
      <c r="X382" s="202"/>
      <c r="Y382" s="109"/>
      <c r="Z382" s="280"/>
      <c r="AA382" s="272" t="s">
        <v>133</v>
      </c>
      <c r="AB382" s="107">
        <v>3.0</v>
      </c>
      <c r="AC382" s="108">
        <v>0.27924768518518517</v>
      </c>
      <c r="AD382" s="273" t="s">
        <v>140</v>
      </c>
      <c r="AE382" s="274" t="s">
        <v>133</v>
      </c>
      <c r="AF382" s="99" t="s">
        <v>166</v>
      </c>
      <c r="AG382" s="274">
        <v>1.12</v>
      </c>
      <c r="AH382" s="411">
        <v>41.66</v>
      </c>
      <c r="AI382" s="112"/>
      <c r="AJ382" s="110"/>
      <c r="AK382" s="113"/>
      <c r="AL382" s="114"/>
      <c r="AM382" s="278"/>
      <c r="AN382" s="98"/>
      <c r="AO382" s="98"/>
      <c r="AP382" s="116"/>
      <c r="AQ382" s="117"/>
      <c r="AR382" s="116"/>
      <c r="AS382" s="98"/>
      <c r="AT382" s="98"/>
      <c r="AU382" s="98"/>
      <c r="AV382" s="98"/>
      <c r="AW382" s="98"/>
      <c r="AX382" s="98"/>
      <c r="AY382" s="98"/>
      <c r="AZ382" s="98"/>
      <c r="BA382" s="98"/>
      <c r="BB382" s="98"/>
      <c r="BC382" s="98"/>
      <c r="BD382" s="98"/>
      <c r="BE382" s="98"/>
      <c r="BF382" s="98"/>
      <c r="BG382" s="98"/>
      <c r="BH382" s="98"/>
      <c r="BI382" s="98"/>
      <c r="BJ382" s="98"/>
      <c r="BK382" s="98"/>
      <c r="BL382" s="98"/>
      <c r="BM382" s="98"/>
      <c r="BN382" s="98"/>
    </row>
    <row r="383">
      <c r="A383" s="485" t="b">
        <v>0</v>
      </c>
      <c r="B383" s="313"/>
      <c r="C383" s="314"/>
      <c r="D383" s="315"/>
      <c r="E383" s="316"/>
      <c r="F383" s="317"/>
      <c r="G383" s="317"/>
      <c r="H383" s="317"/>
      <c r="I383" s="317"/>
      <c r="J383" s="317"/>
      <c r="K383" s="315"/>
      <c r="L383" s="315"/>
      <c r="M383" s="315"/>
      <c r="N383" s="318" t="s">
        <v>677</v>
      </c>
      <c r="O383" s="221">
        <v>1.0</v>
      </c>
      <c r="P383" s="222">
        <v>6.0</v>
      </c>
      <c r="Q383" s="298">
        <v>4.0</v>
      </c>
      <c r="R383" s="299">
        <v>6.0</v>
      </c>
      <c r="S383" s="225"/>
      <c r="T383" s="226"/>
      <c r="U383" s="227"/>
      <c r="V383" s="228"/>
      <c r="W383" s="229"/>
      <c r="X383" s="229"/>
      <c r="Y383" s="342"/>
      <c r="Z383" s="323"/>
      <c r="AA383" s="324"/>
      <c r="AB383" s="343"/>
      <c r="AC383" s="326"/>
      <c r="AD383" s="322" t="s">
        <v>142</v>
      </c>
      <c r="AE383" s="327"/>
      <c r="AF383" s="328"/>
      <c r="AG383" s="327"/>
      <c r="AH383" s="444"/>
      <c r="AI383" s="384"/>
      <c r="AJ383" s="327"/>
      <c r="AK383" s="385"/>
      <c r="AL383" s="242"/>
      <c r="AM383" s="333"/>
      <c r="AN383" s="317"/>
      <c r="AO383" s="317"/>
      <c r="AP383" s="334"/>
      <c r="AQ383" s="335"/>
      <c r="AR383" s="149"/>
      <c r="AS383" s="132"/>
      <c r="AT383" s="132"/>
      <c r="AU383" s="132"/>
      <c r="AV383" s="132"/>
      <c r="AW383" s="132"/>
      <c r="AX383" s="132"/>
      <c r="AY383" s="132"/>
      <c r="AZ383" s="132"/>
      <c r="BA383" s="132"/>
      <c r="BB383" s="132"/>
      <c r="BC383" s="132"/>
      <c r="BD383" s="132"/>
      <c r="BE383" s="132"/>
      <c r="BF383" s="132"/>
      <c r="BG383" s="132"/>
      <c r="BH383" s="132"/>
      <c r="BI383" s="132"/>
      <c r="BJ383" s="132"/>
      <c r="BK383" s="132"/>
      <c r="BL383" s="132"/>
      <c r="BM383" s="132"/>
      <c r="BN383" s="132"/>
    </row>
    <row r="384">
      <c r="A384" s="484" t="b">
        <v>0</v>
      </c>
      <c r="B384" s="363">
        <v>44601.0</v>
      </c>
      <c r="C384" s="364">
        <v>0.43929398148148147</v>
      </c>
      <c r="D384" s="100" t="s">
        <v>680</v>
      </c>
      <c r="E384" s="486" t="s">
        <v>16</v>
      </c>
      <c r="F384" s="396" t="s">
        <v>144</v>
      </c>
      <c r="G384" s="99" t="s">
        <v>54</v>
      </c>
      <c r="H384" s="165" t="s">
        <v>162</v>
      </c>
      <c r="I384" s="99" t="s">
        <v>481</v>
      </c>
      <c r="J384" s="99" t="s">
        <v>681</v>
      </c>
      <c r="K384" s="344" t="s">
        <v>681</v>
      </c>
      <c r="L384" s="344"/>
      <c r="M384" s="344"/>
      <c r="N384" s="270"/>
      <c r="O384" s="168">
        <v>2.0</v>
      </c>
      <c r="P384" s="169">
        <v>6.0</v>
      </c>
      <c r="Q384" s="294">
        <v>4.0</v>
      </c>
      <c r="R384" s="295">
        <v>4.0</v>
      </c>
      <c r="S384" s="198"/>
      <c r="T384" s="199"/>
      <c r="U384" s="200"/>
      <c r="V384" s="201"/>
      <c r="W384" s="202"/>
      <c r="X384" s="202"/>
      <c r="Y384" s="273">
        <v>40.0</v>
      </c>
      <c r="Z384" s="271" t="s">
        <v>132</v>
      </c>
      <c r="AA384" s="272" t="s">
        <v>132</v>
      </c>
      <c r="AB384" s="107">
        <v>1.0</v>
      </c>
      <c r="AC384" s="108">
        <v>0.36431712962962964</v>
      </c>
      <c r="AD384" s="273" t="s">
        <v>140</v>
      </c>
      <c r="AE384" s="274" t="s">
        <v>133</v>
      </c>
      <c r="AF384" s="99" t="s">
        <v>166</v>
      </c>
      <c r="AG384" s="274">
        <v>1.35</v>
      </c>
      <c r="AH384" s="411">
        <v>42.85</v>
      </c>
      <c r="AI384" s="276">
        <v>15.0</v>
      </c>
      <c r="AJ384" s="274">
        <v>0.42</v>
      </c>
      <c r="AK384" s="277">
        <v>20.46</v>
      </c>
      <c r="AL384" s="114"/>
      <c r="AM384" s="188">
        <f>AK384+AM380</f>
        <v>2097.12</v>
      </c>
      <c r="AN384" s="189">
        <f>if(AM384&gt;AN380,AM384,AN380)</f>
        <v>2179.83</v>
      </c>
      <c r="AO384" s="189">
        <f>AM384-AN384</f>
        <v>-82.71</v>
      </c>
      <c r="AP384" s="190">
        <f>AO384/AN384</f>
        <v>-0.03794332586</v>
      </c>
      <c r="AQ384" s="191">
        <f>AK384/AI384</f>
        <v>1.364</v>
      </c>
      <c r="AR384" s="116"/>
      <c r="AS384" s="98"/>
      <c r="AT384" s="98"/>
      <c r="AU384" s="98"/>
      <c r="AV384" s="98"/>
      <c r="AW384" s="98"/>
      <c r="AX384" s="98"/>
      <c r="AY384" s="98"/>
      <c r="AZ384" s="98"/>
      <c r="BA384" s="98"/>
      <c r="BB384" s="98"/>
      <c r="BC384" s="98"/>
      <c r="BD384" s="98"/>
      <c r="BE384" s="98"/>
      <c r="BF384" s="98"/>
      <c r="BG384" s="98"/>
      <c r="BH384" s="98"/>
      <c r="BI384" s="98"/>
      <c r="BJ384" s="98"/>
      <c r="BK384" s="98"/>
      <c r="BL384" s="98"/>
      <c r="BM384" s="98"/>
      <c r="BN384" s="98"/>
    </row>
    <row r="385">
      <c r="A385" s="485" t="b">
        <v>0</v>
      </c>
      <c r="B385" s="128"/>
      <c r="C385" s="129"/>
      <c r="D385" s="130"/>
      <c r="E385" s="131"/>
      <c r="F385" s="132"/>
      <c r="G385" s="132"/>
      <c r="H385" s="132" t="str">
        <f>VLOOKUP(H384,VALIDATION!F:G,2,false)</f>
        <v>61e42e00a4eaad5dc9770002</v>
      </c>
      <c r="I385" s="133">
        <v>1.28</v>
      </c>
      <c r="J385" s="133">
        <v>4.6</v>
      </c>
      <c r="K385" s="130"/>
      <c r="L385" s="130"/>
      <c r="M385" s="130"/>
      <c r="N385" s="397" t="s">
        <v>376</v>
      </c>
      <c r="O385" s="168">
        <v>2.0</v>
      </c>
      <c r="P385" s="169">
        <v>6.0</v>
      </c>
      <c r="Q385" s="294">
        <v>4.0</v>
      </c>
      <c r="R385" s="295">
        <v>4.0</v>
      </c>
      <c r="S385" s="198"/>
      <c r="T385" s="199"/>
      <c r="U385" s="200"/>
      <c r="V385" s="201"/>
      <c r="W385" s="202"/>
      <c r="X385" s="202"/>
      <c r="Y385" s="206">
        <v>40.0</v>
      </c>
      <c r="Z385" s="204">
        <v>40.0</v>
      </c>
      <c r="AA385" s="205" t="s">
        <v>132</v>
      </c>
      <c r="AB385" s="141">
        <v>2.0</v>
      </c>
      <c r="AC385" s="142">
        <v>0.365</v>
      </c>
      <c r="AD385" s="206" t="s">
        <v>165</v>
      </c>
      <c r="AE385" s="207" t="s">
        <v>133</v>
      </c>
      <c r="AF385" s="133" t="s">
        <v>133</v>
      </c>
      <c r="AG385" s="207">
        <v>1.54</v>
      </c>
      <c r="AH385" s="449">
        <v>13.88</v>
      </c>
      <c r="AI385" s="146"/>
      <c r="AJ385" s="144"/>
      <c r="AK385" s="210"/>
      <c r="AL385" s="114"/>
      <c r="AM385" s="211"/>
      <c r="AN385" s="132"/>
      <c r="AO385" s="132"/>
      <c r="AP385" s="149"/>
      <c r="AQ385" s="150"/>
      <c r="AR385" s="149"/>
      <c r="AS385" s="132"/>
      <c r="AT385" s="132"/>
      <c r="AU385" s="132"/>
      <c r="AV385" s="132"/>
      <c r="AW385" s="132"/>
      <c r="AX385" s="132"/>
      <c r="AY385" s="132"/>
      <c r="AZ385" s="132"/>
      <c r="BA385" s="132"/>
      <c r="BB385" s="132"/>
      <c r="BC385" s="132"/>
      <c r="BD385" s="132"/>
      <c r="BE385" s="132"/>
      <c r="BF385" s="132"/>
      <c r="BG385" s="132"/>
      <c r="BH385" s="132"/>
      <c r="BI385" s="132"/>
      <c r="BJ385" s="132"/>
      <c r="BK385" s="132"/>
      <c r="BL385" s="132"/>
      <c r="BM385" s="132"/>
      <c r="BN385" s="132"/>
    </row>
    <row r="386">
      <c r="A386" s="484" t="b">
        <v>0</v>
      </c>
      <c r="B386" s="94"/>
      <c r="C386" s="95"/>
      <c r="D386" s="96"/>
      <c r="E386" s="97"/>
      <c r="F386" s="98"/>
      <c r="G386" s="98"/>
      <c r="H386" s="98"/>
      <c r="I386" s="98"/>
      <c r="J386" s="98"/>
      <c r="K386" s="96"/>
      <c r="L386" s="96"/>
      <c r="M386" s="96"/>
      <c r="N386" s="270"/>
      <c r="O386" s="168">
        <v>2.0</v>
      </c>
      <c r="P386" s="169">
        <v>6.0</v>
      </c>
      <c r="Q386" s="294">
        <v>6.0</v>
      </c>
      <c r="R386" s="295">
        <v>5.0</v>
      </c>
      <c r="S386" s="198"/>
      <c r="T386" s="199"/>
      <c r="U386" s="200"/>
      <c r="V386" s="201"/>
      <c r="W386" s="202"/>
      <c r="X386" s="202"/>
      <c r="Y386" s="273">
        <v>40.0</v>
      </c>
      <c r="Z386" s="271">
        <v>30.0</v>
      </c>
      <c r="AA386" s="272" t="s">
        <v>133</v>
      </c>
      <c r="AB386" s="107">
        <v>3.0</v>
      </c>
      <c r="AC386" s="108">
        <v>0.37806712962962963</v>
      </c>
      <c r="AD386" s="273" t="s">
        <v>165</v>
      </c>
      <c r="AE386" s="274" t="s">
        <v>133</v>
      </c>
      <c r="AF386" s="99" t="s">
        <v>133</v>
      </c>
      <c r="AG386" s="274">
        <v>2.16</v>
      </c>
      <c r="AH386" s="411">
        <v>2.15</v>
      </c>
      <c r="AI386" s="112"/>
      <c r="AJ386" s="110"/>
      <c r="AK386" s="113"/>
      <c r="AL386" s="114"/>
      <c r="AM386" s="278"/>
      <c r="AN386" s="98"/>
      <c r="AO386" s="98"/>
      <c r="AP386" s="116"/>
      <c r="AQ386" s="117"/>
      <c r="AR386" s="116"/>
      <c r="AS386" s="98"/>
      <c r="AT386" s="98"/>
      <c r="AU386" s="98"/>
      <c r="AV386" s="98"/>
      <c r="AW386" s="98"/>
      <c r="AX386" s="98"/>
      <c r="AY386" s="98"/>
      <c r="AZ386" s="98"/>
      <c r="BA386" s="98"/>
      <c r="BB386" s="98"/>
      <c r="BC386" s="98"/>
      <c r="BD386" s="98"/>
      <c r="BE386" s="98"/>
      <c r="BF386" s="98"/>
      <c r="BG386" s="98"/>
      <c r="BH386" s="98"/>
      <c r="BI386" s="98"/>
      <c r="BJ386" s="98"/>
      <c r="BK386" s="98"/>
      <c r="BL386" s="98"/>
      <c r="BM386" s="98"/>
      <c r="BN386" s="98"/>
    </row>
    <row r="387">
      <c r="A387" s="485" t="b">
        <v>0</v>
      </c>
      <c r="B387" s="128"/>
      <c r="C387" s="129"/>
      <c r="D387" s="130"/>
      <c r="E387" s="131"/>
      <c r="F387" s="132"/>
      <c r="G387" s="132"/>
      <c r="H387" s="132"/>
      <c r="I387" s="132"/>
      <c r="J387" s="132"/>
      <c r="K387" s="130"/>
      <c r="L387" s="130"/>
      <c r="M387" s="130"/>
      <c r="N387" s="195"/>
      <c r="O387" s="303">
        <v>2.0</v>
      </c>
      <c r="P387" s="304">
        <v>6.0</v>
      </c>
      <c r="Q387" s="305">
        <v>7.0</v>
      </c>
      <c r="R387" s="306">
        <v>5.0</v>
      </c>
      <c r="S387" s="198"/>
      <c r="T387" s="199"/>
      <c r="U387" s="200"/>
      <c r="V387" s="201"/>
      <c r="W387" s="202"/>
      <c r="X387" s="202"/>
      <c r="Y387" s="143"/>
      <c r="Z387" s="367"/>
      <c r="AA387" s="205" t="s">
        <v>132</v>
      </c>
      <c r="AB387" s="141">
        <v>4.0</v>
      </c>
      <c r="AC387" s="142">
        <v>0.37875</v>
      </c>
      <c r="AD387" s="206" t="s">
        <v>165</v>
      </c>
      <c r="AE387" s="207" t="s">
        <v>133</v>
      </c>
      <c r="AF387" s="133" t="s">
        <v>133</v>
      </c>
      <c r="AG387" s="207">
        <v>2.74</v>
      </c>
      <c r="AH387" s="449">
        <v>2.87</v>
      </c>
      <c r="AI387" s="146"/>
      <c r="AJ387" s="144"/>
      <c r="AK387" s="147"/>
      <c r="AL387" s="114"/>
      <c r="AM387" s="211"/>
      <c r="AN387" s="132"/>
      <c r="AO387" s="132"/>
      <c r="AP387" s="149"/>
      <c r="AQ387" s="150"/>
      <c r="AR387" s="149"/>
      <c r="AS387" s="132"/>
      <c r="AT387" s="132"/>
      <c r="AU387" s="132"/>
      <c r="AV387" s="132"/>
      <c r="AW387" s="132"/>
      <c r="AX387" s="132"/>
      <c r="AY387" s="132"/>
      <c r="AZ387" s="132"/>
      <c r="BA387" s="132"/>
      <c r="BB387" s="132"/>
      <c r="BC387" s="132"/>
      <c r="BD387" s="132"/>
      <c r="BE387" s="132"/>
      <c r="BF387" s="132"/>
      <c r="BG387" s="132"/>
      <c r="BH387" s="132"/>
      <c r="BI387" s="132"/>
      <c r="BJ387" s="132"/>
      <c r="BK387" s="132"/>
      <c r="BL387" s="132"/>
      <c r="BM387" s="132"/>
      <c r="BN387" s="132"/>
    </row>
    <row r="388">
      <c r="A388" s="484" t="b">
        <v>0</v>
      </c>
      <c r="B388" s="94"/>
      <c r="C388" s="95"/>
      <c r="D388" s="96"/>
      <c r="E388" s="97"/>
      <c r="F388" s="98"/>
      <c r="G388" s="98"/>
      <c r="H388" s="98"/>
      <c r="I388" s="98"/>
      <c r="J388" s="98"/>
      <c r="K388" s="96"/>
      <c r="L388" s="96"/>
      <c r="M388" s="96"/>
      <c r="N388" s="270"/>
      <c r="O388" s="303">
        <v>2.0</v>
      </c>
      <c r="P388" s="304">
        <v>6.0</v>
      </c>
      <c r="Q388" s="305">
        <v>7.0</v>
      </c>
      <c r="R388" s="306">
        <v>5.0</v>
      </c>
      <c r="S388" s="198"/>
      <c r="T388" s="199"/>
      <c r="U388" s="200"/>
      <c r="V388" s="201"/>
      <c r="W388" s="202"/>
      <c r="X388" s="202"/>
      <c r="Y388" s="109"/>
      <c r="Z388" s="280"/>
      <c r="AA388" s="272" t="s">
        <v>132</v>
      </c>
      <c r="AB388" s="107">
        <v>5.0</v>
      </c>
      <c r="AC388" s="108">
        <v>0.3789814814814815</v>
      </c>
      <c r="AD388" s="273" t="s">
        <v>165</v>
      </c>
      <c r="AE388" s="274" t="s">
        <v>133</v>
      </c>
      <c r="AF388" s="99" t="s">
        <v>133</v>
      </c>
      <c r="AG388" s="274">
        <v>2.74</v>
      </c>
      <c r="AH388" s="411">
        <v>0.01</v>
      </c>
      <c r="AI388" s="112"/>
      <c r="AJ388" s="110"/>
      <c r="AK388" s="113"/>
      <c r="AL388" s="114"/>
      <c r="AM388" s="278"/>
      <c r="AN388" s="98"/>
      <c r="AO388" s="98"/>
      <c r="AP388" s="116"/>
      <c r="AQ388" s="117"/>
      <c r="AR388" s="116"/>
      <c r="AS388" s="98"/>
      <c r="AT388" s="98"/>
      <c r="AU388" s="98"/>
      <c r="AV388" s="98"/>
      <c r="AW388" s="98"/>
      <c r="AX388" s="98"/>
      <c r="AY388" s="98"/>
      <c r="AZ388" s="98"/>
      <c r="BA388" s="98"/>
      <c r="BB388" s="98"/>
      <c r="BC388" s="98"/>
      <c r="BD388" s="98"/>
      <c r="BE388" s="98"/>
      <c r="BF388" s="98"/>
      <c r="BG388" s="98"/>
      <c r="BH388" s="98"/>
      <c r="BI388" s="98"/>
      <c r="BJ388" s="98"/>
      <c r="BK388" s="98"/>
      <c r="BL388" s="98"/>
      <c r="BM388" s="98"/>
      <c r="BN388" s="98"/>
    </row>
    <row r="389">
      <c r="A389" s="485" t="b">
        <v>0</v>
      </c>
      <c r="B389" s="128"/>
      <c r="C389" s="129"/>
      <c r="D389" s="130"/>
      <c r="E389" s="131"/>
      <c r="F389" s="132"/>
      <c r="G389" s="132"/>
      <c r="H389" s="132"/>
      <c r="I389" s="132"/>
      <c r="J389" s="132"/>
      <c r="K389" s="130"/>
      <c r="L389" s="130"/>
      <c r="M389" s="130"/>
      <c r="N389" s="195"/>
      <c r="O389" s="168">
        <v>2.0</v>
      </c>
      <c r="P389" s="169">
        <v>6.0</v>
      </c>
      <c r="Q389" s="294">
        <v>7.0</v>
      </c>
      <c r="R389" s="295">
        <v>5.0</v>
      </c>
      <c r="S389" s="296">
        <v>2.0</v>
      </c>
      <c r="T389" s="297">
        <v>2.0</v>
      </c>
      <c r="U389" s="200"/>
      <c r="V389" s="201"/>
      <c r="W389" s="202"/>
      <c r="X389" s="202"/>
      <c r="Y389" s="143"/>
      <c r="Z389" s="367"/>
      <c r="AA389" s="205" t="s">
        <v>132</v>
      </c>
      <c r="AB389" s="141">
        <v>6.0</v>
      </c>
      <c r="AC389" s="142">
        <v>0.3913425925925926</v>
      </c>
      <c r="AD389" s="206" t="s">
        <v>165</v>
      </c>
      <c r="AE389" s="207" t="s">
        <v>133</v>
      </c>
      <c r="AF389" s="133" t="s">
        <v>133</v>
      </c>
      <c r="AG389" s="207">
        <v>7.8</v>
      </c>
      <c r="AH389" s="449">
        <v>3.07</v>
      </c>
      <c r="AI389" s="146"/>
      <c r="AJ389" s="144"/>
      <c r="AK389" s="147"/>
      <c r="AL389" s="114"/>
      <c r="AM389" s="211"/>
      <c r="AN389" s="132"/>
      <c r="AO389" s="132"/>
      <c r="AP389" s="149"/>
      <c r="AQ389" s="150"/>
      <c r="AR389" s="149"/>
      <c r="AS389" s="132"/>
      <c r="AT389" s="132"/>
      <c r="AU389" s="132"/>
      <c r="AV389" s="132"/>
      <c r="AW389" s="132"/>
      <c r="AX389" s="132"/>
      <c r="AY389" s="132"/>
      <c r="AZ389" s="132"/>
      <c r="BA389" s="132"/>
      <c r="BB389" s="132"/>
      <c r="BC389" s="132"/>
      <c r="BD389" s="132"/>
      <c r="BE389" s="132"/>
      <c r="BF389" s="132"/>
      <c r="BG389" s="132"/>
      <c r="BH389" s="132"/>
      <c r="BI389" s="132"/>
      <c r="BJ389" s="132"/>
      <c r="BK389" s="132"/>
      <c r="BL389" s="132"/>
      <c r="BM389" s="132"/>
      <c r="BN389" s="132"/>
    </row>
    <row r="390">
      <c r="A390" s="484" t="b">
        <v>0</v>
      </c>
      <c r="B390" s="215"/>
      <c r="C390" s="216"/>
      <c r="D390" s="217"/>
      <c r="E390" s="218"/>
      <c r="F390" s="219"/>
      <c r="G390" s="219"/>
      <c r="H390" s="219"/>
      <c r="I390" s="219"/>
      <c r="J390" s="219"/>
      <c r="K390" s="217"/>
      <c r="L390" s="217"/>
      <c r="M390" s="217"/>
      <c r="N390" s="287"/>
      <c r="O390" s="221">
        <v>2.0</v>
      </c>
      <c r="P390" s="222">
        <v>6.0</v>
      </c>
      <c r="Q390" s="298">
        <v>7.0</v>
      </c>
      <c r="R390" s="299">
        <v>5.0</v>
      </c>
      <c r="S390" s="300">
        <v>6.0</v>
      </c>
      <c r="T390" s="301">
        <v>7.0</v>
      </c>
      <c r="U390" s="227"/>
      <c r="V390" s="228"/>
      <c r="W390" s="229"/>
      <c r="X390" s="229"/>
      <c r="Y390" s="302"/>
      <c r="Z390" s="231"/>
      <c r="AA390" s="232"/>
      <c r="AB390" s="233"/>
      <c r="AC390" s="234"/>
      <c r="AD390" s="235" t="s">
        <v>142</v>
      </c>
      <c r="AE390" s="236"/>
      <c r="AF390" s="237"/>
      <c r="AG390" s="236"/>
      <c r="AH390" s="463"/>
      <c r="AI390" s="390"/>
      <c r="AJ390" s="236"/>
      <c r="AK390" s="391"/>
      <c r="AL390" s="242"/>
      <c r="AM390" s="243"/>
      <c r="AN390" s="219"/>
      <c r="AO390" s="219"/>
      <c r="AP390" s="244"/>
      <c r="AQ390" s="245"/>
      <c r="AR390" s="116"/>
      <c r="AS390" s="98"/>
      <c r="AT390" s="98"/>
      <c r="AU390" s="98"/>
      <c r="AV390" s="98"/>
      <c r="AW390" s="98"/>
      <c r="AX390" s="98"/>
      <c r="AY390" s="98"/>
      <c r="AZ390" s="98"/>
      <c r="BA390" s="98"/>
      <c r="BB390" s="98"/>
      <c r="BC390" s="98"/>
      <c r="BD390" s="98"/>
      <c r="BE390" s="98"/>
      <c r="BF390" s="98"/>
      <c r="BG390" s="98"/>
      <c r="BH390" s="98"/>
      <c r="BI390" s="98"/>
      <c r="BJ390" s="98"/>
      <c r="BK390" s="98"/>
      <c r="BL390" s="98"/>
      <c r="BM390" s="98"/>
      <c r="BN390" s="98"/>
    </row>
    <row r="391">
      <c r="A391" s="485" t="b">
        <v>0</v>
      </c>
      <c r="B391" s="288">
        <v>44601.0</v>
      </c>
      <c r="C391" s="289">
        <v>0.7106597222222222</v>
      </c>
      <c r="D391" s="134" t="s">
        <v>682</v>
      </c>
      <c r="E391" s="487" t="s">
        <v>16</v>
      </c>
      <c r="F391" s="395" t="s">
        <v>144</v>
      </c>
      <c r="G391" s="133" t="s">
        <v>54</v>
      </c>
      <c r="H391" s="251" t="s">
        <v>623</v>
      </c>
      <c r="I391" s="133" t="s">
        <v>400</v>
      </c>
      <c r="J391" s="133" t="s">
        <v>556</v>
      </c>
      <c r="K391" s="134" t="s">
        <v>400</v>
      </c>
      <c r="L391" s="134"/>
      <c r="M391" s="134"/>
      <c r="N391" s="195"/>
      <c r="O391" s="303">
        <v>7.0</v>
      </c>
      <c r="P391" s="304">
        <v>6.0</v>
      </c>
      <c r="Q391" s="305">
        <v>1.0</v>
      </c>
      <c r="R391" s="306">
        <v>6.0</v>
      </c>
      <c r="S391" s="296">
        <v>0.0</v>
      </c>
      <c r="T391" s="297">
        <v>1.0</v>
      </c>
      <c r="U391" s="200"/>
      <c r="V391" s="201"/>
      <c r="W391" s="202"/>
      <c r="X391" s="202"/>
      <c r="Y391" s="143"/>
      <c r="Z391" s="367"/>
      <c r="AA391" s="205" t="s">
        <v>133</v>
      </c>
      <c r="AB391" s="141">
        <v>1.0</v>
      </c>
      <c r="AC391" s="142">
        <v>0.685300925925926</v>
      </c>
      <c r="AD391" s="206" t="s">
        <v>140</v>
      </c>
      <c r="AE391" s="207" t="s">
        <v>133</v>
      </c>
      <c r="AF391" s="133" t="s">
        <v>166</v>
      </c>
      <c r="AG391" s="207">
        <v>1.39</v>
      </c>
      <c r="AH391" s="449">
        <v>25.64</v>
      </c>
      <c r="AI391" s="209">
        <v>10.0</v>
      </c>
      <c r="AJ391" s="207">
        <v>0.3</v>
      </c>
      <c r="AK391" s="210">
        <v>14.59</v>
      </c>
      <c r="AL391" s="114"/>
      <c r="AM391" s="265">
        <f>AK391+AM384</f>
        <v>2111.71</v>
      </c>
      <c r="AN391" s="266">
        <f>if(AM391&gt;AN384,AM391,AN384)</f>
        <v>2179.83</v>
      </c>
      <c r="AO391" s="266">
        <f>AM391-AN391</f>
        <v>-68.12</v>
      </c>
      <c r="AP391" s="267">
        <f>AO391/AN391</f>
        <v>-0.03125014336</v>
      </c>
      <c r="AQ391" s="268">
        <f>AK391/AI391</f>
        <v>1.459</v>
      </c>
      <c r="AR391" s="149"/>
      <c r="AS391" s="132"/>
      <c r="AT391" s="132"/>
      <c r="AU391" s="132"/>
      <c r="AV391" s="132"/>
      <c r="AW391" s="132"/>
      <c r="AX391" s="132"/>
      <c r="AY391" s="132"/>
      <c r="AZ391" s="132"/>
      <c r="BA391" s="132"/>
      <c r="BB391" s="132"/>
      <c r="BC391" s="132"/>
      <c r="BD391" s="132"/>
      <c r="BE391" s="132"/>
      <c r="BF391" s="132"/>
      <c r="BG391" s="132"/>
      <c r="BH391" s="132"/>
      <c r="BI391" s="132"/>
      <c r="BJ391" s="132"/>
      <c r="BK391" s="132"/>
      <c r="BL391" s="132"/>
      <c r="BM391" s="132"/>
      <c r="BN391" s="132"/>
    </row>
    <row r="392">
      <c r="A392" s="484" t="b">
        <v>0</v>
      </c>
      <c r="B392" s="94"/>
      <c r="C392" s="95"/>
      <c r="D392" s="96"/>
      <c r="E392" s="97"/>
      <c r="F392" s="98"/>
      <c r="G392" s="98"/>
      <c r="H392" s="98" t="str">
        <f>VLOOKUP(H391,VALIDATION!F:G,2,false)</f>
        <v>61fe7f62a4eaad5dc977082b</v>
      </c>
      <c r="I392" s="99">
        <v>1.5</v>
      </c>
      <c r="J392" s="99">
        <v>3.0</v>
      </c>
      <c r="K392" s="96"/>
      <c r="L392" s="96"/>
      <c r="M392" s="96"/>
      <c r="N392" s="270"/>
      <c r="O392" s="303">
        <v>7.0</v>
      </c>
      <c r="P392" s="304">
        <v>6.0</v>
      </c>
      <c r="Q392" s="305">
        <v>1.0</v>
      </c>
      <c r="R392" s="306">
        <v>6.0</v>
      </c>
      <c r="S392" s="296">
        <v>0.0</v>
      </c>
      <c r="T392" s="297">
        <v>1.0</v>
      </c>
      <c r="U392" s="200"/>
      <c r="V392" s="201"/>
      <c r="W392" s="202"/>
      <c r="X392" s="202"/>
      <c r="Y392" s="273">
        <v>40.0</v>
      </c>
      <c r="Z392" s="271">
        <v>15.0</v>
      </c>
      <c r="AA392" s="272" t="s">
        <v>133</v>
      </c>
      <c r="AB392" s="107">
        <v>2.0</v>
      </c>
      <c r="AC392" s="108">
        <v>0.6871296296296296</v>
      </c>
      <c r="AD392" s="273" t="s">
        <v>165</v>
      </c>
      <c r="AE392" s="274" t="s">
        <v>133</v>
      </c>
      <c r="AF392" s="99" t="s">
        <v>133</v>
      </c>
      <c r="AG392" s="274">
        <v>1.8</v>
      </c>
      <c r="AH392" s="411">
        <v>6.25</v>
      </c>
      <c r="AI392" s="112"/>
      <c r="AJ392" s="110"/>
      <c r="AK392" s="277"/>
      <c r="AL392" s="114"/>
      <c r="AM392" s="278"/>
      <c r="AN392" s="98"/>
      <c r="AO392" s="98"/>
      <c r="AP392" s="116"/>
      <c r="AQ392" s="117"/>
      <c r="AR392" s="116"/>
      <c r="AS392" s="98"/>
      <c r="AT392" s="98"/>
      <c r="AU392" s="98"/>
      <c r="AV392" s="98"/>
      <c r="AW392" s="98"/>
      <c r="AX392" s="98"/>
      <c r="AY392" s="98"/>
      <c r="AZ392" s="98"/>
      <c r="BA392" s="98"/>
      <c r="BB392" s="98"/>
      <c r="BC392" s="98"/>
      <c r="BD392" s="98"/>
      <c r="BE392" s="98"/>
      <c r="BF392" s="98"/>
      <c r="BG392" s="98"/>
      <c r="BH392" s="98"/>
      <c r="BI392" s="98"/>
      <c r="BJ392" s="98"/>
      <c r="BK392" s="98"/>
      <c r="BL392" s="98"/>
      <c r="BM392" s="98"/>
      <c r="BN392" s="98"/>
    </row>
    <row r="393">
      <c r="A393" s="485" t="b">
        <v>0</v>
      </c>
      <c r="B393" s="128"/>
      <c r="C393" s="129"/>
      <c r="D393" s="130"/>
      <c r="E393" s="131"/>
      <c r="F393" s="132"/>
      <c r="G393" s="132"/>
      <c r="H393" s="132"/>
      <c r="I393" s="132"/>
      <c r="J393" s="132"/>
      <c r="K393" s="130"/>
      <c r="L393" s="130"/>
      <c r="M393" s="130"/>
      <c r="N393" s="195"/>
      <c r="O393" s="303">
        <v>7.0</v>
      </c>
      <c r="P393" s="304">
        <v>6.0</v>
      </c>
      <c r="Q393" s="305">
        <v>1.0</v>
      </c>
      <c r="R393" s="306">
        <v>6.0</v>
      </c>
      <c r="S393" s="296">
        <v>1.0</v>
      </c>
      <c r="T393" s="297">
        <v>1.0</v>
      </c>
      <c r="U393" s="200"/>
      <c r="V393" s="201"/>
      <c r="W393" s="202"/>
      <c r="X393" s="202"/>
      <c r="Y393" s="206">
        <v>40.0</v>
      </c>
      <c r="Z393" s="204">
        <v>15.0</v>
      </c>
      <c r="AA393" s="205" t="s">
        <v>132</v>
      </c>
      <c r="AB393" s="141">
        <v>3.0</v>
      </c>
      <c r="AC393" s="142">
        <v>0.6883680555555556</v>
      </c>
      <c r="AD393" s="206" t="s">
        <v>165</v>
      </c>
      <c r="AE393" s="207" t="s">
        <v>133</v>
      </c>
      <c r="AF393" s="133" t="s">
        <v>133</v>
      </c>
      <c r="AG393" s="207">
        <v>2.38</v>
      </c>
      <c r="AH393" s="449">
        <v>1.81</v>
      </c>
      <c r="AI393" s="146"/>
      <c r="AJ393" s="144"/>
      <c r="AK393" s="147"/>
      <c r="AL393" s="114"/>
      <c r="AM393" s="211"/>
      <c r="AN393" s="132"/>
      <c r="AO393" s="132"/>
      <c r="AP393" s="149"/>
      <c r="AQ393" s="150"/>
      <c r="AR393" s="149"/>
      <c r="AS393" s="132"/>
      <c r="AT393" s="132"/>
      <c r="AU393" s="132"/>
      <c r="AV393" s="132"/>
      <c r="AW393" s="132"/>
      <c r="AX393" s="132"/>
      <c r="AY393" s="132"/>
      <c r="AZ393" s="132"/>
      <c r="BA393" s="132"/>
      <c r="BB393" s="132"/>
      <c r="BC393" s="132"/>
      <c r="BD393" s="132"/>
      <c r="BE393" s="132"/>
      <c r="BF393" s="132"/>
      <c r="BG393" s="132"/>
      <c r="BH393" s="132"/>
      <c r="BI393" s="132"/>
      <c r="BJ393" s="132"/>
      <c r="BK393" s="132"/>
      <c r="BL393" s="132"/>
      <c r="BM393" s="132"/>
      <c r="BN393" s="132"/>
    </row>
    <row r="394">
      <c r="A394" s="484" t="b">
        <v>0</v>
      </c>
      <c r="B394" s="94"/>
      <c r="C394" s="95"/>
      <c r="D394" s="96"/>
      <c r="E394" s="97"/>
      <c r="F394" s="98"/>
      <c r="G394" s="98"/>
      <c r="H394" s="98"/>
      <c r="I394" s="98"/>
      <c r="J394" s="98"/>
      <c r="K394" s="96"/>
      <c r="L394" s="96"/>
      <c r="M394" s="96"/>
      <c r="N394" s="270"/>
      <c r="O394" s="303">
        <v>7.0</v>
      </c>
      <c r="P394" s="304">
        <v>6.0</v>
      </c>
      <c r="Q394" s="305">
        <v>1.0</v>
      </c>
      <c r="R394" s="306">
        <v>6.0</v>
      </c>
      <c r="S394" s="296">
        <v>4.0</v>
      </c>
      <c r="T394" s="297">
        <v>3.0</v>
      </c>
      <c r="U394" s="200"/>
      <c r="V394" s="201"/>
      <c r="W394" s="202"/>
      <c r="X394" s="202"/>
      <c r="Y394" s="109"/>
      <c r="Z394" s="280"/>
      <c r="AA394" s="272" t="s">
        <v>133</v>
      </c>
      <c r="AB394" s="107">
        <v>4.0</v>
      </c>
      <c r="AC394" s="108">
        <v>0.6899884259259259</v>
      </c>
      <c r="AD394" s="273" t="s">
        <v>165</v>
      </c>
      <c r="AE394" s="274" t="s">
        <v>133</v>
      </c>
      <c r="AF394" s="99" t="s">
        <v>133</v>
      </c>
      <c r="AG394" s="274">
        <v>2.66</v>
      </c>
      <c r="AH394" s="411">
        <v>1.51</v>
      </c>
      <c r="AI394" s="112"/>
      <c r="AJ394" s="110"/>
      <c r="AK394" s="113"/>
      <c r="AL394" s="114"/>
      <c r="AM394" s="278"/>
      <c r="AN394" s="98"/>
      <c r="AO394" s="98"/>
      <c r="AP394" s="116"/>
      <c r="AQ394" s="117"/>
      <c r="AR394" s="116"/>
      <c r="AS394" s="98"/>
      <c r="AT394" s="98"/>
      <c r="AU394" s="98"/>
      <c r="AV394" s="98"/>
      <c r="AW394" s="98"/>
      <c r="AX394" s="98"/>
      <c r="AY394" s="98"/>
      <c r="AZ394" s="98"/>
      <c r="BA394" s="98"/>
      <c r="BB394" s="98"/>
      <c r="BC394" s="98"/>
      <c r="BD394" s="98"/>
      <c r="BE394" s="98"/>
      <c r="BF394" s="98"/>
      <c r="BG394" s="98"/>
      <c r="BH394" s="98"/>
      <c r="BI394" s="98"/>
      <c r="BJ394" s="98"/>
      <c r="BK394" s="98"/>
      <c r="BL394" s="98"/>
      <c r="BM394" s="98"/>
      <c r="BN394" s="98"/>
    </row>
    <row r="395">
      <c r="A395" s="485" t="b">
        <v>0</v>
      </c>
      <c r="B395" s="128"/>
      <c r="C395" s="129"/>
      <c r="D395" s="130"/>
      <c r="E395" s="131"/>
      <c r="F395" s="132"/>
      <c r="G395" s="132"/>
      <c r="H395" s="132"/>
      <c r="I395" s="132"/>
      <c r="J395" s="132"/>
      <c r="K395" s="130"/>
      <c r="L395" s="130"/>
      <c r="M395" s="130"/>
      <c r="N395" s="397" t="s">
        <v>683</v>
      </c>
      <c r="O395" s="303">
        <v>7.0</v>
      </c>
      <c r="P395" s="304">
        <v>6.0</v>
      </c>
      <c r="Q395" s="305">
        <v>1.0</v>
      </c>
      <c r="R395" s="306">
        <v>6.0</v>
      </c>
      <c r="S395" s="296">
        <v>5.0</v>
      </c>
      <c r="T395" s="297">
        <v>4.0</v>
      </c>
      <c r="U395" s="200"/>
      <c r="V395" s="201"/>
      <c r="W395" s="202"/>
      <c r="X395" s="202"/>
      <c r="Y395" s="206">
        <v>40.0</v>
      </c>
      <c r="Z395" s="204">
        <v>30.0</v>
      </c>
      <c r="AA395" s="205" t="s">
        <v>133</v>
      </c>
      <c r="AB395" s="141">
        <v>5.0</v>
      </c>
      <c r="AC395" s="142">
        <v>0.7097453703703703</v>
      </c>
      <c r="AD395" s="206" t="s">
        <v>245</v>
      </c>
      <c r="AE395" s="207" t="s">
        <v>133</v>
      </c>
      <c r="AF395" s="133" t="s">
        <v>133</v>
      </c>
      <c r="AG395" s="207">
        <v>5.3</v>
      </c>
      <c r="AH395" s="449">
        <v>1.18</v>
      </c>
      <c r="AI395" s="146"/>
      <c r="AJ395" s="144"/>
      <c r="AK395" s="147"/>
      <c r="AL395" s="114"/>
      <c r="AM395" s="211"/>
      <c r="AN395" s="132"/>
      <c r="AO395" s="132"/>
      <c r="AP395" s="149"/>
      <c r="AQ395" s="150"/>
      <c r="AR395" s="149"/>
      <c r="AS395" s="132"/>
      <c r="AT395" s="132"/>
      <c r="AU395" s="132"/>
      <c r="AV395" s="132"/>
      <c r="AW395" s="132"/>
      <c r="AX395" s="132"/>
      <c r="AY395" s="132"/>
      <c r="AZ395" s="132"/>
      <c r="BA395" s="132"/>
      <c r="BB395" s="132"/>
      <c r="BC395" s="132"/>
      <c r="BD395" s="132"/>
      <c r="BE395" s="132"/>
      <c r="BF395" s="132"/>
      <c r="BG395" s="132"/>
      <c r="BH395" s="132"/>
      <c r="BI395" s="132"/>
      <c r="BJ395" s="132"/>
      <c r="BK395" s="132"/>
      <c r="BL395" s="132"/>
      <c r="BM395" s="132"/>
      <c r="BN395" s="132"/>
    </row>
    <row r="396">
      <c r="A396" s="484" t="b">
        <v>0</v>
      </c>
      <c r="B396" s="215"/>
      <c r="C396" s="216"/>
      <c r="D396" s="217"/>
      <c r="E396" s="218"/>
      <c r="F396" s="219"/>
      <c r="G396" s="219"/>
      <c r="H396" s="219"/>
      <c r="I396" s="219"/>
      <c r="J396" s="219"/>
      <c r="K396" s="217"/>
      <c r="L396" s="217"/>
      <c r="M396" s="217"/>
      <c r="N396" s="287"/>
      <c r="O396" s="221">
        <v>7.0</v>
      </c>
      <c r="P396" s="222">
        <v>6.0</v>
      </c>
      <c r="Q396" s="298">
        <v>1.0</v>
      </c>
      <c r="R396" s="299">
        <v>6.0</v>
      </c>
      <c r="S396" s="300">
        <v>6.0</v>
      </c>
      <c r="T396" s="301">
        <v>4.0</v>
      </c>
      <c r="U396" s="227"/>
      <c r="V396" s="228"/>
      <c r="W396" s="229"/>
      <c r="X396" s="229"/>
      <c r="Y396" s="302"/>
      <c r="Z396" s="231"/>
      <c r="AA396" s="232"/>
      <c r="AB396" s="233"/>
      <c r="AC396" s="234"/>
      <c r="AD396" s="235" t="s">
        <v>142</v>
      </c>
      <c r="AE396" s="236"/>
      <c r="AF396" s="237"/>
      <c r="AG396" s="236"/>
      <c r="AH396" s="463"/>
      <c r="AI396" s="390"/>
      <c r="AJ396" s="236"/>
      <c r="AK396" s="391"/>
      <c r="AL396" s="242"/>
      <c r="AM396" s="243"/>
      <c r="AN396" s="219"/>
      <c r="AO396" s="219"/>
      <c r="AP396" s="244"/>
      <c r="AQ396" s="245"/>
      <c r="AR396" s="116"/>
      <c r="AS396" s="98"/>
      <c r="AT396" s="98"/>
      <c r="AU396" s="98"/>
      <c r="AV396" s="98"/>
      <c r="AW396" s="98"/>
      <c r="AX396" s="98"/>
      <c r="AY396" s="98"/>
      <c r="AZ396" s="98"/>
      <c r="BA396" s="98"/>
      <c r="BB396" s="98"/>
      <c r="BC396" s="98"/>
      <c r="BD396" s="98"/>
      <c r="BE396" s="98"/>
      <c r="BF396" s="98"/>
      <c r="BG396" s="98"/>
      <c r="BH396" s="98"/>
      <c r="BI396" s="98"/>
      <c r="BJ396" s="98"/>
      <c r="BK396" s="98"/>
      <c r="BL396" s="98"/>
      <c r="BM396" s="98"/>
      <c r="BN396" s="98"/>
    </row>
    <row r="397">
      <c r="A397" s="485" t="b">
        <v>0</v>
      </c>
      <c r="B397" s="288">
        <v>44601.0</v>
      </c>
      <c r="C397" s="289">
        <v>0.7520601851851851</v>
      </c>
      <c r="D397" s="134" t="s">
        <v>684</v>
      </c>
      <c r="E397" s="487" t="s">
        <v>16</v>
      </c>
      <c r="F397" s="395" t="s">
        <v>144</v>
      </c>
      <c r="G397" s="133" t="s">
        <v>58</v>
      </c>
      <c r="H397" s="251" t="s">
        <v>232</v>
      </c>
      <c r="I397" s="133" t="s">
        <v>251</v>
      </c>
      <c r="J397" s="133" t="s">
        <v>443</v>
      </c>
      <c r="K397" s="134" t="s">
        <v>443</v>
      </c>
      <c r="L397" s="134"/>
      <c r="M397" s="134"/>
      <c r="N397" s="195"/>
      <c r="O397" s="168">
        <v>6.0</v>
      </c>
      <c r="P397" s="169">
        <v>3.0</v>
      </c>
      <c r="Q397" s="294">
        <v>6.0</v>
      </c>
      <c r="R397" s="295">
        <v>7.0</v>
      </c>
      <c r="S397" s="198"/>
      <c r="T397" s="199"/>
      <c r="U397" s="200"/>
      <c r="V397" s="201"/>
      <c r="W397" s="202"/>
      <c r="X397" s="202"/>
      <c r="Y397" s="143"/>
      <c r="Z397" s="367"/>
      <c r="AA397" s="205" t="s">
        <v>132</v>
      </c>
      <c r="AB397" s="141">
        <v>1.0</v>
      </c>
      <c r="AC397" s="142">
        <v>0.7313194444444444</v>
      </c>
      <c r="AD397" s="206" t="s">
        <v>140</v>
      </c>
      <c r="AE397" s="207" t="s">
        <v>132</v>
      </c>
      <c r="AF397" s="133" t="s">
        <v>133</v>
      </c>
      <c r="AG397" s="207">
        <v>3.8</v>
      </c>
      <c r="AH397" s="449">
        <v>20.0</v>
      </c>
      <c r="AI397" s="209">
        <v>20.0</v>
      </c>
      <c r="AJ397" s="207">
        <v>0.0</v>
      </c>
      <c r="AK397" s="210">
        <v>-20.0</v>
      </c>
      <c r="AL397" s="114"/>
      <c r="AM397" s="265">
        <f>AK397+AM391</f>
        <v>2091.71</v>
      </c>
      <c r="AN397" s="266">
        <f>if(AM397&gt;AN391,AM397,AN391)</f>
        <v>2179.83</v>
      </c>
      <c r="AO397" s="266">
        <f>AM397-AN397</f>
        <v>-88.12</v>
      </c>
      <c r="AP397" s="267">
        <f>AO397/AN397</f>
        <v>-0.04042517077</v>
      </c>
      <c r="AQ397" s="268">
        <f>AK397/AI397</f>
        <v>-1</v>
      </c>
      <c r="AR397" s="149"/>
      <c r="AS397" s="132"/>
      <c r="AT397" s="132"/>
      <c r="AU397" s="132"/>
      <c r="AV397" s="132"/>
      <c r="AW397" s="132"/>
      <c r="AX397" s="132"/>
      <c r="AY397" s="132"/>
      <c r="AZ397" s="132"/>
      <c r="BA397" s="132"/>
      <c r="BB397" s="132"/>
      <c r="BC397" s="132"/>
      <c r="BD397" s="132"/>
      <c r="BE397" s="132"/>
      <c r="BF397" s="132"/>
      <c r="BG397" s="132"/>
      <c r="BH397" s="132"/>
      <c r="BI397" s="132"/>
      <c r="BJ397" s="132"/>
      <c r="BK397" s="132"/>
      <c r="BL397" s="132"/>
      <c r="BM397" s="132"/>
      <c r="BN397" s="132"/>
    </row>
    <row r="398">
      <c r="A398" s="484" t="b">
        <v>0</v>
      </c>
      <c r="B398" s="215"/>
      <c r="C398" s="216"/>
      <c r="D398" s="217"/>
      <c r="E398" s="218"/>
      <c r="F398" s="219"/>
      <c r="G398" s="219"/>
      <c r="H398" s="98" t="str">
        <f>VLOOKUP(H397,VALIDATION!F:G,2,false)</f>
        <v>6201b94aa4eaad5dc977097f</v>
      </c>
      <c r="I398" s="237">
        <v>2.58</v>
      </c>
      <c r="J398" s="237">
        <v>1.62</v>
      </c>
      <c r="K398" s="217"/>
      <c r="L398" s="217"/>
      <c r="M398" s="217"/>
      <c r="N398" s="220" t="s">
        <v>685</v>
      </c>
      <c r="O398" s="221">
        <v>6.0</v>
      </c>
      <c r="P398" s="222">
        <v>3.0</v>
      </c>
      <c r="Q398" s="298">
        <v>6.0</v>
      </c>
      <c r="R398" s="299">
        <v>7.0</v>
      </c>
      <c r="S398" s="300">
        <v>1.0</v>
      </c>
      <c r="T398" s="301">
        <v>4.0</v>
      </c>
      <c r="U398" s="319" t="s">
        <v>579</v>
      </c>
      <c r="V398" s="228"/>
      <c r="W398" s="229"/>
      <c r="X398" s="229"/>
      <c r="Y398" s="302"/>
      <c r="Z398" s="231"/>
      <c r="AA398" s="232"/>
      <c r="AB398" s="233"/>
      <c r="AC398" s="234"/>
      <c r="AD398" s="235" t="s">
        <v>142</v>
      </c>
      <c r="AE398" s="236"/>
      <c r="AF398" s="237"/>
      <c r="AG398" s="236"/>
      <c r="AH398" s="463"/>
      <c r="AI398" s="390"/>
      <c r="AJ398" s="236"/>
      <c r="AK398" s="241"/>
      <c r="AL398" s="242"/>
      <c r="AM398" s="243"/>
      <c r="AN398" s="219"/>
      <c r="AO398" s="219"/>
      <c r="AP398" s="244"/>
      <c r="AQ398" s="245"/>
      <c r="AR398" s="116"/>
      <c r="AS398" s="98"/>
      <c r="AT398" s="98"/>
      <c r="AU398" s="98"/>
      <c r="AV398" s="98"/>
      <c r="AW398" s="98"/>
      <c r="AX398" s="98"/>
      <c r="AY398" s="98"/>
      <c r="AZ398" s="98"/>
      <c r="BA398" s="98"/>
      <c r="BB398" s="98"/>
      <c r="BC398" s="98"/>
      <c r="BD398" s="98"/>
      <c r="BE398" s="98"/>
      <c r="BF398" s="98"/>
      <c r="BG398" s="98"/>
      <c r="BH398" s="98"/>
      <c r="BI398" s="98"/>
      <c r="BJ398" s="98"/>
      <c r="BK398" s="98"/>
      <c r="BL398" s="98"/>
      <c r="BM398" s="98"/>
      <c r="BN398" s="98"/>
    </row>
    <row r="399">
      <c r="A399" s="485" t="b">
        <v>0</v>
      </c>
      <c r="B399" s="288">
        <v>44601.0</v>
      </c>
      <c r="C399" s="289">
        <v>0.8185300925925926</v>
      </c>
      <c r="D399" s="134" t="s">
        <v>686</v>
      </c>
      <c r="E399" s="487" t="s">
        <v>16</v>
      </c>
      <c r="F399" s="395" t="s">
        <v>144</v>
      </c>
      <c r="G399" s="133" t="s">
        <v>59</v>
      </c>
      <c r="H399" s="251" t="s">
        <v>232</v>
      </c>
      <c r="I399" s="133" t="s">
        <v>687</v>
      </c>
      <c r="J399" s="133" t="s">
        <v>437</v>
      </c>
      <c r="K399" s="134" t="s">
        <v>437</v>
      </c>
      <c r="L399" s="134"/>
      <c r="M399" s="134"/>
      <c r="N399" s="195"/>
      <c r="O399" s="168">
        <v>2.0</v>
      </c>
      <c r="P399" s="169">
        <v>6.0</v>
      </c>
      <c r="Q399" s="196"/>
      <c r="R399" s="197"/>
      <c r="S399" s="198"/>
      <c r="T399" s="199"/>
      <c r="U399" s="200"/>
      <c r="V399" s="201"/>
      <c r="W399" s="202"/>
      <c r="X399" s="202"/>
      <c r="Y399" s="143"/>
      <c r="Z399" s="367"/>
      <c r="AA399" s="205" t="s">
        <v>133</v>
      </c>
      <c r="AB399" s="141">
        <v>1.0</v>
      </c>
      <c r="AC399" s="142">
        <v>0.7861342592592593</v>
      </c>
      <c r="AD399" s="206" t="s">
        <v>140</v>
      </c>
      <c r="AE399" s="207" t="s">
        <v>133</v>
      </c>
      <c r="AF399" s="133" t="s">
        <v>166</v>
      </c>
      <c r="AG399" s="207">
        <v>1.15</v>
      </c>
      <c r="AH399" s="449">
        <v>83.33</v>
      </c>
      <c r="AI399" s="209">
        <v>12.5</v>
      </c>
      <c r="AJ399" s="207">
        <v>0.0</v>
      </c>
      <c r="AK399" s="210">
        <v>-3.2</v>
      </c>
      <c r="AL399" s="114"/>
      <c r="AM399" s="265">
        <f>AK399+AM397</f>
        <v>2088.51</v>
      </c>
      <c r="AN399" s="266">
        <f>if(AM399&gt;AN397,AM399,AN397)</f>
        <v>2179.83</v>
      </c>
      <c r="AO399" s="266">
        <f>AM399-AN399</f>
        <v>-91.32</v>
      </c>
      <c r="AP399" s="267">
        <f>AO399/AN399</f>
        <v>-0.04189317516</v>
      </c>
      <c r="AQ399" s="268">
        <f>AK399/AI399</f>
        <v>-0.256</v>
      </c>
      <c r="AR399" s="149"/>
      <c r="AS399" s="132"/>
      <c r="AT399" s="132"/>
      <c r="AU399" s="132"/>
      <c r="AV399" s="132"/>
      <c r="AW399" s="132"/>
      <c r="AX399" s="132"/>
      <c r="AY399" s="132"/>
      <c r="AZ399" s="132"/>
      <c r="BA399" s="132"/>
      <c r="BB399" s="132"/>
      <c r="BC399" s="132"/>
      <c r="BD399" s="132"/>
      <c r="BE399" s="132"/>
      <c r="BF399" s="132"/>
      <c r="BG399" s="132"/>
      <c r="BH399" s="132"/>
      <c r="BI399" s="132"/>
      <c r="BJ399" s="132"/>
      <c r="BK399" s="132"/>
      <c r="BL399" s="132"/>
      <c r="BM399" s="132"/>
      <c r="BN399" s="132"/>
    </row>
    <row r="400">
      <c r="A400" s="484" t="b">
        <v>0</v>
      </c>
      <c r="B400" s="94"/>
      <c r="C400" s="95"/>
      <c r="D400" s="96"/>
      <c r="E400" s="97"/>
      <c r="F400" s="98"/>
      <c r="G400" s="98"/>
      <c r="H400" s="98" t="str">
        <f>VLOOKUP(H399,VALIDATION!F:G,2,false)</f>
        <v>6201b94aa4eaad5dc977097f</v>
      </c>
      <c r="I400" s="99">
        <v>2.44</v>
      </c>
      <c r="J400" s="99">
        <v>1.7</v>
      </c>
      <c r="K400" s="96"/>
      <c r="L400" s="96"/>
      <c r="M400" s="96"/>
      <c r="N400" s="270"/>
      <c r="O400" s="303">
        <v>2.0</v>
      </c>
      <c r="P400" s="304">
        <v>6.0</v>
      </c>
      <c r="Q400" s="196"/>
      <c r="R400" s="197"/>
      <c r="S400" s="198"/>
      <c r="T400" s="199"/>
      <c r="U400" s="200"/>
      <c r="V400" s="201"/>
      <c r="W400" s="202"/>
      <c r="X400" s="202"/>
      <c r="Y400" s="109"/>
      <c r="Z400" s="280"/>
      <c r="AA400" s="272" t="s">
        <v>133</v>
      </c>
      <c r="AB400" s="107">
        <v>2.0</v>
      </c>
      <c r="AC400" s="108">
        <v>0.7863657407407407</v>
      </c>
      <c r="AD400" s="273" t="s">
        <v>140</v>
      </c>
      <c r="AE400" s="274" t="s">
        <v>133</v>
      </c>
      <c r="AF400" s="99" t="s">
        <v>166</v>
      </c>
      <c r="AG400" s="274">
        <v>1.14</v>
      </c>
      <c r="AH400" s="411">
        <v>0.21</v>
      </c>
      <c r="AI400" s="112"/>
      <c r="AJ400" s="110"/>
      <c r="AK400" s="113"/>
      <c r="AL400" s="114"/>
      <c r="AM400" s="278"/>
      <c r="AN400" s="98"/>
      <c r="AO400" s="98"/>
      <c r="AP400" s="116"/>
      <c r="AQ400" s="117"/>
      <c r="AR400" s="116"/>
      <c r="AS400" s="98"/>
      <c r="AT400" s="98"/>
      <c r="AU400" s="98"/>
      <c r="AV400" s="98"/>
      <c r="AW400" s="98"/>
      <c r="AX400" s="98"/>
      <c r="AY400" s="98"/>
      <c r="AZ400" s="98"/>
      <c r="BA400" s="98"/>
      <c r="BB400" s="98"/>
      <c r="BC400" s="98"/>
      <c r="BD400" s="98"/>
      <c r="BE400" s="98"/>
      <c r="BF400" s="98"/>
      <c r="BG400" s="98"/>
      <c r="BH400" s="98"/>
      <c r="BI400" s="98"/>
      <c r="BJ400" s="98"/>
      <c r="BK400" s="98"/>
      <c r="BL400" s="98"/>
      <c r="BM400" s="98"/>
      <c r="BN400" s="98"/>
    </row>
    <row r="401">
      <c r="A401" s="485" t="b">
        <v>0</v>
      </c>
      <c r="B401" s="128"/>
      <c r="C401" s="129"/>
      <c r="D401" s="130"/>
      <c r="E401" s="131"/>
      <c r="F401" s="132"/>
      <c r="G401" s="132"/>
      <c r="H401" s="132"/>
      <c r="I401" s="132"/>
      <c r="J401" s="132"/>
      <c r="K401" s="130"/>
      <c r="L401" s="130"/>
      <c r="M401" s="130"/>
      <c r="N401" s="195"/>
      <c r="O401" s="303">
        <v>2.0</v>
      </c>
      <c r="P401" s="304">
        <v>6.0</v>
      </c>
      <c r="Q401" s="294">
        <v>6.0</v>
      </c>
      <c r="R401" s="295">
        <v>6.0</v>
      </c>
      <c r="S401" s="198"/>
      <c r="T401" s="199"/>
      <c r="U401" s="200"/>
      <c r="V401" s="201"/>
      <c r="W401" s="202"/>
      <c r="X401" s="202"/>
      <c r="Y401" s="206">
        <v>2.0</v>
      </c>
      <c r="Z401" s="204">
        <v>0.0</v>
      </c>
      <c r="AA401" s="205" t="s">
        <v>132</v>
      </c>
      <c r="AB401" s="141">
        <v>3.0</v>
      </c>
      <c r="AC401" s="142">
        <v>0.8134837962962963</v>
      </c>
      <c r="AD401" s="206" t="s">
        <v>165</v>
      </c>
      <c r="AE401" s="207" t="s">
        <v>133</v>
      </c>
      <c r="AF401" s="133" t="s">
        <v>133</v>
      </c>
      <c r="AG401" s="207">
        <v>1.3</v>
      </c>
      <c r="AH401" s="449">
        <v>20.83</v>
      </c>
      <c r="AI401" s="146"/>
      <c r="AJ401" s="144"/>
      <c r="AK401" s="147"/>
      <c r="AL401" s="114"/>
      <c r="AM401" s="211"/>
      <c r="AN401" s="132"/>
      <c r="AO401" s="132"/>
      <c r="AP401" s="149"/>
      <c r="AQ401" s="150"/>
      <c r="AR401" s="149"/>
      <c r="AS401" s="132"/>
      <c r="AT401" s="132"/>
      <c r="AU401" s="132"/>
      <c r="AV401" s="132"/>
      <c r="AW401" s="132"/>
      <c r="AX401" s="132"/>
      <c r="AY401" s="132"/>
      <c r="AZ401" s="132"/>
      <c r="BA401" s="132"/>
      <c r="BB401" s="132"/>
      <c r="BC401" s="132"/>
      <c r="BD401" s="132"/>
      <c r="BE401" s="132"/>
      <c r="BF401" s="132"/>
      <c r="BG401" s="132"/>
      <c r="BH401" s="132"/>
      <c r="BI401" s="132"/>
      <c r="BJ401" s="132"/>
      <c r="BK401" s="132"/>
      <c r="BL401" s="132"/>
      <c r="BM401" s="132"/>
      <c r="BN401" s="132"/>
    </row>
    <row r="402">
      <c r="A402" s="484" t="b">
        <v>0</v>
      </c>
      <c r="B402" s="94"/>
      <c r="C402" s="95"/>
      <c r="D402" s="96"/>
      <c r="E402" s="97"/>
      <c r="F402" s="98"/>
      <c r="G402" s="98"/>
      <c r="H402" s="98"/>
      <c r="I402" s="98"/>
      <c r="J402" s="99"/>
      <c r="K402" s="96"/>
      <c r="L402" s="96"/>
      <c r="M402" s="96"/>
      <c r="N402" s="279" t="s">
        <v>688</v>
      </c>
      <c r="O402" s="303">
        <v>2.0</v>
      </c>
      <c r="P402" s="304">
        <v>6.0</v>
      </c>
      <c r="Q402" s="294">
        <v>6.0</v>
      </c>
      <c r="R402" s="295">
        <v>6.0</v>
      </c>
      <c r="S402" s="198"/>
      <c r="T402" s="199"/>
      <c r="U402" s="200"/>
      <c r="V402" s="201"/>
      <c r="W402" s="202"/>
      <c r="X402" s="202"/>
      <c r="Y402" s="273">
        <v>4.0</v>
      </c>
      <c r="Z402" s="271">
        <v>2.0</v>
      </c>
      <c r="AA402" s="272" t="s">
        <v>132</v>
      </c>
      <c r="AB402" s="107">
        <v>4.0</v>
      </c>
      <c r="AC402" s="108">
        <v>0.8155324074074074</v>
      </c>
      <c r="AD402" s="273" t="s">
        <v>165</v>
      </c>
      <c r="AE402" s="274" t="s">
        <v>133</v>
      </c>
      <c r="AF402" s="99" t="s">
        <v>133</v>
      </c>
      <c r="AG402" s="274">
        <v>1.41</v>
      </c>
      <c r="AH402" s="411">
        <v>7.42</v>
      </c>
      <c r="AI402" s="112"/>
      <c r="AJ402" s="110"/>
      <c r="AK402" s="277"/>
      <c r="AL402" s="114"/>
      <c r="AM402" s="278"/>
      <c r="AN402" s="98"/>
      <c r="AO402" s="98"/>
      <c r="AP402" s="116"/>
      <c r="AQ402" s="117"/>
      <c r="AR402" s="116"/>
      <c r="AS402" s="98"/>
      <c r="AT402" s="98"/>
      <c r="AU402" s="98"/>
      <c r="AV402" s="98"/>
      <c r="AW402" s="98"/>
      <c r="AX402" s="98"/>
      <c r="AY402" s="98"/>
      <c r="AZ402" s="98"/>
      <c r="BA402" s="98"/>
      <c r="BB402" s="98"/>
      <c r="BC402" s="98"/>
      <c r="BD402" s="98"/>
      <c r="BE402" s="98"/>
      <c r="BF402" s="98"/>
      <c r="BG402" s="98"/>
      <c r="BH402" s="98"/>
      <c r="BI402" s="98"/>
      <c r="BJ402" s="98"/>
      <c r="BK402" s="98"/>
      <c r="BL402" s="98"/>
      <c r="BM402" s="98"/>
      <c r="BN402" s="98"/>
    </row>
    <row r="403">
      <c r="A403" s="485" t="b">
        <v>0</v>
      </c>
      <c r="B403" s="313"/>
      <c r="C403" s="314"/>
      <c r="D403" s="315"/>
      <c r="E403" s="316"/>
      <c r="F403" s="317"/>
      <c r="G403" s="317"/>
      <c r="H403" s="317"/>
      <c r="I403" s="317"/>
      <c r="J403" s="317"/>
      <c r="K403" s="315"/>
      <c r="L403" s="315"/>
      <c r="M403" s="315"/>
      <c r="N403" s="383"/>
      <c r="O403" s="221">
        <v>2.0</v>
      </c>
      <c r="P403" s="222">
        <v>6.0</v>
      </c>
      <c r="Q403" s="298">
        <v>6.0</v>
      </c>
      <c r="R403" s="299">
        <v>7.0</v>
      </c>
      <c r="S403" s="225"/>
      <c r="T403" s="226"/>
      <c r="U403" s="227"/>
      <c r="V403" s="228"/>
      <c r="W403" s="229"/>
      <c r="X403" s="229"/>
      <c r="Y403" s="342"/>
      <c r="Z403" s="323"/>
      <c r="AA403" s="324"/>
      <c r="AB403" s="343"/>
      <c r="AC403" s="326"/>
      <c r="AD403" s="322" t="s">
        <v>142</v>
      </c>
      <c r="AE403" s="327"/>
      <c r="AF403" s="328"/>
      <c r="AG403" s="327"/>
      <c r="AH403" s="444"/>
      <c r="AI403" s="384"/>
      <c r="AJ403" s="327"/>
      <c r="AK403" s="385"/>
      <c r="AL403" s="242"/>
      <c r="AM403" s="333"/>
      <c r="AN403" s="317"/>
      <c r="AO403" s="317"/>
      <c r="AP403" s="334"/>
      <c r="AQ403" s="335"/>
      <c r="AR403" s="149"/>
      <c r="AS403" s="132"/>
      <c r="AT403" s="132"/>
      <c r="AU403" s="132"/>
      <c r="AV403" s="132"/>
      <c r="AW403" s="132"/>
      <c r="AX403" s="132"/>
      <c r="AY403" s="132"/>
      <c r="AZ403" s="132"/>
      <c r="BA403" s="132"/>
      <c r="BB403" s="132"/>
      <c r="BC403" s="132"/>
      <c r="BD403" s="132"/>
      <c r="BE403" s="132"/>
      <c r="BF403" s="132"/>
      <c r="BG403" s="132"/>
      <c r="BH403" s="132"/>
      <c r="BI403" s="132"/>
      <c r="BJ403" s="132"/>
      <c r="BK403" s="132"/>
      <c r="BL403" s="132"/>
      <c r="BM403" s="132"/>
      <c r="BN403" s="132"/>
    </row>
    <row r="404">
      <c r="A404" s="484" t="b">
        <v>0</v>
      </c>
      <c r="B404" s="363">
        <v>44602.0</v>
      </c>
      <c r="C404" s="364">
        <v>0.4087037037037037</v>
      </c>
      <c r="D404" s="100" t="s">
        <v>689</v>
      </c>
      <c r="E404" s="486" t="s">
        <v>16</v>
      </c>
      <c r="F404" s="396" t="s">
        <v>144</v>
      </c>
      <c r="G404" s="99" t="s">
        <v>55</v>
      </c>
      <c r="H404" s="165" t="s">
        <v>254</v>
      </c>
      <c r="I404" s="99" t="s">
        <v>263</v>
      </c>
      <c r="J404" s="99" t="s">
        <v>690</v>
      </c>
      <c r="K404" s="100" t="s">
        <v>263</v>
      </c>
      <c r="L404" s="100"/>
      <c r="M404" s="100"/>
      <c r="N404" s="270"/>
      <c r="O404" s="168">
        <v>0.0</v>
      </c>
      <c r="P404" s="169">
        <v>0.0</v>
      </c>
      <c r="Q404" s="196"/>
      <c r="R404" s="197"/>
      <c r="S404" s="198"/>
      <c r="T404" s="199"/>
      <c r="U404" s="200"/>
      <c r="V404" s="201"/>
      <c r="W404" s="202"/>
      <c r="X404" s="202"/>
      <c r="Y404" s="273" t="s">
        <v>132</v>
      </c>
      <c r="Z404" s="271">
        <v>40.0</v>
      </c>
      <c r="AA404" s="272" t="s">
        <v>133</v>
      </c>
      <c r="AB404" s="107">
        <v>1.0</v>
      </c>
      <c r="AC404" s="108">
        <v>0.3360648148148148</v>
      </c>
      <c r="AD404" s="273" t="s">
        <v>140</v>
      </c>
      <c r="AE404" s="274" t="s">
        <v>133</v>
      </c>
      <c r="AF404" s="99" t="s">
        <v>133</v>
      </c>
      <c r="AG404" s="274">
        <v>5.3</v>
      </c>
      <c r="AH404" s="411">
        <v>10.0</v>
      </c>
      <c r="AI404" s="276">
        <v>20.0</v>
      </c>
      <c r="AJ404" s="274">
        <v>0.71</v>
      </c>
      <c r="AK404" s="277">
        <v>35.0</v>
      </c>
      <c r="AL404" s="114"/>
      <c r="AM404" s="188">
        <f>AK404+AM399</f>
        <v>2123.51</v>
      </c>
      <c r="AN404" s="189">
        <f>if(AM404&gt;AN399,AM404,AN399)</f>
        <v>2179.83</v>
      </c>
      <c r="AO404" s="189">
        <f>AM404-AN404</f>
        <v>-56.32</v>
      </c>
      <c r="AP404" s="190">
        <f>AO404/AN404</f>
        <v>-0.02583687719</v>
      </c>
      <c r="AQ404" s="191">
        <f>AK404/AI404</f>
        <v>1.75</v>
      </c>
      <c r="AR404" s="116"/>
      <c r="AS404" s="98"/>
      <c r="AT404" s="98"/>
      <c r="AU404" s="98"/>
      <c r="AV404" s="98"/>
      <c r="AW404" s="98"/>
      <c r="AX404" s="98"/>
      <c r="AY404" s="98"/>
      <c r="AZ404" s="98"/>
      <c r="BA404" s="98"/>
      <c r="BB404" s="98"/>
      <c r="BC404" s="98"/>
      <c r="BD404" s="98"/>
      <c r="BE404" s="98"/>
      <c r="BF404" s="98"/>
      <c r="BG404" s="98"/>
      <c r="BH404" s="98"/>
      <c r="BI404" s="98"/>
      <c r="BJ404" s="98"/>
      <c r="BK404" s="98"/>
      <c r="BL404" s="98"/>
      <c r="BM404" s="98"/>
      <c r="BN404" s="98"/>
    </row>
    <row r="405">
      <c r="A405" s="485" t="b">
        <v>0</v>
      </c>
      <c r="B405" s="128"/>
      <c r="C405" s="129"/>
      <c r="D405" s="130"/>
      <c r="E405" s="131"/>
      <c r="F405" s="132"/>
      <c r="G405" s="132"/>
      <c r="H405" s="132" t="str">
        <f>VLOOKUP(H404,VALIDATION!F:G,2,false)</f>
        <v>61fe7fd0a4eaad5dc977083b</v>
      </c>
      <c r="I405" s="133">
        <v>1.33</v>
      </c>
      <c r="J405" s="133">
        <v>4.0</v>
      </c>
      <c r="K405" s="130"/>
      <c r="L405" s="130"/>
      <c r="M405" s="130"/>
      <c r="N405" s="195"/>
      <c r="O405" s="168">
        <v>1.0</v>
      </c>
      <c r="P405" s="169">
        <v>0.0</v>
      </c>
      <c r="Q405" s="196"/>
      <c r="R405" s="197"/>
      <c r="S405" s="198"/>
      <c r="T405" s="199"/>
      <c r="U405" s="200"/>
      <c r="V405" s="201"/>
      <c r="W405" s="202"/>
      <c r="X405" s="202"/>
      <c r="Y405" s="143"/>
      <c r="Z405" s="367"/>
      <c r="AA405" s="205" t="s">
        <v>132</v>
      </c>
      <c r="AB405" s="141">
        <v>2.0</v>
      </c>
      <c r="AC405" s="142">
        <v>0.3362962962962963</v>
      </c>
      <c r="AD405" s="206" t="s">
        <v>140</v>
      </c>
      <c r="AE405" s="207" t="s">
        <v>133</v>
      </c>
      <c r="AF405" s="133" t="s">
        <v>133</v>
      </c>
      <c r="AG405" s="207">
        <v>6.6</v>
      </c>
      <c r="AH405" s="449">
        <v>10.0</v>
      </c>
      <c r="AI405" s="146"/>
      <c r="AJ405" s="144"/>
      <c r="AK405" s="147"/>
      <c r="AL405" s="114"/>
      <c r="AM405" s="211"/>
      <c r="AN405" s="132"/>
      <c r="AO405" s="132"/>
      <c r="AP405" s="149"/>
      <c r="AQ405" s="150"/>
      <c r="AR405" s="149"/>
      <c r="AS405" s="132"/>
      <c r="AT405" s="132"/>
      <c r="AU405" s="132"/>
      <c r="AV405" s="132"/>
      <c r="AW405" s="132"/>
      <c r="AX405" s="132"/>
      <c r="AY405" s="132"/>
      <c r="AZ405" s="132"/>
      <c r="BA405" s="132"/>
      <c r="BB405" s="132"/>
      <c r="BC405" s="132"/>
      <c r="BD405" s="132"/>
      <c r="BE405" s="132"/>
      <c r="BF405" s="132"/>
      <c r="BG405" s="132"/>
      <c r="BH405" s="132"/>
      <c r="BI405" s="132"/>
      <c r="BJ405" s="132"/>
      <c r="BK405" s="132"/>
      <c r="BL405" s="132"/>
      <c r="BM405" s="132"/>
      <c r="BN405" s="132"/>
    </row>
    <row r="406">
      <c r="A406" s="484" t="b">
        <v>0</v>
      </c>
      <c r="B406" s="94"/>
      <c r="C406" s="95"/>
      <c r="D406" s="96"/>
      <c r="E406" s="97"/>
      <c r="F406" s="98"/>
      <c r="G406" s="98"/>
      <c r="H406" s="98"/>
      <c r="I406" s="98"/>
      <c r="J406" s="99"/>
      <c r="K406" s="96"/>
      <c r="L406" s="96"/>
      <c r="M406" s="96"/>
      <c r="N406" s="270"/>
      <c r="O406" s="168">
        <v>1.0</v>
      </c>
      <c r="P406" s="169">
        <v>1.0</v>
      </c>
      <c r="Q406" s="196"/>
      <c r="R406" s="197"/>
      <c r="S406" s="198"/>
      <c r="T406" s="199"/>
      <c r="U406" s="200"/>
      <c r="V406" s="201"/>
      <c r="W406" s="202"/>
      <c r="X406" s="202"/>
      <c r="Y406" s="273">
        <v>30.0</v>
      </c>
      <c r="Z406" s="271">
        <v>40.0</v>
      </c>
      <c r="AA406" s="272" t="s">
        <v>133</v>
      </c>
      <c r="AB406" s="107">
        <v>3.0</v>
      </c>
      <c r="AC406" s="108">
        <v>0.34131944444444445</v>
      </c>
      <c r="AD406" s="273" t="s">
        <v>165</v>
      </c>
      <c r="AE406" s="274" t="s">
        <v>133</v>
      </c>
      <c r="AF406" s="99" t="s">
        <v>166</v>
      </c>
      <c r="AG406" s="274">
        <v>3.6</v>
      </c>
      <c r="AH406" s="411">
        <v>5.0</v>
      </c>
      <c r="AI406" s="112"/>
      <c r="AJ406" s="110"/>
      <c r="AK406" s="277"/>
      <c r="AL406" s="114"/>
      <c r="AM406" s="278"/>
      <c r="AN406" s="98"/>
      <c r="AO406" s="98"/>
      <c r="AP406" s="116"/>
      <c r="AQ406" s="117"/>
      <c r="AR406" s="116"/>
      <c r="AS406" s="98"/>
      <c r="AT406" s="98"/>
      <c r="AU406" s="98"/>
      <c r="AV406" s="98"/>
      <c r="AW406" s="98"/>
      <c r="AX406" s="98"/>
      <c r="AY406" s="98"/>
      <c r="AZ406" s="98"/>
      <c r="BA406" s="98"/>
      <c r="BB406" s="98"/>
      <c r="BC406" s="98"/>
      <c r="BD406" s="98"/>
      <c r="BE406" s="98"/>
      <c r="BF406" s="98"/>
      <c r="BG406" s="98"/>
      <c r="BH406" s="98"/>
      <c r="BI406" s="98"/>
      <c r="BJ406" s="98"/>
      <c r="BK406" s="98"/>
      <c r="BL406" s="98"/>
      <c r="BM406" s="98"/>
      <c r="BN406" s="98"/>
    </row>
    <row r="407">
      <c r="A407" s="485" t="b">
        <v>0</v>
      </c>
      <c r="B407" s="128"/>
      <c r="C407" s="129"/>
      <c r="D407" s="130"/>
      <c r="E407" s="131"/>
      <c r="F407" s="132"/>
      <c r="G407" s="132"/>
      <c r="H407" s="132"/>
      <c r="I407" s="132"/>
      <c r="J407" s="132"/>
      <c r="K407" s="130"/>
      <c r="L407" s="130"/>
      <c r="M407" s="130"/>
      <c r="N407" s="195"/>
      <c r="O407" s="168">
        <v>1.0</v>
      </c>
      <c r="P407" s="169">
        <v>2.0</v>
      </c>
      <c r="Q407" s="196"/>
      <c r="R407" s="197"/>
      <c r="S407" s="198"/>
      <c r="T407" s="199"/>
      <c r="U407" s="200"/>
      <c r="V407" s="201"/>
      <c r="W407" s="202"/>
      <c r="X407" s="202"/>
      <c r="Y407" s="206">
        <v>30.0</v>
      </c>
      <c r="Z407" s="204">
        <v>40.0</v>
      </c>
      <c r="AA407" s="205" t="s">
        <v>132</v>
      </c>
      <c r="AB407" s="141">
        <v>4.0</v>
      </c>
      <c r="AC407" s="142">
        <v>0.3446990740740741</v>
      </c>
      <c r="AD407" s="206" t="s">
        <v>165</v>
      </c>
      <c r="AE407" s="207" t="s">
        <v>133</v>
      </c>
      <c r="AF407" s="133" t="s">
        <v>166</v>
      </c>
      <c r="AG407" s="207">
        <v>2.74</v>
      </c>
      <c r="AH407" s="449">
        <v>5.0</v>
      </c>
      <c r="AI407" s="146"/>
      <c r="AJ407" s="144"/>
      <c r="AK407" s="147"/>
      <c r="AL407" s="114"/>
      <c r="AM407" s="211"/>
      <c r="AN407" s="132"/>
      <c r="AO407" s="132"/>
      <c r="AP407" s="149"/>
      <c r="AQ407" s="150"/>
      <c r="AR407" s="149"/>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row>
    <row r="408">
      <c r="A408" s="484" t="b">
        <v>0</v>
      </c>
      <c r="B408" s="94"/>
      <c r="C408" s="95"/>
      <c r="D408" s="96"/>
      <c r="E408" s="97"/>
      <c r="F408" s="98"/>
      <c r="G408" s="98"/>
      <c r="H408" s="98"/>
      <c r="I408" s="98"/>
      <c r="J408" s="98"/>
      <c r="K408" s="96"/>
      <c r="L408" s="96"/>
      <c r="M408" s="96"/>
      <c r="N408" s="270"/>
      <c r="O408" s="168">
        <v>1.0</v>
      </c>
      <c r="P408" s="169">
        <v>3.0</v>
      </c>
      <c r="Q408" s="196"/>
      <c r="R408" s="197"/>
      <c r="S408" s="198"/>
      <c r="T408" s="199"/>
      <c r="U408" s="200"/>
      <c r="V408" s="201"/>
      <c r="W408" s="202"/>
      <c r="X408" s="202"/>
      <c r="Y408" s="109"/>
      <c r="Z408" s="280"/>
      <c r="AA408" s="272" t="s">
        <v>133</v>
      </c>
      <c r="AB408" s="107">
        <v>5.0</v>
      </c>
      <c r="AC408" s="108">
        <v>0.3459837962962963</v>
      </c>
      <c r="AD408" s="273" t="s">
        <v>165</v>
      </c>
      <c r="AE408" s="274" t="s">
        <v>133</v>
      </c>
      <c r="AF408" s="99" t="s">
        <v>166</v>
      </c>
      <c r="AG408" s="274">
        <v>2.08</v>
      </c>
      <c r="AH408" s="411">
        <v>5.0</v>
      </c>
      <c r="AI408" s="112"/>
      <c r="AJ408" s="110"/>
      <c r="AK408" s="113"/>
      <c r="AL408" s="114"/>
      <c r="AM408" s="278"/>
      <c r="AN408" s="98"/>
      <c r="AO408" s="98"/>
      <c r="AP408" s="116"/>
      <c r="AQ408" s="117"/>
      <c r="AR408" s="116"/>
      <c r="AS408" s="98"/>
      <c r="AT408" s="98"/>
      <c r="AU408" s="98"/>
      <c r="AV408" s="98"/>
      <c r="AW408" s="98"/>
      <c r="AX408" s="98"/>
      <c r="AY408" s="98"/>
      <c r="AZ408" s="98"/>
      <c r="BA408" s="98"/>
      <c r="BB408" s="98"/>
      <c r="BC408" s="98"/>
      <c r="BD408" s="98"/>
      <c r="BE408" s="98"/>
      <c r="BF408" s="98"/>
      <c r="BG408" s="98"/>
      <c r="BH408" s="98"/>
      <c r="BI408" s="98"/>
      <c r="BJ408" s="98"/>
      <c r="BK408" s="98"/>
      <c r="BL408" s="98"/>
      <c r="BM408" s="98"/>
      <c r="BN408" s="98"/>
    </row>
    <row r="409">
      <c r="A409" s="485" t="b">
        <v>0</v>
      </c>
      <c r="B409" s="128"/>
      <c r="C409" s="129"/>
      <c r="D409" s="130"/>
      <c r="E409" s="131"/>
      <c r="F409" s="132"/>
      <c r="G409" s="132"/>
      <c r="H409" s="132"/>
      <c r="I409" s="132"/>
      <c r="J409" s="132"/>
      <c r="K409" s="130"/>
      <c r="L409" s="130"/>
      <c r="M409" s="130"/>
      <c r="N409" s="195"/>
      <c r="O409" s="168">
        <v>1.0</v>
      </c>
      <c r="P409" s="169">
        <v>4.0</v>
      </c>
      <c r="Q409" s="196"/>
      <c r="R409" s="197"/>
      <c r="S409" s="198"/>
      <c r="T409" s="199"/>
      <c r="U409" s="200"/>
      <c r="V409" s="201"/>
      <c r="W409" s="202"/>
      <c r="X409" s="202"/>
      <c r="Y409" s="206">
        <v>30.0</v>
      </c>
      <c r="Z409" s="204">
        <v>30.0</v>
      </c>
      <c r="AA409" s="205" t="s">
        <v>132</v>
      </c>
      <c r="AB409" s="141">
        <v>6.0</v>
      </c>
      <c r="AC409" s="142">
        <v>0.3476736111111111</v>
      </c>
      <c r="AD409" s="206" t="s">
        <v>165</v>
      </c>
      <c r="AE409" s="207" t="s">
        <v>133</v>
      </c>
      <c r="AF409" s="133" t="s">
        <v>166</v>
      </c>
      <c r="AG409" s="207">
        <v>1.91</v>
      </c>
      <c r="AH409" s="449">
        <v>5.0</v>
      </c>
      <c r="AI409" s="146"/>
      <c r="AJ409" s="144"/>
      <c r="AK409" s="147"/>
      <c r="AL409" s="114"/>
      <c r="AM409" s="211"/>
      <c r="AN409" s="132"/>
      <c r="AO409" s="132"/>
      <c r="AP409" s="149"/>
      <c r="AQ409" s="150"/>
      <c r="AR409" s="149"/>
      <c r="AS409" s="132"/>
      <c r="AT409" s="132"/>
      <c r="AU409" s="132"/>
      <c r="AV409" s="132"/>
      <c r="AW409" s="132"/>
      <c r="AX409" s="132"/>
      <c r="AY409" s="132"/>
      <c r="AZ409" s="132"/>
      <c r="BA409" s="132"/>
      <c r="BB409" s="132"/>
      <c r="BC409" s="132"/>
      <c r="BD409" s="132"/>
      <c r="BE409" s="132"/>
      <c r="BF409" s="132"/>
      <c r="BG409" s="132"/>
      <c r="BH409" s="132"/>
      <c r="BI409" s="132"/>
      <c r="BJ409" s="132"/>
      <c r="BK409" s="132"/>
      <c r="BL409" s="132"/>
      <c r="BM409" s="132"/>
      <c r="BN409" s="132"/>
    </row>
    <row r="410">
      <c r="A410" s="484" t="b">
        <v>0</v>
      </c>
      <c r="B410" s="94"/>
      <c r="C410" s="95"/>
      <c r="D410" s="96"/>
      <c r="E410" s="97"/>
      <c r="F410" s="98"/>
      <c r="G410" s="98"/>
      <c r="H410" s="98"/>
      <c r="I410" s="98"/>
      <c r="J410" s="98"/>
      <c r="K410" s="96"/>
      <c r="L410" s="96"/>
      <c r="M410" s="96"/>
      <c r="N410" s="279" t="s">
        <v>691</v>
      </c>
      <c r="O410" s="168">
        <v>2.0</v>
      </c>
      <c r="P410" s="169">
        <v>5.0</v>
      </c>
      <c r="Q410" s="196"/>
      <c r="R410" s="197"/>
      <c r="S410" s="198"/>
      <c r="T410" s="199"/>
      <c r="U410" s="200"/>
      <c r="V410" s="201"/>
      <c r="W410" s="202"/>
      <c r="X410" s="202"/>
      <c r="Y410" s="273">
        <v>0.0</v>
      </c>
      <c r="Z410" s="271">
        <v>15.0</v>
      </c>
      <c r="AA410" s="272" t="s">
        <v>132</v>
      </c>
      <c r="AB410" s="107">
        <v>7.0</v>
      </c>
      <c r="AC410" s="108">
        <v>0.35726851851851854</v>
      </c>
      <c r="AD410" s="273" t="s">
        <v>245</v>
      </c>
      <c r="AE410" s="274" t="s">
        <v>133</v>
      </c>
      <c r="AF410" s="99" t="s">
        <v>166</v>
      </c>
      <c r="AG410" s="274">
        <v>1.75</v>
      </c>
      <c r="AH410" s="411">
        <v>10.2</v>
      </c>
      <c r="AI410" s="112"/>
      <c r="AJ410" s="110"/>
      <c r="AK410" s="113"/>
      <c r="AL410" s="114"/>
      <c r="AM410" s="278"/>
      <c r="AN410" s="98"/>
      <c r="AO410" s="98"/>
      <c r="AP410" s="116"/>
      <c r="AQ410" s="117"/>
      <c r="AR410" s="116"/>
      <c r="AS410" s="98"/>
      <c r="AT410" s="98"/>
      <c r="AU410" s="98"/>
      <c r="AV410" s="98"/>
      <c r="AW410" s="98"/>
      <c r="AX410" s="98"/>
      <c r="AY410" s="98"/>
      <c r="AZ410" s="98"/>
      <c r="BA410" s="98"/>
      <c r="BB410" s="98"/>
      <c r="BC410" s="98"/>
      <c r="BD410" s="98"/>
      <c r="BE410" s="98"/>
      <c r="BF410" s="98"/>
      <c r="BG410" s="98"/>
      <c r="BH410" s="98"/>
      <c r="BI410" s="98"/>
      <c r="BJ410" s="98"/>
      <c r="BK410" s="98"/>
      <c r="BL410" s="98"/>
      <c r="BM410" s="98"/>
      <c r="BN410" s="98"/>
    </row>
    <row r="411">
      <c r="A411" s="485" t="b">
        <v>0</v>
      </c>
      <c r="B411" s="128"/>
      <c r="C411" s="129"/>
      <c r="D411" s="130"/>
      <c r="E411" s="131"/>
      <c r="F411" s="132"/>
      <c r="G411" s="132"/>
      <c r="H411" s="132"/>
      <c r="I411" s="132"/>
      <c r="J411" s="132"/>
      <c r="K411" s="130"/>
      <c r="L411" s="130"/>
      <c r="M411" s="130"/>
      <c r="N411" s="397" t="s">
        <v>692</v>
      </c>
      <c r="O411" s="168">
        <v>3.0</v>
      </c>
      <c r="P411" s="169">
        <v>6.0</v>
      </c>
      <c r="Q411" s="196"/>
      <c r="R411" s="197"/>
      <c r="S411" s="198"/>
      <c r="T411" s="199"/>
      <c r="U411" s="200"/>
      <c r="V411" s="201"/>
      <c r="W411" s="202"/>
      <c r="X411" s="202"/>
      <c r="Y411" s="143"/>
      <c r="Z411" s="367"/>
      <c r="AA411" s="205" t="s">
        <v>132</v>
      </c>
      <c r="AB411" s="141">
        <v>8.0</v>
      </c>
      <c r="AC411" s="142">
        <v>0.3652546296296296</v>
      </c>
      <c r="AD411" s="206" t="s">
        <v>245</v>
      </c>
      <c r="AE411" s="207" t="s">
        <v>133</v>
      </c>
      <c r="AF411" s="133" t="s">
        <v>166</v>
      </c>
      <c r="AG411" s="207">
        <v>1.73</v>
      </c>
      <c r="AH411" s="449">
        <v>10.21</v>
      </c>
      <c r="AI411" s="146"/>
      <c r="AJ411" s="144"/>
      <c r="AK411" s="147"/>
      <c r="AL411" s="114"/>
      <c r="AM411" s="211"/>
      <c r="AN411" s="132"/>
      <c r="AO411" s="132"/>
      <c r="AP411" s="149"/>
      <c r="AQ411" s="150"/>
      <c r="AR411" s="149"/>
      <c r="AS411" s="132"/>
      <c r="AT411" s="132"/>
      <c r="AU411" s="132"/>
      <c r="AV411" s="132"/>
      <c r="AW411" s="132"/>
      <c r="AX411" s="132"/>
      <c r="AY411" s="132"/>
      <c r="AZ411" s="132"/>
      <c r="BA411" s="132"/>
      <c r="BB411" s="132"/>
      <c r="BC411" s="132"/>
      <c r="BD411" s="132"/>
      <c r="BE411" s="132"/>
      <c r="BF411" s="132"/>
      <c r="BG411" s="132"/>
      <c r="BH411" s="132"/>
      <c r="BI411" s="132"/>
      <c r="BJ411" s="132"/>
      <c r="BK411" s="132"/>
      <c r="BL411" s="132"/>
      <c r="BM411" s="132"/>
      <c r="BN411" s="132"/>
    </row>
    <row r="412">
      <c r="A412" s="484" t="b">
        <v>0</v>
      </c>
      <c r="B412" s="94"/>
      <c r="C412" s="95"/>
      <c r="D412" s="96"/>
      <c r="E412" s="97"/>
      <c r="F412" s="98"/>
      <c r="G412" s="98"/>
      <c r="H412" s="98"/>
      <c r="I412" s="98"/>
      <c r="J412" s="98"/>
      <c r="K412" s="96"/>
      <c r="L412" s="96"/>
      <c r="M412" s="96"/>
      <c r="N412" s="279" t="s">
        <v>693</v>
      </c>
      <c r="O412" s="168">
        <v>3.0</v>
      </c>
      <c r="P412" s="169">
        <v>6.0</v>
      </c>
      <c r="Q412" s="196"/>
      <c r="R412" s="197"/>
      <c r="S412" s="198"/>
      <c r="T412" s="199"/>
      <c r="U412" s="200"/>
      <c r="V412" s="201"/>
      <c r="W412" s="202"/>
      <c r="X412" s="202"/>
      <c r="Y412" s="273">
        <v>30.0</v>
      </c>
      <c r="Z412" s="271">
        <v>30.0</v>
      </c>
      <c r="AA412" s="272" t="s">
        <v>132</v>
      </c>
      <c r="AB412" s="107">
        <v>9.0</v>
      </c>
      <c r="AC412" s="108">
        <v>0.36767361111111113</v>
      </c>
      <c r="AD412" s="273" t="s">
        <v>245</v>
      </c>
      <c r="AE412" s="274" t="s">
        <v>133</v>
      </c>
      <c r="AF412" s="99" t="s">
        <v>166</v>
      </c>
      <c r="AG412" s="274">
        <v>1.64</v>
      </c>
      <c r="AH412" s="411">
        <v>10.2</v>
      </c>
      <c r="AI412" s="112"/>
      <c r="AJ412" s="110"/>
      <c r="AK412" s="113"/>
      <c r="AL412" s="114"/>
      <c r="AM412" s="278"/>
      <c r="AN412" s="98"/>
      <c r="AO412" s="98"/>
      <c r="AP412" s="116"/>
      <c r="AQ412" s="117"/>
      <c r="AR412" s="116"/>
      <c r="AS412" s="98"/>
      <c r="AT412" s="98"/>
      <c r="AU412" s="98"/>
      <c r="AV412" s="98"/>
      <c r="AW412" s="98"/>
      <c r="AX412" s="98"/>
      <c r="AY412" s="98"/>
      <c r="AZ412" s="98"/>
      <c r="BA412" s="98"/>
      <c r="BB412" s="98"/>
      <c r="BC412" s="98"/>
      <c r="BD412" s="98"/>
      <c r="BE412" s="98"/>
      <c r="BF412" s="98"/>
      <c r="BG412" s="98"/>
      <c r="BH412" s="98"/>
      <c r="BI412" s="98"/>
      <c r="BJ412" s="98"/>
      <c r="BK412" s="98"/>
      <c r="BL412" s="98"/>
      <c r="BM412" s="98"/>
      <c r="BN412" s="98"/>
    </row>
    <row r="413">
      <c r="A413" s="485" t="b">
        <v>0</v>
      </c>
      <c r="B413" s="128"/>
      <c r="C413" s="129"/>
      <c r="D413" s="130"/>
      <c r="E413" s="131"/>
      <c r="F413" s="132"/>
      <c r="G413" s="132"/>
      <c r="H413" s="132"/>
      <c r="I413" s="132"/>
      <c r="J413" s="132"/>
      <c r="K413" s="130"/>
      <c r="L413" s="130"/>
      <c r="M413" s="130"/>
      <c r="N413" s="397" t="s">
        <v>694</v>
      </c>
      <c r="O413" s="168">
        <v>3.0</v>
      </c>
      <c r="P413" s="169">
        <v>6.0</v>
      </c>
      <c r="Q413" s="294">
        <v>1.0</v>
      </c>
      <c r="R413" s="295">
        <v>1.0</v>
      </c>
      <c r="S413" s="198"/>
      <c r="T413" s="199"/>
      <c r="U413" s="200"/>
      <c r="V413" s="201"/>
      <c r="W413" s="202"/>
      <c r="X413" s="202"/>
      <c r="Y413" s="206">
        <v>30.0</v>
      </c>
      <c r="Z413" s="204">
        <v>40.0</v>
      </c>
      <c r="AA413" s="205" t="s">
        <v>132</v>
      </c>
      <c r="AB413" s="141">
        <v>10.0</v>
      </c>
      <c r="AC413" s="142">
        <v>0.3735648148148148</v>
      </c>
      <c r="AD413" s="206" t="s">
        <v>245</v>
      </c>
      <c r="AE413" s="207" t="s">
        <v>133</v>
      </c>
      <c r="AF413" s="133" t="s">
        <v>166</v>
      </c>
      <c r="AG413" s="207">
        <v>1.42</v>
      </c>
      <c r="AH413" s="449">
        <v>5.1</v>
      </c>
      <c r="AI413" s="146"/>
      <c r="AJ413" s="144"/>
      <c r="AK413" s="147"/>
      <c r="AL413" s="114"/>
      <c r="AM413" s="211"/>
      <c r="AN413" s="132"/>
      <c r="AO413" s="132"/>
      <c r="AP413" s="149"/>
      <c r="AQ413" s="150"/>
      <c r="AR413" s="149"/>
      <c r="AS413" s="132"/>
      <c r="AT413" s="132"/>
      <c r="AU413" s="132"/>
      <c r="AV413" s="132"/>
      <c r="AW413" s="132"/>
      <c r="AX413" s="132"/>
      <c r="AY413" s="132"/>
      <c r="AZ413" s="132"/>
      <c r="BA413" s="132"/>
      <c r="BB413" s="132"/>
      <c r="BC413" s="132"/>
      <c r="BD413" s="132"/>
      <c r="BE413" s="132"/>
      <c r="BF413" s="132"/>
      <c r="BG413" s="132"/>
      <c r="BH413" s="132"/>
      <c r="BI413" s="132"/>
      <c r="BJ413" s="132"/>
      <c r="BK413" s="132"/>
      <c r="BL413" s="132"/>
      <c r="BM413" s="132"/>
      <c r="BN413" s="132"/>
    </row>
    <row r="414">
      <c r="A414" s="484" t="b">
        <v>0</v>
      </c>
      <c r="B414" s="215"/>
      <c r="C414" s="216"/>
      <c r="D414" s="217"/>
      <c r="E414" s="218"/>
      <c r="F414" s="219"/>
      <c r="G414" s="219"/>
      <c r="H414" s="219"/>
      <c r="I414" s="219"/>
      <c r="J414" s="219"/>
      <c r="K414" s="217"/>
      <c r="L414" s="217"/>
      <c r="M414" s="217"/>
      <c r="N414" s="220" t="s">
        <v>695</v>
      </c>
      <c r="O414" s="221">
        <v>3.0</v>
      </c>
      <c r="P414" s="222">
        <v>6.0</v>
      </c>
      <c r="Q414" s="298">
        <v>6.0</v>
      </c>
      <c r="R414" s="299">
        <v>2.0</v>
      </c>
      <c r="S414" s="300">
        <v>6.0</v>
      </c>
      <c r="T414" s="301">
        <v>1.0</v>
      </c>
      <c r="U414" s="227"/>
      <c r="V414" s="228"/>
      <c r="W414" s="229"/>
      <c r="X414" s="229"/>
      <c r="Y414" s="302"/>
      <c r="Z414" s="231"/>
      <c r="AA414" s="232"/>
      <c r="AB414" s="233"/>
      <c r="AC414" s="234"/>
      <c r="AD414" s="235" t="s">
        <v>142</v>
      </c>
      <c r="AE414" s="236"/>
      <c r="AF414" s="237"/>
      <c r="AG414" s="236"/>
      <c r="AH414" s="463"/>
      <c r="AI414" s="390"/>
      <c r="AJ414" s="236"/>
      <c r="AK414" s="391"/>
      <c r="AL414" s="242"/>
      <c r="AM414" s="243"/>
      <c r="AN414" s="219"/>
      <c r="AO414" s="219"/>
      <c r="AP414" s="244"/>
      <c r="AQ414" s="245"/>
      <c r="AR414" s="116"/>
      <c r="AS414" s="98"/>
      <c r="AT414" s="98"/>
      <c r="AU414" s="98"/>
      <c r="AV414" s="98"/>
      <c r="AW414" s="98"/>
      <c r="AX414" s="98"/>
      <c r="AY414" s="98"/>
      <c r="AZ414" s="98"/>
      <c r="BA414" s="98"/>
      <c r="BB414" s="98"/>
      <c r="BC414" s="98"/>
      <c r="BD414" s="98"/>
      <c r="BE414" s="98"/>
      <c r="BF414" s="98"/>
      <c r="BG414" s="98"/>
      <c r="BH414" s="98"/>
      <c r="BI414" s="98"/>
      <c r="BJ414" s="98"/>
      <c r="BK414" s="98"/>
      <c r="BL414" s="98"/>
      <c r="BM414" s="98"/>
      <c r="BN414" s="98"/>
    </row>
    <row r="415">
      <c r="A415" s="485" t="b">
        <v>0</v>
      </c>
      <c r="B415" s="288">
        <v>44602.0</v>
      </c>
      <c r="C415" s="289">
        <v>0.7815277777777778</v>
      </c>
      <c r="D415" s="134" t="s">
        <v>696</v>
      </c>
      <c r="E415" s="487" t="s">
        <v>16</v>
      </c>
      <c r="F415" s="395" t="s">
        <v>144</v>
      </c>
      <c r="G415" s="133" t="s">
        <v>55</v>
      </c>
      <c r="H415" s="251" t="s">
        <v>227</v>
      </c>
      <c r="I415" s="133" t="s">
        <v>697</v>
      </c>
      <c r="J415" s="133" t="s">
        <v>584</v>
      </c>
      <c r="K415" s="134" t="s">
        <v>697</v>
      </c>
      <c r="L415" s="134"/>
      <c r="M415" s="134"/>
      <c r="N415" s="397" t="s">
        <v>698</v>
      </c>
      <c r="O415" s="168">
        <v>0.0</v>
      </c>
      <c r="P415" s="169">
        <v>2.0</v>
      </c>
      <c r="Q415" s="196"/>
      <c r="R415" s="197"/>
      <c r="S415" s="198"/>
      <c r="T415" s="199"/>
      <c r="U415" s="200"/>
      <c r="V415" s="201"/>
      <c r="W415" s="202"/>
      <c r="X415" s="202"/>
      <c r="Y415" s="143"/>
      <c r="Z415" s="367"/>
      <c r="AA415" s="205" t="s">
        <v>132</v>
      </c>
      <c r="AB415" s="141">
        <v>1.0</v>
      </c>
      <c r="AC415" s="142">
        <v>0.7018634259259259</v>
      </c>
      <c r="AD415" s="206" t="s">
        <v>140</v>
      </c>
      <c r="AE415" s="207" t="s">
        <v>133</v>
      </c>
      <c r="AF415" s="133" t="s">
        <v>166</v>
      </c>
      <c r="AG415" s="207">
        <v>1.31</v>
      </c>
      <c r="AH415" s="449">
        <v>32.26</v>
      </c>
      <c r="AI415" s="209">
        <v>10.0</v>
      </c>
      <c r="AJ415" s="207">
        <v>0.31</v>
      </c>
      <c r="AK415" s="210">
        <v>15.02</v>
      </c>
      <c r="AL415" s="114"/>
      <c r="AM415" s="265">
        <f>AK415+AM404</f>
        <v>2138.53</v>
      </c>
      <c r="AN415" s="266">
        <f>if(AM415&gt;AN404,AM415,AN404)</f>
        <v>2179.83</v>
      </c>
      <c r="AO415" s="266">
        <f>AM415-AN415</f>
        <v>-41.3</v>
      </c>
      <c r="AP415" s="267">
        <f>AO415/AN415</f>
        <v>-0.0189464316</v>
      </c>
      <c r="AQ415" s="268">
        <f>AK415/AI415</f>
        <v>1.502</v>
      </c>
      <c r="AR415" s="149"/>
      <c r="AS415" s="132"/>
      <c r="AT415" s="132"/>
      <c r="AU415" s="132"/>
      <c r="AV415" s="132"/>
      <c r="AW415" s="132"/>
      <c r="AX415" s="132"/>
      <c r="AY415" s="132"/>
      <c r="AZ415" s="132"/>
      <c r="BA415" s="132"/>
      <c r="BB415" s="132"/>
      <c r="BC415" s="132"/>
      <c r="BD415" s="132"/>
      <c r="BE415" s="132"/>
      <c r="BF415" s="132"/>
      <c r="BG415" s="132"/>
      <c r="BH415" s="132"/>
      <c r="BI415" s="132"/>
      <c r="BJ415" s="132"/>
      <c r="BK415" s="132"/>
      <c r="BL415" s="132"/>
      <c r="BM415" s="132"/>
      <c r="BN415" s="132"/>
    </row>
    <row r="416">
      <c r="A416" s="484" t="b">
        <v>0</v>
      </c>
      <c r="B416" s="94"/>
      <c r="C416" s="95"/>
      <c r="D416" s="96"/>
      <c r="E416" s="97"/>
      <c r="F416" s="98"/>
      <c r="G416" s="98"/>
      <c r="H416" s="98" t="str">
        <f>VLOOKUP(H415,VALIDATION!F:G,2,false)</f>
        <v>61fe7f9da4eaad5dc9770833</v>
      </c>
      <c r="I416" s="99">
        <v>2.66</v>
      </c>
      <c r="J416" s="99">
        <v>1.6</v>
      </c>
      <c r="K416" s="96"/>
      <c r="L416" s="96"/>
      <c r="M416" s="96"/>
      <c r="N416" s="270"/>
      <c r="O416" s="168">
        <v>2.0</v>
      </c>
      <c r="P416" s="169">
        <v>3.0</v>
      </c>
      <c r="Q416" s="196"/>
      <c r="R416" s="197"/>
      <c r="S416" s="198"/>
      <c r="T416" s="199"/>
      <c r="U416" s="200"/>
      <c r="V416" s="201"/>
      <c r="W416" s="202"/>
      <c r="X416" s="202"/>
      <c r="Y416" s="273">
        <v>40.0</v>
      </c>
      <c r="Z416" s="271">
        <v>30.0</v>
      </c>
      <c r="AA416" s="272" t="s">
        <v>133</v>
      </c>
      <c r="AB416" s="107">
        <v>2.0</v>
      </c>
      <c r="AC416" s="108">
        <v>0.7133912037037037</v>
      </c>
      <c r="AD416" s="273" t="s">
        <v>165</v>
      </c>
      <c r="AE416" s="274" t="s">
        <v>133</v>
      </c>
      <c r="AF416" s="99" t="s">
        <v>133</v>
      </c>
      <c r="AG416" s="274">
        <v>1.51</v>
      </c>
      <c r="AH416" s="411">
        <v>4.9</v>
      </c>
      <c r="AI416" s="112"/>
      <c r="AJ416" s="110"/>
      <c r="AK416" s="113"/>
      <c r="AL416" s="114"/>
      <c r="AM416" s="278"/>
      <c r="AN416" s="98"/>
      <c r="AO416" s="98"/>
      <c r="AP416" s="116"/>
      <c r="AQ416" s="117"/>
      <c r="AR416" s="116"/>
      <c r="AS416" s="98"/>
      <c r="AT416" s="98"/>
      <c r="AU416" s="98"/>
      <c r="AV416" s="98"/>
      <c r="AW416" s="98"/>
      <c r="AX416" s="98"/>
      <c r="AY416" s="98"/>
      <c r="AZ416" s="98"/>
      <c r="BA416" s="98"/>
      <c r="BB416" s="98"/>
      <c r="BC416" s="98"/>
      <c r="BD416" s="98"/>
      <c r="BE416" s="98"/>
      <c r="BF416" s="98"/>
      <c r="BG416" s="98"/>
      <c r="BH416" s="98"/>
      <c r="BI416" s="98"/>
      <c r="BJ416" s="98"/>
      <c r="BK416" s="98"/>
      <c r="BL416" s="98"/>
      <c r="BM416" s="98"/>
      <c r="BN416" s="98"/>
    </row>
    <row r="417">
      <c r="A417" s="485" t="b">
        <v>0</v>
      </c>
      <c r="B417" s="128"/>
      <c r="C417" s="129"/>
      <c r="D417" s="130"/>
      <c r="E417" s="131"/>
      <c r="F417" s="132"/>
      <c r="G417" s="132"/>
      <c r="H417" s="132"/>
      <c r="I417" s="132"/>
      <c r="J417" s="132"/>
      <c r="K417" s="130"/>
      <c r="L417" s="130"/>
      <c r="M417" s="130"/>
      <c r="N417" s="195"/>
      <c r="O417" s="168">
        <v>4.0</v>
      </c>
      <c r="P417" s="169">
        <v>4.0</v>
      </c>
      <c r="Q417" s="196"/>
      <c r="R417" s="197"/>
      <c r="S417" s="198"/>
      <c r="T417" s="199"/>
      <c r="U417" s="200"/>
      <c r="V417" s="201"/>
      <c r="W417" s="202"/>
      <c r="X417" s="202"/>
      <c r="Y417" s="143"/>
      <c r="Z417" s="367"/>
      <c r="AA417" s="205" t="s">
        <v>132</v>
      </c>
      <c r="AB417" s="141">
        <v>3.0</v>
      </c>
      <c r="AC417" s="142">
        <v>0.7235763888888889</v>
      </c>
      <c r="AD417" s="206" t="s">
        <v>165</v>
      </c>
      <c r="AE417" s="207" t="s">
        <v>133</v>
      </c>
      <c r="AF417" s="133" t="s">
        <v>133</v>
      </c>
      <c r="AG417" s="207">
        <v>1.75</v>
      </c>
      <c r="AH417" s="449">
        <v>3.33</v>
      </c>
      <c r="AI417" s="146"/>
      <c r="AJ417" s="144"/>
      <c r="AK417" s="147"/>
      <c r="AL417" s="114"/>
      <c r="AM417" s="211"/>
      <c r="AN417" s="132"/>
      <c r="AO417" s="132"/>
      <c r="AP417" s="149"/>
      <c r="AQ417" s="150"/>
      <c r="AR417" s="149"/>
      <c r="AS417" s="132"/>
      <c r="AT417" s="132"/>
      <c r="AU417" s="132"/>
      <c r="AV417" s="132"/>
      <c r="AW417" s="132"/>
      <c r="AX417" s="132"/>
      <c r="AY417" s="132"/>
      <c r="AZ417" s="132"/>
      <c r="BA417" s="132"/>
      <c r="BB417" s="132"/>
      <c r="BC417" s="132"/>
      <c r="BD417" s="132"/>
      <c r="BE417" s="132"/>
      <c r="BF417" s="132"/>
      <c r="BG417" s="132"/>
      <c r="BH417" s="132"/>
      <c r="BI417" s="132"/>
      <c r="BJ417" s="132"/>
      <c r="BK417" s="132"/>
      <c r="BL417" s="132"/>
      <c r="BM417" s="132"/>
      <c r="BN417" s="132"/>
    </row>
    <row r="418">
      <c r="A418" s="484" t="b">
        <v>0</v>
      </c>
      <c r="B418" s="94"/>
      <c r="C418" s="95"/>
      <c r="D418" s="96"/>
      <c r="E418" s="97"/>
      <c r="F418" s="98"/>
      <c r="G418" s="98"/>
      <c r="H418" s="98"/>
      <c r="I418" s="98"/>
      <c r="J418" s="98"/>
      <c r="K418" s="96"/>
      <c r="L418" s="96"/>
      <c r="M418" s="96"/>
      <c r="N418" s="270"/>
      <c r="O418" s="168">
        <v>4.0</v>
      </c>
      <c r="P418" s="169">
        <v>4.0</v>
      </c>
      <c r="Q418" s="196"/>
      <c r="R418" s="197"/>
      <c r="S418" s="198"/>
      <c r="T418" s="199"/>
      <c r="U418" s="200"/>
      <c r="V418" s="201"/>
      <c r="W418" s="202"/>
      <c r="X418" s="202"/>
      <c r="Y418" s="109"/>
      <c r="Z418" s="280"/>
      <c r="AA418" s="272" t="s">
        <v>132</v>
      </c>
      <c r="AB418" s="107">
        <v>4.0</v>
      </c>
      <c r="AC418" s="108">
        <v>0.7239236111111111</v>
      </c>
      <c r="AD418" s="273" t="s">
        <v>165</v>
      </c>
      <c r="AE418" s="274" t="s">
        <v>133</v>
      </c>
      <c r="AF418" s="99" t="s">
        <v>133</v>
      </c>
      <c r="AG418" s="274">
        <v>1.77</v>
      </c>
      <c r="AH418" s="411">
        <v>6.51</v>
      </c>
      <c r="AI418" s="112"/>
      <c r="AJ418" s="110"/>
      <c r="AK418" s="113"/>
      <c r="AL418" s="114"/>
      <c r="AM418" s="278"/>
      <c r="AN418" s="98"/>
      <c r="AO418" s="98"/>
      <c r="AP418" s="116"/>
      <c r="AQ418" s="117"/>
      <c r="AR418" s="116"/>
      <c r="AS418" s="98"/>
      <c r="AT418" s="98"/>
      <c r="AU418" s="98"/>
      <c r="AV418" s="98"/>
      <c r="AW418" s="98"/>
      <c r="AX418" s="98"/>
      <c r="AY418" s="98"/>
      <c r="AZ418" s="98"/>
      <c r="BA418" s="98"/>
      <c r="BB418" s="98"/>
      <c r="BC418" s="98"/>
      <c r="BD418" s="98"/>
      <c r="BE418" s="98"/>
      <c r="BF418" s="98"/>
      <c r="BG418" s="98"/>
      <c r="BH418" s="98"/>
      <c r="BI418" s="98"/>
      <c r="BJ418" s="98"/>
      <c r="BK418" s="98"/>
      <c r="BL418" s="98"/>
      <c r="BM418" s="98"/>
      <c r="BN418" s="98"/>
    </row>
    <row r="419">
      <c r="A419" s="485" t="b">
        <v>0</v>
      </c>
      <c r="B419" s="128"/>
      <c r="C419" s="129"/>
      <c r="D419" s="130"/>
      <c r="E419" s="131"/>
      <c r="F419" s="132"/>
      <c r="G419" s="132"/>
      <c r="H419" s="132"/>
      <c r="I419" s="132"/>
      <c r="J419" s="132"/>
      <c r="K419" s="130"/>
      <c r="L419" s="130"/>
      <c r="M419" s="130"/>
      <c r="N419" s="195"/>
      <c r="O419" s="168">
        <v>6.0</v>
      </c>
      <c r="P419" s="169">
        <v>4.0</v>
      </c>
      <c r="Q419" s="294">
        <v>5.0</v>
      </c>
      <c r="R419" s="295">
        <v>4.0</v>
      </c>
      <c r="S419" s="198"/>
      <c r="T419" s="199"/>
      <c r="U419" s="200"/>
      <c r="V419" s="201"/>
      <c r="W419" s="202"/>
      <c r="X419" s="202"/>
      <c r="Y419" s="206">
        <v>40.0</v>
      </c>
      <c r="Z419" s="204">
        <v>30.0</v>
      </c>
      <c r="AA419" s="205" t="s">
        <v>133</v>
      </c>
      <c r="AB419" s="141">
        <v>5.0</v>
      </c>
      <c r="AC419" s="142">
        <v>0.7599189814814815</v>
      </c>
      <c r="AD419" s="206" t="s">
        <v>179</v>
      </c>
      <c r="AE419" s="207" t="s">
        <v>133</v>
      </c>
      <c r="AF419" s="133" t="s">
        <v>133</v>
      </c>
      <c r="AG419" s="207">
        <v>8.0</v>
      </c>
      <c r="AH419" s="449">
        <v>2.19</v>
      </c>
      <c r="AI419" s="146"/>
      <c r="AJ419" s="144"/>
      <c r="AK419" s="147"/>
      <c r="AL419" s="114"/>
      <c r="AM419" s="211"/>
      <c r="AN419" s="132"/>
      <c r="AO419" s="132"/>
      <c r="AP419" s="149"/>
      <c r="AQ419" s="150"/>
      <c r="AR419" s="149"/>
      <c r="AS419" s="132"/>
      <c r="AT419" s="132"/>
      <c r="AU419" s="132"/>
      <c r="AV419" s="132"/>
      <c r="AW419" s="132"/>
      <c r="AX419" s="132"/>
      <c r="AY419" s="132"/>
      <c r="AZ419" s="132"/>
      <c r="BA419" s="132"/>
      <c r="BB419" s="132"/>
      <c r="BC419" s="132"/>
      <c r="BD419" s="132"/>
      <c r="BE419" s="132"/>
      <c r="BF419" s="132"/>
      <c r="BG419" s="132"/>
      <c r="BH419" s="132"/>
      <c r="BI419" s="132"/>
      <c r="BJ419" s="132"/>
      <c r="BK419" s="132"/>
      <c r="BL419" s="132"/>
      <c r="BM419" s="132"/>
      <c r="BN419" s="132"/>
    </row>
    <row r="420">
      <c r="A420" s="484" t="b">
        <v>0</v>
      </c>
      <c r="B420" s="215"/>
      <c r="C420" s="216"/>
      <c r="D420" s="217"/>
      <c r="E420" s="218"/>
      <c r="F420" s="219"/>
      <c r="G420" s="219"/>
      <c r="H420" s="219"/>
      <c r="I420" s="219"/>
      <c r="J420" s="219"/>
      <c r="K420" s="217"/>
      <c r="L420" s="217"/>
      <c r="M420" s="217"/>
      <c r="N420" s="220"/>
      <c r="O420" s="221">
        <v>6.0</v>
      </c>
      <c r="P420" s="222">
        <v>4.0</v>
      </c>
      <c r="Q420" s="298">
        <v>7.0</v>
      </c>
      <c r="R420" s="299">
        <v>6.0</v>
      </c>
      <c r="S420" s="225"/>
      <c r="T420" s="226"/>
      <c r="U420" s="227"/>
      <c r="V420" s="228"/>
      <c r="W420" s="229"/>
      <c r="X420" s="229"/>
      <c r="Y420" s="302"/>
      <c r="Z420" s="231"/>
      <c r="AA420" s="232"/>
      <c r="AB420" s="233"/>
      <c r="AC420" s="234"/>
      <c r="AD420" s="235" t="s">
        <v>142</v>
      </c>
      <c r="AE420" s="236"/>
      <c r="AF420" s="237"/>
      <c r="AG420" s="236"/>
      <c r="AH420" s="463"/>
      <c r="AI420" s="390"/>
      <c r="AJ420" s="236"/>
      <c r="AK420" s="241"/>
      <c r="AL420" s="242"/>
      <c r="AM420" s="243"/>
      <c r="AN420" s="219"/>
      <c r="AO420" s="219"/>
      <c r="AP420" s="244"/>
      <c r="AQ420" s="245"/>
      <c r="AR420" s="116"/>
      <c r="AS420" s="98"/>
      <c r="AT420" s="98"/>
      <c r="AU420" s="98"/>
      <c r="AV420" s="98"/>
      <c r="AW420" s="98"/>
      <c r="AX420" s="98"/>
      <c r="AY420" s="98"/>
      <c r="AZ420" s="98"/>
      <c r="BA420" s="98"/>
      <c r="BB420" s="98"/>
      <c r="BC420" s="98"/>
      <c r="BD420" s="98"/>
      <c r="BE420" s="98"/>
      <c r="BF420" s="98"/>
      <c r="BG420" s="98"/>
      <c r="BH420" s="98"/>
      <c r="BI420" s="98"/>
      <c r="BJ420" s="98"/>
      <c r="BK420" s="98"/>
      <c r="BL420" s="98"/>
      <c r="BM420" s="98"/>
      <c r="BN420" s="98"/>
    </row>
    <row r="421">
      <c r="A421" s="485" t="b">
        <v>0</v>
      </c>
      <c r="B421" s="288">
        <v>44609.0</v>
      </c>
      <c r="C421" s="289">
        <v>0.6472800925925926</v>
      </c>
      <c r="D421" s="134" t="s">
        <v>699</v>
      </c>
      <c r="E421" s="487" t="s">
        <v>16</v>
      </c>
      <c r="F421" s="395" t="s">
        <v>144</v>
      </c>
      <c r="G421" s="133" t="s">
        <v>59</v>
      </c>
      <c r="H421" s="251" t="s">
        <v>266</v>
      </c>
      <c r="I421" s="133" t="s">
        <v>700</v>
      </c>
      <c r="J421" s="133" t="s">
        <v>662</v>
      </c>
      <c r="K421" s="134" t="s">
        <v>700</v>
      </c>
      <c r="L421" s="134"/>
      <c r="M421" s="134"/>
      <c r="N421" s="195"/>
      <c r="O421" s="168">
        <v>2.0</v>
      </c>
      <c r="P421" s="169">
        <v>6.0</v>
      </c>
      <c r="Q421" s="294">
        <v>1.0</v>
      </c>
      <c r="R421" s="295">
        <v>1.0</v>
      </c>
      <c r="S421" s="198"/>
      <c r="T421" s="199"/>
      <c r="U421" s="200"/>
      <c r="V421" s="201"/>
      <c r="W421" s="202"/>
      <c r="X421" s="202"/>
      <c r="Y421" s="206">
        <v>15.0</v>
      </c>
      <c r="Z421" s="204">
        <v>40.0</v>
      </c>
      <c r="AA421" s="205" t="s">
        <v>132</v>
      </c>
      <c r="AB421" s="141">
        <v>1.0</v>
      </c>
      <c r="AC421" s="142">
        <v>0.5805787037037037</v>
      </c>
      <c r="AD421" s="206" t="s">
        <v>140</v>
      </c>
      <c r="AE421" s="207" t="s">
        <v>133</v>
      </c>
      <c r="AF421" s="133" t="s">
        <v>166</v>
      </c>
      <c r="AG421" s="207">
        <v>1.17</v>
      </c>
      <c r="AH421" s="449">
        <v>44.12</v>
      </c>
      <c r="AI421" s="209">
        <v>10.0</v>
      </c>
      <c r="AJ421" s="207">
        <v>0.2</v>
      </c>
      <c r="AK421" s="210">
        <v>10.07</v>
      </c>
      <c r="AL421" s="114"/>
      <c r="AM421" s="265">
        <f>AK421+AM415</f>
        <v>2148.6</v>
      </c>
      <c r="AN421" s="266">
        <f>if(AM421&gt;AN415,AM421,AN415)</f>
        <v>2179.83</v>
      </c>
      <c r="AO421" s="266">
        <f>AM421-AN421</f>
        <v>-31.23</v>
      </c>
      <c r="AP421" s="267">
        <f>AO421/AN421</f>
        <v>-0.0143268053</v>
      </c>
      <c r="AQ421" s="268">
        <f>AK421/AI421</f>
        <v>1.007</v>
      </c>
      <c r="AR421" s="149"/>
      <c r="AS421" s="132"/>
      <c r="AT421" s="132"/>
      <c r="AU421" s="132"/>
      <c r="AV421" s="132"/>
      <c r="AW421" s="132"/>
      <c r="AX421" s="132"/>
      <c r="AY421" s="132"/>
      <c r="AZ421" s="132"/>
      <c r="BA421" s="132"/>
      <c r="BB421" s="132"/>
      <c r="BC421" s="132"/>
      <c r="BD421" s="132"/>
      <c r="BE421" s="132"/>
      <c r="BF421" s="132"/>
      <c r="BG421" s="132"/>
      <c r="BH421" s="132"/>
      <c r="BI421" s="132"/>
      <c r="BJ421" s="132"/>
      <c r="BK421" s="132"/>
      <c r="BL421" s="132"/>
      <c r="BM421" s="132"/>
      <c r="BN421" s="132"/>
    </row>
    <row r="422">
      <c r="A422" s="484" t="b">
        <v>0</v>
      </c>
      <c r="B422" s="94"/>
      <c r="C422" s="95"/>
      <c r="D422" s="96"/>
      <c r="E422" s="97"/>
      <c r="F422" s="98"/>
      <c r="G422" s="98"/>
      <c r="H422" s="98" t="str">
        <f>VLOOKUP(H421,VALIDATION!F:G,2,false)</f>
        <v>6207de45491a9e6912ca551a</v>
      </c>
      <c r="I422" s="99">
        <v>2.4</v>
      </c>
      <c r="J422" s="99">
        <v>1.7</v>
      </c>
      <c r="K422" s="96"/>
      <c r="L422" s="96"/>
      <c r="M422" s="96"/>
      <c r="N422" s="270"/>
      <c r="O422" s="303">
        <v>2.0</v>
      </c>
      <c r="P422" s="304">
        <v>6.0</v>
      </c>
      <c r="Q422" s="294">
        <v>1.0</v>
      </c>
      <c r="R422" s="295">
        <v>2.0</v>
      </c>
      <c r="S422" s="198"/>
      <c r="T422" s="199"/>
      <c r="U422" s="200"/>
      <c r="V422" s="201"/>
      <c r="W422" s="202"/>
      <c r="X422" s="202"/>
      <c r="Y422" s="109"/>
      <c r="Z422" s="280"/>
      <c r="AA422" s="272" t="s">
        <v>133</v>
      </c>
      <c r="AB422" s="107">
        <v>2.0</v>
      </c>
      <c r="AC422" s="108">
        <v>0.5809953703703704</v>
      </c>
      <c r="AD422" s="273" t="s">
        <v>140</v>
      </c>
      <c r="AE422" s="274" t="s">
        <v>133</v>
      </c>
      <c r="AF422" s="99" t="s">
        <v>166</v>
      </c>
      <c r="AG422" s="274">
        <v>1.12</v>
      </c>
      <c r="AH422" s="411">
        <v>20.83</v>
      </c>
      <c r="AI422" s="112"/>
      <c r="AJ422" s="110"/>
      <c r="AK422" s="113"/>
      <c r="AL422" s="114"/>
      <c r="AM422" s="278"/>
      <c r="AN422" s="98"/>
      <c r="AO422" s="98"/>
      <c r="AP422" s="116"/>
      <c r="AQ422" s="117"/>
      <c r="AR422" s="116"/>
      <c r="AS422" s="98"/>
      <c r="AT422" s="98"/>
      <c r="AU422" s="98"/>
      <c r="AV422" s="98"/>
      <c r="AW422" s="98"/>
      <c r="AX422" s="98"/>
      <c r="AY422" s="98"/>
      <c r="AZ422" s="98"/>
      <c r="BA422" s="98"/>
      <c r="BB422" s="98"/>
      <c r="BC422" s="98"/>
      <c r="BD422" s="98"/>
      <c r="BE422" s="98"/>
      <c r="BF422" s="98"/>
      <c r="BG422" s="98"/>
      <c r="BH422" s="98"/>
      <c r="BI422" s="98"/>
      <c r="BJ422" s="98"/>
      <c r="BK422" s="98"/>
      <c r="BL422" s="98"/>
      <c r="BM422" s="98"/>
      <c r="BN422" s="98"/>
    </row>
    <row r="423">
      <c r="A423" s="485" t="b">
        <v>0</v>
      </c>
      <c r="B423" s="128"/>
      <c r="C423" s="129"/>
      <c r="D423" s="130"/>
      <c r="E423" s="131"/>
      <c r="F423" s="132"/>
      <c r="G423" s="132"/>
      <c r="H423" s="132"/>
      <c r="I423" s="132"/>
      <c r="J423" s="132"/>
      <c r="K423" s="130"/>
      <c r="L423" s="130"/>
      <c r="M423" s="130"/>
      <c r="N423" s="397" t="s">
        <v>701</v>
      </c>
      <c r="O423" s="303">
        <v>2.0</v>
      </c>
      <c r="P423" s="304">
        <v>6.0</v>
      </c>
      <c r="Q423" s="294">
        <v>1.0</v>
      </c>
      <c r="R423" s="295">
        <v>2.0</v>
      </c>
      <c r="S423" s="198"/>
      <c r="T423" s="199"/>
      <c r="U423" s="200"/>
      <c r="V423" s="201"/>
      <c r="W423" s="202"/>
      <c r="X423" s="202"/>
      <c r="Y423" s="206">
        <v>40.0</v>
      </c>
      <c r="Z423" s="204">
        <v>0.0</v>
      </c>
      <c r="AA423" s="205" t="s">
        <v>133</v>
      </c>
      <c r="AB423" s="141">
        <v>3.0</v>
      </c>
      <c r="AC423" s="142">
        <v>0.5908564814814815</v>
      </c>
      <c r="AD423" s="206" t="s">
        <v>165</v>
      </c>
      <c r="AE423" s="207" t="s">
        <v>133</v>
      </c>
      <c r="AF423" s="133" t="s">
        <v>133</v>
      </c>
      <c r="AG423" s="207">
        <v>1.46</v>
      </c>
      <c r="AH423" s="449">
        <v>5.43</v>
      </c>
      <c r="AI423" s="146"/>
      <c r="AJ423" s="144"/>
      <c r="AK423" s="147"/>
      <c r="AL423" s="114"/>
      <c r="AM423" s="211"/>
      <c r="AN423" s="132"/>
      <c r="AO423" s="132"/>
      <c r="AP423" s="149"/>
      <c r="AQ423" s="150"/>
      <c r="AR423" s="149"/>
      <c r="AS423" s="132"/>
      <c r="AT423" s="132"/>
      <c r="AU423" s="132"/>
      <c r="AV423" s="132"/>
      <c r="AW423" s="132"/>
      <c r="AX423" s="132"/>
      <c r="AY423" s="132"/>
      <c r="AZ423" s="132"/>
      <c r="BA423" s="132"/>
      <c r="BB423" s="132"/>
      <c r="BC423" s="132"/>
      <c r="BD423" s="132"/>
      <c r="BE423" s="132"/>
      <c r="BF423" s="132"/>
      <c r="BG423" s="132"/>
      <c r="BH423" s="132"/>
      <c r="BI423" s="132"/>
      <c r="BJ423" s="132"/>
      <c r="BK423" s="132"/>
      <c r="BL423" s="132"/>
      <c r="BM423" s="132"/>
      <c r="BN423" s="132"/>
    </row>
    <row r="424">
      <c r="A424" s="484" t="b">
        <v>0</v>
      </c>
      <c r="B424" s="94"/>
      <c r="C424" s="95"/>
      <c r="D424" s="96"/>
      <c r="E424" s="97"/>
      <c r="F424" s="98"/>
      <c r="G424" s="98"/>
      <c r="H424" s="98"/>
      <c r="I424" s="98"/>
      <c r="J424" s="98"/>
      <c r="K424" s="96"/>
      <c r="L424" s="96"/>
      <c r="M424" s="96"/>
      <c r="N424" s="279" t="s">
        <v>701</v>
      </c>
      <c r="O424" s="303">
        <v>2.0</v>
      </c>
      <c r="P424" s="304">
        <v>6.0</v>
      </c>
      <c r="Q424" s="294">
        <v>3.0</v>
      </c>
      <c r="R424" s="295">
        <v>2.0</v>
      </c>
      <c r="S424" s="198"/>
      <c r="T424" s="199"/>
      <c r="U424" s="200"/>
      <c r="V424" s="201"/>
      <c r="W424" s="202"/>
      <c r="X424" s="202"/>
      <c r="Y424" s="273">
        <v>40.0</v>
      </c>
      <c r="Z424" s="271">
        <v>15.0</v>
      </c>
      <c r="AA424" s="272" t="s">
        <v>133</v>
      </c>
      <c r="AB424" s="107">
        <v>4.0</v>
      </c>
      <c r="AC424" s="108">
        <v>0.5911574074074074</v>
      </c>
      <c r="AD424" s="273" t="s">
        <v>165</v>
      </c>
      <c r="AE424" s="274" t="s">
        <v>133</v>
      </c>
      <c r="AF424" s="99" t="s">
        <v>133</v>
      </c>
      <c r="AG424" s="274">
        <v>1.6</v>
      </c>
      <c r="AH424" s="411">
        <v>4.17</v>
      </c>
      <c r="AI424" s="112"/>
      <c r="AJ424" s="110"/>
      <c r="AK424" s="113"/>
      <c r="AL424" s="114"/>
      <c r="AM424" s="278"/>
      <c r="AN424" s="98"/>
      <c r="AO424" s="98"/>
      <c r="AP424" s="116"/>
      <c r="AQ424" s="117"/>
      <c r="AR424" s="116"/>
      <c r="AS424" s="98"/>
      <c r="AT424" s="98"/>
      <c r="AU424" s="98"/>
      <c r="AV424" s="98"/>
      <c r="AW424" s="98"/>
      <c r="AX424" s="98"/>
      <c r="AY424" s="98"/>
      <c r="AZ424" s="98"/>
      <c r="BA424" s="98"/>
      <c r="BB424" s="98"/>
      <c r="BC424" s="98"/>
      <c r="BD424" s="98"/>
      <c r="BE424" s="98"/>
      <c r="BF424" s="98"/>
      <c r="BG424" s="98"/>
      <c r="BH424" s="98"/>
      <c r="BI424" s="98"/>
      <c r="BJ424" s="98"/>
      <c r="BK424" s="98"/>
      <c r="BL424" s="98"/>
      <c r="BM424" s="98"/>
      <c r="BN424" s="98"/>
    </row>
    <row r="425">
      <c r="A425" s="485" t="b">
        <v>0</v>
      </c>
      <c r="B425" s="128"/>
      <c r="C425" s="129"/>
      <c r="D425" s="130"/>
      <c r="E425" s="131"/>
      <c r="F425" s="132"/>
      <c r="G425" s="132"/>
      <c r="H425" s="132"/>
      <c r="I425" s="132"/>
      <c r="J425" s="132"/>
      <c r="K425" s="130"/>
      <c r="L425" s="130"/>
      <c r="M425" s="130"/>
      <c r="N425" s="397" t="s">
        <v>702</v>
      </c>
      <c r="O425" s="303">
        <v>2.0</v>
      </c>
      <c r="P425" s="304">
        <v>6.0</v>
      </c>
      <c r="Q425" s="294">
        <v>7.0</v>
      </c>
      <c r="R425" s="295">
        <v>5.0</v>
      </c>
      <c r="S425" s="296">
        <v>3.0</v>
      </c>
      <c r="T425" s="297">
        <v>2.0</v>
      </c>
      <c r="U425" s="200"/>
      <c r="V425" s="201"/>
      <c r="W425" s="202"/>
      <c r="X425" s="202"/>
      <c r="Y425" s="143"/>
      <c r="Z425" s="367"/>
      <c r="AA425" s="205" t="s">
        <v>133</v>
      </c>
      <c r="AB425" s="141">
        <v>5.0</v>
      </c>
      <c r="AC425" s="142">
        <v>0.6315740740740741</v>
      </c>
      <c r="AD425" s="206" t="s">
        <v>245</v>
      </c>
      <c r="AE425" s="207" t="s">
        <v>133</v>
      </c>
      <c r="AF425" s="133" t="s">
        <v>133</v>
      </c>
      <c r="AG425" s="207">
        <v>2.58</v>
      </c>
      <c r="AH425" s="449">
        <v>6.45</v>
      </c>
      <c r="AI425" s="146"/>
      <c r="AJ425" s="144"/>
      <c r="AK425" s="147"/>
      <c r="AL425" s="114"/>
      <c r="AM425" s="211"/>
      <c r="AN425" s="132"/>
      <c r="AO425" s="132"/>
      <c r="AP425" s="149"/>
      <c r="AQ425" s="150"/>
      <c r="AR425" s="149"/>
      <c r="AS425" s="132"/>
      <c r="AT425" s="132"/>
      <c r="AU425" s="132"/>
      <c r="AV425" s="132"/>
      <c r="AW425" s="132"/>
      <c r="AX425" s="132"/>
      <c r="AY425" s="132"/>
      <c r="AZ425" s="132"/>
      <c r="BA425" s="132"/>
      <c r="BB425" s="132"/>
      <c r="BC425" s="132"/>
      <c r="BD425" s="132"/>
      <c r="BE425" s="132"/>
      <c r="BF425" s="132"/>
      <c r="BG425" s="132"/>
      <c r="BH425" s="132"/>
      <c r="BI425" s="132"/>
      <c r="BJ425" s="132"/>
      <c r="BK425" s="132"/>
      <c r="BL425" s="132"/>
      <c r="BM425" s="132"/>
      <c r="BN425" s="132"/>
    </row>
    <row r="426">
      <c r="A426" s="484" t="b">
        <v>0</v>
      </c>
      <c r="B426" s="215"/>
      <c r="C426" s="216"/>
      <c r="D426" s="217"/>
      <c r="E426" s="218"/>
      <c r="F426" s="219"/>
      <c r="G426" s="219"/>
      <c r="H426" s="219"/>
      <c r="I426" s="219"/>
      <c r="J426" s="219"/>
      <c r="K426" s="217"/>
      <c r="L426" s="217"/>
      <c r="M426" s="217"/>
      <c r="N426" s="220" t="s">
        <v>703</v>
      </c>
      <c r="O426" s="338">
        <v>2.0</v>
      </c>
      <c r="P426" s="339">
        <v>6.0</v>
      </c>
      <c r="Q426" s="298">
        <v>7.0</v>
      </c>
      <c r="R426" s="299">
        <v>5.0</v>
      </c>
      <c r="S426" s="300">
        <v>4.0</v>
      </c>
      <c r="T426" s="301">
        <v>6.0</v>
      </c>
      <c r="U426" s="227"/>
      <c r="V426" s="228"/>
      <c r="W426" s="229"/>
      <c r="X426" s="229"/>
      <c r="Y426" s="302"/>
      <c r="Z426" s="231"/>
      <c r="AA426" s="232"/>
      <c r="AB426" s="233"/>
      <c r="AC426" s="234"/>
      <c r="AD426" s="235" t="s">
        <v>179</v>
      </c>
      <c r="AE426" s="236"/>
      <c r="AF426" s="237"/>
      <c r="AG426" s="236"/>
      <c r="AH426" s="463"/>
      <c r="AI426" s="390"/>
      <c r="AJ426" s="236"/>
      <c r="AK426" s="391"/>
      <c r="AL426" s="242"/>
      <c r="AM426" s="243"/>
      <c r="AN426" s="219"/>
      <c r="AO426" s="219"/>
      <c r="AP426" s="244"/>
      <c r="AQ426" s="245"/>
      <c r="AR426" s="116"/>
      <c r="AS426" s="98"/>
      <c r="AT426" s="98"/>
      <c r="AU426" s="98"/>
      <c r="AV426" s="98"/>
      <c r="AW426" s="98"/>
      <c r="AX426" s="98"/>
      <c r="AY426" s="98"/>
      <c r="AZ426" s="98"/>
      <c r="BA426" s="98"/>
      <c r="BB426" s="98"/>
      <c r="BC426" s="98"/>
      <c r="BD426" s="98"/>
      <c r="BE426" s="98"/>
      <c r="BF426" s="98"/>
      <c r="BG426" s="98"/>
      <c r="BH426" s="98"/>
      <c r="BI426" s="98"/>
      <c r="BJ426" s="98"/>
      <c r="BK426" s="98"/>
      <c r="BL426" s="98"/>
      <c r="BM426" s="98"/>
      <c r="BN426" s="98"/>
    </row>
    <row r="427">
      <c r="A427" s="485" t="b">
        <v>0</v>
      </c>
      <c r="B427" s="288">
        <v>44610.0</v>
      </c>
      <c r="C427" s="289">
        <v>0.615</v>
      </c>
      <c r="D427" s="134" t="s">
        <v>704</v>
      </c>
      <c r="E427" s="487" t="s">
        <v>16</v>
      </c>
      <c r="F427" s="395" t="s">
        <v>144</v>
      </c>
      <c r="G427" s="133" t="s">
        <v>55</v>
      </c>
      <c r="H427" s="251" t="s">
        <v>266</v>
      </c>
      <c r="I427" s="133" t="s">
        <v>375</v>
      </c>
      <c r="J427" s="133" t="s">
        <v>705</v>
      </c>
      <c r="K427" s="134" t="s">
        <v>375</v>
      </c>
      <c r="L427" s="134"/>
      <c r="M427" s="134"/>
      <c r="N427" s="195"/>
      <c r="O427" s="168">
        <v>2.0</v>
      </c>
      <c r="P427" s="169">
        <v>2.0</v>
      </c>
      <c r="Q427" s="196"/>
      <c r="R427" s="197"/>
      <c r="S427" s="198"/>
      <c r="T427" s="199"/>
      <c r="U427" s="200"/>
      <c r="V427" s="201"/>
      <c r="W427" s="202"/>
      <c r="X427" s="202"/>
      <c r="Y427" s="206">
        <v>40.0</v>
      </c>
      <c r="Z427" s="204" t="s">
        <v>132</v>
      </c>
      <c r="AA427" s="205" t="s">
        <v>132</v>
      </c>
      <c r="AB427" s="141">
        <v>1.0</v>
      </c>
      <c r="AC427" s="142">
        <v>0.5589120370370371</v>
      </c>
      <c r="AD427" s="206" t="s">
        <v>140</v>
      </c>
      <c r="AE427" s="207" t="s">
        <v>133</v>
      </c>
      <c r="AF427" s="133" t="s">
        <v>166</v>
      </c>
      <c r="AG427" s="207">
        <v>1.28</v>
      </c>
      <c r="AH427" s="449">
        <v>17.86</v>
      </c>
      <c r="AI427" s="209">
        <v>12.5</v>
      </c>
      <c r="AJ427" s="207">
        <v>0.62</v>
      </c>
      <c r="AK427" s="210">
        <v>30.83</v>
      </c>
      <c r="AL427" s="114"/>
      <c r="AM427" s="265">
        <f>AK427+AM421</f>
        <v>2179.43</v>
      </c>
      <c r="AN427" s="266">
        <f>if(AM427&gt;AN421,AM427,AN421)</f>
        <v>2179.83</v>
      </c>
      <c r="AO427" s="266">
        <f>AM427-AN427</f>
        <v>-0.4</v>
      </c>
      <c r="AP427" s="267">
        <f>AO427/AN427</f>
        <v>-0.0001835005482</v>
      </c>
      <c r="AQ427" s="268">
        <f>AK427/AI427</f>
        <v>2.4664</v>
      </c>
      <c r="AR427" s="149"/>
      <c r="AS427" s="132"/>
      <c r="AT427" s="132"/>
      <c r="AU427" s="132"/>
      <c r="AV427" s="132"/>
      <c r="AW427" s="132"/>
      <c r="AX427" s="132"/>
      <c r="AY427" s="132"/>
      <c r="AZ427" s="132"/>
      <c r="BA427" s="132"/>
      <c r="BB427" s="132"/>
      <c r="BC427" s="132"/>
      <c r="BD427" s="132"/>
      <c r="BE427" s="132"/>
      <c r="BF427" s="132"/>
      <c r="BG427" s="132"/>
      <c r="BH427" s="132"/>
      <c r="BI427" s="132"/>
      <c r="BJ427" s="132"/>
      <c r="BK427" s="132"/>
      <c r="BL427" s="132"/>
      <c r="BM427" s="132"/>
      <c r="BN427" s="132"/>
    </row>
    <row r="428">
      <c r="A428" s="484" t="b">
        <v>0</v>
      </c>
      <c r="B428" s="94"/>
      <c r="C428" s="95"/>
      <c r="D428" s="96"/>
      <c r="E428" s="97"/>
      <c r="F428" s="98"/>
      <c r="G428" s="98"/>
      <c r="H428" s="98" t="str">
        <f>VLOOKUP(H427,VALIDATION!F:G,2,false)</f>
        <v>6207de45491a9e6912ca551a</v>
      </c>
      <c r="I428" s="99">
        <v>3.2</v>
      </c>
      <c r="J428" s="99">
        <v>1.45</v>
      </c>
      <c r="K428" s="96"/>
      <c r="L428" s="96"/>
      <c r="M428" s="96"/>
      <c r="N428" s="279"/>
      <c r="O428" s="168">
        <v>2.0</v>
      </c>
      <c r="P428" s="169">
        <v>3.0</v>
      </c>
      <c r="Q428" s="196"/>
      <c r="R428" s="197"/>
      <c r="S428" s="198"/>
      <c r="T428" s="199"/>
      <c r="U428" s="200"/>
      <c r="V428" s="201"/>
      <c r="W428" s="202"/>
      <c r="X428" s="202"/>
      <c r="Y428" s="109"/>
      <c r="Z428" s="280"/>
      <c r="AA428" s="272" t="s">
        <v>133</v>
      </c>
      <c r="AB428" s="107">
        <v>2.0</v>
      </c>
      <c r="AC428" s="108">
        <v>0.5591087962962963</v>
      </c>
      <c r="AD428" s="273" t="s">
        <v>140</v>
      </c>
      <c r="AE428" s="274" t="s">
        <v>133</v>
      </c>
      <c r="AF428" s="99" t="s">
        <v>166</v>
      </c>
      <c r="AG428" s="274">
        <v>1.23</v>
      </c>
      <c r="AH428" s="411">
        <v>21.74</v>
      </c>
      <c r="AI428" s="112"/>
      <c r="AJ428" s="110"/>
      <c r="AK428" s="113"/>
      <c r="AL428" s="114"/>
      <c r="AM428" s="278"/>
      <c r="AN428" s="98"/>
      <c r="AO428" s="98"/>
      <c r="AP428" s="116"/>
      <c r="AQ428" s="117"/>
      <c r="AR428" s="116"/>
      <c r="AS428" s="98"/>
      <c r="AT428" s="98"/>
      <c r="AU428" s="98"/>
      <c r="AV428" s="98"/>
      <c r="AW428" s="98"/>
      <c r="AX428" s="98"/>
      <c r="AY428" s="98"/>
      <c r="AZ428" s="98"/>
      <c r="BA428" s="98"/>
      <c r="BB428" s="98"/>
      <c r="BC428" s="98"/>
      <c r="BD428" s="98"/>
      <c r="BE428" s="98"/>
      <c r="BF428" s="98"/>
      <c r="BG428" s="98"/>
      <c r="BH428" s="98"/>
      <c r="BI428" s="98"/>
      <c r="BJ428" s="98"/>
      <c r="BK428" s="98"/>
      <c r="BL428" s="98"/>
      <c r="BM428" s="98"/>
      <c r="BN428" s="98"/>
    </row>
    <row r="429">
      <c r="A429" s="485" t="b">
        <v>0</v>
      </c>
      <c r="B429" s="128"/>
      <c r="C429" s="129"/>
      <c r="D429" s="130"/>
      <c r="E429" s="131"/>
      <c r="F429" s="132"/>
      <c r="G429" s="132"/>
      <c r="H429" s="132"/>
      <c r="I429" s="132"/>
      <c r="J429" s="132"/>
      <c r="K429" s="130"/>
      <c r="L429" s="130"/>
      <c r="M429" s="130"/>
      <c r="N429" s="195"/>
      <c r="O429" s="168">
        <v>2.0</v>
      </c>
      <c r="P429" s="169">
        <v>4.0</v>
      </c>
      <c r="Q429" s="196"/>
      <c r="R429" s="197"/>
      <c r="S429" s="198"/>
      <c r="T429" s="199"/>
      <c r="U429" s="200"/>
      <c r="V429" s="201"/>
      <c r="W429" s="202"/>
      <c r="X429" s="202"/>
      <c r="Y429" s="206">
        <v>15.0</v>
      </c>
      <c r="Z429" s="204">
        <v>40.0</v>
      </c>
      <c r="AA429" s="205" t="s">
        <v>132</v>
      </c>
      <c r="AB429" s="141">
        <v>3.0</v>
      </c>
      <c r="AC429" s="142">
        <v>0.5639004629629629</v>
      </c>
      <c r="AD429" s="206" t="s">
        <v>140</v>
      </c>
      <c r="AE429" s="207" t="s">
        <v>133</v>
      </c>
      <c r="AF429" s="133" t="s">
        <v>166</v>
      </c>
      <c r="AG429" s="207">
        <v>1.12</v>
      </c>
      <c r="AH429" s="449">
        <v>20.83</v>
      </c>
      <c r="AI429" s="146"/>
      <c r="AJ429" s="144"/>
      <c r="AK429" s="147"/>
      <c r="AL429" s="114"/>
      <c r="AM429" s="211"/>
      <c r="AN429" s="132"/>
      <c r="AO429" s="132"/>
      <c r="AP429" s="149"/>
      <c r="AQ429" s="150"/>
      <c r="AR429" s="149"/>
      <c r="AS429" s="132"/>
      <c r="AT429" s="132"/>
      <c r="AU429" s="132"/>
      <c r="AV429" s="132"/>
      <c r="AW429" s="132"/>
      <c r="AX429" s="132"/>
      <c r="AY429" s="132"/>
      <c r="AZ429" s="132"/>
      <c r="BA429" s="132"/>
      <c r="BB429" s="132"/>
      <c r="BC429" s="132"/>
      <c r="BD429" s="132"/>
      <c r="BE429" s="132"/>
      <c r="BF429" s="132"/>
      <c r="BG429" s="132"/>
      <c r="BH429" s="132"/>
      <c r="BI429" s="132"/>
      <c r="BJ429" s="132"/>
      <c r="BK429" s="132"/>
      <c r="BL429" s="132"/>
      <c r="BM429" s="132"/>
      <c r="BN429" s="132"/>
    </row>
    <row r="430">
      <c r="A430" s="484" t="b">
        <v>0</v>
      </c>
      <c r="B430" s="94"/>
      <c r="C430" s="95"/>
      <c r="D430" s="96"/>
      <c r="E430" s="97"/>
      <c r="F430" s="98"/>
      <c r="G430" s="98"/>
      <c r="H430" s="98"/>
      <c r="I430" s="98"/>
      <c r="J430" s="98"/>
      <c r="K430" s="96"/>
      <c r="L430" s="96"/>
      <c r="M430" s="96"/>
      <c r="N430" s="270"/>
      <c r="O430" s="168">
        <v>2.0</v>
      </c>
      <c r="P430" s="169">
        <v>6.0</v>
      </c>
      <c r="Q430" s="294">
        <v>6.0</v>
      </c>
      <c r="R430" s="295">
        <v>6.0</v>
      </c>
      <c r="S430" s="198"/>
      <c r="T430" s="199"/>
      <c r="U430" s="200"/>
      <c r="V430" s="201"/>
      <c r="W430" s="202"/>
      <c r="X430" s="202"/>
      <c r="Y430" s="273">
        <v>4.0</v>
      </c>
      <c r="Z430" s="271">
        <v>0.0</v>
      </c>
      <c r="AA430" s="272" t="s">
        <v>132</v>
      </c>
      <c r="AB430" s="107">
        <v>4.0</v>
      </c>
      <c r="AC430" s="108">
        <v>0.5991319444444444</v>
      </c>
      <c r="AD430" s="273" t="s">
        <v>165</v>
      </c>
      <c r="AE430" s="274" t="s">
        <v>133</v>
      </c>
      <c r="AF430" s="99" t="s">
        <v>133</v>
      </c>
      <c r="AG430" s="274">
        <v>1.43</v>
      </c>
      <c r="AH430" s="411">
        <v>5.81</v>
      </c>
      <c r="AI430" s="112"/>
      <c r="AJ430" s="110"/>
      <c r="AK430" s="113"/>
      <c r="AL430" s="114"/>
      <c r="AM430" s="278"/>
      <c r="AN430" s="98"/>
      <c r="AO430" s="98"/>
      <c r="AP430" s="116"/>
      <c r="AQ430" s="117"/>
      <c r="AR430" s="116"/>
      <c r="AS430" s="98"/>
      <c r="AT430" s="98"/>
      <c r="AU430" s="98"/>
      <c r="AV430" s="98"/>
      <c r="AW430" s="98"/>
      <c r="AX430" s="98"/>
      <c r="AY430" s="98"/>
      <c r="AZ430" s="98"/>
      <c r="BA430" s="98"/>
      <c r="BB430" s="98"/>
      <c r="BC430" s="98"/>
      <c r="BD430" s="98"/>
      <c r="BE430" s="98"/>
      <c r="BF430" s="98"/>
      <c r="BG430" s="98"/>
      <c r="BH430" s="98"/>
      <c r="BI430" s="98"/>
      <c r="BJ430" s="98"/>
      <c r="BK430" s="98"/>
      <c r="BL430" s="98"/>
      <c r="BM430" s="98"/>
      <c r="BN430" s="98"/>
    </row>
    <row r="431">
      <c r="A431" s="485" t="b">
        <v>0</v>
      </c>
      <c r="B431" s="128"/>
      <c r="C431" s="129"/>
      <c r="D431" s="130"/>
      <c r="E431" s="131"/>
      <c r="F431" s="132"/>
      <c r="G431" s="132"/>
      <c r="H431" s="132"/>
      <c r="I431" s="132"/>
      <c r="J431" s="132"/>
      <c r="K431" s="130"/>
      <c r="L431" s="130"/>
      <c r="M431" s="130"/>
      <c r="N431" s="195"/>
      <c r="O431" s="168">
        <v>2.0</v>
      </c>
      <c r="P431" s="169">
        <v>6.0</v>
      </c>
      <c r="Q431" s="294">
        <v>6.0</v>
      </c>
      <c r="R431" s="295">
        <v>6.0</v>
      </c>
      <c r="S431" s="198"/>
      <c r="T431" s="199"/>
      <c r="U431" s="200"/>
      <c r="V431" s="201"/>
      <c r="W431" s="202"/>
      <c r="X431" s="202"/>
      <c r="Y431" s="206">
        <v>6.0</v>
      </c>
      <c r="Z431" s="204">
        <v>0.0</v>
      </c>
      <c r="AA431" s="205" t="s">
        <v>133</v>
      </c>
      <c r="AB431" s="141">
        <v>5.0</v>
      </c>
      <c r="AC431" s="142">
        <v>0.5996643518518519</v>
      </c>
      <c r="AD431" s="206" t="s">
        <v>165</v>
      </c>
      <c r="AE431" s="207" t="s">
        <v>133</v>
      </c>
      <c r="AF431" s="133" t="s">
        <v>133</v>
      </c>
      <c r="AG431" s="207">
        <v>1.56</v>
      </c>
      <c r="AH431" s="449">
        <v>9.09</v>
      </c>
      <c r="AI431" s="146"/>
      <c r="AJ431" s="144"/>
      <c r="AK431" s="147"/>
      <c r="AL431" s="114"/>
      <c r="AM431" s="211"/>
      <c r="AN431" s="132"/>
      <c r="AO431" s="132"/>
      <c r="AP431" s="149"/>
      <c r="AQ431" s="150"/>
      <c r="AR431" s="149"/>
      <c r="AS431" s="132"/>
      <c r="AT431" s="132"/>
      <c r="AU431" s="132"/>
      <c r="AV431" s="132"/>
      <c r="AW431" s="132"/>
      <c r="AX431" s="132"/>
      <c r="AY431" s="132"/>
      <c r="AZ431" s="132"/>
      <c r="BA431" s="132"/>
      <c r="BB431" s="132"/>
      <c r="BC431" s="132"/>
      <c r="BD431" s="132"/>
      <c r="BE431" s="132"/>
      <c r="BF431" s="132"/>
      <c r="BG431" s="132"/>
      <c r="BH431" s="132"/>
      <c r="BI431" s="132"/>
      <c r="BJ431" s="132"/>
      <c r="BK431" s="132"/>
      <c r="BL431" s="132"/>
      <c r="BM431" s="132"/>
      <c r="BN431" s="132"/>
    </row>
    <row r="432">
      <c r="A432" s="484" t="b">
        <v>0</v>
      </c>
      <c r="B432" s="94"/>
      <c r="C432" s="95"/>
      <c r="D432" s="96"/>
      <c r="E432" s="97"/>
      <c r="F432" s="98"/>
      <c r="G432" s="98"/>
      <c r="H432" s="98"/>
      <c r="I432" s="98"/>
      <c r="J432" s="98"/>
      <c r="K432" s="96"/>
      <c r="L432" s="96"/>
      <c r="M432" s="96"/>
      <c r="N432" s="270"/>
      <c r="O432" s="168">
        <v>2.0</v>
      </c>
      <c r="P432" s="169">
        <v>6.0</v>
      </c>
      <c r="Q432" s="294">
        <v>7.0</v>
      </c>
      <c r="R432" s="295">
        <v>6.0</v>
      </c>
      <c r="S432" s="198"/>
      <c r="T432" s="199"/>
      <c r="U432" s="200"/>
      <c r="V432" s="201"/>
      <c r="W432" s="202"/>
      <c r="X432" s="202"/>
      <c r="Y432" s="273">
        <v>30.0</v>
      </c>
      <c r="Z432" s="271">
        <v>0.0</v>
      </c>
      <c r="AA432" s="272" t="s">
        <v>133</v>
      </c>
      <c r="AB432" s="107">
        <v>6.0</v>
      </c>
      <c r="AC432" s="108">
        <v>0.6020486111111111</v>
      </c>
      <c r="AD432" s="273" t="s">
        <v>165</v>
      </c>
      <c r="AE432" s="274" t="s">
        <v>133</v>
      </c>
      <c r="AF432" s="99" t="s">
        <v>133</v>
      </c>
      <c r="AG432" s="274">
        <v>1.87</v>
      </c>
      <c r="AH432" s="411">
        <v>2.84</v>
      </c>
      <c r="AI432" s="112"/>
      <c r="AJ432" s="110"/>
      <c r="AK432" s="113"/>
      <c r="AL432" s="114"/>
      <c r="AM432" s="278"/>
      <c r="AN432" s="98"/>
      <c r="AO432" s="98"/>
      <c r="AP432" s="116"/>
      <c r="AQ432" s="117"/>
      <c r="AR432" s="116"/>
      <c r="AS432" s="98"/>
      <c r="AT432" s="98"/>
      <c r="AU432" s="98"/>
      <c r="AV432" s="98"/>
      <c r="AW432" s="98"/>
      <c r="AX432" s="98"/>
      <c r="AY432" s="98"/>
      <c r="AZ432" s="98"/>
      <c r="BA432" s="98"/>
      <c r="BB432" s="98"/>
      <c r="BC432" s="98"/>
      <c r="BD432" s="98"/>
      <c r="BE432" s="98"/>
      <c r="BF432" s="98"/>
      <c r="BG432" s="98"/>
      <c r="BH432" s="98"/>
      <c r="BI432" s="98"/>
      <c r="BJ432" s="98"/>
      <c r="BK432" s="98"/>
      <c r="BL432" s="98"/>
      <c r="BM432" s="98"/>
      <c r="BN432" s="98"/>
    </row>
    <row r="433">
      <c r="A433" s="485" t="b">
        <v>0</v>
      </c>
      <c r="B433" s="128"/>
      <c r="C433" s="129"/>
      <c r="D433" s="130"/>
      <c r="E433" s="131"/>
      <c r="F433" s="132"/>
      <c r="G433" s="132"/>
      <c r="H433" s="132"/>
      <c r="I433" s="132"/>
      <c r="J433" s="132"/>
      <c r="K433" s="130"/>
      <c r="L433" s="130"/>
      <c r="M433" s="130"/>
      <c r="N433" s="195"/>
      <c r="O433" s="168">
        <v>2.0</v>
      </c>
      <c r="P433" s="169">
        <v>6.0</v>
      </c>
      <c r="Q433" s="294">
        <v>7.0</v>
      </c>
      <c r="R433" s="295">
        <v>6.0</v>
      </c>
      <c r="S433" s="198"/>
      <c r="T433" s="199"/>
      <c r="U433" s="200"/>
      <c r="V433" s="201"/>
      <c r="W433" s="202"/>
      <c r="X433" s="202"/>
      <c r="Y433" s="206">
        <v>40.0</v>
      </c>
      <c r="Z433" s="204">
        <v>15.0</v>
      </c>
      <c r="AA433" s="205" t="s">
        <v>133</v>
      </c>
      <c r="AB433" s="141">
        <v>7.0</v>
      </c>
      <c r="AC433" s="142">
        <v>0.6025347222222223</v>
      </c>
      <c r="AD433" s="206" t="s">
        <v>165</v>
      </c>
      <c r="AE433" s="207" t="s">
        <v>133</v>
      </c>
      <c r="AF433" s="133" t="s">
        <v>133</v>
      </c>
      <c r="AG433" s="207">
        <v>1.99</v>
      </c>
      <c r="AH433" s="449">
        <v>2.46</v>
      </c>
      <c r="AI433" s="146"/>
      <c r="AJ433" s="144"/>
      <c r="AK433" s="147"/>
      <c r="AL433" s="114"/>
      <c r="AM433" s="211"/>
      <c r="AN433" s="132"/>
      <c r="AO433" s="132"/>
      <c r="AP433" s="149"/>
      <c r="AQ433" s="150"/>
      <c r="AR433" s="149"/>
      <c r="AS433" s="132"/>
      <c r="AT433" s="132"/>
      <c r="AU433" s="132"/>
      <c r="AV433" s="132"/>
      <c r="AW433" s="132"/>
      <c r="AX433" s="132"/>
      <c r="AY433" s="132"/>
      <c r="AZ433" s="132"/>
      <c r="BA433" s="132"/>
      <c r="BB433" s="132"/>
      <c r="BC433" s="132"/>
      <c r="BD433" s="132"/>
      <c r="BE433" s="132"/>
      <c r="BF433" s="132"/>
      <c r="BG433" s="132"/>
      <c r="BH433" s="132"/>
      <c r="BI433" s="132"/>
      <c r="BJ433" s="132"/>
      <c r="BK433" s="132"/>
      <c r="BL433" s="132"/>
      <c r="BM433" s="132"/>
      <c r="BN433" s="132"/>
    </row>
    <row r="434">
      <c r="A434" s="484" t="b">
        <v>0</v>
      </c>
      <c r="B434" s="94"/>
      <c r="C434" s="95"/>
      <c r="D434" s="96"/>
      <c r="E434" s="97"/>
      <c r="F434" s="98"/>
      <c r="G434" s="98"/>
      <c r="H434" s="98"/>
      <c r="I434" s="98"/>
      <c r="J434" s="98"/>
      <c r="K434" s="96"/>
      <c r="L434" s="96"/>
      <c r="M434" s="96"/>
      <c r="N434" s="279" t="s">
        <v>706</v>
      </c>
      <c r="O434" s="168">
        <v>2.0</v>
      </c>
      <c r="P434" s="169">
        <v>6.0</v>
      </c>
      <c r="Q434" s="294">
        <v>7.0</v>
      </c>
      <c r="R434" s="295">
        <v>6.0</v>
      </c>
      <c r="S434" s="296">
        <v>1.0</v>
      </c>
      <c r="T434" s="297">
        <v>0.0</v>
      </c>
      <c r="U434" s="200"/>
      <c r="V434" s="201"/>
      <c r="W434" s="202"/>
      <c r="X434" s="202"/>
      <c r="Y434" s="109"/>
      <c r="Z434" s="280"/>
      <c r="AA434" s="272" t="s">
        <v>132</v>
      </c>
      <c r="AB434" s="107">
        <v>8.0</v>
      </c>
      <c r="AC434" s="108">
        <v>0.6045949074074074</v>
      </c>
      <c r="AD434" s="273" t="s">
        <v>245</v>
      </c>
      <c r="AE434" s="274" t="s">
        <v>133</v>
      </c>
      <c r="AF434" s="99" t="s">
        <v>133</v>
      </c>
      <c r="AG434" s="274">
        <v>3.25</v>
      </c>
      <c r="AH434" s="411">
        <v>5.21</v>
      </c>
      <c r="AI434" s="112"/>
      <c r="AJ434" s="110"/>
      <c r="AK434" s="113"/>
      <c r="AL434" s="114"/>
      <c r="AM434" s="278"/>
      <c r="AN434" s="98"/>
      <c r="AO434" s="98"/>
      <c r="AP434" s="116"/>
      <c r="AQ434" s="117"/>
      <c r="AR434" s="116"/>
      <c r="AS434" s="98"/>
      <c r="AT434" s="98"/>
      <c r="AU434" s="98"/>
      <c r="AV434" s="98"/>
      <c r="AW434" s="98"/>
      <c r="AX434" s="98"/>
      <c r="AY434" s="98"/>
      <c r="AZ434" s="98"/>
      <c r="BA434" s="98"/>
      <c r="BB434" s="98"/>
      <c r="BC434" s="98"/>
      <c r="BD434" s="98"/>
      <c r="BE434" s="98"/>
      <c r="BF434" s="98"/>
      <c r="BG434" s="98"/>
      <c r="BH434" s="98"/>
      <c r="BI434" s="98"/>
      <c r="BJ434" s="98"/>
      <c r="BK434" s="98"/>
      <c r="BL434" s="98"/>
      <c r="BM434" s="98"/>
      <c r="BN434" s="98"/>
    </row>
    <row r="435">
      <c r="A435" s="485" t="b">
        <v>0</v>
      </c>
      <c r="B435" s="128"/>
      <c r="C435" s="129"/>
      <c r="D435" s="130"/>
      <c r="E435" s="131"/>
      <c r="F435" s="132"/>
      <c r="G435" s="132"/>
      <c r="H435" s="132"/>
      <c r="I435" s="132"/>
      <c r="J435" s="132"/>
      <c r="K435" s="130"/>
      <c r="L435" s="130"/>
      <c r="M435" s="130"/>
      <c r="N435" s="397" t="s">
        <v>461</v>
      </c>
      <c r="O435" s="168">
        <v>2.0</v>
      </c>
      <c r="P435" s="169">
        <v>6.0</v>
      </c>
      <c r="Q435" s="294">
        <v>7.0</v>
      </c>
      <c r="R435" s="295">
        <v>6.0</v>
      </c>
      <c r="S435" s="296">
        <v>3.0</v>
      </c>
      <c r="T435" s="297">
        <v>0.0</v>
      </c>
      <c r="U435" s="200"/>
      <c r="V435" s="201"/>
      <c r="W435" s="202"/>
      <c r="X435" s="202"/>
      <c r="Y435" s="143"/>
      <c r="Z435" s="367"/>
      <c r="AA435" s="205" t="s">
        <v>132</v>
      </c>
      <c r="AB435" s="141">
        <v>9.0</v>
      </c>
      <c r="AC435" s="142">
        <v>0.6062384259259259</v>
      </c>
      <c r="AD435" s="206" t="s">
        <v>179</v>
      </c>
      <c r="AE435" s="207" t="s">
        <v>133</v>
      </c>
      <c r="AF435" s="133" t="s">
        <v>133</v>
      </c>
      <c r="AG435" s="207">
        <v>5.8</v>
      </c>
      <c r="AH435" s="449">
        <v>4.02</v>
      </c>
      <c r="AI435" s="146"/>
      <c r="AJ435" s="144"/>
      <c r="AK435" s="147"/>
      <c r="AL435" s="114"/>
      <c r="AM435" s="211"/>
      <c r="AN435" s="132"/>
      <c r="AO435" s="132"/>
      <c r="AP435" s="149"/>
      <c r="AQ435" s="150"/>
      <c r="AR435" s="149"/>
      <c r="AS435" s="132"/>
      <c r="AT435" s="132"/>
      <c r="AU435" s="132"/>
      <c r="AV435" s="132"/>
      <c r="AW435" s="132"/>
      <c r="AX435" s="132"/>
      <c r="AY435" s="132"/>
      <c r="AZ435" s="132"/>
      <c r="BA435" s="132"/>
      <c r="BB435" s="132"/>
      <c r="BC435" s="132"/>
      <c r="BD435" s="132"/>
      <c r="BE435" s="132"/>
      <c r="BF435" s="132"/>
      <c r="BG435" s="132"/>
      <c r="BH435" s="132"/>
      <c r="BI435" s="132"/>
      <c r="BJ435" s="132"/>
      <c r="BK435" s="132"/>
      <c r="BL435" s="132"/>
      <c r="BM435" s="132"/>
      <c r="BN435" s="132"/>
    </row>
    <row r="436">
      <c r="A436" s="484" t="b">
        <v>0</v>
      </c>
      <c r="B436" s="215"/>
      <c r="C436" s="216"/>
      <c r="D436" s="217"/>
      <c r="E436" s="218"/>
      <c r="F436" s="219"/>
      <c r="G436" s="219"/>
      <c r="H436" s="219"/>
      <c r="I436" s="219"/>
      <c r="J436" s="219"/>
      <c r="K436" s="217"/>
      <c r="L436" s="217"/>
      <c r="M436" s="217"/>
      <c r="N436" s="220" t="s">
        <v>707</v>
      </c>
      <c r="O436" s="422"/>
      <c r="P436" s="423"/>
      <c r="Q436" s="223"/>
      <c r="R436" s="224"/>
      <c r="S436" s="225"/>
      <c r="T436" s="226"/>
      <c r="U436" s="227"/>
      <c r="V436" s="228"/>
      <c r="W436" s="229"/>
      <c r="X436" s="229"/>
      <c r="Y436" s="302"/>
      <c r="Z436" s="231"/>
      <c r="AA436" s="232"/>
      <c r="AB436" s="233"/>
      <c r="AC436" s="234"/>
      <c r="AD436" s="235" t="s">
        <v>142</v>
      </c>
      <c r="AE436" s="236"/>
      <c r="AF436" s="237"/>
      <c r="AG436" s="236"/>
      <c r="AH436" s="463"/>
      <c r="AI436" s="390"/>
      <c r="AJ436" s="236"/>
      <c r="AK436" s="391"/>
      <c r="AL436" s="242"/>
      <c r="AM436" s="243"/>
      <c r="AN436" s="219"/>
      <c r="AO436" s="219"/>
      <c r="AP436" s="244"/>
      <c r="AQ436" s="245"/>
      <c r="AR436" s="116"/>
      <c r="AS436" s="98"/>
      <c r="AT436" s="98"/>
      <c r="AU436" s="98"/>
      <c r="AV436" s="98"/>
      <c r="AW436" s="98"/>
      <c r="AX436" s="98"/>
      <c r="AY436" s="98"/>
      <c r="AZ436" s="98"/>
      <c r="BA436" s="98"/>
      <c r="BB436" s="98"/>
      <c r="BC436" s="98"/>
      <c r="BD436" s="98"/>
      <c r="BE436" s="98"/>
      <c r="BF436" s="98"/>
      <c r="BG436" s="98"/>
      <c r="BH436" s="98"/>
      <c r="BI436" s="98"/>
      <c r="BJ436" s="98"/>
      <c r="BK436" s="98"/>
      <c r="BL436" s="98"/>
      <c r="BM436" s="98"/>
      <c r="BN436" s="98"/>
    </row>
    <row r="437">
      <c r="A437" s="485" t="b">
        <v>0</v>
      </c>
      <c r="B437" s="288">
        <v>44610.0</v>
      </c>
      <c r="C437" s="289">
        <v>0.6950462962962963</v>
      </c>
      <c r="D437" s="134" t="s">
        <v>708</v>
      </c>
      <c r="E437" s="487" t="s">
        <v>16</v>
      </c>
      <c r="F437" s="395" t="s">
        <v>144</v>
      </c>
      <c r="G437" s="133" t="s">
        <v>59</v>
      </c>
      <c r="H437" s="251" t="s">
        <v>288</v>
      </c>
      <c r="I437" s="133" t="s">
        <v>240</v>
      </c>
      <c r="J437" s="133" t="s">
        <v>709</v>
      </c>
      <c r="K437" s="134" t="s">
        <v>709</v>
      </c>
      <c r="L437" s="134"/>
      <c r="M437" s="134"/>
      <c r="N437" s="195"/>
      <c r="O437" s="168">
        <v>3.0</v>
      </c>
      <c r="P437" s="169">
        <v>6.0</v>
      </c>
      <c r="Q437" s="294">
        <v>2.0</v>
      </c>
      <c r="R437" s="295">
        <v>4.0</v>
      </c>
      <c r="S437" s="198"/>
      <c r="T437" s="199"/>
      <c r="U437" s="200"/>
      <c r="V437" s="201"/>
      <c r="W437" s="202"/>
      <c r="X437" s="202"/>
      <c r="Y437" s="206">
        <v>15.0</v>
      </c>
      <c r="Z437" s="204">
        <v>30.0</v>
      </c>
      <c r="AA437" s="205" t="s">
        <v>133</v>
      </c>
      <c r="AB437" s="141">
        <v>1.0</v>
      </c>
      <c r="AC437" s="142">
        <v>0.6862152777777778</v>
      </c>
      <c r="AD437" s="206" t="s">
        <v>140</v>
      </c>
      <c r="AE437" s="207" t="s">
        <v>133</v>
      </c>
      <c r="AF437" s="133" t="s">
        <v>166</v>
      </c>
      <c r="AG437" s="207">
        <v>1.04</v>
      </c>
      <c r="AH437" s="449">
        <v>74.99</v>
      </c>
      <c r="AI437" s="209">
        <v>3.0</v>
      </c>
      <c r="AJ437" s="207">
        <v>0.0</v>
      </c>
      <c r="AK437" s="210">
        <v>-3.0</v>
      </c>
      <c r="AL437" s="114"/>
      <c r="AM437" s="265">
        <f>AK437+AM427</f>
        <v>2176.43</v>
      </c>
      <c r="AN437" s="266">
        <f>if(AM437&gt;AN427,AM437,AN427)</f>
        <v>2179.83</v>
      </c>
      <c r="AO437" s="266">
        <f>AM437-AN437</f>
        <v>-3.4</v>
      </c>
      <c r="AP437" s="267">
        <f>AO437/AN437</f>
        <v>-0.00155975466</v>
      </c>
      <c r="AQ437" s="268">
        <f>AK437/AI437</f>
        <v>-1</v>
      </c>
      <c r="AR437" s="149"/>
      <c r="AS437" s="132"/>
      <c r="AT437" s="132"/>
      <c r="AU437" s="132"/>
      <c r="AV437" s="132"/>
      <c r="AW437" s="132"/>
      <c r="AX437" s="132"/>
      <c r="AY437" s="132"/>
      <c r="AZ437" s="132"/>
      <c r="BA437" s="132"/>
      <c r="BB437" s="132"/>
      <c r="BC437" s="132"/>
      <c r="BD437" s="132"/>
      <c r="BE437" s="132"/>
      <c r="BF437" s="132"/>
      <c r="BG437" s="132"/>
      <c r="BH437" s="132"/>
      <c r="BI437" s="132"/>
      <c r="BJ437" s="132"/>
      <c r="BK437" s="132"/>
      <c r="BL437" s="132"/>
      <c r="BM437" s="132"/>
      <c r="BN437" s="132"/>
    </row>
    <row r="438">
      <c r="A438" s="484" t="b">
        <v>0</v>
      </c>
      <c r="B438" s="215"/>
      <c r="C438" s="216"/>
      <c r="D438" s="217"/>
      <c r="E438" s="218"/>
      <c r="F438" s="219"/>
      <c r="G438" s="219"/>
      <c r="H438" s="98" t="str">
        <f>VLOOKUP(H437,VALIDATION!F:G,2,false)</f>
        <v>6207deda491a9e6912ca5544</v>
      </c>
      <c r="I438" s="237">
        <v>2.34</v>
      </c>
      <c r="J438" s="237">
        <v>1.75</v>
      </c>
      <c r="K438" s="217"/>
      <c r="L438" s="217"/>
      <c r="M438" s="217"/>
      <c r="N438" s="220"/>
      <c r="O438" s="221">
        <v>3.0</v>
      </c>
      <c r="P438" s="222">
        <v>6.0</v>
      </c>
      <c r="Q438" s="298">
        <v>3.0</v>
      </c>
      <c r="R438" s="299">
        <v>6.0</v>
      </c>
      <c r="S438" s="225"/>
      <c r="T438" s="226"/>
      <c r="U438" s="227"/>
      <c r="V438" s="228"/>
      <c r="W438" s="229"/>
      <c r="X438" s="229"/>
      <c r="Y438" s="302"/>
      <c r="Z438" s="231"/>
      <c r="AA438" s="232"/>
      <c r="AB438" s="233"/>
      <c r="AC438" s="234"/>
      <c r="AD438" s="235" t="s">
        <v>142</v>
      </c>
      <c r="AE438" s="236"/>
      <c r="AF438" s="237"/>
      <c r="AG438" s="236"/>
      <c r="AH438" s="463"/>
      <c r="AI438" s="390"/>
      <c r="AJ438" s="236"/>
      <c r="AK438" s="391"/>
      <c r="AL438" s="242"/>
      <c r="AM438" s="243"/>
      <c r="AN438" s="219"/>
      <c r="AO438" s="219"/>
      <c r="AP438" s="244"/>
      <c r="AQ438" s="245"/>
      <c r="AR438" s="116"/>
      <c r="AS438" s="98"/>
      <c r="AT438" s="98"/>
      <c r="AU438" s="98"/>
      <c r="AV438" s="98"/>
      <c r="AW438" s="98"/>
      <c r="AX438" s="98"/>
      <c r="AY438" s="98"/>
      <c r="AZ438" s="98"/>
      <c r="BA438" s="98"/>
      <c r="BB438" s="98"/>
      <c r="BC438" s="98"/>
      <c r="BD438" s="98"/>
      <c r="BE438" s="98"/>
      <c r="BF438" s="98"/>
      <c r="BG438" s="98"/>
      <c r="BH438" s="98"/>
      <c r="BI438" s="98"/>
      <c r="BJ438" s="98"/>
      <c r="BK438" s="98"/>
      <c r="BL438" s="98"/>
      <c r="BM438" s="98"/>
      <c r="BN438" s="98"/>
    </row>
    <row r="439">
      <c r="A439" s="485" t="b">
        <v>0</v>
      </c>
      <c r="B439" s="288">
        <v>44610.0</v>
      </c>
      <c r="C439" s="289">
        <v>0.79625</v>
      </c>
      <c r="D439" s="134" t="s">
        <v>710</v>
      </c>
      <c r="E439" s="487" t="s">
        <v>16</v>
      </c>
      <c r="F439" s="395" t="s">
        <v>144</v>
      </c>
      <c r="G439" s="133" t="s">
        <v>54</v>
      </c>
      <c r="H439" s="251" t="s">
        <v>711</v>
      </c>
      <c r="I439" s="133" t="s">
        <v>712</v>
      </c>
      <c r="J439" s="133" t="s">
        <v>713</v>
      </c>
      <c r="K439" s="134" t="s">
        <v>713</v>
      </c>
      <c r="L439" s="134"/>
      <c r="M439" s="134"/>
      <c r="N439" s="473"/>
      <c r="O439" s="303">
        <v>5.0</v>
      </c>
      <c r="P439" s="304">
        <v>2.0</v>
      </c>
      <c r="Q439" s="196"/>
      <c r="R439" s="197"/>
      <c r="S439" s="198"/>
      <c r="T439" s="199"/>
      <c r="U439" s="200"/>
      <c r="V439" s="201"/>
      <c r="W439" s="202"/>
      <c r="X439" s="202"/>
      <c r="Y439" s="143"/>
      <c r="Z439" s="367"/>
      <c r="AA439" s="345" t="s">
        <v>132</v>
      </c>
      <c r="AB439" s="141">
        <v>1.0</v>
      </c>
      <c r="AC439" s="142">
        <v>0.7190277777777778</v>
      </c>
      <c r="AD439" s="206" t="s">
        <v>140</v>
      </c>
      <c r="AE439" s="207" t="s">
        <v>133</v>
      </c>
      <c r="AF439" s="133" t="s">
        <v>133</v>
      </c>
      <c r="AG439" s="207">
        <v>4.0</v>
      </c>
      <c r="AH439" s="449">
        <v>15.0</v>
      </c>
      <c r="AI439" s="209">
        <v>15.0</v>
      </c>
      <c r="AJ439" s="207">
        <v>0.27</v>
      </c>
      <c r="AK439" s="210">
        <v>13.13</v>
      </c>
      <c r="AL439" s="114"/>
      <c r="AM439" s="265">
        <f>AK439+AM437</f>
        <v>2189.56</v>
      </c>
      <c r="AN439" s="266">
        <f>if(AM439&gt;AN437,AM439,AN437)</f>
        <v>2189.56</v>
      </c>
      <c r="AO439" s="266">
        <f>AM439-AN439</f>
        <v>0</v>
      </c>
      <c r="AP439" s="267">
        <f>AO439/AN439</f>
        <v>0</v>
      </c>
      <c r="AQ439" s="268">
        <f>AK439/AI439</f>
        <v>0.8753333333</v>
      </c>
      <c r="AR439" s="149"/>
      <c r="AS439" s="132"/>
      <c r="AT439" s="132"/>
      <c r="AU439" s="132"/>
      <c r="AV439" s="132"/>
      <c r="AW439" s="132"/>
      <c r="AX439" s="132"/>
      <c r="AY439" s="132"/>
      <c r="AZ439" s="132"/>
      <c r="BA439" s="132"/>
      <c r="BB439" s="132"/>
      <c r="BC439" s="132"/>
      <c r="BD439" s="132"/>
      <c r="BE439" s="132"/>
      <c r="BF439" s="132"/>
      <c r="BG439" s="132"/>
      <c r="BH439" s="132"/>
      <c r="BI439" s="132"/>
      <c r="BJ439" s="132"/>
      <c r="BK439" s="132"/>
      <c r="BL439" s="132"/>
      <c r="BM439" s="132"/>
      <c r="BN439" s="132"/>
    </row>
    <row r="440">
      <c r="A440" s="484" t="b">
        <v>0</v>
      </c>
      <c r="B440" s="94"/>
      <c r="C440" s="95"/>
      <c r="D440" s="96"/>
      <c r="E440" s="97"/>
      <c r="F440" s="98"/>
      <c r="G440" s="98"/>
      <c r="H440" s="98" t="str">
        <f>VLOOKUP(H439,VALIDATION!F:G,2,false)</f>
        <v>6207de57491a9e6912ca551e</v>
      </c>
      <c r="I440" s="99">
        <v>2.66</v>
      </c>
      <c r="J440" s="99">
        <v>1.6</v>
      </c>
      <c r="K440" s="96"/>
      <c r="L440" s="96"/>
      <c r="M440" s="96"/>
      <c r="N440" s="270"/>
      <c r="O440" s="303">
        <v>6.0</v>
      </c>
      <c r="P440" s="304">
        <v>2.0</v>
      </c>
      <c r="Q440" s="305">
        <v>2.0</v>
      </c>
      <c r="R440" s="306">
        <v>4.0</v>
      </c>
      <c r="S440" s="198"/>
      <c r="T440" s="199"/>
      <c r="U440" s="200"/>
      <c r="V440" s="201"/>
      <c r="W440" s="202"/>
      <c r="X440" s="202"/>
      <c r="Y440" s="109"/>
      <c r="Z440" s="280"/>
      <c r="AA440" s="346" t="s">
        <v>133</v>
      </c>
      <c r="AB440" s="107">
        <v>2.0</v>
      </c>
      <c r="AC440" s="108">
        <v>0.7498032407407408</v>
      </c>
      <c r="AD440" s="273" t="s">
        <v>165</v>
      </c>
      <c r="AE440" s="274" t="s">
        <v>133</v>
      </c>
      <c r="AF440" s="99" t="s">
        <v>166</v>
      </c>
      <c r="AG440" s="274">
        <v>2.28</v>
      </c>
      <c r="AH440" s="411">
        <v>5.0</v>
      </c>
      <c r="AI440" s="112"/>
      <c r="AJ440" s="110"/>
      <c r="AK440" s="113"/>
      <c r="AL440" s="114"/>
      <c r="AM440" s="278"/>
      <c r="AN440" s="98"/>
      <c r="AO440" s="98"/>
      <c r="AP440" s="116"/>
      <c r="AQ440" s="117"/>
      <c r="AR440" s="116"/>
      <c r="AS440" s="98"/>
      <c r="AT440" s="98"/>
      <c r="AU440" s="98"/>
      <c r="AV440" s="98"/>
      <c r="AW440" s="98"/>
      <c r="AX440" s="98"/>
      <c r="AY440" s="98"/>
      <c r="AZ440" s="98"/>
      <c r="BA440" s="98"/>
      <c r="BB440" s="98"/>
      <c r="BC440" s="98"/>
      <c r="BD440" s="98"/>
      <c r="BE440" s="98"/>
      <c r="BF440" s="98"/>
      <c r="BG440" s="98"/>
      <c r="BH440" s="98"/>
      <c r="BI440" s="98"/>
      <c r="BJ440" s="98"/>
      <c r="BK440" s="98"/>
      <c r="BL440" s="98"/>
      <c r="BM440" s="98"/>
      <c r="BN440" s="98"/>
    </row>
    <row r="441">
      <c r="A441" s="485" t="b">
        <v>0</v>
      </c>
      <c r="B441" s="128"/>
      <c r="C441" s="129"/>
      <c r="D441" s="130"/>
      <c r="E441" s="131"/>
      <c r="F441" s="132"/>
      <c r="G441" s="132"/>
      <c r="H441" s="132"/>
      <c r="I441" s="132"/>
      <c r="J441" s="132"/>
      <c r="K441" s="130"/>
      <c r="L441" s="130"/>
      <c r="M441" s="130"/>
      <c r="N441" s="195"/>
      <c r="O441" s="303">
        <v>6.0</v>
      </c>
      <c r="P441" s="304">
        <v>2.0</v>
      </c>
      <c r="Q441" s="305">
        <v>2.0</v>
      </c>
      <c r="R441" s="306">
        <v>4.0</v>
      </c>
      <c r="S441" s="198"/>
      <c r="T441" s="199"/>
      <c r="U441" s="200"/>
      <c r="V441" s="201"/>
      <c r="W441" s="202"/>
      <c r="X441" s="202"/>
      <c r="Y441" s="376">
        <v>0.0</v>
      </c>
      <c r="Z441" s="377">
        <v>40.0</v>
      </c>
      <c r="AA441" s="345" t="s">
        <v>133</v>
      </c>
      <c r="AB441" s="141">
        <v>3.0</v>
      </c>
      <c r="AC441" s="142">
        <v>0.7509953703703703</v>
      </c>
      <c r="AD441" s="206" t="s">
        <v>165</v>
      </c>
      <c r="AE441" s="207" t="s">
        <v>133</v>
      </c>
      <c r="AF441" s="133" t="s">
        <v>166</v>
      </c>
      <c r="AG441" s="207">
        <v>2.0</v>
      </c>
      <c r="AH441" s="449">
        <v>5.0</v>
      </c>
      <c r="AI441" s="146"/>
      <c r="AJ441" s="144"/>
      <c r="AK441" s="147"/>
      <c r="AL441" s="114"/>
      <c r="AM441" s="211"/>
      <c r="AN441" s="132"/>
      <c r="AO441" s="132"/>
      <c r="AP441" s="149"/>
      <c r="AQ441" s="150"/>
      <c r="AR441" s="149"/>
      <c r="AS441" s="132"/>
      <c r="AT441" s="132"/>
      <c r="AU441" s="132"/>
      <c r="AV441" s="132"/>
      <c r="AW441" s="132"/>
      <c r="AX441" s="132"/>
      <c r="AY441" s="132"/>
      <c r="AZ441" s="132"/>
      <c r="BA441" s="132"/>
      <c r="BB441" s="132"/>
      <c r="BC441" s="132"/>
      <c r="BD441" s="132"/>
      <c r="BE441" s="132"/>
      <c r="BF441" s="132"/>
      <c r="BG441" s="132"/>
      <c r="BH441" s="132"/>
      <c r="BI441" s="132"/>
      <c r="BJ441" s="132"/>
      <c r="BK441" s="132"/>
      <c r="BL441" s="132"/>
      <c r="BM441" s="132"/>
      <c r="BN441" s="132"/>
    </row>
    <row r="442">
      <c r="A442" s="484" t="b">
        <v>0</v>
      </c>
      <c r="B442" s="94"/>
      <c r="C442" s="95"/>
      <c r="D442" s="96"/>
      <c r="E442" s="97"/>
      <c r="F442" s="98"/>
      <c r="G442" s="98"/>
      <c r="H442" s="98"/>
      <c r="I442" s="98"/>
      <c r="J442" s="98"/>
      <c r="K442" s="96"/>
      <c r="L442" s="96"/>
      <c r="M442" s="96"/>
      <c r="N442" s="356" t="s">
        <v>714</v>
      </c>
      <c r="O442" s="303">
        <v>6.0</v>
      </c>
      <c r="P442" s="304">
        <v>2.0</v>
      </c>
      <c r="Q442" s="305">
        <v>3.0</v>
      </c>
      <c r="R442" s="306">
        <v>6.0</v>
      </c>
      <c r="S442" s="307">
        <v>3.0</v>
      </c>
      <c r="T442" s="308">
        <v>3.0</v>
      </c>
      <c r="U442" s="200"/>
      <c r="V442" s="201"/>
      <c r="W442" s="202"/>
      <c r="X442" s="202"/>
      <c r="Y442" s="360">
        <v>30.0</v>
      </c>
      <c r="Z442" s="361">
        <v>0.0</v>
      </c>
      <c r="AA442" s="346" t="s">
        <v>132</v>
      </c>
      <c r="AB442" s="107">
        <v>4.0</v>
      </c>
      <c r="AC442" s="108">
        <v>0.7759837962962963</v>
      </c>
      <c r="AD442" s="494" t="s">
        <v>165</v>
      </c>
      <c r="AE442" s="110" t="s">
        <v>133</v>
      </c>
      <c r="AF442" s="405" t="s">
        <v>166</v>
      </c>
      <c r="AG442" s="274">
        <v>2.04</v>
      </c>
      <c r="AH442" s="427">
        <v>5.0</v>
      </c>
      <c r="AI442" s="112"/>
      <c r="AJ442" s="110"/>
      <c r="AK442" s="113"/>
      <c r="AL442" s="114"/>
      <c r="AM442" s="278"/>
      <c r="AN442" s="98"/>
      <c r="AO442" s="98"/>
      <c r="AP442" s="116"/>
      <c r="AQ442" s="117"/>
      <c r="AR442" s="116"/>
      <c r="AS442" s="98"/>
      <c r="AT442" s="98"/>
      <c r="AU442" s="98"/>
      <c r="AV442" s="98"/>
      <c r="AW442" s="98"/>
      <c r="AX442" s="98"/>
      <c r="AY442" s="98"/>
      <c r="AZ442" s="98"/>
      <c r="BA442" s="98"/>
      <c r="BB442" s="98"/>
      <c r="BC442" s="98"/>
      <c r="BD442" s="98"/>
      <c r="BE442" s="98"/>
      <c r="BF442" s="98"/>
      <c r="BG442" s="98"/>
      <c r="BH442" s="98"/>
      <c r="BI442" s="98"/>
      <c r="BJ442" s="98"/>
      <c r="BK442" s="98"/>
      <c r="BL442" s="98"/>
      <c r="BM442" s="98"/>
      <c r="BN442" s="98"/>
    </row>
    <row r="443">
      <c r="A443" s="485" t="b">
        <v>0</v>
      </c>
      <c r="B443" s="128"/>
      <c r="C443" s="129"/>
      <c r="D443" s="130"/>
      <c r="E443" s="131"/>
      <c r="F443" s="132"/>
      <c r="G443" s="132"/>
      <c r="H443" s="132"/>
      <c r="I443" s="132"/>
      <c r="J443" s="132"/>
      <c r="K443" s="130"/>
      <c r="L443" s="130"/>
      <c r="M443" s="130"/>
      <c r="N443" s="397" t="s">
        <v>715</v>
      </c>
      <c r="O443" s="303">
        <v>6.0</v>
      </c>
      <c r="P443" s="304">
        <v>2.0</v>
      </c>
      <c r="Q443" s="305">
        <v>3.0</v>
      </c>
      <c r="R443" s="306">
        <v>6.0</v>
      </c>
      <c r="S443" s="307">
        <v>5.0</v>
      </c>
      <c r="T443" s="308">
        <v>4.0</v>
      </c>
      <c r="U443" s="200"/>
      <c r="V443" s="201"/>
      <c r="W443" s="202"/>
      <c r="X443" s="202"/>
      <c r="Y443" s="376">
        <v>0.0</v>
      </c>
      <c r="Z443" s="377">
        <v>15.0</v>
      </c>
      <c r="AA443" s="205" t="s">
        <v>133</v>
      </c>
      <c r="AB443" s="141">
        <v>5.0</v>
      </c>
      <c r="AC443" s="142">
        <v>0.7845717592592593</v>
      </c>
      <c r="AD443" s="206" t="s">
        <v>179</v>
      </c>
      <c r="AE443" s="144" t="s">
        <v>133</v>
      </c>
      <c r="AF443" s="495" t="s">
        <v>166</v>
      </c>
      <c r="AG443" s="207">
        <v>2.12</v>
      </c>
      <c r="AH443" s="449">
        <v>13.4</v>
      </c>
      <c r="AI443" s="146"/>
      <c r="AJ443" s="144"/>
      <c r="AK443" s="147"/>
      <c r="AL443" s="114"/>
      <c r="AM443" s="211"/>
      <c r="AN443" s="132"/>
      <c r="AO443" s="132"/>
      <c r="AP443" s="149"/>
      <c r="AQ443" s="150"/>
      <c r="AR443" s="149"/>
      <c r="AS443" s="132"/>
      <c r="AT443" s="132"/>
      <c r="AU443" s="132"/>
      <c r="AV443" s="132"/>
      <c r="AW443" s="132"/>
      <c r="AX443" s="132"/>
      <c r="AY443" s="132"/>
      <c r="AZ443" s="132"/>
      <c r="BA443" s="132"/>
      <c r="BB443" s="132"/>
      <c r="BC443" s="132"/>
      <c r="BD443" s="132"/>
      <c r="BE443" s="132"/>
      <c r="BF443" s="132"/>
      <c r="BG443" s="132"/>
      <c r="BH443" s="132"/>
      <c r="BI443" s="132"/>
      <c r="BJ443" s="132"/>
      <c r="BK443" s="132"/>
      <c r="BL443" s="132"/>
      <c r="BM443" s="132"/>
      <c r="BN443" s="132"/>
    </row>
    <row r="444">
      <c r="A444" s="484" t="b">
        <v>0</v>
      </c>
      <c r="B444" s="215"/>
      <c r="C444" s="216"/>
      <c r="D444" s="217"/>
      <c r="E444" s="218"/>
      <c r="F444" s="219"/>
      <c r="G444" s="219"/>
      <c r="H444" s="219"/>
      <c r="I444" s="219"/>
      <c r="J444" s="219"/>
      <c r="K444" s="217"/>
      <c r="L444" s="217"/>
      <c r="M444" s="217"/>
      <c r="N444" s="287"/>
      <c r="O444" s="221">
        <v>6.0</v>
      </c>
      <c r="P444" s="222">
        <v>2.0</v>
      </c>
      <c r="Q444" s="298">
        <v>3.0</v>
      </c>
      <c r="R444" s="299">
        <v>6.0</v>
      </c>
      <c r="S444" s="300">
        <v>5.0</v>
      </c>
      <c r="T444" s="301">
        <v>7.0</v>
      </c>
      <c r="U444" s="227"/>
      <c r="V444" s="228"/>
      <c r="W444" s="229"/>
      <c r="X444" s="229"/>
      <c r="Y444" s="302"/>
      <c r="Z444" s="231"/>
      <c r="AA444" s="479"/>
      <c r="AB444" s="233"/>
      <c r="AC444" s="234"/>
      <c r="AD444" s="235" t="s">
        <v>142</v>
      </c>
      <c r="AE444" s="240"/>
      <c r="AF444" s="237"/>
      <c r="AG444" s="240"/>
      <c r="AH444" s="488"/>
      <c r="AI444" s="390"/>
      <c r="AJ444" s="236"/>
      <c r="AK444" s="391"/>
      <c r="AL444" s="242"/>
      <c r="AM444" s="243"/>
      <c r="AN444" s="219"/>
      <c r="AO444" s="219"/>
      <c r="AP444" s="244"/>
      <c r="AQ444" s="245"/>
      <c r="AR444" s="116"/>
      <c r="AS444" s="98"/>
      <c r="AT444" s="98"/>
      <c r="AU444" s="98"/>
      <c r="AV444" s="98"/>
      <c r="AW444" s="98"/>
      <c r="AX444" s="98"/>
      <c r="AY444" s="98"/>
      <c r="AZ444" s="98"/>
      <c r="BA444" s="98"/>
      <c r="BB444" s="98"/>
      <c r="BC444" s="98"/>
      <c r="BD444" s="98"/>
      <c r="BE444" s="98"/>
      <c r="BF444" s="98"/>
      <c r="BG444" s="98"/>
      <c r="BH444" s="98"/>
      <c r="BI444" s="98"/>
      <c r="BJ444" s="98"/>
      <c r="BK444" s="98"/>
      <c r="BL444" s="98"/>
      <c r="BM444" s="98"/>
      <c r="BN444" s="98"/>
    </row>
    <row r="445">
      <c r="A445" s="485" t="b">
        <v>0</v>
      </c>
      <c r="B445" s="288">
        <v>44611.0</v>
      </c>
      <c r="C445" s="289">
        <v>0.7829513888888889</v>
      </c>
      <c r="D445" s="134" t="s">
        <v>716</v>
      </c>
      <c r="E445" s="487" t="s">
        <v>16</v>
      </c>
      <c r="F445" s="395" t="s">
        <v>144</v>
      </c>
      <c r="G445" s="133" t="s">
        <v>55</v>
      </c>
      <c r="H445" s="251" t="s">
        <v>717</v>
      </c>
      <c r="I445" s="133" t="s">
        <v>718</v>
      </c>
      <c r="J445" s="133" t="s">
        <v>364</v>
      </c>
      <c r="K445" s="134" t="s">
        <v>364</v>
      </c>
      <c r="L445" s="134"/>
      <c r="M445" s="134"/>
      <c r="N445" s="195"/>
      <c r="O445" s="168">
        <v>6.0</v>
      </c>
      <c r="P445" s="169">
        <v>7.0</v>
      </c>
      <c r="Q445" s="294">
        <v>2.0</v>
      </c>
      <c r="R445" s="295">
        <v>1.0</v>
      </c>
      <c r="S445" s="198"/>
      <c r="T445" s="199"/>
      <c r="U445" s="200"/>
      <c r="V445" s="201"/>
      <c r="W445" s="202"/>
      <c r="X445" s="202"/>
      <c r="Y445" s="206"/>
      <c r="Z445" s="204"/>
      <c r="AA445" s="205" t="s">
        <v>133</v>
      </c>
      <c r="AB445" s="141">
        <v>1.0</v>
      </c>
      <c r="AC445" s="142">
        <v>0.7012384259259259</v>
      </c>
      <c r="AD445" s="206" t="s">
        <v>140</v>
      </c>
      <c r="AE445" s="207" t="s">
        <v>133</v>
      </c>
      <c r="AF445" s="133" t="s">
        <v>166</v>
      </c>
      <c r="AG445" s="207">
        <v>1.18</v>
      </c>
      <c r="AH445" s="449">
        <v>55.55</v>
      </c>
      <c r="AI445" s="209">
        <v>11.25</v>
      </c>
      <c r="AJ445" s="207">
        <v>0.0</v>
      </c>
      <c r="AK445" s="210">
        <v>0.0</v>
      </c>
      <c r="AL445" s="114"/>
      <c r="AM445" s="265">
        <f>AK445+AM439</f>
        <v>2189.56</v>
      </c>
      <c r="AN445" s="266">
        <f>if(AM445&gt;AN439,AM445,AN439)</f>
        <v>2189.56</v>
      </c>
      <c r="AO445" s="266">
        <f>AM445-AN445</f>
        <v>0</v>
      </c>
      <c r="AP445" s="267">
        <f>AO445/AN445</f>
        <v>0</v>
      </c>
      <c r="AQ445" s="268">
        <f>AK445/AI445</f>
        <v>0</v>
      </c>
      <c r="AR445" s="149"/>
      <c r="AS445" s="132"/>
      <c r="AT445" s="132"/>
      <c r="AU445" s="132"/>
      <c r="AV445" s="132"/>
      <c r="AW445" s="132"/>
      <c r="AX445" s="132"/>
      <c r="AY445" s="132"/>
      <c r="AZ445" s="132"/>
      <c r="BA445" s="132"/>
      <c r="BB445" s="132"/>
      <c r="BC445" s="132"/>
      <c r="BD445" s="132"/>
      <c r="BE445" s="132"/>
      <c r="BF445" s="132"/>
      <c r="BG445" s="132"/>
      <c r="BH445" s="132"/>
      <c r="BI445" s="132"/>
      <c r="BJ445" s="132"/>
      <c r="BK445" s="132"/>
      <c r="BL445" s="132"/>
      <c r="BM445" s="132"/>
      <c r="BN445" s="132"/>
    </row>
    <row r="446">
      <c r="A446" s="484" t="b">
        <v>0</v>
      </c>
      <c r="B446" s="94"/>
      <c r="C446" s="95"/>
      <c r="D446" s="96"/>
      <c r="E446" s="97"/>
      <c r="F446" s="98"/>
      <c r="G446" s="98"/>
      <c r="H446" s="98" t="str">
        <f>VLOOKUP(H445,VALIDATION!F:G,2,false)</f>
        <v>6207de6b491a9e6912ca5525</v>
      </c>
      <c r="I446" s="99">
        <v>5.0</v>
      </c>
      <c r="J446" s="99">
        <v>1.25</v>
      </c>
      <c r="K446" s="96"/>
      <c r="L446" s="96"/>
      <c r="M446" s="96"/>
      <c r="N446" s="279"/>
      <c r="O446" s="168">
        <v>6.0</v>
      </c>
      <c r="P446" s="169">
        <v>7.0</v>
      </c>
      <c r="Q446" s="294">
        <v>4.0</v>
      </c>
      <c r="R446" s="295">
        <v>4.0</v>
      </c>
      <c r="S446" s="296"/>
      <c r="T446" s="297"/>
      <c r="U446" s="200"/>
      <c r="V446" s="201"/>
      <c r="W446" s="202"/>
      <c r="X446" s="202"/>
      <c r="Y446" s="273">
        <v>0.0</v>
      </c>
      <c r="Z446" s="271">
        <v>30.0</v>
      </c>
      <c r="AA446" s="272" t="s">
        <v>132</v>
      </c>
      <c r="AB446" s="107">
        <v>2.0</v>
      </c>
      <c r="AC446" s="108">
        <v>0.7177430555555555</v>
      </c>
      <c r="AD446" s="496" t="s">
        <v>140</v>
      </c>
      <c r="AE446" s="497" t="s">
        <v>133</v>
      </c>
      <c r="AF446" s="498" t="s">
        <v>166</v>
      </c>
      <c r="AG446" s="497">
        <v>1.07</v>
      </c>
      <c r="AH446" s="499">
        <v>17.85</v>
      </c>
      <c r="AI446" s="112"/>
      <c r="AJ446" s="110"/>
      <c r="AK446" s="113"/>
      <c r="AL446" s="114"/>
      <c r="AM446" s="278"/>
      <c r="AN446" s="98"/>
      <c r="AO446" s="98"/>
      <c r="AP446" s="116"/>
      <c r="AQ446" s="117"/>
      <c r="AR446" s="116"/>
      <c r="AS446" s="98"/>
      <c r="AT446" s="98"/>
      <c r="AU446" s="98"/>
      <c r="AV446" s="98"/>
      <c r="AW446" s="98"/>
      <c r="AX446" s="98"/>
      <c r="AY446" s="98"/>
      <c r="AZ446" s="98"/>
      <c r="BA446" s="98"/>
      <c r="BB446" s="98"/>
      <c r="BC446" s="98"/>
      <c r="BD446" s="98"/>
      <c r="BE446" s="98"/>
      <c r="BF446" s="98"/>
      <c r="BG446" s="98"/>
      <c r="BH446" s="98"/>
      <c r="BI446" s="98"/>
      <c r="BJ446" s="98"/>
      <c r="BK446" s="98"/>
      <c r="BL446" s="98"/>
      <c r="BM446" s="98"/>
      <c r="BN446" s="98"/>
    </row>
    <row r="447">
      <c r="A447" s="485" t="b">
        <v>0</v>
      </c>
      <c r="B447" s="128"/>
      <c r="C447" s="129"/>
      <c r="D447" s="130"/>
      <c r="E447" s="131"/>
      <c r="F447" s="132"/>
      <c r="G447" s="132"/>
      <c r="H447" s="132"/>
      <c r="I447" s="132"/>
      <c r="J447" s="132"/>
      <c r="K447" s="130"/>
      <c r="L447" s="130"/>
      <c r="M447" s="130"/>
      <c r="N447" s="397"/>
      <c r="O447" s="303">
        <v>6.0</v>
      </c>
      <c r="P447" s="304">
        <v>7.0</v>
      </c>
      <c r="Q447" s="294">
        <v>5.0</v>
      </c>
      <c r="R447" s="295">
        <v>4.0</v>
      </c>
      <c r="S447" s="296"/>
      <c r="T447" s="297"/>
      <c r="U447" s="200"/>
      <c r="V447" s="201"/>
      <c r="W447" s="202"/>
      <c r="X447" s="202"/>
      <c r="Y447" s="206">
        <v>40.0</v>
      </c>
      <c r="Z447" s="204">
        <v>15.0</v>
      </c>
      <c r="AA447" s="205" t="s">
        <v>133</v>
      </c>
      <c r="AB447" s="141">
        <v>3.0</v>
      </c>
      <c r="AC447" s="142">
        <v>0.7258449074074074</v>
      </c>
      <c r="AD447" s="206" t="s">
        <v>165</v>
      </c>
      <c r="AE447" s="500" t="s">
        <v>133</v>
      </c>
      <c r="AF447" s="501" t="s">
        <v>133</v>
      </c>
      <c r="AG447" s="207">
        <v>1.42</v>
      </c>
      <c r="AH447" s="449">
        <v>11.9</v>
      </c>
      <c r="AI447" s="146"/>
      <c r="AJ447" s="144"/>
      <c r="AK447" s="147"/>
      <c r="AL447" s="114"/>
      <c r="AM447" s="211"/>
      <c r="AN447" s="132"/>
      <c r="AO447" s="132"/>
      <c r="AP447" s="149"/>
      <c r="AQ447" s="150"/>
      <c r="AR447" s="149"/>
      <c r="AS447" s="132"/>
      <c r="AT447" s="132"/>
      <c r="AU447" s="132"/>
      <c r="AV447" s="132"/>
      <c r="AW447" s="132"/>
      <c r="AX447" s="132"/>
      <c r="AY447" s="132"/>
      <c r="AZ447" s="132"/>
      <c r="BA447" s="132"/>
      <c r="BB447" s="132"/>
      <c r="BC447" s="132"/>
      <c r="BD447" s="132"/>
      <c r="BE447" s="132"/>
      <c r="BF447" s="132"/>
      <c r="BG447" s="132"/>
      <c r="BH447" s="132"/>
      <c r="BI447" s="132"/>
      <c r="BJ447" s="132"/>
      <c r="BK447" s="132"/>
      <c r="BL447" s="132"/>
      <c r="BM447" s="132"/>
      <c r="BN447" s="132"/>
    </row>
    <row r="448">
      <c r="A448" s="484" t="b">
        <v>0</v>
      </c>
      <c r="B448" s="94"/>
      <c r="C448" s="95"/>
      <c r="D448" s="96"/>
      <c r="E448" s="97"/>
      <c r="F448" s="98"/>
      <c r="G448" s="98"/>
      <c r="H448" s="98"/>
      <c r="I448" s="98"/>
      <c r="J448" s="98"/>
      <c r="K448" s="96"/>
      <c r="L448" s="96"/>
      <c r="M448" s="96"/>
      <c r="N448" s="279" t="s">
        <v>719</v>
      </c>
      <c r="O448" s="303">
        <v>6.0</v>
      </c>
      <c r="P448" s="304">
        <v>7.0</v>
      </c>
      <c r="Q448" s="294">
        <v>6.0</v>
      </c>
      <c r="R448" s="295">
        <v>4.0</v>
      </c>
      <c r="S448" s="198"/>
      <c r="T448" s="199"/>
      <c r="U448" s="200"/>
      <c r="V448" s="201"/>
      <c r="W448" s="202"/>
      <c r="X448" s="202"/>
      <c r="Y448" s="109"/>
      <c r="Z448" s="280"/>
      <c r="AA448" s="272" t="s">
        <v>132</v>
      </c>
      <c r="AB448" s="107">
        <v>4.0</v>
      </c>
      <c r="AC448" s="108">
        <v>0.7272453703703704</v>
      </c>
      <c r="AD448" s="273" t="s">
        <v>165</v>
      </c>
      <c r="AE448" s="497" t="s">
        <v>133</v>
      </c>
      <c r="AF448" s="498" t="s">
        <v>133</v>
      </c>
      <c r="AG448" s="274">
        <v>1.51</v>
      </c>
      <c r="AH448" s="411">
        <v>12.25</v>
      </c>
      <c r="AI448" s="112"/>
      <c r="AJ448" s="110"/>
      <c r="AK448" s="113"/>
      <c r="AL448" s="114"/>
      <c r="AM448" s="278"/>
      <c r="AN448" s="98"/>
      <c r="AO448" s="98"/>
      <c r="AP448" s="116"/>
      <c r="AQ448" s="117"/>
      <c r="AR448" s="116"/>
      <c r="AS448" s="98"/>
      <c r="AT448" s="98"/>
      <c r="AU448" s="98"/>
      <c r="AV448" s="98"/>
      <c r="AW448" s="98"/>
      <c r="AX448" s="98"/>
      <c r="AY448" s="98"/>
      <c r="AZ448" s="98"/>
      <c r="BA448" s="98"/>
      <c r="BB448" s="98"/>
      <c r="BC448" s="98"/>
      <c r="BD448" s="98"/>
      <c r="BE448" s="98"/>
      <c r="BF448" s="98"/>
      <c r="BG448" s="98"/>
      <c r="BH448" s="98"/>
      <c r="BI448" s="98"/>
      <c r="BJ448" s="98"/>
      <c r="BK448" s="98"/>
      <c r="BL448" s="98"/>
      <c r="BM448" s="98"/>
      <c r="BN448" s="98"/>
    </row>
    <row r="449">
      <c r="A449" s="485" t="b">
        <v>0</v>
      </c>
      <c r="B449" s="313"/>
      <c r="C449" s="314"/>
      <c r="D449" s="315"/>
      <c r="E449" s="316"/>
      <c r="F449" s="317"/>
      <c r="G449" s="317"/>
      <c r="H449" s="317"/>
      <c r="I449" s="317"/>
      <c r="J449" s="317"/>
      <c r="K449" s="315"/>
      <c r="L449" s="315"/>
      <c r="M449" s="315"/>
      <c r="N449" s="318" t="s">
        <v>720</v>
      </c>
      <c r="O449" s="221">
        <v>6.0</v>
      </c>
      <c r="P449" s="222">
        <v>7.0</v>
      </c>
      <c r="Q449" s="298">
        <v>6.0</v>
      </c>
      <c r="R449" s="299">
        <v>4.0</v>
      </c>
      <c r="S449" s="300">
        <v>4.0</v>
      </c>
      <c r="T449" s="301">
        <v>6.0</v>
      </c>
      <c r="U449" s="227"/>
      <c r="V449" s="228"/>
      <c r="W449" s="229"/>
      <c r="X449" s="229"/>
      <c r="Y449" s="342"/>
      <c r="Z449" s="323"/>
      <c r="AA449" s="324"/>
      <c r="AB449" s="343"/>
      <c r="AC449" s="326"/>
      <c r="AD449" s="322" t="s">
        <v>142</v>
      </c>
      <c r="AE449" s="327"/>
      <c r="AF449" s="328"/>
      <c r="AG449" s="327"/>
      <c r="AH449" s="444"/>
      <c r="AI449" s="384"/>
      <c r="AJ449" s="327"/>
      <c r="AK449" s="385"/>
      <c r="AL449" s="242"/>
      <c r="AM449" s="333"/>
      <c r="AN449" s="317"/>
      <c r="AO449" s="317"/>
      <c r="AP449" s="334"/>
      <c r="AQ449" s="335"/>
      <c r="AR449" s="149"/>
      <c r="AS449" s="132"/>
      <c r="AT449" s="132"/>
      <c r="AU449" s="132"/>
      <c r="AV449" s="132"/>
      <c r="AW449" s="132"/>
      <c r="AX449" s="132"/>
      <c r="AY449" s="132"/>
      <c r="AZ449" s="132"/>
      <c r="BA449" s="132"/>
      <c r="BB449" s="132"/>
      <c r="BC449" s="132"/>
      <c r="BD449" s="132"/>
      <c r="BE449" s="132"/>
      <c r="BF449" s="132"/>
      <c r="BG449" s="132"/>
      <c r="BH449" s="132"/>
      <c r="BI449" s="132"/>
      <c r="BJ449" s="132"/>
      <c r="BK449" s="132"/>
      <c r="BL449" s="132"/>
      <c r="BM449" s="132"/>
      <c r="BN449" s="132"/>
    </row>
    <row r="450">
      <c r="A450" s="484" t="b">
        <v>0</v>
      </c>
      <c r="B450" s="363">
        <v>44612.0</v>
      </c>
      <c r="C450" s="364">
        <v>0.5971412037037037</v>
      </c>
      <c r="D450" s="100" t="s">
        <v>721</v>
      </c>
      <c r="E450" s="486" t="s">
        <v>16</v>
      </c>
      <c r="F450" s="396" t="s">
        <v>144</v>
      </c>
      <c r="G450" s="99" t="s">
        <v>54</v>
      </c>
      <c r="H450" s="165" t="s">
        <v>320</v>
      </c>
      <c r="I450" s="99" t="s">
        <v>722</v>
      </c>
      <c r="J450" s="99" t="s">
        <v>723</v>
      </c>
      <c r="K450" s="100" t="s">
        <v>723</v>
      </c>
      <c r="L450" s="100"/>
      <c r="M450" s="100"/>
      <c r="N450" s="279"/>
      <c r="O450" s="168">
        <v>5.0</v>
      </c>
      <c r="P450" s="169">
        <v>7.0</v>
      </c>
      <c r="Q450" s="294">
        <v>2.0</v>
      </c>
      <c r="R450" s="295">
        <v>3.0</v>
      </c>
      <c r="S450" s="198"/>
      <c r="T450" s="199"/>
      <c r="U450" s="200"/>
      <c r="V450" s="201"/>
      <c r="W450" s="202"/>
      <c r="X450" s="202"/>
      <c r="Y450" s="109"/>
      <c r="Z450" s="280"/>
      <c r="AA450" s="272" t="s">
        <v>133</v>
      </c>
      <c r="AB450" s="107">
        <v>1.0</v>
      </c>
      <c r="AC450" s="108">
        <v>0.5752662037037037</v>
      </c>
      <c r="AD450" s="273" t="s">
        <v>140</v>
      </c>
      <c r="AE450" s="274" t="s">
        <v>133</v>
      </c>
      <c r="AF450" s="99" t="s">
        <v>166</v>
      </c>
      <c r="AG450" s="274">
        <v>1.22</v>
      </c>
      <c r="AH450" s="411">
        <v>45.45</v>
      </c>
      <c r="AI450" s="276">
        <v>10.0</v>
      </c>
      <c r="AJ450" s="274">
        <v>0.0</v>
      </c>
      <c r="AK450" s="277">
        <v>-5.0</v>
      </c>
      <c r="AL450" s="114"/>
      <c r="AM450" s="188">
        <f>AK450+AM445</f>
        <v>2184.56</v>
      </c>
      <c r="AN450" s="189">
        <f>if(AM450&gt;AN445,AM450,AN445)</f>
        <v>2189.56</v>
      </c>
      <c r="AO450" s="189">
        <f>AM450-AN450</f>
        <v>-5</v>
      </c>
      <c r="AP450" s="190">
        <f>AO450/AN450</f>
        <v>-0.002283563821</v>
      </c>
      <c r="AQ450" s="191">
        <f>AK450/AI450</f>
        <v>-0.5</v>
      </c>
      <c r="AR450" s="116"/>
      <c r="AS450" s="98"/>
      <c r="AT450" s="98"/>
      <c r="AU450" s="98"/>
      <c r="AV450" s="98"/>
      <c r="AW450" s="98"/>
      <c r="AX450" s="98"/>
      <c r="AY450" s="98"/>
      <c r="AZ450" s="98"/>
      <c r="BA450" s="98"/>
      <c r="BB450" s="98"/>
      <c r="BC450" s="98"/>
      <c r="BD450" s="98"/>
      <c r="BE450" s="98"/>
      <c r="BF450" s="98"/>
      <c r="BG450" s="98"/>
      <c r="BH450" s="98"/>
      <c r="BI450" s="98"/>
      <c r="BJ450" s="98"/>
      <c r="BK450" s="98"/>
      <c r="BL450" s="98"/>
      <c r="BM450" s="98"/>
      <c r="BN450" s="98"/>
    </row>
    <row r="451">
      <c r="A451" s="485" t="b">
        <v>0</v>
      </c>
      <c r="B451" s="128"/>
      <c r="C451" s="129"/>
      <c r="D451" s="130"/>
      <c r="E451" s="131"/>
      <c r="F451" s="132"/>
      <c r="G451" s="132"/>
      <c r="H451" s="132" t="str">
        <f>VLOOKUP(H450,VALIDATION!F:G,2,false)</f>
        <v>6213726f0cf04c247406e069</v>
      </c>
      <c r="I451" s="133">
        <v>1.25</v>
      </c>
      <c r="J451" s="133">
        <v>5.0</v>
      </c>
      <c r="K451" s="130"/>
      <c r="L451" s="130"/>
      <c r="M451" s="130"/>
      <c r="N451" s="195"/>
      <c r="O451" s="303">
        <v>5.0</v>
      </c>
      <c r="P451" s="304">
        <v>7.0</v>
      </c>
      <c r="Q451" s="294">
        <v>3.0</v>
      </c>
      <c r="R451" s="295">
        <v>3.0</v>
      </c>
      <c r="S451" s="198"/>
      <c r="T451" s="199"/>
      <c r="U451" s="200"/>
      <c r="V451" s="201"/>
      <c r="W451" s="202"/>
      <c r="X451" s="202"/>
      <c r="Y451" s="143"/>
      <c r="Z451" s="367"/>
      <c r="AA451" s="205" t="s">
        <v>132</v>
      </c>
      <c r="AB451" s="141">
        <v>2.0</v>
      </c>
      <c r="AC451" s="142">
        <v>0.5811689814814814</v>
      </c>
      <c r="AD451" s="206" t="s">
        <v>165</v>
      </c>
      <c r="AE451" s="207" t="s">
        <v>133</v>
      </c>
      <c r="AF451" s="133" t="s">
        <v>133</v>
      </c>
      <c r="AG451" s="207">
        <v>1.76</v>
      </c>
      <c r="AH451" s="449">
        <v>6.58</v>
      </c>
      <c r="AI451" s="146"/>
      <c r="AJ451" s="144"/>
      <c r="AK451" s="147"/>
      <c r="AL451" s="114"/>
      <c r="AM451" s="211"/>
      <c r="AN451" s="132"/>
      <c r="AO451" s="132"/>
      <c r="AP451" s="149"/>
      <c r="AQ451" s="150"/>
      <c r="AR451" s="149"/>
      <c r="AS451" s="132"/>
      <c r="AT451" s="132"/>
      <c r="AU451" s="132"/>
      <c r="AV451" s="132"/>
      <c r="AW451" s="132"/>
      <c r="AX451" s="132"/>
      <c r="AY451" s="132"/>
      <c r="AZ451" s="132"/>
      <c r="BA451" s="132"/>
      <c r="BB451" s="132"/>
      <c r="BC451" s="132"/>
      <c r="BD451" s="132"/>
      <c r="BE451" s="132"/>
      <c r="BF451" s="132"/>
      <c r="BG451" s="132"/>
      <c r="BH451" s="132"/>
      <c r="BI451" s="132"/>
      <c r="BJ451" s="132"/>
      <c r="BK451" s="132"/>
      <c r="BL451" s="132"/>
      <c r="BM451" s="132"/>
      <c r="BN451" s="132"/>
    </row>
    <row r="452">
      <c r="A452" s="484" t="b">
        <v>0</v>
      </c>
      <c r="B452" s="94"/>
      <c r="C452" s="95"/>
      <c r="D452" s="96"/>
      <c r="E452" s="97"/>
      <c r="F452" s="98"/>
      <c r="G452" s="98"/>
      <c r="H452" s="98"/>
      <c r="I452" s="98"/>
      <c r="J452" s="98"/>
      <c r="K452" s="96"/>
      <c r="L452" s="96"/>
      <c r="M452" s="96"/>
      <c r="N452" s="279" t="s">
        <v>724</v>
      </c>
      <c r="O452" s="303">
        <v>5.0</v>
      </c>
      <c r="P452" s="304">
        <v>7.0</v>
      </c>
      <c r="Q452" s="294">
        <v>3.0</v>
      </c>
      <c r="R452" s="295">
        <v>3.0</v>
      </c>
      <c r="S452" s="198"/>
      <c r="T452" s="199"/>
      <c r="U452" s="200"/>
      <c r="V452" s="201"/>
      <c r="W452" s="202"/>
      <c r="X452" s="202"/>
      <c r="Y452" s="273">
        <v>40.0</v>
      </c>
      <c r="Z452" s="271">
        <v>0.0</v>
      </c>
      <c r="AA452" s="272" t="s">
        <v>132</v>
      </c>
      <c r="AB452" s="107">
        <v>3.0</v>
      </c>
      <c r="AC452" s="108">
        <v>0.5821180555555555</v>
      </c>
      <c r="AD452" s="273" t="s">
        <v>165</v>
      </c>
      <c r="AE452" s="274" t="s">
        <v>133</v>
      </c>
      <c r="AF452" s="99" t="s">
        <v>133</v>
      </c>
      <c r="AG452" s="274">
        <v>2.02</v>
      </c>
      <c r="AH452" s="411">
        <v>4.9</v>
      </c>
      <c r="AI452" s="112"/>
      <c r="AJ452" s="110"/>
      <c r="AK452" s="113"/>
      <c r="AL452" s="114"/>
      <c r="AM452" s="278"/>
      <c r="AN452" s="98"/>
      <c r="AO452" s="98"/>
      <c r="AP452" s="116"/>
      <c r="AQ452" s="117"/>
      <c r="AR452" s="116"/>
      <c r="AS452" s="98"/>
      <c r="AT452" s="98"/>
      <c r="AU452" s="98"/>
      <c r="AV452" s="98"/>
      <c r="AW452" s="98"/>
      <c r="AX452" s="98"/>
      <c r="AY452" s="98"/>
      <c r="AZ452" s="98"/>
      <c r="BA452" s="98"/>
      <c r="BB452" s="98"/>
      <c r="BC452" s="98"/>
      <c r="BD452" s="98"/>
      <c r="BE452" s="98"/>
      <c r="BF452" s="98"/>
      <c r="BG452" s="98"/>
      <c r="BH452" s="98"/>
      <c r="BI452" s="98"/>
      <c r="BJ452" s="98"/>
      <c r="BK452" s="98"/>
      <c r="BL452" s="98"/>
      <c r="BM452" s="98"/>
      <c r="BN452" s="98"/>
    </row>
    <row r="453">
      <c r="A453" s="485" t="b">
        <v>0</v>
      </c>
      <c r="B453" s="128"/>
      <c r="C453" s="129"/>
      <c r="D453" s="130"/>
      <c r="E453" s="131"/>
      <c r="F453" s="132"/>
      <c r="G453" s="132"/>
      <c r="H453" s="132"/>
      <c r="I453" s="132"/>
      <c r="J453" s="132"/>
      <c r="K453" s="130"/>
      <c r="L453" s="130"/>
      <c r="M453" s="130"/>
      <c r="N453" s="195"/>
      <c r="O453" s="303">
        <v>5.0</v>
      </c>
      <c r="P453" s="304">
        <v>7.0</v>
      </c>
      <c r="Q453" s="294">
        <v>5.0</v>
      </c>
      <c r="R453" s="502">
        <v>6.0</v>
      </c>
      <c r="S453" s="198"/>
      <c r="T453" s="199"/>
      <c r="U453" s="200"/>
      <c r="V453" s="201"/>
      <c r="W453" s="202"/>
      <c r="X453" s="202"/>
      <c r="Y453" s="143"/>
      <c r="Z453" s="367"/>
      <c r="AA453" s="205" t="s">
        <v>133</v>
      </c>
      <c r="AB453" s="141">
        <v>4.0</v>
      </c>
      <c r="AC453" s="142">
        <v>0.5944791666666667</v>
      </c>
      <c r="AD453" s="206" t="s">
        <v>296</v>
      </c>
      <c r="AE453" s="207" t="s">
        <v>133</v>
      </c>
      <c r="AF453" s="133" t="s">
        <v>166</v>
      </c>
      <c r="AG453" s="207">
        <v>1.11</v>
      </c>
      <c r="AH453" s="449">
        <v>45.45</v>
      </c>
      <c r="AI453" s="146"/>
      <c r="AJ453" s="144"/>
      <c r="AK453" s="147"/>
      <c r="AL453" s="114"/>
      <c r="AM453" s="211"/>
      <c r="AN453" s="132"/>
      <c r="AO453" s="132"/>
      <c r="AP453" s="149"/>
      <c r="AQ453" s="150"/>
      <c r="AR453" s="149"/>
      <c r="AS453" s="132"/>
      <c r="AT453" s="132"/>
      <c r="AU453" s="132"/>
      <c r="AV453" s="132"/>
      <c r="AW453" s="132"/>
      <c r="AX453" s="132"/>
      <c r="AY453" s="132"/>
      <c r="AZ453" s="132"/>
      <c r="BA453" s="132"/>
      <c r="BB453" s="132"/>
      <c r="BC453" s="132"/>
      <c r="BD453" s="132"/>
      <c r="BE453" s="132"/>
      <c r="BF453" s="132"/>
      <c r="BG453" s="132"/>
      <c r="BH453" s="132"/>
      <c r="BI453" s="132"/>
      <c r="BJ453" s="132"/>
      <c r="BK453" s="132"/>
      <c r="BL453" s="132"/>
      <c r="BM453" s="132"/>
      <c r="BN453" s="132"/>
    </row>
    <row r="454">
      <c r="A454" s="484" t="b">
        <v>0</v>
      </c>
      <c r="B454" s="215"/>
      <c r="C454" s="216"/>
      <c r="D454" s="217"/>
      <c r="E454" s="218"/>
      <c r="F454" s="219"/>
      <c r="G454" s="219"/>
      <c r="H454" s="219"/>
      <c r="I454" s="219"/>
      <c r="J454" s="219"/>
      <c r="K454" s="217"/>
      <c r="L454" s="217"/>
      <c r="M454" s="217"/>
      <c r="N454" s="287"/>
      <c r="O454" s="221">
        <v>5.0</v>
      </c>
      <c r="P454" s="222">
        <v>7.0</v>
      </c>
      <c r="Q454" s="298">
        <v>5.0</v>
      </c>
      <c r="R454" s="299">
        <v>7.0</v>
      </c>
      <c r="S454" s="225"/>
      <c r="T454" s="226"/>
      <c r="U454" s="227"/>
      <c r="V454" s="228"/>
      <c r="W454" s="229"/>
      <c r="X454" s="229"/>
      <c r="Y454" s="302"/>
      <c r="Z454" s="231"/>
      <c r="AA454" s="232"/>
      <c r="AB454" s="233"/>
      <c r="AC454" s="234"/>
      <c r="AD454" s="235" t="s">
        <v>142</v>
      </c>
      <c r="AE454" s="236"/>
      <c r="AF454" s="237"/>
      <c r="AG454" s="236"/>
      <c r="AH454" s="463"/>
      <c r="AI454" s="390"/>
      <c r="AJ454" s="236"/>
      <c r="AK454" s="391"/>
      <c r="AL454" s="242"/>
      <c r="AM454" s="243"/>
      <c r="AN454" s="219"/>
      <c r="AO454" s="219"/>
      <c r="AP454" s="244"/>
      <c r="AQ454" s="245"/>
      <c r="AR454" s="116"/>
      <c r="AS454" s="98"/>
      <c r="AT454" s="98"/>
      <c r="AU454" s="98"/>
      <c r="AV454" s="98"/>
      <c r="AW454" s="98"/>
      <c r="AX454" s="98"/>
      <c r="AY454" s="98"/>
      <c r="AZ454" s="98"/>
      <c r="BA454" s="98"/>
      <c r="BB454" s="98"/>
      <c r="BC454" s="98"/>
      <c r="BD454" s="98"/>
      <c r="BE454" s="98"/>
      <c r="BF454" s="98"/>
      <c r="BG454" s="98"/>
      <c r="BH454" s="98"/>
      <c r="BI454" s="98"/>
      <c r="BJ454" s="98"/>
      <c r="BK454" s="98"/>
      <c r="BL454" s="98"/>
      <c r="BM454" s="98"/>
      <c r="BN454" s="98"/>
    </row>
    <row r="455">
      <c r="A455" s="485" t="b">
        <v>0</v>
      </c>
      <c r="B455" s="288">
        <v>44612.0</v>
      </c>
      <c r="C455" s="289">
        <v>0.6092476851851852</v>
      </c>
      <c r="D455" s="134" t="s">
        <v>725</v>
      </c>
      <c r="E455" s="487" t="s">
        <v>16</v>
      </c>
      <c r="F455" s="395" t="s">
        <v>144</v>
      </c>
      <c r="G455" s="133" t="s">
        <v>59</v>
      </c>
      <c r="H455" s="251" t="s">
        <v>298</v>
      </c>
      <c r="I455" s="133" t="s">
        <v>661</v>
      </c>
      <c r="J455" s="133" t="s">
        <v>359</v>
      </c>
      <c r="K455" s="134" t="s">
        <v>359</v>
      </c>
      <c r="L455" s="134"/>
      <c r="M455" s="134"/>
      <c r="N455" s="195"/>
      <c r="O455" s="303">
        <v>4.0</v>
      </c>
      <c r="P455" s="304">
        <v>6.0</v>
      </c>
      <c r="Q455" s="305">
        <v>6.0</v>
      </c>
      <c r="R455" s="306">
        <v>3.0</v>
      </c>
      <c r="S455" s="307">
        <v>1.0</v>
      </c>
      <c r="T455" s="308">
        <v>3.0</v>
      </c>
      <c r="U455" s="200"/>
      <c r="V455" s="201"/>
      <c r="W455" s="202"/>
      <c r="X455" s="202"/>
      <c r="Y455" s="143"/>
      <c r="Z455" s="367"/>
      <c r="AA455" s="345" t="s">
        <v>133</v>
      </c>
      <c r="AB455" s="141">
        <v>1.0</v>
      </c>
      <c r="AC455" s="142">
        <v>0.5983101851851852</v>
      </c>
      <c r="AD455" s="206" t="s">
        <v>140</v>
      </c>
      <c r="AE455" s="207" t="s">
        <v>133</v>
      </c>
      <c r="AF455" s="133" t="s">
        <v>166</v>
      </c>
      <c r="AG455" s="207">
        <v>1.2</v>
      </c>
      <c r="AH455" s="449">
        <v>50.0</v>
      </c>
      <c r="AI455" s="209">
        <v>10.0</v>
      </c>
      <c r="AJ455" s="207">
        <v>0.0</v>
      </c>
      <c r="AK455" s="210">
        <v>-10.0</v>
      </c>
      <c r="AL455" s="114"/>
      <c r="AM455" s="265">
        <f>AK455+AM450</f>
        <v>2174.56</v>
      </c>
      <c r="AN455" s="266">
        <f>if(AM455&gt;AN450,AM455,AN450)</f>
        <v>2189.56</v>
      </c>
      <c r="AO455" s="266">
        <f>AM455-AN455</f>
        <v>-15</v>
      </c>
      <c r="AP455" s="267">
        <f>AO455/AN455</f>
        <v>-0.006850691463</v>
      </c>
      <c r="AQ455" s="268">
        <f>AK455/AI455</f>
        <v>-1</v>
      </c>
      <c r="AR455" s="149"/>
      <c r="AS455" s="132"/>
      <c r="AT455" s="132"/>
      <c r="AU455" s="132"/>
      <c r="AV455" s="132"/>
      <c r="AW455" s="132"/>
      <c r="AX455" s="132"/>
      <c r="AY455" s="132"/>
      <c r="AZ455" s="132"/>
      <c r="BA455" s="132"/>
      <c r="BB455" s="132"/>
      <c r="BC455" s="132"/>
      <c r="BD455" s="132"/>
      <c r="BE455" s="132"/>
      <c r="BF455" s="132"/>
      <c r="BG455" s="132"/>
      <c r="BH455" s="132"/>
      <c r="BI455" s="132"/>
      <c r="BJ455" s="132"/>
      <c r="BK455" s="132"/>
      <c r="BL455" s="132"/>
      <c r="BM455" s="132"/>
      <c r="BN455" s="132"/>
    </row>
    <row r="456">
      <c r="A456" s="484" t="b">
        <v>0</v>
      </c>
      <c r="B456" s="215"/>
      <c r="C456" s="216"/>
      <c r="D456" s="217"/>
      <c r="E456" s="218"/>
      <c r="F456" s="219"/>
      <c r="G456" s="219"/>
      <c r="H456" s="98" t="str">
        <f>VLOOKUP(H455,VALIDATION!F:G,2,false)</f>
        <v>621372360cf04c247406e052</v>
      </c>
      <c r="I456" s="237">
        <v>1.8</v>
      </c>
      <c r="J456" s="237">
        <v>2.2</v>
      </c>
      <c r="K456" s="217"/>
      <c r="L456" s="217"/>
      <c r="M456" s="217"/>
      <c r="N456" s="220"/>
      <c r="O456" s="221">
        <v>4.0</v>
      </c>
      <c r="P456" s="222">
        <v>6.0</v>
      </c>
      <c r="Q456" s="298">
        <v>6.0</v>
      </c>
      <c r="R456" s="299">
        <v>3.0</v>
      </c>
      <c r="S456" s="300">
        <v>3.0</v>
      </c>
      <c r="T456" s="301">
        <v>6.0</v>
      </c>
      <c r="U456" s="227"/>
      <c r="V456" s="228"/>
      <c r="W456" s="229"/>
      <c r="X456" s="229"/>
      <c r="Y456" s="302"/>
      <c r="Z456" s="231"/>
      <c r="AA456" s="479"/>
      <c r="AB456" s="233"/>
      <c r="AC456" s="234"/>
      <c r="AD456" s="235" t="s">
        <v>142</v>
      </c>
      <c r="AE456" s="240"/>
      <c r="AF456" s="237"/>
      <c r="AG456" s="240"/>
      <c r="AH456" s="488"/>
      <c r="AI456" s="390"/>
      <c r="AJ456" s="236"/>
      <c r="AK456" s="241"/>
      <c r="AL456" s="242"/>
      <c r="AM456" s="243"/>
      <c r="AN456" s="219"/>
      <c r="AO456" s="219"/>
      <c r="AP456" s="244"/>
      <c r="AQ456" s="245"/>
      <c r="AR456" s="116"/>
      <c r="AS456" s="98"/>
      <c r="AT456" s="98"/>
      <c r="AU456" s="98"/>
      <c r="AV456" s="98"/>
      <c r="AW456" s="98"/>
      <c r="AX456" s="98"/>
      <c r="AY456" s="98"/>
      <c r="AZ456" s="98"/>
      <c r="BA456" s="98"/>
      <c r="BB456" s="98"/>
      <c r="BC456" s="98"/>
      <c r="BD456" s="98"/>
      <c r="BE456" s="98"/>
      <c r="BF456" s="98"/>
      <c r="BG456" s="98"/>
      <c r="BH456" s="98"/>
      <c r="BI456" s="98"/>
      <c r="BJ456" s="98"/>
      <c r="BK456" s="98"/>
      <c r="BL456" s="98"/>
      <c r="BM456" s="98"/>
      <c r="BN456" s="98"/>
    </row>
    <row r="457">
      <c r="A457" s="485" t="b">
        <v>0</v>
      </c>
      <c r="B457" s="288">
        <v>44612.0</v>
      </c>
      <c r="C457" s="289">
        <v>0.6066203703703704</v>
      </c>
      <c r="D457" s="134" t="s">
        <v>726</v>
      </c>
      <c r="E457" s="487" t="s">
        <v>16</v>
      </c>
      <c r="F457" s="395" t="s">
        <v>144</v>
      </c>
      <c r="G457" s="133" t="s">
        <v>59</v>
      </c>
      <c r="H457" s="251" t="s">
        <v>298</v>
      </c>
      <c r="I457" s="133" t="s">
        <v>727</v>
      </c>
      <c r="J457" s="133" t="s">
        <v>728</v>
      </c>
      <c r="K457" s="134" t="s">
        <v>728</v>
      </c>
      <c r="L457" s="134"/>
      <c r="M457" s="134"/>
      <c r="N457" s="195"/>
      <c r="O457" s="303">
        <v>4.0</v>
      </c>
      <c r="P457" s="304">
        <v>6.0</v>
      </c>
      <c r="Q457" s="305">
        <v>4.0</v>
      </c>
      <c r="R457" s="306">
        <v>5.0</v>
      </c>
      <c r="S457" s="198"/>
      <c r="T457" s="199"/>
      <c r="U457" s="200"/>
      <c r="V457" s="201"/>
      <c r="W457" s="202"/>
      <c r="X457" s="202"/>
      <c r="Y457" s="143"/>
      <c r="Z457" s="367"/>
      <c r="AA457" s="345" t="s">
        <v>133</v>
      </c>
      <c r="AB457" s="141">
        <v>1.0</v>
      </c>
      <c r="AC457" s="142">
        <v>0.5990740740740741</v>
      </c>
      <c r="AD457" s="206" t="s">
        <v>140</v>
      </c>
      <c r="AE457" s="207" t="s">
        <v>133</v>
      </c>
      <c r="AF457" s="133" t="s">
        <v>166</v>
      </c>
      <c r="AG457" s="207">
        <v>1.08</v>
      </c>
      <c r="AH457" s="449">
        <v>62.5</v>
      </c>
      <c r="AI457" s="209">
        <v>5.0</v>
      </c>
      <c r="AJ457" s="207">
        <v>0.0</v>
      </c>
      <c r="AK457" s="210">
        <v>-5.0</v>
      </c>
      <c r="AL457" s="114"/>
      <c r="AM457" s="265">
        <f>AK457+AM455</f>
        <v>2169.56</v>
      </c>
      <c r="AN457" s="266">
        <f>if(AM457&gt;AN455,AM457,AN455)</f>
        <v>2189.56</v>
      </c>
      <c r="AO457" s="266">
        <f>AM457-AN457</f>
        <v>-20</v>
      </c>
      <c r="AP457" s="267">
        <f>AO457/AN457</f>
        <v>-0.009134255284</v>
      </c>
      <c r="AQ457" s="268">
        <f>AK457/AI457</f>
        <v>-1</v>
      </c>
      <c r="AR457" s="149"/>
      <c r="AS457" s="132"/>
      <c r="AT457" s="132"/>
      <c r="AU457" s="132"/>
      <c r="AV457" s="132"/>
      <c r="AW457" s="132"/>
      <c r="AX457" s="132"/>
      <c r="AY457" s="132"/>
      <c r="AZ457" s="132"/>
      <c r="BA457" s="132"/>
      <c r="BB457" s="132"/>
      <c r="BC457" s="132"/>
      <c r="BD457" s="132"/>
      <c r="BE457" s="132"/>
      <c r="BF457" s="132"/>
      <c r="BG457" s="132"/>
      <c r="BH457" s="132"/>
      <c r="BI457" s="132"/>
      <c r="BJ457" s="132"/>
      <c r="BK457" s="132"/>
      <c r="BL457" s="132"/>
      <c r="BM457" s="132"/>
      <c r="BN457" s="132"/>
    </row>
    <row r="458">
      <c r="A458" s="484" t="b">
        <v>0</v>
      </c>
      <c r="B458" s="215"/>
      <c r="C458" s="216"/>
      <c r="D458" s="217"/>
      <c r="E458" s="218"/>
      <c r="F458" s="219"/>
      <c r="G458" s="219"/>
      <c r="H458" s="98" t="str">
        <f>VLOOKUP(H457,VALIDATION!F:G,2,false)</f>
        <v>621372360cf04c247406e052</v>
      </c>
      <c r="I458" s="237">
        <v>2.1</v>
      </c>
      <c r="J458" s="237">
        <v>1.9</v>
      </c>
      <c r="K458" s="217"/>
      <c r="L458" s="217"/>
      <c r="M458" s="217"/>
      <c r="N458" s="287"/>
      <c r="O458" s="221">
        <v>4.0</v>
      </c>
      <c r="P458" s="222">
        <v>6.0</v>
      </c>
      <c r="Q458" s="298">
        <v>4.0</v>
      </c>
      <c r="R458" s="299">
        <v>6.0</v>
      </c>
      <c r="S458" s="225"/>
      <c r="T458" s="226"/>
      <c r="U458" s="227"/>
      <c r="V458" s="228"/>
      <c r="W458" s="229"/>
      <c r="X458" s="229"/>
      <c r="Y458" s="302"/>
      <c r="Z458" s="231"/>
      <c r="AA458" s="232"/>
      <c r="AB458" s="233"/>
      <c r="AC458" s="234"/>
      <c r="AD458" s="235" t="s">
        <v>142</v>
      </c>
      <c r="AE458" s="236"/>
      <c r="AF458" s="237"/>
      <c r="AG458" s="236"/>
      <c r="AH458" s="463"/>
      <c r="AI458" s="390"/>
      <c r="AJ458" s="236"/>
      <c r="AK458" s="391"/>
      <c r="AL458" s="242"/>
      <c r="AM458" s="243"/>
      <c r="AN458" s="219"/>
      <c r="AO458" s="219"/>
      <c r="AP458" s="244"/>
      <c r="AQ458" s="245"/>
      <c r="AR458" s="116"/>
      <c r="AS458" s="98"/>
      <c r="AT458" s="98"/>
      <c r="AU458" s="98"/>
      <c r="AV458" s="98"/>
      <c r="AW458" s="98"/>
      <c r="AX458" s="98"/>
      <c r="AY458" s="98"/>
      <c r="AZ458" s="98"/>
      <c r="BA458" s="98"/>
      <c r="BB458" s="98"/>
      <c r="BC458" s="98"/>
      <c r="BD458" s="98"/>
      <c r="BE458" s="98"/>
      <c r="BF458" s="98"/>
      <c r="BG458" s="98"/>
      <c r="BH458" s="98"/>
      <c r="BI458" s="98"/>
      <c r="BJ458" s="98"/>
      <c r="BK458" s="98"/>
      <c r="BL458" s="98"/>
      <c r="BM458" s="98"/>
      <c r="BN458" s="98"/>
    </row>
    <row r="459">
      <c r="A459" s="485" t="b">
        <v>0</v>
      </c>
      <c r="B459" s="288">
        <v>44612.0</v>
      </c>
      <c r="C459" s="289">
        <v>0.6293287037037038</v>
      </c>
      <c r="D459" s="134" t="s">
        <v>729</v>
      </c>
      <c r="E459" s="487" t="s">
        <v>16</v>
      </c>
      <c r="F459" s="395" t="s">
        <v>144</v>
      </c>
      <c r="G459" s="133" t="s">
        <v>54</v>
      </c>
      <c r="H459" s="251" t="s">
        <v>293</v>
      </c>
      <c r="I459" s="133" t="s">
        <v>440</v>
      </c>
      <c r="J459" s="133" t="s">
        <v>730</v>
      </c>
      <c r="K459" s="134" t="s">
        <v>730</v>
      </c>
      <c r="L459" s="134"/>
      <c r="M459" s="134"/>
      <c r="N459" s="195"/>
      <c r="O459" s="303">
        <v>5.0</v>
      </c>
      <c r="P459" s="304">
        <v>7.0</v>
      </c>
      <c r="Q459" s="305">
        <v>2.0</v>
      </c>
      <c r="R459" s="306">
        <v>3.0</v>
      </c>
      <c r="S459" s="198"/>
      <c r="T459" s="199"/>
      <c r="U459" s="200"/>
      <c r="V459" s="201"/>
      <c r="W459" s="202"/>
      <c r="X459" s="202"/>
      <c r="Y459" s="143"/>
      <c r="Z459" s="367"/>
      <c r="AA459" s="345" t="s">
        <v>133</v>
      </c>
      <c r="AB459" s="141">
        <v>1.0</v>
      </c>
      <c r="AC459" s="142">
        <v>0.6013310185185186</v>
      </c>
      <c r="AD459" s="206" t="s">
        <v>140</v>
      </c>
      <c r="AE459" s="207" t="s">
        <v>133</v>
      </c>
      <c r="AF459" s="133" t="s">
        <v>166</v>
      </c>
      <c r="AG459" s="207">
        <v>1.12</v>
      </c>
      <c r="AH459" s="449">
        <v>62.5</v>
      </c>
      <c r="AI459" s="209">
        <v>7.5</v>
      </c>
      <c r="AJ459" s="207">
        <v>0.0</v>
      </c>
      <c r="AK459" s="210">
        <v>-7.5</v>
      </c>
      <c r="AL459" s="114"/>
      <c r="AM459" s="265">
        <f>AK459+AM457</f>
        <v>2162.06</v>
      </c>
      <c r="AN459" s="266">
        <f>if(AM459&gt;AN457,AM459,AN457)</f>
        <v>2189.56</v>
      </c>
      <c r="AO459" s="266">
        <f>AM459-AN459</f>
        <v>-27.5</v>
      </c>
      <c r="AP459" s="267">
        <f>AO459/AN459</f>
        <v>-0.01255960102</v>
      </c>
      <c r="AQ459" s="268">
        <f>AK459/AI459</f>
        <v>-1</v>
      </c>
      <c r="AR459" s="149"/>
      <c r="AS459" s="132"/>
      <c r="AT459" s="132"/>
      <c r="AU459" s="132"/>
      <c r="AV459" s="132"/>
      <c r="AW459" s="132"/>
      <c r="AX459" s="132"/>
      <c r="AY459" s="132"/>
      <c r="AZ459" s="132"/>
      <c r="BA459" s="132"/>
      <c r="BB459" s="132"/>
      <c r="BC459" s="132"/>
      <c r="BD459" s="132"/>
      <c r="BE459" s="132"/>
      <c r="BF459" s="132"/>
      <c r="BG459" s="132"/>
      <c r="BH459" s="132"/>
      <c r="BI459" s="132"/>
      <c r="BJ459" s="132"/>
      <c r="BK459" s="132"/>
      <c r="BL459" s="132"/>
      <c r="BM459" s="132"/>
      <c r="BN459" s="132"/>
    </row>
    <row r="460">
      <c r="A460" s="484" t="b">
        <v>0</v>
      </c>
      <c r="B460" s="215"/>
      <c r="C460" s="216"/>
      <c r="D460" s="217"/>
      <c r="E460" s="218"/>
      <c r="F460" s="219"/>
      <c r="G460" s="219"/>
      <c r="H460" s="98" t="str">
        <f>VLOOKUP(H459,VALIDATION!F:G,2,false)</f>
        <v>6207de9d491a9e6912ca5530</v>
      </c>
      <c r="I460" s="237">
        <v>1.6</v>
      </c>
      <c r="J460" s="237">
        <v>2.66</v>
      </c>
      <c r="K460" s="217"/>
      <c r="L460" s="217"/>
      <c r="M460" s="217"/>
      <c r="N460" s="220" t="s">
        <v>731</v>
      </c>
      <c r="O460" s="221">
        <v>5.0</v>
      </c>
      <c r="P460" s="222">
        <v>7.0</v>
      </c>
      <c r="Q460" s="298">
        <v>6.0</v>
      </c>
      <c r="R460" s="299">
        <v>7.0</v>
      </c>
      <c r="S460" s="225"/>
      <c r="T460" s="226"/>
      <c r="U460" s="227"/>
      <c r="V460" s="228"/>
      <c r="W460" s="229"/>
      <c r="X460" s="229"/>
      <c r="Y460" s="302"/>
      <c r="Z460" s="231"/>
      <c r="AA460" s="479"/>
      <c r="AB460" s="233"/>
      <c r="AC460" s="234"/>
      <c r="AD460" s="235" t="s">
        <v>142</v>
      </c>
      <c r="AE460" s="240"/>
      <c r="AF460" s="237"/>
      <c r="AG460" s="240"/>
      <c r="AH460" s="488"/>
      <c r="AI460" s="239"/>
      <c r="AJ460" s="240"/>
      <c r="AK460" s="241"/>
      <c r="AL460" s="242"/>
      <c r="AM460" s="243"/>
      <c r="AN460" s="219"/>
      <c r="AO460" s="219"/>
      <c r="AP460" s="244"/>
      <c r="AQ460" s="245"/>
      <c r="AR460" s="116"/>
      <c r="AS460" s="98"/>
      <c r="AT460" s="98"/>
      <c r="AU460" s="98"/>
      <c r="AV460" s="98"/>
      <c r="AW460" s="98"/>
      <c r="AX460" s="98"/>
      <c r="AY460" s="98"/>
      <c r="AZ460" s="98"/>
      <c r="BA460" s="98"/>
      <c r="BB460" s="98"/>
      <c r="BC460" s="98"/>
      <c r="BD460" s="98"/>
      <c r="BE460" s="98"/>
      <c r="BF460" s="98"/>
      <c r="BG460" s="98"/>
      <c r="BH460" s="98"/>
      <c r="BI460" s="98"/>
      <c r="BJ460" s="98"/>
      <c r="BK460" s="98"/>
      <c r="BL460" s="98"/>
      <c r="BM460" s="98"/>
      <c r="BN460" s="98"/>
    </row>
    <row r="461">
      <c r="A461" s="485" t="b">
        <v>0</v>
      </c>
      <c r="B461" s="288">
        <v>44612.0</v>
      </c>
      <c r="C461" s="289">
        <v>0.668599537037037</v>
      </c>
      <c r="D461" s="134" t="s">
        <v>732</v>
      </c>
      <c r="E461" s="487" t="s">
        <v>16</v>
      </c>
      <c r="F461" s="395" t="s">
        <v>144</v>
      </c>
      <c r="G461" s="133" t="s">
        <v>55</v>
      </c>
      <c r="H461" s="251" t="s">
        <v>298</v>
      </c>
      <c r="I461" s="133" t="s">
        <v>733</v>
      </c>
      <c r="J461" s="133" t="s">
        <v>734</v>
      </c>
      <c r="K461" s="134" t="s">
        <v>733</v>
      </c>
      <c r="L461" s="134"/>
      <c r="M461" s="134"/>
      <c r="N461" s="195"/>
      <c r="O461" s="303">
        <v>2.0</v>
      </c>
      <c r="P461" s="304">
        <v>0.0</v>
      </c>
      <c r="Q461" s="196"/>
      <c r="R461" s="197"/>
      <c r="S461" s="198"/>
      <c r="T461" s="199"/>
      <c r="U461" s="200"/>
      <c r="V461" s="201"/>
      <c r="W461" s="202"/>
      <c r="X461" s="202"/>
      <c r="Y461" s="143"/>
      <c r="Z461" s="367"/>
      <c r="AA461" s="345" t="s">
        <v>132</v>
      </c>
      <c r="AB461" s="141">
        <v>1.0</v>
      </c>
      <c r="AC461" s="142">
        <v>0.6263657407407407</v>
      </c>
      <c r="AD461" s="206" t="s">
        <v>140</v>
      </c>
      <c r="AE461" s="207" t="s">
        <v>132</v>
      </c>
      <c r="AF461" s="133" t="s">
        <v>166</v>
      </c>
      <c r="AG461" s="207">
        <v>1.25</v>
      </c>
      <c r="AH461" s="449">
        <v>40.0</v>
      </c>
      <c r="AI461" s="209">
        <v>10.0</v>
      </c>
      <c r="AJ461" s="207">
        <v>0.0</v>
      </c>
      <c r="AK461" s="210">
        <v>-10.0</v>
      </c>
      <c r="AL461" s="114"/>
      <c r="AM461" s="265">
        <f>AK461+AM459</f>
        <v>2152.06</v>
      </c>
      <c r="AN461" s="266">
        <f>if(AM461&gt;AN459,AM461,AN459)</f>
        <v>2189.56</v>
      </c>
      <c r="AO461" s="266">
        <f>AM461-AN461</f>
        <v>-37.5</v>
      </c>
      <c r="AP461" s="267">
        <f>AO461/AN461</f>
        <v>-0.01712672866</v>
      </c>
      <c r="AQ461" s="268">
        <f>AK461/AI461</f>
        <v>-1</v>
      </c>
      <c r="AR461" s="149"/>
      <c r="AS461" s="132"/>
      <c r="AT461" s="132"/>
      <c r="AU461" s="132"/>
      <c r="AV461" s="132"/>
      <c r="AW461" s="132"/>
      <c r="AX461" s="132"/>
      <c r="AY461" s="132"/>
      <c r="AZ461" s="132"/>
      <c r="BA461" s="132"/>
      <c r="BB461" s="132"/>
      <c r="BC461" s="132"/>
      <c r="BD461" s="132"/>
      <c r="BE461" s="132"/>
      <c r="BF461" s="132"/>
      <c r="BG461" s="132"/>
      <c r="BH461" s="132"/>
      <c r="BI461" s="132"/>
      <c r="BJ461" s="132"/>
      <c r="BK461" s="132"/>
      <c r="BL461" s="132"/>
      <c r="BM461" s="132"/>
      <c r="BN461" s="132"/>
    </row>
    <row r="462">
      <c r="A462" s="484" t="b">
        <v>0</v>
      </c>
      <c r="B462" s="215"/>
      <c r="C462" s="216"/>
      <c r="D462" s="217"/>
      <c r="E462" s="218"/>
      <c r="F462" s="219"/>
      <c r="G462" s="219"/>
      <c r="H462" s="98" t="str">
        <f>VLOOKUP(H461,VALIDATION!F:G,2,false)</f>
        <v>621372360cf04c247406e052</v>
      </c>
      <c r="I462" s="237">
        <v>1.45</v>
      </c>
      <c r="J462" s="237">
        <v>3.2</v>
      </c>
      <c r="K462" s="217"/>
      <c r="L462" s="217"/>
      <c r="M462" s="217"/>
      <c r="N462" s="287"/>
      <c r="O462" s="221">
        <v>6.0</v>
      </c>
      <c r="P462" s="222">
        <v>3.0</v>
      </c>
      <c r="Q462" s="298">
        <v>6.0</v>
      </c>
      <c r="R462" s="299">
        <v>2.0</v>
      </c>
      <c r="S462" s="225"/>
      <c r="T462" s="226"/>
      <c r="U462" s="227"/>
      <c r="V462" s="228"/>
      <c r="W462" s="229"/>
      <c r="X462" s="229"/>
      <c r="Y462" s="302"/>
      <c r="Z462" s="231"/>
      <c r="AA462" s="232"/>
      <c r="AB462" s="233"/>
      <c r="AC462" s="234"/>
      <c r="AD462" s="235" t="s">
        <v>142</v>
      </c>
      <c r="AE462" s="236"/>
      <c r="AF462" s="237"/>
      <c r="AG462" s="236"/>
      <c r="AH462" s="463"/>
      <c r="AI462" s="390"/>
      <c r="AJ462" s="236"/>
      <c r="AK462" s="391"/>
      <c r="AL462" s="242"/>
      <c r="AM462" s="243"/>
      <c r="AN462" s="219"/>
      <c r="AO462" s="219"/>
      <c r="AP462" s="244"/>
      <c r="AQ462" s="245"/>
      <c r="AR462" s="116"/>
      <c r="AS462" s="98"/>
      <c r="AT462" s="98"/>
      <c r="AU462" s="98"/>
      <c r="AV462" s="98"/>
      <c r="AW462" s="98"/>
      <c r="AX462" s="98"/>
      <c r="AY462" s="98"/>
      <c r="AZ462" s="98"/>
      <c r="BA462" s="98"/>
      <c r="BB462" s="98"/>
      <c r="BC462" s="98"/>
      <c r="BD462" s="98"/>
      <c r="BE462" s="98"/>
      <c r="BF462" s="98"/>
      <c r="BG462" s="98"/>
      <c r="BH462" s="98"/>
      <c r="BI462" s="98"/>
      <c r="BJ462" s="98"/>
      <c r="BK462" s="98"/>
      <c r="BL462" s="98"/>
      <c r="BM462" s="98"/>
      <c r="BN462" s="98"/>
    </row>
    <row r="463">
      <c r="A463" s="485" t="b">
        <v>0</v>
      </c>
      <c r="B463" s="288">
        <v>44612.0</v>
      </c>
      <c r="C463" s="289">
        <v>0.7897569444444444</v>
      </c>
      <c r="D463" s="291" t="s">
        <v>735</v>
      </c>
      <c r="E463" s="487" t="s">
        <v>16</v>
      </c>
      <c r="F463" s="395" t="s">
        <v>144</v>
      </c>
      <c r="G463" s="133" t="s">
        <v>59</v>
      </c>
      <c r="H463" s="251" t="s">
        <v>298</v>
      </c>
      <c r="I463" s="395" t="s">
        <v>330</v>
      </c>
      <c r="J463" s="395" t="s">
        <v>736</v>
      </c>
      <c r="K463" s="395" t="s">
        <v>736</v>
      </c>
      <c r="L463" s="395"/>
      <c r="M463" s="395"/>
      <c r="N463" s="195"/>
      <c r="O463" s="303">
        <v>0.0</v>
      </c>
      <c r="P463" s="304">
        <v>3.0</v>
      </c>
      <c r="Q463" s="305"/>
      <c r="R463" s="306"/>
      <c r="S463" s="198"/>
      <c r="T463" s="199"/>
      <c r="U463" s="200"/>
      <c r="V463" s="201"/>
      <c r="W463" s="202"/>
      <c r="X463" s="202"/>
      <c r="Y463" s="376">
        <v>0.0</v>
      </c>
      <c r="Z463" s="377">
        <v>0.0</v>
      </c>
      <c r="AA463" s="345" t="s">
        <v>133</v>
      </c>
      <c r="AB463" s="412">
        <v>1.0</v>
      </c>
      <c r="AC463" s="142">
        <v>0.7202777777777778</v>
      </c>
      <c r="AD463" s="206" t="s">
        <v>140</v>
      </c>
      <c r="AE463" s="207" t="s">
        <v>132</v>
      </c>
      <c r="AF463" s="133" t="s">
        <v>166</v>
      </c>
      <c r="AG463" s="207">
        <v>1.23</v>
      </c>
      <c r="AH463" s="449">
        <v>53.26</v>
      </c>
      <c r="AI463" s="209">
        <v>12.5</v>
      </c>
      <c r="AJ463" s="207">
        <v>0.0</v>
      </c>
      <c r="AK463" s="210">
        <v>-12.5</v>
      </c>
      <c r="AL463" s="114"/>
      <c r="AM463" s="265">
        <f>AK463+AM461</f>
        <v>2139.56</v>
      </c>
      <c r="AN463" s="266">
        <f>if(AM463&gt;AN461,AM463,AN461)</f>
        <v>2189.56</v>
      </c>
      <c r="AO463" s="266">
        <f>AM463-AN463</f>
        <v>-50</v>
      </c>
      <c r="AP463" s="267">
        <f>AO463/AN463</f>
        <v>-0.02283563821</v>
      </c>
      <c r="AQ463" s="268">
        <f>AK463/AI463</f>
        <v>-1</v>
      </c>
      <c r="AR463" s="149"/>
      <c r="AS463" s="132"/>
      <c r="AT463" s="132"/>
      <c r="AU463" s="132"/>
      <c r="AV463" s="132"/>
      <c r="AW463" s="132"/>
      <c r="AX463" s="132"/>
      <c r="AY463" s="132"/>
      <c r="AZ463" s="132"/>
      <c r="BA463" s="132"/>
      <c r="BB463" s="132"/>
      <c r="BC463" s="132"/>
      <c r="BD463" s="132"/>
      <c r="BE463" s="132"/>
      <c r="BF463" s="132"/>
      <c r="BG463" s="132"/>
      <c r="BH463" s="132"/>
      <c r="BI463" s="132"/>
      <c r="BJ463" s="132"/>
      <c r="BK463" s="132"/>
      <c r="BL463" s="132"/>
      <c r="BM463" s="132"/>
      <c r="BN463" s="132"/>
    </row>
    <row r="464">
      <c r="A464" s="484" t="b">
        <v>0</v>
      </c>
      <c r="B464" s="94"/>
      <c r="C464" s="95"/>
      <c r="D464" s="344">
        <v>1341.23</v>
      </c>
      <c r="E464" s="97"/>
      <c r="F464" s="98"/>
      <c r="G464" s="98"/>
      <c r="H464" s="98" t="str">
        <f>VLOOKUP(H463,VALIDATION!F:G,2,false)</f>
        <v>621372360cf04c247406e052</v>
      </c>
      <c r="I464" s="396">
        <v>2.16</v>
      </c>
      <c r="J464" s="396">
        <v>1.86</v>
      </c>
      <c r="K464" s="96"/>
      <c r="L464" s="96"/>
      <c r="M464" s="96"/>
      <c r="N464" s="270"/>
      <c r="O464" s="303">
        <v>4.0</v>
      </c>
      <c r="P464" s="304">
        <v>4.0</v>
      </c>
      <c r="Q464" s="305"/>
      <c r="R464" s="306"/>
      <c r="S464" s="198"/>
      <c r="T464" s="199"/>
      <c r="U464" s="200"/>
      <c r="V464" s="201"/>
      <c r="W464" s="202"/>
      <c r="X464" s="202"/>
      <c r="Y464" s="360">
        <v>0.0</v>
      </c>
      <c r="Z464" s="361">
        <v>0.0</v>
      </c>
      <c r="AA464" s="346" t="s">
        <v>132</v>
      </c>
      <c r="AB464" s="413">
        <v>2.0</v>
      </c>
      <c r="AC464" s="108">
        <v>0.7347453703703704</v>
      </c>
      <c r="AD464" s="273" t="s">
        <v>165</v>
      </c>
      <c r="AE464" s="274" t="s">
        <v>132</v>
      </c>
      <c r="AF464" s="99" t="s">
        <v>133</v>
      </c>
      <c r="AG464" s="274">
        <v>1.8</v>
      </c>
      <c r="AH464" s="411">
        <v>8.63</v>
      </c>
      <c r="AI464" s="112"/>
      <c r="AJ464" s="274"/>
      <c r="AK464" s="277"/>
      <c r="AL464" s="114"/>
      <c r="AM464" s="278"/>
      <c r="AN464" s="98"/>
      <c r="AO464" s="98"/>
      <c r="AP464" s="116"/>
      <c r="AQ464" s="117"/>
      <c r="AR464" s="116"/>
      <c r="AS464" s="98"/>
      <c r="AT464" s="98"/>
      <c r="AU464" s="98"/>
      <c r="AV464" s="98"/>
      <c r="AW464" s="98"/>
      <c r="AX464" s="98"/>
      <c r="AY464" s="98"/>
      <c r="AZ464" s="98"/>
      <c r="BA464" s="98"/>
      <c r="BB464" s="98"/>
      <c r="BC464" s="98"/>
      <c r="BD464" s="98"/>
      <c r="BE464" s="98"/>
      <c r="BF464" s="98"/>
      <c r="BG464" s="98"/>
      <c r="BH464" s="98"/>
      <c r="BI464" s="98"/>
      <c r="BJ464" s="98"/>
      <c r="BK464" s="98"/>
      <c r="BL464" s="98"/>
      <c r="BM464" s="98"/>
      <c r="BN464" s="98"/>
    </row>
    <row r="465">
      <c r="A465" s="485" t="b">
        <v>0</v>
      </c>
      <c r="B465" s="288"/>
      <c r="C465" s="129"/>
      <c r="D465" s="291"/>
      <c r="E465" s="131"/>
      <c r="F465" s="132"/>
      <c r="G465" s="132"/>
      <c r="H465" s="132"/>
      <c r="I465" s="395">
        <v>9304691.0</v>
      </c>
      <c r="J465" s="395">
        <v>9202281.0</v>
      </c>
      <c r="K465" s="130"/>
      <c r="L465" s="130"/>
      <c r="M465" s="130"/>
      <c r="N465" s="397" t="s">
        <v>737</v>
      </c>
      <c r="O465" s="303">
        <v>6.0</v>
      </c>
      <c r="P465" s="304">
        <v>5.0</v>
      </c>
      <c r="Q465" s="305"/>
      <c r="R465" s="306"/>
      <c r="S465" s="198"/>
      <c r="T465" s="199"/>
      <c r="U465" s="200"/>
      <c r="V465" s="201"/>
      <c r="W465" s="202"/>
      <c r="X465" s="202"/>
      <c r="Y465" s="376" t="s">
        <v>738</v>
      </c>
      <c r="Z465" s="377">
        <v>40.0</v>
      </c>
      <c r="AA465" s="345" t="s">
        <v>133</v>
      </c>
      <c r="AB465" s="412">
        <v>3.0</v>
      </c>
      <c r="AC465" s="142">
        <v>0.7478587962962963</v>
      </c>
      <c r="AD465" s="206" t="s">
        <v>165</v>
      </c>
      <c r="AE465" s="207" t="s">
        <v>132</v>
      </c>
      <c r="AF465" s="133" t="s">
        <v>133</v>
      </c>
      <c r="AG465" s="207">
        <v>2.66</v>
      </c>
      <c r="AH465" s="449">
        <v>3.22</v>
      </c>
      <c r="AI465" s="146"/>
      <c r="AJ465" s="207"/>
      <c r="AK465" s="210"/>
      <c r="AL465" s="114"/>
      <c r="AM465" s="211"/>
      <c r="AN465" s="132"/>
      <c r="AO465" s="132"/>
      <c r="AP465" s="149"/>
      <c r="AQ465" s="150"/>
      <c r="AR465" s="149"/>
      <c r="AS465" s="132"/>
      <c r="AT465" s="132"/>
      <c r="AU465" s="132"/>
      <c r="AV465" s="132"/>
      <c r="AW465" s="132"/>
      <c r="AX465" s="132"/>
      <c r="AY465" s="132"/>
      <c r="AZ465" s="132"/>
      <c r="BA465" s="132"/>
      <c r="BB465" s="132"/>
      <c r="BC465" s="132"/>
      <c r="BD465" s="132"/>
      <c r="BE465" s="132"/>
      <c r="BF465" s="132"/>
      <c r="BG465" s="132"/>
      <c r="BH465" s="132"/>
      <c r="BI465" s="132"/>
      <c r="BJ465" s="132"/>
      <c r="BK465" s="132"/>
      <c r="BL465" s="132"/>
      <c r="BM465" s="132"/>
      <c r="BN465" s="132"/>
    </row>
    <row r="466">
      <c r="A466" s="484" t="b">
        <v>0</v>
      </c>
      <c r="B466" s="94"/>
      <c r="C466" s="95"/>
      <c r="D466" s="344"/>
      <c r="E466" s="97"/>
      <c r="F466" s="98"/>
      <c r="G466" s="98"/>
      <c r="H466" s="98"/>
      <c r="I466" s="396"/>
      <c r="J466" s="396"/>
      <c r="K466" s="96"/>
      <c r="L466" s="96"/>
      <c r="M466" s="96"/>
      <c r="N466" s="279" t="s">
        <v>739</v>
      </c>
      <c r="O466" s="168">
        <v>6.0</v>
      </c>
      <c r="P466" s="410">
        <v>7.0</v>
      </c>
      <c r="Q466" s="294">
        <v>0.0</v>
      </c>
      <c r="R466" s="295">
        <v>0.0</v>
      </c>
      <c r="S466" s="198"/>
      <c r="T466" s="199"/>
      <c r="U466" s="200"/>
      <c r="V466" s="201"/>
      <c r="W466" s="202"/>
      <c r="X466" s="202"/>
      <c r="Y466" s="360">
        <v>0.0</v>
      </c>
      <c r="Z466" s="361">
        <v>0.0</v>
      </c>
      <c r="AA466" s="272" t="s">
        <v>133</v>
      </c>
      <c r="AB466" s="413">
        <v>4.0</v>
      </c>
      <c r="AC466" s="108">
        <v>0.754837962962963</v>
      </c>
      <c r="AD466" s="273" t="s">
        <v>296</v>
      </c>
      <c r="AE466" s="274" t="s">
        <v>132</v>
      </c>
      <c r="AF466" s="99" t="s">
        <v>166</v>
      </c>
      <c r="AG466" s="274">
        <v>1.25</v>
      </c>
      <c r="AH466" s="411">
        <v>40.0</v>
      </c>
      <c r="AI466" s="112"/>
      <c r="AJ466" s="274"/>
      <c r="AK466" s="277"/>
      <c r="AL466" s="114"/>
      <c r="AM466" s="278"/>
      <c r="AN466" s="98"/>
      <c r="AO466" s="98"/>
      <c r="AP466" s="116"/>
      <c r="AQ466" s="117"/>
      <c r="AR466" s="116"/>
      <c r="AS466" s="98"/>
      <c r="AT466" s="98"/>
      <c r="AU466" s="98"/>
      <c r="AV466" s="98"/>
      <c r="AW466" s="98"/>
      <c r="AX466" s="98"/>
      <c r="AY466" s="98"/>
      <c r="AZ466" s="98"/>
      <c r="BA466" s="98"/>
      <c r="BB466" s="98"/>
      <c r="BC466" s="98"/>
      <c r="BD466" s="98"/>
      <c r="BE466" s="98"/>
      <c r="BF466" s="98"/>
      <c r="BG466" s="98"/>
      <c r="BH466" s="98"/>
      <c r="BI466" s="98"/>
      <c r="BJ466" s="98"/>
      <c r="BK466" s="98"/>
      <c r="BL466" s="98"/>
      <c r="BM466" s="98"/>
      <c r="BN466" s="98"/>
    </row>
    <row r="467">
      <c r="A467" s="485" t="b">
        <v>0</v>
      </c>
      <c r="B467" s="128"/>
      <c r="C467" s="129"/>
      <c r="D467" s="130"/>
      <c r="E467" s="131"/>
      <c r="F467" s="132"/>
      <c r="G467" s="132"/>
      <c r="H467" s="132"/>
      <c r="I467" s="395"/>
      <c r="J467" s="395"/>
      <c r="K467" s="130"/>
      <c r="L467" s="130"/>
      <c r="M467" s="130"/>
      <c r="N467" s="195"/>
      <c r="O467" s="168">
        <v>6.0</v>
      </c>
      <c r="P467" s="410">
        <v>7.0</v>
      </c>
      <c r="Q467" s="305">
        <v>1.0</v>
      </c>
      <c r="R467" s="306">
        <v>3.0</v>
      </c>
      <c r="S467" s="198"/>
      <c r="T467" s="199"/>
      <c r="U467" s="200"/>
      <c r="V467" s="201"/>
      <c r="W467" s="202"/>
      <c r="X467" s="202"/>
      <c r="Y467" s="376">
        <v>0.0</v>
      </c>
      <c r="Z467" s="377">
        <v>0.0</v>
      </c>
      <c r="AA467" s="345" t="s">
        <v>133</v>
      </c>
      <c r="AB467" s="412">
        <v>5.0</v>
      </c>
      <c r="AC467" s="142">
        <v>0.770462962962963</v>
      </c>
      <c r="AD467" s="206" t="s">
        <v>296</v>
      </c>
      <c r="AE467" s="207" t="s">
        <v>132</v>
      </c>
      <c r="AF467" s="133" t="s">
        <v>166</v>
      </c>
      <c r="AG467" s="207">
        <v>1.08</v>
      </c>
      <c r="AH467" s="449">
        <v>31.24</v>
      </c>
      <c r="AI467" s="146"/>
      <c r="AJ467" s="144"/>
      <c r="AK467" s="147"/>
      <c r="AL467" s="114"/>
      <c r="AM467" s="211"/>
      <c r="AN467" s="132"/>
      <c r="AO467" s="132"/>
      <c r="AP467" s="149"/>
      <c r="AQ467" s="150"/>
      <c r="AR467" s="149"/>
      <c r="AS467" s="132"/>
      <c r="AT467" s="132"/>
      <c r="AU467" s="132"/>
      <c r="AV467" s="132"/>
      <c r="AW467" s="132"/>
      <c r="AX467" s="132"/>
      <c r="AY467" s="132"/>
      <c r="AZ467" s="132"/>
      <c r="BA467" s="132"/>
      <c r="BB467" s="132"/>
      <c r="BC467" s="132"/>
      <c r="BD467" s="132"/>
      <c r="BE467" s="132"/>
      <c r="BF467" s="132"/>
      <c r="BG467" s="132"/>
      <c r="BH467" s="132"/>
      <c r="BI467" s="132"/>
      <c r="BJ467" s="132"/>
      <c r="BK467" s="132"/>
      <c r="BL467" s="132"/>
      <c r="BM467" s="132"/>
      <c r="BN467" s="132"/>
    </row>
    <row r="468">
      <c r="A468" s="484" t="b">
        <v>0</v>
      </c>
      <c r="B468" s="215"/>
      <c r="C468" s="216"/>
      <c r="D468" s="217"/>
      <c r="E468" s="218"/>
      <c r="F468" s="219"/>
      <c r="G468" s="219"/>
      <c r="H468" s="219"/>
      <c r="I468" s="219"/>
      <c r="J468" s="219"/>
      <c r="K468" s="217"/>
      <c r="L468" s="217"/>
      <c r="M468" s="217"/>
      <c r="N468" s="220" t="s">
        <v>740</v>
      </c>
      <c r="O468" s="221">
        <v>6.0</v>
      </c>
      <c r="P468" s="222">
        <v>7.0</v>
      </c>
      <c r="Q468" s="298">
        <v>4.0</v>
      </c>
      <c r="R468" s="299">
        <v>6.0</v>
      </c>
      <c r="S468" s="225"/>
      <c r="T468" s="226"/>
      <c r="U468" s="227"/>
      <c r="V468" s="228"/>
      <c r="W468" s="229"/>
      <c r="X468" s="229"/>
      <c r="Y468" s="503"/>
      <c r="Z468" s="504"/>
      <c r="AA468" s="505"/>
      <c r="AB468" s="506"/>
      <c r="AC468" s="507"/>
      <c r="AD468" s="235" t="s">
        <v>142</v>
      </c>
      <c r="AE468" s="240"/>
      <c r="AF468" s="237"/>
      <c r="AG468" s="240"/>
      <c r="AH468" s="488"/>
      <c r="AI468" s="390"/>
      <c r="AJ468" s="236"/>
      <c r="AK468" s="391"/>
      <c r="AL468" s="242"/>
      <c r="AM468" s="243"/>
      <c r="AN468" s="219"/>
      <c r="AO468" s="219"/>
      <c r="AP468" s="244"/>
      <c r="AQ468" s="245"/>
      <c r="AR468" s="116"/>
      <c r="AS468" s="98"/>
      <c r="AT468" s="98"/>
      <c r="AU468" s="98"/>
      <c r="AV468" s="98"/>
      <c r="AW468" s="98"/>
      <c r="AX468" s="98"/>
      <c r="AY468" s="98"/>
      <c r="AZ468" s="98"/>
      <c r="BA468" s="98"/>
      <c r="BB468" s="98"/>
      <c r="BC468" s="98"/>
      <c r="BD468" s="98"/>
      <c r="BE468" s="98"/>
      <c r="BF468" s="98"/>
      <c r="BG468" s="98"/>
      <c r="BH468" s="98"/>
      <c r="BI468" s="98"/>
      <c r="BJ468" s="98"/>
      <c r="BK468" s="98"/>
      <c r="BL468" s="98"/>
      <c r="BM468" s="98"/>
      <c r="BN468" s="98"/>
    </row>
    <row r="469">
      <c r="A469" s="485" t="b">
        <v>0</v>
      </c>
      <c r="B469" s="288">
        <v>44613.0</v>
      </c>
      <c r="C469" s="289">
        <v>0.4426967592592593</v>
      </c>
      <c r="D469" s="134" t="s">
        <v>741</v>
      </c>
      <c r="E469" s="487" t="s">
        <v>16</v>
      </c>
      <c r="F469" s="395" t="s">
        <v>144</v>
      </c>
      <c r="G469" s="133" t="s">
        <v>55</v>
      </c>
      <c r="H469" s="251" t="s">
        <v>320</v>
      </c>
      <c r="I469" s="133" t="s">
        <v>742</v>
      </c>
      <c r="J469" s="133" t="s">
        <v>743</v>
      </c>
      <c r="K469" s="134" t="s">
        <v>742</v>
      </c>
      <c r="L469" s="134"/>
      <c r="M469" s="134"/>
      <c r="N469" s="195"/>
      <c r="O469" s="303">
        <v>1.0</v>
      </c>
      <c r="P469" s="304">
        <v>0.0</v>
      </c>
      <c r="Q469" s="305"/>
      <c r="R469" s="306"/>
      <c r="S469" s="198"/>
      <c r="T469" s="199"/>
      <c r="U469" s="200"/>
      <c r="V469" s="201"/>
      <c r="W469" s="202"/>
      <c r="X469" s="202"/>
      <c r="Y469" s="376">
        <v>15.0</v>
      </c>
      <c r="Z469" s="377">
        <v>40.0</v>
      </c>
      <c r="AA469" s="345" t="s">
        <v>133</v>
      </c>
      <c r="AB469" s="141">
        <v>1.0</v>
      </c>
      <c r="AC469" s="142">
        <v>0.38635416666666667</v>
      </c>
      <c r="AD469" s="206" t="s">
        <v>140</v>
      </c>
      <c r="AE469" s="207" t="s">
        <v>132</v>
      </c>
      <c r="AF469" s="133" t="s">
        <v>166</v>
      </c>
      <c r="AG469" s="207">
        <v>1.18</v>
      </c>
      <c r="AH469" s="449">
        <v>55.55</v>
      </c>
      <c r="AI469" s="209">
        <v>-12.5</v>
      </c>
      <c r="AJ469" s="207">
        <v>0.0</v>
      </c>
      <c r="AK469" s="210">
        <v>-12.5</v>
      </c>
      <c r="AL469" s="114"/>
      <c r="AM469" s="265">
        <f>AK469+AM463</f>
        <v>2127.06</v>
      </c>
      <c r="AN469" s="266">
        <f>if(AM469&gt;AN463,AM469,AN463)</f>
        <v>2189.56</v>
      </c>
      <c r="AO469" s="266">
        <f>AM469-AN469</f>
        <v>-62.5</v>
      </c>
      <c r="AP469" s="267">
        <f>AO469/AN469</f>
        <v>-0.02854454776</v>
      </c>
      <c r="AQ469" s="268">
        <f>AK469/AI469</f>
        <v>1</v>
      </c>
      <c r="AR469" s="149"/>
      <c r="AS469" s="132"/>
      <c r="AT469" s="132"/>
      <c r="AU469" s="132"/>
      <c r="AV469" s="132"/>
      <c r="AW469" s="132"/>
      <c r="AX469" s="132"/>
      <c r="AY469" s="132"/>
      <c r="AZ469" s="132"/>
      <c r="BA469" s="132"/>
      <c r="BB469" s="132"/>
      <c r="BC469" s="132"/>
      <c r="BD469" s="132"/>
      <c r="BE469" s="132"/>
      <c r="BF469" s="132"/>
      <c r="BG469" s="132"/>
      <c r="BH469" s="132"/>
      <c r="BI469" s="132"/>
      <c r="BJ469" s="132"/>
      <c r="BK469" s="132"/>
      <c r="BL469" s="132"/>
      <c r="BM469" s="132"/>
      <c r="BN469" s="132"/>
    </row>
    <row r="470">
      <c r="A470" s="484" t="b">
        <v>0</v>
      </c>
      <c r="B470" s="94"/>
      <c r="C470" s="95"/>
      <c r="D470" s="96"/>
      <c r="E470" s="97"/>
      <c r="F470" s="98"/>
      <c r="G470" s="98"/>
      <c r="H470" s="98" t="str">
        <f>VLOOKUP(H469,VALIDATION!F:G,2,false)</f>
        <v>6213726f0cf04c247406e069</v>
      </c>
      <c r="I470" s="396">
        <v>1.24</v>
      </c>
      <c r="J470" s="396">
        <v>4.7</v>
      </c>
      <c r="K470" s="96"/>
      <c r="L470" s="96"/>
      <c r="M470" s="96"/>
      <c r="N470" s="270"/>
      <c r="O470" s="303">
        <v>4.0</v>
      </c>
      <c r="P470" s="304">
        <v>2.0</v>
      </c>
      <c r="Q470" s="305"/>
      <c r="R470" s="306"/>
      <c r="S470" s="198"/>
      <c r="T470" s="199"/>
      <c r="U470" s="200"/>
      <c r="V470" s="201"/>
      <c r="W470" s="202"/>
      <c r="X470" s="202"/>
      <c r="Y470" s="360">
        <v>15.0</v>
      </c>
      <c r="Z470" s="361">
        <v>0.0</v>
      </c>
      <c r="AA470" s="346" t="s">
        <v>132</v>
      </c>
      <c r="AB470" s="107">
        <v>2.0</v>
      </c>
      <c r="AC470" s="108">
        <v>0.4011574074074074</v>
      </c>
      <c r="AD470" s="273" t="s">
        <v>140</v>
      </c>
      <c r="AE470" s="274" t="s">
        <v>132</v>
      </c>
      <c r="AF470" s="99" t="s">
        <v>166</v>
      </c>
      <c r="AG470" s="274">
        <v>1.08</v>
      </c>
      <c r="AH470" s="411">
        <v>31.24</v>
      </c>
      <c r="AI470" s="112"/>
      <c r="AJ470" s="110"/>
      <c r="AK470" s="113"/>
      <c r="AL470" s="114"/>
      <c r="AM470" s="278"/>
      <c r="AN470" s="98"/>
      <c r="AO470" s="98"/>
      <c r="AP470" s="116"/>
      <c r="AQ470" s="117"/>
      <c r="AR470" s="116"/>
      <c r="AS470" s="98"/>
      <c r="AT470" s="98"/>
      <c r="AU470" s="98"/>
      <c r="AV470" s="98"/>
      <c r="AW470" s="98"/>
      <c r="AX470" s="98"/>
      <c r="AY470" s="98"/>
      <c r="AZ470" s="98"/>
      <c r="BA470" s="98"/>
      <c r="BB470" s="98"/>
      <c r="BC470" s="98"/>
      <c r="BD470" s="98"/>
      <c r="BE470" s="98"/>
      <c r="BF470" s="98"/>
      <c r="BG470" s="98"/>
      <c r="BH470" s="98"/>
      <c r="BI470" s="98"/>
      <c r="BJ470" s="98"/>
      <c r="BK470" s="98"/>
      <c r="BL470" s="98"/>
      <c r="BM470" s="98"/>
      <c r="BN470" s="98"/>
    </row>
    <row r="471">
      <c r="A471" s="485" t="b">
        <v>0</v>
      </c>
      <c r="B471" s="313"/>
      <c r="C471" s="314"/>
      <c r="D471" s="315"/>
      <c r="E471" s="316"/>
      <c r="F471" s="317"/>
      <c r="G471" s="317"/>
      <c r="H471" s="317"/>
      <c r="I471" s="382">
        <v>8798905.0</v>
      </c>
      <c r="J471" s="382">
        <v>1.1694722E7</v>
      </c>
      <c r="K471" s="315"/>
      <c r="L471" s="315"/>
      <c r="M471" s="315"/>
      <c r="N471" s="318"/>
      <c r="O471" s="221">
        <v>6.0</v>
      </c>
      <c r="P471" s="222">
        <v>2.0</v>
      </c>
      <c r="Q471" s="298">
        <v>7.0</v>
      </c>
      <c r="R471" s="299">
        <v>5.0</v>
      </c>
      <c r="S471" s="225"/>
      <c r="T471" s="226"/>
      <c r="U471" s="227"/>
      <c r="V471" s="228"/>
      <c r="W471" s="229"/>
      <c r="X471" s="229"/>
      <c r="Y471" s="342"/>
      <c r="Z471" s="323"/>
      <c r="AA471" s="418"/>
      <c r="AB471" s="343"/>
      <c r="AC471" s="326"/>
      <c r="AD471" s="322" t="s">
        <v>142</v>
      </c>
      <c r="AE471" s="331"/>
      <c r="AF471" s="328"/>
      <c r="AG471" s="331"/>
      <c r="AH471" s="490"/>
      <c r="AI471" s="384"/>
      <c r="AJ471" s="327"/>
      <c r="AK471" s="332"/>
      <c r="AL471" s="242"/>
      <c r="AM471" s="333"/>
      <c r="AN471" s="317"/>
      <c r="AO471" s="317"/>
      <c r="AP471" s="334"/>
      <c r="AQ471" s="335"/>
      <c r="AR471" s="149"/>
      <c r="AS471" s="132"/>
      <c r="AT471" s="132"/>
      <c r="AU471" s="132"/>
      <c r="AV471" s="132"/>
      <c r="AW471" s="132"/>
      <c r="AX471" s="132"/>
      <c r="AY471" s="132"/>
      <c r="AZ471" s="132"/>
      <c r="BA471" s="132"/>
      <c r="BB471" s="132"/>
      <c r="BC471" s="132"/>
      <c r="BD471" s="132"/>
      <c r="BE471" s="132"/>
      <c r="BF471" s="132"/>
      <c r="BG471" s="132"/>
      <c r="BH471" s="132"/>
      <c r="BI471" s="132"/>
      <c r="BJ471" s="132"/>
      <c r="BK471" s="132"/>
      <c r="BL471" s="132"/>
      <c r="BM471" s="132"/>
      <c r="BN471" s="132"/>
    </row>
    <row r="472">
      <c r="A472" s="484" t="b">
        <v>0</v>
      </c>
      <c r="B472" s="363">
        <v>44613.0</v>
      </c>
      <c r="C472" s="364">
        <v>0.4474652777777778</v>
      </c>
      <c r="D472" s="100" t="s">
        <v>744</v>
      </c>
      <c r="E472" s="486" t="s">
        <v>16</v>
      </c>
      <c r="F472" s="396" t="s">
        <v>144</v>
      </c>
      <c r="G472" s="99" t="s">
        <v>56</v>
      </c>
      <c r="H472" s="165" t="s">
        <v>320</v>
      </c>
      <c r="I472" s="99" t="s">
        <v>745</v>
      </c>
      <c r="J472" s="99" t="s">
        <v>746</v>
      </c>
      <c r="K472" s="100" t="s">
        <v>746</v>
      </c>
      <c r="L472" s="100"/>
      <c r="M472" s="100"/>
      <c r="N472" s="270"/>
      <c r="O472" s="303">
        <v>1.0</v>
      </c>
      <c r="P472" s="304">
        <v>4.0</v>
      </c>
      <c r="Q472" s="305"/>
      <c r="R472" s="306"/>
      <c r="S472" s="198"/>
      <c r="T472" s="199"/>
      <c r="U472" s="200"/>
      <c r="V472" s="201"/>
      <c r="W472" s="202"/>
      <c r="X472" s="202"/>
      <c r="Y472" s="360">
        <v>0.0</v>
      </c>
      <c r="Z472" s="361">
        <v>0.0</v>
      </c>
      <c r="AA472" s="346" t="s">
        <v>133</v>
      </c>
      <c r="AB472" s="107">
        <v>1.0</v>
      </c>
      <c r="AC472" s="108">
        <v>0.41552083333333334</v>
      </c>
      <c r="AD472" s="273" t="s">
        <v>140</v>
      </c>
      <c r="AE472" s="274" t="s">
        <v>132</v>
      </c>
      <c r="AF472" s="99" t="s">
        <v>133</v>
      </c>
      <c r="AG472" s="274">
        <v>2.58</v>
      </c>
      <c r="AH472" s="411">
        <v>15.0</v>
      </c>
      <c r="AI472" s="276">
        <v>22.5</v>
      </c>
      <c r="AJ472" s="274">
        <v>0.0</v>
      </c>
      <c r="AK472" s="277">
        <v>-22.5</v>
      </c>
      <c r="AL472" s="114"/>
      <c r="AM472" s="188">
        <f>AK472+AM469</f>
        <v>2104.56</v>
      </c>
      <c r="AN472" s="189">
        <f>if(AM472&gt;AN469,AM472,AN469)</f>
        <v>2189.56</v>
      </c>
      <c r="AO472" s="189">
        <f>AM472-AN472</f>
        <v>-85</v>
      </c>
      <c r="AP472" s="190">
        <f>AO472/AN472</f>
        <v>-0.03882058496</v>
      </c>
      <c r="AQ472" s="191">
        <f>AK472/AI472</f>
        <v>-1</v>
      </c>
      <c r="AR472" s="116"/>
      <c r="AS472" s="98"/>
      <c r="AT472" s="98"/>
      <c r="AU472" s="98"/>
      <c r="AV472" s="98"/>
      <c r="AW472" s="98"/>
      <c r="AX472" s="98"/>
      <c r="AY472" s="98"/>
      <c r="AZ472" s="98"/>
      <c r="BA472" s="98"/>
      <c r="BB472" s="98"/>
      <c r="BC472" s="98"/>
      <c r="BD472" s="98"/>
      <c r="BE472" s="98"/>
      <c r="BF472" s="98"/>
      <c r="BG472" s="98"/>
      <c r="BH472" s="98"/>
      <c r="BI472" s="98"/>
      <c r="BJ472" s="98"/>
      <c r="BK472" s="98"/>
      <c r="BL472" s="98"/>
      <c r="BM472" s="98"/>
      <c r="BN472" s="98"/>
    </row>
    <row r="473">
      <c r="A473" s="485" t="b">
        <v>0</v>
      </c>
      <c r="B473" s="128"/>
      <c r="C473" s="129"/>
      <c r="D473" s="130"/>
      <c r="E473" s="131"/>
      <c r="F473" s="132"/>
      <c r="G473" s="132"/>
      <c r="H473" s="132" t="str">
        <f>VLOOKUP(H472,VALIDATION!F:G,2,false)</f>
        <v>6213726f0cf04c247406e069</v>
      </c>
      <c r="I473" s="395">
        <v>1.43</v>
      </c>
      <c r="J473" s="395">
        <v>3.3</v>
      </c>
      <c r="K473" s="130"/>
      <c r="L473" s="130"/>
      <c r="M473" s="130"/>
      <c r="N473" s="195"/>
      <c r="O473" s="303">
        <v>0.0</v>
      </c>
      <c r="P473" s="304">
        <v>1.0</v>
      </c>
      <c r="Q473" s="305">
        <v>1.0</v>
      </c>
      <c r="R473" s="306">
        <v>1.0</v>
      </c>
      <c r="S473" s="198"/>
      <c r="T473" s="199"/>
      <c r="U473" s="200"/>
      <c r="V473" s="201"/>
      <c r="W473" s="202"/>
      <c r="X473" s="202"/>
      <c r="Y473" s="376">
        <v>30.0</v>
      </c>
      <c r="Z473" s="377">
        <v>30.0</v>
      </c>
      <c r="AA473" s="345" t="s">
        <v>132</v>
      </c>
      <c r="AB473" s="141">
        <v>2.0</v>
      </c>
      <c r="AC473" s="142">
        <v>0.4222800925925926</v>
      </c>
      <c r="AD473" s="206" t="s">
        <v>140</v>
      </c>
      <c r="AE473" s="207" t="s">
        <v>132</v>
      </c>
      <c r="AF473" s="133" t="s">
        <v>133</v>
      </c>
      <c r="AG473" s="207">
        <v>2.88</v>
      </c>
      <c r="AH473" s="449">
        <v>5.0</v>
      </c>
      <c r="AI473" s="146"/>
      <c r="AJ473" s="144"/>
      <c r="AK473" s="147"/>
      <c r="AL473" s="114"/>
      <c r="AM473" s="211"/>
      <c r="AN473" s="132"/>
      <c r="AO473" s="132"/>
      <c r="AP473" s="149"/>
      <c r="AQ473" s="150"/>
      <c r="AR473" s="149"/>
      <c r="AS473" s="132"/>
      <c r="AT473" s="132"/>
      <c r="AU473" s="132"/>
      <c r="AV473" s="132"/>
      <c r="AW473" s="132"/>
      <c r="AX473" s="132"/>
      <c r="AY473" s="132"/>
      <c r="AZ473" s="132"/>
      <c r="BA473" s="132"/>
      <c r="BB473" s="132"/>
      <c r="BC473" s="132"/>
      <c r="BD473" s="132"/>
      <c r="BE473" s="132"/>
      <c r="BF473" s="132"/>
      <c r="BG473" s="132"/>
      <c r="BH473" s="132"/>
      <c r="BI473" s="132"/>
      <c r="BJ473" s="132"/>
      <c r="BK473" s="132"/>
      <c r="BL473" s="132"/>
      <c r="BM473" s="132"/>
      <c r="BN473" s="132"/>
    </row>
    <row r="474">
      <c r="A474" s="484" t="b">
        <v>0</v>
      </c>
      <c r="B474" s="94"/>
      <c r="C474" s="95"/>
      <c r="D474" s="96"/>
      <c r="E474" s="97"/>
      <c r="F474" s="98"/>
      <c r="G474" s="98"/>
      <c r="H474" s="98"/>
      <c r="I474" s="396">
        <v>1.2154088E7</v>
      </c>
      <c r="J474" s="396">
        <v>2.1652017E7</v>
      </c>
      <c r="K474" s="96"/>
      <c r="L474" s="96"/>
      <c r="M474" s="96"/>
      <c r="N474" s="270"/>
      <c r="O474" s="303">
        <v>0.0</v>
      </c>
      <c r="P474" s="304">
        <v>1.0</v>
      </c>
      <c r="Q474" s="305">
        <v>2.0</v>
      </c>
      <c r="R474" s="306">
        <v>1.0</v>
      </c>
      <c r="S474" s="198"/>
      <c r="T474" s="199"/>
      <c r="U474" s="200"/>
      <c r="V474" s="201"/>
      <c r="W474" s="202"/>
      <c r="X474" s="202"/>
      <c r="Y474" s="360">
        <v>0.0</v>
      </c>
      <c r="Z474" s="361">
        <v>0.0</v>
      </c>
      <c r="AA474" s="346" t="s">
        <v>133</v>
      </c>
      <c r="AB474" s="107">
        <v>3.0</v>
      </c>
      <c r="AC474" s="108">
        <v>0.42336805555555557</v>
      </c>
      <c r="AD474" s="273" t="s">
        <v>140</v>
      </c>
      <c r="AE474" s="274" t="s">
        <v>132</v>
      </c>
      <c r="AF474" s="99" t="s">
        <v>133</v>
      </c>
      <c r="AG474" s="274">
        <v>2.72</v>
      </c>
      <c r="AH474" s="411">
        <v>0.09</v>
      </c>
      <c r="AI474" s="112"/>
      <c r="AJ474" s="110"/>
      <c r="AK474" s="113"/>
      <c r="AL474" s="114"/>
      <c r="AM474" s="278"/>
      <c r="AN474" s="98"/>
      <c r="AO474" s="98"/>
      <c r="AP474" s="116"/>
      <c r="AQ474" s="117"/>
      <c r="AR474" s="116"/>
      <c r="AS474" s="98"/>
      <c r="AT474" s="98"/>
      <c r="AU474" s="98"/>
      <c r="AV474" s="98"/>
      <c r="AW474" s="98"/>
      <c r="AX474" s="98"/>
      <c r="AY474" s="98"/>
      <c r="AZ474" s="98"/>
      <c r="BA474" s="98"/>
      <c r="BB474" s="98"/>
      <c r="BC474" s="98"/>
      <c r="BD474" s="98"/>
      <c r="BE474" s="98"/>
      <c r="BF474" s="98"/>
      <c r="BG474" s="98"/>
      <c r="BH474" s="98"/>
      <c r="BI474" s="98"/>
      <c r="BJ474" s="98"/>
      <c r="BK474" s="98"/>
      <c r="BL474" s="98"/>
      <c r="BM474" s="98"/>
      <c r="BN474" s="98"/>
    </row>
    <row r="475">
      <c r="A475" s="485" t="b">
        <v>0</v>
      </c>
      <c r="B475" s="128"/>
      <c r="C475" s="129"/>
      <c r="D475" s="130"/>
      <c r="E475" s="131"/>
      <c r="F475" s="132"/>
      <c r="G475" s="132"/>
      <c r="H475" s="132"/>
      <c r="I475" s="132"/>
      <c r="J475" s="132"/>
      <c r="K475" s="130"/>
      <c r="L475" s="130"/>
      <c r="M475" s="130"/>
      <c r="N475" s="195"/>
      <c r="O475" s="303">
        <v>0.0</v>
      </c>
      <c r="P475" s="304">
        <v>1.0</v>
      </c>
      <c r="Q475" s="305">
        <v>4.0</v>
      </c>
      <c r="R475" s="306">
        <v>5.0</v>
      </c>
      <c r="S475" s="198"/>
      <c r="T475" s="199"/>
      <c r="U475" s="200"/>
      <c r="V475" s="201"/>
      <c r="W475" s="202"/>
      <c r="X475" s="202"/>
      <c r="Y475" s="376">
        <v>0.0</v>
      </c>
      <c r="Z475" s="377">
        <v>0.0</v>
      </c>
      <c r="AA475" s="345" t="s">
        <v>133</v>
      </c>
      <c r="AB475" s="141">
        <v>4.0</v>
      </c>
      <c r="AC475" s="142">
        <v>0.4452199074074074</v>
      </c>
      <c r="AD475" s="206" t="s">
        <v>140</v>
      </c>
      <c r="AE475" s="207" t="s">
        <v>132</v>
      </c>
      <c r="AF475" s="133" t="s">
        <v>133</v>
      </c>
      <c r="AG475" s="207">
        <v>8.6</v>
      </c>
      <c r="AH475" s="449">
        <v>2.41</v>
      </c>
      <c r="AI475" s="146"/>
      <c r="AJ475" s="144"/>
      <c r="AK475" s="147"/>
      <c r="AL475" s="114"/>
      <c r="AM475" s="211"/>
      <c r="AN475" s="132"/>
      <c r="AO475" s="132"/>
      <c r="AP475" s="149"/>
      <c r="AQ475" s="150"/>
      <c r="AR475" s="149"/>
      <c r="AS475" s="132"/>
      <c r="AT475" s="132"/>
      <c r="AU475" s="132"/>
      <c r="AV475" s="132"/>
      <c r="AW475" s="132"/>
      <c r="AX475" s="132"/>
      <c r="AY475" s="132"/>
      <c r="AZ475" s="132"/>
      <c r="BA475" s="132"/>
      <c r="BB475" s="132"/>
      <c r="BC475" s="132"/>
      <c r="BD475" s="132"/>
      <c r="BE475" s="132"/>
      <c r="BF475" s="132"/>
      <c r="BG475" s="132"/>
      <c r="BH475" s="132"/>
      <c r="BI475" s="132"/>
      <c r="BJ475" s="132"/>
      <c r="BK475" s="132"/>
      <c r="BL475" s="132"/>
      <c r="BM475" s="132"/>
      <c r="BN475" s="132"/>
    </row>
    <row r="476">
      <c r="A476" s="484" t="b">
        <v>0</v>
      </c>
      <c r="B476" s="215"/>
      <c r="C476" s="216"/>
      <c r="D476" s="217"/>
      <c r="E476" s="218"/>
      <c r="F476" s="219"/>
      <c r="G476" s="219"/>
      <c r="H476" s="219"/>
      <c r="I476" s="219"/>
      <c r="J476" s="219"/>
      <c r="K476" s="217"/>
      <c r="L476" s="217"/>
      <c r="M476" s="217"/>
      <c r="N476" s="220"/>
      <c r="O476" s="221">
        <v>5.0</v>
      </c>
      <c r="P476" s="222">
        <v>7.0</v>
      </c>
      <c r="Q476" s="298">
        <v>4.0</v>
      </c>
      <c r="R476" s="299">
        <v>6.0</v>
      </c>
      <c r="S476" s="225"/>
      <c r="T476" s="226"/>
      <c r="U476" s="227"/>
      <c r="V476" s="228"/>
      <c r="W476" s="229"/>
      <c r="X476" s="229"/>
      <c r="Y476" s="302"/>
      <c r="Z476" s="231"/>
      <c r="AA476" s="232"/>
      <c r="AB476" s="233"/>
      <c r="AC476" s="234"/>
      <c r="AD476" s="235" t="s">
        <v>142</v>
      </c>
      <c r="AE476" s="236"/>
      <c r="AF476" s="237"/>
      <c r="AG476" s="236"/>
      <c r="AH476" s="463"/>
      <c r="AI476" s="390"/>
      <c r="AJ476" s="236"/>
      <c r="AK476" s="241"/>
      <c r="AL476" s="242"/>
      <c r="AM476" s="243"/>
      <c r="AN476" s="219"/>
      <c r="AO476" s="219"/>
      <c r="AP476" s="244"/>
      <c r="AQ476" s="245"/>
      <c r="AR476" s="116"/>
      <c r="AS476" s="98"/>
      <c r="AT476" s="98"/>
      <c r="AU476" s="98"/>
      <c r="AV476" s="98"/>
      <c r="AW476" s="98"/>
      <c r="AX476" s="98"/>
      <c r="AY476" s="98"/>
      <c r="AZ476" s="98"/>
      <c r="BA476" s="98"/>
      <c r="BB476" s="98"/>
      <c r="BC476" s="98"/>
      <c r="BD476" s="98"/>
      <c r="BE476" s="98"/>
      <c r="BF476" s="98"/>
      <c r="BG476" s="98"/>
      <c r="BH476" s="98"/>
      <c r="BI476" s="98"/>
      <c r="BJ476" s="98"/>
      <c r="BK476" s="98"/>
      <c r="BL476" s="98"/>
      <c r="BM476" s="98"/>
      <c r="BN476" s="98"/>
    </row>
    <row r="477">
      <c r="A477" s="485" t="b">
        <v>0</v>
      </c>
      <c r="B477" s="288">
        <v>44613.0</v>
      </c>
      <c r="C477" s="289">
        <v>0.5048842592592593</v>
      </c>
      <c r="D477" s="134" t="s">
        <v>747</v>
      </c>
      <c r="E477" s="487" t="s">
        <v>16</v>
      </c>
      <c r="F477" s="395" t="s">
        <v>144</v>
      </c>
      <c r="G477" s="133" t="s">
        <v>56</v>
      </c>
      <c r="H477" s="251" t="s">
        <v>312</v>
      </c>
      <c r="I477" s="133" t="s">
        <v>263</v>
      </c>
      <c r="J477" s="133" t="s">
        <v>351</v>
      </c>
      <c r="K477" s="134" t="s">
        <v>263</v>
      </c>
      <c r="L477" s="134"/>
      <c r="M477" s="134"/>
      <c r="N477" s="195"/>
      <c r="O477" s="303">
        <v>3.0</v>
      </c>
      <c r="P477" s="304">
        <v>2.0</v>
      </c>
      <c r="Q477" s="305"/>
      <c r="R477" s="306"/>
      <c r="S477" s="198"/>
      <c r="T477" s="199"/>
      <c r="U477" s="200"/>
      <c r="V477" s="201"/>
      <c r="W477" s="202"/>
      <c r="X477" s="202"/>
      <c r="Y477" s="376">
        <v>40.0</v>
      </c>
      <c r="Z477" s="377">
        <v>0.0</v>
      </c>
      <c r="AA477" s="345" t="s">
        <v>132</v>
      </c>
      <c r="AB477" s="141">
        <v>1.0</v>
      </c>
      <c r="AC477" s="142">
        <v>0.4413078703703704</v>
      </c>
      <c r="AD477" s="206" t="s">
        <v>140</v>
      </c>
      <c r="AE477" s="207" t="s">
        <v>132</v>
      </c>
      <c r="AF477" s="133" t="s">
        <v>133</v>
      </c>
      <c r="AG477" s="207">
        <v>2.32</v>
      </c>
      <c r="AH477" s="449">
        <v>15.0</v>
      </c>
      <c r="AI477" s="209">
        <v>22.5</v>
      </c>
      <c r="AJ477" s="207">
        <v>0.0</v>
      </c>
      <c r="AK477" s="210">
        <v>-22.5</v>
      </c>
      <c r="AL477" s="114"/>
      <c r="AM477" s="265">
        <f>AK477+AM472</f>
        <v>2082.06</v>
      </c>
      <c r="AN477" s="266">
        <f>if(AM477&gt;AN472,AM477,AN472)</f>
        <v>2189.56</v>
      </c>
      <c r="AO477" s="266">
        <f>AM477-AN477</f>
        <v>-107.5</v>
      </c>
      <c r="AP477" s="267">
        <f>AO477/AN477</f>
        <v>-0.04909662215</v>
      </c>
      <c r="AQ477" s="268">
        <f>AK477/AI477</f>
        <v>-1</v>
      </c>
      <c r="AR477" s="149"/>
      <c r="AS477" s="132"/>
      <c r="AT477" s="132"/>
      <c r="AU477" s="132"/>
      <c r="AV477" s="132"/>
      <c r="AW477" s="132"/>
      <c r="AX477" s="132"/>
      <c r="AY477" s="132"/>
      <c r="AZ477" s="132"/>
      <c r="BA477" s="132"/>
      <c r="BB477" s="132"/>
      <c r="BC477" s="132"/>
      <c r="BD477" s="132"/>
      <c r="BE477" s="132"/>
      <c r="BF477" s="132"/>
      <c r="BG477" s="132"/>
      <c r="BH477" s="132"/>
      <c r="BI477" s="132"/>
      <c r="BJ477" s="132"/>
      <c r="BK477" s="132"/>
      <c r="BL477" s="132"/>
      <c r="BM477" s="132"/>
      <c r="BN477" s="132"/>
    </row>
    <row r="478">
      <c r="A478" s="484" t="b">
        <v>0</v>
      </c>
      <c r="B478" s="94"/>
      <c r="C478" s="95"/>
      <c r="D478" s="96"/>
      <c r="E478" s="97"/>
      <c r="F478" s="98"/>
      <c r="G478" s="98"/>
      <c r="H478" s="98" t="str">
        <f>VLOOKUP(H477,VALIDATION!F:G,2,false)</f>
        <v>621372420cf04c247406e056</v>
      </c>
      <c r="I478" s="396">
        <v>4.0</v>
      </c>
      <c r="J478" s="396">
        <v>1.33</v>
      </c>
      <c r="K478" s="96"/>
      <c r="L478" s="96"/>
      <c r="M478" s="96"/>
      <c r="N478" s="270"/>
      <c r="O478" s="303">
        <v>1.0</v>
      </c>
      <c r="P478" s="304">
        <v>0.0</v>
      </c>
      <c r="Q478" s="305">
        <v>0.0</v>
      </c>
      <c r="R478" s="306">
        <v>0.0</v>
      </c>
      <c r="S478" s="198"/>
      <c r="T478" s="199"/>
      <c r="U478" s="200"/>
      <c r="V478" s="201"/>
      <c r="W478" s="202"/>
      <c r="X478" s="202"/>
      <c r="Y478" s="360">
        <v>40.0</v>
      </c>
      <c r="Z478" s="361">
        <v>30.0</v>
      </c>
      <c r="AA478" s="346" t="s">
        <v>133</v>
      </c>
      <c r="AB478" s="107">
        <v>2.0</v>
      </c>
      <c r="AC478" s="108">
        <v>0.45747685185185183</v>
      </c>
      <c r="AD478" s="273" t="s">
        <v>140</v>
      </c>
      <c r="AE478" s="274" t="s">
        <v>132</v>
      </c>
      <c r="AF478" s="99" t="s">
        <v>133</v>
      </c>
      <c r="AG478" s="274">
        <v>3.35</v>
      </c>
      <c r="AH478" s="411">
        <v>5.0</v>
      </c>
      <c r="AI478" s="112"/>
      <c r="AJ478" s="110"/>
      <c r="AK478" s="113"/>
      <c r="AL478" s="114"/>
      <c r="AM478" s="278"/>
      <c r="AN478" s="98"/>
      <c r="AO478" s="98"/>
      <c r="AP478" s="116"/>
      <c r="AQ478" s="117"/>
      <c r="AR478" s="116"/>
      <c r="AS478" s="98"/>
      <c r="AT478" s="98"/>
      <c r="AU478" s="98"/>
      <c r="AV478" s="98"/>
      <c r="AW478" s="98"/>
      <c r="AX478" s="98"/>
      <c r="AY478" s="98"/>
      <c r="AZ478" s="98"/>
      <c r="BA478" s="98"/>
      <c r="BB478" s="98"/>
      <c r="BC478" s="98"/>
      <c r="BD478" s="98"/>
      <c r="BE478" s="98"/>
      <c r="BF478" s="98"/>
      <c r="BG478" s="98"/>
      <c r="BH478" s="98"/>
      <c r="BI478" s="98"/>
      <c r="BJ478" s="98"/>
      <c r="BK478" s="98"/>
      <c r="BL478" s="98"/>
      <c r="BM478" s="98"/>
      <c r="BN478" s="98"/>
    </row>
    <row r="479">
      <c r="A479" s="485" t="b">
        <v>0</v>
      </c>
      <c r="B479" s="128"/>
      <c r="C479" s="129"/>
      <c r="D479" s="130"/>
      <c r="E479" s="131"/>
      <c r="F479" s="132"/>
      <c r="G479" s="132"/>
      <c r="H479" s="132"/>
      <c r="I479" s="395">
        <v>7032143.0</v>
      </c>
      <c r="J479" s="395">
        <v>2263681.0</v>
      </c>
      <c r="K479" s="130"/>
      <c r="L479" s="130"/>
      <c r="M479" s="130"/>
      <c r="N479" s="195"/>
      <c r="O479" s="303">
        <v>1.0</v>
      </c>
      <c r="P479" s="304">
        <v>0.0</v>
      </c>
      <c r="Q479" s="305">
        <v>1.0</v>
      </c>
      <c r="R479" s="306">
        <v>0.0</v>
      </c>
      <c r="S479" s="198"/>
      <c r="T479" s="199"/>
      <c r="U479" s="200"/>
      <c r="V479" s="201"/>
      <c r="W479" s="202"/>
      <c r="X479" s="202"/>
      <c r="Y479" s="376">
        <v>0.0</v>
      </c>
      <c r="Z479" s="377">
        <v>0.0</v>
      </c>
      <c r="AA479" s="345" t="s">
        <v>132</v>
      </c>
      <c r="AB479" s="141">
        <v>3.0</v>
      </c>
      <c r="AC479" s="142">
        <v>0.459212962962963</v>
      </c>
      <c r="AD479" s="206" t="s">
        <v>140</v>
      </c>
      <c r="AE479" s="207" t="s">
        <v>132</v>
      </c>
      <c r="AF479" s="133" t="s">
        <v>133</v>
      </c>
      <c r="AG479" s="207">
        <v>6.6</v>
      </c>
      <c r="AH479" s="449">
        <v>2.5</v>
      </c>
      <c r="AI479" s="146"/>
      <c r="AJ479" s="144"/>
      <c r="AK479" s="147"/>
      <c r="AL479" s="114"/>
      <c r="AM479" s="211"/>
      <c r="AN479" s="132"/>
      <c r="AO479" s="132"/>
      <c r="AP479" s="149"/>
      <c r="AQ479" s="150"/>
      <c r="AR479" s="149"/>
      <c r="AS479" s="132"/>
      <c r="AT479" s="132"/>
      <c r="AU479" s="132"/>
      <c r="AV479" s="132"/>
      <c r="AW479" s="132"/>
      <c r="AX479" s="132"/>
      <c r="AY479" s="132"/>
      <c r="AZ479" s="132"/>
      <c r="BA479" s="132"/>
      <c r="BB479" s="132"/>
      <c r="BC479" s="132"/>
      <c r="BD479" s="132"/>
      <c r="BE479" s="132"/>
      <c r="BF479" s="132"/>
      <c r="BG479" s="132"/>
      <c r="BH479" s="132"/>
      <c r="BI479" s="132"/>
      <c r="BJ479" s="132"/>
      <c r="BK479" s="132"/>
      <c r="BL479" s="132"/>
      <c r="BM479" s="132"/>
      <c r="BN479" s="132"/>
    </row>
    <row r="480">
      <c r="A480" s="484" t="b">
        <v>0</v>
      </c>
      <c r="B480" s="215"/>
      <c r="C480" s="216"/>
      <c r="D480" s="217"/>
      <c r="E480" s="218"/>
      <c r="F480" s="219"/>
      <c r="G480" s="219"/>
      <c r="H480" s="219"/>
      <c r="I480" s="219"/>
      <c r="J480" s="219"/>
      <c r="K480" s="217"/>
      <c r="L480" s="217"/>
      <c r="M480" s="217"/>
      <c r="N480" s="220"/>
      <c r="O480" s="221">
        <v>6.0</v>
      </c>
      <c r="P480" s="222">
        <v>4.0</v>
      </c>
      <c r="Q480" s="298">
        <v>7.0</v>
      </c>
      <c r="R480" s="299">
        <v>6.0</v>
      </c>
      <c r="S480" s="225"/>
      <c r="T480" s="226"/>
      <c r="U480" s="227"/>
      <c r="V480" s="228"/>
      <c r="W480" s="229"/>
      <c r="X480" s="229"/>
      <c r="Y480" s="302"/>
      <c r="Z480" s="231"/>
      <c r="AA480" s="232"/>
      <c r="AB480" s="233"/>
      <c r="AC480" s="234"/>
      <c r="AD480" s="235" t="s">
        <v>142</v>
      </c>
      <c r="AE480" s="236"/>
      <c r="AF480" s="237"/>
      <c r="AG480" s="236"/>
      <c r="AH480" s="463"/>
      <c r="AI480" s="390"/>
      <c r="AJ480" s="236"/>
      <c r="AK480" s="241"/>
      <c r="AL480" s="242"/>
      <c r="AM480" s="243"/>
      <c r="AN480" s="219"/>
      <c r="AO480" s="219"/>
      <c r="AP480" s="244"/>
      <c r="AQ480" s="245"/>
      <c r="AR480" s="116"/>
      <c r="AS480" s="98"/>
      <c r="AT480" s="98"/>
      <c r="AU480" s="98"/>
      <c r="AV480" s="98"/>
      <c r="AW480" s="98"/>
      <c r="AX480" s="98"/>
      <c r="AY480" s="98"/>
      <c r="AZ480" s="98"/>
      <c r="BA480" s="98"/>
      <c r="BB480" s="98"/>
      <c r="BC480" s="98"/>
      <c r="BD480" s="98"/>
      <c r="BE480" s="98"/>
      <c r="BF480" s="98"/>
      <c r="BG480" s="98"/>
      <c r="BH480" s="98"/>
      <c r="BI480" s="98"/>
      <c r="BJ480" s="98"/>
      <c r="BK480" s="98"/>
      <c r="BL480" s="98"/>
      <c r="BM480" s="98"/>
      <c r="BN480" s="98"/>
    </row>
    <row r="481">
      <c r="A481" s="485" t="b">
        <v>0</v>
      </c>
      <c r="B481" s="288">
        <v>44613.0</v>
      </c>
      <c r="C481" s="289">
        <v>0.7459722222222223</v>
      </c>
      <c r="D481" s="291" t="s">
        <v>748</v>
      </c>
      <c r="E481" s="487" t="s">
        <v>16</v>
      </c>
      <c r="F481" s="395" t="s">
        <v>144</v>
      </c>
      <c r="G481" s="133" t="s">
        <v>56</v>
      </c>
      <c r="H481" s="251" t="s">
        <v>298</v>
      </c>
      <c r="I481" s="133" t="s">
        <v>749</v>
      </c>
      <c r="J481" s="395" t="s">
        <v>750</v>
      </c>
      <c r="K481" s="134" t="s">
        <v>749</v>
      </c>
      <c r="L481" s="134"/>
      <c r="M481" s="134"/>
      <c r="N481" s="195"/>
      <c r="O481" s="303">
        <v>0.0</v>
      </c>
      <c r="P481" s="304">
        <v>3.0</v>
      </c>
      <c r="Q481" s="305"/>
      <c r="R481" s="306"/>
      <c r="S481" s="307"/>
      <c r="T481" s="308"/>
      <c r="U481" s="200"/>
      <c r="V481" s="201"/>
      <c r="W481" s="202"/>
      <c r="X481" s="202"/>
      <c r="Y481" s="376">
        <v>0.0</v>
      </c>
      <c r="Z481" s="377">
        <v>0.0</v>
      </c>
      <c r="AA481" s="345" t="s">
        <v>132</v>
      </c>
      <c r="AB481" s="412">
        <v>1.0</v>
      </c>
      <c r="AC481" s="142">
        <v>0.6941435185185185</v>
      </c>
      <c r="AD481" s="206" t="s">
        <v>140</v>
      </c>
      <c r="AE481" s="207" t="s">
        <v>132</v>
      </c>
      <c r="AF481" s="133" t="s">
        <v>133</v>
      </c>
      <c r="AG481" s="207">
        <v>2.46</v>
      </c>
      <c r="AH481" s="449">
        <v>15.0</v>
      </c>
      <c r="AI481" s="209">
        <v>15.0</v>
      </c>
      <c r="AJ481" s="207">
        <v>0.42</v>
      </c>
      <c r="AK481" s="210">
        <v>20.58</v>
      </c>
      <c r="AL481" s="114"/>
      <c r="AM481" s="265">
        <f>AK481+AM477</f>
        <v>2102.64</v>
      </c>
      <c r="AN481" s="266">
        <f>if(AM481&gt;AN477,AM481,AN477)</f>
        <v>2189.56</v>
      </c>
      <c r="AO481" s="266">
        <f>AM481-AN481</f>
        <v>-86.92</v>
      </c>
      <c r="AP481" s="267">
        <f>AO481/AN481</f>
        <v>-0.03969747346</v>
      </c>
      <c r="AQ481" s="268">
        <f>AK481/AI481</f>
        <v>1.372</v>
      </c>
      <c r="AR481" s="149"/>
      <c r="AS481" s="132"/>
      <c r="AT481" s="132"/>
      <c r="AU481" s="132"/>
      <c r="AV481" s="132"/>
      <c r="AW481" s="132"/>
      <c r="AX481" s="132"/>
      <c r="AY481" s="132"/>
      <c r="AZ481" s="132"/>
      <c r="BA481" s="132"/>
      <c r="BB481" s="132"/>
      <c r="BC481" s="132"/>
      <c r="BD481" s="132"/>
      <c r="BE481" s="132"/>
      <c r="BF481" s="132"/>
      <c r="BG481" s="132"/>
      <c r="BH481" s="132"/>
      <c r="BI481" s="132"/>
      <c r="BJ481" s="132"/>
      <c r="BK481" s="132"/>
      <c r="BL481" s="132"/>
      <c r="BM481" s="132"/>
      <c r="BN481" s="132"/>
    </row>
    <row r="482">
      <c r="A482" s="484" t="b">
        <v>0</v>
      </c>
      <c r="B482" s="94"/>
      <c r="C482" s="95"/>
      <c r="D482" s="344">
        <v>88085.85</v>
      </c>
      <c r="E482" s="97"/>
      <c r="F482" s="98"/>
      <c r="G482" s="98"/>
      <c r="H482" s="98" t="str">
        <f>VLOOKUP(H481,VALIDATION!F:G,2,false)</f>
        <v>621372360cf04c247406e052</v>
      </c>
      <c r="I482" s="396">
        <v>1.5</v>
      </c>
      <c r="J482" s="396">
        <v>2.98</v>
      </c>
      <c r="K482" s="96"/>
      <c r="L482" s="96"/>
      <c r="M482" s="96"/>
      <c r="N482" s="270"/>
      <c r="O482" s="168">
        <v>7.0</v>
      </c>
      <c r="P482" s="169">
        <v>6.0</v>
      </c>
      <c r="Q482" s="305">
        <v>3.0</v>
      </c>
      <c r="R482" s="306">
        <v>1.0</v>
      </c>
      <c r="S482" s="307"/>
      <c r="T482" s="308"/>
      <c r="U482" s="200"/>
      <c r="V482" s="201"/>
      <c r="W482" s="202"/>
      <c r="X482" s="202"/>
      <c r="Y482" s="360">
        <v>15.0</v>
      </c>
      <c r="Z482" s="361">
        <v>0.0</v>
      </c>
      <c r="AA482" s="346" t="s">
        <v>132</v>
      </c>
      <c r="AB482" s="413">
        <v>2.0</v>
      </c>
      <c r="AC482" s="108">
        <v>0.7387268518518518</v>
      </c>
      <c r="AD482" s="273" t="s">
        <v>165</v>
      </c>
      <c r="AE482" s="274" t="s">
        <v>132</v>
      </c>
      <c r="AF482" s="99" t="s">
        <v>166</v>
      </c>
      <c r="AG482" s="274">
        <v>1.06</v>
      </c>
      <c r="AH482" s="411">
        <v>15.0</v>
      </c>
      <c r="AI482" s="112"/>
      <c r="AJ482" s="274"/>
      <c r="AK482" s="277"/>
      <c r="AL482" s="114"/>
      <c r="AM482" s="278"/>
      <c r="AN482" s="98"/>
      <c r="AO482" s="98"/>
      <c r="AP482" s="116"/>
      <c r="AQ482" s="117"/>
      <c r="AR482" s="116"/>
      <c r="AS482" s="98"/>
      <c r="AT482" s="98"/>
      <c r="AU482" s="98"/>
      <c r="AV482" s="98"/>
      <c r="AW482" s="98"/>
      <c r="AX482" s="98"/>
      <c r="AY482" s="98"/>
      <c r="AZ482" s="98"/>
      <c r="BA482" s="98"/>
      <c r="BB482" s="98"/>
      <c r="BC482" s="98"/>
      <c r="BD482" s="98"/>
      <c r="BE482" s="98"/>
      <c r="BF482" s="98"/>
      <c r="BG482" s="98"/>
      <c r="BH482" s="98"/>
      <c r="BI482" s="98"/>
      <c r="BJ482" s="98"/>
      <c r="BK482" s="98"/>
      <c r="BL482" s="98"/>
      <c r="BM482" s="98"/>
      <c r="BN482" s="98"/>
    </row>
    <row r="483">
      <c r="A483" s="485" t="b">
        <v>0</v>
      </c>
      <c r="B483" s="313"/>
      <c r="C483" s="314"/>
      <c r="D483" s="315"/>
      <c r="E483" s="316"/>
      <c r="F483" s="317"/>
      <c r="G483" s="317"/>
      <c r="H483" s="317"/>
      <c r="I483" s="382">
        <v>8735952.0</v>
      </c>
      <c r="J483" s="382">
        <v>2387871.0</v>
      </c>
      <c r="K483" s="315"/>
      <c r="L483" s="315"/>
      <c r="M483" s="315"/>
      <c r="N483" s="508"/>
      <c r="O483" s="221">
        <v>7.0</v>
      </c>
      <c r="P483" s="222">
        <v>6.0</v>
      </c>
      <c r="Q483" s="298">
        <v>6.0</v>
      </c>
      <c r="R483" s="299">
        <v>1.0</v>
      </c>
      <c r="S483" s="225"/>
      <c r="T483" s="226"/>
      <c r="U483" s="227"/>
      <c r="V483" s="228"/>
      <c r="W483" s="229"/>
      <c r="X483" s="229"/>
      <c r="Y483" s="373"/>
      <c r="Z483" s="374"/>
      <c r="AA483" s="375"/>
      <c r="AB483" s="509"/>
      <c r="AC483" s="510"/>
      <c r="AD483" s="322" t="s">
        <v>142</v>
      </c>
      <c r="AE483" s="331"/>
      <c r="AF483" s="328"/>
      <c r="AG483" s="331"/>
      <c r="AH483" s="490"/>
      <c r="AI483" s="384"/>
      <c r="AJ483" s="327"/>
      <c r="AK483" s="385"/>
      <c r="AL483" s="242"/>
      <c r="AM483" s="333"/>
      <c r="AN483" s="317"/>
      <c r="AO483" s="317"/>
      <c r="AP483" s="334"/>
      <c r="AQ483" s="335"/>
      <c r="AR483" s="149"/>
      <c r="AS483" s="132"/>
      <c r="AT483" s="132"/>
      <c r="AU483" s="132"/>
      <c r="AV483" s="132"/>
      <c r="AW483" s="132"/>
      <c r="AX483" s="132"/>
      <c r="AY483" s="132"/>
      <c r="AZ483" s="132"/>
      <c r="BA483" s="132"/>
      <c r="BB483" s="132"/>
      <c r="BC483" s="132"/>
      <c r="BD483" s="132"/>
      <c r="BE483" s="132"/>
      <c r="BF483" s="132"/>
      <c r="BG483" s="132"/>
      <c r="BH483" s="132"/>
      <c r="BI483" s="132"/>
      <c r="BJ483" s="132"/>
      <c r="BK483" s="132"/>
      <c r="BL483" s="132"/>
      <c r="BM483" s="132"/>
      <c r="BN483" s="132"/>
    </row>
    <row r="484">
      <c r="A484" s="511" t="b">
        <v>0</v>
      </c>
      <c r="B484" s="363">
        <v>44613.0</v>
      </c>
      <c r="C484" s="364">
        <v>0.8261574074074074</v>
      </c>
      <c r="D484" s="344" t="s">
        <v>751</v>
      </c>
      <c r="E484" s="486" t="s">
        <v>16</v>
      </c>
      <c r="F484" s="396" t="s">
        <v>144</v>
      </c>
      <c r="G484" s="99" t="s">
        <v>56</v>
      </c>
      <c r="H484" s="165" t="s">
        <v>298</v>
      </c>
      <c r="I484" s="396" t="s">
        <v>752</v>
      </c>
      <c r="J484" s="396" t="s">
        <v>662</v>
      </c>
      <c r="K484" s="396" t="s">
        <v>752</v>
      </c>
      <c r="L484" s="396"/>
      <c r="M484" s="396"/>
      <c r="N484" s="512"/>
      <c r="O484" s="168">
        <v>7.0</v>
      </c>
      <c r="P484" s="169">
        <v>6.0</v>
      </c>
      <c r="Q484" s="305"/>
      <c r="R484" s="306"/>
      <c r="S484" s="198"/>
      <c r="T484" s="199"/>
      <c r="U484" s="200"/>
      <c r="V484" s="201"/>
      <c r="W484" s="202"/>
      <c r="X484" s="202"/>
      <c r="Y484" s="360">
        <v>0.0</v>
      </c>
      <c r="Z484" s="361">
        <v>0.0</v>
      </c>
      <c r="AA484" s="346" t="s">
        <v>133</v>
      </c>
      <c r="AB484" s="413">
        <v>1.0</v>
      </c>
      <c r="AC484" s="108">
        <v>0.7987731481481481</v>
      </c>
      <c r="AD484" s="273" t="s">
        <v>140</v>
      </c>
      <c r="AE484" s="274" t="s">
        <v>132</v>
      </c>
      <c r="AF484" s="99" t="s">
        <v>133</v>
      </c>
      <c r="AG484" s="274">
        <v>2.36</v>
      </c>
      <c r="AH484" s="411">
        <v>15.0</v>
      </c>
      <c r="AI484" s="276">
        <v>20.0</v>
      </c>
      <c r="AJ484" s="274">
        <v>0.0</v>
      </c>
      <c r="AK484" s="277">
        <v>-20.0</v>
      </c>
      <c r="AL484" s="114"/>
      <c r="AM484" s="188">
        <f>AK484+AM481</f>
        <v>2082.64</v>
      </c>
      <c r="AN484" s="189">
        <f>if(AM484&gt;AN481,AM484,AN481)</f>
        <v>2189.56</v>
      </c>
      <c r="AO484" s="189">
        <f>AM484-AN484</f>
        <v>-106.92</v>
      </c>
      <c r="AP484" s="190">
        <f>AO484/AN484</f>
        <v>-0.04883172875</v>
      </c>
      <c r="AQ484" s="191">
        <f>AK484/AI484</f>
        <v>-1</v>
      </c>
      <c r="AR484" s="116"/>
      <c r="AS484" s="98"/>
      <c r="AT484" s="98"/>
      <c r="AU484" s="98"/>
      <c r="AV484" s="98"/>
      <c r="AW484" s="98"/>
      <c r="AX484" s="98"/>
      <c r="AY484" s="98"/>
      <c r="AZ484" s="98"/>
      <c r="BA484" s="98"/>
      <c r="BB484" s="98"/>
      <c r="BC484" s="98"/>
      <c r="BD484" s="98"/>
      <c r="BE484" s="98"/>
      <c r="BF484" s="98"/>
      <c r="BG484" s="98"/>
      <c r="BH484" s="98"/>
      <c r="BI484" s="98"/>
      <c r="BJ484" s="98"/>
      <c r="BK484" s="98"/>
      <c r="BL484" s="98"/>
      <c r="BM484" s="98"/>
      <c r="BN484" s="98"/>
    </row>
    <row r="485">
      <c r="A485" s="485" t="b">
        <v>0</v>
      </c>
      <c r="B485" s="288"/>
      <c r="C485" s="129"/>
      <c r="D485" s="291">
        <v>16841.44</v>
      </c>
      <c r="E485" s="131"/>
      <c r="F485" s="132"/>
      <c r="G485" s="132"/>
      <c r="H485" s="132" t="str">
        <f>VLOOKUP(H484,VALIDATION!F:G,2,false)</f>
        <v>621372360cf04c247406e052</v>
      </c>
      <c r="I485" s="395">
        <v>4.3</v>
      </c>
      <c r="J485" s="395">
        <v>1.31</v>
      </c>
      <c r="K485" s="130"/>
      <c r="L485" s="130"/>
      <c r="M485" s="130"/>
      <c r="N485" s="458"/>
      <c r="O485" s="168">
        <v>7.0</v>
      </c>
      <c r="P485" s="169">
        <v>6.0</v>
      </c>
      <c r="Q485" s="305">
        <v>2.0</v>
      </c>
      <c r="R485" s="306">
        <v>2.0</v>
      </c>
      <c r="S485" s="198"/>
      <c r="T485" s="199"/>
      <c r="U485" s="200"/>
      <c r="V485" s="201"/>
      <c r="W485" s="202"/>
      <c r="X485" s="202"/>
      <c r="Y485" s="376">
        <v>30.0</v>
      </c>
      <c r="Z485" s="377">
        <v>0.0</v>
      </c>
      <c r="AA485" s="345" t="s">
        <v>133</v>
      </c>
      <c r="AB485" s="412">
        <v>2.0</v>
      </c>
      <c r="AC485" s="142">
        <v>0.8079861111111111</v>
      </c>
      <c r="AD485" s="206" t="s">
        <v>140</v>
      </c>
      <c r="AE485" s="207" t="s">
        <v>132</v>
      </c>
      <c r="AF485" s="133" t="s">
        <v>133</v>
      </c>
      <c r="AG485" s="207">
        <v>3.2</v>
      </c>
      <c r="AH485" s="449">
        <v>2.5</v>
      </c>
      <c r="AI485" s="146"/>
      <c r="AJ485" s="207"/>
      <c r="AK485" s="210"/>
      <c r="AL485" s="114"/>
      <c r="AM485" s="211"/>
      <c r="AN485" s="132"/>
      <c r="AO485" s="132"/>
      <c r="AP485" s="149"/>
      <c r="AQ485" s="150"/>
      <c r="AR485" s="149"/>
      <c r="AS485" s="132"/>
      <c r="AT485" s="132"/>
      <c r="AU485" s="132"/>
      <c r="AV485" s="132"/>
      <c r="AW485" s="132"/>
      <c r="AX485" s="132"/>
      <c r="AY485" s="132"/>
      <c r="AZ485" s="132"/>
      <c r="BA485" s="132"/>
      <c r="BB485" s="132"/>
      <c r="BC485" s="132"/>
      <c r="BD485" s="132"/>
      <c r="BE485" s="132"/>
      <c r="BF485" s="132"/>
      <c r="BG485" s="132"/>
      <c r="BH485" s="132"/>
      <c r="BI485" s="132"/>
      <c r="BJ485" s="132"/>
      <c r="BK485" s="132"/>
      <c r="BL485" s="132"/>
      <c r="BM485" s="132"/>
      <c r="BN485" s="132"/>
    </row>
    <row r="486">
      <c r="A486" s="484" t="b">
        <v>0</v>
      </c>
      <c r="B486" s="94"/>
      <c r="C486" s="95"/>
      <c r="D486" s="344"/>
      <c r="E486" s="97"/>
      <c r="F486" s="98"/>
      <c r="G486" s="98"/>
      <c r="H486" s="98"/>
      <c r="I486" s="396">
        <v>2451050.0</v>
      </c>
      <c r="J486" s="396">
        <v>8279497.0</v>
      </c>
      <c r="K486" s="96"/>
      <c r="L486" s="96"/>
      <c r="M486" s="96"/>
      <c r="N486" s="270"/>
      <c r="O486" s="168">
        <v>7.0</v>
      </c>
      <c r="P486" s="169">
        <v>6.0</v>
      </c>
      <c r="Q486" s="305">
        <v>3.0</v>
      </c>
      <c r="R486" s="306">
        <v>2.0</v>
      </c>
      <c r="S486" s="198"/>
      <c r="T486" s="199"/>
      <c r="U486" s="200"/>
      <c r="V486" s="201"/>
      <c r="W486" s="202"/>
      <c r="X486" s="202"/>
      <c r="Y486" s="360">
        <v>0.0</v>
      </c>
      <c r="Z486" s="361">
        <v>0.0</v>
      </c>
      <c r="AA486" s="346" t="s">
        <v>132</v>
      </c>
      <c r="AB486" s="413">
        <v>3.0</v>
      </c>
      <c r="AC486" s="108">
        <v>0.8098958333333334</v>
      </c>
      <c r="AD486" s="273" t="s">
        <v>140</v>
      </c>
      <c r="AE486" s="274" t="s">
        <v>132</v>
      </c>
      <c r="AF486" s="99" t="s">
        <v>133</v>
      </c>
      <c r="AG486" s="274">
        <v>4.7</v>
      </c>
      <c r="AH486" s="411">
        <v>2.5</v>
      </c>
      <c r="AI486" s="112"/>
      <c r="AJ486" s="274"/>
      <c r="AK486" s="277"/>
      <c r="AL486" s="114"/>
      <c r="AM486" s="278"/>
      <c r="AN486" s="98"/>
      <c r="AO486" s="98"/>
      <c r="AP486" s="116"/>
      <c r="AQ486" s="117"/>
      <c r="AR486" s="116"/>
      <c r="AS486" s="98"/>
      <c r="AT486" s="98"/>
      <c r="AU486" s="98"/>
      <c r="AV486" s="98"/>
      <c r="AW486" s="98"/>
      <c r="AX486" s="98"/>
      <c r="AY486" s="98"/>
      <c r="AZ486" s="98"/>
      <c r="BA486" s="98"/>
      <c r="BB486" s="98"/>
      <c r="BC486" s="98"/>
      <c r="BD486" s="98"/>
      <c r="BE486" s="98"/>
      <c r="BF486" s="98"/>
      <c r="BG486" s="98"/>
      <c r="BH486" s="98"/>
      <c r="BI486" s="98"/>
      <c r="BJ486" s="98"/>
      <c r="BK486" s="98"/>
      <c r="BL486" s="98"/>
      <c r="BM486" s="98"/>
      <c r="BN486" s="98"/>
    </row>
    <row r="487">
      <c r="A487" s="485" t="b">
        <v>0</v>
      </c>
      <c r="B487" s="313"/>
      <c r="C487" s="314"/>
      <c r="D487" s="315"/>
      <c r="E487" s="316"/>
      <c r="F487" s="317"/>
      <c r="G487" s="317"/>
      <c r="H487" s="317"/>
      <c r="I487" s="382"/>
      <c r="J487" s="382"/>
      <c r="K487" s="315"/>
      <c r="L487" s="315"/>
      <c r="M487" s="315"/>
      <c r="N487" s="508"/>
      <c r="O487" s="221">
        <v>7.0</v>
      </c>
      <c r="P487" s="222">
        <v>6.0</v>
      </c>
      <c r="Q487" s="298">
        <v>6.0</v>
      </c>
      <c r="R487" s="299">
        <v>4.0</v>
      </c>
      <c r="S487" s="225"/>
      <c r="T487" s="226"/>
      <c r="U487" s="227"/>
      <c r="V487" s="228"/>
      <c r="W487" s="229"/>
      <c r="X487" s="229"/>
      <c r="Y487" s="373"/>
      <c r="Z487" s="374"/>
      <c r="AA487" s="375"/>
      <c r="AB487" s="509"/>
      <c r="AC487" s="510"/>
      <c r="AD487" s="322" t="s">
        <v>142</v>
      </c>
      <c r="AE487" s="331"/>
      <c r="AF487" s="328"/>
      <c r="AG487" s="331"/>
      <c r="AH487" s="490"/>
      <c r="AI487" s="384"/>
      <c r="AJ487" s="327"/>
      <c r="AK487" s="385"/>
      <c r="AL487" s="242"/>
      <c r="AM487" s="333"/>
      <c r="AN487" s="317"/>
      <c r="AO487" s="317"/>
      <c r="AP487" s="334"/>
      <c r="AQ487" s="335"/>
      <c r="AR487" s="149"/>
      <c r="AS487" s="132"/>
      <c r="AT487" s="132"/>
      <c r="AU487" s="132"/>
      <c r="AV487" s="132"/>
      <c r="AW487" s="132"/>
      <c r="AX487" s="132"/>
      <c r="AY487" s="132"/>
      <c r="AZ487" s="132"/>
      <c r="BA487" s="132"/>
      <c r="BB487" s="132"/>
      <c r="BC487" s="132"/>
      <c r="BD487" s="132"/>
      <c r="BE487" s="132"/>
      <c r="BF487" s="132"/>
      <c r="BG487" s="132"/>
      <c r="BH487" s="132"/>
      <c r="BI487" s="132"/>
      <c r="BJ487" s="132"/>
      <c r="BK487" s="132"/>
      <c r="BL487" s="132"/>
      <c r="BM487" s="132"/>
      <c r="BN487" s="132"/>
    </row>
    <row r="488">
      <c r="A488" s="484" t="b">
        <v>0</v>
      </c>
      <c r="B488" s="363">
        <v>44613.0</v>
      </c>
      <c r="C488" s="364">
        <v>0.8282291666666667</v>
      </c>
      <c r="D488" s="344" t="s">
        <v>753</v>
      </c>
      <c r="E488" s="486" t="s">
        <v>16</v>
      </c>
      <c r="F488" s="396" t="s">
        <v>144</v>
      </c>
      <c r="G488" s="99" t="s">
        <v>59</v>
      </c>
      <c r="H488" s="165" t="s">
        <v>320</v>
      </c>
      <c r="I488" s="396" t="s">
        <v>519</v>
      </c>
      <c r="J488" s="396" t="s">
        <v>754</v>
      </c>
      <c r="K488" s="396" t="s">
        <v>754</v>
      </c>
      <c r="L488" s="396"/>
      <c r="M488" s="396"/>
      <c r="N488" s="512"/>
      <c r="O488" s="168">
        <v>6.0</v>
      </c>
      <c r="P488" s="169">
        <v>4.0</v>
      </c>
      <c r="Q488" s="294">
        <v>4.0</v>
      </c>
      <c r="R488" s="295">
        <v>6.0</v>
      </c>
      <c r="S488" s="307">
        <v>1.0</v>
      </c>
      <c r="T488" s="308">
        <v>3.0</v>
      </c>
      <c r="U488" s="200"/>
      <c r="V488" s="201"/>
      <c r="W488" s="202"/>
      <c r="X488" s="202"/>
      <c r="Y488" s="360">
        <v>0.0</v>
      </c>
      <c r="Z488" s="361">
        <v>0.0</v>
      </c>
      <c r="AA488" s="346" t="s">
        <v>133</v>
      </c>
      <c r="AB488" s="413">
        <v>1.0</v>
      </c>
      <c r="AC488" s="108">
        <v>0.8151967592592593</v>
      </c>
      <c r="AD488" s="273" t="s">
        <v>140</v>
      </c>
      <c r="AE488" s="274" t="s">
        <v>132</v>
      </c>
      <c r="AF488" s="99" t="s">
        <v>166</v>
      </c>
      <c r="AG488" s="274">
        <v>1.2</v>
      </c>
      <c r="AH488" s="411">
        <v>50.0</v>
      </c>
      <c r="AI488" s="276">
        <v>10.0</v>
      </c>
      <c r="AJ488" s="274">
        <v>0.0</v>
      </c>
      <c r="AK488" s="277">
        <v>-10.0</v>
      </c>
      <c r="AL488" s="114"/>
      <c r="AM488" s="188">
        <f>AK488+AM484</f>
        <v>2072.64</v>
      </c>
      <c r="AN488" s="189">
        <f>if(AM488&gt;AN484,AM488,AN484)</f>
        <v>2189.56</v>
      </c>
      <c r="AO488" s="189">
        <f>AM488-AN488</f>
        <v>-116.92</v>
      </c>
      <c r="AP488" s="190">
        <f>AO488/AN488</f>
        <v>-0.05339885639</v>
      </c>
      <c r="AQ488" s="191">
        <f>AK488/AI488</f>
        <v>-1</v>
      </c>
      <c r="AR488" s="116"/>
      <c r="AS488" s="98"/>
      <c r="AT488" s="98"/>
      <c r="AU488" s="98"/>
      <c r="AV488" s="98"/>
      <c r="AW488" s="98"/>
      <c r="AX488" s="98"/>
      <c r="AY488" s="98"/>
      <c r="AZ488" s="98"/>
      <c r="BA488" s="98"/>
      <c r="BB488" s="98"/>
      <c r="BC488" s="98"/>
      <c r="BD488" s="98"/>
      <c r="BE488" s="98"/>
      <c r="BF488" s="98"/>
      <c r="BG488" s="98"/>
      <c r="BH488" s="98"/>
      <c r="BI488" s="98"/>
      <c r="BJ488" s="98"/>
      <c r="BK488" s="98"/>
      <c r="BL488" s="98"/>
      <c r="BM488" s="98"/>
      <c r="BN488" s="98"/>
    </row>
    <row r="489">
      <c r="A489" s="485" t="b">
        <v>0</v>
      </c>
      <c r="B489" s="128"/>
      <c r="C489" s="129"/>
      <c r="D489" s="291">
        <v>220.48</v>
      </c>
      <c r="E489" s="131"/>
      <c r="F489" s="132"/>
      <c r="G489" s="132"/>
      <c r="H489" s="132" t="str">
        <f>VLOOKUP(H488,VALIDATION!F:G,2,false)</f>
        <v>6213726f0cf04c247406e069</v>
      </c>
      <c r="I489" s="395">
        <v>1.7</v>
      </c>
      <c r="J489" s="395">
        <v>2.42</v>
      </c>
      <c r="K489" s="130"/>
      <c r="L489" s="130"/>
      <c r="M489" s="130"/>
      <c r="N489" s="195"/>
      <c r="O489" s="303"/>
      <c r="P489" s="304"/>
      <c r="Q489" s="305"/>
      <c r="R489" s="306"/>
      <c r="S489" s="198"/>
      <c r="T489" s="199"/>
      <c r="U489" s="200"/>
      <c r="V489" s="201"/>
      <c r="W489" s="202"/>
      <c r="X489" s="202"/>
      <c r="Y489" s="376"/>
      <c r="Z489" s="377"/>
      <c r="AA489" s="345"/>
      <c r="AB489" s="412"/>
      <c r="AC489" s="142"/>
      <c r="AD489" s="206"/>
      <c r="AE489" s="207"/>
      <c r="AF489" s="133"/>
      <c r="AG489" s="207"/>
      <c r="AH489" s="449"/>
      <c r="AI489" s="146"/>
      <c r="AJ489" s="207"/>
      <c r="AK489" s="210"/>
      <c r="AL489" s="114"/>
      <c r="AM489" s="211"/>
      <c r="AN489" s="132"/>
      <c r="AO489" s="132"/>
      <c r="AP489" s="149"/>
      <c r="AQ489" s="150"/>
      <c r="AR489" s="149"/>
      <c r="AS489" s="132"/>
      <c r="AT489" s="132"/>
      <c r="AU489" s="132"/>
      <c r="AV489" s="132"/>
      <c r="AW489" s="132"/>
      <c r="AX489" s="132"/>
      <c r="AY489" s="132"/>
      <c r="AZ489" s="132"/>
      <c r="BA489" s="132"/>
      <c r="BB489" s="132"/>
      <c r="BC489" s="132"/>
      <c r="BD489" s="132"/>
      <c r="BE489" s="132"/>
      <c r="BF489" s="132"/>
      <c r="BG489" s="132"/>
      <c r="BH489" s="132"/>
      <c r="BI489" s="132"/>
      <c r="BJ489" s="132"/>
      <c r="BK489" s="132"/>
      <c r="BL489" s="132"/>
      <c r="BM489" s="132"/>
      <c r="BN489" s="132"/>
    </row>
    <row r="490">
      <c r="A490" s="484" t="b">
        <v>0</v>
      </c>
      <c r="B490" s="513"/>
      <c r="C490" s="216"/>
      <c r="D490" s="514"/>
      <c r="E490" s="218"/>
      <c r="F490" s="219"/>
      <c r="G490" s="219"/>
      <c r="H490" s="219"/>
      <c r="I490" s="417">
        <v>8813394.0</v>
      </c>
      <c r="J490" s="417">
        <v>8699403.0</v>
      </c>
      <c r="K490" s="217"/>
      <c r="L490" s="217"/>
      <c r="M490" s="217"/>
      <c r="N490" s="515"/>
      <c r="O490" s="221">
        <v>6.0</v>
      </c>
      <c r="P490" s="222">
        <v>4.0</v>
      </c>
      <c r="Q490" s="298">
        <v>4.0</v>
      </c>
      <c r="R490" s="299">
        <v>6.0</v>
      </c>
      <c r="S490" s="300">
        <v>2.0</v>
      </c>
      <c r="T490" s="301">
        <v>6.0</v>
      </c>
      <c r="U490" s="227"/>
      <c r="V490" s="228"/>
      <c r="W490" s="229"/>
      <c r="X490" s="229"/>
      <c r="Y490" s="503"/>
      <c r="Z490" s="504"/>
      <c r="AA490" s="505"/>
      <c r="AB490" s="506"/>
      <c r="AC490" s="507"/>
      <c r="AD490" s="235" t="s">
        <v>142</v>
      </c>
      <c r="AE490" s="240"/>
      <c r="AF490" s="237"/>
      <c r="AG490" s="240"/>
      <c r="AH490" s="488"/>
      <c r="AI490" s="390"/>
      <c r="AJ490" s="240"/>
      <c r="AK490" s="241"/>
      <c r="AL490" s="242"/>
      <c r="AM490" s="243"/>
      <c r="AN490" s="219"/>
      <c r="AO490" s="219"/>
      <c r="AP490" s="244"/>
      <c r="AQ490" s="245"/>
      <c r="AR490" s="116"/>
      <c r="AS490" s="98"/>
      <c r="AT490" s="98"/>
      <c r="AU490" s="98"/>
      <c r="AV490" s="98"/>
      <c r="AW490" s="98"/>
      <c r="AX490" s="98"/>
      <c r="AY490" s="98"/>
      <c r="AZ490" s="98"/>
      <c r="BA490" s="98"/>
      <c r="BB490" s="98"/>
      <c r="BC490" s="98"/>
      <c r="BD490" s="98"/>
      <c r="BE490" s="98"/>
      <c r="BF490" s="98"/>
      <c r="BG490" s="98"/>
      <c r="BH490" s="98"/>
      <c r="BI490" s="98"/>
      <c r="BJ490" s="98"/>
      <c r="BK490" s="98"/>
      <c r="BL490" s="98"/>
      <c r="BM490" s="98"/>
      <c r="BN490" s="98"/>
    </row>
    <row r="491">
      <c r="A491" s="485" t="b">
        <v>0</v>
      </c>
      <c r="B491" s="288">
        <v>44614.0</v>
      </c>
      <c r="C491" s="289">
        <v>0.45512731481481483</v>
      </c>
      <c r="D491" s="291" t="s">
        <v>755</v>
      </c>
      <c r="E491" s="487" t="s">
        <v>16</v>
      </c>
      <c r="F491" s="395" t="s">
        <v>144</v>
      </c>
      <c r="G491" s="133" t="s">
        <v>56</v>
      </c>
      <c r="H491" s="251" t="s">
        <v>307</v>
      </c>
      <c r="I491" s="395" t="s">
        <v>477</v>
      </c>
      <c r="J491" s="395" t="s">
        <v>383</v>
      </c>
      <c r="K491" s="395" t="s">
        <v>383</v>
      </c>
      <c r="L491" s="395"/>
      <c r="M491" s="395"/>
      <c r="N491" s="195"/>
      <c r="O491" s="168">
        <v>6.0</v>
      </c>
      <c r="P491" s="169">
        <v>3.0</v>
      </c>
      <c r="Q491" s="305">
        <v>3.0</v>
      </c>
      <c r="R491" s="306">
        <v>3.0</v>
      </c>
      <c r="S491" s="198"/>
      <c r="T491" s="199"/>
      <c r="U491" s="200"/>
      <c r="V491" s="201"/>
      <c r="W491" s="202"/>
      <c r="X491" s="202"/>
      <c r="Y491" s="376">
        <v>40.0</v>
      </c>
      <c r="Z491" s="377">
        <v>40.0</v>
      </c>
      <c r="AA491" s="345" t="s">
        <v>133</v>
      </c>
      <c r="AB491" s="412">
        <v>1.0</v>
      </c>
      <c r="AC491" s="142">
        <v>0.37828703703703703</v>
      </c>
      <c r="AD491" s="206" t="s">
        <v>140</v>
      </c>
      <c r="AE491" s="207" t="s">
        <v>132</v>
      </c>
      <c r="AF491" s="133" t="s">
        <v>133</v>
      </c>
      <c r="AG491" s="207">
        <v>2.32</v>
      </c>
      <c r="AH491" s="449">
        <v>15.0</v>
      </c>
      <c r="AI491" s="209">
        <v>20.0</v>
      </c>
      <c r="AJ491" s="207">
        <v>0.53</v>
      </c>
      <c r="AK491" s="210">
        <v>26.0</v>
      </c>
      <c r="AL491" s="114"/>
      <c r="AM491" s="265">
        <f>AK491+AM488</f>
        <v>2098.64</v>
      </c>
      <c r="AN491" s="266">
        <f>if(AM491&gt;AN488,AM491,AN488)</f>
        <v>2189.56</v>
      </c>
      <c r="AO491" s="266">
        <f>AM491-AN491</f>
        <v>-90.92</v>
      </c>
      <c r="AP491" s="267">
        <f>AO491/AN491</f>
        <v>-0.04152432452</v>
      </c>
      <c r="AQ491" s="268">
        <f>AK491/AI491</f>
        <v>1.3</v>
      </c>
      <c r="AR491" s="149"/>
      <c r="AS491" s="132"/>
      <c r="AT491" s="132"/>
      <c r="AU491" s="132"/>
      <c r="AV491" s="132"/>
      <c r="AW491" s="132"/>
      <c r="AX491" s="132"/>
      <c r="AY491" s="132"/>
      <c r="AZ491" s="132"/>
      <c r="BA491" s="132"/>
      <c r="BB491" s="132"/>
      <c r="BC491" s="132"/>
      <c r="BD491" s="132"/>
      <c r="BE491" s="132"/>
      <c r="BF491" s="132"/>
      <c r="BG491" s="132"/>
      <c r="BH491" s="132"/>
      <c r="BI491" s="132"/>
      <c r="BJ491" s="132"/>
      <c r="BK491" s="132"/>
      <c r="BL491" s="132"/>
      <c r="BM491" s="132"/>
      <c r="BN491" s="132"/>
    </row>
    <row r="492">
      <c r="A492" s="484" t="b">
        <v>0</v>
      </c>
      <c r="B492" s="94"/>
      <c r="C492" s="95"/>
      <c r="D492" s="344">
        <v>69955.02</v>
      </c>
      <c r="E492" s="97"/>
      <c r="F492" s="98"/>
      <c r="G492" s="98"/>
      <c r="H492" s="98" t="str">
        <f>VLOOKUP(H491,VALIDATION!F:G,2,false)</f>
        <v>6213724d0cf04c247406e05a</v>
      </c>
      <c r="I492" s="396">
        <v>4.8</v>
      </c>
      <c r="J492" s="396">
        <v>1.27</v>
      </c>
      <c r="K492" s="96"/>
      <c r="L492" s="96"/>
      <c r="M492" s="96"/>
      <c r="N492" s="512"/>
      <c r="O492" s="303">
        <v>6.0</v>
      </c>
      <c r="P492" s="304">
        <v>3.0</v>
      </c>
      <c r="Q492" s="305">
        <v>3.0</v>
      </c>
      <c r="R492" s="306">
        <v>3.0</v>
      </c>
      <c r="S492" s="198"/>
      <c r="T492" s="199"/>
      <c r="U492" s="200"/>
      <c r="V492" s="201"/>
      <c r="W492" s="202"/>
      <c r="X492" s="202"/>
      <c r="Y492" s="360" t="s">
        <v>738</v>
      </c>
      <c r="Z492" s="361">
        <v>40.0</v>
      </c>
      <c r="AA492" s="346" t="s">
        <v>133</v>
      </c>
      <c r="AB492" s="413">
        <v>2.0</v>
      </c>
      <c r="AC492" s="108">
        <v>0.3788425925925926</v>
      </c>
      <c r="AD492" s="273" t="s">
        <v>140</v>
      </c>
      <c r="AE492" s="274" t="s">
        <v>132</v>
      </c>
      <c r="AF492" s="99" t="s">
        <v>133</v>
      </c>
      <c r="AG492" s="274">
        <v>2.96</v>
      </c>
      <c r="AH492" s="411">
        <v>5.0</v>
      </c>
      <c r="AI492" s="112"/>
      <c r="AJ492" s="274"/>
      <c r="AK492" s="277"/>
      <c r="AL492" s="114"/>
      <c r="AM492" s="278"/>
      <c r="AN492" s="98"/>
      <c r="AO492" s="98"/>
      <c r="AP492" s="116"/>
      <c r="AQ492" s="117"/>
      <c r="AR492" s="116"/>
      <c r="AS492" s="98"/>
      <c r="AT492" s="98"/>
      <c r="AU492" s="98"/>
      <c r="AV492" s="98"/>
      <c r="AW492" s="98"/>
      <c r="AX492" s="98"/>
      <c r="AY492" s="98"/>
      <c r="AZ492" s="98"/>
      <c r="BA492" s="98"/>
      <c r="BB492" s="98"/>
      <c r="BC492" s="98"/>
      <c r="BD492" s="98"/>
      <c r="BE492" s="98"/>
      <c r="BF492" s="98"/>
      <c r="BG492" s="98"/>
      <c r="BH492" s="98"/>
      <c r="BI492" s="98"/>
      <c r="BJ492" s="98"/>
      <c r="BK492" s="98"/>
      <c r="BL492" s="98"/>
      <c r="BM492" s="98"/>
      <c r="BN492" s="98"/>
    </row>
    <row r="493">
      <c r="A493" s="485" t="b">
        <v>0</v>
      </c>
      <c r="B493" s="128"/>
      <c r="C493" s="129"/>
      <c r="D493" s="130"/>
      <c r="E493" s="131"/>
      <c r="F493" s="132"/>
      <c r="G493" s="132"/>
      <c r="H493" s="132"/>
      <c r="I493" s="395">
        <v>1.1881072E7</v>
      </c>
      <c r="J493" s="395">
        <v>1.9924823E7</v>
      </c>
      <c r="K493" s="130"/>
      <c r="L493" s="130"/>
      <c r="M493" s="130"/>
      <c r="N493" s="195"/>
      <c r="O493" s="303">
        <v>6.0</v>
      </c>
      <c r="P493" s="304">
        <v>3.0</v>
      </c>
      <c r="Q493" s="294">
        <v>6.0</v>
      </c>
      <c r="R493" s="295">
        <v>7.0</v>
      </c>
      <c r="S493" s="307">
        <v>1.0</v>
      </c>
      <c r="T493" s="308">
        <v>2.0</v>
      </c>
      <c r="U493" s="200"/>
      <c r="V493" s="201"/>
      <c r="W493" s="202"/>
      <c r="X493" s="202"/>
      <c r="Y493" s="376">
        <v>0.0</v>
      </c>
      <c r="Z493" s="377">
        <v>0.0</v>
      </c>
      <c r="AA493" s="345" t="s">
        <v>133</v>
      </c>
      <c r="AB493" s="412">
        <v>3.0</v>
      </c>
      <c r="AC493" s="142">
        <v>0.4345486111111111</v>
      </c>
      <c r="AD493" s="206" t="s">
        <v>165</v>
      </c>
      <c r="AE493" s="207" t="s">
        <v>132</v>
      </c>
      <c r="AF493" s="133" t="s">
        <v>166</v>
      </c>
      <c r="AG493" s="207">
        <v>1.14</v>
      </c>
      <c r="AH493" s="449">
        <v>20.0</v>
      </c>
      <c r="AI493" s="146"/>
      <c r="AJ493" s="144"/>
      <c r="AK493" s="147"/>
      <c r="AL493" s="114"/>
      <c r="AM493" s="211"/>
      <c r="AN493" s="132"/>
      <c r="AO493" s="132"/>
      <c r="AP493" s="149"/>
      <c r="AQ493" s="150"/>
      <c r="AR493" s="149"/>
      <c r="AS493" s="132"/>
      <c r="AT493" s="132"/>
      <c r="AU493" s="132"/>
      <c r="AV493" s="132"/>
      <c r="AW493" s="132"/>
      <c r="AX493" s="132"/>
      <c r="AY493" s="132"/>
      <c r="AZ493" s="132"/>
      <c r="BA493" s="132"/>
      <c r="BB493" s="132"/>
      <c r="BC493" s="132"/>
      <c r="BD493" s="132"/>
      <c r="BE493" s="132"/>
      <c r="BF493" s="132"/>
      <c r="BG493" s="132"/>
      <c r="BH493" s="132"/>
      <c r="BI493" s="132"/>
      <c r="BJ493" s="132"/>
      <c r="BK493" s="132"/>
      <c r="BL493" s="132"/>
      <c r="BM493" s="132"/>
      <c r="BN493" s="132"/>
    </row>
    <row r="494">
      <c r="A494" s="484" t="b">
        <v>0</v>
      </c>
      <c r="B494" s="94"/>
      <c r="C494" s="95"/>
      <c r="D494" s="96"/>
      <c r="E494" s="97"/>
      <c r="F494" s="98"/>
      <c r="G494" s="98"/>
      <c r="H494" s="98"/>
      <c r="I494" s="98"/>
      <c r="J494" s="98"/>
      <c r="K494" s="96"/>
      <c r="L494" s="96"/>
      <c r="M494" s="96"/>
      <c r="N494" s="270"/>
      <c r="O494" s="303">
        <v>6.0</v>
      </c>
      <c r="P494" s="304">
        <v>3.0</v>
      </c>
      <c r="Q494" s="294">
        <v>6.0</v>
      </c>
      <c r="R494" s="295">
        <v>7.0</v>
      </c>
      <c r="S494" s="307">
        <v>2.0</v>
      </c>
      <c r="T494" s="308">
        <v>5.0</v>
      </c>
      <c r="U494" s="200"/>
      <c r="V494" s="201"/>
      <c r="W494" s="202"/>
      <c r="X494" s="202"/>
      <c r="Y494" s="360">
        <v>0.0</v>
      </c>
      <c r="Z494" s="361">
        <v>0.0</v>
      </c>
      <c r="AA494" s="346" t="s">
        <v>133</v>
      </c>
      <c r="AB494" s="413">
        <v>4.0</v>
      </c>
      <c r="AC494" s="108">
        <v>0.45144675925925926</v>
      </c>
      <c r="AD494" s="273" t="s">
        <v>179</v>
      </c>
      <c r="AE494" s="274" t="s">
        <v>132</v>
      </c>
      <c r="AF494" s="99" t="s">
        <v>166</v>
      </c>
      <c r="AG494" s="274">
        <v>1.01</v>
      </c>
      <c r="AH494" s="411">
        <v>26.53</v>
      </c>
      <c r="AI494" s="112"/>
      <c r="AJ494" s="110"/>
      <c r="AK494" s="113"/>
      <c r="AL494" s="114"/>
      <c r="AM494" s="278"/>
      <c r="AN494" s="98"/>
      <c r="AO494" s="98"/>
      <c r="AP494" s="116"/>
      <c r="AQ494" s="117"/>
      <c r="AR494" s="116"/>
      <c r="AS494" s="98"/>
      <c r="AT494" s="98"/>
      <c r="AU494" s="98"/>
      <c r="AV494" s="98"/>
      <c r="AW494" s="98"/>
      <c r="AX494" s="98"/>
      <c r="AY494" s="98"/>
      <c r="AZ494" s="98"/>
      <c r="BA494" s="98"/>
      <c r="BB494" s="98"/>
      <c r="BC494" s="98"/>
      <c r="BD494" s="98"/>
      <c r="BE494" s="98"/>
      <c r="BF494" s="98"/>
      <c r="BG494" s="98"/>
      <c r="BH494" s="98"/>
      <c r="BI494" s="98"/>
      <c r="BJ494" s="98"/>
      <c r="BK494" s="98"/>
      <c r="BL494" s="98"/>
      <c r="BM494" s="98"/>
      <c r="BN494" s="98"/>
    </row>
    <row r="495">
      <c r="A495" s="485" t="b">
        <v>0</v>
      </c>
      <c r="B495" s="313"/>
      <c r="C495" s="314"/>
      <c r="D495" s="315"/>
      <c r="E495" s="316"/>
      <c r="F495" s="317"/>
      <c r="G495" s="317"/>
      <c r="H495" s="317"/>
      <c r="I495" s="382"/>
      <c r="J495" s="382"/>
      <c r="K495" s="315"/>
      <c r="L495" s="315"/>
      <c r="M495" s="315"/>
      <c r="N495" s="383"/>
      <c r="O495" s="338">
        <v>6.0</v>
      </c>
      <c r="P495" s="339">
        <v>3.0</v>
      </c>
      <c r="Q495" s="298">
        <v>6.0</v>
      </c>
      <c r="R495" s="299">
        <v>7.0</v>
      </c>
      <c r="S495" s="300">
        <v>2.0</v>
      </c>
      <c r="T495" s="301">
        <v>6.0</v>
      </c>
      <c r="U495" s="227"/>
      <c r="V495" s="228"/>
      <c r="W495" s="229"/>
      <c r="X495" s="229"/>
      <c r="Y495" s="373"/>
      <c r="Z495" s="374"/>
      <c r="AA495" s="375"/>
      <c r="AB495" s="509"/>
      <c r="AC495" s="510"/>
      <c r="AD495" s="322" t="s">
        <v>142</v>
      </c>
      <c r="AE495" s="331"/>
      <c r="AF495" s="328"/>
      <c r="AG495" s="331"/>
      <c r="AH495" s="490"/>
      <c r="AI495" s="384"/>
      <c r="AJ495" s="327"/>
      <c r="AK495" s="385"/>
      <c r="AL495" s="242"/>
      <c r="AM495" s="333"/>
      <c r="AN495" s="317"/>
      <c r="AO495" s="317"/>
      <c r="AP495" s="334"/>
      <c r="AQ495" s="335"/>
      <c r="AR495" s="149"/>
      <c r="AS495" s="132"/>
      <c r="AT495" s="132"/>
      <c r="AU495" s="132"/>
      <c r="AV495" s="132"/>
      <c r="AW495" s="132"/>
      <c r="AX495" s="132"/>
      <c r="AY495" s="132"/>
      <c r="AZ495" s="132"/>
      <c r="BA495" s="132"/>
      <c r="BB495" s="132"/>
      <c r="BC495" s="132"/>
      <c r="BD495" s="132"/>
      <c r="BE495" s="132"/>
      <c r="BF495" s="132"/>
      <c r="BG495" s="132"/>
      <c r="BH495" s="132"/>
      <c r="BI495" s="132"/>
      <c r="BJ495" s="132"/>
      <c r="BK495" s="132"/>
      <c r="BL495" s="132"/>
      <c r="BM495" s="132"/>
      <c r="BN495" s="132"/>
    </row>
    <row r="496">
      <c r="A496" s="484" t="b">
        <v>0</v>
      </c>
      <c r="B496" s="363">
        <v>44614.0</v>
      </c>
      <c r="C496" s="364">
        <v>0.478125</v>
      </c>
      <c r="D496" s="344" t="s">
        <v>756</v>
      </c>
      <c r="E496" s="486" t="s">
        <v>16</v>
      </c>
      <c r="F496" s="396" t="s">
        <v>144</v>
      </c>
      <c r="G496" s="99" t="s">
        <v>55</v>
      </c>
      <c r="H496" s="165" t="s">
        <v>320</v>
      </c>
      <c r="I496" s="396" t="s">
        <v>757</v>
      </c>
      <c r="J496" s="396" t="s">
        <v>758</v>
      </c>
      <c r="K496" s="396" t="s">
        <v>757</v>
      </c>
      <c r="L496" s="396"/>
      <c r="M496" s="396"/>
      <c r="N496" s="270"/>
      <c r="O496" s="168">
        <v>2.0</v>
      </c>
      <c r="P496" s="169">
        <v>0.0</v>
      </c>
      <c r="Q496" s="305"/>
      <c r="R496" s="306"/>
      <c r="S496" s="307"/>
      <c r="T496" s="308"/>
      <c r="U496" s="200"/>
      <c r="V496" s="201"/>
      <c r="W496" s="202"/>
      <c r="X496" s="202"/>
      <c r="Y496" s="360"/>
      <c r="Z496" s="361"/>
      <c r="AA496" s="272" t="s">
        <v>132</v>
      </c>
      <c r="AB496" s="413">
        <v>1.0</v>
      </c>
      <c r="AC496" s="108">
        <v>0.39297453703703705</v>
      </c>
      <c r="AD496" s="273" t="s">
        <v>140</v>
      </c>
      <c r="AE496" s="274" t="s">
        <v>132</v>
      </c>
      <c r="AF496" s="99" t="s">
        <v>166</v>
      </c>
      <c r="AG496" s="274">
        <v>1.28</v>
      </c>
      <c r="AH496" s="411">
        <v>35.71</v>
      </c>
      <c r="AI496" s="276">
        <v>10.0</v>
      </c>
      <c r="AJ496" s="274">
        <v>0.0</v>
      </c>
      <c r="AK496" s="277">
        <v>-7.5</v>
      </c>
      <c r="AL496" s="114"/>
      <c r="AM496" s="188">
        <f>AK496+AM491</f>
        <v>2091.14</v>
      </c>
      <c r="AN496" s="189">
        <f>if(AM496&gt;AN491,AM496,AN491)</f>
        <v>2189.56</v>
      </c>
      <c r="AO496" s="189">
        <f>AM496-AN496</f>
        <v>-98.42</v>
      </c>
      <c r="AP496" s="190">
        <f>AO496/AN496</f>
        <v>-0.04494967025</v>
      </c>
      <c r="AQ496" s="191">
        <f>AK496/AI496</f>
        <v>-0.75</v>
      </c>
      <c r="AR496" s="116"/>
      <c r="AS496" s="98"/>
      <c r="AT496" s="98"/>
      <c r="AU496" s="98"/>
      <c r="AV496" s="98"/>
      <c r="AW496" s="98"/>
      <c r="AX496" s="98"/>
      <c r="AY496" s="98"/>
      <c r="AZ496" s="98"/>
      <c r="BA496" s="98"/>
      <c r="BB496" s="98"/>
      <c r="BC496" s="98"/>
      <c r="BD496" s="98"/>
      <c r="BE496" s="98"/>
      <c r="BF496" s="98"/>
      <c r="BG496" s="98"/>
      <c r="BH496" s="98"/>
      <c r="BI496" s="98"/>
      <c r="BJ496" s="98"/>
      <c r="BK496" s="98"/>
      <c r="BL496" s="98"/>
      <c r="BM496" s="98"/>
      <c r="BN496" s="98"/>
    </row>
    <row r="497">
      <c r="A497" s="485" t="b">
        <v>0</v>
      </c>
      <c r="B497" s="128"/>
      <c r="C497" s="129"/>
      <c r="D497" s="291">
        <v>52888.93</v>
      </c>
      <c r="E497" s="131"/>
      <c r="F497" s="132"/>
      <c r="G497" s="132"/>
      <c r="H497" s="132" t="str">
        <f>VLOOKUP(H496,VALIDATION!F:G,2,false)</f>
        <v>6213726f0cf04c247406e069</v>
      </c>
      <c r="I497" s="395">
        <v>1.35</v>
      </c>
      <c r="J497" s="395">
        <v>3.9</v>
      </c>
      <c r="K497" s="130"/>
      <c r="L497" s="130"/>
      <c r="M497" s="130"/>
      <c r="N497" s="195"/>
      <c r="O497" s="168">
        <v>6.0</v>
      </c>
      <c r="P497" s="169">
        <v>7.0</v>
      </c>
      <c r="Q497" s="305"/>
      <c r="R497" s="306"/>
      <c r="S497" s="307"/>
      <c r="T497" s="308"/>
      <c r="U497" s="200"/>
      <c r="V497" s="201"/>
      <c r="W497" s="202"/>
      <c r="X497" s="202"/>
      <c r="Y497" s="376"/>
      <c r="Z497" s="377"/>
      <c r="AA497" s="205" t="s">
        <v>133</v>
      </c>
      <c r="AB497" s="412">
        <v>2.0</v>
      </c>
      <c r="AC497" s="142">
        <v>0.4325347222222222</v>
      </c>
      <c r="AD497" s="206" t="s">
        <v>165</v>
      </c>
      <c r="AE497" s="207" t="s">
        <v>132</v>
      </c>
      <c r="AF497" s="133" t="s">
        <v>133</v>
      </c>
      <c r="AG497" s="207">
        <v>2.66</v>
      </c>
      <c r="AH497" s="449">
        <v>3.01</v>
      </c>
      <c r="AI497" s="146"/>
      <c r="AJ497" s="207"/>
      <c r="AK497" s="210"/>
      <c r="AL497" s="114"/>
      <c r="AM497" s="211"/>
      <c r="AN497" s="132"/>
      <c r="AO497" s="132"/>
      <c r="AP497" s="149"/>
      <c r="AQ497" s="150"/>
      <c r="AR497" s="149"/>
      <c r="AS497" s="132"/>
      <c r="AT497" s="132"/>
      <c r="AU497" s="132"/>
      <c r="AV497" s="132"/>
      <c r="AW497" s="132"/>
      <c r="AX497" s="132"/>
      <c r="AY497" s="132"/>
      <c r="AZ497" s="132"/>
      <c r="BA497" s="132"/>
      <c r="BB497" s="132"/>
      <c r="BC497" s="132"/>
      <c r="BD497" s="132"/>
      <c r="BE497" s="132"/>
      <c r="BF497" s="132"/>
      <c r="BG497" s="132"/>
      <c r="BH497" s="132"/>
      <c r="BI497" s="132"/>
      <c r="BJ497" s="132"/>
      <c r="BK497" s="132"/>
      <c r="BL497" s="132"/>
      <c r="BM497" s="132"/>
      <c r="BN497" s="132"/>
    </row>
    <row r="498">
      <c r="A498" s="484" t="b">
        <v>0</v>
      </c>
      <c r="B498" s="94"/>
      <c r="C498" s="95"/>
      <c r="D498" s="96"/>
      <c r="E498" s="97"/>
      <c r="F498" s="98"/>
      <c r="G498" s="98"/>
      <c r="H498" s="98"/>
      <c r="I498" s="396">
        <v>7444812.0</v>
      </c>
      <c r="J498" s="396">
        <v>2923174.0</v>
      </c>
      <c r="K498" s="96"/>
      <c r="L498" s="96"/>
      <c r="M498" s="96"/>
      <c r="N498" s="512"/>
      <c r="O498" s="168">
        <v>6.0</v>
      </c>
      <c r="P498" s="169">
        <v>7.0</v>
      </c>
      <c r="Q498" s="294">
        <v>6.0</v>
      </c>
      <c r="R498" s="295">
        <v>2.0</v>
      </c>
      <c r="S498" s="296">
        <v>3.0</v>
      </c>
      <c r="T498" s="297">
        <v>2.0</v>
      </c>
      <c r="U498" s="200"/>
      <c r="V498" s="201"/>
      <c r="W498" s="202"/>
      <c r="X498" s="202"/>
      <c r="Y498" s="109"/>
      <c r="Z498" s="280"/>
      <c r="AA498" s="272" t="s">
        <v>132</v>
      </c>
      <c r="AB498" s="413">
        <v>3.0</v>
      </c>
      <c r="AC498" s="108">
        <v>0.4645486111111111</v>
      </c>
      <c r="AD498" s="273" t="s">
        <v>296</v>
      </c>
      <c r="AE498" s="274" t="s">
        <v>132</v>
      </c>
      <c r="AF498" s="99" t="s">
        <v>166</v>
      </c>
      <c r="AG498" s="274">
        <v>1.13</v>
      </c>
      <c r="AH498" s="411">
        <v>19.23</v>
      </c>
      <c r="AI498" s="112"/>
      <c r="AJ498" s="110"/>
      <c r="AK498" s="113"/>
      <c r="AL498" s="114"/>
      <c r="AM498" s="278"/>
      <c r="AN498" s="98"/>
      <c r="AO498" s="98"/>
      <c r="AP498" s="116"/>
      <c r="AQ498" s="117"/>
      <c r="AR498" s="116"/>
      <c r="AS498" s="98"/>
      <c r="AT498" s="98"/>
      <c r="AU498" s="98"/>
      <c r="AV498" s="98"/>
      <c r="AW498" s="98"/>
      <c r="AX498" s="98"/>
      <c r="AY498" s="98"/>
      <c r="AZ498" s="98"/>
      <c r="BA498" s="98"/>
      <c r="BB498" s="98"/>
      <c r="BC498" s="98"/>
      <c r="BD498" s="98"/>
      <c r="BE498" s="98"/>
      <c r="BF498" s="98"/>
      <c r="BG498" s="98"/>
      <c r="BH498" s="98"/>
      <c r="BI498" s="98"/>
      <c r="BJ498" s="98"/>
      <c r="BK498" s="98"/>
      <c r="BL498" s="98"/>
      <c r="BM498" s="98"/>
      <c r="BN498" s="98"/>
    </row>
    <row r="499">
      <c r="A499" s="485" t="b">
        <v>0</v>
      </c>
      <c r="B499" s="313"/>
      <c r="C499" s="314"/>
      <c r="D499" s="315"/>
      <c r="E499" s="316"/>
      <c r="F499" s="317"/>
      <c r="G499" s="317"/>
      <c r="H499" s="317"/>
      <c r="I499" s="317"/>
      <c r="J499" s="317"/>
      <c r="K499" s="315"/>
      <c r="L499" s="315"/>
      <c r="M499" s="315"/>
      <c r="N499" s="508"/>
      <c r="O499" s="221">
        <v>6.0</v>
      </c>
      <c r="P499" s="222">
        <v>7.0</v>
      </c>
      <c r="Q499" s="298">
        <v>6.0</v>
      </c>
      <c r="R499" s="299">
        <v>2.0</v>
      </c>
      <c r="S499" s="300">
        <v>6.0</v>
      </c>
      <c r="T499" s="301">
        <v>3.0</v>
      </c>
      <c r="U499" s="227"/>
      <c r="V499" s="228"/>
      <c r="W499" s="229"/>
      <c r="X499" s="229"/>
      <c r="Y499" s="342"/>
      <c r="Z499" s="323"/>
      <c r="AA499" s="324"/>
      <c r="AB499" s="343"/>
      <c r="AC499" s="326"/>
      <c r="AD499" s="322" t="s">
        <v>142</v>
      </c>
      <c r="AE499" s="327"/>
      <c r="AF499" s="328"/>
      <c r="AG499" s="327"/>
      <c r="AH499" s="444"/>
      <c r="AI499" s="384"/>
      <c r="AJ499" s="327"/>
      <c r="AK499" s="385"/>
      <c r="AL499" s="242"/>
      <c r="AM499" s="333"/>
      <c r="AN499" s="317"/>
      <c r="AO499" s="317"/>
      <c r="AP499" s="334"/>
      <c r="AQ499" s="335"/>
      <c r="AR499" s="149"/>
      <c r="AS499" s="132"/>
      <c r="AT499" s="132"/>
      <c r="AU499" s="132"/>
      <c r="AV499" s="132"/>
      <c r="AW499" s="132"/>
      <c r="AX499" s="132"/>
      <c r="AY499" s="132"/>
      <c r="AZ499" s="132"/>
      <c r="BA499" s="132"/>
      <c r="BB499" s="132"/>
      <c r="BC499" s="132"/>
      <c r="BD499" s="132"/>
      <c r="BE499" s="132"/>
      <c r="BF499" s="132"/>
      <c r="BG499" s="132"/>
      <c r="BH499" s="132"/>
      <c r="BI499" s="132"/>
      <c r="BJ499" s="132"/>
      <c r="BK499" s="132"/>
      <c r="BL499" s="132"/>
      <c r="BM499" s="132"/>
      <c r="BN499" s="132"/>
    </row>
    <row r="500">
      <c r="A500" s="484" t="b">
        <v>0</v>
      </c>
      <c r="B500" s="363">
        <v>44615.0</v>
      </c>
      <c r="C500" s="364">
        <v>0.5186921296296296</v>
      </c>
      <c r="D500" s="344" t="s">
        <v>759</v>
      </c>
      <c r="E500" s="486" t="s">
        <v>16</v>
      </c>
      <c r="F500" s="396" t="s">
        <v>144</v>
      </c>
      <c r="G500" s="99" t="s">
        <v>56</v>
      </c>
      <c r="H500" s="165" t="s">
        <v>298</v>
      </c>
      <c r="I500" s="396" t="s">
        <v>339</v>
      </c>
      <c r="J500" s="396" t="s">
        <v>760</v>
      </c>
      <c r="K500" s="396" t="s">
        <v>760</v>
      </c>
      <c r="L500" s="396"/>
      <c r="M500" s="396"/>
      <c r="N500" s="512"/>
      <c r="O500" s="303">
        <v>0.0</v>
      </c>
      <c r="P500" s="304">
        <v>3.0</v>
      </c>
      <c r="Q500" s="196"/>
      <c r="R500" s="197"/>
      <c r="S500" s="198"/>
      <c r="T500" s="199"/>
      <c r="U500" s="200"/>
      <c r="V500" s="201"/>
      <c r="W500" s="202"/>
      <c r="X500" s="202"/>
      <c r="Y500" s="360">
        <v>0.0</v>
      </c>
      <c r="Z500" s="361">
        <v>0.0</v>
      </c>
      <c r="AA500" s="346" t="s">
        <v>133</v>
      </c>
      <c r="AB500" s="413">
        <v>1.0</v>
      </c>
      <c r="AC500" s="108">
        <v>0.472349537037037</v>
      </c>
      <c r="AD500" s="273" t="s">
        <v>140</v>
      </c>
      <c r="AE500" s="274" t="s">
        <v>132</v>
      </c>
      <c r="AF500" s="99" t="s">
        <v>133</v>
      </c>
      <c r="AG500" s="274">
        <v>2.58</v>
      </c>
      <c r="AH500" s="411">
        <v>15.0</v>
      </c>
      <c r="AI500" s="276">
        <v>22.5</v>
      </c>
      <c r="AJ500" s="274">
        <v>0.0</v>
      </c>
      <c r="AK500" s="277">
        <v>-22.5</v>
      </c>
      <c r="AL500" s="114"/>
      <c r="AM500" s="188">
        <f>AK500+AM496</f>
        <v>2068.64</v>
      </c>
      <c r="AN500" s="189">
        <f>if(AM500&gt;AN496,AM500,AN496)</f>
        <v>2189.56</v>
      </c>
      <c r="AO500" s="189">
        <f>AM500-AN500</f>
        <v>-120.92</v>
      </c>
      <c r="AP500" s="190">
        <f>AO500/AN500</f>
        <v>-0.05522570745</v>
      </c>
      <c r="AQ500" s="191">
        <f>AK500/AI500</f>
        <v>-1</v>
      </c>
      <c r="AR500" s="116"/>
      <c r="AS500" s="98"/>
      <c r="AT500" s="98"/>
      <c r="AU500" s="98"/>
      <c r="AV500" s="98"/>
      <c r="AW500" s="98"/>
      <c r="AX500" s="98"/>
      <c r="AY500" s="98"/>
      <c r="AZ500" s="98"/>
      <c r="BA500" s="98"/>
      <c r="BB500" s="98"/>
      <c r="BC500" s="98"/>
      <c r="BD500" s="98"/>
      <c r="BE500" s="98"/>
      <c r="BF500" s="98"/>
      <c r="BG500" s="98"/>
      <c r="BH500" s="98"/>
      <c r="BI500" s="98"/>
      <c r="BJ500" s="98"/>
      <c r="BK500" s="98"/>
      <c r="BL500" s="98"/>
      <c r="BM500" s="98"/>
      <c r="BN500" s="98"/>
    </row>
    <row r="501">
      <c r="A501" s="485" t="b">
        <v>0</v>
      </c>
      <c r="B501" s="128"/>
      <c r="C501" s="129"/>
      <c r="D501" s="291">
        <v>96017.16</v>
      </c>
      <c r="E501" s="131"/>
      <c r="F501" s="132"/>
      <c r="G501" s="132"/>
      <c r="H501" s="132" t="str">
        <f>VLOOKUP(H500,VALIDATION!F:G,2,false)</f>
        <v>621372360cf04c247406e052</v>
      </c>
      <c r="I501" s="395">
        <v>1.41</v>
      </c>
      <c r="J501" s="395">
        <v>3.25</v>
      </c>
      <c r="K501" s="130"/>
      <c r="L501" s="130"/>
      <c r="M501" s="130"/>
      <c r="N501" s="195"/>
      <c r="O501" s="303">
        <v>2.0</v>
      </c>
      <c r="P501" s="304">
        <v>5.0</v>
      </c>
      <c r="Q501" s="196"/>
      <c r="R501" s="197"/>
      <c r="S501" s="198"/>
      <c r="T501" s="199"/>
      <c r="U501" s="200"/>
      <c r="V501" s="201"/>
      <c r="W501" s="202"/>
      <c r="X501" s="202"/>
      <c r="Y501" s="376">
        <v>0.0</v>
      </c>
      <c r="Z501" s="377">
        <v>0.0</v>
      </c>
      <c r="AA501" s="345" t="s">
        <v>133</v>
      </c>
      <c r="AB501" s="412">
        <v>2.0</v>
      </c>
      <c r="AC501" s="142">
        <v>0.48640046296296297</v>
      </c>
      <c r="AD501" s="206" t="s">
        <v>140</v>
      </c>
      <c r="AE501" s="207" t="s">
        <v>132</v>
      </c>
      <c r="AF501" s="133" t="s">
        <v>133</v>
      </c>
      <c r="AG501" s="207">
        <v>3.0</v>
      </c>
      <c r="AH501" s="449">
        <v>2.5</v>
      </c>
      <c r="AI501" s="146"/>
      <c r="AJ501" s="207"/>
      <c r="AK501" s="210"/>
      <c r="AL501" s="114"/>
      <c r="AM501" s="211"/>
      <c r="AN501" s="132"/>
      <c r="AO501" s="132"/>
      <c r="AP501" s="149"/>
      <c r="AQ501" s="150"/>
      <c r="AR501" s="149"/>
      <c r="AS501" s="132"/>
      <c r="AT501" s="132"/>
      <c r="AU501" s="132"/>
      <c r="AV501" s="132"/>
      <c r="AW501" s="132"/>
      <c r="AX501" s="132"/>
      <c r="AY501" s="132"/>
      <c r="AZ501" s="132"/>
      <c r="BA501" s="132"/>
      <c r="BB501" s="132"/>
      <c r="BC501" s="132"/>
      <c r="BD501" s="132"/>
      <c r="BE501" s="132"/>
      <c r="BF501" s="132"/>
      <c r="BG501" s="132"/>
      <c r="BH501" s="132"/>
      <c r="BI501" s="132"/>
      <c r="BJ501" s="132"/>
      <c r="BK501" s="132"/>
      <c r="BL501" s="132"/>
      <c r="BM501" s="132"/>
      <c r="BN501" s="132"/>
    </row>
    <row r="502">
      <c r="A502" s="484" t="b">
        <v>0</v>
      </c>
      <c r="B502" s="94"/>
      <c r="C502" s="95"/>
      <c r="D502" s="96"/>
      <c r="E502" s="97"/>
      <c r="F502" s="98"/>
      <c r="G502" s="98"/>
      <c r="H502" s="98"/>
      <c r="I502" s="396">
        <v>7412588.0</v>
      </c>
      <c r="J502" s="396">
        <v>1.9249131E7</v>
      </c>
      <c r="K502" s="96"/>
      <c r="L502" s="96"/>
      <c r="M502" s="96"/>
      <c r="N502" s="512"/>
      <c r="O502" s="168">
        <v>2.0</v>
      </c>
      <c r="P502" s="410">
        <v>6.0</v>
      </c>
      <c r="Q502" s="305">
        <v>2.0</v>
      </c>
      <c r="R502" s="306">
        <v>3.0</v>
      </c>
      <c r="S502" s="198"/>
      <c r="T502" s="199"/>
      <c r="U502" s="200"/>
      <c r="V502" s="201"/>
      <c r="W502" s="202"/>
      <c r="X502" s="202"/>
      <c r="Y502" s="360">
        <v>0.0</v>
      </c>
      <c r="Z502" s="361">
        <v>0.0</v>
      </c>
      <c r="AA502" s="346" t="s">
        <v>133</v>
      </c>
      <c r="AB502" s="413">
        <v>3.0</v>
      </c>
      <c r="AC502" s="108">
        <v>0.5088888888888888</v>
      </c>
      <c r="AD502" s="273" t="s">
        <v>140</v>
      </c>
      <c r="AE502" s="274" t="s">
        <v>132</v>
      </c>
      <c r="AF502" s="99" t="s">
        <v>133</v>
      </c>
      <c r="AG502" s="274">
        <v>5.5</v>
      </c>
      <c r="AH502" s="411">
        <v>2.5</v>
      </c>
      <c r="AI502" s="112"/>
      <c r="AJ502" s="110"/>
      <c r="AK502" s="113"/>
      <c r="AL502" s="114"/>
      <c r="AM502" s="278"/>
      <c r="AN502" s="98"/>
      <c r="AO502" s="98"/>
      <c r="AP502" s="116"/>
      <c r="AQ502" s="117"/>
      <c r="AR502" s="116"/>
      <c r="AS502" s="98"/>
      <c r="AT502" s="98"/>
      <c r="AU502" s="98"/>
      <c r="AV502" s="98"/>
      <c r="AW502" s="98"/>
      <c r="AX502" s="98"/>
      <c r="AY502" s="98"/>
      <c r="AZ502" s="98"/>
      <c r="BA502" s="98"/>
      <c r="BB502" s="98"/>
      <c r="BC502" s="98"/>
      <c r="BD502" s="98"/>
      <c r="BE502" s="98"/>
      <c r="BF502" s="98"/>
      <c r="BG502" s="98"/>
      <c r="BH502" s="98"/>
      <c r="BI502" s="98"/>
      <c r="BJ502" s="98"/>
      <c r="BK502" s="98"/>
      <c r="BL502" s="98"/>
      <c r="BM502" s="98"/>
      <c r="BN502" s="98"/>
    </row>
    <row r="503">
      <c r="A503" s="485" t="b">
        <v>0</v>
      </c>
      <c r="B503" s="128"/>
      <c r="C503" s="129"/>
      <c r="D503" s="130"/>
      <c r="E503" s="131"/>
      <c r="F503" s="132"/>
      <c r="G503" s="132"/>
      <c r="H503" s="132"/>
      <c r="I503" s="132"/>
      <c r="J503" s="132"/>
      <c r="K503" s="130"/>
      <c r="L503" s="130"/>
      <c r="M503" s="130"/>
      <c r="N503" s="458"/>
      <c r="O503" s="168">
        <v>2.0</v>
      </c>
      <c r="P503" s="410">
        <v>6.0</v>
      </c>
      <c r="Q503" s="305">
        <v>2.0</v>
      </c>
      <c r="R503" s="306">
        <v>3.0</v>
      </c>
      <c r="S503" s="198"/>
      <c r="T503" s="199"/>
      <c r="U503" s="200"/>
      <c r="V503" s="201"/>
      <c r="W503" s="202"/>
      <c r="X503" s="202"/>
      <c r="Y503" s="376">
        <v>0.0</v>
      </c>
      <c r="Z503" s="377">
        <v>30.0</v>
      </c>
      <c r="AA503" s="345" t="s">
        <v>133</v>
      </c>
      <c r="AB503" s="412">
        <v>4.0</v>
      </c>
      <c r="AC503" s="142">
        <v>0.510462962962963</v>
      </c>
      <c r="AD503" s="206" t="s">
        <v>140</v>
      </c>
      <c r="AE503" s="207" t="s">
        <v>132</v>
      </c>
      <c r="AF503" s="133" t="s">
        <v>133</v>
      </c>
      <c r="AG503" s="207">
        <v>8.0</v>
      </c>
      <c r="AH503" s="449">
        <v>2.5</v>
      </c>
      <c r="AI503" s="146"/>
      <c r="AJ503" s="144"/>
      <c r="AK503" s="147"/>
      <c r="AL503" s="114"/>
      <c r="AM503" s="211"/>
      <c r="AN503" s="132"/>
      <c r="AO503" s="132"/>
      <c r="AP503" s="149"/>
      <c r="AQ503" s="150"/>
      <c r="AR503" s="149"/>
      <c r="AS503" s="132"/>
      <c r="AT503" s="132"/>
      <c r="AU503" s="132"/>
      <c r="AV503" s="132"/>
      <c r="AW503" s="132"/>
      <c r="AX503" s="132"/>
      <c r="AY503" s="132"/>
      <c r="AZ503" s="132"/>
      <c r="BA503" s="132"/>
      <c r="BB503" s="132"/>
      <c r="BC503" s="132"/>
      <c r="BD503" s="132"/>
      <c r="BE503" s="132"/>
      <c r="BF503" s="132"/>
      <c r="BG503" s="132"/>
      <c r="BH503" s="132"/>
      <c r="BI503" s="132"/>
      <c r="BJ503" s="132"/>
      <c r="BK503" s="132"/>
      <c r="BL503" s="132"/>
      <c r="BM503" s="132"/>
      <c r="BN503" s="132"/>
    </row>
    <row r="504">
      <c r="A504" s="484" t="b">
        <v>0</v>
      </c>
      <c r="B504" s="215"/>
      <c r="C504" s="216"/>
      <c r="D504" s="217"/>
      <c r="E504" s="218"/>
      <c r="F504" s="219"/>
      <c r="G504" s="219"/>
      <c r="H504" s="219"/>
      <c r="I504" s="219"/>
      <c r="J504" s="219"/>
      <c r="K504" s="217"/>
      <c r="L504" s="217"/>
      <c r="M504" s="217"/>
      <c r="N504" s="287"/>
      <c r="O504" s="221">
        <v>2.0</v>
      </c>
      <c r="P504" s="222">
        <v>6.0</v>
      </c>
      <c r="Q504" s="298">
        <v>3.0</v>
      </c>
      <c r="R504" s="299">
        <v>6.0</v>
      </c>
      <c r="S504" s="225"/>
      <c r="T504" s="226"/>
      <c r="U504" s="227"/>
      <c r="V504" s="228"/>
      <c r="W504" s="229"/>
      <c r="X504" s="229"/>
      <c r="Y504" s="302"/>
      <c r="Z504" s="231"/>
      <c r="AA504" s="232"/>
      <c r="AB504" s="233"/>
      <c r="AC504" s="234"/>
      <c r="AD504" s="235" t="s">
        <v>142</v>
      </c>
      <c r="AE504" s="236"/>
      <c r="AF504" s="237"/>
      <c r="AG504" s="236"/>
      <c r="AH504" s="463"/>
      <c r="AI504" s="390"/>
      <c r="AJ504" s="236"/>
      <c r="AK504" s="391"/>
      <c r="AL504" s="242"/>
      <c r="AM504" s="243"/>
      <c r="AN504" s="219"/>
      <c r="AO504" s="219"/>
      <c r="AP504" s="244"/>
      <c r="AQ504" s="245"/>
      <c r="AR504" s="116"/>
      <c r="AS504" s="98"/>
      <c r="AT504" s="98"/>
      <c r="AU504" s="98"/>
      <c r="AV504" s="98"/>
      <c r="AW504" s="98"/>
      <c r="AX504" s="98"/>
      <c r="AY504" s="98"/>
      <c r="AZ504" s="98"/>
      <c r="BA504" s="98"/>
      <c r="BB504" s="98"/>
      <c r="BC504" s="98"/>
      <c r="BD504" s="98"/>
      <c r="BE504" s="98"/>
      <c r="BF504" s="98"/>
      <c r="BG504" s="98"/>
      <c r="BH504" s="98"/>
      <c r="BI504" s="98"/>
      <c r="BJ504" s="98"/>
      <c r="BK504" s="98"/>
      <c r="BL504" s="98"/>
      <c r="BM504" s="98"/>
      <c r="BN504" s="98"/>
    </row>
    <row r="505">
      <c r="A505" s="485" t="b">
        <v>0</v>
      </c>
      <c r="B505" s="288">
        <v>44616.0</v>
      </c>
      <c r="C505" s="289">
        <v>0.48002314814814817</v>
      </c>
      <c r="D505" s="291" t="s">
        <v>761</v>
      </c>
      <c r="E505" s="487" t="s">
        <v>16</v>
      </c>
      <c r="F505" s="395" t="s">
        <v>144</v>
      </c>
      <c r="G505" s="133" t="s">
        <v>55</v>
      </c>
      <c r="H505" s="251" t="s">
        <v>320</v>
      </c>
      <c r="I505" s="395" t="s">
        <v>762</v>
      </c>
      <c r="J505" s="395" t="s">
        <v>259</v>
      </c>
      <c r="K505" s="395" t="s">
        <v>762</v>
      </c>
      <c r="L505" s="395"/>
      <c r="M505" s="395"/>
      <c r="N505" s="458"/>
      <c r="O505" s="168">
        <v>6.0</v>
      </c>
      <c r="P505" s="169">
        <v>3.0</v>
      </c>
      <c r="Q505" s="294">
        <v>4.0</v>
      </c>
      <c r="R505" s="295">
        <v>6.0</v>
      </c>
      <c r="S505" s="307">
        <v>0.0</v>
      </c>
      <c r="T505" s="308">
        <v>0.0</v>
      </c>
      <c r="U505" s="200"/>
      <c r="V505" s="201"/>
      <c r="W505" s="202"/>
      <c r="X505" s="202"/>
      <c r="Y505" s="206">
        <v>2.0</v>
      </c>
      <c r="Z505" s="377">
        <v>0.0</v>
      </c>
      <c r="AA505" s="205" t="s">
        <v>132</v>
      </c>
      <c r="AB505" s="412">
        <v>1.0</v>
      </c>
      <c r="AC505" s="142">
        <v>0.4717013888888889</v>
      </c>
      <c r="AD505" s="206" t="s">
        <v>140</v>
      </c>
      <c r="AE505" s="207" t="s">
        <v>132</v>
      </c>
      <c r="AF505" s="133" t="s">
        <v>166</v>
      </c>
      <c r="AG505" s="207">
        <v>1.3</v>
      </c>
      <c r="AH505" s="449">
        <v>6.01</v>
      </c>
      <c r="AI505" s="209">
        <v>9.0</v>
      </c>
      <c r="AJ505" s="207">
        <v>0.0</v>
      </c>
      <c r="AK505" s="210">
        <v>-5.0</v>
      </c>
      <c r="AL505" s="114"/>
      <c r="AM505" s="265">
        <f>AK505+AM500</f>
        <v>2063.64</v>
      </c>
      <c r="AN505" s="266">
        <f>if(AM505&gt;AN500,AM505,AN500)</f>
        <v>2189.56</v>
      </c>
      <c r="AO505" s="266">
        <f>AM505-AN505</f>
        <v>-125.92</v>
      </c>
      <c r="AP505" s="267">
        <f>AO505/AN505</f>
        <v>-0.05750927127</v>
      </c>
      <c r="AQ505" s="268">
        <f>AK505/AI505</f>
        <v>-0.5555555556</v>
      </c>
      <c r="AR505" s="149"/>
      <c r="AS505" s="132"/>
      <c r="AT505" s="132"/>
      <c r="AU505" s="132"/>
      <c r="AV505" s="132"/>
      <c r="AW505" s="132"/>
      <c r="AX505" s="132"/>
      <c r="AY505" s="132"/>
      <c r="AZ505" s="132"/>
      <c r="BA505" s="132"/>
      <c r="BB505" s="132"/>
      <c r="BC505" s="132"/>
      <c r="BD505" s="132"/>
      <c r="BE505" s="132"/>
      <c r="BF505" s="132"/>
      <c r="BG505" s="132"/>
      <c r="BH505" s="132"/>
      <c r="BI505" s="132"/>
      <c r="BJ505" s="132"/>
      <c r="BK505" s="132"/>
      <c r="BL505" s="132"/>
      <c r="BM505" s="132"/>
      <c r="BN505" s="132"/>
    </row>
    <row r="506">
      <c r="A506" s="484" t="b">
        <v>0</v>
      </c>
      <c r="B506" s="94"/>
      <c r="C506" s="95"/>
      <c r="D506" s="344">
        <v>5853.61</v>
      </c>
      <c r="E506" s="97"/>
      <c r="F506" s="98"/>
      <c r="G506" s="98"/>
      <c r="H506" s="98" t="str">
        <f>VLOOKUP(H505,VALIDATION!F:G,2,false)</f>
        <v>6213726f0cf04c247406e069</v>
      </c>
      <c r="I506" s="396">
        <v>1.47</v>
      </c>
      <c r="J506" s="396">
        <v>3.1</v>
      </c>
      <c r="K506" s="96"/>
      <c r="L506" s="96"/>
      <c r="M506" s="96"/>
      <c r="N506" s="270"/>
      <c r="O506" s="168">
        <v>6.0</v>
      </c>
      <c r="P506" s="169">
        <v>3.0</v>
      </c>
      <c r="Q506" s="294">
        <v>4.0</v>
      </c>
      <c r="R506" s="295">
        <v>6.0</v>
      </c>
      <c r="S506" s="307">
        <v>0.0</v>
      </c>
      <c r="T506" s="308">
        <v>0.0</v>
      </c>
      <c r="U506" s="200"/>
      <c r="V506" s="201"/>
      <c r="W506" s="202"/>
      <c r="X506" s="202"/>
      <c r="Y506" s="273">
        <v>3.0</v>
      </c>
      <c r="Z506" s="361">
        <v>0.0</v>
      </c>
      <c r="AA506" s="346" t="s">
        <v>133</v>
      </c>
      <c r="AB506" s="413">
        <v>2.0</v>
      </c>
      <c r="AC506" s="108">
        <v>0.4719675925925926</v>
      </c>
      <c r="AD506" s="273" t="s">
        <v>140</v>
      </c>
      <c r="AE506" s="274" t="s">
        <v>132</v>
      </c>
      <c r="AF506" s="99" t="s">
        <v>166</v>
      </c>
      <c r="AG506" s="274">
        <v>1.22</v>
      </c>
      <c r="AH506" s="411">
        <v>32.72</v>
      </c>
      <c r="AI506" s="112"/>
      <c r="AJ506" s="274"/>
      <c r="AK506" s="277"/>
      <c r="AL506" s="114"/>
      <c r="AM506" s="278"/>
      <c r="AN506" s="98"/>
      <c r="AO506" s="98"/>
      <c r="AP506" s="116"/>
      <c r="AQ506" s="117"/>
      <c r="AR506" s="116"/>
      <c r="AS506" s="98"/>
      <c r="AT506" s="98"/>
      <c r="AU506" s="98"/>
      <c r="AV506" s="98"/>
      <c r="AW506" s="98"/>
      <c r="AX506" s="98"/>
      <c r="AY506" s="98"/>
      <c r="AZ506" s="98"/>
      <c r="BA506" s="98"/>
      <c r="BB506" s="98"/>
      <c r="BC506" s="98"/>
      <c r="BD506" s="98"/>
      <c r="BE506" s="98"/>
      <c r="BF506" s="98"/>
      <c r="BG506" s="98"/>
      <c r="BH506" s="98"/>
      <c r="BI506" s="98"/>
      <c r="BJ506" s="98"/>
      <c r="BK506" s="98"/>
      <c r="BL506" s="98"/>
      <c r="BM506" s="98"/>
      <c r="BN506" s="98"/>
    </row>
    <row r="507">
      <c r="A507" s="485" t="b">
        <v>0</v>
      </c>
      <c r="B507" s="128"/>
      <c r="C507" s="129"/>
      <c r="D507" s="130"/>
      <c r="E507" s="131"/>
      <c r="F507" s="132"/>
      <c r="G507" s="132"/>
      <c r="H507" s="132"/>
      <c r="I507" s="395">
        <v>4.2639852E7</v>
      </c>
      <c r="J507" s="395">
        <v>4.1709114E7</v>
      </c>
      <c r="K507" s="130"/>
      <c r="L507" s="130"/>
      <c r="M507" s="130"/>
      <c r="N507" s="458"/>
      <c r="O507" s="168">
        <v>6.0</v>
      </c>
      <c r="P507" s="169">
        <v>3.0</v>
      </c>
      <c r="Q507" s="294">
        <v>4.0</v>
      </c>
      <c r="R507" s="295">
        <v>6.0</v>
      </c>
      <c r="S507" s="307">
        <v>0.0</v>
      </c>
      <c r="T507" s="308">
        <v>0.0</v>
      </c>
      <c r="U507" s="200"/>
      <c r="V507" s="201"/>
      <c r="W507" s="202"/>
      <c r="X507" s="202"/>
      <c r="Y507" s="206">
        <v>7.0</v>
      </c>
      <c r="Z507" s="204">
        <v>7.0</v>
      </c>
      <c r="AA507" s="205" t="s">
        <v>132</v>
      </c>
      <c r="AB507" s="412">
        <v>3.0</v>
      </c>
      <c r="AC507" s="142">
        <v>0.47859953703703706</v>
      </c>
      <c r="AD507" s="206" t="s">
        <v>165</v>
      </c>
      <c r="AE507" s="207" t="s">
        <v>132</v>
      </c>
      <c r="AF507" s="133" t="s">
        <v>133</v>
      </c>
      <c r="AG507" s="207">
        <v>1.8</v>
      </c>
      <c r="AH507" s="449">
        <v>5.0</v>
      </c>
      <c r="AI507" s="146"/>
      <c r="AJ507" s="144"/>
      <c r="AK507" s="147"/>
      <c r="AL507" s="114"/>
      <c r="AM507" s="211"/>
      <c r="AN507" s="132"/>
      <c r="AO507" s="132"/>
      <c r="AP507" s="149"/>
      <c r="AQ507" s="150"/>
      <c r="AR507" s="149"/>
      <c r="AS507" s="132"/>
      <c r="AT507" s="132"/>
      <c r="AU507" s="132"/>
      <c r="AV507" s="132"/>
      <c r="AW507" s="132"/>
      <c r="AX507" s="132"/>
      <c r="AY507" s="132"/>
      <c r="AZ507" s="132"/>
      <c r="BA507" s="132"/>
      <c r="BB507" s="132"/>
      <c r="BC507" s="132"/>
      <c r="BD507" s="132"/>
      <c r="BE507" s="132"/>
      <c r="BF507" s="132"/>
      <c r="BG507" s="132"/>
      <c r="BH507" s="132"/>
      <c r="BI507" s="132"/>
      <c r="BJ507" s="132"/>
      <c r="BK507" s="132"/>
      <c r="BL507" s="132"/>
      <c r="BM507" s="132"/>
      <c r="BN507" s="132"/>
    </row>
    <row r="508">
      <c r="A508" s="484" t="b">
        <v>0</v>
      </c>
      <c r="B508" s="513"/>
      <c r="C508" s="216"/>
      <c r="D508" s="514"/>
      <c r="E508" s="218"/>
      <c r="F508" s="219"/>
      <c r="G508" s="219"/>
      <c r="H508" s="219"/>
      <c r="I508" s="417"/>
      <c r="J508" s="417"/>
      <c r="K508" s="217"/>
      <c r="L508" s="217"/>
      <c r="M508" s="217"/>
      <c r="N508" s="287"/>
      <c r="O508" s="221">
        <v>6.0</v>
      </c>
      <c r="P508" s="222">
        <v>3.0</v>
      </c>
      <c r="Q508" s="298">
        <v>4.0</v>
      </c>
      <c r="R508" s="299">
        <v>6.0</v>
      </c>
      <c r="S508" s="300">
        <v>10.0</v>
      </c>
      <c r="T508" s="301">
        <v>7.0</v>
      </c>
      <c r="U508" s="227"/>
      <c r="V508" s="228"/>
      <c r="W508" s="229"/>
      <c r="X508" s="229"/>
      <c r="Y508" s="503"/>
      <c r="Z508" s="504"/>
      <c r="AA508" s="505"/>
      <c r="AB508" s="506"/>
      <c r="AC508" s="507"/>
      <c r="AD508" s="235" t="s">
        <v>142</v>
      </c>
      <c r="AE508" s="240"/>
      <c r="AF508" s="237"/>
      <c r="AG508" s="240"/>
      <c r="AH508" s="488"/>
      <c r="AI508" s="390"/>
      <c r="AJ508" s="240"/>
      <c r="AK508" s="241"/>
      <c r="AL508" s="242"/>
      <c r="AM508" s="243"/>
      <c r="AN508" s="219"/>
      <c r="AO508" s="219"/>
      <c r="AP508" s="244"/>
      <c r="AQ508" s="245"/>
      <c r="AR508" s="116"/>
      <c r="AS508" s="98"/>
      <c r="AT508" s="98"/>
      <c r="AU508" s="98"/>
      <c r="AV508" s="98"/>
      <c r="AW508" s="98"/>
      <c r="AX508" s="98"/>
      <c r="AY508" s="98"/>
      <c r="AZ508" s="98"/>
      <c r="BA508" s="98"/>
      <c r="BB508" s="98"/>
      <c r="BC508" s="98"/>
      <c r="BD508" s="98"/>
      <c r="BE508" s="98"/>
      <c r="BF508" s="98"/>
      <c r="BG508" s="98"/>
      <c r="BH508" s="98"/>
      <c r="BI508" s="98"/>
      <c r="BJ508" s="98"/>
      <c r="BK508" s="98"/>
      <c r="BL508" s="98"/>
      <c r="BM508" s="98"/>
      <c r="BN508" s="98"/>
    </row>
    <row r="509">
      <c r="A509" s="485" t="b">
        <v>0</v>
      </c>
      <c r="B509" s="288">
        <v>44616.0</v>
      </c>
      <c r="C509" s="289">
        <v>0.4989351851851852</v>
      </c>
      <c r="D509" s="291" t="s">
        <v>763</v>
      </c>
      <c r="E509" s="487" t="s">
        <v>16</v>
      </c>
      <c r="F509" s="395" t="s">
        <v>144</v>
      </c>
      <c r="G509" s="133" t="s">
        <v>54</v>
      </c>
      <c r="H509" s="251" t="s">
        <v>764</v>
      </c>
      <c r="I509" s="395" t="s">
        <v>294</v>
      </c>
      <c r="J509" s="395" t="s">
        <v>765</v>
      </c>
      <c r="K509" s="395" t="s">
        <v>765</v>
      </c>
      <c r="L509" s="395"/>
      <c r="M509" s="395"/>
      <c r="N509" s="195"/>
      <c r="O509" s="168">
        <v>6.0</v>
      </c>
      <c r="P509" s="410">
        <v>7.0</v>
      </c>
      <c r="Q509" s="305">
        <v>2.0</v>
      </c>
      <c r="R509" s="306">
        <v>2.0</v>
      </c>
      <c r="S509" s="307"/>
      <c r="T509" s="308"/>
      <c r="U509" s="200"/>
      <c r="V509" s="201"/>
      <c r="W509" s="202"/>
      <c r="X509" s="202"/>
      <c r="Y509" s="376">
        <v>0.0</v>
      </c>
      <c r="Z509" s="377">
        <v>30.0</v>
      </c>
      <c r="AA509" s="345" t="s">
        <v>133</v>
      </c>
      <c r="AB509" s="412">
        <v>1.0</v>
      </c>
      <c r="AC509" s="142">
        <v>0.4750462962962963</v>
      </c>
      <c r="AD509" s="206" t="s">
        <v>140</v>
      </c>
      <c r="AE509" s="207" t="s">
        <v>132</v>
      </c>
      <c r="AF509" s="133" t="s">
        <v>133</v>
      </c>
      <c r="AG509" s="207">
        <v>3.35</v>
      </c>
      <c r="AH509" s="449">
        <v>10.0</v>
      </c>
      <c r="AI509" s="209">
        <v>12.5</v>
      </c>
      <c r="AJ509" s="207">
        <v>0.0</v>
      </c>
      <c r="AK509" s="210">
        <v>-12.5</v>
      </c>
      <c r="AL509" s="114"/>
      <c r="AM509" s="265">
        <f>AK509+AM505</f>
        <v>2051.14</v>
      </c>
      <c r="AN509" s="266">
        <f>if(AM509&gt;AN505,AM509,AN505)</f>
        <v>2189.56</v>
      </c>
      <c r="AO509" s="266">
        <f>AM509-AN509</f>
        <v>-138.42</v>
      </c>
      <c r="AP509" s="267">
        <f>AO509/AN509</f>
        <v>-0.06321818082</v>
      </c>
      <c r="AQ509" s="268">
        <f>AK509/AI509</f>
        <v>-1</v>
      </c>
      <c r="AR509" s="149"/>
      <c r="AS509" s="132"/>
      <c r="AT509" s="132"/>
      <c r="AU509" s="132"/>
      <c r="AV509" s="132"/>
      <c r="AW509" s="132"/>
      <c r="AX509" s="132"/>
      <c r="AY509" s="132"/>
      <c r="AZ509" s="132"/>
      <c r="BA509" s="132"/>
      <c r="BB509" s="132"/>
      <c r="BC509" s="132"/>
      <c r="BD509" s="132"/>
      <c r="BE509" s="132"/>
      <c r="BF509" s="132"/>
      <c r="BG509" s="132"/>
      <c r="BH509" s="132"/>
      <c r="BI509" s="132"/>
      <c r="BJ509" s="132"/>
      <c r="BK509" s="132"/>
      <c r="BL509" s="132"/>
      <c r="BM509" s="132"/>
      <c r="BN509" s="132"/>
    </row>
    <row r="510">
      <c r="A510" s="484" t="b">
        <v>0</v>
      </c>
      <c r="B510" s="94"/>
      <c r="C510" s="95"/>
      <c r="D510" s="344">
        <v>1411.29</v>
      </c>
      <c r="E510" s="97"/>
      <c r="F510" s="98"/>
      <c r="G510" s="98"/>
      <c r="H510" s="98"/>
      <c r="I510" s="396">
        <v>1.34</v>
      </c>
      <c r="J510" s="396">
        <v>3.95</v>
      </c>
      <c r="K510" s="96"/>
      <c r="L510" s="96"/>
      <c r="M510" s="96"/>
      <c r="N510" s="270"/>
      <c r="O510" s="168">
        <v>6.0</v>
      </c>
      <c r="P510" s="410">
        <v>7.0</v>
      </c>
      <c r="Q510" s="305">
        <v>6.0</v>
      </c>
      <c r="R510" s="306">
        <v>6.0</v>
      </c>
      <c r="S510" s="307"/>
      <c r="T510" s="308"/>
      <c r="U510" s="200"/>
      <c r="V510" s="201"/>
      <c r="W510" s="202"/>
      <c r="X510" s="202"/>
      <c r="Y510" s="360">
        <v>0.0</v>
      </c>
      <c r="Z510" s="361">
        <v>0.0</v>
      </c>
      <c r="AA510" s="346" t="s">
        <v>133</v>
      </c>
      <c r="AB510" s="413">
        <v>2.0</v>
      </c>
      <c r="AC510" s="108">
        <v>0.49547453703703703</v>
      </c>
      <c r="AD510" s="273" t="s">
        <v>140</v>
      </c>
      <c r="AE510" s="274" t="s">
        <v>132</v>
      </c>
      <c r="AF510" s="99" t="s">
        <v>133</v>
      </c>
      <c r="AG510" s="274">
        <v>4.5</v>
      </c>
      <c r="AH510" s="411">
        <v>2.5</v>
      </c>
      <c r="AI510" s="112"/>
      <c r="AJ510" s="274"/>
      <c r="AK510" s="277"/>
      <c r="AL510" s="114"/>
      <c r="AM510" s="278"/>
      <c r="AN510" s="98"/>
      <c r="AO510" s="98"/>
      <c r="AP510" s="116"/>
      <c r="AQ510" s="117"/>
      <c r="AR510" s="116"/>
      <c r="AS510" s="98"/>
      <c r="AT510" s="98"/>
      <c r="AU510" s="98"/>
      <c r="AV510" s="98"/>
      <c r="AW510" s="98"/>
      <c r="AX510" s="98"/>
      <c r="AY510" s="98"/>
      <c r="AZ510" s="98"/>
      <c r="BA510" s="98"/>
      <c r="BB510" s="98"/>
      <c r="BC510" s="98"/>
      <c r="BD510" s="98"/>
      <c r="BE510" s="98"/>
      <c r="BF510" s="98"/>
      <c r="BG510" s="98"/>
      <c r="BH510" s="98"/>
      <c r="BI510" s="98"/>
      <c r="BJ510" s="98"/>
      <c r="BK510" s="98"/>
      <c r="BL510" s="98"/>
      <c r="BM510" s="98"/>
      <c r="BN510" s="98"/>
    </row>
    <row r="511">
      <c r="A511" s="485" t="b">
        <v>0</v>
      </c>
      <c r="B511" s="313"/>
      <c r="C511" s="314"/>
      <c r="D511" s="315"/>
      <c r="E511" s="316"/>
      <c r="F511" s="317"/>
      <c r="G511" s="317"/>
      <c r="H511" s="317"/>
      <c r="I511" s="382">
        <v>6603898.0</v>
      </c>
      <c r="J511" s="382">
        <v>9454286.0</v>
      </c>
      <c r="K511" s="315"/>
      <c r="L511" s="315"/>
      <c r="M511" s="315"/>
      <c r="N511" s="383"/>
      <c r="O511" s="221">
        <v>6.0</v>
      </c>
      <c r="P511" s="222">
        <v>7.0</v>
      </c>
      <c r="Q511" s="298">
        <v>6.0</v>
      </c>
      <c r="R511" s="299">
        <v>7.0</v>
      </c>
      <c r="S511" s="371"/>
      <c r="T511" s="372"/>
      <c r="U511" s="227"/>
      <c r="V511" s="228"/>
      <c r="W511" s="229"/>
      <c r="X511" s="229"/>
      <c r="Y511" s="373"/>
      <c r="Z511" s="374"/>
      <c r="AA511" s="375"/>
      <c r="AB511" s="509"/>
      <c r="AC511" s="510"/>
      <c r="AD511" s="322" t="s">
        <v>142</v>
      </c>
      <c r="AE511" s="331"/>
      <c r="AF511" s="328"/>
      <c r="AG511" s="331"/>
      <c r="AH511" s="490"/>
      <c r="AI511" s="384"/>
      <c r="AJ511" s="327"/>
      <c r="AK511" s="385"/>
      <c r="AL511" s="242"/>
      <c r="AM511" s="333"/>
      <c r="AN511" s="317"/>
      <c r="AO511" s="317"/>
      <c r="AP511" s="334"/>
      <c r="AQ511" s="335"/>
      <c r="AR511" s="149"/>
      <c r="AS511" s="132"/>
      <c r="AT511" s="132"/>
      <c r="AU511" s="132"/>
      <c r="AV511" s="132"/>
      <c r="AW511" s="132"/>
      <c r="AX511" s="132"/>
      <c r="AY511" s="132"/>
      <c r="AZ511" s="132"/>
      <c r="BA511" s="132"/>
      <c r="BB511" s="132"/>
      <c r="BC511" s="132"/>
      <c r="BD511" s="132"/>
      <c r="BE511" s="132"/>
      <c r="BF511" s="132"/>
      <c r="BG511" s="132"/>
      <c r="BH511" s="132"/>
      <c r="BI511" s="132"/>
      <c r="BJ511" s="132"/>
      <c r="BK511" s="132"/>
      <c r="BL511" s="132"/>
      <c r="BM511" s="132"/>
      <c r="BN511" s="132"/>
    </row>
    <row r="512">
      <c r="A512" s="484" t="b">
        <v>0</v>
      </c>
      <c r="B512" s="363">
        <v>44616.0</v>
      </c>
      <c r="C512" s="364">
        <v>0.5260416666666666</v>
      </c>
      <c r="D512" s="344" t="s">
        <v>766</v>
      </c>
      <c r="E512" s="486" t="s">
        <v>16</v>
      </c>
      <c r="F512" s="396" t="s">
        <v>144</v>
      </c>
      <c r="G512" s="99" t="s">
        <v>58</v>
      </c>
      <c r="H512" s="165" t="s">
        <v>764</v>
      </c>
      <c r="I512" s="396" t="s">
        <v>767</v>
      </c>
      <c r="J512" s="396" t="s">
        <v>768</v>
      </c>
      <c r="K512" s="396" t="s">
        <v>768</v>
      </c>
      <c r="L512" s="396"/>
      <c r="M512" s="396"/>
      <c r="N512" s="279" t="s">
        <v>769</v>
      </c>
      <c r="O512" s="168">
        <v>4.0</v>
      </c>
      <c r="P512" s="410">
        <v>6.0</v>
      </c>
      <c r="Q512" s="305">
        <v>6.0</v>
      </c>
      <c r="R512" s="306">
        <v>6.0</v>
      </c>
      <c r="S512" s="198"/>
      <c r="T512" s="199"/>
      <c r="U512" s="200"/>
      <c r="V512" s="201"/>
      <c r="W512" s="202"/>
      <c r="X512" s="202"/>
      <c r="Y512" s="273">
        <v>3.0</v>
      </c>
      <c r="Z512" s="271">
        <v>4.0</v>
      </c>
      <c r="AA512" s="346" t="s">
        <v>132</v>
      </c>
      <c r="AB512" s="413">
        <v>1.0</v>
      </c>
      <c r="AC512" s="108">
        <v>0.5190162037037037</v>
      </c>
      <c r="AD512" s="273" t="s">
        <v>140</v>
      </c>
      <c r="AE512" s="274" t="s">
        <v>133</v>
      </c>
      <c r="AF512" s="99" t="s">
        <v>166</v>
      </c>
      <c r="AG512" s="274">
        <v>1.11441988950276</v>
      </c>
      <c r="AH512" s="411">
        <v>5.43</v>
      </c>
      <c r="AI512" s="276">
        <v>0.62</v>
      </c>
      <c r="AJ512" s="274">
        <v>0.0</v>
      </c>
      <c r="AK512" s="277">
        <v>-0.62</v>
      </c>
      <c r="AL512" s="114"/>
      <c r="AM512" s="188">
        <f>AK512+AM509</f>
        <v>2050.52</v>
      </c>
      <c r="AN512" s="189">
        <f>if(AM512&gt;AN509,AM512,AN509)</f>
        <v>2189.56</v>
      </c>
      <c r="AO512" s="189">
        <f>AM512-AN512</f>
        <v>-139.04</v>
      </c>
      <c r="AP512" s="190">
        <f>AO512/AN512</f>
        <v>-0.06350134274</v>
      </c>
      <c r="AQ512" s="191">
        <f>AK512/AI512</f>
        <v>-1</v>
      </c>
      <c r="AR512" s="116"/>
      <c r="AS512" s="98"/>
      <c r="AT512" s="98"/>
      <c r="AU512" s="98"/>
      <c r="AV512" s="98"/>
      <c r="AW512" s="98"/>
      <c r="AX512" s="98"/>
      <c r="AY512" s="98"/>
      <c r="AZ512" s="98"/>
      <c r="BA512" s="98"/>
      <c r="BB512" s="98"/>
      <c r="BC512" s="98"/>
      <c r="BD512" s="98"/>
      <c r="BE512" s="98"/>
      <c r="BF512" s="98"/>
      <c r="BG512" s="98"/>
      <c r="BH512" s="98"/>
      <c r="BI512" s="98"/>
      <c r="BJ512" s="98"/>
      <c r="BK512" s="98"/>
      <c r="BL512" s="98"/>
      <c r="BM512" s="98"/>
      <c r="BN512" s="98"/>
    </row>
    <row r="513">
      <c r="A513" s="485" t="b">
        <v>0</v>
      </c>
      <c r="B513" s="128"/>
      <c r="C513" s="129"/>
      <c r="D513" s="291">
        <v>2567.64</v>
      </c>
      <c r="E513" s="131"/>
      <c r="F513" s="132"/>
      <c r="G513" s="132"/>
      <c r="H513" s="132"/>
      <c r="I513" s="395">
        <v>1.58</v>
      </c>
      <c r="J513" s="395">
        <v>2.68</v>
      </c>
      <c r="K513" s="130"/>
      <c r="L513" s="130"/>
      <c r="M513" s="130"/>
      <c r="N513" s="195"/>
      <c r="O513" s="369"/>
      <c r="P513" s="370"/>
      <c r="Q513" s="196"/>
      <c r="R513" s="197"/>
      <c r="S513" s="198"/>
      <c r="T513" s="199"/>
      <c r="U513" s="200"/>
      <c r="V513" s="201"/>
      <c r="W513" s="202"/>
      <c r="X513" s="202"/>
      <c r="Y513" s="143"/>
      <c r="Z513" s="367"/>
      <c r="AA513" s="140"/>
      <c r="AB513" s="420"/>
      <c r="AC513" s="421"/>
      <c r="AD513" s="206"/>
      <c r="AE513" s="144"/>
      <c r="AF513" s="133"/>
      <c r="AG513" s="144"/>
      <c r="AH513" s="430"/>
      <c r="AI513" s="146"/>
      <c r="AJ513" s="207"/>
      <c r="AK513" s="210"/>
      <c r="AL513" s="114"/>
      <c r="AM513" s="211"/>
      <c r="AN513" s="132"/>
      <c r="AO513" s="132"/>
      <c r="AP513" s="149"/>
      <c r="AQ513" s="150"/>
      <c r="AR513" s="149"/>
      <c r="AS513" s="132"/>
      <c r="AT513" s="132"/>
      <c r="AU513" s="132"/>
      <c r="AV513" s="132"/>
      <c r="AW513" s="132"/>
      <c r="AX513" s="132"/>
      <c r="AY513" s="132"/>
      <c r="AZ513" s="132"/>
      <c r="BA513" s="132"/>
      <c r="BB513" s="132"/>
      <c r="BC513" s="132"/>
      <c r="BD513" s="132"/>
      <c r="BE513" s="132"/>
      <c r="BF513" s="132"/>
      <c r="BG513" s="132"/>
      <c r="BH513" s="132"/>
      <c r="BI513" s="132"/>
      <c r="BJ513" s="132"/>
      <c r="BK513" s="132"/>
      <c r="BL513" s="132"/>
      <c r="BM513" s="132"/>
      <c r="BN513" s="132"/>
    </row>
    <row r="514">
      <c r="A514" s="484" t="b">
        <v>0</v>
      </c>
      <c r="B514" s="215"/>
      <c r="C514" s="216"/>
      <c r="D514" s="217"/>
      <c r="E514" s="218"/>
      <c r="F514" s="219"/>
      <c r="G514" s="219"/>
      <c r="H514" s="219"/>
      <c r="I514" s="417">
        <v>3.8433406E7</v>
      </c>
      <c r="J514" s="417">
        <v>1.9916211E7</v>
      </c>
      <c r="K514" s="217"/>
      <c r="L514" s="217"/>
      <c r="M514" s="217"/>
      <c r="N514" s="287"/>
      <c r="O514" s="221">
        <v>4.0</v>
      </c>
      <c r="P514" s="222">
        <v>6.0</v>
      </c>
      <c r="Q514" s="298">
        <v>7.0</v>
      </c>
      <c r="R514" s="299">
        <v>6.0</v>
      </c>
      <c r="S514" s="300">
        <v>3.0</v>
      </c>
      <c r="T514" s="301">
        <v>10.0</v>
      </c>
      <c r="U514" s="227"/>
      <c r="V514" s="228"/>
      <c r="W514" s="229"/>
      <c r="X514" s="229"/>
      <c r="Y514" s="302"/>
      <c r="Z514" s="231"/>
      <c r="AA514" s="232"/>
      <c r="AB514" s="233"/>
      <c r="AC514" s="234"/>
      <c r="AD514" s="235" t="s">
        <v>142</v>
      </c>
      <c r="AE514" s="236"/>
      <c r="AF514" s="237"/>
      <c r="AG514" s="236"/>
      <c r="AH514" s="463"/>
      <c r="AI514" s="390"/>
      <c r="AJ514" s="236"/>
      <c r="AK514" s="391"/>
      <c r="AL514" s="242"/>
      <c r="AM514" s="243"/>
      <c r="AN514" s="219"/>
      <c r="AO514" s="219"/>
      <c r="AP514" s="244"/>
      <c r="AQ514" s="245"/>
      <c r="AR514" s="116"/>
      <c r="AS514" s="98"/>
      <c r="AT514" s="98"/>
      <c r="AU514" s="98"/>
      <c r="AV514" s="98"/>
      <c r="AW514" s="98"/>
      <c r="AX514" s="98"/>
      <c r="AY514" s="98"/>
      <c r="AZ514" s="98"/>
      <c r="BA514" s="98"/>
      <c r="BB514" s="98"/>
      <c r="BC514" s="98"/>
      <c r="BD514" s="98"/>
      <c r="BE514" s="98"/>
      <c r="BF514" s="98"/>
      <c r="BG514" s="98"/>
      <c r="BH514" s="98"/>
      <c r="BI514" s="98"/>
      <c r="BJ514" s="98"/>
      <c r="BK514" s="98"/>
      <c r="BL514" s="98"/>
      <c r="BM514" s="98"/>
      <c r="BN514" s="98"/>
    </row>
    <row r="515">
      <c r="A515" s="485" t="b">
        <v>0</v>
      </c>
      <c r="B515" s="288">
        <v>44616.0</v>
      </c>
      <c r="C515" s="289">
        <v>0.5394907407407408</v>
      </c>
      <c r="D515" s="291" t="s">
        <v>770</v>
      </c>
      <c r="E515" s="487" t="s">
        <v>16</v>
      </c>
      <c r="F515" s="395" t="s">
        <v>144</v>
      </c>
      <c r="G515" s="133" t="s">
        <v>56</v>
      </c>
      <c r="H515" s="251" t="s">
        <v>312</v>
      </c>
      <c r="I515" s="395" t="s">
        <v>556</v>
      </c>
      <c r="J515" s="395" t="s">
        <v>730</v>
      </c>
      <c r="K515" s="395" t="s">
        <v>730</v>
      </c>
      <c r="L515" s="395"/>
      <c r="M515" s="395"/>
      <c r="N515" s="195"/>
      <c r="O515" s="303">
        <v>4.0</v>
      </c>
      <c r="P515" s="304">
        <v>0.0</v>
      </c>
      <c r="Q515" s="196"/>
      <c r="R515" s="197"/>
      <c r="S515" s="198"/>
      <c r="T515" s="199"/>
      <c r="U515" s="200"/>
      <c r="V515" s="201"/>
      <c r="W515" s="202"/>
      <c r="X515" s="202"/>
      <c r="Y515" s="376">
        <v>0.0</v>
      </c>
      <c r="Z515" s="377">
        <v>0.0</v>
      </c>
      <c r="AA515" s="345" t="s">
        <v>132</v>
      </c>
      <c r="AB515" s="412">
        <v>1.0</v>
      </c>
      <c r="AC515" s="142">
        <v>0.47931712962962963</v>
      </c>
      <c r="AD515" s="206" t="s">
        <v>140</v>
      </c>
      <c r="AE515" s="207" t="s">
        <v>133</v>
      </c>
      <c r="AF515" s="133" t="s">
        <v>133</v>
      </c>
      <c r="AG515" s="207">
        <v>2.62</v>
      </c>
      <c r="AH515" s="449">
        <v>15.0</v>
      </c>
      <c r="AI515" s="209">
        <v>20.0</v>
      </c>
      <c r="AJ515" s="207">
        <v>0.72</v>
      </c>
      <c r="AK515" s="210">
        <v>35.34</v>
      </c>
      <c r="AL515" s="114"/>
      <c r="AM515" s="265">
        <f>AK515+AM512</f>
        <v>2085.86</v>
      </c>
      <c r="AN515" s="266">
        <f>if(AM515&gt;AN512,AM515,AN512)</f>
        <v>2189.56</v>
      </c>
      <c r="AO515" s="266">
        <f>AM515-AN515</f>
        <v>-103.7</v>
      </c>
      <c r="AP515" s="267">
        <f>AO515/AN515</f>
        <v>-0.04736111365</v>
      </c>
      <c r="AQ515" s="268">
        <f>AK515/AI515</f>
        <v>1.767</v>
      </c>
      <c r="AR515" s="149"/>
      <c r="AS515" s="132"/>
      <c r="AT515" s="132"/>
      <c r="AU515" s="132"/>
      <c r="AV515" s="132"/>
      <c r="AW515" s="132"/>
      <c r="AX515" s="132"/>
      <c r="AY515" s="132"/>
      <c r="AZ515" s="132"/>
      <c r="BA515" s="132"/>
      <c r="BB515" s="132"/>
      <c r="BC515" s="132"/>
      <c r="BD515" s="132"/>
      <c r="BE515" s="132"/>
      <c r="BF515" s="132"/>
      <c r="BG515" s="132"/>
      <c r="BH515" s="132"/>
      <c r="BI515" s="132"/>
      <c r="BJ515" s="132"/>
      <c r="BK515" s="132"/>
      <c r="BL515" s="132"/>
      <c r="BM515" s="132"/>
      <c r="BN515" s="132"/>
    </row>
    <row r="516">
      <c r="A516" s="484" t="b">
        <v>0</v>
      </c>
      <c r="B516" s="94"/>
      <c r="C516" s="95"/>
      <c r="D516" s="344">
        <v>48822.38</v>
      </c>
      <c r="E516" s="97"/>
      <c r="F516" s="98"/>
      <c r="G516" s="98"/>
      <c r="H516" s="98" t="str">
        <f>VLOOKUP(H515,VALIDATION!F:G,2,false)</f>
        <v>621372420cf04c247406e056</v>
      </c>
      <c r="I516" s="396">
        <v>4.2</v>
      </c>
      <c r="J516" s="396">
        <v>1.31</v>
      </c>
      <c r="K516" s="96"/>
      <c r="L516" s="96"/>
      <c r="M516" s="96"/>
      <c r="N516" s="270"/>
      <c r="O516" s="168">
        <v>6.0</v>
      </c>
      <c r="P516" s="169">
        <v>2.0</v>
      </c>
      <c r="Q516" s="305">
        <v>1.0</v>
      </c>
      <c r="R516" s="306">
        <v>0.0</v>
      </c>
      <c r="S516" s="198"/>
      <c r="T516" s="199"/>
      <c r="U516" s="200"/>
      <c r="V516" s="201"/>
      <c r="W516" s="202"/>
      <c r="X516" s="202"/>
      <c r="Y516" s="360">
        <v>40.0</v>
      </c>
      <c r="Z516" s="361">
        <v>30.0</v>
      </c>
      <c r="AA516" s="346" t="s">
        <v>133</v>
      </c>
      <c r="AB516" s="413">
        <v>2.0</v>
      </c>
      <c r="AC516" s="108">
        <v>0.49400462962962965</v>
      </c>
      <c r="AD516" s="273" t="s">
        <v>140</v>
      </c>
      <c r="AE516" s="274" t="s">
        <v>133</v>
      </c>
      <c r="AF516" s="99" t="s">
        <v>133</v>
      </c>
      <c r="AG516" s="274">
        <v>3.35</v>
      </c>
      <c r="AH516" s="411">
        <v>5.0</v>
      </c>
      <c r="AI516" s="112"/>
      <c r="AJ516" s="274"/>
      <c r="AK516" s="277"/>
      <c r="AL516" s="114"/>
      <c r="AM516" s="278"/>
      <c r="AN516" s="98"/>
      <c r="AO516" s="98"/>
      <c r="AP516" s="116"/>
      <c r="AQ516" s="117"/>
      <c r="AR516" s="116"/>
      <c r="AS516" s="98"/>
      <c r="AT516" s="98"/>
      <c r="AU516" s="98"/>
      <c r="AV516" s="98"/>
      <c r="AW516" s="98"/>
      <c r="AX516" s="98"/>
      <c r="AY516" s="98"/>
      <c r="AZ516" s="98"/>
      <c r="BA516" s="98"/>
      <c r="BB516" s="98"/>
      <c r="BC516" s="98"/>
      <c r="BD516" s="98"/>
      <c r="BE516" s="98"/>
      <c r="BF516" s="98"/>
      <c r="BG516" s="98"/>
      <c r="BH516" s="98"/>
      <c r="BI516" s="98"/>
      <c r="BJ516" s="98"/>
      <c r="BK516" s="98"/>
      <c r="BL516" s="98"/>
      <c r="BM516" s="98"/>
      <c r="BN516" s="98"/>
    </row>
    <row r="517">
      <c r="A517" s="485" t="b">
        <v>0</v>
      </c>
      <c r="B517" s="313"/>
      <c r="C517" s="314"/>
      <c r="D517" s="315"/>
      <c r="E517" s="316"/>
      <c r="F517" s="317"/>
      <c r="G517" s="317"/>
      <c r="H517" s="317"/>
      <c r="I517" s="382">
        <v>1.0691901E7</v>
      </c>
      <c r="J517" s="382">
        <v>7797771.0</v>
      </c>
      <c r="K517" s="315"/>
      <c r="L517" s="315"/>
      <c r="M517" s="315"/>
      <c r="N517" s="383"/>
      <c r="O517" s="221">
        <v>6.0</v>
      </c>
      <c r="P517" s="222">
        <v>2.0</v>
      </c>
      <c r="Q517" s="298">
        <v>3.0</v>
      </c>
      <c r="R517" s="299">
        <v>6.0</v>
      </c>
      <c r="S517" s="300">
        <v>1.0</v>
      </c>
      <c r="T517" s="301">
        <v>6.0</v>
      </c>
      <c r="U517" s="227"/>
      <c r="V517" s="228"/>
      <c r="W517" s="229"/>
      <c r="X517" s="229"/>
      <c r="Y517" s="342"/>
      <c r="Z517" s="323"/>
      <c r="AA517" s="324"/>
      <c r="AB517" s="343"/>
      <c r="AC517" s="326"/>
      <c r="AD517" s="322" t="s">
        <v>142</v>
      </c>
      <c r="AE517" s="327"/>
      <c r="AF517" s="328"/>
      <c r="AG517" s="327"/>
      <c r="AH517" s="444"/>
      <c r="AI517" s="384"/>
      <c r="AJ517" s="327"/>
      <c r="AK517" s="385"/>
      <c r="AL517" s="242"/>
      <c r="AM517" s="333"/>
      <c r="AN517" s="317"/>
      <c r="AO517" s="317"/>
      <c r="AP517" s="334"/>
      <c r="AQ517" s="335"/>
      <c r="AR517" s="149"/>
      <c r="AS517" s="132"/>
      <c r="AT517" s="132"/>
      <c r="AU517" s="132"/>
      <c r="AV517" s="132"/>
      <c r="AW517" s="132"/>
      <c r="AX517" s="132"/>
      <c r="AY517" s="132"/>
      <c r="AZ517" s="132"/>
      <c r="BA517" s="132"/>
      <c r="BB517" s="132"/>
      <c r="BC517" s="132"/>
      <c r="BD517" s="132"/>
      <c r="BE517" s="132"/>
      <c r="BF517" s="132"/>
      <c r="BG517" s="132"/>
      <c r="BH517" s="132"/>
      <c r="BI517" s="132"/>
      <c r="BJ517" s="132"/>
      <c r="BK517" s="132"/>
      <c r="BL517" s="132"/>
      <c r="BM517" s="132"/>
      <c r="BN517" s="132"/>
    </row>
    <row r="518">
      <c r="A518" s="484" t="b">
        <v>0</v>
      </c>
      <c r="B518" s="363">
        <v>44616.0</v>
      </c>
      <c r="C518" s="364">
        <v>0.6113888888888889</v>
      </c>
      <c r="D518" s="344" t="s">
        <v>771</v>
      </c>
      <c r="E518" s="486" t="s">
        <v>16</v>
      </c>
      <c r="F518" s="396" t="s">
        <v>144</v>
      </c>
      <c r="G518" s="99" t="s">
        <v>54</v>
      </c>
      <c r="H518" s="165" t="s">
        <v>312</v>
      </c>
      <c r="I518" s="396" t="s">
        <v>772</v>
      </c>
      <c r="J518" s="396" t="s">
        <v>401</v>
      </c>
      <c r="K518" s="396" t="s">
        <v>772</v>
      </c>
      <c r="L518" s="396"/>
      <c r="M518" s="396"/>
      <c r="N518" s="270"/>
      <c r="O518" s="168">
        <v>6.0</v>
      </c>
      <c r="P518" s="169">
        <v>3.0</v>
      </c>
      <c r="Q518" s="305">
        <v>2.0</v>
      </c>
      <c r="R518" s="306">
        <v>1.0</v>
      </c>
      <c r="S518" s="198"/>
      <c r="T518" s="199"/>
      <c r="U518" s="200"/>
      <c r="V518" s="201"/>
      <c r="W518" s="202"/>
      <c r="X518" s="202"/>
      <c r="Y518" s="360">
        <v>0.0</v>
      </c>
      <c r="Z518" s="361">
        <v>0.0</v>
      </c>
      <c r="AA518" s="346" t="s">
        <v>132</v>
      </c>
      <c r="AB518" s="413">
        <v>1.0</v>
      </c>
      <c r="AC518" s="108">
        <v>0.5915046296296296</v>
      </c>
      <c r="AD518" s="273" t="s">
        <v>140</v>
      </c>
      <c r="AE518" s="274" t="s">
        <v>133</v>
      </c>
      <c r="AF518" s="99" t="s">
        <v>133</v>
      </c>
      <c r="AG518" s="274">
        <v>8.6</v>
      </c>
      <c r="AH518" s="411">
        <v>1.32</v>
      </c>
      <c r="AI518" s="276">
        <v>12.5</v>
      </c>
      <c r="AJ518" s="274">
        <v>0.0</v>
      </c>
      <c r="AK518" s="277">
        <v>-12.5</v>
      </c>
      <c r="AL518" s="114"/>
      <c r="AM518" s="188">
        <f>AK518+AM515</f>
        <v>2073.36</v>
      </c>
      <c r="AN518" s="189">
        <f>if(AM518&gt;AN515,AM518,AN515)</f>
        <v>2189.56</v>
      </c>
      <c r="AO518" s="189">
        <f>AM518-AN518</f>
        <v>-116.2</v>
      </c>
      <c r="AP518" s="190">
        <f>AO518/AN518</f>
        <v>-0.0530700232</v>
      </c>
      <c r="AQ518" s="191">
        <f>AK518/AI518</f>
        <v>-1</v>
      </c>
      <c r="AR518" s="116"/>
      <c r="AS518" s="98"/>
      <c r="AT518" s="98"/>
      <c r="AU518" s="98"/>
      <c r="AV518" s="98"/>
      <c r="AW518" s="98"/>
      <c r="AX518" s="98"/>
      <c r="AY518" s="98"/>
      <c r="AZ518" s="98"/>
      <c r="BA518" s="98"/>
      <c r="BB518" s="98"/>
      <c r="BC518" s="98"/>
      <c r="BD518" s="98"/>
      <c r="BE518" s="98"/>
      <c r="BF518" s="98"/>
      <c r="BG518" s="98"/>
      <c r="BH518" s="98"/>
      <c r="BI518" s="98"/>
      <c r="BJ518" s="98"/>
      <c r="BK518" s="98"/>
      <c r="BL518" s="98"/>
      <c r="BM518" s="98"/>
      <c r="BN518" s="98"/>
    </row>
    <row r="519">
      <c r="A519" s="485" t="b">
        <v>0</v>
      </c>
      <c r="B519" s="128"/>
      <c r="C519" s="129"/>
      <c r="D519" s="291">
        <v>114734.93</v>
      </c>
      <c r="E519" s="131"/>
      <c r="F519" s="132"/>
      <c r="G519" s="132"/>
      <c r="H519" s="132" t="str">
        <f>VLOOKUP(H518,VALIDATION!F:G,2,false)</f>
        <v>621372420cf04c247406e056</v>
      </c>
      <c r="I519" s="395">
        <v>2.72</v>
      </c>
      <c r="J519" s="395">
        <v>1.57</v>
      </c>
      <c r="K519" s="130"/>
      <c r="L519" s="130"/>
      <c r="M519" s="130"/>
      <c r="N519" s="195"/>
      <c r="O519" s="168">
        <v>6.0</v>
      </c>
      <c r="P519" s="169">
        <v>3.0</v>
      </c>
      <c r="Q519" s="305">
        <v>2.0</v>
      </c>
      <c r="R519" s="306">
        <v>1.0</v>
      </c>
      <c r="S519" s="198"/>
      <c r="T519" s="199"/>
      <c r="U519" s="200"/>
      <c r="V519" s="201"/>
      <c r="W519" s="202"/>
      <c r="X519" s="202"/>
      <c r="Y519" s="376">
        <v>0.0</v>
      </c>
      <c r="Z519" s="377">
        <v>0.0</v>
      </c>
      <c r="AA519" s="345" t="s">
        <v>132</v>
      </c>
      <c r="AB519" s="412">
        <v>2.0</v>
      </c>
      <c r="AC519" s="142">
        <v>0.5915972222222222</v>
      </c>
      <c r="AD519" s="206" t="s">
        <v>140</v>
      </c>
      <c r="AE519" s="207" t="s">
        <v>133</v>
      </c>
      <c r="AF519" s="133" t="s">
        <v>133</v>
      </c>
      <c r="AG519" s="207">
        <v>8.6</v>
      </c>
      <c r="AH519" s="449">
        <v>10.0</v>
      </c>
      <c r="AI519" s="146"/>
      <c r="AJ519" s="207"/>
      <c r="AK519" s="210"/>
      <c r="AL519" s="114"/>
      <c r="AM519" s="211"/>
      <c r="AN519" s="132"/>
      <c r="AO519" s="132"/>
      <c r="AP519" s="149"/>
      <c r="AQ519" s="150"/>
      <c r="AR519" s="149"/>
      <c r="AS519" s="132"/>
      <c r="AT519" s="132"/>
      <c r="AU519" s="132"/>
      <c r="AV519" s="132"/>
      <c r="AW519" s="132"/>
      <c r="AX519" s="132"/>
      <c r="AY519" s="132"/>
      <c r="AZ519" s="132"/>
      <c r="BA519" s="132"/>
      <c r="BB519" s="132"/>
      <c r="BC519" s="132"/>
      <c r="BD519" s="132"/>
      <c r="BE519" s="132"/>
      <c r="BF519" s="132"/>
      <c r="BG519" s="132"/>
      <c r="BH519" s="132"/>
      <c r="BI519" s="132"/>
      <c r="BJ519" s="132"/>
      <c r="BK519" s="132"/>
      <c r="BL519" s="132"/>
      <c r="BM519" s="132"/>
      <c r="BN519" s="132"/>
    </row>
    <row r="520">
      <c r="A520" s="484" t="b">
        <v>0</v>
      </c>
      <c r="B520" s="94"/>
      <c r="C520" s="95"/>
      <c r="D520" s="96"/>
      <c r="E520" s="97"/>
      <c r="F520" s="98"/>
      <c r="G520" s="98"/>
      <c r="H520" s="98"/>
      <c r="I520" s="396">
        <v>1.9924838E7</v>
      </c>
      <c r="J520" s="396">
        <v>1.0372253E7</v>
      </c>
      <c r="K520" s="96"/>
      <c r="L520" s="96"/>
      <c r="M520" s="96"/>
      <c r="N520" s="270"/>
      <c r="O520" s="168">
        <v>6.0</v>
      </c>
      <c r="P520" s="169">
        <v>3.0</v>
      </c>
      <c r="Q520" s="305">
        <v>2.0</v>
      </c>
      <c r="R520" s="306">
        <v>1.0</v>
      </c>
      <c r="S520" s="198"/>
      <c r="T520" s="199"/>
      <c r="U520" s="200"/>
      <c r="V520" s="201"/>
      <c r="W520" s="202"/>
      <c r="X520" s="202"/>
      <c r="Y520" s="360">
        <v>0.0</v>
      </c>
      <c r="Z520" s="361">
        <v>0.0</v>
      </c>
      <c r="AA520" s="346" t="s">
        <v>132</v>
      </c>
      <c r="AB520" s="413">
        <v>3.0</v>
      </c>
      <c r="AC520" s="108">
        <v>0.5919328703703703</v>
      </c>
      <c r="AD520" s="273" t="s">
        <v>140</v>
      </c>
      <c r="AE520" s="274" t="s">
        <v>133</v>
      </c>
      <c r="AF520" s="99" t="s">
        <v>133</v>
      </c>
      <c r="AG520" s="274">
        <v>8.6</v>
      </c>
      <c r="AH520" s="411">
        <v>1.18</v>
      </c>
      <c r="AI520" s="112"/>
      <c r="AJ520" s="110"/>
      <c r="AK520" s="113"/>
      <c r="AL520" s="114"/>
      <c r="AM520" s="278"/>
      <c r="AN520" s="98"/>
      <c r="AO520" s="98"/>
      <c r="AP520" s="116"/>
      <c r="AQ520" s="117"/>
      <c r="AR520" s="116"/>
      <c r="AS520" s="98"/>
      <c r="AT520" s="98"/>
      <c r="AU520" s="98"/>
      <c r="AV520" s="98"/>
      <c r="AW520" s="98"/>
      <c r="AX520" s="98"/>
      <c r="AY520" s="98"/>
      <c r="AZ520" s="98"/>
      <c r="BA520" s="98"/>
      <c r="BB520" s="98"/>
      <c r="BC520" s="98"/>
      <c r="BD520" s="98"/>
      <c r="BE520" s="98"/>
      <c r="BF520" s="98"/>
      <c r="BG520" s="98"/>
      <c r="BH520" s="98"/>
      <c r="BI520" s="98"/>
      <c r="BJ520" s="98"/>
      <c r="BK520" s="98"/>
      <c r="BL520" s="98"/>
      <c r="BM520" s="98"/>
      <c r="BN520" s="98"/>
    </row>
    <row r="521">
      <c r="A521" s="485" t="b">
        <v>0</v>
      </c>
      <c r="B521" s="313"/>
      <c r="C521" s="314"/>
      <c r="D521" s="315"/>
      <c r="E521" s="316"/>
      <c r="F521" s="317"/>
      <c r="G521" s="317"/>
      <c r="H521" s="317"/>
      <c r="I521" s="317"/>
      <c r="J521" s="317"/>
      <c r="K521" s="315"/>
      <c r="L521" s="315"/>
      <c r="M521" s="315"/>
      <c r="N521" s="383"/>
      <c r="O521" s="221">
        <v>6.0</v>
      </c>
      <c r="P521" s="222">
        <v>3.0</v>
      </c>
      <c r="Q521" s="298">
        <v>6.0</v>
      </c>
      <c r="R521" s="299">
        <v>3.0</v>
      </c>
      <c r="S521" s="225"/>
      <c r="T521" s="226"/>
      <c r="U521" s="227"/>
      <c r="V521" s="228"/>
      <c r="W521" s="229"/>
      <c r="X521" s="229"/>
      <c r="Y521" s="342"/>
      <c r="Z521" s="323"/>
      <c r="AA521" s="324"/>
      <c r="AB521" s="343"/>
      <c r="AC521" s="326"/>
      <c r="AD521" s="322" t="s">
        <v>142</v>
      </c>
      <c r="AE521" s="327"/>
      <c r="AF521" s="328"/>
      <c r="AG521" s="327"/>
      <c r="AH521" s="444"/>
      <c r="AI521" s="384"/>
      <c r="AJ521" s="327"/>
      <c r="AK521" s="385"/>
      <c r="AL521" s="242"/>
      <c r="AM521" s="333"/>
      <c r="AN521" s="317"/>
      <c r="AO521" s="317"/>
      <c r="AP521" s="334"/>
      <c r="AQ521" s="335"/>
      <c r="AR521" s="149"/>
      <c r="AS521" s="132"/>
      <c r="AT521" s="132"/>
      <c r="AU521" s="132"/>
      <c r="AV521" s="132"/>
      <c r="AW521" s="132"/>
      <c r="AX521" s="132"/>
      <c r="AY521" s="132"/>
      <c r="AZ521" s="132"/>
      <c r="BA521" s="132"/>
      <c r="BB521" s="132"/>
      <c r="BC521" s="132"/>
      <c r="BD521" s="132"/>
      <c r="BE521" s="132"/>
      <c r="BF521" s="132"/>
      <c r="BG521" s="132"/>
      <c r="BH521" s="132"/>
      <c r="BI521" s="132"/>
      <c r="BJ521" s="132"/>
      <c r="BK521" s="132"/>
      <c r="BL521" s="132"/>
      <c r="BM521" s="132"/>
      <c r="BN521" s="132"/>
    </row>
    <row r="522">
      <c r="A522" s="484" t="b">
        <v>0</v>
      </c>
      <c r="B522" s="363">
        <v>44615.0</v>
      </c>
      <c r="C522" s="364">
        <v>0.4348263888888889</v>
      </c>
      <c r="D522" s="344" t="s">
        <v>773</v>
      </c>
      <c r="E522" s="486" t="s">
        <v>16</v>
      </c>
      <c r="F522" s="396" t="s">
        <v>144</v>
      </c>
      <c r="G522" s="99" t="s">
        <v>59</v>
      </c>
      <c r="H522" s="165" t="s">
        <v>320</v>
      </c>
      <c r="I522" s="396" t="s">
        <v>774</v>
      </c>
      <c r="J522" s="396" t="s">
        <v>742</v>
      </c>
      <c r="K522" s="396" t="s">
        <v>742</v>
      </c>
      <c r="L522" s="396"/>
      <c r="M522" s="396"/>
      <c r="N522" s="270"/>
      <c r="O522" s="168">
        <v>4.0</v>
      </c>
      <c r="P522" s="410">
        <v>6.0</v>
      </c>
      <c r="Q522" s="305">
        <v>1.0</v>
      </c>
      <c r="R522" s="306">
        <v>2.0</v>
      </c>
      <c r="S522" s="198"/>
      <c r="T522" s="199"/>
      <c r="U522" s="200"/>
      <c r="V522" s="201"/>
      <c r="W522" s="202"/>
      <c r="X522" s="202"/>
      <c r="Y522" s="360">
        <v>0.0</v>
      </c>
      <c r="Z522" s="361">
        <v>40.0</v>
      </c>
      <c r="AA522" s="346" t="s">
        <v>132</v>
      </c>
      <c r="AB522" s="413">
        <v>1.0</v>
      </c>
      <c r="AC522" s="108">
        <v>0.42333333333333334</v>
      </c>
      <c r="AD522" s="273" t="s">
        <v>140</v>
      </c>
      <c r="AE522" s="274" t="s">
        <v>133</v>
      </c>
      <c r="AF522" s="99" t="s">
        <v>166</v>
      </c>
      <c r="AG522" s="274">
        <v>1.06</v>
      </c>
      <c r="AH522" s="411">
        <v>83.33</v>
      </c>
      <c r="AI522" s="276">
        <v>5.0</v>
      </c>
      <c r="AJ522" s="274">
        <v>0.0</v>
      </c>
      <c r="AK522" s="277">
        <v>-5.0</v>
      </c>
      <c r="AL522" s="114"/>
      <c r="AM522" s="188">
        <f>AK522+AM518</f>
        <v>2068.36</v>
      </c>
      <c r="AN522" s="189">
        <f>if(AM522&gt;AN518,AM522,AN518)</f>
        <v>2189.56</v>
      </c>
      <c r="AO522" s="189">
        <f>AM522-AN522</f>
        <v>-121.2</v>
      </c>
      <c r="AP522" s="190">
        <f>AO522/AN522</f>
        <v>-0.05535358702</v>
      </c>
      <c r="AQ522" s="191">
        <f>AK522/AI522</f>
        <v>-1</v>
      </c>
      <c r="AR522" s="116"/>
      <c r="AS522" s="98"/>
      <c r="AT522" s="98"/>
      <c r="AU522" s="98"/>
      <c r="AV522" s="98"/>
      <c r="AW522" s="98"/>
      <c r="AX522" s="98"/>
      <c r="AY522" s="98"/>
      <c r="AZ522" s="98"/>
      <c r="BA522" s="98"/>
      <c r="BB522" s="98"/>
      <c r="BC522" s="98"/>
      <c r="BD522" s="98"/>
      <c r="BE522" s="98"/>
      <c r="BF522" s="98"/>
      <c r="BG522" s="98"/>
      <c r="BH522" s="98"/>
      <c r="BI522" s="98"/>
      <c r="BJ522" s="98"/>
      <c r="BK522" s="98"/>
      <c r="BL522" s="98"/>
      <c r="BM522" s="98"/>
      <c r="BN522" s="98"/>
    </row>
    <row r="523">
      <c r="A523" s="485" t="b">
        <v>0</v>
      </c>
      <c r="B523" s="128"/>
      <c r="C523" s="129"/>
      <c r="D523" s="291">
        <v>7541.86</v>
      </c>
      <c r="E523" s="131"/>
      <c r="F523" s="132"/>
      <c r="G523" s="132"/>
      <c r="H523" s="132" t="str">
        <f>VLOOKUP(H522,VALIDATION!F:G,2,false)</f>
        <v>6213726f0cf04c247406e069</v>
      </c>
      <c r="I523" s="395">
        <v>2.36</v>
      </c>
      <c r="J523" s="395">
        <v>1.72</v>
      </c>
      <c r="K523" s="130"/>
      <c r="L523" s="130"/>
      <c r="M523" s="130"/>
      <c r="N523" s="458"/>
      <c r="O523" s="369"/>
      <c r="P523" s="370"/>
      <c r="Q523" s="196"/>
      <c r="R523" s="197"/>
      <c r="S523" s="198"/>
      <c r="T523" s="199"/>
      <c r="U523" s="200"/>
      <c r="V523" s="201"/>
      <c r="W523" s="202"/>
      <c r="X523" s="202"/>
      <c r="Y523" s="143"/>
      <c r="Z523" s="367"/>
      <c r="AA523" s="140"/>
      <c r="AB523" s="420"/>
      <c r="AC523" s="421"/>
      <c r="AD523" s="206"/>
      <c r="AE523" s="144"/>
      <c r="AF523" s="133"/>
      <c r="AG523" s="144"/>
      <c r="AH523" s="430"/>
      <c r="AI523" s="146"/>
      <c r="AJ523" s="207"/>
      <c r="AK523" s="210"/>
      <c r="AL523" s="114"/>
      <c r="AM523" s="211"/>
      <c r="AN523" s="132"/>
      <c r="AO523" s="132"/>
      <c r="AP523" s="149"/>
      <c r="AQ523" s="150"/>
      <c r="AR523" s="149"/>
      <c r="AS523" s="132"/>
      <c r="AT523" s="132"/>
      <c r="AU523" s="132"/>
      <c r="AV523" s="132"/>
      <c r="AW523" s="132"/>
      <c r="AX523" s="132"/>
      <c r="AY523" s="132"/>
      <c r="AZ523" s="132"/>
      <c r="BA523" s="132"/>
      <c r="BB523" s="132"/>
      <c r="BC523" s="132"/>
      <c r="BD523" s="132"/>
      <c r="BE523" s="132"/>
      <c r="BF523" s="132"/>
      <c r="BG523" s="132"/>
      <c r="BH523" s="132"/>
      <c r="BI523" s="132"/>
      <c r="BJ523" s="132"/>
      <c r="BK523" s="132"/>
      <c r="BL523" s="132"/>
      <c r="BM523" s="132"/>
      <c r="BN523" s="132"/>
    </row>
    <row r="524">
      <c r="A524" s="484" t="b">
        <v>0</v>
      </c>
      <c r="B524" s="215"/>
      <c r="C524" s="216"/>
      <c r="D524" s="217"/>
      <c r="E524" s="218"/>
      <c r="F524" s="219"/>
      <c r="G524" s="219"/>
      <c r="H524" s="219"/>
      <c r="I524" s="417">
        <v>9634024.0</v>
      </c>
      <c r="J524" s="417">
        <v>8798905.0</v>
      </c>
      <c r="K524" s="217"/>
      <c r="L524" s="217"/>
      <c r="M524" s="217"/>
      <c r="N524" s="287"/>
      <c r="O524" s="221">
        <v>4.0</v>
      </c>
      <c r="P524" s="222">
        <v>6.0</v>
      </c>
      <c r="Q524" s="298">
        <v>2.0</v>
      </c>
      <c r="R524" s="299">
        <v>6.0</v>
      </c>
      <c r="S524" s="225"/>
      <c r="T524" s="226"/>
      <c r="U524" s="227"/>
      <c r="V524" s="228"/>
      <c r="W524" s="229"/>
      <c r="X524" s="229"/>
      <c r="Y524" s="302"/>
      <c r="Z524" s="231"/>
      <c r="AA524" s="232"/>
      <c r="AB524" s="233"/>
      <c r="AC524" s="234"/>
      <c r="AD524" s="235" t="s">
        <v>142</v>
      </c>
      <c r="AE524" s="236"/>
      <c r="AF524" s="237"/>
      <c r="AG524" s="236"/>
      <c r="AH524" s="463"/>
      <c r="AI524" s="390"/>
      <c r="AJ524" s="236"/>
      <c r="AK524" s="391"/>
      <c r="AL524" s="242"/>
      <c r="AM524" s="243"/>
      <c r="AN524" s="219"/>
      <c r="AO524" s="219"/>
      <c r="AP524" s="244"/>
      <c r="AQ524" s="245"/>
      <c r="AR524" s="116"/>
      <c r="AS524" s="98"/>
      <c r="AT524" s="98"/>
      <c r="AU524" s="98"/>
      <c r="AV524" s="98"/>
      <c r="AW524" s="98"/>
      <c r="AX524" s="98"/>
      <c r="AY524" s="98"/>
      <c r="AZ524" s="98"/>
      <c r="BA524" s="98"/>
      <c r="BB524" s="98"/>
      <c r="BC524" s="98"/>
      <c r="BD524" s="98"/>
      <c r="BE524" s="98"/>
      <c r="BF524" s="98"/>
      <c r="BG524" s="98"/>
      <c r="BH524" s="98"/>
      <c r="BI524" s="98"/>
      <c r="BJ524" s="98"/>
      <c r="BK524" s="98"/>
      <c r="BL524" s="98"/>
      <c r="BM524" s="98"/>
      <c r="BN524" s="98"/>
    </row>
    <row r="525">
      <c r="A525" s="485" t="b">
        <v>0</v>
      </c>
      <c r="B525" s="288">
        <v>44617.0</v>
      </c>
      <c r="C525" s="289">
        <v>0.5176851851851851</v>
      </c>
      <c r="D525" s="291" t="s">
        <v>775</v>
      </c>
      <c r="E525" s="487" t="s">
        <v>16</v>
      </c>
      <c r="F525" s="395" t="s">
        <v>144</v>
      </c>
      <c r="G525" s="133" t="s">
        <v>60</v>
      </c>
      <c r="H525" s="251" t="s">
        <v>764</v>
      </c>
      <c r="I525" s="395" t="s">
        <v>765</v>
      </c>
      <c r="J525" s="395" t="s">
        <v>776</v>
      </c>
      <c r="K525" s="395" t="s">
        <v>776</v>
      </c>
      <c r="L525" s="395"/>
      <c r="M525" s="395"/>
      <c r="N525" s="458"/>
      <c r="O525" s="303">
        <v>3.0</v>
      </c>
      <c r="P525" s="304">
        <v>1.0</v>
      </c>
      <c r="Q525" s="196"/>
      <c r="R525" s="197"/>
      <c r="S525" s="198"/>
      <c r="T525" s="199"/>
      <c r="U525" s="200"/>
      <c r="V525" s="201"/>
      <c r="W525" s="202"/>
      <c r="X525" s="202"/>
      <c r="Y525" s="376">
        <v>15.0</v>
      </c>
      <c r="Z525" s="377">
        <v>30.0</v>
      </c>
      <c r="AA525" s="345" t="s">
        <v>133</v>
      </c>
      <c r="AB525" s="412">
        <v>1.0</v>
      </c>
      <c r="AC525" s="142">
        <v>0.5002083333333334</v>
      </c>
      <c r="AD525" s="206" t="s">
        <v>140</v>
      </c>
      <c r="AE525" s="207" t="s">
        <v>132</v>
      </c>
      <c r="AF525" s="133" t="s">
        <v>166</v>
      </c>
      <c r="AG525" s="207">
        <v>1.34</v>
      </c>
      <c r="AH525" s="449">
        <v>29.41</v>
      </c>
      <c r="AI525" s="209">
        <v>12.5</v>
      </c>
      <c r="AJ525" s="207">
        <v>0.68</v>
      </c>
      <c r="AK525" s="210">
        <v>33.3</v>
      </c>
      <c r="AL525" s="114"/>
      <c r="AM525" s="265">
        <f>AK525+AM522</f>
        <v>2101.66</v>
      </c>
      <c r="AN525" s="266">
        <f>if(AM525&gt;AN522,AM525,AN522)</f>
        <v>2189.56</v>
      </c>
      <c r="AO525" s="266">
        <f>AM525-AN525</f>
        <v>-87.9</v>
      </c>
      <c r="AP525" s="267">
        <f>AO525/AN525</f>
        <v>-0.04014505197</v>
      </c>
      <c r="AQ525" s="268">
        <f>AK525/AI525</f>
        <v>2.664</v>
      </c>
      <c r="AR525" s="149"/>
      <c r="AS525" s="132"/>
      <c r="AT525" s="132"/>
      <c r="AU525" s="132"/>
      <c r="AV525" s="132"/>
      <c r="AW525" s="132"/>
      <c r="AX525" s="132"/>
      <c r="AY525" s="132"/>
      <c r="AZ525" s="132"/>
      <c r="BA525" s="132"/>
      <c r="BB525" s="132"/>
      <c r="BC525" s="132"/>
      <c r="BD525" s="132"/>
      <c r="BE525" s="132"/>
      <c r="BF525" s="132"/>
      <c r="BG525" s="132"/>
      <c r="BH525" s="132"/>
      <c r="BI525" s="132"/>
      <c r="BJ525" s="132"/>
      <c r="BK525" s="132"/>
      <c r="BL525" s="132"/>
      <c r="BM525" s="132"/>
      <c r="BN525" s="132"/>
    </row>
    <row r="526">
      <c r="A526" s="484" t="b">
        <v>0</v>
      </c>
      <c r="B526" s="94"/>
      <c r="C526" s="95"/>
      <c r="D526" s="344">
        <v>288.91</v>
      </c>
      <c r="E526" s="97"/>
      <c r="F526" s="98"/>
      <c r="G526" s="98"/>
      <c r="H526" s="98"/>
      <c r="I526" s="396">
        <v>1.43</v>
      </c>
      <c r="J526" s="396">
        <v>3.0</v>
      </c>
      <c r="K526" s="96"/>
      <c r="L526" s="96"/>
      <c r="M526" s="96"/>
      <c r="N526" s="270"/>
      <c r="O526" s="303">
        <v>4.0</v>
      </c>
      <c r="P526" s="304">
        <v>2.0</v>
      </c>
      <c r="Q526" s="196"/>
      <c r="R526" s="197"/>
      <c r="S526" s="198"/>
      <c r="T526" s="199"/>
      <c r="U526" s="200"/>
      <c r="V526" s="201"/>
      <c r="W526" s="202"/>
      <c r="X526" s="202"/>
      <c r="Y526" s="360">
        <v>0.0</v>
      </c>
      <c r="Z526" s="361">
        <v>0.0</v>
      </c>
      <c r="AA526" s="346" t="s">
        <v>133</v>
      </c>
      <c r="AB526" s="413">
        <v>2.0</v>
      </c>
      <c r="AC526" s="108">
        <v>0.5040393518518519</v>
      </c>
      <c r="AD526" s="273" t="s">
        <v>140</v>
      </c>
      <c r="AE526" s="274" t="s">
        <v>132</v>
      </c>
      <c r="AF526" s="99" t="s">
        <v>166</v>
      </c>
      <c r="AG526" s="274">
        <v>1.2</v>
      </c>
      <c r="AH526" s="411">
        <v>12.5</v>
      </c>
      <c r="AI526" s="112"/>
      <c r="AJ526" s="274"/>
      <c r="AK526" s="277"/>
      <c r="AL526" s="114"/>
      <c r="AM526" s="278"/>
      <c r="AN526" s="98"/>
      <c r="AO526" s="98"/>
      <c r="AP526" s="116"/>
      <c r="AQ526" s="117"/>
      <c r="AR526" s="116"/>
      <c r="AS526" s="98"/>
      <c r="AT526" s="98"/>
      <c r="AU526" s="98"/>
      <c r="AV526" s="98"/>
      <c r="AW526" s="98"/>
      <c r="AX526" s="98"/>
      <c r="AY526" s="98"/>
      <c r="AZ526" s="98"/>
      <c r="BA526" s="98"/>
      <c r="BB526" s="98"/>
      <c r="BC526" s="98"/>
      <c r="BD526" s="98"/>
      <c r="BE526" s="98"/>
      <c r="BF526" s="98"/>
      <c r="BG526" s="98"/>
      <c r="BH526" s="98"/>
      <c r="BI526" s="98"/>
      <c r="BJ526" s="98"/>
      <c r="BK526" s="98"/>
      <c r="BL526" s="98"/>
      <c r="BM526" s="98"/>
      <c r="BN526" s="98"/>
    </row>
    <row r="527">
      <c r="A527" s="485" t="b">
        <v>0</v>
      </c>
      <c r="B527" s="128"/>
      <c r="C527" s="129"/>
      <c r="D527" s="130"/>
      <c r="E527" s="131"/>
      <c r="F527" s="132"/>
      <c r="G527" s="132"/>
      <c r="H527" s="132"/>
      <c r="I527" s="395">
        <v>9454286.0</v>
      </c>
      <c r="J527" s="395">
        <v>4903598.0</v>
      </c>
      <c r="K527" s="130"/>
      <c r="L527" s="130"/>
      <c r="M527" s="130"/>
      <c r="N527" s="195"/>
      <c r="O527" s="303">
        <v>4.0</v>
      </c>
      <c r="P527" s="304">
        <v>4.0</v>
      </c>
      <c r="Q527" s="196"/>
      <c r="R527" s="197"/>
      <c r="S527" s="198"/>
      <c r="T527" s="199"/>
      <c r="U527" s="200"/>
      <c r="V527" s="201"/>
      <c r="W527" s="202"/>
      <c r="X527" s="202"/>
      <c r="Y527" s="376">
        <v>0.0</v>
      </c>
      <c r="Z527" s="377">
        <v>15.0</v>
      </c>
      <c r="AA527" s="345" t="s">
        <v>133</v>
      </c>
      <c r="AB527" s="412">
        <v>3.0</v>
      </c>
      <c r="AC527" s="142">
        <v>0.5129513888888889</v>
      </c>
      <c r="AD527" s="206" t="s">
        <v>165</v>
      </c>
      <c r="AE527" s="207" t="s">
        <v>132</v>
      </c>
      <c r="AF527" s="133" t="s">
        <v>133</v>
      </c>
      <c r="AG527" s="207">
        <v>2.54</v>
      </c>
      <c r="AH527" s="449">
        <v>4.87</v>
      </c>
      <c r="AI527" s="146"/>
      <c r="AJ527" s="144"/>
      <c r="AK527" s="147"/>
      <c r="AL527" s="114"/>
      <c r="AM527" s="211"/>
      <c r="AN527" s="132"/>
      <c r="AO527" s="132"/>
      <c r="AP527" s="149"/>
      <c r="AQ527" s="150"/>
      <c r="AR527" s="149"/>
      <c r="AS527" s="132"/>
      <c r="AT527" s="132"/>
      <c r="AU527" s="132"/>
      <c r="AV527" s="132"/>
      <c r="AW527" s="132"/>
      <c r="AX527" s="132"/>
      <c r="AY527" s="132"/>
      <c r="AZ527" s="132"/>
      <c r="BA527" s="132"/>
      <c r="BB527" s="132"/>
      <c r="BC527" s="132"/>
      <c r="BD527" s="132"/>
      <c r="BE527" s="132"/>
      <c r="BF527" s="132"/>
      <c r="BG527" s="132"/>
      <c r="BH527" s="132"/>
      <c r="BI527" s="132"/>
      <c r="BJ527" s="132"/>
      <c r="BK527" s="132"/>
      <c r="BL527" s="132"/>
      <c r="BM527" s="132"/>
      <c r="BN527" s="132"/>
    </row>
    <row r="528">
      <c r="A528" s="484" t="b">
        <v>0</v>
      </c>
      <c r="B528" s="94"/>
      <c r="C528" s="95"/>
      <c r="D528" s="96"/>
      <c r="E528" s="97"/>
      <c r="F528" s="98"/>
      <c r="G528" s="98"/>
      <c r="H528" s="98"/>
      <c r="I528" s="98"/>
      <c r="J528" s="98"/>
      <c r="K528" s="96"/>
      <c r="L528" s="96"/>
      <c r="M528" s="96"/>
      <c r="N528" s="270"/>
      <c r="O528" s="303">
        <v>4.0</v>
      </c>
      <c r="P528" s="304">
        <v>5.0</v>
      </c>
      <c r="Q528" s="196"/>
      <c r="R528" s="197"/>
      <c r="S528" s="198"/>
      <c r="T528" s="199"/>
      <c r="U528" s="200"/>
      <c r="V528" s="201"/>
      <c r="W528" s="202"/>
      <c r="X528" s="202"/>
      <c r="Y528" s="360">
        <v>0.0</v>
      </c>
      <c r="Z528" s="361">
        <v>30.0</v>
      </c>
      <c r="AA528" s="346" t="s">
        <v>132</v>
      </c>
      <c r="AB528" s="413">
        <v>4.0</v>
      </c>
      <c r="AC528" s="108">
        <v>0.5162037037037037</v>
      </c>
      <c r="AD528" s="273" t="s">
        <v>165</v>
      </c>
      <c r="AE528" s="274" t="s">
        <v>132</v>
      </c>
      <c r="AF528" s="99" t="s">
        <v>133</v>
      </c>
      <c r="AG528" s="274">
        <v>6.0</v>
      </c>
      <c r="AH528" s="411">
        <v>1.0</v>
      </c>
      <c r="AI528" s="112"/>
      <c r="AJ528" s="110"/>
      <c r="AK528" s="113"/>
      <c r="AL528" s="114"/>
      <c r="AM528" s="278"/>
      <c r="AN528" s="98"/>
      <c r="AO528" s="98"/>
      <c r="AP528" s="116"/>
      <c r="AQ528" s="117"/>
      <c r="AR528" s="116"/>
      <c r="AS528" s="98"/>
      <c r="AT528" s="98"/>
      <c r="AU528" s="98"/>
      <c r="AV528" s="98"/>
      <c r="AW528" s="98"/>
      <c r="AX528" s="98"/>
      <c r="AY528" s="98"/>
      <c r="AZ528" s="98"/>
      <c r="BA528" s="98"/>
      <c r="BB528" s="98"/>
      <c r="BC528" s="98"/>
      <c r="BD528" s="98"/>
      <c r="BE528" s="98"/>
      <c r="BF528" s="98"/>
      <c r="BG528" s="98"/>
      <c r="BH528" s="98"/>
      <c r="BI528" s="98"/>
      <c r="BJ528" s="98"/>
      <c r="BK528" s="98"/>
      <c r="BL528" s="98"/>
      <c r="BM528" s="98"/>
      <c r="BN528" s="98"/>
    </row>
    <row r="529">
      <c r="A529" s="485" t="b">
        <v>0</v>
      </c>
      <c r="B529" s="128"/>
      <c r="C529" s="129"/>
      <c r="D529" s="130"/>
      <c r="E529" s="131"/>
      <c r="F529" s="132"/>
      <c r="G529" s="132"/>
      <c r="H529" s="132"/>
      <c r="I529" s="132"/>
      <c r="J529" s="132"/>
      <c r="K529" s="130"/>
      <c r="L529" s="130"/>
      <c r="M529" s="130"/>
      <c r="N529" s="195"/>
      <c r="O529" s="303">
        <v>4.0</v>
      </c>
      <c r="P529" s="304">
        <v>5.0</v>
      </c>
      <c r="Q529" s="196"/>
      <c r="R529" s="197"/>
      <c r="S529" s="198"/>
      <c r="T529" s="199"/>
      <c r="U529" s="200"/>
      <c r="V529" s="201"/>
      <c r="W529" s="202"/>
      <c r="X529" s="202"/>
      <c r="Y529" s="376">
        <v>0.0</v>
      </c>
      <c r="Z529" s="377">
        <v>40.0</v>
      </c>
      <c r="AA529" s="345" t="s">
        <v>132</v>
      </c>
      <c r="AB529" s="412">
        <v>5.0</v>
      </c>
      <c r="AC529" s="142">
        <v>0.5167708333333333</v>
      </c>
      <c r="AD529" s="206" t="s">
        <v>179</v>
      </c>
      <c r="AE529" s="207" t="s">
        <v>132</v>
      </c>
      <c r="AF529" s="133" t="s">
        <v>133</v>
      </c>
      <c r="AG529" s="207">
        <v>17.5</v>
      </c>
      <c r="AH529" s="449">
        <v>2.06</v>
      </c>
      <c r="AI529" s="146"/>
      <c r="AJ529" s="144"/>
      <c r="AK529" s="147"/>
      <c r="AL529" s="114"/>
      <c r="AM529" s="211"/>
      <c r="AN529" s="132"/>
      <c r="AO529" s="132"/>
      <c r="AP529" s="149"/>
      <c r="AQ529" s="150"/>
      <c r="AR529" s="149"/>
      <c r="AS529" s="132"/>
      <c r="AT529" s="132"/>
      <c r="AU529" s="132"/>
      <c r="AV529" s="132"/>
      <c r="AW529" s="132"/>
      <c r="AX529" s="132"/>
      <c r="AY529" s="132"/>
      <c r="AZ529" s="132"/>
      <c r="BA529" s="132"/>
      <c r="BB529" s="132"/>
      <c r="BC529" s="132"/>
      <c r="BD529" s="132"/>
      <c r="BE529" s="132"/>
      <c r="BF529" s="132"/>
      <c r="BG529" s="132"/>
      <c r="BH529" s="132"/>
      <c r="BI529" s="132"/>
      <c r="BJ529" s="132"/>
      <c r="BK529" s="132"/>
      <c r="BL529" s="132"/>
      <c r="BM529" s="132"/>
      <c r="BN529" s="132"/>
    </row>
    <row r="530">
      <c r="A530" s="484" t="b">
        <v>0</v>
      </c>
      <c r="B530" s="215"/>
      <c r="C530" s="216"/>
      <c r="D530" s="217"/>
      <c r="E530" s="218"/>
      <c r="F530" s="219"/>
      <c r="G530" s="219"/>
      <c r="H530" s="219"/>
      <c r="I530" s="219"/>
      <c r="J530" s="219"/>
      <c r="K530" s="217"/>
      <c r="L530" s="217"/>
      <c r="M530" s="217"/>
      <c r="N530" s="287"/>
      <c r="O530" s="221">
        <v>4.0</v>
      </c>
      <c r="P530" s="222">
        <v>6.0</v>
      </c>
      <c r="Q530" s="298">
        <v>2.0</v>
      </c>
      <c r="R530" s="299">
        <v>6.0</v>
      </c>
      <c r="S530" s="225"/>
      <c r="T530" s="226"/>
      <c r="U530" s="227"/>
      <c r="V530" s="228"/>
      <c r="W530" s="229"/>
      <c r="X530" s="229"/>
      <c r="Y530" s="302"/>
      <c r="Z530" s="231"/>
      <c r="AA530" s="232"/>
      <c r="AB530" s="233"/>
      <c r="AC530" s="234"/>
      <c r="AD530" s="235" t="s">
        <v>142</v>
      </c>
      <c r="AE530" s="236"/>
      <c r="AF530" s="237"/>
      <c r="AG530" s="236"/>
      <c r="AH530" s="463"/>
      <c r="AI530" s="390"/>
      <c r="AJ530" s="236"/>
      <c r="AK530" s="391"/>
      <c r="AL530" s="242"/>
      <c r="AM530" s="243"/>
      <c r="AN530" s="219"/>
      <c r="AO530" s="219"/>
      <c r="AP530" s="244"/>
      <c r="AQ530" s="245"/>
      <c r="AR530" s="116"/>
      <c r="AS530" s="98"/>
      <c r="AT530" s="98"/>
      <c r="AU530" s="98"/>
      <c r="AV530" s="98"/>
      <c r="AW530" s="98"/>
      <c r="AX530" s="98"/>
      <c r="AY530" s="98"/>
      <c r="AZ530" s="98"/>
      <c r="BA530" s="98"/>
      <c r="BB530" s="98"/>
      <c r="BC530" s="98"/>
      <c r="BD530" s="98"/>
      <c r="BE530" s="98"/>
      <c r="BF530" s="98"/>
      <c r="BG530" s="98"/>
      <c r="BH530" s="98"/>
      <c r="BI530" s="98"/>
      <c r="BJ530" s="98"/>
      <c r="BK530" s="98"/>
      <c r="BL530" s="98"/>
      <c r="BM530" s="98"/>
      <c r="BN530" s="98"/>
    </row>
    <row r="531">
      <c r="A531" s="485" t="b">
        <v>0</v>
      </c>
      <c r="B531" s="288">
        <v>44617.0</v>
      </c>
      <c r="C531" s="289">
        <v>0.5431018518518519</v>
      </c>
      <c r="D531" s="134" t="s">
        <v>777</v>
      </c>
      <c r="E531" s="487" t="s">
        <v>16</v>
      </c>
      <c r="F531" s="395" t="s">
        <v>144</v>
      </c>
      <c r="G531" s="133" t="s">
        <v>60</v>
      </c>
      <c r="H531" s="251" t="s">
        <v>320</v>
      </c>
      <c r="I531" s="133" t="s">
        <v>742</v>
      </c>
      <c r="J531" s="133" t="s">
        <v>158</v>
      </c>
      <c r="K531" s="134" t="s">
        <v>158</v>
      </c>
      <c r="L531" s="134"/>
      <c r="M531" s="134"/>
      <c r="N531" s="397"/>
      <c r="O531" s="303">
        <v>7.0</v>
      </c>
      <c r="P531" s="304">
        <v>5.0</v>
      </c>
      <c r="Q531" s="294">
        <v>2.0</v>
      </c>
      <c r="R531" s="295">
        <v>3.0</v>
      </c>
      <c r="S531" s="198"/>
      <c r="T531" s="199"/>
      <c r="U531" s="200"/>
      <c r="V531" s="201"/>
      <c r="W531" s="202"/>
      <c r="X531" s="202"/>
      <c r="Y531" s="143"/>
      <c r="Z531" s="367"/>
      <c r="AA531" s="205" t="s">
        <v>133</v>
      </c>
      <c r="AB531" s="141">
        <v>1.0</v>
      </c>
      <c r="AC531" s="142">
        <v>0.523287037037037</v>
      </c>
      <c r="AD531" s="206" t="s">
        <v>140</v>
      </c>
      <c r="AE531" s="207" t="s">
        <v>133</v>
      </c>
      <c r="AF531" s="133" t="s">
        <v>166</v>
      </c>
      <c r="AG531" s="207">
        <v>1.17</v>
      </c>
      <c r="AH531" s="449">
        <v>44.11</v>
      </c>
      <c r="AI531" s="209">
        <v>7.5</v>
      </c>
      <c r="AJ531" s="207">
        <v>0.0</v>
      </c>
      <c r="AK531" s="210">
        <v>-7.5</v>
      </c>
      <c r="AL531" s="114"/>
      <c r="AM531" s="265">
        <f>AK531+AM525</f>
        <v>2094.16</v>
      </c>
      <c r="AN531" s="266">
        <f>if(AM531&gt;AN525,AM531,AN525)</f>
        <v>2189.56</v>
      </c>
      <c r="AO531" s="266">
        <f>AM531-AN531</f>
        <v>-95.4</v>
      </c>
      <c r="AP531" s="267">
        <f>AO531/AN531</f>
        <v>-0.04357039771</v>
      </c>
      <c r="AQ531" s="268">
        <f>AK531/AI531</f>
        <v>-1</v>
      </c>
      <c r="AR531" s="149"/>
      <c r="AS531" s="132"/>
      <c r="AT531" s="132"/>
      <c r="AU531" s="132"/>
      <c r="AV531" s="132"/>
      <c r="AW531" s="132"/>
      <c r="AX531" s="132"/>
      <c r="AY531" s="132"/>
      <c r="AZ531" s="132"/>
      <c r="BA531" s="132"/>
      <c r="BB531" s="132"/>
      <c r="BC531" s="132"/>
      <c r="BD531" s="132"/>
      <c r="BE531" s="132"/>
      <c r="BF531" s="132"/>
      <c r="BG531" s="132"/>
      <c r="BH531" s="132"/>
      <c r="BI531" s="132"/>
      <c r="BJ531" s="132"/>
      <c r="BK531" s="132"/>
      <c r="BL531" s="132"/>
      <c r="BM531" s="132"/>
      <c r="BN531" s="132"/>
    </row>
    <row r="532">
      <c r="A532" s="484" t="b">
        <v>0</v>
      </c>
      <c r="B532" s="94"/>
      <c r="C532" s="95"/>
      <c r="D532" s="96"/>
      <c r="E532" s="97"/>
      <c r="F532" s="98"/>
      <c r="G532" s="98"/>
      <c r="H532" s="98" t="str">
        <f>VLOOKUP(H531,VALIDATION!F:G,2,false)</f>
        <v>6213726f0cf04c247406e069</v>
      </c>
      <c r="I532" s="99">
        <v>2.66</v>
      </c>
      <c r="J532" s="99">
        <v>1.6</v>
      </c>
      <c r="K532" s="96"/>
      <c r="L532" s="96"/>
      <c r="M532" s="96"/>
      <c r="N532" s="270"/>
      <c r="O532" s="369"/>
      <c r="P532" s="370"/>
      <c r="Q532" s="196"/>
      <c r="R532" s="197"/>
      <c r="S532" s="198"/>
      <c r="T532" s="199"/>
      <c r="U532" s="200"/>
      <c r="V532" s="201"/>
      <c r="W532" s="202"/>
      <c r="X532" s="202"/>
      <c r="Y532" s="109"/>
      <c r="Z532" s="280"/>
      <c r="AA532" s="106"/>
      <c r="AB532" s="281"/>
      <c r="AC532" s="282"/>
      <c r="AD532" s="273"/>
      <c r="AE532" s="110"/>
      <c r="AF532" s="99"/>
      <c r="AG532" s="110"/>
      <c r="AH532" s="427"/>
      <c r="AI532" s="112"/>
      <c r="AJ532" s="110"/>
      <c r="AK532" s="113"/>
      <c r="AL532" s="114"/>
      <c r="AM532" s="278"/>
      <c r="AN532" s="98"/>
      <c r="AO532" s="98"/>
      <c r="AP532" s="116"/>
      <c r="AQ532" s="117"/>
      <c r="AR532" s="116"/>
      <c r="AS532" s="98"/>
      <c r="AT532" s="98"/>
      <c r="AU532" s="98"/>
      <c r="AV532" s="98"/>
      <c r="AW532" s="98"/>
      <c r="AX532" s="98"/>
      <c r="AY532" s="98"/>
      <c r="AZ532" s="98"/>
      <c r="BA532" s="98"/>
      <c r="BB532" s="98"/>
      <c r="BC532" s="98"/>
      <c r="BD532" s="98"/>
      <c r="BE532" s="98"/>
      <c r="BF532" s="98"/>
      <c r="BG532" s="98"/>
      <c r="BH532" s="98"/>
      <c r="BI532" s="98"/>
      <c r="BJ532" s="98"/>
      <c r="BK532" s="98"/>
      <c r="BL532" s="98"/>
      <c r="BM532" s="98"/>
      <c r="BN532" s="98"/>
    </row>
    <row r="533">
      <c r="A533" s="485" t="b">
        <v>0</v>
      </c>
      <c r="B533" s="313"/>
      <c r="C533" s="314"/>
      <c r="D533" s="315"/>
      <c r="E533" s="316"/>
      <c r="F533" s="317"/>
      <c r="G533" s="317"/>
      <c r="H533" s="317"/>
      <c r="I533" s="317"/>
      <c r="J533" s="317"/>
      <c r="K533" s="315"/>
      <c r="L533" s="315"/>
      <c r="M533" s="315"/>
      <c r="N533" s="318"/>
      <c r="O533" s="221">
        <v>7.0</v>
      </c>
      <c r="P533" s="222">
        <v>5.0</v>
      </c>
      <c r="Q533" s="298">
        <v>4.0</v>
      </c>
      <c r="R533" s="299">
        <v>6.0</v>
      </c>
      <c r="S533" s="300">
        <v>2.0</v>
      </c>
      <c r="T533" s="301">
        <v>6.0</v>
      </c>
      <c r="U533" s="227"/>
      <c r="V533" s="228"/>
      <c r="W533" s="229"/>
      <c r="X533" s="229"/>
      <c r="Y533" s="342"/>
      <c r="Z533" s="323"/>
      <c r="AA533" s="324"/>
      <c r="AB533" s="343"/>
      <c r="AC533" s="326"/>
      <c r="AD533" s="322" t="s">
        <v>142</v>
      </c>
      <c r="AE533" s="327"/>
      <c r="AF533" s="328"/>
      <c r="AG533" s="327"/>
      <c r="AH533" s="444"/>
      <c r="AI533" s="384"/>
      <c r="AJ533" s="327"/>
      <c r="AK533" s="332"/>
      <c r="AL533" s="242"/>
      <c r="AM533" s="333"/>
      <c r="AN533" s="317"/>
      <c r="AO533" s="317"/>
      <c r="AP533" s="334"/>
      <c r="AQ533" s="335"/>
      <c r="AR533" s="149"/>
      <c r="AS533" s="132"/>
      <c r="AT533" s="132"/>
      <c r="AU533" s="132"/>
      <c r="AV533" s="132"/>
      <c r="AW533" s="132"/>
      <c r="AX533" s="132"/>
      <c r="AY533" s="132"/>
      <c r="AZ533" s="132"/>
      <c r="BA533" s="132"/>
      <c r="BB533" s="132"/>
      <c r="BC533" s="132"/>
      <c r="BD533" s="132"/>
      <c r="BE533" s="132"/>
      <c r="BF533" s="132"/>
      <c r="BG533" s="132"/>
      <c r="BH533" s="132"/>
      <c r="BI533" s="132"/>
      <c r="BJ533" s="132"/>
      <c r="BK533" s="132"/>
      <c r="BL533" s="132"/>
      <c r="BM533" s="132"/>
      <c r="BN533" s="132"/>
    </row>
    <row r="534">
      <c r="A534" s="484" t="b">
        <v>0</v>
      </c>
      <c r="B534" s="363">
        <v>44617.0</v>
      </c>
      <c r="C534" s="364">
        <v>0.9791782407407408</v>
      </c>
      <c r="D534" s="100" t="s">
        <v>778</v>
      </c>
      <c r="E534" s="486" t="s">
        <v>16</v>
      </c>
      <c r="F534" s="396" t="s">
        <v>144</v>
      </c>
      <c r="G534" s="99" t="s">
        <v>57</v>
      </c>
      <c r="H534" s="396" t="s">
        <v>779</v>
      </c>
      <c r="I534" s="99" t="s">
        <v>780</v>
      </c>
      <c r="J534" s="99" t="s">
        <v>781</v>
      </c>
      <c r="K534" s="100" t="s">
        <v>781</v>
      </c>
      <c r="L534" s="100"/>
      <c r="M534" s="100"/>
      <c r="N534" s="279" t="s">
        <v>782</v>
      </c>
      <c r="O534" s="168">
        <v>4.0</v>
      </c>
      <c r="P534" s="169">
        <v>4.0</v>
      </c>
      <c r="Q534" s="196"/>
      <c r="R534" s="197"/>
      <c r="S534" s="198"/>
      <c r="T534" s="199"/>
      <c r="U534" s="200"/>
      <c r="V534" s="201"/>
      <c r="W534" s="202"/>
      <c r="X534" s="202"/>
      <c r="Y534" s="109"/>
      <c r="Z534" s="280"/>
      <c r="AA534" s="272" t="s">
        <v>132</v>
      </c>
      <c r="AB534" s="107">
        <v>1.0</v>
      </c>
      <c r="AC534" s="108">
        <v>0.9480439814814815</v>
      </c>
      <c r="AD534" s="273" t="s">
        <v>140</v>
      </c>
      <c r="AE534" s="274" t="s">
        <v>133</v>
      </c>
      <c r="AF534" s="99" t="s">
        <v>166</v>
      </c>
      <c r="AG534" s="274">
        <v>1.4</v>
      </c>
      <c r="AH534" s="411">
        <v>62.5</v>
      </c>
      <c r="AI534" s="276">
        <v>35.0</v>
      </c>
      <c r="AJ534" s="274">
        <v>0.0</v>
      </c>
      <c r="AK534" s="277">
        <v>-35.0</v>
      </c>
      <c r="AL534" s="114"/>
      <c r="AM534" s="188">
        <f>AK534+AM531</f>
        <v>2059.16</v>
      </c>
      <c r="AN534" s="189">
        <f>if(AM534&gt;AN531,AM534,AN531)</f>
        <v>2189.56</v>
      </c>
      <c r="AO534" s="189">
        <f>AM534-AN534</f>
        <v>-130.4</v>
      </c>
      <c r="AP534" s="190">
        <f>AO534/AN534</f>
        <v>-0.05955534445</v>
      </c>
      <c r="AQ534" s="191">
        <f>AK534/AI534</f>
        <v>-1</v>
      </c>
      <c r="AR534" s="116"/>
      <c r="AS534" s="98"/>
      <c r="AT534" s="98"/>
      <c r="AU534" s="98"/>
      <c r="AV534" s="98"/>
      <c r="AW534" s="98"/>
      <c r="AX534" s="98"/>
      <c r="AY534" s="98"/>
      <c r="AZ534" s="98"/>
      <c r="BA534" s="98"/>
      <c r="BB534" s="98"/>
      <c r="BC534" s="98"/>
      <c r="BD534" s="98"/>
      <c r="BE534" s="98"/>
      <c r="BF534" s="98"/>
      <c r="BG534" s="98"/>
      <c r="BH534" s="98"/>
      <c r="BI534" s="98"/>
      <c r="BJ534" s="98"/>
      <c r="BK534" s="98"/>
      <c r="BL534" s="98"/>
      <c r="BM534" s="98"/>
      <c r="BN534" s="98"/>
    </row>
    <row r="535">
      <c r="A535" s="485" t="b">
        <v>0</v>
      </c>
      <c r="B535" s="128"/>
      <c r="C535" s="129"/>
      <c r="D535" s="130"/>
      <c r="E535" s="131"/>
      <c r="F535" s="132"/>
      <c r="G535" s="132"/>
      <c r="H535" s="132" t="s">
        <v>783</v>
      </c>
      <c r="I535" s="133">
        <v>2.0</v>
      </c>
      <c r="J535" s="133">
        <v>2.0</v>
      </c>
      <c r="K535" s="130"/>
      <c r="L535" s="130"/>
      <c r="M535" s="130"/>
      <c r="N535" s="397" t="s">
        <v>784</v>
      </c>
      <c r="O535" s="168">
        <v>4.0</v>
      </c>
      <c r="P535" s="169">
        <v>5.0</v>
      </c>
      <c r="Q535" s="196"/>
      <c r="R535" s="197"/>
      <c r="S535" s="198"/>
      <c r="T535" s="199"/>
      <c r="U535" s="200"/>
      <c r="V535" s="201"/>
      <c r="W535" s="202"/>
      <c r="X535" s="202"/>
      <c r="Y535" s="143"/>
      <c r="Z535" s="367"/>
      <c r="AA535" s="205" t="s">
        <v>133</v>
      </c>
      <c r="AB535" s="141">
        <v>2.0</v>
      </c>
      <c r="AC535" s="142">
        <v>0.9495486111111111</v>
      </c>
      <c r="AD535" s="206" t="s">
        <v>140</v>
      </c>
      <c r="AE535" s="207" t="s">
        <v>133</v>
      </c>
      <c r="AF535" s="133" t="s">
        <v>166</v>
      </c>
      <c r="AG535" s="207">
        <v>1.1</v>
      </c>
      <c r="AH535" s="449">
        <v>50.0</v>
      </c>
      <c r="AI535" s="146"/>
      <c r="AJ535" s="144"/>
      <c r="AK535" s="147"/>
      <c r="AL535" s="114"/>
      <c r="AM535" s="211"/>
      <c r="AN535" s="132"/>
      <c r="AO535" s="132"/>
      <c r="AP535" s="149"/>
      <c r="AQ535" s="150"/>
      <c r="AR535" s="149"/>
      <c r="AS535" s="132"/>
      <c r="AT535" s="132"/>
      <c r="AU535" s="132"/>
      <c r="AV535" s="132"/>
      <c r="AW535" s="132"/>
      <c r="AX535" s="132"/>
      <c r="AY535" s="132"/>
      <c r="AZ535" s="132"/>
      <c r="BA535" s="132"/>
      <c r="BB535" s="132"/>
      <c r="BC535" s="132"/>
      <c r="BD535" s="132"/>
      <c r="BE535" s="132"/>
      <c r="BF535" s="132"/>
      <c r="BG535" s="132"/>
      <c r="BH535" s="132"/>
      <c r="BI535" s="132"/>
      <c r="BJ535" s="132"/>
      <c r="BK535" s="132"/>
      <c r="BL535" s="132"/>
      <c r="BM535" s="132"/>
      <c r="BN535" s="132"/>
    </row>
    <row r="536">
      <c r="A536" s="484" t="b">
        <v>0</v>
      </c>
      <c r="B536" s="94"/>
      <c r="C536" s="95"/>
      <c r="D536" s="96"/>
      <c r="E536" s="97"/>
      <c r="F536" s="98"/>
      <c r="G536" s="98"/>
      <c r="H536" s="98"/>
      <c r="I536" s="99"/>
      <c r="J536" s="98"/>
      <c r="K536" s="96"/>
      <c r="L536" s="96"/>
      <c r="M536" s="96"/>
      <c r="N536" s="270"/>
      <c r="O536" s="168">
        <v>4.0</v>
      </c>
      <c r="P536" s="169">
        <v>5.0</v>
      </c>
      <c r="Q536" s="196"/>
      <c r="R536" s="197"/>
      <c r="S536" s="198"/>
      <c r="T536" s="199"/>
      <c r="U536" s="200"/>
      <c r="V536" s="201"/>
      <c r="W536" s="202"/>
      <c r="X536" s="202"/>
      <c r="Y536" s="109"/>
      <c r="Z536" s="280"/>
      <c r="AA536" s="272" t="s">
        <v>133</v>
      </c>
      <c r="AB536" s="107">
        <v>3.0</v>
      </c>
      <c r="AC536" s="108">
        <v>0.9495717592592593</v>
      </c>
      <c r="AD536" s="273" t="s">
        <v>140</v>
      </c>
      <c r="AE536" s="274" t="s">
        <v>133</v>
      </c>
      <c r="AF536" s="99" t="s">
        <v>166</v>
      </c>
      <c r="AG536" s="274">
        <v>1.07</v>
      </c>
      <c r="AH536" s="411">
        <v>55.55</v>
      </c>
      <c r="AI536" s="112"/>
      <c r="AJ536" s="110"/>
      <c r="AK536" s="113"/>
      <c r="AL536" s="114"/>
      <c r="AM536" s="278"/>
      <c r="AN536" s="98"/>
      <c r="AO536" s="98"/>
      <c r="AP536" s="116"/>
      <c r="AQ536" s="117"/>
      <c r="AR536" s="116"/>
      <c r="AS536" s="98"/>
      <c r="AT536" s="98"/>
      <c r="AU536" s="98"/>
      <c r="AV536" s="98"/>
      <c r="AW536" s="98"/>
      <c r="AX536" s="98"/>
      <c r="AY536" s="98"/>
      <c r="AZ536" s="98"/>
      <c r="BA536" s="98"/>
      <c r="BB536" s="98"/>
      <c r="BC536" s="98"/>
      <c r="BD536" s="98"/>
      <c r="BE536" s="98"/>
      <c r="BF536" s="98"/>
      <c r="BG536" s="98"/>
      <c r="BH536" s="98"/>
      <c r="BI536" s="98"/>
      <c r="BJ536" s="98"/>
      <c r="BK536" s="98"/>
      <c r="BL536" s="98"/>
      <c r="BM536" s="98"/>
      <c r="BN536" s="98"/>
    </row>
    <row r="537">
      <c r="A537" s="485" t="b">
        <v>0</v>
      </c>
      <c r="B537" s="128"/>
      <c r="C537" s="129"/>
      <c r="D537" s="130"/>
      <c r="E537" s="131"/>
      <c r="F537" s="132"/>
      <c r="G537" s="132"/>
      <c r="H537" s="132"/>
      <c r="I537" s="132"/>
      <c r="J537" s="132"/>
      <c r="K537" s="130"/>
      <c r="L537" s="130"/>
      <c r="M537" s="130"/>
      <c r="N537" s="516" t="s">
        <v>785</v>
      </c>
      <c r="O537" s="168">
        <v>4.0</v>
      </c>
      <c r="P537" s="169">
        <v>6.0</v>
      </c>
      <c r="Q537" s="294">
        <v>0.0</v>
      </c>
      <c r="R537" s="295">
        <v>4.0</v>
      </c>
      <c r="S537" s="198"/>
      <c r="T537" s="199"/>
      <c r="U537" s="200"/>
      <c r="V537" s="201"/>
      <c r="W537" s="202"/>
      <c r="X537" s="202"/>
      <c r="Y537" s="206"/>
      <c r="Z537" s="204"/>
      <c r="AA537" s="205" t="s">
        <v>132</v>
      </c>
      <c r="AB537" s="141">
        <v>4.0</v>
      </c>
      <c r="AC537" s="142">
        <v>0.9696643518518518</v>
      </c>
      <c r="AD537" s="206" t="s">
        <v>140</v>
      </c>
      <c r="AE537" s="207" t="s">
        <v>133</v>
      </c>
      <c r="AF537" s="133" t="s">
        <v>166</v>
      </c>
      <c r="AG537" s="207">
        <v>1.03</v>
      </c>
      <c r="AH537" s="449">
        <v>44.67</v>
      </c>
      <c r="AI537" s="146"/>
      <c r="AJ537" s="144"/>
      <c r="AK537" s="147"/>
      <c r="AL537" s="114"/>
      <c r="AM537" s="211"/>
      <c r="AN537" s="132"/>
      <c r="AO537" s="132"/>
      <c r="AP537" s="149"/>
      <c r="AQ537" s="150"/>
      <c r="AR537" s="149"/>
      <c r="AS537" s="132"/>
      <c r="AT537" s="132"/>
      <c r="AU537" s="132"/>
      <c r="AV537" s="132"/>
      <c r="AW537" s="132"/>
      <c r="AX537" s="132"/>
      <c r="AY537" s="132"/>
      <c r="AZ537" s="132"/>
      <c r="BA537" s="132"/>
      <c r="BB537" s="132"/>
      <c r="BC537" s="132"/>
      <c r="BD537" s="132"/>
      <c r="BE537" s="132"/>
      <c r="BF537" s="132"/>
      <c r="BG537" s="132"/>
      <c r="BH537" s="132"/>
      <c r="BI537" s="132"/>
      <c r="BJ537" s="132"/>
      <c r="BK537" s="132"/>
      <c r="BL537" s="132"/>
      <c r="BM537" s="132"/>
      <c r="BN537" s="132"/>
    </row>
    <row r="538">
      <c r="A538" s="484" t="b">
        <v>0</v>
      </c>
      <c r="B538" s="215"/>
      <c r="C538" s="216"/>
      <c r="D538" s="217"/>
      <c r="E538" s="218"/>
      <c r="F538" s="219"/>
      <c r="G538" s="219"/>
      <c r="H538" s="219"/>
      <c r="I538" s="219"/>
      <c r="J538" s="219"/>
      <c r="K538" s="217"/>
      <c r="L538" s="217"/>
      <c r="M538" s="217"/>
      <c r="N538" s="220" t="s">
        <v>786</v>
      </c>
      <c r="O538" s="221">
        <v>4.0</v>
      </c>
      <c r="P538" s="222">
        <v>6.0</v>
      </c>
      <c r="Q538" s="298">
        <v>1.0</v>
      </c>
      <c r="R538" s="299">
        <v>6.0</v>
      </c>
      <c r="S538" s="225"/>
      <c r="T538" s="226"/>
      <c r="U538" s="227"/>
      <c r="V538" s="228"/>
      <c r="W538" s="229"/>
      <c r="X538" s="229"/>
      <c r="Y538" s="302"/>
      <c r="Z538" s="231"/>
      <c r="AA538" s="232"/>
      <c r="AB538" s="233"/>
      <c r="AC538" s="234"/>
      <c r="AD538" s="235" t="s">
        <v>142</v>
      </c>
      <c r="AE538" s="236"/>
      <c r="AF538" s="237"/>
      <c r="AG538" s="236"/>
      <c r="AH538" s="463"/>
      <c r="AI538" s="390"/>
      <c r="AJ538" s="236"/>
      <c r="AK538" s="391"/>
      <c r="AL538" s="242"/>
      <c r="AM538" s="243"/>
      <c r="AN538" s="219"/>
      <c r="AO538" s="219"/>
      <c r="AP538" s="244"/>
      <c r="AQ538" s="245"/>
      <c r="AR538" s="116"/>
      <c r="AS538" s="98"/>
      <c r="AT538" s="98"/>
      <c r="AU538" s="98"/>
      <c r="AV538" s="98"/>
      <c r="AW538" s="98"/>
      <c r="AX538" s="98"/>
      <c r="AY538" s="98"/>
      <c r="AZ538" s="98"/>
      <c r="BA538" s="98"/>
      <c r="BB538" s="98"/>
      <c r="BC538" s="98"/>
      <c r="BD538" s="98"/>
      <c r="BE538" s="98"/>
      <c r="BF538" s="98"/>
      <c r="BG538" s="98"/>
      <c r="BH538" s="98"/>
      <c r="BI538" s="98"/>
      <c r="BJ538" s="98"/>
      <c r="BK538" s="98"/>
      <c r="BL538" s="98"/>
      <c r="BM538" s="98"/>
      <c r="BN538" s="98"/>
    </row>
    <row r="539">
      <c r="A539" s="485" t="b">
        <v>0</v>
      </c>
      <c r="B539" s="247">
        <v>44619.0</v>
      </c>
      <c r="C539" s="248">
        <v>0.5056828703703704</v>
      </c>
      <c r="D539" s="252" t="s">
        <v>324</v>
      </c>
      <c r="E539" s="517" t="s">
        <v>16</v>
      </c>
      <c r="F539" s="251" t="s">
        <v>144</v>
      </c>
      <c r="G539" s="251" t="s">
        <v>57</v>
      </c>
      <c r="H539" s="251" t="s">
        <v>787</v>
      </c>
      <c r="I539" s="358" t="s">
        <v>325</v>
      </c>
      <c r="J539" s="358" t="s">
        <v>326</v>
      </c>
      <c r="K539" s="358" t="s">
        <v>326</v>
      </c>
      <c r="L539" s="358"/>
      <c r="M539" s="358"/>
      <c r="N539" s="286" t="s">
        <v>788</v>
      </c>
      <c r="O539" s="348">
        <v>0.0</v>
      </c>
      <c r="P539" s="349">
        <v>1.0</v>
      </c>
      <c r="Q539" s="350">
        <v>0.0</v>
      </c>
      <c r="R539" s="351">
        <v>0.0</v>
      </c>
      <c r="S539" s="172"/>
      <c r="T539" s="173"/>
      <c r="U539" s="174"/>
      <c r="V539" s="175"/>
      <c r="W539" s="176"/>
      <c r="X539" s="176"/>
      <c r="Y539" s="402">
        <v>0.0</v>
      </c>
      <c r="Z539" s="403">
        <v>0.0</v>
      </c>
      <c r="AA539" s="404" t="s">
        <v>133</v>
      </c>
      <c r="AB539" s="407">
        <v>1.0</v>
      </c>
      <c r="AC539" s="259">
        <v>0.48224537037037035</v>
      </c>
      <c r="AD539" s="260" t="s">
        <v>140</v>
      </c>
      <c r="AE539" s="261" t="s">
        <v>133</v>
      </c>
      <c r="AF539" s="251" t="s">
        <v>166</v>
      </c>
      <c r="AG539" s="261">
        <v>1.05</v>
      </c>
      <c r="AH539" s="464">
        <v>99.99</v>
      </c>
      <c r="AI539" s="263">
        <v>5.0</v>
      </c>
      <c r="AJ539" s="261">
        <v>0.0</v>
      </c>
      <c r="AK539" s="264">
        <v>-5.0</v>
      </c>
      <c r="AL539" s="114"/>
      <c r="AM539" s="265">
        <f>AK539+AM534</f>
        <v>2054.16</v>
      </c>
      <c r="AN539" s="266">
        <f>if(AM539&gt;AN534,AM539,AN534)</f>
        <v>2189.56</v>
      </c>
      <c r="AO539" s="266">
        <f>AM539-AN539</f>
        <v>-135.4</v>
      </c>
      <c r="AP539" s="267">
        <f>AO539/AN539</f>
        <v>-0.06183890827</v>
      </c>
      <c r="AQ539" s="268">
        <f>AK539/AI539</f>
        <v>-1</v>
      </c>
      <c r="AR539" s="149"/>
      <c r="AS539" s="132"/>
      <c r="AT539" s="132"/>
      <c r="AU539" s="132"/>
      <c r="AV539" s="132"/>
      <c r="AW539" s="132"/>
      <c r="AX539" s="132"/>
      <c r="AY539" s="132"/>
      <c r="AZ539" s="132"/>
      <c r="BA539" s="132"/>
      <c r="BB539" s="132"/>
      <c r="BC539" s="132"/>
      <c r="BD539" s="132"/>
      <c r="BE539" s="132"/>
      <c r="BF539" s="132"/>
      <c r="BG539" s="132"/>
      <c r="BH539" s="132"/>
      <c r="BI539" s="132"/>
      <c r="BJ539" s="132"/>
      <c r="BK539" s="132"/>
      <c r="BL539" s="132"/>
      <c r="BM539" s="132"/>
      <c r="BN539" s="132"/>
    </row>
    <row r="540">
      <c r="A540" s="484" t="b">
        <v>0</v>
      </c>
      <c r="B540" s="94"/>
      <c r="C540" s="95"/>
      <c r="D540" s="344">
        <v>236.31</v>
      </c>
      <c r="E540" s="97"/>
      <c r="F540" s="98"/>
      <c r="G540" s="98"/>
      <c r="H540" s="98"/>
      <c r="I540" s="396">
        <v>8.6</v>
      </c>
      <c r="J540" s="396">
        <v>1.18</v>
      </c>
      <c r="K540" s="96"/>
      <c r="L540" s="96"/>
      <c r="M540" s="96"/>
      <c r="N540" s="279" t="s">
        <v>789</v>
      </c>
      <c r="O540" s="168"/>
      <c r="P540" s="169"/>
      <c r="Q540" s="294"/>
      <c r="R540" s="295"/>
      <c r="S540" s="198"/>
      <c r="T540" s="199"/>
      <c r="U540" s="200"/>
      <c r="V540" s="201"/>
      <c r="W540" s="202"/>
      <c r="X540" s="202"/>
      <c r="Y540" s="273"/>
      <c r="Z540" s="271"/>
      <c r="AA540" s="272"/>
      <c r="AB540" s="413"/>
      <c r="AC540" s="108"/>
      <c r="AD540" s="273"/>
      <c r="AE540" s="274"/>
      <c r="AF540" s="99"/>
      <c r="AG540" s="274"/>
      <c r="AH540" s="411"/>
      <c r="AI540" s="112"/>
      <c r="AJ540" s="274"/>
      <c r="AK540" s="277"/>
      <c r="AL540" s="114"/>
      <c r="AM540" s="278"/>
      <c r="AN540" s="98"/>
      <c r="AO540" s="98"/>
      <c r="AP540" s="116"/>
      <c r="AQ540" s="117"/>
      <c r="AR540" s="116"/>
      <c r="AS540" s="98"/>
      <c r="AT540" s="98"/>
      <c r="AU540" s="98"/>
      <c r="AV540" s="98"/>
      <c r="AW540" s="98"/>
      <c r="AX540" s="98"/>
      <c r="AY540" s="98"/>
      <c r="AZ540" s="98"/>
      <c r="BA540" s="98"/>
      <c r="BB540" s="98"/>
      <c r="BC540" s="98"/>
      <c r="BD540" s="98"/>
      <c r="BE540" s="98"/>
      <c r="BF540" s="98"/>
      <c r="BG540" s="98"/>
      <c r="BH540" s="98"/>
      <c r="BI540" s="98"/>
      <c r="BJ540" s="98"/>
      <c r="BK540" s="98"/>
      <c r="BL540" s="98"/>
      <c r="BM540" s="98"/>
      <c r="BN540" s="98"/>
    </row>
    <row r="541">
      <c r="A541" s="485" t="b">
        <v>0</v>
      </c>
      <c r="B541" s="313"/>
      <c r="C541" s="314"/>
      <c r="D541" s="315"/>
      <c r="E541" s="316"/>
      <c r="F541" s="317"/>
      <c r="G541" s="317"/>
      <c r="H541" s="317"/>
      <c r="I541" s="382">
        <v>2.0586617E7</v>
      </c>
      <c r="J541" s="382">
        <v>7234177.0</v>
      </c>
      <c r="K541" s="315"/>
      <c r="L541" s="315"/>
      <c r="M541" s="315"/>
      <c r="N541" s="383"/>
      <c r="O541" s="221">
        <v>5.0</v>
      </c>
      <c r="P541" s="222">
        <v>7.0</v>
      </c>
      <c r="Q541" s="298">
        <v>3.0</v>
      </c>
      <c r="R541" s="299">
        <v>6.0</v>
      </c>
      <c r="S541" s="225"/>
      <c r="T541" s="226"/>
      <c r="U541" s="227"/>
      <c r="V541" s="228"/>
      <c r="W541" s="229"/>
      <c r="X541" s="229"/>
      <c r="Y541" s="373"/>
      <c r="Z541" s="374"/>
      <c r="AA541" s="375"/>
      <c r="AB541" s="509"/>
      <c r="AC541" s="510"/>
      <c r="AD541" s="322" t="s">
        <v>142</v>
      </c>
      <c r="AE541" s="331"/>
      <c r="AF541" s="328"/>
      <c r="AG541" s="331"/>
      <c r="AH541" s="490"/>
      <c r="AI541" s="384"/>
      <c r="AJ541" s="327"/>
      <c r="AK541" s="385"/>
      <c r="AL541" s="114"/>
      <c r="AM541" s="333"/>
      <c r="AN541" s="317"/>
      <c r="AO541" s="317"/>
      <c r="AP541" s="334"/>
      <c r="AQ541" s="335"/>
      <c r="AR541" s="149"/>
      <c r="AS541" s="132"/>
      <c r="AT541" s="132"/>
      <c r="AU541" s="132"/>
      <c r="AV541" s="132"/>
      <c r="AW541" s="132"/>
      <c r="AX541" s="132"/>
      <c r="AY541" s="132"/>
      <c r="AZ541" s="132"/>
      <c r="BA541" s="132"/>
      <c r="BB541" s="132"/>
      <c r="BC541" s="132"/>
      <c r="BD541" s="132"/>
      <c r="BE541" s="132"/>
      <c r="BF541" s="132"/>
      <c r="BG541" s="132"/>
      <c r="BH541" s="132"/>
      <c r="BI541" s="132"/>
      <c r="BJ541" s="132"/>
      <c r="BK541" s="132"/>
      <c r="BL541" s="132"/>
      <c r="BM541" s="132"/>
      <c r="BN541" s="132"/>
    </row>
    <row r="542">
      <c r="A542" s="484" t="b">
        <v>0</v>
      </c>
      <c r="B542" s="363">
        <v>44619.0</v>
      </c>
      <c r="C542" s="364">
        <v>0.7711921296296296</v>
      </c>
      <c r="D542" s="100" t="s">
        <v>790</v>
      </c>
      <c r="E542" s="432" t="s">
        <v>16</v>
      </c>
      <c r="F542" s="165" t="s">
        <v>144</v>
      </c>
      <c r="G542" s="99" t="s">
        <v>54</v>
      </c>
      <c r="H542" s="165" t="s">
        <v>329</v>
      </c>
      <c r="I542" s="99" t="s">
        <v>791</v>
      </c>
      <c r="J542" s="99" t="s">
        <v>268</v>
      </c>
      <c r="K542" s="99" t="s">
        <v>268</v>
      </c>
      <c r="L542" s="99"/>
      <c r="M542" s="99"/>
      <c r="N542" s="518"/>
      <c r="O542" s="168">
        <v>3.0</v>
      </c>
      <c r="P542" s="410">
        <v>6.0</v>
      </c>
      <c r="Q542" s="294">
        <v>1.0</v>
      </c>
      <c r="R542" s="295">
        <v>3.0</v>
      </c>
      <c r="S542" s="198"/>
      <c r="T542" s="199"/>
      <c r="U542" s="200"/>
      <c r="V542" s="201"/>
      <c r="W542" s="202"/>
      <c r="X542" s="202"/>
      <c r="Y542" s="273">
        <v>0.0</v>
      </c>
      <c r="Z542" s="271">
        <v>0.0</v>
      </c>
      <c r="AA542" s="272" t="s">
        <v>133</v>
      </c>
      <c r="AB542" s="107">
        <v>1.0</v>
      </c>
      <c r="AC542" s="108">
        <v>0.7575694444444444</v>
      </c>
      <c r="AD542" s="273" t="s">
        <v>140</v>
      </c>
      <c r="AE542" s="274" t="s">
        <v>133</v>
      </c>
      <c r="AF542" s="99" t="s">
        <v>166</v>
      </c>
      <c r="AG542" s="274">
        <v>1.14</v>
      </c>
      <c r="AH542" s="411">
        <v>71.42</v>
      </c>
      <c r="AI542" s="276">
        <v>11.0</v>
      </c>
      <c r="AJ542" s="274">
        <v>0.0</v>
      </c>
      <c r="AK542" s="277">
        <v>-11.0</v>
      </c>
      <c r="AL542" s="114"/>
      <c r="AM542" s="188">
        <f>AK542+AM539</f>
        <v>2043.16</v>
      </c>
      <c r="AN542" s="189">
        <f>if(AM542&gt;AN539,AM542,AN539)</f>
        <v>2189.56</v>
      </c>
      <c r="AO542" s="189">
        <f>AM542-AN542</f>
        <v>-146.4</v>
      </c>
      <c r="AP542" s="190">
        <f>AO542/AN542</f>
        <v>-0.06686274868</v>
      </c>
      <c r="AQ542" s="191">
        <f>AK542/AI542</f>
        <v>-1</v>
      </c>
      <c r="AR542" s="116"/>
      <c r="AS542" s="98"/>
      <c r="AT542" s="98"/>
      <c r="AU542" s="98"/>
      <c r="AV542" s="98"/>
      <c r="AW542" s="98"/>
      <c r="AX542" s="98"/>
      <c r="AY542" s="98"/>
      <c r="AZ542" s="98"/>
      <c r="BA542" s="98"/>
      <c r="BB542" s="98"/>
      <c r="BC542" s="98"/>
      <c r="BD542" s="98"/>
      <c r="BE542" s="98"/>
      <c r="BF542" s="98"/>
      <c r="BG542" s="98"/>
      <c r="BH542" s="98"/>
      <c r="BI542" s="98"/>
      <c r="BJ542" s="98"/>
      <c r="BK542" s="98"/>
      <c r="BL542" s="98"/>
      <c r="BM542" s="98"/>
      <c r="BN542" s="98"/>
    </row>
    <row r="543">
      <c r="A543" s="485" t="b">
        <v>0</v>
      </c>
      <c r="B543" s="128"/>
      <c r="C543" s="129"/>
      <c r="D543" s="134">
        <v>2195.81</v>
      </c>
      <c r="E543" s="131"/>
      <c r="F543" s="132"/>
      <c r="G543" s="132"/>
      <c r="H543" s="132"/>
      <c r="I543" s="133">
        <v>1.48</v>
      </c>
      <c r="J543" s="133">
        <v>3.05</v>
      </c>
      <c r="K543" s="130"/>
      <c r="L543" s="130"/>
      <c r="M543" s="130"/>
      <c r="N543" s="519"/>
      <c r="O543" s="168">
        <v>3.0</v>
      </c>
      <c r="P543" s="410">
        <v>6.0</v>
      </c>
      <c r="Q543" s="294">
        <v>1.0</v>
      </c>
      <c r="R543" s="295">
        <v>4.0</v>
      </c>
      <c r="S543" s="198"/>
      <c r="T543" s="199"/>
      <c r="U543" s="200"/>
      <c r="V543" s="201"/>
      <c r="W543" s="202"/>
      <c r="X543" s="202"/>
      <c r="Y543" s="206">
        <v>15.0</v>
      </c>
      <c r="Z543" s="204">
        <v>40.0</v>
      </c>
      <c r="AA543" s="205" t="s">
        <v>132</v>
      </c>
      <c r="AB543" s="141">
        <v>2.0</v>
      </c>
      <c r="AC543" s="142">
        <v>0.7640972222222222</v>
      </c>
      <c r="AD543" s="206"/>
      <c r="AE543" s="207" t="s">
        <v>133</v>
      </c>
      <c r="AF543" s="133" t="s">
        <v>166</v>
      </c>
      <c r="AG543" s="207">
        <v>1.03</v>
      </c>
      <c r="AH543" s="449">
        <v>33.33</v>
      </c>
      <c r="AI543" s="146"/>
      <c r="AJ543" s="207"/>
      <c r="AK543" s="210"/>
      <c r="AL543" s="114"/>
      <c r="AM543" s="211"/>
      <c r="AN543" s="132"/>
      <c r="AO543" s="132"/>
      <c r="AP543" s="149"/>
      <c r="AQ543" s="150"/>
      <c r="AR543" s="149"/>
      <c r="AS543" s="132"/>
      <c r="AT543" s="132"/>
      <c r="AU543" s="132"/>
      <c r="AV543" s="132"/>
      <c r="AW543" s="132"/>
      <c r="AX543" s="132"/>
      <c r="AY543" s="132"/>
      <c r="AZ543" s="132"/>
      <c r="BA543" s="132"/>
      <c r="BB543" s="132"/>
      <c r="BC543" s="132"/>
      <c r="BD543" s="132"/>
      <c r="BE543" s="132"/>
      <c r="BF543" s="132"/>
      <c r="BG543" s="132"/>
      <c r="BH543" s="132"/>
      <c r="BI543" s="132"/>
      <c r="BJ543" s="132"/>
      <c r="BK543" s="132"/>
      <c r="BL543" s="132"/>
      <c r="BM543" s="132"/>
      <c r="BN543" s="132"/>
    </row>
    <row r="544">
      <c r="A544" s="484" t="b">
        <v>0</v>
      </c>
      <c r="B544" s="215"/>
      <c r="C544" s="216"/>
      <c r="D544" s="217"/>
      <c r="E544" s="218"/>
      <c r="F544" s="219"/>
      <c r="G544" s="219"/>
      <c r="H544" s="219"/>
      <c r="I544" s="237">
        <v>9631351.0</v>
      </c>
      <c r="J544" s="237">
        <v>2309567.0</v>
      </c>
      <c r="K544" s="217"/>
      <c r="L544" s="217"/>
      <c r="M544" s="217"/>
      <c r="N544" s="520"/>
      <c r="O544" s="221">
        <v>3.0</v>
      </c>
      <c r="P544" s="222">
        <v>6.0</v>
      </c>
      <c r="Q544" s="298">
        <v>1.0</v>
      </c>
      <c r="R544" s="299">
        <v>6.0</v>
      </c>
      <c r="S544" s="225"/>
      <c r="T544" s="226"/>
      <c r="U544" s="227"/>
      <c r="V544" s="228"/>
      <c r="W544" s="229"/>
      <c r="X544" s="229"/>
      <c r="Y544" s="235"/>
      <c r="Z544" s="482"/>
      <c r="AA544" s="479"/>
      <c r="AB544" s="389"/>
      <c r="AC544" s="507"/>
      <c r="AD544" s="235" t="s">
        <v>142</v>
      </c>
      <c r="AE544" s="240"/>
      <c r="AF544" s="237"/>
      <c r="AG544" s="240"/>
      <c r="AH544" s="488"/>
      <c r="AI544" s="390"/>
      <c r="AJ544" s="236"/>
      <c r="AK544" s="391"/>
      <c r="AL544" s="242"/>
      <c r="AM544" s="243"/>
      <c r="AN544" s="219"/>
      <c r="AO544" s="219"/>
      <c r="AP544" s="244"/>
      <c r="AQ544" s="245"/>
      <c r="AR544" s="116"/>
      <c r="AS544" s="98"/>
      <c r="AT544" s="98"/>
      <c r="AU544" s="98"/>
      <c r="AV544" s="98"/>
      <c r="AW544" s="98"/>
      <c r="AX544" s="98"/>
      <c r="AY544" s="98"/>
      <c r="AZ544" s="98"/>
      <c r="BA544" s="98"/>
      <c r="BB544" s="98"/>
      <c r="BC544" s="98"/>
      <c r="BD544" s="98"/>
      <c r="BE544" s="98"/>
      <c r="BF544" s="98"/>
      <c r="BG544" s="98"/>
      <c r="BH544" s="98"/>
      <c r="BI544" s="98"/>
      <c r="BJ544" s="98"/>
      <c r="BK544" s="98"/>
      <c r="BL544" s="98"/>
      <c r="BM544" s="98"/>
      <c r="BN544" s="98"/>
    </row>
    <row r="545">
      <c r="A545" s="485" t="b">
        <v>0</v>
      </c>
      <c r="B545" s="288">
        <v>44620.0</v>
      </c>
      <c r="C545" s="289">
        <v>0.4058217592592593</v>
      </c>
      <c r="D545" s="134" t="s">
        <v>792</v>
      </c>
      <c r="E545" s="517" t="s">
        <v>16</v>
      </c>
      <c r="F545" s="251" t="s">
        <v>144</v>
      </c>
      <c r="G545" s="133" t="s">
        <v>60</v>
      </c>
      <c r="H545" s="251" t="s">
        <v>787</v>
      </c>
      <c r="I545" s="133" t="s">
        <v>743</v>
      </c>
      <c r="J545" s="133" t="s">
        <v>793</v>
      </c>
      <c r="K545" s="133" t="s">
        <v>743</v>
      </c>
      <c r="L545" s="133"/>
      <c r="M545" s="133"/>
      <c r="N545" s="397"/>
      <c r="O545" s="168">
        <v>3.0</v>
      </c>
      <c r="P545" s="169">
        <v>1.0</v>
      </c>
      <c r="Q545" s="196"/>
      <c r="R545" s="197"/>
      <c r="S545" s="198"/>
      <c r="T545" s="199"/>
      <c r="U545" s="200"/>
      <c r="V545" s="201"/>
      <c r="W545" s="202"/>
      <c r="X545" s="202"/>
      <c r="Y545" s="206">
        <v>15.0</v>
      </c>
      <c r="Z545" s="204">
        <v>15.0</v>
      </c>
      <c r="AA545" s="205" t="s">
        <v>132</v>
      </c>
      <c r="AB545" s="141">
        <v>1.0</v>
      </c>
      <c r="AC545" s="142">
        <v>0.38875</v>
      </c>
      <c r="AD545" s="206" t="s">
        <v>140</v>
      </c>
      <c r="AE545" s="207" t="s">
        <v>132</v>
      </c>
      <c r="AF545" s="133" t="s">
        <v>166</v>
      </c>
      <c r="AG545" s="207">
        <v>1.32</v>
      </c>
      <c r="AH545" s="449">
        <v>31.24</v>
      </c>
      <c r="AI545" s="209">
        <v>12.5</v>
      </c>
      <c r="AJ545" s="207">
        <v>0.0</v>
      </c>
      <c r="AK545" s="210">
        <v>-12.5</v>
      </c>
      <c r="AL545" s="114"/>
      <c r="AM545" s="265">
        <f>AK545+AM542</f>
        <v>2030.66</v>
      </c>
      <c r="AN545" s="266">
        <f>if(AM545&gt;AN542,AM545,AN542)</f>
        <v>2189.56</v>
      </c>
      <c r="AO545" s="266">
        <f>AM545-AN545</f>
        <v>-158.9</v>
      </c>
      <c r="AP545" s="267">
        <f>AO545/AN545</f>
        <v>-0.07257165823</v>
      </c>
      <c r="AQ545" s="268">
        <f>AK545/AI545</f>
        <v>-1</v>
      </c>
      <c r="AR545" s="149"/>
      <c r="AS545" s="132"/>
      <c r="AT545" s="132"/>
      <c r="AU545" s="132"/>
      <c r="AV545" s="132"/>
      <c r="AW545" s="132"/>
      <c r="AX545" s="132"/>
      <c r="AY545" s="132"/>
      <c r="AZ545" s="132"/>
      <c r="BA545" s="132"/>
      <c r="BB545" s="132"/>
      <c r="BC545" s="132"/>
      <c r="BD545" s="132"/>
      <c r="BE545" s="132"/>
      <c r="BF545" s="132"/>
      <c r="BG545" s="132"/>
      <c r="BH545" s="132"/>
      <c r="BI545" s="132"/>
      <c r="BJ545" s="132"/>
      <c r="BK545" s="132"/>
      <c r="BL545" s="132"/>
      <c r="BM545" s="132"/>
      <c r="BN545" s="132"/>
    </row>
    <row r="546">
      <c r="A546" s="484" t="b">
        <v>0</v>
      </c>
      <c r="B546" s="94"/>
      <c r="C546" s="95"/>
      <c r="D546" s="96"/>
      <c r="E546" s="97"/>
      <c r="F546" s="98"/>
      <c r="G546" s="98"/>
      <c r="H546" s="98"/>
      <c r="I546" s="98"/>
      <c r="J546" s="98"/>
      <c r="K546" s="96"/>
      <c r="L546" s="96"/>
      <c r="M546" s="96"/>
      <c r="N546" s="270"/>
      <c r="O546" s="168">
        <v>4.0</v>
      </c>
      <c r="P546" s="169">
        <v>1.0</v>
      </c>
      <c r="Q546" s="196"/>
      <c r="R546" s="197"/>
      <c r="S546" s="198"/>
      <c r="T546" s="199"/>
      <c r="U546" s="200"/>
      <c r="V546" s="201"/>
      <c r="W546" s="202"/>
      <c r="X546" s="202"/>
      <c r="Y546" s="109"/>
      <c r="Z546" s="280"/>
      <c r="AA546" s="272" t="s">
        <v>133</v>
      </c>
      <c r="AB546" s="107">
        <v>2.0</v>
      </c>
      <c r="AC546" s="108">
        <v>0.3932291666666667</v>
      </c>
      <c r="AD546" s="273" t="s">
        <v>140</v>
      </c>
      <c r="AE546" s="274" t="s">
        <v>132</v>
      </c>
      <c r="AF546" s="99" t="s">
        <v>166</v>
      </c>
      <c r="AG546" s="274">
        <v>1.18</v>
      </c>
      <c r="AH546" s="411">
        <v>13.88</v>
      </c>
      <c r="AI546" s="112"/>
      <c r="AJ546" s="110"/>
      <c r="AK546" s="113"/>
      <c r="AL546" s="114"/>
      <c r="AM546" s="278"/>
      <c r="AN546" s="98"/>
      <c r="AO546" s="98"/>
      <c r="AP546" s="116"/>
      <c r="AQ546" s="117"/>
      <c r="AR546" s="116"/>
      <c r="AS546" s="98"/>
      <c r="AT546" s="98"/>
      <c r="AU546" s="98"/>
      <c r="AV546" s="98"/>
      <c r="AW546" s="98"/>
      <c r="AX546" s="98"/>
      <c r="AY546" s="98"/>
      <c r="AZ546" s="98"/>
      <c r="BA546" s="98"/>
      <c r="BB546" s="98"/>
      <c r="BC546" s="98"/>
      <c r="BD546" s="98"/>
      <c r="BE546" s="98"/>
      <c r="BF546" s="98"/>
      <c r="BG546" s="98"/>
      <c r="BH546" s="98"/>
      <c r="BI546" s="98"/>
      <c r="BJ546" s="98"/>
      <c r="BK546" s="98"/>
      <c r="BL546" s="98"/>
      <c r="BM546" s="98"/>
      <c r="BN546" s="98"/>
    </row>
    <row r="547">
      <c r="A547" s="485" t="b">
        <v>0</v>
      </c>
      <c r="B547" s="313"/>
      <c r="C547" s="314"/>
      <c r="D547" s="315"/>
      <c r="E547" s="316"/>
      <c r="F547" s="317"/>
      <c r="G547" s="317"/>
      <c r="H547" s="317"/>
      <c r="I547" s="317"/>
      <c r="J547" s="317"/>
      <c r="K547" s="315"/>
      <c r="L547" s="315"/>
      <c r="M547" s="315"/>
      <c r="N547" s="383"/>
      <c r="O547" s="221">
        <v>6.0</v>
      </c>
      <c r="P547" s="222">
        <v>3.0</v>
      </c>
      <c r="Q547" s="298">
        <v>7.0</v>
      </c>
      <c r="R547" s="299">
        <v>6.0</v>
      </c>
      <c r="S547" s="225"/>
      <c r="T547" s="226"/>
      <c r="U547" s="227"/>
      <c r="V547" s="228"/>
      <c r="W547" s="229"/>
      <c r="X547" s="229"/>
      <c r="Y547" s="342"/>
      <c r="Z547" s="323"/>
      <c r="AA547" s="324"/>
      <c r="AB547" s="343"/>
      <c r="AC547" s="326"/>
      <c r="AD547" s="322" t="s">
        <v>142</v>
      </c>
      <c r="AE547" s="327"/>
      <c r="AF547" s="328"/>
      <c r="AG547" s="327"/>
      <c r="AH547" s="444"/>
      <c r="AI547" s="384"/>
      <c r="AJ547" s="327"/>
      <c r="AK547" s="385"/>
      <c r="AL547" s="242"/>
      <c r="AM547" s="333"/>
      <c r="AN547" s="317"/>
      <c r="AO547" s="317"/>
      <c r="AP547" s="334"/>
      <c r="AQ547" s="335"/>
      <c r="AR547" s="149"/>
      <c r="AS547" s="132"/>
      <c r="AT547" s="132"/>
      <c r="AU547" s="132"/>
      <c r="AV547" s="132"/>
      <c r="AW547" s="132"/>
      <c r="AX547" s="132"/>
      <c r="AY547" s="132"/>
      <c r="AZ547" s="132"/>
      <c r="BA547" s="132"/>
      <c r="BB547" s="132"/>
      <c r="BC547" s="132"/>
      <c r="BD547" s="132"/>
      <c r="BE547" s="132"/>
      <c r="BF547" s="132"/>
      <c r="BG547" s="132"/>
      <c r="BH547" s="132"/>
      <c r="BI547" s="132"/>
      <c r="BJ547" s="132"/>
      <c r="BK547" s="132"/>
      <c r="BL547" s="132"/>
      <c r="BM547" s="132"/>
      <c r="BN547" s="132"/>
    </row>
    <row r="548">
      <c r="A548" s="484" t="b">
        <v>0</v>
      </c>
      <c r="B548" s="94"/>
      <c r="C548" s="95"/>
      <c r="D548" s="96"/>
      <c r="E548" s="97"/>
      <c r="F548" s="98"/>
      <c r="G548" s="98"/>
      <c r="H548" s="98"/>
      <c r="I548" s="98"/>
      <c r="J548" s="98"/>
      <c r="K548" s="96"/>
      <c r="L548" s="96"/>
      <c r="M548" s="96"/>
      <c r="N548" s="270"/>
      <c r="O548" s="369"/>
      <c r="P548" s="370"/>
      <c r="Q548" s="196"/>
      <c r="R548" s="197"/>
      <c r="S548" s="198"/>
      <c r="T548" s="199"/>
      <c r="U548" s="200"/>
      <c r="V548" s="201"/>
      <c r="W548" s="202"/>
      <c r="X548" s="202"/>
      <c r="Y548" s="109"/>
      <c r="Z548" s="280"/>
      <c r="AA548" s="106"/>
      <c r="AB548" s="281"/>
      <c r="AC548" s="282"/>
      <c r="AD548" s="273"/>
      <c r="AE548" s="110"/>
      <c r="AF548" s="99"/>
      <c r="AG548" s="110"/>
      <c r="AH548" s="427"/>
      <c r="AI548" s="112"/>
      <c r="AJ548" s="110"/>
      <c r="AK548" s="113"/>
      <c r="AL548" s="114"/>
      <c r="AM548" s="278"/>
      <c r="AN548" s="98"/>
      <c r="AO548" s="98"/>
      <c r="AP548" s="116"/>
      <c r="AQ548" s="117"/>
      <c r="AR548" s="116"/>
      <c r="AS548" s="98"/>
      <c r="AT548" s="98"/>
      <c r="AU548" s="98"/>
      <c r="AV548" s="98"/>
      <c r="AW548" s="98"/>
      <c r="AX548" s="98"/>
      <c r="AY548" s="98"/>
      <c r="AZ548" s="98"/>
      <c r="BA548" s="98"/>
      <c r="BB548" s="98"/>
      <c r="BC548" s="98"/>
      <c r="BD548" s="98"/>
      <c r="BE548" s="98"/>
      <c r="BF548" s="98"/>
      <c r="BG548" s="98"/>
      <c r="BH548" s="98"/>
      <c r="BI548" s="98"/>
      <c r="BJ548" s="98"/>
      <c r="BK548" s="98"/>
      <c r="BL548" s="98"/>
      <c r="BM548" s="98"/>
      <c r="BN548" s="98"/>
    </row>
    <row r="549">
      <c r="A549" s="485" t="b">
        <v>0</v>
      </c>
      <c r="B549" s="128"/>
      <c r="C549" s="129"/>
      <c r="D549" s="130"/>
      <c r="E549" s="131"/>
      <c r="F549" s="132"/>
      <c r="G549" s="132"/>
      <c r="H549" s="132"/>
      <c r="I549" s="132"/>
      <c r="J549" s="132"/>
      <c r="K549" s="130"/>
      <c r="L549" s="130"/>
      <c r="M549" s="130"/>
      <c r="N549" s="195"/>
      <c r="O549" s="369"/>
      <c r="P549" s="370"/>
      <c r="Q549" s="196"/>
      <c r="R549" s="197"/>
      <c r="S549" s="198"/>
      <c r="T549" s="199"/>
      <c r="U549" s="200"/>
      <c r="V549" s="201"/>
      <c r="W549" s="202"/>
      <c r="X549" s="202"/>
      <c r="Y549" s="143"/>
      <c r="Z549" s="367"/>
      <c r="AA549" s="140"/>
      <c r="AB549" s="420"/>
      <c r="AC549" s="421"/>
      <c r="AD549" s="206"/>
      <c r="AE549" s="144"/>
      <c r="AF549" s="133"/>
      <c r="AG549" s="144"/>
      <c r="AH549" s="430"/>
      <c r="AI549" s="146"/>
      <c r="AJ549" s="144"/>
      <c r="AK549" s="147"/>
      <c r="AL549" s="114"/>
      <c r="AM549" s="211"/>
      <c r="AN549" s="132"/>
      <c r="AO549" s="132"/>
      <c r="AP549" s="149"/>
      <c r="AQ549" s="150"/>
      <c r="AR549" s="149"/>
      <c r="AS549" s="132"/>
      <c r="AT549" s="132"/>
      <c r="AU549" s="132"/>
      <c r="AV549" s="132"/>
      <c r="AW549" s="132"/>
      <c r="AX549" s="132"/>
      <c r="AY549" s="132"/>
      <c r="AZ549" s="132"/>
      <c r="BA549" s="132"/>
      <c r="BB549" s="132"/>
      <c r="BC549" s="132"/>
      <c r="BD549" s="132"/>
      <c r="BE549" s="132"/>
      <c r="BF549" s="132"/>
      <c r="BG549" s="132"/>
      <c r="BH549" s="132"/>
      <c r="BI549" s="132"/>
      <c r="BJ549" s="132"/>
      <c r="BK549" s="132"/>
      <c r="BL549" s="132"/>
      <c r="BM549" s="132"/>
      <c r="BN549" s="132"/>
    </row>
    <row r="550">
      <c r="A550" s="484" t="b">
        <v>0</v>
      </c>
      <c r="B550" s="94"/>
      <c r="C550" s="95"/>
      <c r="D550" s="96"/>
      <c r="E550" s="97"/>
      <c r="F550" s="98"/>
      <c r="G550" s="98"/>
      <c r="H550" s="98"/>
      <c r="I550" s="98"/>
      <c r="J550" s="98"/>
      <c r="K550" s="96"/>
      <c r="L550" s="96"/>
      <c r="M550" s="96"/>
      <c r="N550" s="279" t="s">
        <v>794</v>
      </c>
      <c r="O550" s="369"/>
      <c r="P550" s="370"/>
      <c r="Q550" s="196"/>
      <c r="R550" s="197"/>
      <c r="S550" s="198"/>
      <c r="T550" s="199"/>
      <c r="U550" s="200"/>
      <c r="V550" s="201"/>
      <c r="W550" s="202"/>
      <c r="X550" s="202"/>
      <c r="Y550" s="109"/>
      <c r="Z550" s="280"/>
      <c r="AA550" s="106"/>
      <c r="AB550" s="281"/>
      <c r="AC550" s="282"/>
      <c r="AD550" s="273"/>
      <c r="AE550" s="110"/>
      <c r="AF550" s="99"/>
      <c r="AG550" s="110"/>
      <c r="AH550" s="427"/>
      <c r="AI550" s="112"/>
      <c r="AJ550" s="274">
        <v>-5.0</v>
      </c>
      <c r="AK550" s="277"/>
      <c r="AL550" s="114"/>
      <c r="AM550" s="278"/>
      <c r="AN550" s="98"/>
      <c r="AO550" s="98"/>
      <c r="AP550" s="116"/>
      <c r="AQ550" s="117"/>
      <c r="AR550" s="116"/>
      <c r="AS550" s="98"/>
      <c r="AT550" s="98"/>
      <c r="AU550" s="98"/>
      <c r="AV550" s="98"/>
      <c r="AW550" s="98"/>
      <c r="AX550" s="98"/>
      <c r="AY550" s="98"/>
      <c r="AZ550" s="98"/>
      <c r="BA550" s="98"/>
      <c r="BB550" s="98"/>
      <c r="BC550" s="98"/>
      <c r="BD550" s="98"/>
      <c r="BE550" s="98"/>
      <c r="BF550" s="98"/>
      <c r="BG550" s="98"/>
      <c r="BH550" s="98"/>
      <c r="BI550" s="98"/>
      <c r="BJ550" s="98"/>
      <c r="BK550" s="98"/>
      <c r="BL550" s="98"/>
      <c r="BM550" s="98"/>
      <c r="BN550" s="98"/>
    </row>
    <row r="551">
      <c r="A551" s="485" t="b">
        <v>0</v>
      </c>
      <c r="B551" s="128"/>
      <c r="C551" s="129"/>
      <c r="D551" s="130"/>
      <c r="E551" s="131"/>
      <c r="F551" s="132"/>
      <c r="G551" s="132"/>
      <c r="H551" s="132"/>
      <c r="I551" s="132"/>
      <c r="J551" s="132"/>
      <c r="K551" s="130"/>
      <c r="L551" s="130"/>
      <c r="M551" s="130"/>
      <c r="N551" s="397"/>
      <c r="O551" s="369"/>
      <c r="P551" s="370"/>
      <c r="Q551" s="196"/>
      <c r="R551" s="197"/>
      <c r="S551" s="198"/>
      <c r="T551" s="199"/>
      <c r="U551" s="200"/>
      <c r="V551" s="201"/>
      <c r="W551" s="202"/>
      <c r="X551" s="202"/>
      <c r="Y551" s="143"/>
      <c r="Z551" s="367"/>
      <c r="AA551" s="140"/>
      <c r="AB551" s="420"/>
      <c r="AC551" s="421"/>
      <c r="AD551" s="206"/>
      <c r="AE551" s="144"/>
      <c r="AF551" s="133"/>
      <c r="AG551" s="144"/>
      <c r="AH551" s="430"/>
      <c r="AI551" s="146"/>
      <c r="AJ551" s="144"/>
      <c r="AK551" s="147"/>
      <c r="AL551" s="114"/>
      <c r="AM551" s="211"/>
      <c r="AN551" s="132"/>
      <c r="AO551" s="132"/>
      <c r="AP551" s="149"/>
      <c r="AQ551" s="150"/>
      <c r="AR551" s="149"/>
      <c r="AS551" s="132"/>
      <c r="AT551" s="132"/>
      <c r="AU551" s="132"/>
      <c r="AV551" s="132"/>
      <c r="AW551" s="132"/>
      <c r="AX551" s="132"/>
      <c r="AY551" s="132"/>
      <c r="AZ551" s="132"/>
      <c r="BA551" s="132"/>
      <c r="BB551" s="132"/>
      <c r="BC551" s="132"/>
      <c r="BD551" s="132"/>
      <c r="BE551" s="132"/>
      <c r="BF551" s="132"/>
      <c r="BG551" s="132"/>
      <c r="BH551" s="132"/>
      <c r="BI551" s="132"/>
      <c r="BJ551" s="132"/>
      <c r="BK551" s="132"/>
      <c r="BL551" s="132"/>
      <c r="BM551" s="132"/>
      <c r="BN551" s="132"/>
    </row>
    <row r="552">
      <c r="A552" s="484" t="b">
        <v>0</v>
      </c>
      <c r="B552" s="94"/>
      <c r="C552" s="95"/>
      <c r="D552" s="96"/>
      <c r="E552" s="97"/>
      <c r="F552" s="98"/>
      <c r="G552" s="98"/>
      <c r="H552" s="98"/>
      <c r="I552" s="98"/>
      <c r="J552" s="98"/>
      <c r="K552" s="96"/>
      <c r="L552" s="96"/>
      <c r="M552" s="96"/>
      <c r="N552" s="270"/>
      <c r="O552" s="369"/>
      <c r="P552" s="370"/>
      <c r="Q552" s="196"/>
      <c r="R552" s="197"/>
      <c r="S552" s="198"/>
      <c r="T552" s="199"/>
      <c r="U552" s="200"/>
      <c r="V552" s="201"/>
      <c r="W552" s="202"/>
      <c r="X552" s="202"/>
      <c r="Y552" s="109"/>
      <c r="Z552" s="280"/>
      <c r="AA552" s="106"/>
      <c r="AB552" s="281"/>
      <c r="AC552" s="282"/>
      <c r="AD552" s="273"/>
      <c r="AE552" s="110"/>
      <c r="AF552" s="99"/>
      <c r="AG552" s="110"/>
      <c r="AH552" s="427"/>
      <c r="AI552" s="112"/>
      <c r="AJ552" s="110"/>
      <c r="AK552" s="113"/>
      <c r="AL552" s="114"/>
      <c r="AM552" s="278"/>
      <c r="AN552" s="98"/>
      <c r="AO552" s="98"/>
      <c r="AP552" s="116"/>
      <c r="AQ552" s="117"/>
      <c r="AR552" s="116"/>
      <c r="AS552" s="98"/>
      <c r="AT552" s="98"/>
      <c r="AU552" s="98"/>
      <c r="AV552" s="98"/>
      <c r="AW552" s="98"/>
      <c r="AX552" s="98"/>
      <c r="AY552" s="98"/>
      <c r="AZ552" s="98"/>
      <c r="BA552" s="98"/>
      <c r="BB552" s="98"/>
      <c r="BC552" s="98"/>
      <c r="BD552" s="98"/>
      <c r="BE552" s="98"/>
      <c r="BF552" s="98"/>
      <c r="BG552" s="98"/>
      <c r="BH552" s="98"/>
      <c r="BI552" s="98"/>
      <c r="BJ552" s="98"/>
      <c r="BK552" s="98"/>
      <c r="BL552" s="98"/>
      <c r="BM552" s="98"/>
      <c r="BN552" s="98"/>
    </row>
    <row r="553">
      <c r="A553" s="485" t="b">
        <v>0</v>
      </c>
      <c r="B553" s="128"/>
      <c r="C553" s="129"/>
      <c r="D553" s="130"/>
      <c r="E553" s="131"/>
      <c r="F553" s="132"/>
      <c r="G553" s="132"/>
      <c r="H553" s="132"/>
      <c r="I553" s="132"/>
      <c r="J553" s="132"/>
      <c r="K553" s="130"/>
      <c r="L553" s="130"/>
      <c r="M553" s="130"/>
      <c r="N553" s="195"/>
      <c r="O553" s="369"/>
      <c r="P553" s="370"/>
      <c r="Q553" s="196"/>
      <c r="R553" s="197"/>
      <c r="S553" s="198"/>
      <c r="T553" s="199"/>
      <c r="U553" s="200"/>
      <c r="V553" s="201"/>
      <c r="W553" s="202"/>
      <c r="X553" s="202"/>
      <c r="Y553" s="143"/>
      <c r="Z553" s="367"/>
      <c r="AA553" s="140"/>
      <c r="AB553" s="420"/>
      <c r="AC553" s="421"/>
      <c r="AD553" s="206"/>
      <c r="AE553" s="144"/>
      <c r="AF553" s="133"/>
      <c r="AG553" s="144"/>
      <c r="AH553" s="430"/>
      <c r="AI553" s="146"/>
      <c r="AJ553" s="144"/>
      <c r="AK553" s="147"/>
      <c r="AL553" s="114"/>
      <c r="AM553" s="211"/>
      <c r="AN553" s="132"/>
      <c r="AO553" s="132"/>
      <c r="AP553" s="149"/>
      <c r="AQ553" s="150"/>
      <c r="AR553" s="149"/>
      <c r="AS553" s="132"/>
      <c r="AT553" s="132"/>
      <c r="AU553" s="132"/>
      <c r="AV553" s="132"/>
      <c r="AW553" s="132"/>
      <c r="AX553" s="132"/>
      <c r="AY553" s="132"/>
      <c r="AZ553" s="132"/>
      <c r="BA553" s="132"/>
      <c r="BB553" s="132"/>
      <c r="BC553" s="132"/>
      <c r="BD553" s="132"/>
      <c r="BE553" s="132"/>
      <c r="BF553" s="132"/>
      <c r="BG553" s="132"/>
      <c r="BH553" s="132"/>
      <c r="BI553" s="132"/>
      <c r="BJ553" s="132"/>
      <c r="BK553" s="132"/>
      <c r="BL553" s="132"/>
      <c r="BM553" s="132"/>
      <c r="BN553" s="132"/>
    </row>
    <row r="554">
      <c r="A554" s="484" t="b">
        <v>0</v>
      </c>
      <c r="B554" s="94"/>
      <c r="C554" s="95"/>
      <c r="D554" s="96"/>
      <c r="E554" s="97"/>
      <c r="F554" s="98"/>
      <c r="G554" s="98"/>
      <c r="H554" s="98"/>
      <c r="I554" s="98"/>
      <c r="J554" s="98"/>
      <c r="K554" s="96"/>
      <c r="L554" s="96"/>
      <c r="M554" s="96"/>
      <c r="N554" s="279" t="s">
        <v>795</v>
      </c>
      <c r="O554" s="369"/>
      <c r="P554" s="370"/>
      <c r="Q554" s="196"/>
      <c r="R554" s="197"/>
      <c r="S554" s="198"/>
      <c r="T554" s="199"/>
      <c r="U554" s="200"/>
      <c r="V554" s="201"/>
      <c r="W554" s="202"/>
      <c r="X554" s="202"/>
      <c r="Y554" s="109"/>
      <c r="Z554" s="280"/>
      <c r="AA554" s="106"/>
      <c r="AB554" s="281"/>
      <c r="AC554" s="282"/>
      <c r="AD554" s="273"/>
      <c r="AE554" s="110"/>
      <c r="AF554" s="99"/>
      <c r="AG554" s="110"/>
      <c r="AH554" s="427"/>
      <c r="AI554" s="112"/>
      <c r="AJ554" s="274">
        <v>-18.0</v>
      </c>
      <c r="AK554" s="277"/>
      <c r="AL554" s="114"/>
      <c r="AM554" s="278"/>
      <c r="AN554" s="98"/>
      <c r="AO554" s="98"/>
      <c r="AP554" s="116"/>
      <c r="AQ554" s="117"/>
      <c r="AR554" s="116"/>
      <c r="AS554" s="98"/>
      <c r="AT554" s="98"/>
      <c r="AU554" s="98"/>
      <c r="AV554" s="98"/>
      <c r="AW554" s="98"/>
      <c r="AX554" s="98"/>
      <c r="AY554" s="98"/>
      <c r="AZ554" s="98"/>
      <c r="BA554" s="98"/>
      <c r="BB554" s="98"/>
      <c r="BC554" s="98"/>
      <c r="BD554" s="98"/>
      <c r="BE554" s="98"/>
      <c r="BF554" s="98"/>
      <c r="BG554" s="98"/>
      <c r="BH554" s="98"/>
      <c r="BI554" s="98"/>
      <c r="BJ554" s="98"/>
      <c r="BK554" s="98"/>
      <c r="BL554" s="98"/>
      <c r="BM554" s="98"/>
      <c r="BN554" s="98"/>
    </row>
    <row r="555">
      <c r="A555" s="485" t="b">
        <v>0</v>
      </c>
      <c r="B555" s="128"/>
      <c r="C555" s="129"/>
      <c r="D555" s="130"/>
      <c r="E555" s="131"/>
      <c r="F555" s="132"/>
      <c r="G555" s="132"/>
      <c r="H555" s="132"/>
      <c r="I555" s="132"/>
      <c r="J555" s="132"/>
      <c r="K555" s="130"/>
      <c r="L555" s="521"/>
      <c r="M555" s="521"/>
      <c r="O555" s="369"/>
      <c r="P555" s="370"/>
      <c r="Q555" s="196"/>
      <c r="R555" s="197"/>
      <c r="S555" s="198"/>
      <c r="T555" s="199"/>
      <c r="U555" s="200"/>
      <c r="V555" s="201"/>
      <c r="W555" s="202"/>
      <c r="X555" s="202"/>
      <c r="Y555" s="143"/>
      <c r="Z555" s="367"/>
      <c r="AA555" s="140"/>
      <c r="AB555" s="420"/>
      <c r="AC555" s="421"/>
      <c r="AD555" s="206"/>
      <c r="AE555" s="144"/>
      <c r="AF555" s="133"/>
      <c r="AG555" s="144"/>
      <c r="AH555" s="430"/>
      <c r="AI555" s="146"/>
      <c r="AJ555" s="144"/>
      <c r="AK555" s="147"/>
      <c r="AL555" s="114"/>
      <c r="AM555" s="211"/>
      <c r="AN555" s="132"/>
      <c r="AO555" s="132"/>
      <c r="AP555" s="149"/>
      <c r="AQ555" s="150"/>
      <c r="AR555" s="149"/>
      <c r="AS555" s="132"/>
      <c r="AT555" s="132"/>
      <c r="AU555" s="132"/>
      <c r="AV555" s="132"/>
      <c r="AW555" s="132"/>
      <c r="AX555" s="132"/>
      <c r="AY555" s="132"/>
      <c r="AZ555" s="132"/>
      <c r="BA555" s="132"/>
      <c r="BB555" s="132"/>
      <c r="BC555" s="132"/>
      <c r="BD555" s="132"/>
      <c r="BE555" s="132"/>
      <c r="BF555" s="132"/>
      <c r="BG555" s="132"/>
      <c r="BH555" s="132"/>
      <c r="BI555" s="132"/>
      <c r="BJ555" s="132"/>
      <c r="BK555" s="132"/>
      <c r="BL555" s="132"/>
      <c r="BM555" s="132"/>
      <c r="BN555" s="132"/>
    </row>
    <row r="556">
      <c r="A556" s="484" t="b">
        <v>0</v>
      </c>
      <c r="B556" s="94"/>
      <c r="C556" s="95"/>
      <c r="D556" s="96"/>
      <c r="E556" s="97"/>
      <c r="F556" s="98"/>
      <c r="G556" s="98"/>
      <c r="H556" s="98"/>
      <c r="I556" s="98"/>
      <c r="J556" s="98"/>
      <c r="K556" s="96"/>
      <c r="L556" s="96"/>
      <c r="M556" s="96"/>
      <c r="N556" s="279"/>
      <c r="O556" s="369"/>
      <c r="P556" s="370"/>
      <c r="Q556" s="196"/>
      <c r="R556" s="197"/>
      <c r="S556" s="198"/>
      <c r="T556" s="199"/>
      <c r="U556" s="200"/>
      <c r="V556" s="201"/>
      <c r="W556" s="202"/>
      <c r="X556" s="202"/>
      <c r="Y556" s="109"/>
      <c r="Z556" s="280"/>
      <c r="AA556" s="106"/>
      <c r="AB556" s="281"/>
      <c r="AC556" s="282"/>
      <c r="AD556" s="273"/>
      <c r="AE556" s="110"/>
      <c r="AF556" s="99"/>
      <c r="AG556" s="110"/>
      <c r="AH556" s="427"/>
      <c r="AI556" s="112"/>
      <c r="AJ556" s="110"/>
      <c r="AK556" s="113"/>
      <c r="AL556" s="114"/>
      <c r="AM556" s="278"/>
      <c r="AN556" s="98"/>
      <c r="AO556" s="98"/>
      <c r="AP556" s="116"/>
      <c r="AQ556" s="117"/>
      <c r="AR556" s="116"/>
      <c r="AS556" s="98"/>
      <c r="AT556" s="98"/>
      <c r="AU556" s="98"/>
      <c r="AV556" s="98"/>
      <c r="AW556" s="98"/>
      <c r="AX556" s="98"/>
      <c r="AY556" s="98"/>
      <c r="AZ556" s="98"/>
      <c r="BA556" s="98"/>
      <c r="BB556" s="98"/>
      <c r="BC556" s="98"/>
      <c r="BD556" s="98"/>
      <c r="BE556" s="98"/>
      <c r="BF556" s="98"/>
      <c r="BG556" s="98"/>
      <c r="BH556" s="98"/>
      <c r="BI556" s="98"/>
      <c r="BJ556" s="98"/>
      <c r="BK556" s="98"/>
      <c r="BL556" s="98"/>
      <c r="BM556" s="98"/>
      <c r="BN556" s="98"/>
    </row>
    <row r="557">
      <c r="A557" s="485" t="b">
        <v>0</v>
      </c>
      <c r="B557" s="128"/>
      <c r="C557" s="129"/>
      <c r="D557" s="130"/>
      <c r="E557" s="131"/>
      <c r="F557" s="132"/>
      <c r="G557" s="132"/>
      <c r="H557" s="132"/>
      <c r="I557" s="132"/>
      <c r="J557" s="132"/>
      <c r="K557" s="130"/>
      <c r="L557" s="130"/>
      <c r="M557" s="130"/>
      <c r="N557" s="195"/>
      <c r="O557" s="369"/>
      <c r="P557" s="370"/>
      <c r="Q557" s="196"/>
      <c r="R557" s="197"/>
      <c r="S557" s="198"/>
      <c r="T557" s="199"/>
      <c r="U557" s="200"/>
      <c r="V557" s="201"/>
      <c r="W557" s="202"/>
      <c r="X557" s="202"/>
      <c r="Y557" s="143"/>
      <c r="Z557" s="367"/>
      <c r="AA557" s="140"/>
      <c r="AB557" s="420"/>
      <c r="AC557" s="421"/>
      <c r="AD557" s="206"/>
      <c r="AE557" s="144"/>
      <c r="AF557" s="133"/>
      <c r="AG557" s="144"/>
      <c r="AH557" s="430"/>
      <c r="AI557" s="146"/>
      <c r="AJ557" s="144"/>
      <c r="AK557" s="147"/>
      <c r="AL557" s="114"/>
      <c r="AM557" s="211"/>
      <c r="AN557" s="132"/>
      <c r="AO557" s="132"/>
      <c r="AP557" s="149"/>
      <c r="AQ557" s="150"/>
      <c r="AR557" s="149"/>
      <c r="AS557" s="132"/>
      <c r="AT557" s="132"/>
      <c r="AU557" s="132"/>
      <c r="AV557" s="132"/>
      <c r="AW557" s="132"/>
      <c r="AX557" s="132"/>
      <c r="AY557" s="132"/>
      <c r="AZ557" s="132"/>
      <c r="BA557" s="132"/>
      <c r="BB557" s="132"/>
      <c r="BC557" s="132"/>
      <c r="BD557" s="132"/>
      <c r="BE557" s="132"/>
      <c r="BF557" s="132"/>
      <c r="BG557" s="132"/>
      <c r="BH557" s="132"/>
      <c r="BI557" s="132"/>
      <c r="BJ557" s="132"/>
      <c r="BK557" s="132"/>
      <c r="BL557" s="132"/>
      <c r="BM557" s="132"/>
      <c r="BN557" s="132"/>
    </row>
    <row r="558">
      <c r="A558" s="484" t="b">
        <v>0</v>
      </c>
      <c r="B558" s="94"/>
      <c r="C558" s="95"/>
      <c r="D558" s="96"/>
      <c r="E558" s="97"/>
      <c r="F558" s="98"/>
      <c r="G558" s="98"/>
      <c r="H558" s="98"/>
      <c r="I558" s="98"/>
      <c r="J558" s="98"/>
      <c r="K558" s="96"/>
      <c r="L558" s="96"/>
      <c r="M558" s="96"/>
      <c r="N558" s="279" t="s">
        <v>796</v>
      </c>
      <c r="O558" s="369"/>
      <c r="P558" s="370"/>
      <c r="Q558" s="196"/>
      <c r="R558" s="197"/>
      <c r="S558" s="198"/>
      <c r="T558" s="199"/>
      <c r="U558" s="200"/>
      <c r="V558" s="201"/>
      <c r="W558" s="202"/>
      <c r="X558" s="202"/>
      <c r="Y558" s="109"/>
      <c r="Z558" s="280"/>
      <c r="AA558" s="106"/>
      <c r="AB558" s="281"/>
      <c r="AC558" s="282"/>
      <c r="AD558" s="273"/>
      <c r="AE558" s="110"/>
      <c r="AF558" s="99"/>
      <c r="AG558" s="110"/>
      <c r="AH558" s="427"/>
      <c r="AI558" s="112"/>
      <c r="AJ558" s="274">
        <v>-20.0</v>
      </c>
      <c r="AK558" s="277"/>
      <c r="AL558" s="114"/>
      <c r="AM558" s="278"/>
      <c r="AN558" s="98"/>
      <c r="AO558" s="98"/>
      <c r="AP558" s="116"/>
      <c r="AQ558" s="117"/>
      <c r="AR558" s="116"/>
      <c r="AS558" s="98"/>
      <c r="AT558" s="98"/>
      <c r="AU558" s="98"/>
      <c r="AV558" s="98"/>
      <c r="AW558" s="98"/>
      <c r="AX558" s="98"/>
      <c r="AY558" s="98"/>
      <c r="AZ558" s="98"/>
      <c r="BA558" s="98"/>
      <c r="BB558" s="98"/>
      <c r="BC558" s="98"/>
      <c r="BD558" s="98"/>
      <c r="BE558" s="98"/>
      <c r="BF558" s="98"/>
      <c r="BG558" s="98"/>
      <c r="BH558" s="98"/>
      <c r="BI558" s="98"/>
      <c r="BJ558" s="98"/>
      <c r="BK558" s="98"/>
      <c r="BL558" s="98"/>
      <c r="BM558" s="98"/>
      <c r="BN558" s="98"/>
    </row>
    <row r="559">
      <c r="A559" s="485" t="b">
        <v>0</v>
      </c>
      <c r="B559" s="128"/>
      <c r="C559" s="129"/>
      <c r="D559" s="130"/>
      <c r="E559" s="131"/>
      <c r="F559" s="132"/>
      <c r="G559" s="132"/>
      <c r="H559" s="132"/>
      <c r="I559" s="132"/>
      <c r="J559" s="132"/>
      <c r="K559" s="130"/>
      <c r="L559" s="130"/>
      <c r="M559" s="130"/>
      <c r="N559" s="195"/>
      <c r="O559" s="369"/>
      <c r="P559" s="370"/>
      <c r="Q559" s="196"/>
      <c r="R559" s="197"/>
      <c r="S559" s="198"/>
      <c r="T559" s="199"/>
      <c r="U559" s="200"/>
      <c r="V559" s="201"/>
      <c r="W559" s="202"/>
      <c r="X559" s="202"/>
      <c r="Y559" s="143"/>
      <c r="Z559" s="367"/>
      <c r="AA559" s="140"/>
      <c r="AB559" s="420"/>
      <c r="AC559" s="421"/>
      <c r="AD559" s="206"/>
      <c r="AE559" s="144"/>
      <c r="AF559" s="133"/>
      <c r="AG559" s="144"/>
      <c r="AH559" s="430"/>
      <c r="AI559" s="146"/>
      <c r="AJ559" s="144"/>
      <c r="AK559" s="147"/>
      <c r="AL559" s="114"/>
      <c r="AM559" s="211"/>
      <c r="AN559" s="132"/>
      <c r="AO559" s="132"/>
      <c r="AP559" s="149"/>
      <c r="AQ559" s="150"/>
      <c r="AR559" s="149"/>
      <c r="AS559" s="132"/>
      <c r="AT559" s="132"/>
      <c r="AU559" s="132"/>
      <c r="AV559" s="132"/>
      <c r="AW559" s="132"/>
      <c r="AX559" s="132"/>
      <c r="AY559" s="132"/>
      <c r="AZ559" s="132"/>
      <c r="BA559" s="132"/>
      <c r="BB559" s="132"/>
      <c r="BC559" s="132"/>
      <c r="BD559" s="132"/>
      <c r="BE559" s="132"/>
      <c r="BF559" s="132"/>
      <c r="BG559" s="132"/>
      <c r="BH559" s="132"/>
      <c r="BI559" s="132"/>
      <c r="BJ559" s="132"/>
      <c r="BK559" s="132"/>
      <c r="BL559" s="132"/>
      <c r="BM559" s="132"/>
      <c r="BN559" s="132"/>
    </row>
    <row r="560">
      <c r="A560" s="484" t="b">
        <v>0</v>
      </c>
      <c r="B560" s="94"/>
      <c r="C560" s="95"/>
      <c r="D560" s="96"/>
      <c r="E560" s="97"/>
      <c r="F560" s="98"/>
      <c r="G560" s="98"/>
      <c r="H560" s="98"/>
      <c r="I560" s="98"/>
      <c r="J560" s="98"/>
      <c r="K560" s="96"/>
      <c r="L560" s="96"/>
      <c r="M560" s="96"/>
      <c r="N560" s="270"/>
      <c r="O560" s="369"/>
      <c r="P560" s="370"/>
      <c r="Q560" s="196"/>
      <c r="R560" s="197"/>
      <c r="S560" s="198"/>
      <c r="T560" s="199"/>
      <c r="U560" s="200"/>
      <c r="V560" s="201"/>
      <c r="W560" s="202"/>
      <c r="X560" s="202"/>
      <c r="Y560" s="109"/>
      <c r="Z560" s="280"/>
      <c r="AA560" s="106"/>
      <c r="AB560" s="281"/>
      <c r="AC560" s="282"/>
      <c r="AD560" s="273"/>
      <c r="AE560" s="110"/>
      <c r="AF560" s="99"/>
      <c r="AG560" s="110"/>
      <c r="AH560" s="427"/>
      <c r="AI560" s="112"/>
      <c r="AJ560" s="110"/>
      <c r="AK560" s="113"/>
      <c r="AL560" s="114"/>
      <c r="AM560" s="278"/>
      <c r="AN560" s="98"/>
      <c r="AO560" s="98"/>
      <c r="AP560" s="116"/>
      <c r="AQ560" s="117"/>
      <c r="AR560" s="116"/>
      <c r="AS560" s="98"/>
      <c r="AT560" s="98"/>
      <c r="AU560" s="98"/>
      <c r="AV560" s="98"/>
      <c r="AW560" s="98"/>
      <c r="AX560" s="98"/>
      <c r="AY560" s="98"/>
      <c r="AZ560" s="98"/>
      <c r="BA560" s="98"/>
      <c r="BB560" s="98"/>
      <c r="BC560" s="98"/>
      <c r="BD560" s="98"/>
      <c r="BE560" s="98"/>
      <c r="BF560" s="98"/>
      <c r="BG560" s="98"/>
      <c r="BH560" s="98"/>
      <c r="BI560" s="98"/>
      <c r="BJ560" s="98"/>
      <c r="BK560" s="98"/>
      <c r="BL560" s="98"/>
      <c r="BM560" s="98"/>
      <c r="BN560" s="98"/>
    </row>
    <row r="561">
      <c r="A561" s="485" t="b">
        <v>0</v>
      </c>
      <c r="B561" s="128"/>
      <c r="C561" s="129"/>
      <c r="D561" s="130"/>
      <c r="E561" s="131"/>
      <c r="F561" s="132"/>
      <c r="G561" s="132"/>
      <c r="H561" s="132"/>
      <c r="I561" s="132"/>
      <c r="J561" s="132"/>
      <c r="K561" s="130"/>
      <c r="L561" s="130"/>
      <c r="M561" s="130"/>
      <c r="N561" s="397" t="s">
        <v>797</v>
      </c>
      <c r="O561" s="369"/>
      <c r="P561" s="370"/>
      <c r="Q561" s="196"/>
      <c r="R561" s="197"/>
      <c r="S561" s="198"/>
      <c r="T561" s="199"/>
      <c r="U561" s="200"/>
      <c r="V561" s="201"/>
      <c r="W561" s="202"/>
      <c r="X561" s="202"/>
      <c r="Y561" s="143"/>
      <c r="Z561" s="367"/>
      <c r="AA561" s="140"/>
      <c r="AB561" s="420"/>
      <c r="AC561" s="421"/>
      <c r="AD561" s="206"/>
      <c r="AE561" s="144"/>
      <c r="AF561" s="133"/>
      <c r="AG561" s="144"/>
      <c r="AH561" s="430"/>
      <c r="AI561" s="146"/>
      <c r="AJ561" s="144"/>
      <c r="AK561" s="147"/>
      <c r="AL561" s="114"/>
      <c r="AM561" s="211"/>
      <c r="AN561" s="132"/>
      <c r="AO561" s="132"/>
      <c r="AP561" s="149"/>
      <c r="AQ561" s="150"/>
      <c r="AR561" s="149"/>
      <c r="AS561" s="132"/>
      <c r="AT561" s="132"/>
      <c r="AU561" s="132"/>
      <c r="AV561" s="132"/>
      <c r="AW561" s="132"/>
      <c r="AX561" s="132"/>
      <c r="AY561" s="132"/>
      <c r="AZ561" s="132"/>
      <c r="BA561" s="132"/>
      <c r="BB561" s="132"/>
      <c r="BC561" s="132"/>
      <c r="BD561" s="132"/>
      <c r="BE561" s="132"/>
      <c r="BF561" s="132"/>
      <c r="BG561" s="132"/>
      <c r="BH561" s="132"/>
      <c r="BI561" s="132"/>
      <c r="BJ561" s="132"/>
      <c r="BK561" s="132"/>
      <c r="BL561" s="132"/>
      <c r="BM561" s="132"/>
      <c r="BN561" s="132"/>
    </row>
    <row r="562">
      <c r="A562" s="484" t="b">
        <v>0</v>
      </c>
      <c r="B562" s="94"/>
      <c r="C562" s="95"/>
      <c r="D562" s="96"/>
      <c r="E562" s="97"/>
      <c r="F562" s="98"/>
      <c r="G562" s="98"/>
      <c r="H562" s="98"/>
      <c r="I562" s="98"/>
      <c r="J562" s="98"/>
      <c r="K562" s="96"/>
      <c r="L562" s="96"/>
      <c r="M562" s="96"/>
      <c r="N562" s="270"/>
      <c r="O562" s="369"/>
      <c r="P562" s="370"/>
      <c r="Q562" s="196"/>
      <c r="R562" s="197"/>
      <c r="S562" s="198"/>
      <c r="T562" s="199"/>
      <c r="U562" s="200"/>
      <c r="V562" s="201"/>
      <c r="W562" s="202"/>
      <c r="X562" s="202"/>
      <c r="Y562" s="109"/>
      <c r="Z562" s="280"/>
      <c r="AA562" s="106"/>
      <c r="AB562" s="281"/>
      <c r="AC562" s="282"/>
      <c r="AD562" s="273"/>
      <c r="AE562" s="110"/>
      <c r="AF562" s="99"/>
      <c r="AG562" s="110"/>
      <c r="AH562" s="427"/>
      <c r="AI562" s="112"/>
      <c r="AJ562" s="110"/>
      <c r="AK562" s="113"/>
      <c r="AL562" s="114"/>
      <c r="AM562" s="278"/>
      <c r="AN562" s="98"/>
      <c r="AO562" s="98"/>
      <c r="AP562" s="116"/>
      <c r="AQ562" s="117"/>
      <c r="AR562" s="116"/>
      <c r="AS562" s="98"/>
      <c r="AT562" s="98"/>
      <c r="AU562" s="98"/>
      <c r="AV562" s="98"/>
      <c r="AW562" s="98"/>
      <c r="AX562" s="98"/>
      <c r="AY562" s="98"/>
      <c r="AZ562" s="98"/>
      <c r="BA562" s="98"/>
      <c r="BB562" s="98"/>
      <c r="BC562" s="98"/>
      <c r="BD562" s="98"/>
      <c r="BE562" s="98"/>
      <c r="BF562" s="98"/>
      <c r="BG562" s="98"/>
      <c r="BH562" s="98"/>
      <c r="BI562" s="98"/>
      <c r="BJ562" s="98"/>
      <c r="BK562" s="98"/>
      <c r="BL562" s="98"/>
      <c r="BM562" s="98"/>
      <c r="BN562" s="98"/>
    </row>
    <row r="563">
      <c r="A563" s="485" t="b">
        <v>0</v>
      </c>
      <c r="B563" s="128"/>
      <c r="C563" s="129"/>
      <c r="D563" s="130"/>
      <c r="E563" s="131"/>
      <c r="F563" s="132"/>
      <c r="G563" s="132"/>
      <c r="H563" s="132"/>
      <c r="I563" s="132"/>
      <c r="J563" s="132"/>
      <c r="K563" s="130"/>
      <c r="L563" s="130"/>
      <c r="M563" s="130"/>
      <c r="N563" s="195"/>
      <c r="O563" s="369"/>
      <c r="P563" s="370"/>
      <c r="Q563" s="196"/>
      <c r="R563" s="197"/>
      <c r="S563" s="198"/>
      <c r="T563" s="199"/>
      <c r="U563" s="200"/>
      <c r="V563" s="201"/>
      <c r="W563" s="202"/>
      <c r="X563" s="202"/>
      <c r="Y563" s="143"/>
      <c r="Z563" s="367"/>
      <c r="AA563" s="140"/>
      <c r="AB563" s="420"/>
      <c r="AC563" s="421"/>
      <c r="AD563" s="206"/>
      <c r="AE563" s="144"/>
      <c r="AF563" s="133"/>
      <c r="AG563" s="144"/>
      <c r="AH563" s="430"/>
      <c r="AI563" s="146"/>
      <c r="AJ563" s="144"/>
      <c r="AK563" s="147"/>
      <c r="AL563" s="114"/>
      <c r="AM563" s="211"/>
      <c r="AN563" s="132"/>
      <c r="AO563" s="132"/>
      <c r="AP563" s="149"/>
      <c r="AQ563" s="150"/>
      <c r="AR563" s="149"/>
      <c r="AS563" s="132"/>
      <c r="AT563" s="132"/>
      <c r="AU563" s="132"/>
      <c r="AV563" s="132"/>
      <c r="AW563" s="132"/>
      <c r="AX563" s="132"/>
      <c r="AY563" s="132"/>
      <c r="AZ563" s="132"/>
      <c r="BA563" s="132"/>
      <c r="BB563" s="132"/>
      <c r="BC563" s="132"/>
      <c r="BD563" s="132"/>
      <c r="BE563" s="132"/>
      <c r="BF563" s="132"/>
      <c r="BG563" s="132"/>
      <c r="BH563" s="132"/>
      <c r="BI563" s="132"/>
      <c r="BJ563" s="132"/>
      <c r="BK563" s="132"/>
      <c r="BL563" s="132"/>
      <c r="BM563" s="132"/>
      <c r="BN563" s="132"/>
    </row>
    <row r="564">
      <c r="A564" s="484" t="b">
        <v>0</v>
      </c>
      <c r="B564" s="94"/>
      <c r="C564" s="95"/>
      <c r="D564" s="96"/>
      <c r="E564" s="97"/>
      <c r="F564" s="98"/>
      <c r="G564" s="98"/>
      <c r="H564" s="98"/>
      <c r="I564" s="98"/>
      <c r="J564" s="98"/>
      <c r="K564" s="96"/>
      <c r="L564" s="96"/>
      <c r="M564" s="96"/>
      <c r="N564" s="279" t="s">
        <v>798</v>
      </c>
      <c r="O564" s="369"/>
      <c r="P564" s="370"/>
      <c r="Q564" s="196"/>
      <c r="R564" s="197"/>
      <c r="S564" s="198"/>
      <c r="T564" s="199"/>
      <c r="U564" s="200"/>
      <c r="V564" s="201"/>
      <c r="W564" s="202"/>
      <c r="X564" s="202"/>
      <c r="Y564" s="109"/>
      <c r="Z564" s="280"/>
      <c r="AA564" s="106"/>
      <c r="AB564" s="281"/>
      <c r="AC564" s="282"/>
      <c r="AD564" s="273"/>
      <c r="AE564" s="110"/>
      <c r="AF564" s="99"/>
      <c r="AG564" s="110"/>
      <c r="AH564" s="427"/>
      <c r="AI564" s="112"/>
      <c r="AJ564" s="110"/>
      <c r="AK564" s="113"/>
      <c r="AL564" s="114"/>
      <c r="AM564" s="278"/>
      <c r="AN564" s="98"/>
      <c r="AO564" s="98"/>
      <c r="AP564" s="116"/>
      <c r="AQ564" s="117"/>
      <c r="AR564" s="116"/>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row>
    <row r="565">
      <c r="A565" s="485" t="b">
        <v>0</v>
      </c>
      <c r="B565" s="128"/>
      <c r="C565" s="129"/>
      <c r="D565" s="130"/>
      <c r="E565" s="131"/>
      <c r="F565" s="132"/>
      <c r="G565" s="132"/>
      <c r="H565" s="132"/>
      <c r="I565" s="132"/>
      <c r="J565" s="132"/>
      <c r="K565" s="130"/>
      <c r="L565" s="130"/>
      <c r="M565" s="130"/>
      <c r="N565" s="195"/>
      <c r="O565" s="369"/>
      <c r="P565" s="370"/>
      <c r="Q565" s="196"/>
      <c r="R565" s="197"/>
      <c r="S565" s="198"/>
      <c r="T565" s="199"/>
      <c r="U565" s="200"/>
      <c r="V565" s="201"/>
      <c r="W565" s="202"/>
      <c r="X565" s="202"/>
      <c r="Y565" s="143"/>
      <c r="Z565" s="367"/>
      <c r="AA565" s="140"/>
      <c r="AB565" s="420"/>
      <c r="AC565" s="421"/>
      <c r="AD565" s="206"/>
      <c r="AE565" s="144"/>
      <c r="AF565" s="133"/>
      <c r="AG565" s="144"/>
      <c r="AH565" s="430"/>
      <c r="AI565" s="146"/>
      <c r="AJ565" s="144"/>
      <c r="AK565" s="147"/>
      <c r="AL565" s="114"/>
      <c r="AM565" s="211"/>
      <c r="AN565" s="132"/>
      <c r="AO565" s="132"/>
      <c r="AP565" s="149"/>
      <c r="AQ565" s="150"/>
      <c r="AR565" s="149"/>
      <c r="AS565" s="132"/>
      <c r="AT565" s="132"/>
      <c r="AU565" s="132"/>
      <c r="AV565" s="132"/>
      <c r="AW565" s="132"/>
      <c r="AX565" s="132"/>
      <c r="AY565" s="132"/>
      <c r="AZ565" s="132"/>
      <c r="BA565" s="132"/>
      <c r="BB565" s="132"/>
      <c r="BC565" s="132"/>
      <c r="BD565" s="132"/>
      <c r="BE565" s="132"/>
      <c r="BF565" s="132"/>
      <c r="BG565" s="132"/>
      <c r="BH565" s="132"/>
      <c r="BI565" s="132"/>
      <c r="BJ565" s="132"/>
      <c r="BK565" s="132"/>
      <c r="BL565" s="132"/>
      <c r="BM565" s="132"/>
      <c r="BN565" s="132"/>
    </row>
    <row r="566">
      <c r="A566" s="484" t="b">
        <v>0</v>
      </c>
      <c r="B566" s="94"/>
      <c r="C566" s="95"/>
      <c r="D566" s="96"/>
      <c r="E566" s="97"/>
      <c r="F566" s="98"/>
      <c r="G566" s="98"/>
      <c r="H566" s="98"/>
      <c r="I566" s="98"/>
      <c r="J566" s="98"/>
      <c r="K566" s="96"/>
      <c r="L566" s="96"/>
      <c r="M566" s="96"/>
      <c r="N566" s="270"/>
      <c r="O566" s="369"/>
      <c r="P566" s="370"/>
      <c r="Q566" s="196"/>
      <c r="R566" s="197"/>
      <c r="S566" s="198"/>
      <c r="T566" s="199"/>
      <c r="U566" s="200"/>
      <c r="V566" s="201"/>
      <c r="W566" s="202"/>
      <c r="X566" s="202"/>
      <c r="Y566" s="109"/>
      <c r="Z566" s="280"/>
      <c r="AA566" s="106"/>
      <c r="AB566" s="281"/>
      <c r="AC566" s="282"/>
      <c r="AD566" s="273"/>
      <c r="AE566" s="110"/>
      <c r="AF566" s="99"/>
      <c r="AG566" s="110"/>
      <c r="AH566" s="427"/>
      <c r="AI566" s="112"/>
      <c r="AJ566" s="110"/>
      <c r="AK566" s="113"/>
      <c r="AL566" s="114"/>
      <c r="AM566" s="278"/>
      <c r="AN566" s="98"/>
      <c r="AO566" s="98"/>
      <c r="AP566" s="116"/>
      <c r="AQ566" s="117"/>
      <c r="AR566" s="116"/>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row>
    <row r="567">
      <c r="A567" s="485" t="b">
        <v>0</v>
      </c>
      <c r="B567" s="128"/>
      <c r="C567" s="129"/>
      <c r="D567" s="130"/>
      <c r="E567" s="131"/>
      <c r="F567" s="132"/>
      <c r="G567" s="132"/>
      <c r="H567" s="132"/>
      <c r="I567" s="132"/>
      <c r="J567" s="132"/>
      <c r="K567" s="130"/>
      <c r="L567" s="130"/>
      <c r="M567" s="130"/>
      <c r="N567" s="195"/>
      <c r="O567" s="369"/>
      <c r="P567" s="370"/>
      <c r="Q567" s="196"/>
      <c r="R567" s="197"/>
      <c r="S567" s="198"/>
      <c r="T567" s="199"/>
      <c r="U567" s="200"/>
      <c r="V567" s="201"/>
      <c r="W567" s="202"/>
      <c r="X567" s="202"/>
      <c r="Y567" s="143"/>
      <c r="Z567" s="367"/>
      <c r="AA567" s="140"/>
      <c r="AB567" s="420"/>
      <c r="AC567" s="421"/>
      <c r="AD567" s="206"/>
      <c r="AE567" s="144"/>
      <c r="AF567" s="133"/>
      <c r="AG567" s="144"/>
      <c r="AH567" s="430"/>
      <c r="AI567" s="146"/>
      <c r="AJ567" s="144"/>
      <c r="AK567" s="147"/>
      <c r="AL567" s="114"/>
      <c r="AM567" s="211"/>
      <c r="AN567" s="132"/>
      <c r="AO567" s="132"/>
      <c r="AP567" s="149"/>
      <c r="AQ567" s="150"/>
      <c r="AR567" s="149"/>
      <c r="AS567" s="132"/>
      <c r="AT567" s="132"/>
      <c r="AU567" s="132"/>
      <c r="AV567" s="132"/>
      <c r="AW567" s="132"/>
      <c r="AX567" s="132"/>
      <c r="AY567" s="132"/>
      <c r="AZ567" s="132"/>
      <c r="BA567" s="132"/>
      <c r="BB567" s="132"/>
      <c r="BC567" s="132"/>
      <c r="BD567" s="132"/>
      <c r="BE567" s="132"/>
      <c r="BF567" s="132"/>
      <c r="BG567" s="132"/>
      <c r="BH567" s="132"/>
      <c r="BI567" s="132"/>
      <c r="BJ567" s="132"/>
      <c r="BK567" s="132"/>
      <c r="BL567" s="132"/>
      <c r="BM567" s="132"/>
      <c r="BN567" s="132"/>
    </row>
    <row r="568">
      <c r="A568" s="484" t="b">
        <v>0</v>
      </c>
      <c r="B568" s="94"/>
      <c r="C568" s="95"/>
      <c r="D568" s="96"/>
      <c r="E568" s="97"/>
      <c r="F568" s="98"/>
      <c r="G568" s="98"/>
      <c r="H568" s="98"/>
      <c r="I568" s="98"/>
      <c r="J568" s="98"/>
      <c r="K568" s="96"/>
      <c r="L568" s="96"/>
      <c r="M568" s="96"/>
      <c r="N568" s="270"/>
      <c r="O568" s="369"/>
      <c r="P568" s="370"/>
      <c r="Q568" s="196"/>
      <c r="R568" s="197"/>
      <c r="S568" s="198"/>
      <c r="T568" s="199"/>
      <c r="U568" s="200"/>
      <c r="V568" s="201"/>
      <c r="W568" s="202"/>
      <c r="X568" s="202"/>
      <c r="Y568" s="109"/>
      <c r="Z568" s="280"/>
      <c r="AA568" s="106"/>
      <c r="AB568" s="281"/>
      <c r="AC568" s="282"/>
      <c r="AD568" s="273"/>
      <c r="AE568" s="110"/>
      <c r="AF568" s="99"/>
      <c r="AG568" s="110"/>
      <c r="AH568" s="427"/>
      <c r="AI568" s="112"/>
      <c r="AJ568" s="110"/>
      <c r="AK568" s="113"/>
      <c r="AL568" s="114"/>
      <c r="AM568" s="278"/>
      <c r="AN568" s="98"/>
      <c r="AO568" s="98"/>
      <c r="AP568" s="116"/>
      <c r="AQ568" s="117"/>
      <c r="AR568" s="116"/>
      <c r="AS568" s="98"/>
      <c r="AT568" s="98"/>
      <c r="AU568" s="98"/>
      <c r="AV568" s="98"/>
      <c r="AW568" s="98"/>
      <c r="AX568" s="98"/>
      <c r="AY568" s="98"/>
      <c r="AZ568" s="98"/>
      <c r="BA568" s="98"/>
      <c r="BB568" s="98"/>
      <c r="BC568" s="98"/>
      <c r="BD568" s="98"/>
      <c r="BE568" s="98"/>
      <c r="BF568" s="98"/>
      <c r="BG568" s="98"/>
      <c r="BH568" s="98"/>
      <c r="BI568" s="98"/>
      <c r="BJ568" s="98"/>
      <c r="BK568" s="98"/>
      <c r="BL568" s="98"/>
      <c r="BM568" s="98"/>
      <c r="BN568" s="98"/>
    </row>
    <row r="569">
      <c r="A569" s="485" t="b">
        <v>0</v>
      </c>
      <c r="B569" s="128"/>
      <c r="C569" s="129"/>
      <c r="D569" s="130"/>
      <c r="E569" s="131"/>
      <c r="F569" s="132"/>
      <c r="G569" s="132"/>
      <c r="H569" s="132"/>
      <c r="I569" s="132"/>
      <c r="J569" s="132"/>
      <c r="K569" s="130"/>
      <c r="L569" s="130"/>
      <c r="M569" s="130"/>
      <c r="N569" s="195"/>
      <c r="O569" s="369"/>
      <c r="P569" s="370"/>
      <c r="Q569" s="196"/>
      <c r="R569" s="197"/>
      <c r="S569" s="198"/>
      <c r="T569" s="199"/>
      <c r="U569" s="200"/>
      <c r="V569" s="201"/>
      <c r="W569" s="202"/>
      <c r="X569" s="202"/>
      <c r="Y569" s="143"/>
      <c r="Z569" s="367"/>
      <c r="AA569" s="140"/>
      <c r="AB569" s="420"/>
      <c r="AC569" s="421"/>
      <c r="AD569" s="206"/>
      <c r="AE569" s="144"/>
      <c r="AF569" s="133"/>
      <c r="AG569" s="144"/>
      <c r="AH569" s="430"/>
      <c r="AI569" s="146"/>
      <c r="AJ569" s="144"/>
      <c r="AK569" s="147"/>
      <c r="AL569" s="114"/>
      <c r="AM569" s="211"/>
      <c r="AN569" s="132"/>
      <c r="AO569" s="132"/>
      <c r="AP569" s="149"/>
      <c r="AQ569" s="150"/>
      <c r="AR569" s="149"/>
      <c r="AS569" s="132"/>
      <c r="AT569" s="132"/>
      <c r="AU569" s="132"/>
      <c r="AV569" s="132"/>
      <c r="AW569" s="132"/>
      <c r="AX569" s="132"/>
      <c r="AY569" s="132"/>
      <c r="AZ569" s="132"/>
      <c r="BA569" s="132"/>
      <c r="BB569" s="132"/>
      <c r="BC569" s="132"/>
      <c r="BD569" s="132"/>
      <c r="BE569" s="132"/>
      <c r="BF569" s="132"/>
      <c r="BG569" s="132"/>
      <c r="BH569" s="132"/>
      <c r="BI569" s="132"/>
      <c r="BJ569" s="132"/>
      <c r="BK569" s="132"/>
      <c r="BL569" s="132"/>
      <c r="BM569" s="132"/>
      <c r="BN569" s="132"/>
    </row>
    <row r="570">
      <c r="A570" s="484" t="b">
        <v>0</v>
      </c>
      <c r="B570" s="94"/>
      <c r="C570" s="95"/>
      <c r="D570" s="96"/>
      <c r="E570" s="97"/>
      <c r="F570" s="98"/>
      <c r="G570" s="98"/>
      <c r="H570" s="98"/>
      <c r="I570" s="98"/>
      <c r="J570" s="98"/>
      <c r="K570" s="96"/>
      <c r="L570" s="96"/>
      <c r="M570" s="96"/>
      <c r="N570" s="270"/>
      <c r="O570" s="369"/>
      <c r="P570" s="370"/>
      <c r="Q570" s="196"/>
      <c r="R570" s="197"/>
      <c r="S570" s="198"/>
      <c r="T570" s="199"/>
      <c r="U570" s="200"/>
      <c r="V570" s="201"/>
      <c r="W570" s="202"/>
      <c r="X570" s="202"/>
      <c r="Y570" s="109"/>
      <c r="Z570" s="280"/>
      <c r="AA570" s="106"/>
      <c r="AB570" s="281"/>
      <c r="AC570" s="282"/>
      <c r="AD570" s="273"/>
      <c r="AE570" s="110"/>
      <c r="AF570" s="99"/>
      <c r="AG570" s="110"/>
      <c r="AH570" s="427"/>
      <c r="AI570" s="112"/>
      <c r="AJ570" s="110"/>
      <c r="AK570" s="113"/>
      <c r="AL570" s="114"/>
      <c r="AM570" s="278"/>
      <c r="AN570" s="98"/>
      <c r="AO570" s="98"/>
      <c r="AP570" s="116"/>
      <c r="AQ570" s="117"/>
      <c r="AR570" s="116"/>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row>
    <row r="571">
      <c r="A571" s="485" t="b">
        <v>0</v>
      </c>
      <c r="B571" s="128"/>
      <c r="C571" s="129"/>
      <c r="D571" s="130"/>
      <c r="E571" s="131"/>
      <c r="F571" s="132"/>
      <c r="G571" s="132"/>
      <c r="H571" s="132"/>
      <c r="I571" s="132"/>
      <c r="J571" s="132"/>
      <c r="K571" s="130"/>
      <c r="L571" s="130"/>
      <c r="M571" s="130"/>
      <c r="N571" s="195"/>
      <c r="O571" s="369"/>
      <c r="P571" s="370"/>
      <c r="Q571" s="196"/>
      <c r="R571" s="197"/>
      <c r="S571" s="198"/>
      <c r="T571" s="199"/>
      <c r="U571" s="200"/>
      <c r="V571" s="201"/>
      <c r="W571" s="202"/>
      <c r="X571" s="202"/>
      <c r="Y571" s="143"/>
      <c r="Z571" s="367"/>
      <c r="AA571" s="140"/>
      <c r="AB571" s="420"/>
      <c r="AC571" s="421"/>
      <c r="AD571" s="206"/>
      <c r="AE571" s="144"/>
      <c r="AF571" s="133"/>
      <c r="AG571" s="144"/>
      <c r="AH571" s="430"/>
      <c r="AI571" s="146"/>
      <c r="AJ571" s="144"/>
      <c r="AK571" s="147"/>
      <c r="AL571" s="114"/>
      <c r="AM571" s="211"/>
      <c r="AN571" s="132"/>
      <c r="AO571" s="132"/>
      <c r="AP571" s="149"/>
      <c r="AQ571" s="150"/>
      <c r="AR571" s="149"/>
      <c r="AS571" s="132"/>
      <c r="AT571" s="132"/>
      <c r="AU571" s="132"/>
      <c r="AV571" s="132"/>
      <c r="AW571" s="132"/>
      <c r="AX571" s="132"/>
      <c r="AY571" s="132"/>
      <c r="AZ571" s="132"/>
      <c r="BA571" s="132"/>
      <c r="BB571" s="132"/>
      <c r="BC571" s="132"/>
      <c r="BD571" s="132"/>
      <c r="BE571" s="132"/>
      <c r="BF571" s="132"/>
      <c r="BG571" s="132"/>
      <c r="BH571" s="132"/>
      <c r="BI571" s="132"/>
      <c r="BJ571" s="132"/>
      <c r="BK571" s="132"/>
      <c r="BL571" s="132"/>
      <c r="BM571" s="132"/>
      <c r="BN571" s="132"/>
    </row>
    <row r="572">
      <c r="A572" s="484" t="b">
        <v>0</v>
      </c>
      <c r="B572" s="94"/>
      <c r="C572" s="95"/>
      <c r="D572" s="96"/>
      <c r="E572" s="97"/>
      <c r="F572" s="98"/>
      <c r="G572" s="98"/>
      <c r="H572" s="98"/>
      <c r="I572" s="98"/>
      <c r="J572" s="98"/>
      <c r="K572" s="96"/>
      <c r="L572" s="96"/>
      <c r="M572" s="96"/>
      <c r="N572" s="270"/>
      <c r="O572" s="369"/>
      <c r="P572" s="370"/>
      <c r="Q572" s="196"/>
      <c r="R572" s="197"/>
      <c r="S572" s="198"/>
      <c r="T572" s="199"/>
      <c r="U572" s="200"/>
      <c r="V572" s="201"/>
      <c r="W572" s="202"/>
      <c r="X572" s="202"/>
      <c r="Y572" s="109"/>
      <c r="Z572" s="280"/>
      <c r="AA572" s="106"/>
      <c r="AB572" s="281"/>
      <c r="AC572" s="282"/>
      <c r="AD572" s="273"/>
      <c r="AE572" s="110"/>
      <c r="AF572" s="99"/>
      <c r="AG572" s="110"/>
      <c r="AH572" s="427"/>
      <c r="AI572" s="112"/>
      <c r="AJ572" s="110"/>
      <c r="AK572" s="113"/>
      <c r="AL572" s="114"/>
      <c r="AM572" s="278"/>
      <c r="AN572" s="98"/>
      <c r="AO572" s="98"/>
      <c r="AP572" s="116"/>
      <c r="AQ572" s="117"/>
      <c r="AR572" s="116"/>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row>
    <row r="573">
      <c r="A573" s="485" t="b">
        <v>0</v>
      </c>
      <c r="B573" s="128"/>
      <c r="C573" s="129"/>
      <c r="D573" s="130"/>
      <c r="E573" s="131"/>
      <c r="F573" s="132"/>
      <c r="G573" s="132"/>
      <c r="H573" s="132"/>
      <c r="I573" s="132"/>
      <c r="J573" s="132"/>
      <c r="K573" s="130"/>
      <c r="L573" s="130"/>
      <c r="M573" s="130"/>
      <c r="N573" s="195"/>
      <c r="O573" s="369"/>
      <c r="P573" s="370"/>
      <c r="Q573" s="196"/>
      <c r="R573" s="197"/>
      <c r="S573" s="198"/>
      <c r="T573" s="199"/>
      <c r="U573" s="200"/>
      <c r="V573" s="201"/>
      <c r="W573" s="202"/>
      <c r="X573" s="202"/>
      <c r="Y573" s="143"/>
      <c r="Z573" s="367"/>
      <c r="AA573" s="140"/>
      <c r="AB573" s="420"/>
      <c r="AC573" s="421"/>
      <c r="AD573" s="206"/>
      <c r="AE573" s="144"/>
      <c r="AF573" s="133"/>
      <c r="AG573" s="144"/>
      <c r="AH573" s="430"/>
      <c r="AI573" s="146"/>
      <c r="AJ573" s="144"/>
      <c r="AK573" s="147"/>
      <c r="AL573" s="114"/>
      <c r="AM573" s="211"/>
      <c r="AN573" s="132"/>
      <c r="AO573" s="132"/>
      <c r="AP573" s="149"/>
      <c r="AQ573" s="150"/>
      <c r="AR573" s="149"/>
      <c r="AS573" s="132"/>
      <c r="AT573" s="132"/>
      <c r="AU573" s="132"/>
      <c r="AV573" s="132"/>
      <c r="AW573" s="132"/>
      <c r="AX573" s="132"/>
      <c r="AY573" s="132"/>
      <c r="AZ573" s="132"/>
      <c r="BA573" s="132"/>
      <c r="BB573" s="132"/>
      <c r="BC573" s="132"/>
      <c r="BD573" s="132"/>
      <c r="BE573" s="132"/>
      <c r="BF573" s="132"/>
      <c r="BG573" s="132"/>
      <c r="BH573" s="132"/>
      <c r="BI573" s="132"/>
      <c r="BJ573" s="132"/>
      <c r="BK573" s="132"/>
      <c r="BL573" s="132"/>
      <c r="BM573" s="132"/>
      <c r="BN573" s="132"/>
    </row>
    <row r="574">
      <c r="A574" s="484" t="b">
        <v>0</v>
      </c>
      <c r="B574" s="94"/>
      <c r="C574" s="95"/>
      <c r="D574" s="96"/>
      <c r="E574" s="97"/>
      <c r="F574" s="98"/>
      <c r="G574" s="98"/>
      <c r="H574" s="98"/>
      <c r="I574" s="98"/>
      <c r="J574" s="98"/>
      <c r="K574" s="96"/>
      <c r="L574" s="96"/>
      <c r="M574" s="96"/>
      <c r="N574" s="270"/>
      <c r="O574" s="369"/>
      <c r="P574" s="370"/>
      <c r="Q574" s="196"/>
      <c r="R574" s="197"/>
      <c r="S574" s="198"/>
      <c r="T574" s="199"/>
      <c r="U574" s="200"/>
      <c r="V574" s="201"/>
      <c r="W574" s="202"/>
      <c r="X574" s="202"/>
      <c r="Y574" s="109"/>
      <c r="Z574" s="280"/>
      <c r="AA574" s="106"/>
      <c r="AB574" s="281"/>
      <c r="AC574" s="282"/>
      <c r="AD574" s="273"/>
      <c r="AE574" s="110"/>
      <c r="AF574" s="99"/>
      <c r="AG574" s="110"/>
      <c r="AH574" s="427"/>
      <c r="AI574" s="112"/>
      <c r="AJ574" s="110"/>
      <c r="AK574" s="113"/>
      <c r="AL574" s="114"/>
      <c r="AM574" s="278"/>
      <c r="AN574" s="98"/>
      <c r="AO574" s="98"/>
      <c r="AP574" s="116"/>
      <c r="AQ574" s="117"/>
      <c r="AR574" s="116"/>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row>
    <row r="575">
      <c r="A575" s="485" t="b">
        <v>0</v>
      </c>
      <c r="B575" s="128"/>
      <c r="C575" s="129"/>
      <c r="D575" s="130"/>
      <c r="E575" s="131"/>
      <c r="F575" s="132"/>
      <c r="G575" s="132"/>
      <c r="H575" s="132"/>
      <c r="I575" s="132"/>
      <c r="J575" s="132"/>
      <c r="K575" s="130"/>
      <c r="L575" s="130"/>
      <c r="M575" s="130"/>
      <c r="N575" s="195"/>
      <c r="O575" s="369"/>
      <c r="P575" s="370"/>
      <c r="Q575" s="196"/>
      <c r="R575" s="197"/>
      <c r="S575" s="198"/>
      <c r="T575" s="199"/>
      <c r="U575" s="200"/>
      <c r="V575" s="201"/>
      <c r="W575" s="202"/>
      <c r="X575" s="202"/>
      <c r="Y575" s="143"/>
      <c r="Z575" s="367"/>
      <c r="AA575" s="140"/>
      <c r="AB575" s="420"/>
      <c r="AC575" s="421"/>
      <c r="AD575" s="206"/>
      <c r="AE575" s="144"/>
      <c r="AF575" s="133"/>
      <c r="AG575" s="144"/>
      <c r="AH575" s="430"/>
      <c r="AI575" s="146"/>
      <c r="AJ575" s="144"/>
      <c r="AK575" s="147"/>
      <c r="AL575" s="114"/>
      <c r="AM575" s="211"/>
      <c r="AN575" s="132"/>
      <c r="AO575" s="132"/>
      <c r="AP575" s="149"/>
      <c r="AQ575" s="150"/>
      <c r="AR575" s="149"/>
      <c r="AS575" s="132"/>
      <c r="AT575" s="132"/>
      <c r="AU575" s="132"/>
      <c r="AV575" s="132"/>
      <c r="AW575" s="132"/>
      <c r="AX575" s="132"/>
      <c r="AY575" s="132"/>
      <c r="AZ575" s="132"/>
      <c r="BA575" s="132"/>
      <c r="BB575" s="132"/>
      <c r="BC575" s="132"/>
      <c r="BD575" s="132"/>
      <c r="BE575" s="132"/>
      <c r="BF575" s="132"/>
      <c r="BG575" s="132"/>
      <c r="BH575" s="132"/>
      <c r="BI575" s="132"/>
      <c r="BJ575" s="132"/>
      <c r="BK575" s="132"/>
      <c r="BL575" s="132"/>
      <c r="BM575" s="132"/>
      <c r="BN575" s="132"/>
    </row>
    <row r="576">
      <c r="A576" s="484" t="b">
        <v>0</v>
      </c>
      <c r="B576" s="94"/>
      <c r="C576" s="95"/>
      <c r="D576" s="96"/>
      <c r="E576" s="97"/>
      <c r="F576" s="98"/>
      <c r="G576" s="98"/>
      <c r="H576" s="98"/>
      <c r="I576" s="98"/>
      <c r="J576" s="98"/>
      <c r="K576" s="96"/>
      <c r="L576" s="96"/>
      <c r="M576" s="96"/>
      <c r="N576" s="270"/>
      <c r="O576" s="369"/>
      <c r="P576" s="370"/>
      <c r="Q576" s="196"/>
      <c r="R576" s="197"/>
      <c r="S576" s="198"/>
      <c r="T576" s="199"/>
      <c r="U576" s="200"/>
      <c r="V576" s="201"/>
      <c r="W576" s="202"/>
      <c r="X576" s="202"/>
      <c r="Y576" s="109"/>
      <c r="Z576" s="280"/>
      <c r="AA576" s="106"/>
      <c r="AB576" s="281"/>
      <c r="AC576" s="282"/>
      <c r="AD576" s="273"/>
      <c r="AE576" s="110"/>
      <c r="AF576" s="99"/>
      <c r="AG576" s="110"/>
      <c r="AH576" s="427"/>
      <c r="AI576" s="112"/>
      <c r="AJ576" s="110"/>
      <c r="AK576" s="113"/>
      <c r="AL576" s="114"/>
      <c r="AM576" s="278"/>
      <c r="AN576" s="98"/>
      <c r="AO576" s="98"/>
      <c r="AP576" s="116"/>
      <c r="AQ576" s="117"/>
      <c r="AR576" s="116"/>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row>
    <row r="577">
      <c r="A577" s="485" t="b">
        <v>0</v>
      </c>
      <c r="B577" s="128"/>
      <c r="C577" s="129"/>
      <c r="D577" s="130"/>
      <c r="E577" s="131"/>
      <c r="F577" s="132"/>
      <c r="G577" s="132"/>
      <c r="H577" s="132"/>
      <c r="I577" s="132"/>
      <c r="J577" s="132"/>
      <c r="K577" s="130"/>
      <c r="L577" s="130"/>
      <c r="M577" s="130"/>
      <c r="N577" s="195"/>
      <c r="O577" s="369"/>
      <c r="P577" s="370"/>
      <c r="Q577" s="196"/>
      <c r="R577" s="197"/>
      <c r="S577" s="198"/>
      <c r="T577" s="199"/>
      <c r="U577" s="200"/>
      <c r="V577" s="201"/>
      <c r="W577" s="202"/>
      <c r="X577" s="202"/>
      <c r="Y577" s="143"/>
      <c r="Z577" s="367"/>
      <c r="AA577" s="140"/>
      <c r="AB577" s="420"/>
      <c r="AC577" s="421"/>
      <c r="AD577" s="206"/>
      <c r="AE577" s="144"/>
      <c r="AF577" s="133"/>
      <c r="AG577" s="144"/>
      <c r="AH577" s="430"/>
      <c r="AI577" s="146"/>
      <c r="AJ577" s="144"/>
      <c r="AK577" s="147"/>
      <c r="AL577" s="114"/>
      <c r="AM577" s="211"/>
      <c r="AN577" s="132"/>
      <c r="AO577" s="132"/>
      <c r="AP577" s="149"/>
      <c r="AQ577" s="150"/>
      <c r="AR577" s="149"/>
      <c r="AS577" s="132"/>
      <c r="AT577" s="132"/>
      <c r="AU577" s="132"/>
      <c r="AV577" s="132"/>
      <c r="AW577" s="132"/>
      <c r="AX577" s="132"/>
      <c r="AY577" s="132"/>
      <c r="AZ577" s="132"/>
      <c r="BA577" s="132"/>
      <c r="BB577" s="132"/>
      <c r="BC577" s="132"/>
      <c r="BD577" s="132"/>
      <c r="BE577" s="132"/>
      <c r="BF577" s="132"/>
      <c r="BG577" s="132"/>
      <c r="BH577" s="132"/>
      <c r="BI577" s="132"/>
      <c r="BJ577" s="132"/>
      <c r="BK577" s="132"/>
      <c r="BL577" s="132"/>
      <c r="BM577" s="132"/>
      <c r="BN577" s="132"/>
    </row>
    <row r="578">
      <c r="A578" s="484" t="b">
        <v>0</v>
      </c>
      <c r="B578" s="94"/>
      <c r="C578" s="95"/>
      <c r="D578" s="96"/>
      <c r="E578" s="97"/>
      <c r="F578" s="98"/>
      <c r="G578" s="98"/>
      <c r="H578" s="98"/>
      <c r="I578" s="98"/>
      <c r="J578" s="98"/>
      <c r="K578" s="96"/>
      <c r="L578" s="96"/>
      <c r="M578" s="96"/>
      <c r="N578" s="270"/>
      <c r="O578" s="369"/>
      <c r="P578" s="370"/>
      <c r="Q578" s="196"/>
      <c r="R578" s="197"/>
      <c r="S578" s="198"/>
      <c r="T578" s="199"/>
      <c r="U578" s="200"/>
      <c r="V578" s="201"/>
      <c r="W578" s="202"/>
      <c r="X578" s="202"/>
      <c r="Y578" s="109"/>
      <c r="Z578" s="280"/>
      <c r="AA578" s="106"/>
      <c r="AB578" s="281"/>
      <c r="AC578" s="282"/>
      <c r="AD578" s="273"/>
      <c r="AE578" s="110"/>
      <c r="AF578" s="99"/>
      <c r="AG578" s="110"/>
      <c r="AH578" s="427"/>
      <c r="AI578" s="112"/>
      <c r="AJ578" s="110"/>
      <c r="AK578" s="113"/>
      <c r="AL578" s="114"/>
      <c r="AM578" s="278"/>
      <c r="AN578" s="98"/>
      <c r="AO578" s="98"/>
      <c r="AP578" s="116"/>
      <c r="AQ578" s="117"/>
      <c r="AR578" s="116"/>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row>
    <row r="579">
      <c r="A579" s="485" t="b">
        <v>0</v>
      </c>
      <c r="B579" s="128"/>
      <c r="C579" s="129"/>
      <c r="D579" s="130"/>
      <c r="E579" s="131"/>
      <c r="F579" s="132"/>
      <c r="G579" s="132"/>
      <c r="H579" s="132"/>
      <c r="I579" s="132"/>
      <c r="J579" s="132"/>
      <c r="K579" s="130"/>
      <c r="L579" s="130"/>
      <c r="M579" s="130"/>
      <c r="N579" s="195"/>
      <c r="O579" s="369"/>
      <c r="P579" s="370"/>
      <c r="Q579" s="196"/>
      <c r="R579" s="197"/>
      <c r="S579" s="198"/>
      <c r="T579" s="199"/>
      <c r="U579" s="200"/>
      <c r="V579" s="201"/>
      <c r="W579" s="202"/>
      <c r="X579" s="202"/>
      <c r="Y579" s="143"/>
      <c r="Z579" s="367"/>
      <c r="AA579" s="140"/>
      <c r="AB579" s="420"/>
      <c r="AC579" s="421"/>
      <c r="AD579" s="206"/>
      <c r="AE579" s="144"/>
      <c r="AF579" s="133"/>
      <c r="AG579" s="144"/>
      <c r="AH579" s="430"/>
      <c r="AI579" s="146"/>
      <c r="AJ579" s="144"/>
      <c r="AK579" s="147"/>
      <c r="AL579" s="114"/>
      <c r="AM579" s="211"/>
      <c r="AN579" s="132"/>
      <c r="AO579" s="132"/>
      <c r="AP579" s="149"/>
      <c r="AQ579" s="150"/>
      <c r="AR579" s="149"/>
      <c r="AS579" s="132"/>
      <c r="AT579" s="132"/>
      <c r="AU579" s="132"/>
      <c r="AV579" s="132"/>
      <c r="AW579" s="132"/>
      <c r="AX579" s="132"/>
      <c r="AY579" s="132"/>
      <c r="AZ579" s="132"/>
      <c r="BA579" s="132"/>
      <c r="BB579" s="132"/>
      <c r="BC579" s="132"/>
      <c r="BD579" s="132"/>
      <c r="BE579" s="132"/>
      <c r="BF579" s="132"/>
      <c r="BG579" s="132"/>
      <c r="BH579" s="132"/>
      <c r="BI579" s="132"/>
      <c r="BJ579" s="132"/>
      <c r="BK579" s="132"/>
      <c r="BL579" s="132"/>
      <c r="BM579" s="132"/>
      <c r="BN579" s="132"/>
    </row>
    <row r="580">
      <c r="A580" s="484" t="b">
        <v>0</v>
      </c>
      <c r="B580" s="94"/>
      <c r="C580" s="95"/>
      <c r="D580" s="96"/>
      <c r="E580" s="97"/>
      <c r="F580" s="98"/>
      <c r="G580" s="98"/>
      <c r="H580" s="98"/>
      <c r="I580" s="98"/>
      <c r="J580" s="98"/>
      <c r="K580" s="96"/>
      <c r="L580" s="96"/>
      <c r="M580" s="96"/>
      <c r="N580" s="270"/>
      <c r="O580" s="369"/>
      <c r="P580" s="370"/>
      <c r="Q580" s="196"/>
      <c r="R580" s="197"/>
      <c r="S580" s="198"/>
      <c r="T580" s="199"/>
      <c r="U580" s="200"/>
      <c r="V580" s="201"/>
      <c r="W580" s="202"/>
      <c r="X580" s="202"/>
      <c r="Y580" s="109"/>
      <c r="Z580" s="280"/>
      <c r="AA580" s="106"/>
      <c r="AB580" s="281"/>
      <c r="AC580" s="282"/>
      <c r="AD580" s="273"/>
      <c r="AE580" s="110"/>
      <c r="AF580" s="99"/>
      <c r="AG580" s="110"/>
      <c r="AH580" s="427"/>
      <c r="AI580" s="112"/>
      <c r="AJ580" s="110"/>
      <c r="AK580" s="113"/>
      <c r="AL580" s="114"/>
      <c r="AM580" s="278"/>
      <c r="AN580" s="98"/>
      <c r="AO580" s="98"/>
      <c r="AP580" s="116"/>
      <c r="AQ580" s="117"/>
      <c r="AR580" s="116"/>
      <c r="AS580" s="98"/>
      <c r="AT580" s="98"/>
      <c r="AU580" s="98"/>
      <c r="AV580" s="98"/>
      <c r="AW580" s="98"/>
      <c r="AX580" s="98"/>
      <c r="AY580" s="98"/>
      <c r="AZ580" s="98"/>
      <c r="BA580" s="98"/>
      <c r="BB580" s="98"/>
      <c r="BC580" s="98"/>
      <c r="BD580" s="98"/>
      <c r="BE580" s="98"/>
      <c r="BF580" s="98"/>
      <c r="BG580" s="98"/>
      <c r="BH580" s="98"/>
      <c r="BI580" s="98"/>
      <c r="BJ580" s="98"/>
      <c r="BK580" s="98"/>
      <c r="BL580" s="98"/>
      <c r="BM580" s="98"/>
      <c r="BN580" s="98"/>
    </row>
    <row r="581">
      <c r="A581" s="485" t="b">
        <v>0</v>
      </c>
      <c r="B581" s="128"/>
      <c r="C581" s="129"/>
      <c r="D581" s="130"/>
      <c r="E581" s="131"/>
      <c r="F581" s="132"/>
      <c r="G581" s="132"/>
      <c r="H581" s="132"/>
      <c r="I581" s="132"/>
      <c r="J581" s="132"/>
      <c r="K581" s="130"/>
      <c r="L581" s="130"/>
      <c r="M581" s="130"/>
      <c r="N581" s="195"/>
      <c r="O581" s="369"/>
      <c r="P581" s="370"/>
      <c r="Q581" s="196"/>
      <c r="R581" s="197"/>
      <c r="S581" s="198"/>
      <c r="T581" s="199"/>
      <c r="U581" s="200"/>
      <c r="V581" s="201"/>
      <c r="W581" s="202"/>
      <c r="X581" s="202"/>
      <c r="Y581" s="143"/>
      <c r="Z581" s="367"/>
      <c r="AA581" s="140"/>
      <c r="AB581" s="420"/>
      <c r="AC581" s="421"/>
      <c r="AD581" s="206"/>
      <c r="AE581" s="144"/>
      <c r="AF581" s="133"/>
      <c r="AG581" s="144"/>
      <c r="AH581" s="430"/>
      <c r="AI581" s="146"/>
      <c r="AJ581" s="144"/>
      <c r="AK581" s="147"/>
      <c r="AL581" s="114"/>
      <c r="AM581" s="211"/>
      <c r="AN581" s="132"/>
      <c r="AO581" s="132"/>
      <c r="AP581" s="149"/>
      <c r="AQ581" s="150"/>
      <c r="AR581" s="149"/>
      <c r="AS581" s="132"/>
      <c r="AT581" s="132"/>
      <c r="AU581" s="132"/>
      <c r="AV581" s="132"/>
      <c r="AW581" s="132"/>
      <c r="AX581" s="132"/>
      <c r="AY581" s="132"/>
      <c r="AZ581" s="132"/>
      <c r="BA581" s="132"/>
      <c r="BB581" s="132"/>
      <c r="BC581" s="132"/>
      <c r="BD581" s="132"/>
      <c r="BE581" s="132"/>
      <c r="BF581" s="132"/>
      <c r="BG581" s="132"/>
      <c r="BH581" s="132"/>
      <c r="BI581" s="132"/>
      <c r="BJ581" s="132"/>
      <c r="BK581" s="132"/>
      <c r="BL581" s="132"/>
      <c r="BM581" s="132"/>
      <c r="BN581" s="132"/>
    </row>
    <row r="582">
      <c r="A582" s="484" t="b">
        <v>0</v>
      </c>
      <c r="B582" s="94"/>
      <c r="C582" s="95"/>
      <c r="D582" s="96"/>
      <c r="E582" s="97"/>
      <c r="F582" s="98"/>
      <c r="G582" s="98"/>
      <c r="H582" s="98"/>
      <c r="I582" s="98"/>
      <c r="J582" s="98"/>
      <c r="K582" s="96"/>
      <c r="L582" s="96"/>
      <c r="M582" s="96"/>
      <c r="N582" s="270"/>
      <c r="O582" s="369"/>
      <c r="P582" s="370"/>
      <c r="Q582" s="196"/>
      <c r="R582" s="197"/>
      <c r="S582" s="198"/>
      <c r="T582" s="199"/>
      <c r="U582" s="200"/>
      <c r="V582" s="201"/>
      <c r="W582" s="202"/>
      <c r="X582" s="202"/>
      <c r="Y582" s="109"/>
      <c r="Z582" s="280"/>
      <c r="AA582" s="106"/>
      <c r="AB582" s="281"/>
      <c r="AC582" s="282"/>
      <c r="AD582" s="273"/>
      <c r="AE582" s="110"/>
      <c r="AF582" s="99"/>
      <c r="AG582" s="110"/>
      <c r="AH582" s="427"/>
      <c r="AI582" s="112"/>
      <c r="AJ582" s="110"/>
      <c r="AK582" s="113"/>
      <c r="AL582" s="114"/>
      <c r="AM582" s="278"/>
      <c r="AN582" s="98"/>
      <c r="AO582" s="98"/>
      <c r="AP582" s="116"/>
      <c r="AQ582" s="117"/>
      <c r="AR582" s="116"/>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row>
    <row r="583">
      <c r="A583" s="485" t="b">
        <v>0</v>
      </c>
      <c r="B583" s="128"/>
      <c r="C583" s="129"/>
      <c r="D583" s="130"/>
      <c r="E583" s="131"/>
      <c r="F583" s="132"/>
      <c r="G583" s="132"/>
      <c r="H583" s="132"/>
      <c r="I583" s="132"/>
      <c r="J583" s="132"/>
      <c r="K583" s="130"/>
      <c r="L583" s="130"/>
      <c r="M583" s="130"/>
      <c r="N583" s="195"/>
      <c r="O583" s="369"/>
      <c r="P583" s="370"/>
      <c r="Q583" s="196"/>
      <c r="R583" s="197"/>
      <c r="S583" s="198"/>
      <c r="T583" s="199"/>
      <c r="U583" s="200"/>
      <c r="V583" s="201"/>
      <c r="W583" s="202"/>
      <c r="X583" s="202"/>
      <c r="Y583" s="143"/>
      <c r="Z583" s="367"/>
      <c r="AA583" s="140"/>
      <c r="AB583" s="420"/>
      <c r="AC583" s="421"/>
      <c r="AD583" s="206"/>
      <c r="AE583" s="144"/>
      <c r="AF583" s="133"/>
      <c r="AG583" s="144"/>
      <c r="AH583" s="430"/>
      <c r="AI583" s="146"/>
      <c r="AJ583" s="144"/>
      <c r="AK583" s="147"/>
      <c r="AL583" s="114"/>
      <c r="AM583" s="211"/>
      <c r="AN583" s="132"/>
      <c r="AO583" s="132"/>
      <c r="AP583" s="149"/>
      <c r="AQ583" s="150"/>
      <c r="AR583" s="149"/>
      <c r="AS583" s="132"/>
      <c r="AT583" s="132"/>
      <c r="AU583" s="132"/>
      <c r="AV583" s="132"/>
      <c r="AW583" s="132"/>
      <c r="AX583" s="132"/>
      <c r="AY583" s="132"/>
      <c r="AZ583" s="132"/>
      <c r="BA583" s="132"/>
      <c r="BB583" s="132"/>
      <c r="BC583" s="132"/>
      <c r="BD583" s="132"/>
      <c r="BE583" s="132"/>
      <c r="BF583" s="132"/>
      <c r="BG583" s="132"/>
      <c r="BH583" s="132"/>
      <c r="BI583" s="132"/>
      <c r="BJ583" s="132"/>
      <c r="BK583" s="132"/>
      <c r="BL583" s="132"/>
      <c r="BM583" s="132"/>
      <c r="BN583" s="132"/>
    </row>
    <row r="584">
      <c r="A584" s="484" t="b">
        <v>0</v>
      </c>
      <c r="B584" s="94"/>
      <c r="C584" s="95"/>
      <c r="D584" s="96"/>
      <c r="E584" s="97"/>
      <c r="F584" s="98"/>
      <c r="G584" s="98"/>
      <c r="H584" s="98"/>
      <c r="I584" s="98"/>
      <c r="J584" s="98"/>
      <c r="K584" s="96"/>
      <c r="L584" s="96"/>
      <c r="M584" s="96"/>
      <c r="N584" s="270"/>
      <c r="O584" s="369"/>
      <c r="P584" s="370"/>
      <c r="Q584" s="196"/>
      <c r="R584" s="197"/>
      <c r="S584" s="198"/>
      <c r="T584" s="199"/>
      <c r="U584" s="200"/>
      <c r="V584" s="201"/>
      <c r="W584" s="202"/>
      <c r="X584" s="202"/>
      <c r="Y584" s="109"/>
      <c r="Z584" s="280"/>
      <c r="AA584" s="106"/>
      <c r="AB584" s="281"/>
      <c r="AC584" s="282"/>
      <c r="AD584" s="273"/>
      <c r="AE584" s="110"/>
      <c r="AF584" s="99"/>
      <c r="AG584" s="110"/>
      <c r="AH584" s="427"/>
      <c r="AI584" s="112"/>
      <c r="AJ584" s="110"/>
      <c r="AK584" s="113"/>
      <c r="AL584" s="114"/>
      <c r="AM584" s="278"/>
      <c r="AN584" s="98"/>
      <c r="AO584" s="98"/>
      <c r="AP584" s="116"/>
      <c r="AQ584" s="117"/>
      <c r="AR584" s="116"/>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row>
    <row r="585">
      <c r="A585" s="485" t="b">
        <v>0</v>
      </c>
      <c r="B585" s="128"/>
      <c r="C585" s="129"/>
      <c r="D585" s="130"/>
      <c r="E585" s="131"/>
      <c r="F585" s="132"/>
      <c r="G585" s="132"/>
      <c r="H585" s="132"/>
      <c r="I585" s="132"/>
      <c r="J585" s="132"/>
      <c r="K585" s="130"/>
      <c r="L585" s="130"/>
      <c r="M585" s="130"/>
      <c r="N585" s="195"/>
      <c r="O585" s="369"/>
      <c r="P585" s="370"/>
      <c r="Q585" s="196"/>
      <c r="R585" s="197"/>
      <c r="S585" s="198"/>
      <c r="T585" s="199"/>
      <c r="U585" s="200"/>
      <c r="V585" s="201"/>
      <c r="W585" s="202"/>
      <c r="X585" s="202"/>
      <c r="Y585" s="143"/>
      <c r="Z585" s="367"/>
      <c r="AA585" s="140"/>
      <c r="AB585" s="420"/>
      <c r="AC585" s="421"/>
      <c r="AD585" s="206"/>
      <c r="AE585" s="144"/>
      <c r="AF585" s="133"/>
      <c r="AG585" s="144"/>
      <c r="AH585" s="430"/>
      <c r="AI585" s="146"/>
      <c r="AJ585" s="144"/>
      <c r="AK585" s="147"/>
      <c r="AL585" s="114"/>
      <c r="AM585" s="211"/>
      <c r="AN585" s="132"/>
      <c r="AO585" s="132"/>
      <c r="AP585" s="149"/>
      <c r="AQ585" s="150"/>
      <c r="AR585" s="149"/>
      <c r="AS585" s="132"/>
      <c r="AT585" s="132"/>
      <c r="AU585" s="132"/>
      <c r="AV585" s="132"/>
      <c r="AW585" s="132"/>
      <c r="AX585" s="132"/>
      <c r="AY585" s="132"/>
      <c r="AZ585" s="132"/>
      <c r="BA585" s="132"/>
      <c r="BB585" s="132"/>
      <c r="BC585" s="132"/>
      <c r="BD585" s="132"/>
      <c r="BE585" s="132"/>
      <c r="BF585" s="132"/>
      <c r="BG585" s="132"/>
      <c r="BH585" s="132"/>
      <c r="BI585" s="132"/>
      <c r="BJ585" s="132"/>
      <c r="BK585" s="132"/>
      <c r="BL585" s="132"/>
      <c r="BM585" s="132"/>
      <c r="BN585" s="132"/>
    </row>
    <row r="586">
      <c r="A586" s="484" t="b">
        <v>0</v>
      </c>
      <c r="B586" s="94"/>
      <c r="C586" s="95"/>
      <c r="D586" s="96"/>
      <c r="E586" s="97"/>
      <c r="F586" s="98"/>
      <c r="G586" s="98"/>
      <c r="H586" s="98"/>
      <c r="I586" s="98"/>
      <c r="J586" s="98"/>
      <c r="K586" s="96"/>
      <c r="L586" s="96"/>
      <c r="M586" s="96"/>
      <c r="N586" s="270"/>
      <c r="O586" s="369"/>
      <c r="P586" s="370"/>
      <c r="Q586" s="196"/>
      <c r="R586" s="197"/>
      <c r="S586" s="198"/>
      <c r="T586" s="199"/>
      <c r="U586" s="200"/>
      <c r="V586" s="201"/>
      <c r="W586" s="202"/>
      <c r="X586" s="202"/>
      <c r="Y586" s="109"/>
      <c r="Z586" s="280"/>
      <c r="AA586" s="106"/>
      <c r="AB586" s="281"/>
      <c r="AC586" s="282"/>
      <c r="AD586" s="273"/>
      <c r="AE586" s="110"/>
      <c r="AF586" s="99"/>
      <c r="AG586" s="110"/>
      <c r="AH586" s="427"/>
      <c r="AI586" s="112"/>
      <c r="AJ586" s="110"/>
      <c r="AK586" s="113"/>
      <c r="AL586" s="114"/>
      <c r="AM586" s="278"/>
      <c r="AN586" s="98"/>
      <c r="AO586" s="98"/>
      <c r="AP586" s="116"/>
      <c r="AQ586" s="117"/>
      <c r="AR586" s="116"/>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row>
    <row r="587">
      <c r="A587" s="485" t="b">
        <v>0</v>
      </c>
      <c r="B587" s="128"/>
      <c r="C587" s="129"/>
      <c r="D587" s="130"/>
      <c r="E587" s="131"/>
      <c r="F587" s="132"/>
      <c r="G587" s="132"/>
      <c r="H587" s="132"/>
      <c r="I587" s="132"/>
      <c r="J587" s="132"/>
      <c r="K587" s="130"/>
      <c r="L587" s="130"/>
      <c r="M587" s="130"/>
      <c r="N587" s="195"/>
      <c r="O587" s="369"/>
      <c r="P587" s="370"/>
      <c r="Q587" s="196"/>
      <c r="R587" s="197"/>
      <c r="S587" s="198"/>
      <c r="T587" s="199"/>
      <c r="U587" s="200"/>
      <c r="V587" s="201"/>
      <c r="W587" s="202"/>
      <c r="X587" s="202"/>
      <c r="Y587" s="143"/>
      <c r="Z587" s="367"/>
      <c r="AA587" s="140"/>
      <c r="AB587" s="420"/>
      <c r="AC587" s="421"/>
      <c r="AD587" s="206"/>
      <c r="AE587" s="144"/>
      <c r="AF587" s="133"/>
      <c r="AG587" s="144"/>
      <c r="AH587" s="430"/>
      <c r="AI587" s="146"/>
      <c r="AJ587" s="144"/>
      <c r="AK587" s="147"/>
      <c r="AL587" s="114"/>
      <c r="AM587" s="211"/>
      <c r="AN587" s="132"/>
      <c r="AO587" s="132"/>
      <c r="AP587" s="149"/>
      <c r="AQ587" s="150"/>
      <c r="AR587" s="149"/>
      <c r="AS587" s="132"/>
      <c r="AT587" s="132"/>
      <c r="AU587" s="132"/>
      <c r="AV587" s="132"/>
      <c r="AW587" s="132"/>
      <c r="AX587" s="132"/>
      <c r="AY587" s="132"/>
      <c r="AZ587" s="132"/>
      <c r="BA587" s="132"/>
      <c r="BB587" s="132"/>
      <c r="BC587" s="132"/>
      <c r="BD587" s="132"/>
      <c r="BE587" s="132"/>
      <c r="BF587" s="132"/>
      <c r="BG587" s="132"/>
      <c r="BH587" s="132"/>
      <c r="BI587" s="132"/>
      <c r="BJ587" s="132"/>
      <c r="BK587" s="132"/>
      <c r="BL587" s="132"/>
      <c r="BM587" s="132"/>
      <c r="BN587" s="132"/>
    </row>
    <row r="588">
      <c r="A588" s="484" t="b">
        <v>0</v>
      </c>
      <c r="B588" s="94"/>
      <c r="C588" s="95"/>
      <c r="D588" s="96"/>
      <c r="E588" s="97"/>
      <c r="F588" s="98"/>
      <c r="G588" s="98"/>
      <c r="H588" s="98"/>
      <c r="I588" s="98"/>
      <c r="J588" s="98"/>
      <c r="K588" s="96"/>
      <c r="L588" s="96"/>
      <c r="M588" s="96"/>
      <c r="N588" s="270"/>
      <c r="O588" s="369"/>
      <c r="P588" s="370"/>
      <c r="Q588" s="196"/>
      <c r="R588" s="197"/>
      <c r="S588" s="198"/>
      <c r="T588" s="199"/>
      <c r="U588" s="200"/>
      <c r="V588" s="201"/>
      <c r="W588" s="202"/>
      <c r="X588" s="202"/>
      <c r="Y588" s="109"/>
      <c r="Z588" s="280"/>
      <c r="AA588" s="106"/>
      <c r="AB588" s="281"/>
      <c r="AC588" s="282"/>
      <c r="AD588" s="273"/>
      <c r="AE588" s="110"/>
      <c r="AF588" s="99"/>
      <c r="AG588" s="110"/>
      <c r="AH588" s="427"/>
      <c r="AI588" s="112"/>
      <c r="AJ588" s="110"/>
      <c r="AK588" s="113"/>
      <c r="AL588" s="114"/>
      <c r="AM588" s="278"/>
      <c r="AN588" s="98"/>
      <c r="AO588" s="98"/>
      <c r="AP588" s="116"/>
      <c r="AQ588" s="117"/>
      <c r="AR588" s="116"/>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row>
    <row r="589">
      <c r="A589" s="485" t="b">
        <v>0</v>
      </c>
      <c r="B589" s="128"/>
      <c r="C589" s="129"/>
      <c r="D589" s="130"/>
      <c r="E589" s="131"/>
      <c r="F589" s="132"/>
      <c r="G589" s="132"/>
      <c r="H589" s="132"/>
      <c r="I589" s="132"/>
      <c r="J589" s="132"/>
      <c r="K589" s="130"/>
      <c r="L589" s="130"/>
      <c r="M589" s="130"/>
      <c r="N589" s="195"/>
      <c r="O589" s="369"/>
      <c r="P589" s="370"/>
      <c r="Q589" s="196"/>
      <c r="R589" s="197"/>
      <c r="S589" s="198"/>
      <c r="T589" s="199"/>
      <c r="U589" s="200"/>
      <c r="V589" s="201"/>
      <c r="W589" s="202"/>
      <c r="X589" s="202"/>
      <c r="Y589" s="143"/>
      <c r="Z589" s="367"/>
      <c r="AA589" s="140"/>
      <c r="AB589" s="420"/>
      <c r="AC589" s="421"/>
      <c r="AD589" s="206"/>
      <c r="AE589" s="144"/>
      <c r="AF589" s="133"/>
      <c r="AG589" s="144"/>
      <c r="AH589" s="430"/>
      <c r="AI589" s="146"/>
      <c r="AJ589" s="144"/>
      <c r="AK589" s="147"/>
      <c r="AL589" s="114"/>
      <c r="AM589" s="211"/>
      <c r="AN589" s="132"/>
      <c r="AO589" s="132"/>
      <c r="AP589" s="149"/>
      <c r="AQ589" s="150"/>
      <c r="AR589" s="149"/>
      <c r="AS589" s="132"/>
      <c r="AT589" s="132"/>
      <c r="AU589" s="132"/>
      <c r="AV589" s="132"/>
      <c r="AW589" s="132"/>
      <c r="AX589" s="132"/>
      <c r="AY589" s="132"/>
      <c r="AZ589" s="132"/>
      <c r="BA589" s="132"/>
      <c r="BB589" s="132"/>
      <c r="BC589" s="132"/>
      <c r="BD589" s="132"/>
      <c r="BE589" s="132"/>
      <c r="BF589" s="132"/>
      <c r="BG589" s="132"/>
      <c r="BH589" s="132"/>
      <c r="BI589" s="132"/>
      <c r="BJ589" s="132"/>
      <c r="BK589" s="132"/>
      <c r="BL589" s="132"/>
      <c r="BM589" s="132"/>
      <c r="BN589" s="132"/>
    </row>
    <row r="590">
      <c r="A590" s="484" t="b">
        <v>0</v>
      </c>
      <c r="B590" s="94"/>
      <c r="C590" s="95"/>
      <c r="D590" s="96"/>
      <c r="E590" s="97"/>
      <c r="F590" s="98"/>
      <c r="G590" s="98"/>
      <c r="H590" s="98"/>
      <c r="I590" s="98"/>
      <c r="J590" s="98"/>
      <c r="K590" s="96"/>
      <c r="L590" s="96"/>
      <c r="M590" s="96"/>
      <c r="N590" s="270"/>
      <c r="O590" s="369"/>
      <c r="P590" s="370"/>
      <c r="Q590" s="196"/>
      <c r="R590" s="197"/>
      <c r="S590" s="198"/>
      <c r="T590" s="199"/>
      <c r="U590" s="200"/>
      <c r="V590" s="201"/>
      <c r="W590" s="202"/>
      <c r="X590" s="202"/>
      <c r="Y590" s="109"/>
      <c r="Z590" s="280"/>
      <c r="AA590" s="106"/>
      <c r="AB590" s="281"/>
      <c r="AC590" s="282"/>
      <c r="AD590" s="273"/>
      <c r="AE590" s="110"/>
      <c r="AF590" s="99"/>
      <c r="AG590" s="110"/>
      <c r="AH590" s="427"/>
      <c r="AI590" s="112"/>
      <c r="AJ590" s="110"/>
      <c r="AK590" s="113"/>
      <c r="AL590" s="114"/>
      <c r="AM590" s="278"/>
      <c r="AN590" s="98"/>
      <c r="AO590" s="98"/>
      <c r="AP590" s="116"/>
      <c r="AQ590" s="117"/>
      <c r="AR590" s="116"/>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row>
    <row r="591">
      <c r="A591" s="485" t="b">
        <v>0</v>
      </c>
      <c r="B591" s="128"/>
      <c r="C591" s="129"/>
      <c r="D591" s="130"/>
      <c r="E591" s="131"/>
      <c r="F591" s="132"/>
      <c r="G591" s="132"/>
      <c r="H591" s="132"/>
      <c r="I591" s="132"/>
      <c r="J591" s="132"/>
      <c r="K591" s="130"/>
      <c r="L591" s="130"/>
      <c r="M591" s="130"/>
      <c r="N591" s="195"/>
      <c r="O591" s="369"/>
      <c r="P591" s="370"/>
      <c r="Q591" s="196"/>
      <c r="R591" s="197"/>
      <c r="S591" s="198"/>
      <c r="T591" s="199"/>
      <c r="U591" s="200"/>
      <c r="V591" s="201"/>
      <c r="W591" s="202"/>
      <c r="X591" s="202"/>
      <c r="Y591" s="143"/>
      <c r="Z591" s="367"/>
      <c r="AA591" s="140"/>
      <c r="AB591" s="420"/>
      <c r="AC591" s="421"/>
      <c r="AD591" s="206"/>
      <c r="AE591" s="144"/>
      <c r="AF591" s="133"/>
      <c r="AG591" s="144"/>
      <c r="AH591" s="430"/>
      <c r="AI591" s="146"/>
      <c r="AJ591" s="144"/>
      <c r="AK591" s="147"/>
      <c r="AL591" s="114"/>
      <c r="AM591" s="211"/>
      <c r="AN591" s="132"/>
      <c r="AO591" s="132"/>
      <c r="AP591" s="149"/>
      <c r="AQ591" s="150"/>
      <c r="AR591" s="149"/>
      <c r="AS591" s="132"/>
      <c r="AT591" s="132"/>
      <c r="AU591" s="132"/>
      <c r="AV591" s="132"/>
      <c r="AW591" s="132"/>
      <c r="AX591" s="132"/>
      <c r="AY591" s="132"/>
      <c r="AZ591" s="132"/>
      <c r="BA591" s="132"/>
      <c r="BB591" s="132"/>
      <c r="BC591" s="132"/>
      <c r="BD591" s="132"/>
      <c r="BE591" s="132"/>
      <c r="BF591" s="132"/>
      <c r="BG591" s="132"/>
      <c r="BH591" s="132"/>
      <c r="BI591" s="132"/>
      <c r="BJ591" s="132"/>
      <c r="BK591" s="132"/>
      <c r="BL591" s="132"/>
      <c r="BM591" s="132"/>
      <c r="BN591" s="132"/>
    </row>
    <row r="592">
      <c r="A592" s="484" t="b">
        <v>0</v>
      </c>
      <c r="B592" s="94"/>
      <c r="C592" s="95"/>
      <c r="D592" s="96"/>
      <c r="E592" s="97"/>
      <c r="F592" s="98"/>
      <c r="G592" s="98"/>
      <c r="H592" s="98"/>
      <c r="I592" s="98"/>
      <c r="J592" s="98"/>
      <c r="K592" s="96"/>
      <c r="L592" s="96"/>
      <c r="M592" s="96"/>
      <c r="N592" s="270"/>
      <c r="O592" s="369"/>
      <c r="P592" s="370"/>
      <c r="Q592" s="196"/>
      <c r="R592" s="197"/>
      <c r="S592" s="198"/>
      <c r="T592" s="199"/>
      <c r="U592" s="200"/>
      <c r="V592" s="201"/>
      <c r="W592" s="202"/>
      <c r="X592" s="202"/>
      <c r="Y592" s="109"/>
      <c r="Z592" s="280"/>
      <c r="AA592" s="106"/>
      <c r="AB592" s="281"/>
      <c r="AC592" s="282"/>
      <c r="AD592" s="273"/>
      <c r="AE592" s="110"/>
      <c r="AF592" s="99"/>
      <c r="AG592" s="110"/>
      <c r="AH592" s="427"/>
      <c r="AI592" s="112"/>
      <c r="AJ592" s="110"/>
      <c r="AK592" s="113"/>
      <c r="AL592" s="114"/>
      <c r="AM592" s="278"/>
      <c r="AN592" s="98"/>
      <c r="AO592" s="98"/>
      <c r="AP592" s="116"/>
      <c r="AQ592" s="117"/>
      <c r="AR592" s="116"/>
      <c r="AS592" s="98"/>
      <c r="AT592" s="98"/>
      <c r="AU592" s="98"/>
      <c r="AV592" s="98"/>
      <c r="AW592" s="98"/>
      <c r="AX592" s="98"/>
      <c r="AY592" s="98"/>
      <c r="AZ592" s="98"/>
      <c r="BA592" s="98"/>
      <c r="BB592" s="98"/>
      <c r="BC592" s="98"/>
      <c r="BD592" s="98"/>
      <c r="BE592" s="98"/>
      <c r="BF592" s="98"/>
      <c r="BG592" s="98"/>
      <c r="BH592" s="98"/>
      <c r="BI592" s="98"/>
      <c r="BJ592" s="98"/>
      <c r="BK592" s="98"/>
      <c r="BL592" s="98"/>
      <c r="BM592" s="98"/>
      <c r="BN592" s="98"/>
    </row>
    <row r="593">
      <c r="A593" s="485" t="b">
        <v>0</v>
      </c>
      <c r="B593" s="128"/>
      <c r="C593" s="129"/>
      <c r="D593" s="130"/>
      <c r="E593" s="131"/>
      <c r="F593" s="132"/>
      <c r="G593" s="132"/>
      <c r="H593" s="132"/>
      <c r="I593" s="132"/>
      <c r="J593" s="132"/>
      <c r="K593" s="130"/>
      <c r="L593" s="130"/>
      <c r="M593" s="130"/>
      <c r="N593" s="195"/>
      <c r="O593" s="369"/>
      <c r="P593" s="370"/>
      <c r="Q593" s="196"/>
      <c r="R593" s="197"/>
      <c r="S593" s="198"/>
      <c r="T593" s="199"/>
      <c r="U593" s="200"/>
      <c r="V593" s="201"/>
      <c r="W593" s="202"/>
      <c r="X593" s="202"/>
      <c r="Y593" s="143"/>
      <c r="Z593" s="367"/>
      <c r="AA593" s="140"/>
      <c r="AB593" s="420"/>
      <c r="AC593" s="421"/>
      <c r="AD593" s="206"/>
      <c r="AE593" s="144"/>
      <c r="AF593" s="133"/>
      <c r="AG593" s="144"/>
      <c r="AH593" s="430"/>
      <c r="AI593" s="146"/>
      <c r="AJ593" s="144"/>
      <c r="AK593" s="147"/>
      <c r="AL593" s="114"/>
      <c r="AM593" s="211"/>
      <c r="AN593" s="132"/>
      <c r="AO593" s="132"/>
      <c r="AP593" s="149"/>
      <c r="AQ593" s="150"/>
      <c r="AR593" s="149"/>
      <c r="AS593" s="132"/>
      <c r="AT593" s="132"/>
      <c r="AU593" s="132"/>
      <c r="AV593" s="132"/>
      <c r="AW593" s="132"/>
      <c r="AX593" s="132"/>
      <c r="AY593" s="132"/>
      <c r="AZ593" s="132"/>
      <c r="BA593" s="132"/>
      <c r="BB593" s="132"/>
      <c r="BC593" s="132"/>
      <c r="BD593" s="132"/>
      <c r="BE593" s="132"/>
      <c r="BF593" s="132"/>
      <c r="BG593" s="132"/>
      <c r="BH593" s="132"/>
      <c r="BI593" s="132"/>
      <c r="BJ593" s="132"/>
      <c r="BK593" s="132"/>
      <c r="BL593" s="132"/>
      <c r="BM593" s="132"/>
      <c r="BN593" s="132"/>
    </row>
    <row r="594">
      <c r="A594" s="484" t="b">
        <v>0</v>
      </c>
      <c r="B594" s="94"/>
      <c r="C594" s="95"/>
      <c r="D594" s="96"/>
      <c r="E594" s="97"/>
      <c r="F594" s="98"/>
      <c r="G594" s="98"/>
      <c r="H594" s="98"/>
      <c r="I594" s="98"/>
      <c r="J594" s="98"/>
      <c r="K594" s="96"/>
      <c r="L594" s="96"/>
      <c r="M594" s="96"/>
      <c r="N594" s="270"/>
      <c r="O594" s="369"/>
      <c r="P594" s="370"/>
      <c r="Q594" s="196"/>
      <c r="R594" s="197"/>
      <c r="S594" s="198"/>
      <c r="T594" s="199"/>
      <c r="U594" s="200"/>
      <c r="V594" s="201"/>
      <c r="W594" s="202"/>
      <c r="X594" s="202"/>
      <c r="Y594" s="109"/>
      <c r="Z594" s="280"/>
      <c r="AA594" s="106"/>
      <c r="AB594" s="281"/>
      <c r="AC594" s="282"/>
      <c r="AD594" s="273"/>
      <c r="AE594" s="110"/>
      <c r="AF594" s="99"/>
      <c r="AG594" s="110"/>
      <c r="AH594" s="427"/>
      <c r="AI594" s="112"/>
      <c r="AJ594" s="110"/>
      <c r="AK594" s="113"/>
      <c r="AL594" s="114"/>
      <c r="AM594" s="278"/>
      <c r="AN594" s="98"/>
      <c r="AO594" s="98"/>
      <c r="AP594" s="116"/>
      <c r="AQ594" s="117"/>
      <c r="AR594" s="116"/>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row>
    <row r="595">
      <c r="A595" s="485" t="b">
        <v>0</v>
      </c>
      <c r="B595" s="128"/>
      <c r="C595" s="129"/>
      <c r="D595" s="130"/>
      <c r="E595" s="131"/>
      <c r="F595" s="132"/>
      <c r="G595" s="132"/>
      <c r="H595" s="132"/>
      <c r="I595" s="132"/>
      <c r="J595" s="132"/>
      <c r="K595" s="130"/>
      <c r="L595" s="130"/>
      <c r="M595" s="130"/>
      <c r="N595" s="195"/>
      <c r="O595" s="369"/>
      <c r="P595" s="370"/>
      <c r="Q595" s="196"/>
      <c r="R595" s="197"/>
      <c r="S595" s="198"/>
      <c r="T595" s="199"/>
      <c r="U595" s="200"/>
      <c r="V595" s="201"/>
      <c r="W595" s="202"/>
      <c r="X595" s="202"/>
      <c r="Y595" s="143"/>
      <c r="Z595" s="367"/>
      <c r="AA595" s="140"/>
      <c r="AB595" s="420"/>
      <c r="AC595" s="421"/>
      <c r="AD595" s="206"/>
      <c r="AE595" s="144"/>
      <c r="AF595" s="133"/>
      <c r="AG595" s="144"/>
      <c r="AH595" s="430"/>
      <c r="AI595" s="146"/>
      <c r="AJ595" s="144"/>
      <c r="AK595" s="147"/>
      <c r="AL595" s="114"/>
      <c r="AM595" s="211"/>
      <c r="AN595" s="132"/>
      <c r="AO595" s="132"/>
      <c r="AP595" s="149"/>
      <c r="AQ595" s="150"/>
      <c r="AR595" s="149"/>
      <c r="AS595" s="132"/>
      <c r="AT595" s="132"/>
      <c r="AU595" s="132"/>
      <c r="AV595" s="132"/>
      <c r="AW595" s="132"/>
      <c r="AX595" s="132"/>
      <c r="AY595" s="132"/>
      <c r="AZ595" s="132"/>
      <c r="BA595" s="132"/>
      <c r="BB595" s="132"/>
      <c r="BC595" s="132"/>
      <c r="BD595" s="132"/>
      <c r="BE595" s="132"/>
      <c r="BF595" s="132"/>
      <c r="BG595" s="132"/>
      <c r="BH595" s="132"/>
      <c r="BI595" s="132"/>
      <c r="BJ595" s="132"/>
      <c r="BK595" s="132"/>
      <c r="BL595" s="132"/>
      <c r="BM595" s="132"/>
      <c r="BN595" s="132"/>
    </row>
    <row r="596">
      <c r="A596" s="484" t="b">
        <v>0</v>
      </c>
      <c r="B596" s="94"/>
      <c r="C596" s="95"/>
      <c r="D596" s="96"/>
      <c r="E596" s="97"/>
      <c r="F596" s="98"/>
      <c r="G596" s="98"/>
      <c r="H596" s="98"/>
      <c r="I596" s="98"/>
      <c r="J596" s="98"/>
      <c r="K596" s="96"/>
      <c r="L596" s="96"/>
      <c r="M596" s="96"/>
      <c r="N596" s="270"/>
      <c r="O596" s="369"/>
      <c r="P596" s="370"/>
      <c r="Q596" s="196"/>
      <c r="R596" s="197"/>
      <c r="S596" s="198"/>
      <c r="T596" s="199"/>
      <c r="U596" s="200"/>
      <c r="V596" s="201"/>
      <c r="W596" s="202"/>
      <c r="X596" s="202"/>
      <c r="Y596" s="109"/>
      <c r="Z596" s="280"/>
      <c r="AA596" s="106"/>
      <c r="AB596" s="281"/>
      <c r="AC596" s="282"/>
      <c r="AD596" s="273"/>
      <c r="AE596" s="110"/>
      <c r="AF596" s="99"/>
      <c r="AG596" s="110"/>
      <c r="AH596" s="427"/>
      <c r="AI596" s="112"/>
      <c r="AJ596" s="110"/>
      <c r="AK596" s="113"/>
      <c r="AL596" s="114"/>
      <c r="AM596" s="278"/>
      <c r="AN596" s="98"/>
      <c r="AO596" s="98"/>
      <c r="AP596" s="116"/>
      <c r="AQ596" s="117"/>
      <c r="AR596" s="116"/>
      <c r="AS596" s="98"/>
      <c r="AT596" s="98"/>
      <c r="AU596" s="98"/>
      <c r="AV596" s="98"/>
      <c r="AW596" s="98"/>
      <c r="AX596" s="98"/>
      <c r="AY596" s="98"/>
      <c r="AZ596" s="98"/>
      <c r="BA596" s="98"/>
      <c r="BB596" s="98"/>
      <c r="BC596" s="98"/>
      <c r="BD596" s="98"/>
      <c r="BE596" s="98"/>
      <c r="BF596" s="98"/>
      <c r="BG596" s="98"/>
      <c r="BH596" s="98"/>
      <c r="BI596" s="98"/>
      <c r="BJ596" s="98"/>
      <c r="BK596" s="98"/>
      <c r="BL596" s="98"/>
      <c r="BM596" s="98"/>
      <c r="BN596" s="98"/>
    </row>
    <row r="597">
      <c r="A597" s="485" t="b">
        <v>0</v>
      </c>
      <c r="B597" s="128"/>
      <c r="C597" s="129"/>
      <c r="D597" s="130"/>
      <c r="E597" s="131"/>
      <c r="F597" s="132"/>
      <c r="G597" s="132"/>
      <c r="H597" s="132"/>
      <c r="I597" s="132"/>
      <c r="J597" s="132"/>
      <c r="K597" s="130"/>
      <c r="L597" s="130"/>
      <c r="M597" s="130"/>
      <c r="N597" s="195"/>
      <c r="O597" s="369"/>
      <c r="P597" s="370"/>
      <c r="Q597" s="196"/>
      <c r="R597" s="197"/>
      <c r="S597" s="198"/>
      <c r="T597" s="199"/>
      <c r="U597" s="200"/>
      <c r="V597" s="201"/>
      <c r="W597" s="202"/>
      <c r="X597" s="202"/>
      <c r="Y597" s="143"/>
      <c r="Z597" s="367"/>
      <c r="AA597" s="140"/>
      <c r="AB597" s="420"/>
      <c r="AC597" s="421"/>
      <c r="AD597" s="206"/>
      <c r="AE597" s="144"/>
      <c r="AF597" s="133"/>
      <c r="AG597" s="144"/>
      <c r="AH597" s="430"/>
      <c r="AI597" s="146"/>
      <c r="AJ597" s="144"/>
      <c r="AK597" s="147"/>
      <c r="AL597" s="114"/>
      <c r="AM597" s="211"/>
      <c r="AN597" s="132"/>
      <c r="AO597" s="132"/>
      <c r="AP597" s="149"/>
      <c r="AQ597" s="150"/>
      <c r="AR597" s="149"/>
      <c r="AS597" s="132"/>
      <c r="AT597" s="132"/>
      <c r="AU597" s="132"/>
      <c r="AV597" s="132"/>
      <c r="AW597" s="132"/>
      <c r="AX597" s="132"/>
      <c r="AY597" s="132"/>
      <c r="AZ597" s="132"/>
      <c r="BA597" s="132"/>
      <c r="BB597" s="132"/>
      <c r="BC597" s="132"/>
      <c r="BD597" s="132"/>
      <c r="BE597" s="132"/>
      <c r="BF597" s="132"/>
      <c r="BG597" s="132"/>
      <c r="BH597" s="132"/>
      <c r="BI597" s="132"/>
      <c r="BJ597" s="132"/>
      <c r="BK597" s="132"/>
      <c r="BL597" s="132"/>
      <c r="BM597" s="132"/>
      <c r="BN597" s="132"/>
    </row>
    <row r="598">
      <c r="A598" s="484" t="b">
        <v>0</v>
      </c>
      <c r="B598" s="94"/>
      <c r="C598" s="95"/>
      <c r="D598" s="96"/>
      <c r="E598" s="97"/>
      <c r="F598" s="98"/>
      <c r="G598" s="98"/>
      <c r="H598" s="98"/>
      <c r="I598" s="98"/>
      <c r="J598" s="98"/>
      <c r="K598" s="96"/>
      <c r="L598" s="96"/>
      <c r="M598" s="96"/>
      <c r="N598" s="270"/>
      <c r="O598" s="369"/>
      <c r="P598" s="370"/>
      <c r="Q598" s="196"/>
      <c r="R598" s="197"/>
      <c r="S598" s="198"/>
      <c r="T598" s="199"/>
      <c r="U598" s="200"/>
      <c r="V598" s="201"/>
      <c r="W598" s="202"/>
      <c r="X598" s="202"/>
      <c r="Y598" s="109"/>
      <c r="Z598" s="280"/>
      <c r="AA598" s="106"/>
      <c r="AB598" s="281"/>
      <c r="AC598" s="282"/>
      <c r="AD598" s="273"/>
      <c r="AE598" s="110"/>
      <c r="AF598" s="99"/>
      <c r="AG598" s="110"/>
      <c r="AH598" s="427"/>
      <c r="AI598" s="112"/>
      <c r="AJ598" s="110"/>
      <c r="AK598" s="113"/>
      <c r="AL598" s="114"/>
      <c r="AM598" s="278"/>
      <c r="AN598" s="98"/>
      <c r="AO598" s="98"/>
      <c r="AP598" s="116"/>
      <c r="AQ598" s="117"/>
      <c r="AR598" s="116"/>
      <c r="AS598" s="98"/>
      <c r="AT598" s="98"/>
      <c r="AU598" s="98"/>
      <c r="AV598" s="98"/>
      <c r="AW598" s="98"/>
      <c r="AX598" s="98"/>
      <c r="AY598" s="98"/>
      <c r="AZ598" s="98"/>
      <c r="BA598" s="98"/>
      <c r="BB598" s="98"/>
      <c r="BC598" s="98"/>
      <c r="BD598" s="98"/>
      <c r="BE598" s="98"/>
      <c r="BF598" s="98"/>
      <c r="BG598" s="98"/>
      <c r="BH598" s="98"/>
      <c r="BI598" s="98"/>
      <c r="BJ598" s="98"/>
      <c r="BK598" s="98"/>
      <c r="BL598" s="98"/>
      <c r="BM598" s="98"/>
      <c r="BN598" s="98"/>
    </row>
    <row r="599">
      <c r="A599" s="485" t="b">
        <v>0</v>
      </c>
      <c r="B599" s="128"/>
      <c r="C599" s="129"/>
      <c r="D599" s="130"/>
      <c r="E599" s="131"/>
      <c r="F599" s="132"/>
      <c r="G599" s="132"/>
      <c r="H599" s="132"/>
      <c r="I599" s="132"/>
      <c r="J599" s="132"/>
      <c r="K599" s="130"/>
      <c r="L599" s="130"/>
      <c r="M599" s="130"/>
      <c r="N599" s="195"/>
      <c r="O599" s="369"/>
      <c r="P599" s="370"/>
      <c r="Q599" s="196"/>
      <c r="R599" s="197"/>
      <c r="S599" s="198"/>
      <c r="T599" s="199"/>
      <c r="U599" s="200"/>
      <c r="V599" s="201"/>
      <c r="W599" s="202"/>
      <c r="X599" s="202"/>
      <c r="Y599" s="143"/>
      <c r="Z599" s="367"/>
      <c r="AA599" s="140"/>
      <c r="AB599" s="420"/>
      <c r="AC599" s="421"/>
      <c r="AD599" s="206"/>
      <c r="AE599" s="144"/>
      <c r="AF599" s="133"/>
      <c r="AG599" s="144"/>
      <c r="AH599" s="430"/>
      <c r="AI599" s="146"/>
      <c r="AJ599" s="144"/>
      <c r="AK599" s="147"/>
      <c r="AL599" s="114"/>
      <c r="AM599" s="211"/>
      <c r="AN599" s="132"/>
      <c r="AO599" s="132"/>
      <c r="AP599" s="149"/>
      <c r="AQ599" s="150"/>
      <c r="AR599" s="149"/>
      <c r="AS599" s="132"/>
      <c r="AT599" s="132"/>
      <c r="AU599" s="132"/>
      <c r="AV599" s="132"/>
      <c r="AW599" s="132"/>
      <c r="AX599" s="132"/>
      <c r="AY599" s="132"/>
      <c r="AZ599" s="132"/>
      <c r="BA599" s="132"/>
      <c r="BB599" s="132"/>
      <c r="BC599" s="132"/>
      <c r="BD599" s="132"/>
      <c r="BE599" s="132"/>
      <c r="BF599" s="132"/>
      <c r="BG599" s="132"/>
      <c r="BH599" s="132"/>
      <c r="BI599" s="132"/>
      <c r="BJ599" s="132"/>
      <c r="BK599" s="132"/>
      <c r="BL599" s="132"/>
      <c r="BM599" s="132"/>
      <c r="BN599" s="132"/>
    </row>
    <row r="600">
      <c r="A600" s="484" t="b">
        <v>0</v>
      </c>
      <c r="B600" s="94"/>
      <c r="C600" s="95"/>
      <c r="D600" s="96"/>
      <c r="E600" s="97"/>
      <c r="F600" s="98"/>
      <c r="G600" s="98"/>
      <c r="H600" s="98"/>
      <c r="I600" s="98"/>
      <c r="J600" s="98"/>
      <c r="K600" s="96"/>
      <c r="L600" s="96"/>
      <c r="M600" s="96"/>
      <c r="N600" s="270"/>
      <c r="O600" s="369"/>
      <c r="P600" s="370"/>
      <c r="Q600" s="196"/>
      <c r="R600" s="197"/>
      <c r="S600" s="198"/>
      <c r="T600" s="199"/>
      <c r="U600" s="200"/>
      <c r="V600" s="201"/>
      <c r="W600" s="202"/>
      <c r="X600" s="202"/>
      <c r="Y600" s="109"/>
      <c r="Z600" s="280"/>
      <c r="AA600" s="106"/>
      <c r="AB600" s="281"/>
      <c r="AC600" s="282"/>
      <c r="AD600" s="273"/>
      <c r="AE600" s="110"/>
      <c r="AF600" s="99"/>
      <c r="AG600" s="110"/>
      <c r="AH600" s="427"/>
      <c r="AI600" s="112"/>
      <c r="AJ600" s="110"/>
      <c r="AK600" s="113"/>
      <c r="AL600" s="114"/>
      <c r="AM600" s="278"/>
      <c r="AN600" s="98"/>
      <c r="AO600" s="98"/>
      <c r="AP600" s="116"/>
      <c r="AQ600" s="117"/>
      <c r="AR600" s="116"/>
      <c r="AS600" s="98"/>
      <c r="AT600" s="98"/>
      <c r="AU600" s="98"/>
      <c r="AV600" s="98"/>
      <c r="AW600" s="98"/>
      <c r="AX600" s="98"/>
      <c r="AY600" s="98"/>
      <c r="AZ600" s="98"/>
      <c r="BA600" s="98"/>
      <c r="BB600" s="98"/>
      <c r="BC600" s="98"/>
      <c r="BD600" s="98"/>
      <c r="BE600" s="98"/>
      <c r="BF600" s="98"/>
      <c r="BG600" s="98"/>
      <c r="BH600" s="98"/>
      <c r="BI600" s="98"/>
      <c r="BJ600" s="98"/>
      <c r="BK600" s="98"/>
      <c r="BL600" s="98"/>
      <c r="BM600" s="98"/>
      <c r="BN600" s="98"/>
    </row>
    <row r="601">
      <c r="A601" s="485" t="b">
        <v>0</v>
      </c>
      <c r="B601" s="128"/>
      <c r="C601" s="129"/>
      <c r="D601" s="130"/>
      <c r="E601" s="131"/>
      <c r="F601" s="132"/>
      <c r="G601" s="132"/>
      <c r="H601" s="132"/>
      <c r="I601" s="132"/>
      <c r="J601" s="132"/>
      <c r="K601" s="130"/>
      <c r="L601" s="130"/>
      <c r="M601" s="130"/>
      <c r="N601" s="195"/>
      <c r="O601" s="369"/>
      <c r="P601" s="370"/>
      <c r="Q601" s="196"/>
      <c r="R601" s="197"/>
      <c r="S601" s="198"/>
      <c r="T601" s="199"/>
      <c r="U601" s="200"/>
      <c r="V601" s="201"/>
      <c r="W601" s="202"/>
      <c r="X601" s="202"/>
      <c r="Y601" s="143"/>
      <c r="Z601" s="367"/>
      <c r="AA601" s="140"/>
      <c r="AB601" s="420"/>
      <c r="AC601" s="421"/>
      <c r="AD601" s="206"/>
      <c r="AE601" s="144"/>
      <c r="AF601" s="133"/>
      <c r="AG601" s="144"/>
      <c r="AH601" s="430"/>
      <c r="AI601" s="146"/>
      <c r="AJ601" s="144"/>
      <c r="AK601" s="147"/>
      <c r="AL601" s="114"/>
      <c r="AM601" s="211"/>
      <c r="AN601" s="132"/>
      <c r="AO601" s="132"/>
      <c r="AP601" s="149"/>
      <c r="AQ601" s="150"/>
      <c r="AR601" s="149"/>
      <c r="AS601" s="132"/>
      <c r="AT601" s="132"/>
      <c r="AU601" s="132"/>
      <c r="AV601" s="132"/>
      <c r="AW601" s="132"/>
      <c r="AX601" s="132"/>
      <c r="AY601" s="132"/>
      <c r="AZ601" s="132"/>
      <c r="BA601" s="132"/>
      <c r="BB601" s="132"/>
      <c r="BC601" s="132"/>
      <c r="BD601" s="132"/>
      <c r="BE601" s="132"/>
      <c r="BF601" s="132"/>
      <c r="BG601" s="132"/>
      <c r="BH601" s="132"/>
      <c r="BI601" s="132"/>
      <c r="BJ601" s="132"/>
      <c r="BK601" s="132"/>
      <c r="BL601" s="132"/>
      <c r="BM601" s="132"/>
      <c r="BN601" s="132"/>
    </row>
    <row r="602">
      <c r="A602" s="484" t="b">
        <v>0</v>
      </c>
      <c r="B602" s="94"/>
      <c r="C602" s="95"/>
      <c r="D602" s="96"/>
      <c r="E602" s="97"/>
      <c r="F602" s="98"/>
      <c r="G602" s="98"/>
      <c r="H602" s="98"/>
      <c r="I602" s="98"/>
      <c r="J602" s="98"/>
      <c r="K602" s="96"/>
      <c r="L602" s="96"/>
      <c r="M602" s="96"/>
      <c r="N602" s="270"/>
      <c r="O602" s="369"/>
      <c r="P602" s="370"/>
      <c r="Q602" s="196"/>
      <c r="R602" s="197"/>
      <c r="S602" s="198"/>
      <c r="T602" s="199"/>
      <c r="U602" s="200"/>
      <c r="V602" s="201"/>
      <c r="W602" s="202"/>
      <c r="X602" s="202"/>
      <c r="Y602" s="109"/>
      <c r="Z602" s="280"/>
      <c r="AA602" s="106"/>
      <c r="AB602" s="281"/>
      <c r="AC602" s="282"/>
      <c r="AD602" s="273"/>
      <c r="AE602" s="110"/>
      <c r="AF602" s="99"/>
      <c r="AG602" s="110"/>
      <c r="AH602" s="427"/>
      <c r="AI602" s="112"/>
      <c r="AJ602" s="110"/>
      <c r="AK602" s="113"/>
      <c r="AL602" s="114"/>
      <c r="AM602" s="278"/>
      <c r="AN602" s="98"/>
      <c r="AO602" s="98"/>
      <c r="AP602" s="116"/>
      <c r="AQ602" s="117"/>
      <c r="AR602" s="116"/>
      <c r="AS602" s="98"/>
      <c r="AT602" s="98"/>
      <c r="AU602" s="98"/>
      <c r="AV602" s="98"/>
      <c r="AW602" s="98"/>
      <c r="AX602" s="98"/>
      <c r="AY602" s="98"/>
      <c r="AZ602" s="98"/>
      <c r="BA602" s="98"/>
      <c r="BB602" s="98"/>
      <c r="BC602" s="98"/>
      <c r="BD602" s="98"/>
      <c r="BE602" s="98"/>
      <c r="BF602" s="98"/>
      <c r="BG602" s="98"/>
      <c r="BH602" s="98"/>
      <c r="BI602" s="98"/>
      <c r="BJ602" s="98"/>
      <c r="BK602" s="98"/>
      <c r="BL602" s="98"/>
      <c r="BM602" s="98"/>
      <c r="BN602" s="98"/>
    </row>
    <row r="603">
      <c r="A603" s="485" t="b">
        <v>0</v>
      </c>
      <c r="B603" s="128"/>
      <c r="C603" s="129"/>
      <c r="D603" s="130"/>
      <c r="E603" s="131"/>
      <c r="F603" s="132"/>
      <c r="G603" s="132"/>
      <c r="H603" s="132"/>
      <c r="I603" s="132"/>
      <c r="J603" s="132"/>
      <c r="K603" s="130"/>
      <c r="L603" s="130"/>
      <c r="M603" s="130"/>
      <c r="N603" s="195"/>
      <c r="O603" s="369"/>
      <c r="P603" s="370"/>
      <c r="Q603" s="196"/>
      <c r="R603" s="197"/>
      <c r="S603" s="198"/>
      <c r="T603" s="199"/>
      <c r="U603" s="200"/>
      <c r="V603" s="201"/>
      <c r="W603" s="202"/>
      <c r="X603" s="202"/>
      <c r="Y603" s="143"/>
      <c r="Z603" s="367"/>
      <c r="AA603" s="140"/>
      <c r="AB603" s="420"/>
      <c r="AC603" s="421"/>
      <c r="AD603" s="206"/>
      <c r="AE603" s="144"/>
      <c r="AF603" s="133"/>
      <c r="AG603" s="144"/>
      <c r="AH603" s="430"/>
      <c r="AI603" s="146"/>
      <c r="AJ603" s="144"/>
      <c r="AK603" s="147"/>
      <c r="AL603" s="114"/>
      <c r="AM603" s="211"/>
      <c r="AN603" s="132"/>
      <c r="AO603" s="132"/>
      <c r="AP603" s="149"/>
      <c r="AQ603" s="150"/>
      <c r="AR603" s="149"/>
      <c r="AS603" s="132"/>
      <c r="AT603" s="132"/>
      <c r="AU603" s="132"/>
      <c r="AV603" s="132"/>
      <c r="AW603" s="132"/>
      <c r="AX603" s="132"/>
      <c r="AY603" s="132"/>
      <c r="AZ603" s="132"/>
      <c r="BA603" s="132"/>
      <c r="BB603" s="132"/>
      <c r="BC603" s="132"/>
      <c r="BD603" s="132"/>
      <c r="BE603" s="132"/>
      <c r="BF603" s="132"/>
      <c r="BG603" s="132"/>
      <c r="BH603" s="132"/>
      <c r="BI603" s="132"/>
      <c r="BJ603" s="132"/>
      <c r="BK603" s="132"/>
      <c r="BL603" s="132"/>
      <c r="BM603" s="132"/>
      <c r="BN603" s="132"/>
    </row>
    <row r="604">
      <c r="A604" s="484" t="b">
        <v>0</v>
      </c>
      <c r="B604" s="94"/>
      <c r="C604" s="95"/>
      <c r="D604" s="96"/>
      <c r="E604" s="97"/>
      <c r="F604" s="98"/>
      <c r="G604" s="98"/>
      <c r="H604" s="98"/>
      <c r="I604" s="98"/>
      <c r="J604" s="98"/>
      <c r="K604" s="96"/>
      <c r="L604" s="96"/>
      <c r="M604" s="96"/>
      <c r="N604" s="270"/>
      <c r="O604" s="369"/>
      <c r="P604" s="370"/>
      <c r="Q604" s="196"/>
      <c r="R604" s="197"/>
      <c r="S604" s="198"/>
      <c r="T604" s="199"/>
      <c r="U604" s="200"/>
      <c r="V604" s="201"/>
      <c r="W604" s="202"/>
      <c r="X604" s="202"/>
      <c r="Y604" s="109"/>
      <c r="Z604" s="280"/>
      <c r="AA604" s="106"/>
      <c r="AB604" s="281"/>
      <c r="AC604" s="282"/>
      <c r="AD604" s="273"/>
      <c r="AE604" s="110"/>
      <c r="AF604" s="99"/>
      <c r="AG604" s="110"/>
      <c r="AH604" s="427"/>
      <c r="AI604" s="112"/>
      <c r="AJ604" s="110"/>
      <c r="AK604" s="113"/>
      <c r="AL604" s="114"/>
      <c r="AM604" s="278"/>
      <c r="AN604" s="98"/>
      <c r="AO604" s="98"/>
      <c r="AP604" s="116"/>
      <c r="AQ604" s="117"/>
      <c r="AR604" s="116"/>
      <c r="AS604" s="98"/>
      <c r="AT604" s="98"/>
      <c r="AU604" s="98"/>
      <c r="AV604" s="98"/>
      <c r="AW604" s="98"/>
      <c r="AX604" s="98"/>
      <c r="AY604" s="98"/>
      <c r="AZ604" s="98"/>
      <c r="BA604" s="98"/>
      <c r="BB604" s="98"/>
      <c r="BC604" s="98"/>
      <c r="BD604" s="98"/>
      <c r="BE604" s="98"/>
      <c r="BF604" s="98"/>
      <c r="BG604" s="98"/>
      <c r="BH604" s="98"/>
      <c r="BI604" s="98"/>
      <c r="BJ604" s="98"/>
      <c r="BK604" s="98"/>
      <c r="BL604" s="98"/>
      <c r="BM604" s="98"/>
      <c r="BN604" s="98"/>
    </row>
    <row r="605">
      <c r="A605" s="485" t="b">
        <v>0</v>
      </c>
      <c r="B605" s="128"/>
      <c r="C605" s="129"/>
      <c r="D605" s="130"/>
      <c r="E605" s="131"/>
      <c r="F605" s="132"/>
      <c r="G605" s="132"/>
      <c r="H605" s="132"/>
      <c r="I605" s="132"/>
      <c r="J605" s="132"/>
      <c r="K605" s="130"/>
      <c r="L605" s="130"/>
      <c r="M605" s="130"/>
      <c r="N605" s="195"/>
      <c r="O605" s="369"/>
      <c r="P605" s="370"/>
      <c r="Q605" s="196"/>
      <c r="R605" s="197"/>
      <c r="S605" s="198"/>
      <c r="T605" s="199"/>
      <c r="U605" s="200"/>
      <c r="V605" s="201"/>
      <c r="W605" s="202"/>
      <c r="X605" s="202"/>
      <c r="Y605" s="143"/>
      <c r="Z605" s="367"/>
      <c r="AA605" s="140"/>
      <c r="AB605" s="420"/>
      <c r="AC605" s="421"/>
      <c r="AD605" s="206"/>
      <c r="AE605" s="144"/>
      <c r="AF605" s="133"/>
      <c r="AG605" s="144"/>
      <c r="AH605" s="430"/>
      <c r="AI605" s="146"/>
      <c r="AJ605" s="144"/>
      <c r="AK605" s="147"/>
      <c r="AL605" s="114"/>
      <c r="AM605" s="211"/>
      <c r="AN605" s="132"/>
      <c r="AO605" s="132"/>
      <c r="AP605" s="149"/>
      <c r="AQ605" s="150"/>
      <c r="AR605" s="149"/>
      <c r="AS605" s="132"/>
      <c r="AT605" s="132"/>
      <c r="AU605" s="132"/>
      <c r="AV605" s="132"/>
      <c r="AW605" s="132"/>
      <c r="AX605" s="132"/>
      <c r="AY605" s="132"/>
      <c r="AZ605" s="132"/>
      <c r="BA605" s="132"/>
      <c r="BB605" s="132"/>
      <c r="BC605" s="132"/>
      <c r="BD605" s="132"/>
      <c r="BE605" s="132"/>
      <c r="BF605" s="132"/>
      <c r="BG605" s="132"/>
      <c r="BH605" s="132"/>
      <c r="BI605" s="132"/>
      <c r="BJ605" s="132"/>
      <c r="BK605" s="132"/>
      <c r="BL605" s="132"/>
      <c r="BM605" s="132"/>
      <c r="BN605" s="132"/>
    </row>
    <row r="606">
      <c r="A606" s="484" t="b">
        <v>0</v>
      </c>
      <c r="B606" s="94"/>
      <c r="C606" s="95"/>
      <c r="D606" s="96"/>
      <c r="E606" s="97"/>
      <c r="F606" s="98"/>
      <c r="G606" s="98"/>
      <c r="H606" s="98"/>
      <c r="I606" s="98"/>
      <c r="J606" s="98"/>
      <c r="K606" s="96"/>
      <c r="L606" s="96"/>
      <c r="M606" s="96"/>
      <c r="N606" s="270"/>
      <c r="O606" s="369"/>
      <c r="P606" s="370"/>
      <c r="Q606" s="196"/>
      <c r="R606" s="197"/>
      <c r="S606" s="198"/>
      <c r="T606" s="199"/>
      <c r="U606" s="200"/>
      <c r="V606" s="201"/>
      <c r="W606" s="202"/>
      <c r="X606" s="202"/>
      <c r="Y606" s="109"/>
      <c r="Z606" s="280"/>
      <c r="AA606" s="106"/>
      <c r="AB606" s="281"/>
      <c r="AC606" s="282"/>
      <c r="AD606" s="273"/>
      <c r="AE606" s="110"/>
      <c r="AF606" s="99"/>
      <c r="AG606" s="110"/>
      <c r="AH606" s="427"/>
      <c r="AI606" s="112"/>
      <c r="AJ606" s="110"/>
      <c r="AK606" s="113"/>
      <c r="AL606" s="114"/>
      <c r="AM606" s="278"/>
      <c r="AN606" s="98"/>
      <c r="AO606" s="98"/>
      <c r="AP606" s="116"/>
      <c r="AQ606" s="117"/>
      <c r="AR606" s="116"/>
      <c r="AS606" s="98"/>
      <c r="AT606" s="98"/>
      <c r="AU606" s="98"/>
      <c r="AV606" s="98"/>
      <c r="AW606" s="98"/>
      <c r="AX606" s="98"/>
      <c r="AY606" s="98"/>
      <c r="AZ606" s="98"/>
      <c r="BA606" s="98"/>
      <c r="BB606" s="98"/>
      <c r="BC606" s="98"/>
      <c r="BD606" s="98"/>
      <c r="BE606" s="98"/>
      <c r="BF606" s="98"/>
      <c r="BG606" s="98"/>
      <c r="BH606" s="98"/>
      <c r="BI606" s="98"/>
      <c r="BJ606" s="98"/>
      <c r="BK606" s="98"/>
      <c r="BL606" s="98"/>
      <c r="BM606" s="98"/>
      <c r="BN606" s="98"/>
    </row>
    <row r="607">
      <c r="A607" s="485" t="b">
        <v>0</v>
      </c>
      <c r="B607" s="128"/>
      <c r="C607" s="129"/>
      <c r="D607" s="130"/>
      <c r="E607" s="131"/>
      <c r="F607" s="132"/>
      <c r="G607" s="132"/>
      <c r="H607" s="132"/>
      <c r="I607" s="132"/>
      <c r="J607" s="132"/>
      <c r="K607" s="130"/>
      <c r="L607" s="130"/>
      <c r="M607" s="130"/>
      <c r="N607" s="195"/>
      <c r="O607" s="369"/>
      <c r="P607" s="370"/>
      <c r="Q607" s="196"/>
      <c r="R607" s="197"/>
      <c r="S607" s="198"/>
      <c r="T607" s="199"/>
      <c r="U607" s="200"/>
      <c r="V607" s="201"/>
      <c r="W607" s="202"/>
      <c r="X607" s="202"/>
      <c r="Y607" s="143"/>
      <c r="Z607" s="367"/>
      <c r="AA607" s="140"/>
      <c r="AB607" s="420"/>
      <c r="AC607" s="421"/>
      <c r="AD607" s="206"/>
      <c r="AE607" s="144"/>
      <c r="AF607" s="133"/>
      <c r="AG607" s="144"/>
      <c r="AH607" s="430"/>
      <c r="AI607" s="146"/>
      <c r="AJ607" s="144"/>
      <c r="AK607" s="147"/>
      <c r="AL607" s="114"/>
      <c r="AM607" s="211"/>
      <c r="AN607" s="132"/>
      <c r="AO607" s="132"/>
      <c r="AP607" s="149"/>
      <c r="AQ607" s="150"/>
      <c r="AR607" s="149"/>
      <c r="AS607" s="132"/>
      <c r="AT607" s="132"/>
      <c r="AU607" s="132"/>
      <c r="AV607" s="132"/>
      <c r="AW607" s="132"/>
      <c r="AX607" s="132"/>
      <c r="AY607" s="132"/>
      <c r="AZ607" s="132"/>
      <c r="BA607" s="132"/>
      <c r="BB607" s="132"/>
      <c r="BC607" s="132"/>
      <c r="BD607" s="132"/>
      <c r="BE607" s="132"/>
      <c r="BF607" s="132"/>
      <c r="BG607" s="132"/>
      <c r="BH607" s="132"/>
      <c r="BI607" s="132"/>
      <c r="BJ607" s="132"/>
      <c r="BK607" s="132"/>
      <c r="BL607" s="132"/>
      <c r="BM607" s="132"/>
      <c r="BN607" s="132"/>
    </row>
    <row r="608">
      <c r="A608" s="484" t="b">
        <v>0</v>
      </c>
      <c r="B608" s="94"/>
      <c r="C608" s="95"/>
      <c r="D608" s="96"/>
      <c r="E608" s="97"/>
      <c r="F608" s="98"/>
      <c r="G608" s="98"/>
      <c r="H608" s="98"/>
      <c r="I608" s="98"/>
      <c r="J608" s="98"/>
      <c r="K608" s="96"/>
      <c r="L608" s="96"/>
      <c r="M608" s="96"/>
      <c r="N608" s="270"/>
      <c r="O608" s="369"/>
      <c r="P608" s="370"/>
      <c r="Q608" s="196"/>
      <c r="R608" s="197"/>
      <c r="S608" s="198"/>
      <c r="T608" s="199"/>
      <c r="U608" s="200"/>
      <c r="V608" s="201"/>
      <c r="W608" s="202"/>
      <c r="X608" s="202"/>
      <c r="Y608" s="109"/>
      <c r="Z608" s="280"/>
      <c r="AA608" s="106"/>
      <c r="AB608" s="281"/>
      <c r="AC608" s="282"/>
      <c r="AD608" s="273"/>
      <c r="AE608" s="110"/>
      <c r="AF608" s="99"/>
      <c r="AG608" s="110"/>
      <c r="AH608" s="427"/>
      <c r="AI608" s="112"/>
      <c r="AJ608" s="110"/>
      <c r="AK608" s="113"/>
      <c r="AL608" s="114"/>
      <c r="AM608" s="278"/>
      <c r="AN608" s="98"/>
      <c r="AO608" s="98"/>
      <c r="AP608" s="116"/>
      <c r="AQ608" s="117"/>
      <c r="AR608" s="116"/>
      <c r="AS608" s="98"/>
      <c r="AT608" s="98"/>
      <c r="AU608" s="98"/>
      <c r="AV608" s="98"/>
      <c r="AW608" s="98"/>
      <c r="AX608" s="98"/>
      <c r="AY608" s="98"/>
      <c r="AZ608" s="98"/>
      <c r="BA608" s="98"/>
      <c r="BB608" s="98"/>
      <c r="BC608" s="98"/>
      <c r="BD608" s="98"/>
      <c r="BE608" s="98"/>
      <c r="BF608" s="98"/>
      <c r="BG608" s="98"/>
      <c r="BH608" s="98"/>
      <c r="BI608" s="98"/>
      <c r="BJ608" s="98"/>
      <c r="BK608" s="98"/>
      <c r="BL608" s="98"/>
      <c r="BM608" s="98"/>
      <c r="BN608" s="98"/>
    </row>
    <row r="609">
      <c r="A609" s="485" t="b">
        <v>0</v>
      </c>
      <c r="B609" s="128"/>
      <c r="C609" s="129"/>
      <c r="D609" s="130"/>
      <c r="E609" s="131"/>
      <c r="F609" s="132"/>
      <c r="G609" s="132"/>
      <c r="H609" s="132"/>
      <c r="I609" s="132"/>
      <c r="J609" s="132"/>
      <c r="K609" s="130"/>
      <c r="L609" s="130"/>
      <c r="M609" s="130"/>
      <c r="N609" s="195"/>
      <c r="O609" s="369"/>
      <c r="P609" s="370"/>
      <c r="Q609" s="196"/>
      <c r="R609" s="197"/>
      <c r="S609" s="198"/>
      <c r="T609" s="199"/>
      <c r="U609" s="200"/>
      <c r="V609" s="201"/>
      <c r="W609" s="202"/>
      <c r="X609" s="202"/>
      <c r="Y609" s="143"/>
      <c r="Z609" s="367"/>
      <c r="AA609" s="140"/>
      <c r="AB609" s="420"/>
      <c r="AC609" s="421"/>
      <c r="AD609" s="206"/>
      <c r="AE609" s="144"/>
      <c r="AF609" s="133"/>
      <c r="AG609" s="144"/>
      <c r="AH609" s="430"/>
      <c r="AI609" s="146"/>
      <c r="AJ609" s="144"/>
      <c r="AK609" s="147"/>
      <c r="AL609" s="114"/>
      <c r="AM609" s="211"/>
      <c r="AN609" s="132"/>
      <c r="AO609" s="132"/>
      <c r="AP609" s="149"/>
      <c r="AQ609" s="150"/>
      <c r="AR609" s="149"/>
      <c r="AS609" s="132"/>
      <c r="AT609" s="132"/>
      <c r="AU609" s="132"/>
      <c r="AV609" s="132"/>
      <c r="AW609" s="132"/>
      <c r="AX609" s="132"/>
      <c r="AY609" s="132"/>
      <c r="AZ609" s="132"/>
      <c r="BA609" s="132"/>
      <c r="BB609" s="132"/>
      <c r="BC609" s="132"/>
      <c r="BD609" s="132"/>
      <c r="BE609" s="132"/>
      <c r="BF609" s="132"/>
      <c r="BG609" s="132"/>
      <c r="BH609" s="132"/>
      <c r="BI609" s="132"/>
      <c r="BJ609" s="132"/>
      <c r="BK609" s="132"/>
      <c r="BL609" s="132"/>
      <c r="BM609" s="132"/>
      <c r="BN609" s="132"/>
    </row>
    <row r="610">
      <c r="A610" s="484" t="b">
        <v>0</v>
      </c>
      <c r="B610" s="94"/>
      <c r="C610" s="95"/>
      <c r="D610" s="96"/>
      <c r="E610" s="97"/>
      <c r="F610" s="98"/>
      <c r="G610" s="98"/>
      <c r="H610" s="98"/>
      <c r="I610" s="98"/>
      <c r="J610" s="98"/>
      <c r="K610" s="96"/>
      <c r="L610" s="96"/>
      <c r="M610" s="96"/>
      <c r="N610" s="270"/>
      <c r="O610" s="369"/>
      <c r="P610" s="370"/>
      <c r="Q610" s="196"/>
      <c r="R610" s="197"/>
      <c r="S610" s="198"/>
      <c r="T610" s="199"/>
      <c r="U610" s="200"/>
      <c r="V610" s="201"/>
      <c r="W610" s="202"/>
      <c r="X610" s="202"/>
      <c r="Y610" s="109"/>
      <c r="Z610" s="280"/>
      <c r="AA610" s="106"/>
      <c r="AB610" s="281"/>
      <c r="AC610" s="282"/>
      <c r="AD610" s="273"/>
      <c r="AE610" s="110"/>
      <c r="AF610" s="99"/>
      <c r="AG610" s="110"/>
      <c r="AH610" s="427"/>
      <c r="AI610" s="112"/>
      <c r="AJ610" s="110"/>
      <c r="AK610" s="113"/>
      <c r="AL610" s="114"/>
      <c r="AM610" s="278"/>
      <c r="AN610" s="98"/>
      <c r="AO610" s="98"/>
      <c r="AP610" s="116"/>
      <c r="AQ610" s="117"/>
      <c r="AR610" s="116"/>
      <c r="AS610" s="98"/>
      <c r="AT610" s="98"/>
      <c r="AU610" s="98"/>
      <c r="AV610" s="98"/>
      <c r="AW610" s="98"/>
      <c r="AX610" s="98"/>
      <c r="AY610" s="98"/>
      <c r="AZ610" s="98"/>
      <c r="BA610" s="98"/>
      <c r="BB610" s="98"/>
      <c r="BC610" s="98"/>
      <c r="BD610" s="98"/>
      <c r="BE610" s="98"/>
      <c r="BF610" s="98"/>
      <c r="BG610" s="98"/>
      <c r="BH610" s="98"/>
      <c r="BI610" s="98"/>
      <c r="BJ610" s="98"/>
      <c r="BK610" s="98"/>
      <c r="BL610" s="98"/>
      <c r="BM610" s="98"/>
      <c r="BN610" s="98"/>
    </row>
    <row r="611">
      <c r="A611" s="485" t="b">
        <v>0</v>
      </c>
      <c r="B611" s="128"/>
      <c r="C611" s="129"/>
      <c r="D611" s="130"/>
      <c r="E611" s="131"/>
      <c r="F611" s="132"/>
      <c r="G611" s="132"/>
      <c r="H611" s="132"/>
      <c r="I611" s="132"/>
      <c r="J611" s="132"/>
      <c r="K611" s="130"/>
      <c r="L611" s="130"/>
      <c r="M611" s="130"/>
      <c r="N611" s="195"/>
      <c r="O611" s="369"/>
      <c r="P611" s="370"/>
      <c r="Q611" s="196"/>
      <c r="R611" s="197"/>
      <c r="S611" s="198"/>
      <c r="T611" s="199"/>
      <c r="U611" s="200"/>
      <c r="V611" s="201"/>
      <c r="W611" s="202"/>
      <c r="X611" s="202"/>
      <c r="Y611" s="143"/>
      <c r="Z611" s="367"/>
      <c r="AA611" s="140"/>
      <c r="AB611" s="420"/>
      <c r="AC611" s="421"/>
      <c r="AD611" s="206"/>
      <c r="AE611" s="144"/>
      <c r="AF611" s="133"/>
      <c r="AG611" s="144"/>
      <c r="AH611" s="430"/>
      <c r="AI611" s="146"/>
      <c r="AJ611" s="144"/>
      <c r="AK611" s="147"/>
      <c r="AL611" s="114"/>
      <c r="AM611" s="211"/>
      <c r="AN611" s="132"/>
      <c r="AO611" s="132"/>
      <c r="AP611" s="149"/>
      <c r="AQ611" s="150"/>
      <c r="AR611" s="149"/>
      <c r="AS611" s="132"/>
      <c r="AT611" s="132"/>
      <c r="AU611" s="132"/>
      <c r="AV611" s="132"/>
      <c r="AW611" s="132"/>
      <c r="AX611" s="132"/>
      <c r="AY611" s="132"/>
      <c r="AZ611" s="132"/>
      <c r="BA611" s="132"/>
      <c r="BB611" s="132"/>
      <c r="BC611" s="132"/>
      <c r="BD611" s="132"/>
      <c r="BE611" s="132"/>
      <c r="BF611" s="132"/>
      <c r="BG611" s="132"/>
      <c r="BH611" s="132"/>
      <c r="BI611" s="132"/>
      <c r="BJ611" s="132"/>
      <c r="BK611" s="132"/>
      <c r="BL611" s="132"/>
      <c r="BM611" s="132"/>
      <c r="BN611" s="132"/>
    </row>
    <row r="612">
      <c r="A612" s="484" t="b">
        <v>0</v>
      </c>
      <c r="B612" s="94"/>
      <c r="C612" s="95"/>
      <c r="D612" s="96"/>
      <c r="E612" s="97"/>
      <c r="F612" s="98"/>
      <c r="G612" s="98"/>
      <c r="H612" s="98"/>
      <c r="I612" s="98"/>
      <c r="J612" s="98"/>
      <c r="K612" s="96"/>
      <c r="L612" s="96"/>
      <c r="M612" s="96"/>
      <c r="N612" s="270"/>
      <c r="O612" s="369"/>
      <c r="P612" s="370"/>
      <c r="Q612" s="196"/>
      <c r="R612" s="197"/>
      <c r="S612" s="198"/>
      <c r="T612" s="199"/>
      <c r="U612" s="200"/>
      <c r="V612" s="201"/>
      <c r="W612" s="202"/>
      <c r="X612" s="202"/>
      <c r="Y612" s="109"/>
      <c r="Z612" s="280"/>
      <c r="AA612" s="106"/>
      <c r="AB612" s="281"/>
      <c r="AC612" s="282"/>
      <c r="AD612" s="273"/>
      <c r="AE612" s="110"/>
      <c r="AF612" s="99"/>
      <c r="AG612" s="110"/>
      <c r="AH612" s="427"/>
      <c r="AI612" s="112"/>
      <c r="AJ612" s="110"/>
      <c r="AK612" s="113"/>
      <c r="AL612" s="114"/>
      <c r="AM612" s="278"/>
      <c r="AN612" s="98"/>
      <c r="AO612" s="98"/>
      <c r="AP612" s="116"/>
      <c r="AQ612" s="117"/>
      <c r="AR612" s="116"/>
      <c r="AS612" s="98"/>
      <c r="AT612" s="98"/>
      <c r="AU612" s="98"/>
      <c r="AV612" s="98"/>
      <c r="AW612" s="98"/>
      <c r="AX612" s="98"/>
      <c r="AY612" s="98"/>
      <c r="AZ612" s="98"/>
      <c r="BA612" s="98"/>
      <c r="BB612" s="98"/>
      <c r="BC612" s="98"/>
      <c r="BD612" s="98"/>
      <c r="BE612" s="98"/>
      <c r="BF612" s="98"/>
      <c r="BG612" s="98"/>
      <c r="BH612" s="98"/>
      <c r="BI612" s="98"/>
      <c r="BJ612" s="98"/>
      <c r="BK612" s="98"/>
      <c r="BL612" s="98"/>
      <c r="BM612" s="98"/>
      <c r="BN612" s="98"/>
    </row>
    <row r="613">
      <c r="A613" s="485" t="b">
        <v>0</v>
      </c>
      <c r="B613" s="128"/>
      <c r="C613" s="129"/>
      <c r="D613" s="130"/>
      <c r="E613" s="131"/>
      <c r="F613" s="132"/>
      <c r="G613" s="132"/>
      <c r="H613" s="132"/>
      <c r="I613" s="132"/>
      <c r="J613" s="132"/>
      <c r="K613" s="130"/>
      <c r="L613" s="130"/>
      <c r="M613" s="130"/>
      <c r="N613" s="195"/>
      <c r="O613" s="369"/>
      <c r="P613" s="370"/>
      <c r="Q613" s="196"/>
      <c r="R613" s="197"/>
      <c r="S613" s="198"/>
      <c r="T613" s="199"/>
      <c r="U613" s="200"/>
      <c r="V613" s="201"/>
      <c r="W613" s="202"/>
      <c r="X613" s="202"/>
      <c r="Y613" s="143"/>
      <c r="Z613" s="367"/>
      <c r="AA613" s="140"/>
      <c r="AB613" s="420"/>
      <c r="AC613" s="421"/>
      <c r="AD613" s="206"/>
      <c r="AE613" s="144"/>
      <c r="AF613" s="133"/>
      <c r="AG613" s="144"/>
      <c r="AH613" s="430"/>
      <c r="AI613" s="146"/>
      <c r="AJ613" s="144"/>
      <c r="AK613" s="147"/>
      <c r="AL613" s="114"/>
      <c r="AM613" s="211"/>
      <c r="AN613" s="132"/>
      <c r="AO613" s="132"/>
      <c r="AP613" s="149"/>
      <c r="AQ613" s="150"/>
      <c r="AR613" s="149"/>
      <c r="AS613" s="132"/>
      <c r="AT613" s="132"/>
      <c r="AU613" s="132"/>
      <c r="AV613" s="132"/>
      <c r="AW613" s="132"/>
      <c r="AX613" s="132"/>
      <c r="AY613" s="132"/>
      <c r="AZ613" s="132"/>
      <c r="BA613" s="132"/>
      <c r="BB613" s="132"/>
      <c r="BC613" s="132"/>
      <c r="BD613" s="132"/>
      <c r="BE613" s="132"/>
      <c r="BF613" s="132"/>
      <c r="BG613" s="132"/>
      <c r="BH613" s="132"/>
      <c r="BI613" s="132"/>
      <c r="BJ613" s="132"/>
      <c r="BK613" s="132"/>
      <c r="BL613" s="132"/>
      <c r="BM613" s="132"/>
      <c r="BN613" s="132"/>
    </row>
    <row r="614">
      <c r="A614" s="484" t="b">
        <v>0</v>
      </c>
      <c r="B614" s="94"/>
      <c r="C614" s="95"/>
      <c r="D614" s="96"/>
      <c r="E614" s="97"/>
      <c r="F614" s="98"/>
      <c r="G614" s="98"/>
      <c r="H614" s="98"/>
      <c r="I614" s="98"/>
      <c r="J614" s="98"/>
      <c r="K614" s="96"/>
      <c r="L614" s="96"/>
      <c r="M614" s="96"/>
      <c r="N614" s="270"/>
      <c r="O614" s="369"/>
      <c r="P614" s="370"/>
      <c r="Q614" s="196"/>
      <c r="R614" s="197"/>
      <c r="S614" s="198"/>
      <c r="T614" s="199"/>
      <c r="U614" s="200"/>
      <c r="V614" s="201"/>
      <c r="W614" s="202"/>
      <c r="X614" s="202"/>
      <c r="Y614" s="109"/>
      <c r="Z614" s="280"/>
      <c r="AA614" s="106"/>
      <c r="AB614" s="281"/>
      <c r="AC614" s="282"/>
      <c r="AD614" s="273"/>
      <c r="AE614" s="110"/>
      <c r="AF614" s="99"/>
      <c r="AG614" s="110"/>
      <c r="AH614" s="427"/>
      <c r="AI614" s="112"/>
      <c r="AJ614" s="110"/>
      <c r="AK614" s="113"/>
      <c r="AL614" s="114"/>
      <c r="AM614" s="278"/>
      <c r="AN614" s="98"/>
      <c r="AO614" s="98"/>
      <c r="AP614" s="116"/>
      <c r="AQ614" s="117"/>
      <c r="AR614" s="116"/>
      <c r="AS614" s="98"/>
      <c r="AT614" s="98"/>
      <c r="AU614" s="98"/>
      <c r="AV614" s="98"/>
      <c r="AW614" s="98"/>
      <c r="AX614" s="98"/>
      <c r="AY614" s="98"/>
      <c r="AZ614" s="98"/>
      <c r="BA614" s="98"/>
      <c r="BB614" s="98"/>
      <c r="BC614" s="98"/>
      <c r="BD614" s="98"/>
      <c r="BE614" s="98"/>
      <c r="BF614" s="98"/>
      <c r="BG614" s="98"/>
      <c r="BH614" s="98"/>
      <c r="BI614" s="98"/>
      <c r="BJ614" s="98"/>
      <c r="BK614" s="98"/>
      <c r="BL614" s="98"/>
      <c r="BM614" s="98"/>
      <c r="BN614" s="98"/>
    </row>
    <row r="615">
      <c r="A615" s="485" t="b">
        <v>0</v>
      </c>
      <c r="B615" s="128"/>
      <c r="C615" s="129"/>
      <c r="D615" s="130"/>
      <c r="E615" s="131"/>
      <c r="F615" s="132"/>
      <c r="G615" s="132"/>
      <c r="H615" s="132"/>
      <c r="I615" s="132"/>
      <c r="J615" s="132"/>
      <c r="K615" s="130"/>
      <c r="L615" s="130"/>
      <c r="M615" s="130"/>
      <c r="N615" s="195"/>
      <c r="O615" s="369"/>
      <c r="P615" s="370"/>
      <c r="Q615" s="196"/>
      <c r="R615" s="197"/>
      <c r="S615" s="198"/>
      <c r="T615" s="199"/>
      <c r="U615" s="200"/>
      <c r="V615" s="201"/>
      <c r="W615" s="202"/>
      <c r="X615" s="202"/>
      <c r="Y615" s="143"/>
      <c r="Z615" s="367"/>
      <c r="AA615" s="140"/>
      <c r="AB615" s="420"/>
      <c r="AC615" s="421"/>
      <c r="AD615" s="206"/>
      <c r="AE615" s="144"/>
      <c r="AF615" s="133"/>
      <c r="AG615" s="144"/>
      <c r="AH615" s="430"/>
      <c r="AI615" s="146"/>
      <c r="AJ615" s="144"/>
      <c r="AK615" s="147"/>
      <c r="AL615" s="114"/>
      <c r="AM615" s="211"/>
      <c r="AN615" s="132"/>
      <c r="AO615" s="132"/>
      <c r="AP615" s="149"/>
      <c r="AQ615" s="150"/>
      <c r="AR615" s="149"/>
      <c r="AS615" s="132"/>
      <c r="AT615" s="132"/>
      <c r="AU615" s="132"/>
      <c r="AV615" s="132"/>
      <c r="AW615" s="132"/>
      <c r="AX615" s="132"/>
      <c r="AY615" s="132"/>
      <c r="AZ615" s="132"/>
      <c r="BA615" s="132"/>
      <c r="BB615" s="132"/>
      <c r="BC615" s="132"/>
      <c r="BD615" s="132"/>
      <c r="BE615" s="132"/>
      <c r="BF615" s="132"/>
      <c r="BG615" s="132"/>
      <c r="BH615" s="132"/>
      <c r="BI615" s="132"/>
      <c r="BJ615" s="132"/>
      <c r="BK615" s="132"/>
      <c r="BL615" s="132"/>
      <c r="BM615" s="132"/>
      <c r="BN615" s="132"/>
    </row>
    <row r="616">
      <c r="A616" s="484" t="b">
        <v>0</v>
      </c>
      <c r="B616" s="94"/>
      <c r="C616" s="95"/>
      <c r="D616" s="96"/>
      <c r="E616" s="97"/>
      <c r="F616" s="98"/>
      <c r="G616" s="98"/>
      <c r="H616" s="98"/>
      <c r="I616" s="98"/>
      <c r="J616" s="98"/>
      <c r="K616" s="96"/>
      <c r="L616" s="96"/>
      <c r="M616" s="96"/>
      <c r="N616" s="270"/>
      <c r="O616" s="369"/>
      <c r="P616" s="370"/>
      <c r="Q616" s="196"/>
      <c r="R616" s="197"/>
      <c r="S616" s="198"/>
      <c r="T616" s="199"/>
      <c r="U616" s="200"/>
      <c r="V616" s="201"/>
      <c r="W616" s="202"/>
      <c r="X616" s="202"/>
      <c r="Y616" s="109"/>
      <c r="Z616" s="280"/>
      <c r="AA616" s="106"/>
      <c r="AB616" s="281"/>
      <c r="AC616" s="282"/>
      <c r="AD616" s="273"/>
      <c r="AE616" s="110"/>
      <c r="AF616" s="99"/>
      <c r="AG616" s="110"/>
      <c r="AH616" s="427"/>
      <c r="AI616" s="112"/>
      <c r="AJ616" s="110"/>
      <c r="AK616" s="113"/>
      <c r="AL616" s="114"/>
      <c r="AM616" s="278"/>
      <c r="AN616" s="98"/>
      <c r="AO616" s="98"/>
      <c r="AP616" s="116"/>
      <c r="AQ616" s="117"/>
      <c r="AR616" s="116"/>
      <c r="AS616" s="98"/>
      <c r="AT616" s="98"/>
      <c r="AU616" s="98"/>
      <c r="AV616" s="98"/>
      <c r="AW616" s="98"/>
      <c r="AX616" s="98"/>
      <c r="AY616" s="98"/>
      <c r="AZ616" s="98"/>
      <c r="BA616" s="98"/>
      <c r="BB616" s="98"/>
      <c r="BC616" s="98"/>
      <c r="BD616" s="98"/>
      <c r="BE616" s="98"/>
      <c r="BF616" s="98"/>
      <c r="BG616" s="98"/>
      <c r="BH616" s="98"/>
      <c r="BI616" s="98"/>
      <c r="BJ616" s="98"/>
      <c r="BK616" s="98"/>
      <c r="BL616" s="98"/>
      <c r="BM616" s="98"/>
      <c r="BN616" s="98"/>
    </row>
    <row r="617">
      <c r="A617" s="485" t="b">
        <v>0</v>
      </c>
      <c r="B617" s="128"/>
      <c r="C617" s="129"/>
      <c r="D617" s="130"/>
      <c r="E617" s="131"/>
      <c r="F617" s="132"/>
      <c r="G617" s="132"/>
      <c r="H617" s="132"/>
      <c r="I617" s="132"/>
      <c r="J617" s="132"/>
      <c r="K617" s="130"/>
      <c r="L617" s="130"/>
      <c r="M617" s="130"/>
      <c r="N617" s="195"/>
      <c r="O617" s="369"/>
      <c r="P617" s="370"/>
      <c r="Q617" s="196"/>
      <c r="R617" s="197"/>
      <c r="S617" s="198"/>
      <c r="T617" s="199"/>
      <c r="U617" s="200"/>
      <c r="V617" s="201"/>
      <c r="W617" s="202"/>
      <c r="X617" s="202"/>
      <c r="Y617" s="143"/>
      <c r="Z617" s="367"/>
      <c r="AA617" s="140"/>
      <c r="AB617" s="420"/>
      <c r="AC617" s="421"/>
      <c r="AD617" s="206"/>
      <c r="AE617" s="144"/>
      <c r="AF617" s="133"/>
      <c r="AG617" s="144"/>
      <c r="AH617" s="430"/>
      <c r="AI617" s="146"/>
      <c r="AJ617" s="144"/>
      <c r="AK617" s="147"/>
      <c r="AL617" s="114"/>
      <c r="AM617" s="211"/>
      <c r="AN617" s="132"/>
      <c r="AO617" s="132"/>
      <c r="AP617" s="149"/>
      <c r="AQ617" s="150"/>
      <c r="AR617" s="149"/>
      <c r="AS617" s="132"/>
      <c r="AT617" s="132"/>
      <c r="AU617" s="132"/>
      <c r="AV617" s="132"/>
      <c r="AW617" s="132"/>
      <c r="AX617" s="132"/>
      <c r="AY617" s="132"/>
      <c r="AZ617" s="132"/>
      <c r="BA617" s="132"/>
      <c r="BB617" s="132"/>
      <c r="BC617" s="132"/>
      <c r="BD617" s="132"/>
      <c r="BE617" s="132"/>
      <c r="BF617" s="132"/>
      <c r="BG617" s="132"/>
      <c r="BH617" s="132"/>
      <c r="BI617" s="132"/>
      <c r="BJ617" s="132"/>
      <c r="BK617" s="132"/>
      <c r="BL617" s="132"/>
      <c r="BM617" s="132"/>
      <c r="BN617" s="132"/>
    </row>
    <row r="618">
      <c r="A618" s="484" t="b">
        <v>0</v>
      </c>
      <c r="B618" s="94"/>
      <c r="C618" s="95"/>
      <c r="D618" s="96"/>
      <c r="E618" s="97"/>
      <c r="F618" s="98"/>
      <c r="G618" s="98"/>
      <c r="H618" s="98"/>
      <c r="I618" s="98"/>
      <c r="J618" s="98"/>
      <c r="K618" s="96"/>
      <c r="L618" s="96"/>
      <c r="M618" s="96"/>
      <c r="N618" s="270"/>
      <c r="O618" s="369"/>
      <c r="P618" s="370"/>
      <c r="Q618" s="196"/>
      <c r="R618" s="197"/>
      <c r="S618" s="198"/>
      <c r="T618" s="199"/>
      <c r="U618" s="200"/>
      <c r="V618" s="201"/>
      <c r="W618" s="202"/>
      <c r="X618" s="202"/>
      <c r="Y618" s="109"/>
      <c r="Z618" s="280"/>
      <c r="AA618" s="106"/>
      <c r="AB618" s="281"/>
      <c r="AC618" s="282"/>
      <c r="AD618" s="273"/>
      <c r="AE618" s="110"/>
      <c r="AF618" s="99"/>
      <c r="AG618" s="110"/>
      <c r="AH618" s="427"/>
      <c r="AI618" s="112"/>
      <c r="AJ618" s="110"/>
      <c r="AK618" s="113"/>
      <c r="AL618" s="114"/>
      <c r="AM618" s="278"/>
      <c r="AN618" s="98"/>
      <c r="AO618" s="98"/>
      <c r="AP618" s="116"/>
      <c r="AQ618" s="117"/>
      <c r="AR618" s="116"/>
      <c r="AS618" s="98"/>
      <c r="AT618" s="98"/>
      <c r="AU618" s="98"/>
      <c r="AV618" s="98"/>
      <c r="AW618" s="98"/>
      <c r="AX618" s="98"/>
      <c r="AY618" s="98"/>
      <c r="AZ618" s="98"/>
      <c r="BA618" s="98"/>
      <c r="BB618" s="98"/>
      <c r="BC618" s="98"/>
      <c r="BD618" s="98"/>
      <c r="BE618" s="98"/>
      <c r="BF618" s="98"/>
      <c r="BG618" s="98"/>
      <c r="BH618" s="98"/>
      <c r="BI618" s="98"/>
      <c r="BJ618" s="98"/>
      <c r="BK618" s="98"/>
      <c r="BL618" s="98"/>
      <c r="BM618" s="98"/>
      <c r="BN618" s="98"/>
    </row>
    <row r="619">
      <c r="A619" s="485" t="b">
        <v>0</v>
      </c>
      <c r="B619" s="128"/>
      <c r="C619" s="129"/>
      <c r="D619" s="130"/>
      <c r="E619" s="131"/>
      <c r="F619" s="132"/>
      <c r="G619" s="132"/>
      <c r="H619" s="132"/>
      <c r="I619" s="132"/>
      <c r="J619" s="132"/>
      <c r="K619" s="130"/>
      <c r="L619" s="130"/>
      <c r="M619" s="130"/>
      <c r="N619" s="195"/>
      <c r="O619" s="369"/>
      <c r="P619" s="370"/>
      <c r="Q619" s="196"/>
      <c r="R619" s="197"/>
      <c r="S619" s="198"/>
      <c r="T619" s="199"/>
      <c r="U619" s="200"/>
      <c r="V619" s="201"/>
      <c r="W619" s="202"/>
      <c r="X619" s="202"/>
      <c r="Y619" s="143"/>
      <c r="Z619" s="367"/>
      <c r="AA619" s="140"/>
      <c r="AB619" s="420"/>
      <c r="AC619" s="421"/>
      <c r="AD619" s="206"/>
      <c r="AE619" s="144"/>
      <c r="AF619" s="133"/>
      <c r="AG619" s="144"/>
      <c r="AH619" s="430"/>
      <c r="AI619" s="146"/>
      <c r="AJ619" s="144"/>
      <c r="AK619" s="147"/>
      <c r="AL619" s="114"/>
      <c r="AM619" s="211"/>
      <c r="AN619" s="132"/>
      <c r="AO619" s="132"/>
      <c r="AP619" s="149"/>
      <c r="AQ619" s="150"/>
      <c r="AR619" s="149"/>
      <c r="AS619" s="132"/>
      <c r="AT619" s="132"/>
      <c r="AU619" s="132"/>
      <c r="AV619" s="132"/>
      <c r="AW619" s="132"/>
      <c r="AX619" s="132"/>
      <c r="AY619" s="132"/>
      <c r="AZ619" s="132"/>
      <c r="BA619" s="132"/>
      <c r="BB619" s="132"/>
      <c r="BC619" s="132"/>
      <c r="BD619" s="132"/>
      <c r="BE619" s="132"/>
      <c r="BF619" s="132"/>
      <c r="BG619" s="132"/>
      <c r="BH619" s="132"/>
      <c r="BI619" s="132"/>
      <c r="BJ619" s="132"/>
      <c r="BK619" s="132"/>
      <c r="BL619" s="132"/>
      <c r="BM619" s="132"/>
      <c r="BN619" s="132"/>
    </row>
    <row r="620">
      <c r="A620" s="484" t="b">
        <v>0</v>
      </c>
      <c r="B620" s="94"/>
      <c r="C620" s="95"/>
      <c r="D620" s="96"/>
      <c r="E620" s="97"/>
      <c r="F620" s="98"/>
      <c r="G620" s="98"/>
      <c r="H620" s="98"/>
      <c r="I620" s="98"/>
      <c r="J620" s="98"/>
      <c r="K620" s="96"/>
      <c r="L620" s="96"/>
      <c r="M620" s="96"/>
      <c r="N620" s="270"/>
      <c r="O620" s="369"/>
      <c r="P620" s="370"/>
      <c r="Q620" s="196"/>
      <c r="R620" s="197"/>
      <c r="S620" s="198"/>
      <c r="T620" s="199"/>
      <c r="U620" s="200"/>
      <c r="V620" s="201"/>
      <c r="W620" s="202"/>
      <c r="X620" s="202"/>
      <c r="Y620" s="109"/>
      <c r="Z620" s="280"/>
      <c r="AA620" s="106"/>
      <c r="AB620" s="281"/>
      <c r="AC620" s="282"/>
      <c r="AD620" s="273"/>
      <c r="AE620" s="110"/>
      <c r="AF620" s="99"/>
      <c r="AG620" s="110"/>
      <c r="AH620" s="427"/>
      <c r="AI620" s="112"/>
      <c r="AJ620" s="110"/>
      <c r="AK620" s="113"/>
      <c r="AL620" s="114"/>
      <c r="AM620" s="278"/>
      <c r="AN620" s="98"/>
      <c r="AO620" s="98"/>
      <c r="AP620" s="116"/>
      <c r="AQ620" s="117"/>
      <c r="AR620" s="116"/>
      <c r="AS620" s="98"/>
      <c r="AT620" s="98"/>
      <c r="AU620" s="98"/>
      <c r="AV620" s="98"/>
      <c r="AW620" s="98"/>
      <c r="AX620" s="98"/>
      <c r="AY620" s="98"/>
      <c r="AZ620" s="98"/>
      <c r="BA620" s="98"/>
      <c r="BB620" s="98"/>
      <c r="BC620" s="98"/>
      <c r="BD620" s="98"/>
      <c r="BE620" s="98"/>
      <c r="BF620" s="98"/>
      <c r="BG620" s="98"/>
      <c r="BH620" s="98"/>
      <c r="BI620" s="98"/>
      <c r="BJ620" s="98"/>
      <c r="BK620" s="98"/>
      <c r="BL620" s="98"/>
      <c r="BM620" s="98"/>
      <c r="BN620" s="98"/>
    </row>
    <row r="621">
      <c r="A621" s="485" t="b">
        <v>0</v>
      </c>
      <c r="B621" s="128"/>
      <c r="C621" s="129"/>
      <c r="D621" s="130"/>
      <c r="E621" s="131"/>
      <c r="F621" s="132"/>
      <c r="G621" s="132"/>
      <c r="H621" s="132"/>
      <c r="I621" s="132"/>
      <c r="J621" s="132"/>
      <c r="K621" s="130"/>
      <c r="L621" s="130"/>
      <c r="M621" s="130"/>
      <c r="N621" s="195"/>
      <c r="O621" s="369"/>
      <c r="P621" s="370"/>
      <c r="Q621" s="196"/>
      <c r="R621" s="197"/>
      <c r="S621" s="198"/>
      <c r="T621" s="199"/>
      <c r="U621" s="200"/>
      <c r="V621" s="201"/>
      <c r="W621" s="202"/>
      <c r="X621" s="202"/>
      <c r="Y621" s="143"/>
      <c r="Z621" s="367"/>
      <c r="AA621" s="140"/>
      <c r="AB621" s="420"/>
      <c r="AC621" s="421"/>
      <c r="AD621" s="206"/>
      <c r="AE621" s="144"/>
      <c r="AF621" s="133"/>
      <c r="AG621" s="144"/>
      <c r="AH621" s="430"/>
      <c r="AI621" s="146"/>
      <c r="AJ621" s="144"/>
      <c r="AK621" s="147"/>
      <c r="AL621" s="114"/>
      <c r="AM621" s="211"/>
      <c r="AN621" s="132"/>
      <c r="AO621" s="132"/>
      <c r="AP621" s="149"/>
      <c r="AQ621" s="150"/>
      <c r="AR621" s="149"/>
      <c r="AS621" s="132"/>
      <c r="AT621" s="132"/>
      <c r="AU621" s="132"/>
      <c r="AV621" s="132"/>
      <c r="AW621" s="132"/>
      <c r="AX621" s="132"/>
      <c r="AY621" s="132"/>
      <c r="AZ621" s="132"/>
      <c r="BA621" s="132"/>
      <c r="BB621" s="132"/>
      <c r="BC621" s="132"/>
      <c r="BD621" s="132"/>
      <c r="BE621" s="132"/>
      <c r="BF621" s="132"/>
      <c r="BG621" s="132"/>
      <c r="BH621" s="132"/>
      <c r="BI621" s="132"/>
      <c r="BJ621" s="132"/>
      <c r="BK621" s="132"/>
      <c r="BL621" s="132"/>
      <c r="BM621" s="132"/>
      <c r="BN621" s="132"/>
    </row>
    <row r="622">
      <c r="A622" s="484" t="b">
        <v>0</v>
      </c>
      <c r="B622" s="94"/>
      <c r="C622" s="95"/>
      <c r="D622" s="96"/>
      <c r="E622" s="97"/>
      <c r="F622" s="98"/>
      <c r="G622" s="98"/>
      <c r="H622" s="98"/>
      <c r="I622" s="98"/>
      <c r="J622" s="98"/>
      <c r="K622" s="96"/>
      <c r="L622" s="96"/>
      <c r="M622" s="96"/>
      <c r="N622" s="270"/>
      <c r="O622" s="369"/>
      <c r="P622" s="370"/>
      <c r="Q622" s="196"/>
      <c r="R622" s="197"/>
      <c r="S622" s="198"/>
      <c r="T622" s="199"/>
      <c r="U622" s="200"/>
      <c r="V622" s="201"/>
      <c r="W622" s="202"/>
      <c r="X622" s="202"/>
      <c r="Y622" s="109"/>
      <c r="Z622" s="280"/>
      <c r="AA622" s="106"/>
      <c r="AB622" s="281"/>
      <c r="AC622" s="282"/>
      <c r="AD622" s="273"/>
      <c r="AE622" s="110"/>
      <c r="AF622" s="99"/>
      <c r="AG622" s="110"/>
      <c r="AH622" s="427"/>
      <c r="AI622" s="112"/>
      <c r="AJ622" s="110"/>
      <c r="AK622" s="113"/>
      <c r="AL622" s="114"/>
      <c r="AM622" s="278"/>
      <c r="AN622" s="98"/>
      <c r="AO622" s="98"/>
      <c r="AP622" s="116"/>
      <c r="AQ622" s="117"/>
      <c r="AR622" s="116"/>
      <c r="AS622" s="98"/>
      <c r="AT622" s="98"/>
      <c r="AU622" s="98"/>
      <c r="AV622" s="98"/>
      <c r="AW622" s="98"/>
      <c r="AX622" s="98"/>
      <c r="AY622" s="98"/>
      <c r="AZ622" s="98"/>
      <c r="BA622" s="98"/>
      <c r="BB622" s="98"/>
      <c r="BC622" s="98"/>
      <c r="BD622" s="98"/>
      <c r="BE622" s="98"/>
      <c r="BF622" s="98"/>
      <c r="BG622" s="98"/>
      <c r="BH622" s="98"/>
      <c r="BI622" s="98"/>
      <c r="BJ622" s="98"/>
      <c r="BK622" s="98"/>
      <c r="BL622" s="98"/>
      <c r="BM622" s="98"/>
      <c r="BN622" s="98"/>
    </row>
    <row r="623">
      <c r="A623" s="485" t="b">
        <v>0</v>
      </c>
      <c r="B623" s="128"/>
      <c r="C623" s="129"/>
      <c r="D623" s="130"/>
      <c r="E623" s="131"/>
      <c r="F623" s="132"/>
      <c r="G623" s="132"/>
      <c r="H623" s="132"/>
      <c r="I623" s="132"/>
      <c r="J623" s="132"/>
      <c r="K623" s="130"/>
      <c r="L623" s="130"/>
      <c r="M623" s="130"/>
      <c r="N623" s="195"/>
      <c r="O623" s="369"/>
      <c r="P623" s="370"/>
      <c r="Q623" s="196"/>
      <c r="R623" s="197"/>
      <c r="S623" s="198"/>
      <c r="T623" s="199"/>
      <c r="U623" s="200"/>
      <c r="V623" s="201"/>
      <c r="W623" s="202"/>
      <c r="X623" s="202"/>
      <c r="Y623" s="143"/>
      <c r="Z623" s="367"/>
      <c r="AA623" s="140"/>
      <c r="AB623" s="420"/>
      <c r="AC623" s="421"/>
      <c r="AD623" s="206"/>
      <c r="AE623" s="144"/>
      <c r="AF623" s="133"/>
      <c r="AG623" s="144"/>
      <c r="AH623" s="430"/>
      <c r="AI623" s="146"/>
      <c r="AJ623" s="144"/>
      <c r="AK623" s="147"/>
      <c r="AL623" s="114"/>
      <c r="AM623" s="211"/>
      <c r="AN623" s="132"/>
      <c r="AO623" s="132"/>
      <c r="AP623" s="149"/>
      <c r="AQ623" s="150"/>
      <c r="AR623" s="149"/>
      <c r="AS623" s="132"/>
      <c r="AT623" s="132"/>
      <c r="AU623" s="132"/>
      <c r="AV623" s="132"/>
      <c r="AW623" s="132"/>
      <c r="AX623" s="132"/>
      <c r="AY623" s="132"/>
      <c r="AZ623" s="132"/>
      <c r="BA623" s="132"/>
      <c r="BB623" s="132"/>
      <c r="BC623" s="132"/>
      <c r="BD623" s="132"/>
      <c r="BE623" s="132"/>
      <c r="BF623" s="132"/>
      <c r="BG623" s="132"/>
      <c r="BH623" s="132"/>
      <c r="BI623" s="132"/>
      <c r="BJ623" s="132"/>
      <c r="BK623" s="132"/>
      <c r="BL623" s="132"/>
      <c r="BM623" s="132"/>
      <c r="BN623" s="132"/>
    </row>
    <row r="624">
      <c r="A624" s="484" t="b">
        <v>0</v>
      </c>
      <c r="B624" s="94"/>
      <c r="C624" s="95"/>
      <c r="D624" s="96"/>
      <c r="E624" s="97"/>
      <c r="F624" s="98"/>
      <c r="G624" s="98"/>
      <c r="H624" s="98"/>
      <c r="I624" s="98"/>
      <c r="J624" s="98"/>
      <c r="K624" s="96"/>
      <c r="L624" s="96"/>
      <c r="M624" s="96"/>
      <c r="N624" s="270"/>
      <c r="O624" s="369"/>
      <c r="P624" s="370"/>
      <c r="Q624" s="196"/>
      <c r="R624" s="197"/>
      <c r="S624" s="198"/>
      <c r="T624" s="199"/>
      <c r="U624" s="200"/>
      <c r="V624" s="201"/>
      <c r="W624" s="202"/>
      <c r="X624" s="202"/>
      <c r="Y624" s="109"/>
      <c r="Z624" s="280"/>
      <c r="AA624" s="106"/>
      <c r="AB624" s="281"/>
      <c r="AC624" s="282"/>
      <c r="AD624" s="273"/>
      <c r="AE624" s="110"/>
      <c r="AF624" s="99"/>
      <c r="AG624" s="110"/>
      <c r="AH624" s="427"/>
      <c r="AI624" s="112"/>
      <c r="AJ624" s="110"/>
      <c r="AK624" s="113"/>
      <c r="AL624" s="114"/>
      <c r="AM624" s="278"/>
      <c r="AN624" s="98"/>
      <c r="AO624" s="98"/>
      <c r="AP624" s="116"/>
      <c r="AQ624" s="117"/>
      <c r="AR624" s="116"/>
      <c r="AS624" s="98"/>
      <c r="AT624" s="98"/>
      <c r="AU624" s="98"/>
      <c r="AV624" s="98"/>
      <c r="AW624" s="98"/>
      <c r="AX624" s="98"/>
      <c r="AY624" s="98"/>
      <c r="AZ624" s="98"/>
      <c r="BA624" s="98"/>
      <c r="BB624" s="98"/>
      <c r="BC624" s="98"/>
      <c r="BD624" s="98"/>
      <c r="BE624" s="98"/>
      <c r="BF624" s="98"/>
      <c r="BG624" s="98"/>
      <c r="BH624" s="98"/>
      <c r="BI624" s="98"/>
      <c r="BJ624" s="98"/>
      <c r="BK624" s="98"/>
      <c r="BL624" s="98"/>
      <c r="BM624" s="98"/>
      <c r="BN624" s="98"/>
    </row>
    <row r="625">
      <c r="A625" s="485" t="b">
        <v>0</v>
      </c>
      <c r="B625" s="128"/>
      <c r="C625" s="129"/>
      <c r="D625" s="130"/>
      <c r="E625" s="131"/>
      <c r="F625" s="132"/>
      <c r="G625" s="132"/>
      <c r="H625" s="132"/>
      <c r="I625" s="132"/>
      <c r="J625" s="132"/>
      <c r="K625" s="130"/>
      <c r="L625" s="130"/>
      <c r="M625" s="130"/>
      <c r="N625" s="195"/>
      <c r="O625" s="369"/>
      <c r="P625" s="370"/>
      <c r="Q625" s="196"/>
      <c r="R625" s="197"/>
      <c r="S625" s="198"/>
      <c r="T625" s="199"/>
      <c r="U625" s="200"/>
      <c r="V625" s="201"/>
      <c r="W625" s="202"/>
      <c r="X625" s="202"/>
      <c r="Y625" s="143"/>
      <c r="Z625" s="367"/>
      <c r="AA625" s="140"/>
      <c r="AB625" s="420"/>
      <c r="AC625" s="421"/>
      <c r="AD625" s="206"/>
      <c r="AE625" s="144"/>
      <c r="AF625" s="133"/>
      <c r="AG625" s="144"/>
      <c r="AH625" s="430"/>
      <c r="AI625" s="146"/>
      <c r="AJ625" s="144"/>
      <c r="AK625" s="147"/>
      <c r="AL625" s="114"/>
      <c r="AM625" s="211"/>
      <c r="AN625" s="132"/>
      <c r="AO625" s="132"/>
      <c r="AP625" s="149"/>
      <c r="AQ625" s="150"/>
      <c r="AR625" s="149"/>
      <c r="AS625" s="132"/>
      <c r="AT625" s="132"/>
      <c r="AU625" s="132"/>
      <c r="AV625" s="132"/>
      <c r="AW625" s="132"/>
      <c r="AX625" s="132"/>
      <c r="AY625" s="132"/>
      <c r="AZ625" s="132"/>
      <c r="BA625" s="132"/>
      <c r="BB625" s="132"/>
      <c r="BC625" s="132"/>
      <c r="BD625" s="132"/>
      <c r="BE625" s="132"/>
      <c r="BF625" s="132"/>
      <c r="BG625" s="132"/>
      <c r="BH625" s="132"/>
      <c r="BI625" s="132"/>
      <c r="BJ625" s="132"/>
      <c r="BK625" s="132"/>
      <c r="BL625" s="132"/>
      <c r="BM625" s="132"/>
      <c r="BN625" s="132"/>
    </row>
    <row r="626">
      <c r="A626" s="484" t="b">
        <v>0</v>
      </c>
      <c r="B626" s="94"/>
      <c r="C626" s="95"/>
      <c r="D626" s="96"/>
      <c r="E626" s="97"/>
      <c r="F626" s="98"/>
      <c r="G626" s="98"/>
      <c r="H626" s="98"/>
      <c r="I626" s="98"/>
      <c r="J626" s="98"/>
      <c r="K626" s="96"/>
      <c r="L626" s="96"/>
      <c r="M626" s="96"/>
      <c r="N626" s="270"/>
      <c r="O626" s="369"/>
      <c r="P626" s="370"/>
      <c r="Q626" s="196"/>
      <c r="R626" s="197"/>
      <c r="S626" s="198"/>
      <c r="T626" s="199"/>
      <c r="U626" s="200"/>
      <c r="V626" s="201"/>
      <c r="W626" s="202"/>
      <c r="X626" s="202"/>
      <c r="Y626" s="109"/>
      <c r="Z626" s="280"/>
      <c r="AA626" s="106"/>
      <c r="AB626" s="281"/>
      <c r="AC626" s="282"/>
      <c r="AD626" s="273"/>
      <c r="AE626" s="110"/>
      <c r="AF626" s="99"/>
      <c r="AG626" s="110"/>
      <c r="AH626" s="427"/>
      <c r="AI626" s="112"/>
      <c r="AJ626" s="110"/>
      <c r="AK626" s="113"/>
      <c r="AL626" s="114"/>
      <c r="AM626" s="278"/>
      <c r="AN626" s="98"/>
      <c r="AO626" s="98"/>
      <c r="AP626" s="116"/>
      <c r="AQ626" s="117"/>
      <c r="AR626" s="116"/>
      <c r="AS626" s="98"/>
      <c r="AT626" s="98"/>
      <c r="AU626" s="98"/>
      <c r="AV626" s="98"/>
      <c r="AW626" s="98"/>
      <c r="AX626" s="98"/>
      <c r="AY626" s="98"/>
      <c r="AZ626" s="98"/>
      <c r="BA626" s="98"/>
      <c r="BB626" s="98"/>
      <c r="BC626" s="98"/>
      <c r="BD626" s="98"/>
      <c r="BE626" s="98"/>
      <c r="BF626" s="98"/>
      <c r="BG626" s="98"/>
      <c r="BH626" s="98"/>
      <c r="BI626" s="98"/>
      <c r="BJ626" s="98"/>
      <c r="BK626" s="98"/>
      <c r="BL626" s="98"/>
      <c r="BM626" s="98"/>
      <c r="BN626" s="98"/>
    </row>
    <row r="627">
      <c r="A627" s="485" t="b">
        <v>0</v>
      </c>
      <c r="B627" s="128"/>
      <c r="C627" s="129"/>
      <c r="D627" s="130"/>
      <c r="E627" s="131"/>
      <c r="F627" s="132"/>
      <c r="G627" s="132"/>
      <c r="H627" s="132"/>
      <c r="I627" s="132"/>
      <c r="J627" s="132"/>
      <c r="K627" s="130"/>
      <c r="L627" s="130"/>
      <c r="M627" s="130"/>
      <c r="N627" s="195"/>
      <c r="O627" s="369"/>
      <c r="P627" s="370"/>
      <c r="Q627" s="196"/>
      <c r="R627" s="197"/>
      <c r="S627" s="198"/>
      <c r="T627" s="199"/>
      <c r="U627" s="200"/>
      <c r="V627" s="201"/>
      <c r="W627" s="202"/>
      <c r="X627" s="202"/>
      <c r="Y627" s="143"/>
      <c r="Z627" s="367"/>
      <c r="AA627" s="140"/>
      <c r="AB627" s="420"/>
      <c r="AC627" s="421"/>
      <c r="AD627" s="206"/>
      <c r="AE627" s="144"/>
      <c r="AF627" s="133"/>
      <c r="AG627" s="144"/>
      <c r="AH627" s="430"/>
      <c r="AI627" s="146"/>
      <c r="AJ627" s="144"/>
      <c r="AK627" s="147"/>
      <c r="AL627" s="114"/>
      <c r="AM627" s="211"/>
      <c r="AN627" s="132"/>
      <c r="AO627" s="132"/>
      <c r="AP627" s="149"/>
      <c r="AQ627" s="150"/>
      <c r="AR627" s="149"/>
      <c r="AS627" s="132"/>
      <c r="AT627" s="132"/>
      <c r="AU627" s="132"/>
      <c r="AV627" s="132"/>
      <c r="AW627" s="132"/>
      <c r="AX627" s="132"/>
      <c r="AY627" s="132"/>
      <c r="AZ627" s="132"/>
      <c r="BA627" s="132"/>
      <c r="BB627" s="132"/>
      <c r="BC627" s="132"/>
      <c r="BD627" s="132"/>
      <c r="BE627" s="132"/>
      <c r="BF627" s="132"/>
      <c r="BG627" s="132"/>
      <c r="BH627" s="132"/>
      <c r="BI627" s="132"/>
      <c r="BJ627" s="132"/>
      <c r="BK627" s="132"/>
      <c r="BL627" s="132"/>
      <c r="BM627" s="132"/>
      <c r="BN627" s="132"/>
    </row>
    <row r="628">
      <c r="A628" s="484" t="b">
        <v>0</v>
      </c>
      <c r="B628" s="94"/>
      <c r="C628" s="95"/>
      <c r="D628" s="96"/>
      <c r="E628" s="97"/>
      <c r="F628" s="98"/>
      <c r="G628" s="98"/>
      <c r="H628" s="98"/>
      <c r="I628" s="98"/>
      <c r="J628" s="98"/>
      <c r="K628" s="96"/>
      <c r="L628" s="96"/>
      <c r="M628" s="96"/>
      <c r="N628" s="270"/>
      <c r="O628" s="369"/>
      <c r="P628" s="370"/>
      <c r="Q628" s="196"/>
      <c r="R628" s="197"/>
      <c r="S628" s="198"/>
      <c r="T628" s="199"/>
      <c r="U628" s="200"/>
      <c r="V628" s="201"/>
      <c r="W628" s="202"/>
      <c r="X628" s="202"/>
      <c r="Y628" s="109"/>
      <c r="Z628" s="280"/>
      <c r="AA628" s="106"/>
      <c r="AB628" s="281"/>
      <c r="AC628" s="282"/>
      <c r="AD628" s="273"/>
      <c r="AE628" s="110"/>
      <c r="AF628" s="99"/>
      <c r="AG628" s="110"/>
      <c r="AH628" s="427"/>
      <c r="AI628" s="112"/>
      <c r="AJ628" s="110"/>
      <c r="AK628" s="113"/>
      <c r="AL628" s="114"/>
      <c r="AM628" s="278"/>
      <c r="AN628" s="98"/>
      <c r="AO628" s="98"/>
      <c r="AP628" s="116"/>
      <c r="AQ628" s="117"/>
      <c r="AR628" s="116"/>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row>
    <row r="629">
      <c r="A629" s="485" t="b">
        <v>0</v>
      </c>
      <c r="B629" s="128"/>
      <c r="C629" s="129"/>
      <c r="D629" s="130"/>
      <c r="E629" s="131"/>
      <c r="F629" s="132"/>
      <c r="G629" s="132"/>
      <c r="H629" s="132"/>
      <c r="I629" s="132"/>
      <c r="J629" s="132"/>
      <c r="K629" s="130"/>
      <c r="L629" s="130"/>
      <c r="M629" s="130"/>
      <c r="N629" s="195"/>
      <c r="O629" s="369"/>
      <c r="P629" s="370"/>
      <c r="Q629" s="196"/>
      <c r="R629" s="197"/>
      <c r="S629" s="198"/>
      <c r="T629" s="199"/>
      <c r="U629" s="200"/>
      <c r="V629" s="201"/>
      <c r="W629" s="202"/>
      <c r="X629" s="202"/>
      <c r="Y629" s="143"/>
      <c r="Z629" s="367"/>
      <c r="AA629" s="140"/>
      <c r="AB629" s="420"/>
      <c r="AC629" s="421"/>
      <c r="AD629" s="206"/>
      <c r="AE629" s="144"/>
      <c r="AF629" s="133"/>
      <c r="AG629" s="144"/>
      <c r="AH629" s="430"/>
      <c r="AI629" s="146"/>
      <c r="AJ629" s="144"/>
      <c r="AK629" s="147"/>
      <c r="AL629" s="114"/>
      <c r="AM629" s="211"/>
      <c r="AN629" s="132"/>
      <c r="AO629" s="132"/>
      <c r="AP629" s="149"/>
      <c r="AQ629" s="150"/>
      <c r="AR629" s="149"/>
      <c r="AS629" s="132"/>
      <c r="AT629" s="132"/>
      <c r="AU629" s="132"/>
      <c r="AV629" s="132"/>
      <c r="AW629" s="132"/>
      <c r="AX629" s="132"/>
      <c r="AY629" s="132"/>
      <c r="AZ629" s="132"/>
      <c r="BA629" s="132"/>
      <c r="BB629" s="132"/>
      <c r="BC629" s="132"/>
      <c r="BD629" s="132"/>
      <c r="BE629" s="132"/>
      <c r="BF629" s="132"/>
      <c r="BG629" s="132"/>
      <c r="BH629" s="132"/>
      <c r="BI629" s="132"/>
      <c r="BJ629" s="132"/>
      <c r="BK629" s="132"/>
      <c r="BL629" s="132"/>
      <c r="BM629" s="132"/>
      <c r="BN629" s="132"/>
    </row>
    <row r="630">
      <c r="A630" s="484" t="b">
        <v>0</v>
      </c>
      <c r="B630" s="94"/>
      <c r="C630" s="95"/>
      <c r="D630" s="96"/>
      <c r="E630" s="97"/>
      <c r="F630" s="98"/>
      <c r="G630" s="98"/>
      <c r="H630" s="98"/>
      <c r="I630" s="98"/>
      <c r="J630" s="98"/>
      <c r="K630" s="96"/>
      <c r="L630" s="96"/>
      <c r="M630" s="96"/>
      <c r="N630" s="270"/>
      <c r="O630" s="369"/>
      <c r="P630" s="370"/>
      <c r="Q630" s="196"/>
      <c r="R630" s="197"/>
      <c r="S630" s="198"/>
      <c r="T630" s="199"/>
      <c r="U630" s="200"/>
      <c r="V630" s="201"/>
      <c r="W630" s="202"/>
      <c r="X630" s="202"/>
      <c r="Y630" s="109"/>
      <c r="Z630" s="280"/>
      <c r="AA630" s="106"/>
      <c r="AB630" s="281"/>
      <c r="AC630" s="282"/>
      <c r="AD630" s="273"/>
      <c r="AE630" s="110"/>
      <c r="AF630" s="99"/>
      <c r="AG630" s="110"/>
      <c r="AH630" s="427"/>
      <c r="AI630" s="112"/>
      <c r="AJ630" s="110"/>
      <c r="AK630" s="113"/>
      <c r="AL630" s="114"/>
      <c r="AM630" s="278"/>
      <c r="AN630" s="98"/>
      <c r="AO630" s="98"/>
      <c r="AP630" s="116"/>
      <c r="AQ630" s="117"/>
      <c r="AR630" s="116"/>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row>
    <row r="631">
      <c r="A631" s="485" t="b">
        <v>0</v>
      </c>
      <c r="B631" s="128"/>
      <c r="C631" s="129"/>
      <c r="D631" s="130"/>
      <c r="E631" s="131"/>
      <c r="F631" s="132"/>
      <c r="G631" s="132"/>
      <c r="H631" s="132"/>
      <c r="I631" s="132"/>
      <c r="J631" s="132"/>
      <c r="K631" s="130"/>
      <c r="L631" s="130"/>
      <c r="M631" s="130"/>
      <c r="N631" s="195"/>
      <c r="O631" s="369"/>
      <c r="P631" s="370"/>
      <c r="Q631" s="196"/>
      <c r="R631" s="197"/>
      <c r="S631" s="198"/>
      <c r="T631" s="199"/>
      <c r="U631" s="200"/>
      <c r="V631" s="201"/>
      <c r="W631" s="202"/>
      <c r="X631" s="202"/>
      <c r="Y631" s="143"/>
      <c r="Z631" s="367"/>
      <c r="AA631" s="140"/>
      <c r="AB631" s="420"/>
      <c r="AC631" s="421"/>
      <c r="AD631" s="206"/>
      <c r="AE631" s="144"/>
      <c r="AF631" s="133"/>
      <c r="AG631" s="144"/>
      <c r="AH631" s="430"/>
      <c r="AI631" s="146"/>
      <c r="AJ631" s="144"/>
      <c r="AK631" s="147"/>
      <c r="AL631" s="114"/>
      <c r="AM631" s="211"/>
      <c r="AN631" s="132"/>
      <c r="AO631" s="132"/>
      <c r="AP631" s="149"/>
      <c r="AQ631" s="150"/>
      <c r="AR631" s="149"/>
      <c r="AS631" s="132"/>
      <c r="AT631" s="132"/>
      <c r="AU631" s="132"/>
      <c r="AV631" s="132"/>
      <c r="AW631" s="132"/>
      <c r="AX631" s="132"/>
      <c r="AY631" s="132"/>
      <c r="AZ631" s="132"/>
      <c r="BA631" s="132"/>
      <c r="BB631" s="132"/>
      <c r="BC631" s="132"/>
      <c r="BD631" s="132"/>
      <c r="BE631" s="132"/>
      <c r="BF631" s="132"/>
      <c r="BG631" s="132"/>
      <c r="BH631" s="132"/>
      <c r="BI631" s="132"/>
      <c r="BJ631" s="132"/>
      <c r="BK631" s="132"/>
      <c r="BL631" s="132"/>
      <c r="BM631" s="132"/>
      <c r="BN631" s="132"/>
    </row>
    <row r="632">
      <c r="A632" s="484" t="b">
        <v>0</v>
      </c>
      <c r="B632" s="94"/>
      <c r="C632" s="95"/>
      <c r="D632" s="96"/>
      <c r="E632" s="97"/>
      <c r="F632" s="98"/>
      <c r="G632" s="98"/>
      <c r="H632" s="98"/>
      <c r="I632" s="98"/>
      <c r="J632" s="98"/>
      <c r="K632" s="96"/>
      <c r="L632" s="96"/>
      <c r="M632" s="96"/>
      <c r="N632" s="270"/>
      <c r="O632" s="369"/>
      <c r="P632" s="370"/>
      <c r="Q632" s="196"/>
      <c r="R632" s="197"/>
      <c r="S632" s="198"/>
      <c r="T632" s="199"/>
      <c r="U632" s="200"/>
      <c r="V632" s="201"/>
      <c r="W632" s="202"/>
      <c r="X632" s="202"/>
      <c r="Y632" s="109"/>
      <c r="Z632" s="280"/>
      <c r="AA632" s="106"/>
      <c r="AB632" s="281"/>
      <c r="AC632" s="282"/>
      <c r="AD632" s="273"/>
      <c r="AE632" s="110"/>
      <c r="AF632" s="99"/>
      <c r="AG632" s="110"/>
      <c r="AH632" s="427"/>
      <c r="AI632" s="112"/>
      <c r="AJ632" s="110"/>
      <c r="AK632" s="113"/>
      <c r="AL632" s="114"/>
      <c r="AM632" s="278"/>
      <c r="AN632" s="98"/>
      <c r="AO632" s="98"/>
      <c r="AP632" s="116"/>
      <c r="AQ632" s="117"/>
      <c r="AR632" s="116"/>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row>
    <row r="633">
      <c r="A633" s="485" t="b">
        <v>0</v>
      </c>
      <c r="B633" s="128"/>
      <c r="C633" s="129"/>
      <c r="D633" s="130"/>
      <c r="E633" s="131"/>
      <c r="F633" s="132"/>
      <c r="G633" s="132"/>
      <c r="H633" s="132"/>
      <c r="I633" s="132"/>
      <c r="J633" s="132"/>
      <c r="K633" s="130"/>
      <c r="L633" s="130"/>
      <c r="M633" s="130"/>
      <c r="N633" s="195"/>
      <c r="O633" s="369"/>
      <c r="P633" s="370"/>
      <c r="Q633" s="196"/>
      <c r="R633" s="197"/>
      <c r="S633" s="198"/>
      <c r="T633" s="199"/>
      <c r="U633" s="200"/>
      <c r="V633" s="201"/>
      <c r="W633" s="202"/>
      <c r="X633" s="202"/>
      <c r="Y633" s="143"/>
      <c r="Z633" s="367"/>
      <c r="AA633" s="140"/>
      <c r="AB633" s="420"/>
      <c r="AC633" s="421"/>
      <c r="AD633" s="206"/>
      <c r="AE633" s="144"/>
      <c r="AF633" s="133"/>
      <c r="AG633" s="144"/>
      <c r="AH633" s="430"/>
      <c r="AI633" s="146"/>
      <c r="AJ633" s="144"/>
      <c r="AK633" s="147"/>
      <c r="AL633" s="114"/>
      <c r="AM633" s="211"/>
      <c r="AN633" s="132"/>
      <c r="AO633" s="132"/>
      <c r="AP633" s="149"/>
      <c r="AQ633" s="150"/>
      <c r="AR633" s="149"/>
      <c r="AS633" s="132"/>
      <c r="AT633" s="132"/>
      <c r="AU633" s="132"/>
      <c r="AV633" s="132"/>
      <c r="AW633" s="132"/>
      <c r="AX633" s="132"/>
      <c r="AY633" s="132"/>
      <c r="AZ633" s="132"/>
      <c r="BA633" s="132"/>
      <c r="BB633" s="132"/>
      <c r="BC633" s="132"/>
      <c r="BD633" s="132"/>
      <c r="BE633" s="132"/>
      <c r="BF633" s="132"/>
      <c r="BG633" s="132"/>
      <c r="BH633" s="132"/>
      <c r="BI633" s="132"/>
      <c r="BJ633" s="132"/>
      <c r="BK633" s="132"/>
      <c r="BL633" s="132"/>
      <c r="BM633" s="132"/>
      <c r="BN633" s="132"/>
    </row>
    <row r="634">
      <c r="A634" s="484" t="b">
        <v>0</v>
      </c>
      <c r="B634" s="94"/>
      <c r="C634" s="95"/>
      <c r="D634" s="96"/>
      <c r="E634" s="97"/>
      <c r="F634" s="98"/>
      <c r="G634" s="98"/>
      <c r="H634" s="98"/>
      <c r="I634" s="98"/>
      <c r="J634" s="98"/>
      <c r="K634" s="96"/>
      <c r="L634" s="96"/>
      <c r="M634" s="96"/>
      <c r="N634" s="270"/>
      <c r="O634" s="369"/>
      <c r="P634" s="370"/>
      <c r="Q634" s="196"/>
      <c r="R634" s="197"/>
      <c r="S634" s="198"/>
      <c r="T634" s="199"/>
      <c r="U634" s="200"/>
      <c r="V634" s="201"/>
      <c r="W634" s="202"/>
      <c r="X634" s="202"/>
      <c r="Y634" s="109"/>
      <c r="Z634" s="280"/>
      <c r="AA634" s="106"/>
      <c r="AB634" s="281"/>
      <c r="AC634" s="282"/>
      <c r="AD634" s="273"/>
      <c r="AE634" s="110"/>
      <c r="AF634" s="99"/>
      <c r="AG634" s="110"/>
      <c r="AH634" s="427"/>
      <c r="AI634" s="112"/>
      <c r="AJ634" s="110"/>
      <c r="AK634" s="113"/>
      <c r="AL634" s="114"/>
      <c r="AM634" s="278"/>
      <c r="AN634" s="98"/>
      <c r="AO634" s="98"/>
      <c r="AP634" s="116"/>
      <c r="AQ634" s="117"/>
      <c r="AR634" s="116"/>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row>
    <row r="635">
      <c r="A635" s="485" t="b">
        <v>0</v>
      </c>
      <c r="B635" s="128"/>
      <c r="C635" s="129"/>
      <c r="D635" s="130"/>
      <c r="E635" s="131"/>
      <c r="F635" s="132"/>
      <c r="G635" s="132"/>
      <c r="H635" s="132"/>
      <c r="I635" s="132"/>
      <c r="J635" s="132"/>
      <c r="K635" s="130"/>
      <c r="L635" s="130"/>
      <c r="M635" s="130"/>
      <c r="N635" s="195"/>
      <c r="O635" s="369"/>
      <c r="P635" s="370"/>
      <c r="Q635" s="196"/>
      <c r="R635" s="197"/>
      <c r="S635" s="198"/>
      <c r="T635" s="199"/>
      <c r="U635" s="200"/>
      <c r="V635" s="201"/>
      <c r="W635" s="202"/>
      <c r="X635" s="202"/>
      <c r="Y635" s="143"/>
      <c r="Z635" s="367"/>
      <c r="AA635" s="140"/>
      <c r="AB635" s="420"/>
      <c r="AC635" s="421"/>
      <c r="AD635" s="206"/>
      <c r="AE635" s="144"/>
      <c r="AF635" s="133"/>
      <c r="AG635" s="144"/>
      <c r="AH635" s="430"/>
      <c r="AI635" s="146"/>
      <c r="AJ635" s="144"/>
      <c r="AK635" s="147"/>
      <c r="AL635" s="114"/>
      <c r="AM635" s="211"/>
      <c r="AN635" s="132"/>
      <c r="AO635" s="132"/>
      <c r="AP635" s="149"/>
      <c r="AQ635" s="150"/>
      <c r="AR635" s="149"/>
      <c r="AS635" s="132"/>
      <c r="AT635" s="132"/>
      <c r="AU635" s="132"/>
      <c r="AV635" s="132"/>
      <c r="AW635" s="132"/>
      <c r="AX635" s="132"/>
      <c r="AY635" s="132"/>
      <c r="AZ635" s="132"/>
      <c r="BA635" s="132"/>
      <c r="BB635" s="132"/>
      <c r="BC635" s="132"/>
      <c r="BD635" s="132"/>
      <c r="BE635" s="132"/>
      <c r="BF635" s="132"/>
      <c r="BG635" s="132"/>
      <c r="BH635" s="132"/>
      <c r="BI635" s="132"/>
      <c r="BJ635" s="132"/>
      <c r="BK635" s="132"/>
      <c r="BL635" s="132"/>
      <c r="BM635" s="132"/>
      <c r="BN635" s="132"/>
    </row>
    <row r="636">
      <c r="A636" s="484" t="b">
        <v>0</v>
      </c>
      <c r="B636" s="94"/>
      <c r="C636" s="95"/>
      <c r="D636" s="96"/>
      <c r="E636" s="97"/>
      <c r="F636" s="98"/>
      <c r="G636" s="98"/>
      <c r="H636" s="98"/>
      <c r="I636" s="98"/>
      <c r="J636" s="98"/>
      <c r="K636" s="96"/>
      <c r="L636" s="96"/>
      <c r="M636" s="96"/>
      <c r="N636" s="270"/>
      <c r="O636" s="369"/>
      <c r="P636" s="370"/>
      <c r="Q636" s="196"/>
      <c r="R636" s="197"/>
      <c r="S636" s="198"/>
      <c r="T636" s="199"/>
      <c r="U636" s="200"/>
      <c r="V636" s="201"/>
      <c r="W636" s="202"/>
      <c r="X636" s="202"/>
      <c r="Y636" s="109"/>
      <c r="Z636" s="280"/>
      <c r="AA636" s="106"/>
      <c r="AB636" s="281"/>
      <c r="AC636" s="282"/>
      <c r="AD636" s="273"/>
      <c r="AE636" s="110"/>
      <c r="AF636" s="99"/>
      <c r="AG636" s="110"/>
      <c r="AH636" s="427"/>
      <c r="AI636" s="112"/>
      <c r="AJ636" s="110"/>
      <c r="AK636" s="113"/>
      <c r="AL636" s="114"/>
      <c r="AM636" s="278"/>
      <c r="AN636" s="98"/>
      <c r="AO636" s="98"/>
      <c r="AP636" s="116"/>
      <c r="AQ636" s="117"/>
      <c r="AR636" s="116"/>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row>
    <row r="637">
      <c r="A637" s="485" t="b">
        <v>0</v>
      </c>
      <c r="B637" s="128"/>
      <c r="C637" s="129"/>
      <c r="D637" s="130"/>
      <c r="E637" s="131"/>
      <c r="F637" s="132"/>
      <c r="G637" s="132"/>
      <c r="H637" s="132"/>
      <c r="I637" s="132"/>
      <c r="J637" s="132"/>
      <c r="K637" s="130"/>
      <c r="L637" s="130"/>
      <c r="M637" s="130"/>
      <c r="N637" s="195"/>
      <c r="O637" s="369"/>
      <c r="P637" s="370"/>
      <c r="Q637" s="196"/>
      <c r="R637" s="197"/>
      <c r="S637" s="198"/>
      <c r="T637" s="199"/>
      <c r="U637" s="200"/>
      <c r="V637" s="201"/>
      <c r="W637" s="202"/>
      <c r="X637" s="202"/>
      <c r="Y637" s="143"/>
      <c r="Z637" s="367"/>
      <c r="AA637" s="140"/>
      <c r="AB637" s="420"/>
      <c r="AC637" s="421"/>
      <c r="AD637" s="206"/>
      <c r="AE637" s="144"/>
      <c r="AF637" s="133"/>
      <c r="AG637" s="144"/>
      <c r="AH637" s="430"/>
      <c r="AI637" s="146"/>
      <c r="AJ637" s="144"/>
      <c r="AK637" s="147"/>
      <c r="AL637" s="114"/>
      <c r="AM637" s="211"/>
      <c r="AN637" s="132"/>
      <c r="AO637" s="132"/>
      <c r="AP637" s="149"/>
      <c r="AQ637" s="150"/>
      <c r="AR637" s="149"/>
      <c r="AS637" s="132"/>
      <c r="AT637" s="132"/>
      <c r="AU637" s="132"/>
      <c r="AV637" s="132"/>
      <c r="AW637" s="132"/>
      <c r="AX637" s="132"/>
      <c r="AY637" s="132"/>
      <c r="AZ637" s="132"/>
      <c r="BA637" s="132"/>
      <c r="BB637" s="132"/>
      <c r="BC637" s="132"/>
      <c r="BD637" s="132"/>
      <c r="BE637" s="132"/>
      <c r="BF637" s="132"/>
      <c r="BG637" s="132"/>
      <c r="BH637" s="132"/>
      <c r="BI637" s="132"/>
      <c r="BJ637" s="132"/>
      <c r="BK637" s="132"/>
      <c r="BL637" s="132"/>
      <c r="BM637" s="132"/>
      <c r="BN637" s="132"/>
    </row>
    <row r="638">
      <c r="A638" s="484" t="b">
        <v>0</v>
      </c>
      <c r="B638" s="94"/>
      <c r="C638" s="95"/>
      <c r="D638" s="96"/>
      <c r="E638" s="97"/>
      <c r="F638" s="98"/>
      <c r="G638" s="98"/>
      <c r="H638" s="98"/>
      <c r="I638" s="98"/>
      <c r="J638" s="98"/>
      <c r="K638" s="96"/>
      <c r="L638" s="96"/>
      <c r="M638" s="96"/>
      <c r="N638" s="270"/>
      <c r="O638" s="369"/>
      <c r="P638" s="370"/>
      <c r="Q638" s="196"/>
      <c r="R638" s="197"/>
      <c r="S638" s="198"/>
      <c r="T638" s="199"/>
      <c r="U638" s="200"/>
      <c r="V638" s="201"/>
      <c r="W638" s="202"/>
      <c r="X638" s="202"/>
      <c r="Y638" s="109"/>
      <c r="Z638" s="280"/>
      <c r="AA638" s="106"/>
      <c r="AB638" s="281"/>
      <c r="AC638" s="282"/>
      <c r="AD638" s="273"/>
      <c r="AE638" s="110"/>
      <c r="AF638" s="99"/>
      <c r="AG638" s="110"/>
      <c r="AH638" s="427"/>
      <c r="AI638" s="112"/>
      <c r="AJ638" s="110"/>
      <c r="AK638" s="113"/>
      <c r="AL638" s="114"/>
      <c r="AM638" s="278"/>
      <c r="AN638" s="98"/>
      <c r="AO638" s="98"/>
      <c r="AP638" s="116"/>
      <c r="AQ638" s="117"/>
      <c r="AR638" s="116"/>
      <c r="AS638" s="98"/>
      <c r="AT638" s="98"/>
      <c r="AU638" s="98"/>
      <c r="AV638" s="98"/>
      <c r="AW638" s="98"/>
      <c r="AX638" s="98"/>
      <c r="AY638" s="98"/>
      <c r="AZ638" s="98"/>
      <c r="BA638" s="98"/>
      <c r="BB638" s="98"/>
      <c r="BC638" s="98"/>
      <c r="BD638" s="98"/>
      <c r="BE638" s="98"/>
      <c r="BF638" s="98"/>
      <c r="BG638" s="98"/>
      <c r="BH638" s="98"/>
      <c r="BI638" s="98"/>
      <c r="BJ638" s="98"/>
      <c r="BK638" s="98"/>
      <c r="BL638" s="98"/>
      <c r="BM638" s="98"/>
      <c r="BN638" s="98"/>
    </row>
    <row r="639">
      <c r="A639" s="485" t="b">
        <v>0</v>
      </c>
      <c r="B639" s="128"/>
      <c r="C639" s="129"/>
      <c r="D639" s="130"/>
      <c r="E639" s="131"/>
      <c r="F639" s="132"/>
      <c r="G639" s="132"/>
      <c r="H639" s="132"/>
      <c r="I639" s="132"/>
      <c r="J639" s="132"/>
      <c r="K639" s="130"/>
      <c r="L639" s="130"/>
      <c r="M639" s="130"/>
      <c r="N639" s="195"/>
      <c r="O639" s="369"/>
      <c r="P639" s="370"/>
      <c r="Q639" s="196"/>
      <c r="R639" s="197"/>
      <c r="S639" s="198"/>
      <c r="T639" s="199"/>
      <c r="U639" s="200"/>
      <c r="V639" s="201"/>
      <c r="W639" s="202"/>
      <c r="X639" s="202"/>
      <c r="Y639" s="143"/>
      <c r="Z639" s="367"/>
      <c r="AA639" s="140"/>
      <c r="AB639" s="420"/>
      <c r="AC639" s="421"/>
      <c r="AD639" s="206"/>
      <c r="AE639" s="144"/>
      <c r="AF639" s="133"/>
      <c r="AG639" s="144"/>
      <c r="AH639" s="430"/>
      <c r="AI639" s="146"/>
      <c r="AJ639" s="144"/>
      <c r="AK639" s="147"/>
      <c r="AL639" s="114"/>
      <c r="AM639" s="211"/>
      <c r="AN639" s="132"/>
      <c r="AO639" s="132"/>
      <c r="AP639" s="149"/>
      <c r="AQ639" s="150"/>
      <c r="AR639" s="149"/>
      <c r="AS639" s="132"/>
      <c r="AT639" s="132"/>
      <c r="AU639" s="132"/>
      <c r="AV639" s="132"/>
      <c r="AW639" s="132"/>
      <c r="AX639" s="132"/>
      <c r="AY639" s="132"/>
      <c r="AZ639" s="132"/>
      <c r="BA639" s="132"/>
      <c r="BB639" s="132"/>
      <c r="BC639" s="132"/>
      <c r="BD639" s="132"/>
      <c r="BE639" s="132"/>
      <c r="BF639" s="132"/>
      <c r="BG639" s="132"/>
      <c r="BH639" s="132"/>
      <c r="BI639" s="132"/>
      <c r="BJ639" s="132"/>
      <c r="BK639" s="132"/>
      <c r="BL639" s="132"/>
      <c r="BM639" s="132"/>
      <c r="BN639" s="132"/>
    </row>
    <row r="640">
      <c r="A640" s="484" t="b">
        <v>0</v>
      </c>
      <c r="B640" s="94"/>
      <c r="C640" s="95"/>
      <c r="D640" s="96"/>
      <c r="E640" s="97"/>
      <c r="F640" s="98"/>
      <c r="G640" s="98"/>
      <c r="H640" s="98"/>
      <c r="I640" s="98"/>
      <c r="J640" s="98"/>
      <c r="K640" s="96"/>
      <c r="L640" s="96"/>
      <c r="M640" s="96"/>
      <c r="N640" s="270"/>
      <c r="O640" s="369"/>
      <c r="P640" s="370"/>
      <c r="Q640" s="196"/>
      <c r="R640" s="197"/>
      <c r="S640" s="198"/>
      <c r="T640" s="199"/>
      <c r="U640" s="200"/>
      <c r="V640" s="201"/>
      <c r="W640" s="202"/>
      <c r="X640" s="202"/>
      <c r="Y640" s="109"/>
      <c r="Z640" s="280"/>
      <c r="AA640" s="106"/>
      <c r="AB640" s="281"/>
      <c r="AC640" s="282"/>
      <c r="AD640" s="273"/>
      <c r="AE640" s="110"/>
      <c r="AF640" s="99"/>
      <c r="AG640" s="110"/>
      <c r="AH640" s="427"/>
      <c r="AI640" s="112"/>
      <c r="AJ640" s="110"/>
      <c r="AK640" s="113"/>
      <c r="AL640" s="114"/>
      <c r="AM640" s="278"/>
      <c r="AN640" s="98"/>
      <c r="AO640" s="98"/>
      <c r="AP640" s="116"/>
      <c r="AQ640" s="117"/>
      <c r="AR640" s="116"/>
      <c r="AS640" s="98"/>
      <c r="AT640" s="98"/>
      <c r="AU640" s="98"/>
      <c r="AV640" s="98"/>
      <c r="AW640" s="98"/>
      <c r="AX640" s="98"/>
      <c r="AY640" s="98"/>
      <c r="AZ640" s="98"/>
      <c r="BA640" s="98"/>
      <c r="BB640" s="98"/>
      <c r="BC640" s="98"/>
      <c r="BD640" s="98"/>
      <c r="BE640" s="98"/>
      <c r="BF640" s="98"/>
      <c r="BG640" s="98"/>
      <c r="BH640" s="98"/>
      <c r="BI640" s="98"/>
      <c r="BJ640" s="98"/>
      <c r="BK640" s="98"/>
      <c r="BL640" s="98"/>
      <c r="BM640" s="98"/>
      <c r="BN640" s="98"/>
    </row>
    <row r="641">
      <c r="A641" s="485" t="b">
        <v>0</v>
      </c>
      <c r="B641" s="128"/>
      <c r="C641" s="129"/>
      <c r="D641" s="130"/>
      <c r="E641" s="131"/>
      <c r="F641" s="132"/>
      <c r="G641" s="132"/>
      <c r="H641" s="132"/>
      <c r="I641" s="132"/>
      <c r="J641" s="132"/>
      <c r="K641" s="130"/>
      <c r="L641" s="130"/>
      <c r="M641" s="130"/>
      <c r="N641" s="195"/>
      <c r="O641" s="369"/>
      <c r="P641" s="370"/>
      <c r="Q641" s="196"/>
      <c r="R641" s="197"/>
      <c r="S641" s="198"/>
      <c r="T641" s="199"/>
      <c r="U641" s="200"/>
      <c r="V641" s="201"/>
      <c r="W641" s="202"/>
      <c r="X641" s="202"/>
      <c r="Y641" s="143"/>
      <c r="Z641" s="367"/>
      <c r="AA641" s="140"/>
      <c r="AB641" s="420"/>
      <c r="AC641" s="421"/>
      <c r="AD641" s="206"/>
      <c r="AE641" s="144"/>
      <c r="AF641" s="133"/>
      <c r="AG641" s="144"/>
      <c r="AH641" s="430"/>
      <c r="AI641" s="146"/>
      <c r="AJ641" s="144"/>
      <c r="AK641" s="147"/>
      <c r="AL641" s="114"/>
      <c r="AM641" s="211"/>
      <c r="AN641" s="132"/>
      <c r="AO641" s="132"/>
      <c r="AP641" s="149"/>
      <c r="AQ641" s="150"/>
      <c r="AR641" s="149"/>
      <c r="AS641" s="132"/>
      <c r="AT641" s="132"/>
      <c r="AU641" s="132"/>
      <c r="AV641" s="132"/>
      <c r="AW641" s="132"/>
      <c r="AX641" s="132"/>
      <c r="AY641" s="132"/>
      <c r="AZ641" s="132"/>
      <c r="BA641" s="132"/>
      <c r="BB641" s="132"/>
      <c r="BC641" s="132"/>
      <c r="BD641" s="132"/>
      <c r="BE641" s="132"/>
      <c r="BF641" s="132"/>
      <c r="BG641" s="132"/>
      <c r="BH641" s="132"/>
      <c r="BI641" s="132"/>
      <c r="BJ641" s="132"/>
      <c r="BK641" s="132"/>
      <c r="BL641" s="132"/>
      <c r="BM641" s="132"/>
      <c r="BN641" s="132"/>
    </row>
    <row r="642">
      <c r="A642" s="484" t="b">
        <v>0</v>
      </c>
      <c r="B642" s="94"/>
      <c r="C642" s="95"/>
      <c r="D642" s="96"/>
      <c r="E642" s="97"/>
      <c r="F642" s="98"/>
      <c r="G642" s="98"/>
      <c r="H642" s="98"/>
      <c r="I642" s="98"/>
      <c r="J642" s="98"/>
      <c r="K642" s="96"/>
      <c r="L642" s="96"/>
      <c r="M642" s="96"/>
      <c r="N642" s="270"/>
      <c r="O642" s="369"/>
      <c r="P642" s="370"/>
      <c r="Q642" s="196"/>
      <c r="R642" s="197"/>
      <c r="S642" s="198"/>
      <c r="T642" s="199"/>
      <c r="U642" s="200"/>
      <c r="V642" s="201"/>
      <c r="W642" s="202"/>
      <c r="X642" s="202"/>
      <c r="Y642" s="109"/>
      <c r="Z642" s="280"/>
      <c r="AA642" s="106"/>
      <c r="AB642" s="281"/>
      <c r="AC642" s="282"/>
      <c r="AD642" s="273"/>
      <c r="AE642" s="110"/>
      <c r="AF642" s="99"/>
      <c r="AG642" s="110"/>
      <c r="AH642" s="427"/>
      <c r="AI642" s="112"/>
      <c r="AJ642" s="110"/>
      <c r="AK642" s="113"/>
      <c r="AL642" s="114"/>
      <c r="AM642" s="278"/>
      <c r="AN642" s="98"/>
      <c r="AO642" s="98"/>
      <c r="AP642" s="116"/>
      <c r="AQ642" s="117"/>
      <c r="AR642" s="116"/>
      <c r="AS642" s="98"/>
      <c r="AT642" s="98"/>
      <c r="AU642" s="98"/>
      <c r="AV642" s="98"/>
      <c r="AW642" s="98"/>
      <c r="AX642" s="98"/>
      <c r="AY642" s="98"/>
      <c r="AZ642" s="98"/>
      <c r="BA642" s="98"/>
      <c r="BB642" s="98"/>
      <c r="BC642" s="98"/>
      <c r="BD642" s="98"/>
      <c r="BE642" s="98"/>
      <c r="BF642" s="98"/>
      <c r="BG642" s="98"/>
      <c r="BH642" s="98"/>
      <c r="BI642" s="98"/>
      <c r="BJ642" s="98"/>
      <c r="BK642" s="98"/>
      <c r="BL642" s="98"/>
      <c r="BM642" s="98"/>
      <c r="BN642" s="98"/>
    </row>
    <row r="643">
      <c r="A643" s="485" t="b">
        <v>0</v>
      </c>
      <c r="B643" s="128"/>
      <c r="C643" s="129"/>
      <c r="D643" s="130"/>
      <c r="E643" s="131"/>
      <c r="F643" s="132"/>
      <c r="G643" s="132"/>
      <c r="H643" s="132"/>
      <c r="I643" s="132"/>
      <c r="J643" s="132"/>
      <c r="K643" s="130"/>
      <c r="L643" s="130"/>
      <c r="M643" s="130"/>
      <c r="N643" s="195"/>
      <c r="O643" s="369"/>
      <c r="P643" s="370"/>
      <c r="Q643" s="196"/>
      <c r="R643" s="197"/>
      <c r="S643" s="198"/>
      <c r="T643" s="199"/>
      <c r="U643" s="200"/>
      <c r="V643" s="201"/>
      <c r="W643" s="202"/>
      <c r="X643" s="202"/>
      <c r="Y643" s="143"/>
      <c r="Z643" s="367"/>
      <c r="AA643" s="140"/>
      <c r="AB643" s="420"/>
      <c r="AC643" s="421"/>
      <c r="AD643" s="206"/>
      <c r="AE643" s="144"/>
      <c r="AF643" s="133"/>
      <c r="AG643" s="144"/>
      <c r="AH643" s="430"/>
      <c r="AI643" s="146"/>
      <c r="AJ643" s="144"/>
      <c r="AK643" s="147"/>
      <c r="AL643" s="114"/>
      <c r="AM643" s="211"/>
      <c r="AN643" s="132"/>
      <c r="AO643" s="132"/>
      <c r="AP643" s="149"/>
      <c r="AQ643" s="150"/>
      <c r="AR643" s="149"/>
      <c r="AS643" s="132"/>
      <c r="AT643" s="132"/>
      <c r="AU643" s="132"/>
      <c r="AV643" s="132"/>
      <c r="AW643" s="132"/>
      <c r="AX643" s="132"/>
      <c r="AY643" s="132"/>
      <c r="AZ643" s="132"/>
      <c r="BA643" s="132"/>
      <c r="BB643" s="132"/>
      <c r="BC643" s="132"/>
      <c r="BD643" s="132"/>
      <c r="BE643" s="132"/>
      <c r="BF643" s="132"/>
      <c r="BG643" s="132"/>
      <c r="BH643" s="132"/>
      <c r="BI643" s="132"/>
      <c r="BJ643" s="132"/>
      <c r="BK643" s="132"/>
      <c r="BL643" s="132"/>
      <c r="BM643" s="132"/>
      <c r="BN643" s="132"/>
    </row>
    <row r="644">
      <c r="A644" s="484" t="b">
        <v>0</v>
      </c>
      <c r="B644" s="94"/>
      <c r="C644" s="95"/>
      <c r="D644" s="96"/>
      <c r="E644" s="97"/>
      <c r="F644" s="98"/>
      <c r="G644" s="98"/>
      <c r="H644" s="98"/>
      <c r="I644" s="98"/>
      <c r="J644" s="98"/>
      <c r="K644" s="96"/>
      <c r="L644" s="96"/>
      <c r="M644" s="96"/>
      <c r="N644" s="270"/>
      <c r="O644" s="369"/>
      <c r="P644" s="370"/>
      <c r="Q644" s="196"/>
      <c r="R644" s="197"/>
      <c r="S644" s="198"/>
      <c r="T644" s="199"/>
      <c r="U644" s="200"/>
      <c r="V644" s="201"/>
      <c r="W644" s="202"/>
      <c r="X644" s="202"/>
      <c r="Y644" s="109"/>
      <c r="Z644" s="280"/>
      <c r="AA644" s="106"/>
      <c r="AB644" s="281"/>
      <c r="AC644" s="282"/>
      <c r="AD644" s="273"/>
      <c r="AE644" s="110"/>
      <c r="AF644" s="99"/>
      <c r="AG644" s="110"/>
      <c r="AH644" s="427"/>
      <c r="AI644" s="112"/>
      <c r="AJ644" s="110"/>
      <c r="AK644" s="113"/>
      <c r="AL644" s="114"/>
      <c r="AM644" s="278"/>
      <c r="AN644" s="98"/>
      <c r="AO644" s="98"/>
      <c r="AP644" s="116"/>
      <c r="AQ644" s="117"/>
      <c r="AR644" s="116"/>
      <c r="AS644" s="98"/>
      <c r="AT644" s="98"/>
      <c r="AU644" s="98"/>
      <c r="AV644" s="98"/>
      <c r="AW644" s="98"/>
      <c r="AX644" s="98"/>
      <c r="AY644" s="98"/>
      <c r="AZ644" s="98"/>
      <c r="BA644" s="98"/>
      <c r="BB644" s="98"/>
      <c r="BC644" s="98"/>
      <c r="BD644" s="98"/>
      <c r="BE644" s="98"/>
      <c r="BF644" s="98"/>
      <c r="BG644" s="98"/>
      <c r="BH644" s="98"/>
      <c r="BI644" s="98"/>
      <c r="BJ644" s="98"/>
      <c r="BK644" s="98"/>
      <c r="BL644" s="98"/>
      <c r="BM644" s="98"/>
      <c r="BN644" s="98"/>
    </row>
    <row r="645">
      <c r="A645" s="485" t="b">
        <v>0</v>
      </c>
      <c r="B645" s="128"/>
      <c r="C645" s="129"/>
      <c r="D645" s="130"/>
      <c r="E645" s="131"/>
      <c r="F645" s="132"/>
      <c r="G645" s="132"/>
      <c r="H645" s="132"/>
      <c r="I645" s="132"/>
      <c r="J645" s="132"/>
      <c r="K645" s="130"/>
      <c r="L645" s="130"/>
      <c r="M645" s="130"/>
      <c r="N645" s="195"/>
      <c r="O645" s="369"/>
      <c r="P645" s="370"/>
      <c r="Q645" s="196"/>
      <c r="R645" s="197"/>
      <c r="S645" s="198"/>
      <c r="T645" s="199"/>
      <c r="U645" s="200"/>
      <c r="V645" s="201"/>
      <c r="W645" s="202"/>
      <c r="X645" s="202"/>
      <c r="Y645" s="143"/>
      <c r="Z645" s="367"/>
      <c r="AA645" s="140"/>
      <c r="AB645" s="420"/>
      <c r="AC645" s="421"/>
      <c r="AD645" s="206"/>
      <c r="AE645" s="144"/>
      <c r="AF645" s="133"/>
      <c r="AG645" s="144"/>
      <c r="AH645" s="430"/>
      <c r="AI645" s="146"/>
      <c r="AJ645" s="144"/>
      <c r="AK645" s="147"/>
      <c r="AL645" s="114"/>
      <c r="AM645" s="211"/>
      <c r="AN645" s="132"/>
      <c r="AO645" s="132"/>
      <c r="AP645" s="149"/>
      <c r="AQ645" s="150"/>
      <c r="AR645" s="149"/>
      <c r="AS645" s="132"/>
      <c r="AT645" s="132"/>
      <c r="AU645" s="132"/>
      <c r="AV645" s="132"/>
      <c r="AW645" s="132"/>
      <c r="AX645" s="132"/>
      <c r="AY645" s="132"/>
      <c r="AZ645" s="132"/>
      <c r="BA645" s="132"/>
      <c r="BB645" s="132"/>
      <c r="BC645" s="132"/>
      <c r="BD645" s="132"/>
      <c r="BE645" s="132"/>
      <c r="BF645" s="132"/>
      <c r="BG645" s="132"/>
      <c r="BH645" s="132"/>
      <c r="BI645" s="132"/>
      <c r="BJ645" s="132"/>
      <c r="BK645" s="132"/>
      <c r="BL645" s="132"/>
      <c r="BM645" s="132"/>
      <c r="BN645" s="132"/>
    </row>
    <row r="646">
      <c r="A646" s="484" t="b">
        <v>0</v>
      </c>
      <c r="B646" s="94"/>
      <c r="C646" s="95"/>
      <c r="D646" s="96"/>
      <c r="E646" s="97"/>
      <c r="F646" s="98"/>
      <c r="G646" s="98"/>
      <c r="H646" s="98"/>
      <c r="I646" s="98"/>
      <c r="J646" s="98"/>
      <c r="K646" s="96"/>
      <c r="L646" s="96"/>
      <c r="M646" s="96"/>
      <c r="N646" s="270"/>
      <c r="O646" s="369"/>
      <c r="P646" s="370"/>
      <c r="Q646" s="196"/>
      <c r="R646" s="197"/>
      <c r="S646" s="198"/>
      <c r="T646" s="199"/>
      <c r="U646" s="200"/>
      <c r="V646" s="201"/>
      <c r="W646" s="202"/>
      <c r="X646" s="202"/>
      <c r="Y646" s="109"/>
      <c r="Z646" s="280"/>
      <c r="AA646" s="106"/>
      <c r="AB646" s="281"/>
      <c r="AC646" s="282"/>
      <c r="AD646" s="273"/>
      <c r="AE646" s="110"/>
      <c r="AF646" s="99"/>
      <c r="AG646" s="110"/>
      <c r="AH646" s="427"/>
      <c r="AI646" s="112"/>
      <c r="AJ646" s="110"/>
      <c r="AK646" s="113"/>
      <c r="AL646" s="114"/>
      <c r="AM646" s="278"/>
      <c r="AN646" s="98"/>
      <c r="AO646" s="98"/>
      <c r="AP646" s="116"/>
      <c r="AQ646" s="117"/>
      <c r="AR646" s="116"/>
      <c r="AS646" s="98"/>
      <c r="AT646" s="98"/>
      <c r="AU646" s="98"/>
      <c r="AV646" s="98"/>
      <c r="AW646" s="98"/>
      <c r="AX646" s="98"/>
      <c r="AY646" s="98"/>
      <c r="AZ646" s="98"/>
      <c r="BA646" s="98"/>
      <c r="BB646" s="98"/>
      <c r="BC646" s="98"/>
      <c r="BD646" s="98"/>
      <c r="BE646" s="98"/>
      <c r="BF646" s="98"/>
      <c r="BG646" s="98"/>
      <c r="BH646" s="98"/>
      <c r="BI646" s="98"/>
      <c r="BJ646" s="98"/>
      <c r="BK646" s="98"/>
      <c r="BL646" s="98"/>
      <c r="BM646" s="98"/>
      <c r="BN646" s="98"/>
    </row>
    <row r="647">
      <c r="A647" s="485" t="b">
        <v>0</v>
      </c>
      <c r="B647" s="128"/>
      <c r="C647" s="129"/>
      <c r="D647" s="130"/>
      <c r="E647" s="131"/>
      <c r="F647" s="132"/>
      <c r="G647" s="132"/>
      <c r="H647" s="132"/>
      <c r="I647" s="132"/>
      <c r="J647" s="132"/>
      <c r="K647" s="130"/>
      <c r="L647" s="130"/>
      <c r="M647" s="130"/>
      <c r="N647" s="195"/>
      <c r="O647" s="369"/>
      <c r="P647" s="370"/>
      <c r="Q647" s="196"/>
      <c r="R647" s="197"/>
      <c r="S647" s="198"/>
      <c r="T647" s="199"/>
      <c r="U647" s="200"/>
      <c r="V647" s="201"/>
      <c r="W647" s="202"/>
      <c r="X647" s="202"/>
      <c r="Y647" s="143"/>
      <c r="Z647" s="367"/>
      <c r="AA647" s="140"/>
      <c r="AB647" s="420"/>
      <c r="AC647" s="421"/>
      <c r="AD647" s="206"/>
      <c r="AE647" s="144"/>
      <c r="AF647" s="133"/>
      <c r="AG647" s="144"/>
      <c r="AH647" s="430"/>
      <c r="AI647" s="146"/>
      <c r="AJ647" s="144"/>
      <c r="AK647" s="147"/>
      <c r="AL647" s="114"/>
      <c r="AM647" s="211"/>
      <c r="AN647" s="132"/>
      <c r="AO647" s="132"/>
      <c r="AP647" s="149"/>
      <c r="AQ647" s="150"/>
      <c r="AR647" s="149"/>
      <c r="AS647" s="132"/>
      <c r="AT647" s="132"/>
      <c r="AU647" s="132"/>
      <c r="AV647" s="132"/>
      <c r="AW647" s="132"/>
      <c r="AX647" s="132"/>
      <c r="AY647" s="132"/>
      <c r="AZ647" s="132"/>
      <c r="BA647" s="132"/>
      <c r="BB647" s="132"/>
      <c r="BC647" s="132"/>
      <c r="BD647" s="132"/>
      <c r="BE647" s="132"/>
      <c r="BF647" s="132"/>
      <c r="BG647" s="132"/>
      <c r="BH647" s="132"/>
      <c r="BI647" s="132"/>
      <c r="BJ647" s="132"/>
      <c r="BK647" s="132"/>
      <c r="BL647" s="132"/>
      <c r="BM647" s="132"/>
      <c r="BN647" s="132"/>
    </row>
    <row r="648">
      <c r="A648" s="484" t="b">
        <v>0</v>
      </c>
      <c r="B648" s="94"/>
      <c r="C648" s="95"/>
      <c r="D648" s="96"/>
      <c r="E648" s="97"/>
      <c r="F648" s="98"/>
      <c r="G648" s="98"/>
      <c r="H648" s="98"/>
      <c r="I648" s="98"/>
      <c r="J648" s="98"/>
      <c r="K648" s="96"/>
      <c r="L648" s="96"/>
      <c r="M648" s="96"/>
      <c r="N648" s="270"/>
      <c r="O648" s="369"/>
      <c r="P648" s="370"/>
      <c r="Q648" s="196"/>
      <c r="R648" s="197"/>
      <c r="S648" s="198"/>
      <c r="T648" s="199"/>
      <c r="U648" s="200"/>
      <c r="V648" s="201"/>
      <c r="W648" s="202"/>
      <c r="X648" s="202"/>
      <c r="Y648" s="109"/>
      <c r="Z648" s="280"/>
      <c r="AA648" s="106"/>
      <c r="AB648" s="281"/>
      <c r="AC648" s="282"/>
      <c r="AD648" s="273"/>
      <c r="AE648" s="110"/>
      <c r="AF648" s="99"/>
      <c r="AG648" s="110"/>
      <c r="AH648" s="427"/>
      <c r="AI648" s="112"/>
      <c r="AJ648" s="110"/>
      <c r="AK648" s="113"/>
      <c r="AL648" s="114"/>
      <c r="AM648" s="278"/>
      <c r="AN648" s="98"/>
      <c r="AO648" s="98"/>
      <c r="AP648" s="116"/>
      <c r="AQ648" s="117"/>
      <c r="AR648" s="116"/>
      <c r="AS648" s="98"/>
      <c r="AT648" s="98"/>
      <c r="AU648" s="98"/>
      <c r="AV648" s="98"/>
      <c r="AW648" s="98"/>
      <c r="AX648" s="98"/>
      <c r="AY648" s="98"/>
      <c r="AZ648" s="98"/>
      <c r="BA648" s="98"/>
      <c r="BB648" s="98"/>
      <c r="BC648" s="98"/>
      <c r="BD648" s="98"/>
      <c r="BE648" s="98"/>
      <c r="BF648" s="98"/>
      <c r="BG648" s="98"/>
      <c r="BH648" s="98"/>
      <c r="BI648" s="98"/>
      <c r="BJ648" s="98"/>
      <c r="BK648" s="98"/>
      <c r="BL648" s="98"/>
      <c r="BM648" s="98"/>
      <c r="BN648" s="98"/>
    </row>
    <row r="649">
      <c r="A649" s="485" t="b">
        <v>0</v>
      </c>
      <c r="B649" s="128"/>
      <c r="C649" s="129"/>
      <c r="D649" s="130"/>
      <c r="E649" s="131"/>
      <c r="F649" s="132"/>
      <c r="G649" s="132"/>
      <c r="H649" s="132"/>
      <c r="I649" s="132"/>
      <c r="J649" s="132"/>
      <c r="K649" s="130"/>
      <c r="L649" s="130"/>
      <c r="M649" s="130"/>
      <c r="N649" s="195"/>
      <c r="O649" s="369"/>
      <c r="P649" s="370"/>
      <c r="Q649" s="196"/>
      <c r="R649" s="197"/>
      <c r="S649" s="198"/>
      <c r="T649" s="199"/>
      <c r="U649" s="200"/>
      <c r="V649" s="201"/>
      <c r="W649" s="202"/>
      <c r="X649" s="202"/>
      <c r="Y649" s="143"/>
      <c r="Z649" s="367"/>
      <c r="AA649" s="140"/>
      <c r="AB649" s="420"/>
      <c r="AC649" s="421"/>
      <c r="AD649" s="206"/>
      <c r="AE649" s="144"/>
      <c r="AF649" s="133"/>
      <c r="AG649" s="144"/>
      <c r="AH649" s="430"/>
      <c r="AI649" s="146"/>
      <c r="AJ649" s="144"/>
      <c r="AK649" s="147"/>
      <c r="AL649" s="114"/>
      <c r="AM649" s="211"/>
      <c r="AN649" s="132"/>
      <c r="AO649" s="132"/>
      <c r="AP649" s="149"/>
      <c r="AQ649" s="150"/>
      <c r="AR649" s="149"/>
      <c r="AS649" s="132"/>
      <c r="AT649" s="132"/>
      <c r="AU649" s="132"/>
      <c r="AV649" s="132"/>
      <c r="AW649" s="132"/>
      <c r="AX649" s="132"/>
      <c r="AY649" s="132"/>
      <c r="AZ649" s="132"/>
      <c r="BA649" s="132"/>
      <c r="BB649" s="132"/>
      <c r="BC649" s="132"/>
      <c r="BD649" s="132"/>
      <c r="BE649" s="132"/>
      <c r="BF649" s="132"/>
      <c r="BG649" s="132"/>
      <c r="BH649" s="132"/>
      <c r="BI649" s="132"/>
      <c r="BJ649" s="132"/>
      <c r="BK649" s="132"/>
      <c r="BL649" s="132"/>
      <c r="BM649" s="132"/>
      <c r="BN649" s="132"/>
    </row>
    <row r="650">
      <c r="A650" s="484" t="b">
        <v>0</v>
      </c>
      <c r="B650" s="94"/>
      <c r="C650" s="95"/>
      <c r="D650" s="96"/>
      <c r="E650" s="97"/>
      <c r="F650" s="98"/>
      <c r="G650" s="98"/>
      <c r="H650" s="98"/>
      <c r="I650" s="98"/>
      <c r="J650" s="98"/>
      <c r="K650" s="96"/>
      <c r="L650" s="96"/>
      <c r="M650" s="96"/>
      <c r="N650" s="270"/>
      <c r="O650" s="369"/>
      <c r="P650" s="370"/>
      <c r="Q650" s="196"/>
      <c r="R650" s="197"/>
      <c r="S650" s="198"/>
      <c r="T650" s="199"/>
      <c r="U650" s="200"/>
      <c r="V650" s="201"/>
      <c r="W650" s="202"/>
      <c r="X650" s="202"/>
      <c r="Y650" s="109"/>
      <c r="Z650" s="280"/>
      <c r="AA650" s="106"/>
      <c r="AB650" s="281"/>
      <c r="AC650" s="282"/>
      <c r="AD650" s="273"/>
      <c r="AE650" s="110"/>
      <c r="AF650" s="99"/>
      <c r="AG650" s="110"/>
      <c r="AH650" s="427"/>
      <c r="AI650" s="112"/>
      <c r="AJ650" s="110"/>
      <c r="AK650" s="113"/>
      <c r="AL650" s="114"/>
      <c r="AM650" s="278"/>
      <c r="AN650" s="98"/>
      <c r="AO650" s="98"/>
      <c r="AP650" s="116"/>
      <c r="AQ650" s="117"/>
      <c r="AR650" s="116"/>
      <c r="AS650" s="98"/>
      <c r="AT650" s="98"/>
      <c r="AU650" s="98"/>
      <c r="AV650" s="98"/>
      <c r="AW650" s="98"/>
      <c r="AX650" s="98"/>
      <c r="AY650" s="98"/>
      <c r="AZ650" s="98"/>
      <c r="BA650" s="98"/>
      <c r="BB650" s="98"/>
      <c r="BC650" s="98"/>
      <c r="BD650" s="98"/>
      <c r="BE650" s="98"/>
      <c r="BF650" s="98"/>
      <c r="BG650" s="98"/>
      <c r="BH650" s="98"/>
      <c r="BI650" s="98"/>
      <c r="BJ650" s="98"/>
      <c r="BK650" s="98"/>
      <c r="BL650" s="98"/>
      <c r="BM650" s="98"/>
      <c r="BN650" s="98"/>
    </row>
    <row r="651">
      <c r="A651" s="485" t="b">
        <v>0</v>
      </c>
      <c r="B651" s="128"/>
      <c r="C651" s="129"/>
      <c r="D651" s="130"/>
      <c r="E651" s="131"/>
      <c r="F651" s="132"/>
      <c r="G651" s="132"/>
      <c r="H651" s="132"/>
      <c r="I651" s="132"/>
      <c r="J651" s="132"/>
      <c r="K651" s="130"/>
      <c r="L651" s="130"/>
      <c r="M651" s="130"/>
      <c r="N651" s="195"/>
      <c r="O651" s="369"/>
      <c r="P651" s="370"/>
      <c r="Q651" s="196"/>
      <c r="R651" s="197"/>
      <c r="S651" s="198"/>
      <c r="T651" s="199"/>
      <c r="U651" s="200"/>
      <c r="V651" s="201"/>
      <c r="W651" s="202"/>
      <c r="X651" s="202"/>
      <c r="Y651" s="143"/>
      <c r="Z651" s="367"/>
      <c r="AA651" s="140"/>
      <c r="AB651" s="420"/>
      <c r="AC651" s="421"/>
      <c r="AD651" s="206"/>
      <c r="AE651" s="144"/>
      <c r="AF651" s="133"/>
      <c r="AG651" s="144"/>
      <c r="AH651" s="430"/>
      <c r="AI651" s="146"/>
      <c r="AJ651" s="144"/>
      <c r="AK651" s="147"/>
      <c r="AL651" s="114"/>
      <c r="AM651" s="211"/>
      <c r="AN651" s="132"/>
      <c r="AO651" s="132"/>
      <c r="AP651" s="149"/>
      <c r="AQ651" s="150"/>
      <c r="AR651" s="149"/>
      <c r="AS651" s="132"/>
      <c r="AT651" s="132"/>
      <c r="AU651" s="132"/>
      <c r="AV651" s="132"/>
      <c r="AW651" s="132"/>
      <c r="AX651" s="132"/>
      <c r="AY651" s="132"/>
      <c r="AZ651" s="132"/>
      <c r="BA651" s="132"/>
      <c r="BB651" s="132"/>
      <c r="BC651" s="132"/>
      <c r="BD651" s="132"/>
      <c r="BE651" s="132"/>
      <c r="BF651" s="132"/>
      <c r="BG651" s="132"/>
      <c r="BH651" s="132"/>
      <c r="BI651" s="132"/>
      <c r="BJ651" s="132"/>
      <c r="BK651" s="132"/>
      <c r="BL651" s="132"/>
      <c r="BM651" s="132"/>
      <c r="BN651" s="132"/>
    </row>
    <row r="652">
      <c r="A652" s="484" t="b">
        <v>0</v>
      </c>
      <c r="B652" s="94"/>
      <c r="C652" s="95"/>
      <c r="D652" s="96"/>
      <c r="E652" s="97"/>
      <c r="F652" s="98"/>
      <c r="G652" s="98"/>
      <c r="H652" s="98"/>
      <c r="I652" s="98"/>
      <c r="J652" s="98"/>
      <c r="K652" s="96"/>
      <c r="L652" s="96"/>
      <c r="M652" s="96"/>
      <c r="N652" s="270"/>
      <c r="O652" s="369"/>
      <c r="P652" s="370"/>
      <c r="Q652" s="196"/>
      <c r="R652" s="197"/>
      <c r="S652" s="198"/>
      <c r="T652" s="199"/>
      <c r="U652" s="200"/>
      <c r="V652" s="201"/>
      <c r="W652" s="202"/>
      <c r="X652" s="202"/>
      <c r="Y652" s="109"/>
      <c r="Z652" s="280"/>
      <c r="AA652" s="106"/>
      <c r="AB652" s="281"/>
      <c r="AC652" s="282"/>
      <c r="AD652" s="273"/>
      <c r="AE652" s="110"/>
      <c r="AF652" s="99"/>
      <c r="AG652" s="110"/>
      <c r="AH652" s="427"/>
      <c r="AI652" s="112"/>
      <c r="AJ652" s="110"/>
      <c r="AK652" s="113"/>
      <c r="AL652" s="114"/>
      <c r="AM652" s="278"/>
      <c r="AN652" s="98"/>
      <c r="AO652" s="98"/>
      <c r="AP652" s="116"/>
      <c r="AQ652" s="117"/>
      <c r="AR652" s="116"/>
      <c r="AS652" s="98"/>
      <c r="AT652" s="98"/>
      <c r="AU652" s="98"/>
      <c r="AV652" s="98"/>
      <c r="AW652" s="98"/>
      <c r="AX652" s="98"/>
      <c r="AY652" s="98"/>
      <c r="AZ652" s="98"/>
      <c r="BA652" s="98"/>
      <c r="BB652" s="98"/>
      <c r="BC652" s="98"/>
      <c r="BD652" s="98"/>
      <c r="BE652" s="98"/>
      <c r="BF652" s="98"/>
      <c r="BG652" s="98"/>
      <c r="BH652" s="98"/>
      <c r="BI652" s="98"/>
      <c r="BJ652" s="98"/>
      <c r="BK652" s="98"/>
      <c r="BL652" s="98"/>
      <c r="BM652" s="98"/>
      <c r="BN652" s="98"/>
    </row>
    <row r="653">
      <c r="A653" s="485" t="b">
        <v>0</v>
      </c>
      <c r="B653" s="128"/>
      <c r="C653" s="129"/>
      <c r="D653" s="130"/>
      <c r="E653" s="131"/>
      <c r="F653" s="132"/>
      <c r="G653" s="132"/>
      <c r="H653" s="132"/>
      <c r="I653" s="132"/>
      <c r="J653" s="132"/>
      <c r="K653" s="130"/>
      <c r="L653" s="130"/>
      <c r="M653" s="130"/>
      <c r="N653" s="195"/>
      <c r="O653" s="369"/>
      <c r="P653" s="370"/>
      <c r="Q653" s="196"/>
      <c r="R653" s="197"/>
      <c r="S653" s="198"/>
      <c r="T653" s="199"/>
      <c r="U653" s="200"/>
      <c r="V653" s="201"/>
      <c r="W653" s="202"/>
      <c r="X653" s="202"/>
      <c r="Y653" s="143"/>
      <c r="Z653" s="367"/>
      <c r="AA653" s="140"/>
      <c r="AB653" s="420"/>
      <c r="AC653" s="421"/>
      <c r="AD653" s="206"/>
      <c r="AE653" s="144"/>
      <c r="AF653" s="133"/>
      <c r="AG653" s="144"/>
      <c r="AH653" s="430"/>
      <c r="AI653" s="146"/>
      <c r="AJ653" s="144"/>
      <c r="AK653" s="147"/>
      <c r="AL653" s="114"/>
      <c r="AM653" s="211"/>
      <c r="AN653" s="132"/>
      <c r="AO653" s="132"/>
      <c r="AP653" s="149"/>
      <c r="AQ653" s="150"/>
      <c r="AR653" s="149"/>
      <c r="AS653" s="132"/>
      <c r="AT653" s="132"/>
      <c r="AU653" s="132"/>
      <c r="AV653" s="132"/>
      <c r="AW653" s="132"/>
      <c r="AX653" s="132"/>
      <c r="AY653" s="132"/>
      <c r="AZ653" s="132"/>
      <c r="BA653" s="132"/>
      <c r="BB653" s="132"/>
      <c r="BC653" s="132"/>
      <c r="BD653" s="132"/>
      <c r="BE653" s="132"/>
      <c r="BF653" s="132"/>
      <c r="BG653" s="132"/>
      <c r="BH653" s="132"/>
      <c r="BI653" s="132"/>
      <c r="BJ653" s="132"/>
      <c r="BK653" s="132"/>
      <c r="BL653" s="132"/>
      <c r="BM653" s="132"/>
      <c r="BN653" s="132"/>
    </row>
    <row r="654">
      <c r="A654" s="484" t="b">
        <v>0</v>
      </c>
      <c r="B654" s="94"/>
      <c r="C654" s="95"/>
      <c r="D654" s="96"/>
      <c r="E654" s="97"/>
      <c r="F654" s="98"/>
      <c r="G654" s="98"/>
      <c r="H654" s="98"/>
      <c r="I654" s="98"/>
      <c r="J654" s="98"/>
      <c r="K654" s="96"/>
      <c r="L654" s="96"/>
      <c r="M654" s="96"/>
      <c r="N654" s="270"/>
      <c r="O654" s="369"/>
      <c r="P654" s="370"/>
      <c r="Q654" s="196"/>
      <c r="R654" s="197"/>
      <c r="S654" s="198"/>
      <c r="T654" s="199"/>
      <c r="U654" s="200"/>
      <c r="V654" s="201"/>
      <c r="W654" s="202"/>
      <c r="X654" s="202"/>
      <c r="Y654" s="109"/>
      <c r="Z654" s="280"/>
      <c r="AA654" s="106"/>
      <c r="AB654" s="281"/>
      <c r="AC654" s="282"/>
      <c r="AD654" s="273"/>
      <c r="AE654" s="110"/>
      <c r="AF654" s="99"/>
      <c r="AG654" s="110"/>
      <c r="AH654" s="427"/>
      <c r="AI654" s="112"/>
      <c r="AJ654" s="110"/>
      <c r="AK654" s="113"/>
      <c r="AL654" s="114"/>
      <c r="AM654" s="278"/>
      <c r="AN654" s="98"/>
      <c r="AO654" s="98"/>
      <c r="AP654" s="116"/>
      <c r="AQ654" s="117"/>
      <c r="AR654" s="116"/>
      <c r="AS654" s="98"/>
      <c r="AT654" s="98"/>
      <c r="AU654" s="98"/>
      <c r="AV654" s="98"/>
      <c r="AW654" s="98"/>
      <c r="AX654" s="98"/>
      <c r="AY654" s="98"/>
      <c r="AZ654" s="98"/>
      <c r="BA654" s="98"/>
      <c r="BB654" s="98"/>
      <c r="BC654" s="98"/>
      <c r="BD654" s="98"/>
      <c r="BE654" s="98"/>
      <c r="BF654" s="98"/>
      <c r="BG654" s="98"/>
      <c r="BH654" s="98"/>
      <c r="BI654" s="98"/>
      <c r="BJ654" s="98"/>
      <c r="BK654" s="98"/>
      <c r="BL654" s="98"/>
      <c r="BM654" s="98"/>
      <c r="BN654" s="98"/>
    </row>
    <row r="655">
      <c r="A655" s="485" t="b">
        <v>0</v>
      </c>
      <c r="B655" s="128"/>
      <c r="C655" s="129"/>
      <c r="D655" s="130"/>
      <c r="E655" s="131"/>
      <c r="F655" s="132"/>
      <c r="G655" s="132"/>
      <c r="H655" s="132"/>
      <c r="I655" s="132"/>
      <c r="J655" s="132"/>
      <c r="K655" s="130"/>
      <c r="L655" s="130"/>
      <c r="M655" s="130"/>
      <c r="N655" s="195"/>
      <c r="O655" s="369"/>
      <c r="P655" s="370"/>
      <c r="Q655" s="196"/>
      <c r="R655" s="197"/>
      <c r="S655" s="198"/>
      <c r="T655" s="199"/>
      <c r="U655" s="200"/>
      <c r="V655" s="201"/>
      <c r="W655" s="202"/>
      <c r="X655" s="202"/>
      <c r="Y655" s="143"/>
      <c r="Z655" s="367"/>
      <c r="AA655" s="140"/>
      <c r="AB655" s="420"/>
      <c r="AC655" s="421"/>
      <c r="AD655" s="206"/>
      <c r="AE655" s="144"/>
      <c r="AF655" s="133"/>
      <c r="AG655" s="144"/>
      <c r="AH655" s="430"/>
      <c r="AI655" s="146"/>
      <c r="AJ655" s="144"/>
      <c r="AK655" s="147"/>
      <c r="AL655" s="114"/>
      <c r="AM655" s="211"/>
      <c r="AN655" s="132"/>
      <c r="AO655" s="132"/>
      <c r="AP655" s="149"/>
      <c r="AQ655" s="150"/>
      <c r="AR655" s="149"/>
      <c r="AS655" s="132"/>
      <c r="AT655" s="132"/>
      <c r="AU655" s="132"/>
      <c r="AV655" s="132"/>
      <c r="AW655" s="132"/>
      <c r="AX655" s="132"/>
      <c r="AY655" s="132"/>
      <c r="AZ655" s="132"/>
      <c r="BA655" s="132"/>
      <c r="BB655" s="132"/>
      <c r="BC655" s="132"/>
      <c r="BD655" s="132"/>
      <c r="BE655" s="132"/>
      <c r="BF655" s="132"/>
      <c r="BG655" s="132"/>
      <c r="BH655" s="132"/>
      <c r="BI655" s="132"/>
      <c r="BJ655" s="132"/>
      <c r="BK655" s="132"/>
      <c r="BL655" s="132"/>
      <c r="BM655" s="132"/>
      <c r="BN655" s="132"/>
    </row>
    <row r="656">
      <c r="A656" s="484" t="b">
        <v>0</v>
      </c>
      <c r="B656" s="94"/>
      <c r="C656" s="95"/>
      <c r="D656" s="96"/>
      <c r="E656" s="97"/>
      <c r="F656" s="98"/>
      <c r="G656" s="98"/>
      <c r="H656" s="98"/>
      <c r="I656" s="98"/>
      <c r="J656" s="98"/>
      <c r="K656" s="96"/>
      <c r="L656" s="96"/>
      <c r="M656" s="96"/>
      <c r="N656" s="270"/>
      <c r="O656" s="369"/>
      <c r="P656" s="370"/>
      <c r="Q656" s="196"/>
      <c r="R656" s="197"/>
      <c r="S656" s="198"/>
      <c r="T656" s="199"/>
      <c r="U656" s="200"/>
      <c r="V656" s="201"/>
      <c r="W656" s="202"/>
      <c r="X656" s="202"/>
      <c r="Y656" s="109"/>
      <c r="Z656" s="280"/>
      <c r="AA656" s="106"/>
      <c r="AB656" s="281"/>
      <c r="AC656" s="282"/>
      <c r="AD656" s="273"/>
      <c r="AE656" s="110"/>
      <c r="AF656" s="99"/>
      <c r="AG656" s="110"/>
      <c r="AH656" s="427"/>
      <c r="AI656" s="112"/>
      <c r="AJ656" s="110"/>
      <c r="AK656" s="113"/>
      <c r="AL656" s="114"/>
      <c r="AM656" s="278"/>
      <c r="AN656" s="98"/>
      <c r="AO656" s="98"/>
      <c r="AP656" s="116"/>
      <c r="AQ656" s="117"/>
      <c r="AR656" s="116"/>
      <c r="AS656" s="98"/>
      <c r="AT656" s="98"/>
      <c r="AU656" s="98"/>
      <c r="AV656" s="98"/>
      <c r="AW656" s="98"/>
      <c r="AX656" s="98"/>
      <c r="AY656" s="98"/>
      <c r="AZ656" s="98"/>
      <c r="BA656" s="98"/>
      <c r="BB656" s="98"/>
      <c r="BC656" s="98"/>
      <c r="BD656" s="98"/>
      <c r="BE656" s="98"/>
      <c r="BF656" s="98"/>
      <c r="BG656" s="98"/>
      <c r="BH656" s="98"/>
      <c r="BI656" s="98"/>
      <c r="BJ656" s="98"/>
      <c r="BK656" s="98"/>
      <c r="BL656" s="98"/>
      <c r="BM656" s="98"/>
      <c r="BN656" s="98"/>
    </row>
    <row r="657">
      <c r="A657" s="485" t="b">
        <v>0</v>
      </c>
      <c r="B657" s="128"/>
      <c r="C657" s="129"/>
      <c r="D657" s="130"/>
      <c r="E657" s="131"/>
      <c r="F657" s="132"/>
      <c r="G657" s="132"/>
      <c r="H657" s="132"/>
      <c r="I657" s="132"/>
      <c r="J657" s="132"/>
      <c r="K657" s="130"/>
      <c r="L657" s="130"/>
      <c r="M657" s="130"/>
      <c r="N657" s="195"/>
      <c r="O657" s="369"/>
      <c r="P657" s="370"/>
      <c r="Q657" s="196"/>
      <c r="R657" s="197"/>
      <c r="S657" s="198"/>
      <c r="T657" s="199"/>
      <c r="U657" s="200"/>
      <c r="V657" s="201"/>
      <c r="W657" s="202"/>
      <c r="X657" s="202"/>
      <c r="Y657" s="143"/>
      <c r="Z657" s="367"/>
      <c r="AA657" s="140"/>
      <c r="AB657" s="420"/>
      <c r="AC657" s="421"/>
      <c r="AD657" s="206"/>
      <c r="AE657" s="144"/>
      <c r="AF657" s="133"/>
      <c r="AG657" s="144"/>
      <c r="AH657" s="430"/>
      <c r="AI657" s="146"/>
      <c r="AJ657" s="144"/>
      <c r="AK657" s="147"/>
      <c r="AL657" s="114"/>
      <c r="AM657" s="211"/>
      <c r="AN657" s="132"/>
      <c r="AO657" s="132"/>
      <c r="AP657" s="149"/>
      <c r="AQ657" s="150"/>
      <c r="AR657" s="149"/>
      <c r="AS657" s="132"/>
      <c r="AT657" s="132"/>
      <c r="AU657" s="132"/>
      <c r="AV657" s="132"/>
      <c r="AW657" s="132"/>
      <c r="AX657" s="132"/>
      <c r="AY657" s="132"/>
      <c r="AZ657" s="132"/>
      <c r="BA657" s="132"/>
      <c r="BB657" s="132"/>
      <c r="BC657" s="132"/>
      <c r="BD657" s="132"/>
      <c r="BE657" s="132"/>
      <c r="BF657" s="132"/>
      <c r="BG657" s="132"/>
      <c r="BH657" s="132"/>
      <c r="BI657" s="132"/>
      <c r="BJ657" s="132"/>
      <c r="BK657" s="132"/>
      <c r="BL657" s="132"/>
      <c r="BM657" s="132"/>
      <c r="BN657" s="132"/>
    </row>
    <row r="658">
      <c r="A658" s="484" t="b">
        <v>0</v>
      </c>
      <c r="B658" s="94"/>
      <c r="C658" s="95"/>
      <c r="D658" s="96"/>
      <c r="E658" s="97"/>
      <c r="F658" s="98"/>
      <c r="G658" s="98"/>
      <c r="H658" s="98"/>
      <c r="I658" s="98"/>
      <c r="J658" s="98"/>
      <c r="K658" s="96"/>
      <c r="L658" s="96"/>
      <c r="M658" s="96"/>
      <c r="N658" s="270"/>
      <c r="O658" s="369"/>
      <c r="P658" s="370"/>
      <c r="Q658" s="196"/>
      <c r="R658" s="197"/>
      <c r="S658" s="198"/>
      <c r="T658" s="199"/>
      <c r="U658" s="200"/>
      <c r="V658" s="201"/>
      <c r="W658" s="202"/>
      <c r="X658" s="202"/>
      <c r="Y658" s="109"/>
      <c r="Z658" s="280"/>
      <c r="AA658" s="106"/>
      <c r="AB658" s="281"/>
      <c r="AC658" s="282"/>
      <c r="AD658" s="273"/>
      <c r="AE658" s="110"/>
      <c r="AF658" s="99"/>
      <c r="AG658" s="110"/>
      <c r="AH658" s="427"/>
      <c r="AI658" s="112"/>
      <c r="AJ658" s="110"/>
      <c r="AK658" s="113"/>
      <c r="AL658" s="114"/>
      <c r="AM658" s="278"/>
      <c r="AN658" s="98"/>
      <c r="AO658" s="98"/>
      <c r="AP658" s="116"/>
      <c r="AQ658" s="117"/>
      <c r="AR658" s="116"/>
      <c r="AS658" s="98"/>
      <c r="AT658" s="98"/>
      <c r="AU658" s="98"/>
      <c r="AV658" s="98"/>
      <c r="AW658" s="98"/>
      <c r="AX658" s="98"/>
      <c r="AY658" s="98"/>
      <c r="AZ658" s="98"/>
      <c r="BA658" s="98"/>
      <c r="BB658" s="98"/>
      <c r="BC658" s="98"/>
      <c r="BD658" s="98"/>
      <c r="BE658" s="98"/>
      <c r="BF658" s="98"/>
      <c r="BG658" s="98"/>
      <c r="BH658" s="98"/>
      <c r="BI658" s="98"/>
      <c r="BJ658" s="98"/>
      <c r="BK658" s="98"/>
      <c r="BL658" s="98"/>
      <c r="BM658" s="98"/>
      <c r="BN658" s="98"/>
    </row>
    <row r="659">
      <c r="A659" s="485" t="b">
        <v>0</v>
      </c>
      <c r="B659" s="128"/>
      <c r="C659" s="129"/>
      <c r="D659" s="130"/>
      <c r="E659" s="131"/>
      <c r="F659" s="132"/>
      <c r="G659" s="132"/>
      <c r="H659" s="132"/>
      <c r="I659" s="132"/>
      <c r="J659" s="132"/>
      <c r="K659" s="130"/>
      <c r="L659" s="130"/>
      <c r="M659" s="130"/>
      <c r="N659" s="195"/>
      <c r="O659" s="369"/>
      <c r="P659" s="370"/>
      <c r="Q659" s="196"/>
      <c r="R659" s="197"/>
      <c r="S659" s="198"/>
      <c r="T659" s="199"/>
      <c r="U659" s="200"/>
      <c r="V659" s="201"/>
      <c r="W659" s="202"/>
      <c r="X659" s="202"/>
      <c r="Y659" s="143"/>
      <c r="Z659" s="367"/>
      <c r="AA659" s="140"/>
      <c r="AB659" s="420"/>
      <c r="AC659" s="421"/>
      <c r="AD659" s="206"/>
      <c r="AE659" s="144"/>
      <c r="AF659" s="133"/>
      <c r="AG659" s="144"/>
      <c r="AH659" s="430"/>
      <c r="AI659" s="146"/>
      <c r="AJ659" s="144"/>
      <c r="AK659" s="147"/>
      <c r="AL659" s="114"/>
      <c r="AM659" s="211"/>
      <c r="AN659" s="132"/>
      <c r="AO659" s="132"/>
      <c r="AP659" s="149"/>
      <c r="AQ659" s="150"/>
      <c r="AR659" s="149"/>
      <c r="AS659" s="132"/>
      <c r="AT659" s="132"/>
      <c r="AU659" s="132"/>
      <c r="AV659" s="132"/>
      <c r="AW659" s="132"/>
      <c r="AX659" s="132"/>
      <c r="AY659" s="132"/>
      <c r="AZ659" s="132"/>
      <c r="BA659" s="132"/>
      <c r="BB659" s="132"/>
      <c r="BC659" s="132"/>
      <c r="BD659" s="132"/>
      <c r="BE659" s="132"/>
      <c r="BF659" s="132"/>
      <c r="BG659" s="132"/>
      <c r="BH659" s="132"/>
      <c r="BI659" s="132"/>
      <c r="BJ659" s="132"/>
      <c r="BK659" s="132"/>
      <c r="BL659" s="132"/>
      <c r="BM659" s="132"/>
      <c r="BN659" s="132"/>
    </row>
    <row r="660">
      <c r="A660" s="484" t="b">
        <v>0</v>
      </c>
      <c r="B660" s="94"/>
      <c r="C660" s="95"/>
      <c r="D660" s="96"/>
      <c r="E660" s="97"/>
      <c r="F660" s="98"/>
      <c r="G660" s="98"/>
      <c r="H660" s="98"/>
      <c r="I660" s="98"/>
      <c r="J660" s="98"/>
      <c r="K660" s="96"/>
      <c r="L660" s="96"/>
      <c r="M660" s="96"/>
      <c r="N660" s="270"/>
      <c r="O660" s="369"/>
      <c r="P660" s="370"/>
      <c r="Q660" s="196"/>
      <c r="R660" s="197"/>
      <c r="S660" s="198"/>
      <c r="T660" s="199"/>
      <c r="U660" s="200"/>
      <c r="V660" s="201"/>
      <c r="W660" s="202"/>
      <c r="X660" s="202"/>
      <c r="Y660" s="109"/>
      <c r="Z660" s="280"/>
      <c r="AA660" s="106"/>
      <c r="AB660" s="281"/>
      <c r="AC660" s="282"/>
      <c r="AD660" s="273"/>
      <c r="AE660" s="110"/>
      <c r="AF660" s="99"/>
      <c r="AG660" s="110"/>
      <c r="AH660" s="427"/>
      <c r="AI660" s="112"/>
      <c r="AJ660" s="110"/>
      <c r="AK660" s="113"/>
      <c r="AL660" s="114"/>
      <c r="AM660" s="278"/>
      <c r="AN660" s="98"/>
      <c r="AO660" s="98"/>
      <c r="AP660" s="116"/>
      <c r="AQ660" s="117"/>
      <c r="AR660" s="116"/>
      <c r="AS660" s="98"/>
      <c r="AT660" s="98"/>
      <c r="AU660" s="98"/>
      <c r="AV660" s="98"/>
      <c r="AW660" s="98"/>
      <c r="AX660" s="98"/>
      <c r="AY660" s="98"/>
      <c r="AZ660" s="98"/>
      <c r="BA660" s="98"/>
      <c r="BB660" s="98"/>
      <c r="BC660" s="98"/>
      <c r="BD660" s="98"/>
      <c r="BE660" s="98"/>
      <c r="BF660" s="98"/>
      <c r="BG660" s="98"/>
      <c r="BH660" s="98"/>
      <c r="BI660" s="98"/>
      <c r="BJ660" s="98"/>
      <c r="BK660" s="98"/>
      <c r="BL660" s="98"/>
      <c r="BM660" s="98"/>
      <c r="BN660" s="98"/>
    </row>
    <row r="661">
      <c r="A661" s="485" t="b">
        <v>0</v>
      </c>
      <c r="B661" s="128"/>
      <c r="C661" s="129"/>
      <c r="D661" s="130"/>
      <c r="E661" s="131"/>
      <c r="F661" s="132"/>
      <c r="G661" s="132"/>
      <c r="H661" s="132"/>
      <c r="I661" s="132"/>
      <c r="J661" s="132"/>
      <c r="K661" s="130"/>
      <c r="L661" s="130"/>
      <c r="M661" s="130"/>
      <c r="N661" s="195"/>
      <c r="O661" s="369"/>
      <c r="P661" s="370"/>
      <c r="Q661" s="196"/>
      <c r="R661" s="197"/>
      <c r="S661" s="198"/>
      <c r="T661" s="199"/>
      <c r="U661" s="200"/>
      <c r="V661" s="201"/>
      <c r="W661" s="202"/>
      <c r="X661" s="202"/>
      <c r="Y661" s="143"/>
      <c r="Z661" s="367"/>
      <c r="AA661" s="140"/>
      <c r="AB661" s="420"/>
      <c r="AC661" s="421"/>
      <c r="AD661" s="206"/>
      <c r="AE661" s="144"/>
      <c r="AF661" s="133"/>
      <c r="AG661" s="144"/>
      <c r="AH661" s="430"/>
      <c r="AI661" s="146"/>
      <c r="AJ661" s="144"/>
      <c r="AK661" s="147"/>
      <c r="AL661" s="114"/>
      <c r="AM661" s="211"/>
      <c r="AN661" s="132"/>
      <c r="AO661" s="132"/>
      <c r="AP661" s="149"/>
      <c r="AQ661" s="150"/>
      <c r="AR661" s="149"/>
      <c r="AS661" s="132"/>
      <c r="AT661" s="132"/>
      <c r="AU661" s="132"/>
      <c r="AV661" s="132"/>
      <c r="AW661" s="132"/>
      <c r="AX661" s="132"/>
      <c r="AY661" s="132"/>
      <c r="AZ661" s="132"/>
      <c r="BA661" s="132"/>
      <c r="BB661" s="132"/>
      <c r="BC661" s="132"/>
      <c r="BD661" s="132"/>
      <c r="BE661" s="132"/>
      <c r="BF661" s="132"/>
      <c r="BG661" s="132"/>
      <c r="BH661" s="132"/>
      <c r="BI661" s="132"/>
      <c r="BJ661" s="132"/>
      <c r="BK661" s="132"/>
      <c r="BL661" s="132"/>
      <c r="BM661" s="132"/>
      <c r="BN661" s="132"/>
    </row>
    <row r="662">
      <c r="A662" s="484" t="b">
        <v>0</v>
      </c>
      <c r="B662" s="94"/>
      <c r="C662" s="95"/>
      <c r="D662" s="96"/>
      <c r="E662" s="97"/>
      <c r="F662" s="98"/>
      <c r="G662" s="98"/>
      <c r="H662" s="98"/>
      <c r="I662" s="98"/>
      <c r="J662" s="98"/>
      <c r="K662" s="96"/>
      <c r="L662" s="96"/>
      <c r="M662" s="96"/>
      <c r="N662" s="270"/>
      <c r="O662" s="369"/>
      <c r="P662" s="370"/>
      <c r="Q662" s="196"/>
      <c r="R662" s="197"/>
      <c r="S662" s="198"/>
      <c r="T662" s="199"/>
      <c r="U662" s="200"/>
      <c r="V662" s="201"/>
      <c r="W662" s="202"/>
      <c r="X662" s="202"/>
      <c r="Y662" s="109"/>
      <c r="Z662" s="280"/>
      <c r="AA662" s="106"/>
      <c r="AB662" s="281"/>
      <c r="AC662" s="282"/>
      <c r="AD662" s="273"/>
      <c r="AE662" s="110"/>
      <c r="AF662" s="99"/>
      <c r="AG662" s="110"/>
      <c r="AH662" s="427"/>
      <c r="AI662" s="112"/>
      <c r="AJ662" s="110"/>
      <c r="AK662" s="113"/>
      <c r="AL662" s="114"/>
      <c r="AM662" s="278"/>
      <c r="AN662" s="98"/>
      <c r="AO662" s="98"/>
      <c r="AP662" s="116"/>
      <c r="AQ662" s="117"/>
      <c r="AR662" s="116"/>
      <c r="AS662" s="98"/>
      <c r="AT662" s="98"/>
      <c r="AU662" s="98"/>
      <c r="AV662" s="98"/>
      <c r="AW662" s="98"/>
      <c r="AX662" s="98"/>
      <c r="AY662" s="98"/>
      <c r="AZ662" s="98"/>
      <c r="BA662" s="98"/>
      <c r="BB662" s="98"/>
      <c r="BC662" s="98"/>
      <c r="BD662" s="98"/>
      <c r="BE662" s="98"/>
      <c r="BF662" s="98"/>
      <c r="BG662" s="98"/>
      <c r="BH662" s="98"/>
      <c r="BI662" s="98"/>
      <c r="BJ662" s="98"/>
      <c r="BK662" s="98"/>
      <c r="BL662" s="98"/>
      <c r="BM662" s="98"/>
      <c r="BN662" s="98"/>
    </row>
    <row r="663">
      <c r="A663" s="485" t="b">
        <v>0</v>
      </c>
      <c r="B663" s="128"/>
      <c r="C663" s="129"/>
      <c r="D663" s="130"/>
      <c r="E663" s="131"/>
      <c r="F663" s="132"/>
      <c r="G663" s="132"/>
      <c r="H663" s="132"/>
      <c r="I663" s="132"/>
      <c r="J663" s="132"/>
      <c r="K663" s="130"/>
      <c r="L663" s="130"/>
      <c r="M663" s="130"/>
      <c r="N663" s="195"/>
      <c r="O663" s="369"/>
      <c r="P663" s="370"/>
      <c r="Q663" s="196"/>
      <c r="R663" s="197"/>
      <c r="S663" s="198"/>
      <c r="T663" s="199"/>
      <c r="U663" s="200"/>
      <c r="V663" s="201"/>
      <c r="W663" s="202"/>
      <c r="X663" s="202"/>
      <c r="Y663" s="143"/>
      <c r="Z663" s="367"/>
      <c r="AA663" s="140"/>
      <c r="AB663" s="420"/>
      <c r="AC663" s="421"/>
      <c r="AD663" s="206"/>
      <c r="AE663" s="144"/>
      <c r="AF663" s="133"/>
      <c r="AG663" s="144"/>
      <c r="AH663" s="430"/>
      <c r="AI663" s="146"/>
      <c r="AJ663" s="144"/>
      <c r="AK663" s="147"/>
      <c r="AL663" s="114"/>
      <c r="AM663" s="211"/>
      <c r="AN663" s="132"/>
      <c r="AO663" s="132"/>
      <c r="AP663" s="149"/>
      <c r="AQ663" s="150"/>
      <c r="AR663" s="149"/>
      <c r="AS663" s="132"/>
      <c r="AT663" s="132"/>
      <c r="AU663" s="132"/>
      <c r="AV663" s="132"/>
      <c r="AW663" s="132"/>
      <c r="AX663" s="132"/>
      <c r="AY663" s="132"/>
      <c r="AZ663" s="132"/>
      <c r="BA663" s="132"/>
      <c r="BB663" s="132"/>
      <c r="BC663" s="132"/>
      <c r="BD663" s="132"/>
      <c r="BE663" s="132"/>
      <c r="BF663" s="132"/>
      <c r="BG663" s="132"/>
      <c r="BH663" s="132"/>
      <c r="BI663" s="132"/>
      <c r="BJ663" s="132"/>
      <c r="BK663" s="132"/>
      <c r="BL663" s="132"/>
      <c r="BM663" s="132"/>
      <c r="BN663" s="132"/>
    </row>
    <row r="664">
      <c r="A664" s="484" t="b">
        <v>0</v>
      </c>
      <c r="B664" s="94"/>
      <c r="C664" s="95"/>
      <c r="D664" s="96"/>
      <c r="E664" s="97"/>
      <c r="F664" s="98"/>
      <c r="G664" s="98"/>
      <c r="H664" s="98"/>
      <c r="I664" s="98"/>
      <c r="J664" s="98"/>
      <c r="K664" s="96"/>
      <c r="L664" s="96"/>
      <c r="M664" s="96"/>
      <c r="N664" s="270"/>
      <c r="O664" s="369"/>
      <c r="P664" s="370"/>
      <c r="Q664" s="196"/>
      <c r="R664" s="197"/>
      <c r="S664" s="198"/>
      <c r="T664" s="199"/>
      <c r="U664" s="200"/>
      <c r="V664" s="201"/>
      <c r="W664" s="202"/>
      <c r="X664" s="202"/>
      <c r="Y664" s="109"/>
      <c r="Z664" s="280"/>
      <c r="AA664" s="106"/>
      <c r="AB664" s="281"/>
      <c r="AC664" s="282"/>
      <c r="AD664" s="273"/>
      <c r="AE664" s="110"/>
      <c r="AF664" s="99"/>
      <c r="AG664" s="110"/>
      <c r="AH664" s="427"/>
      <c r="AI664" s="112"/>
      <c r="AJ664" s="110"/>
      <c r="AK664" s="113"/>
      <c r="AL664" s="114"/>
      <c r="AM664" s="278"/>
      <c r="AN664" s="98"/>
      <c r="AO664" s="98"/>
      <c r="AP664" s="116"/>
      <c r="AQ664" s="117"/>
      <c r="AR664" s="116"/>
      <c r="AS664" s="98"/>
      <c r="AT664" s="98"/>
      <c r="AU664" s="98"/>
      <c r="AV664" s="98"/>
      <c r="AW664" s="98"/>
      <c r="AX664" s="98"/>
      <c r="AY664" s="98"/>
      <c r="AZ664" s="98"/>
      <c r="BA664" s="98"/>
      <c r="BB664" s="98"/>
      <c r="BC664" s="98"/>
      <c r="BD664" s="98"/>
      <c r="BE664" s="98"/>
      <c r="BF664" s="98"/>
      <c r="BG664" s="98"/>
      <c r="BH664" s="98"/>
      <c r="BI664" s="98"/>
      <c r="BJ664" s="98"/>
      <c r="BK664" s="98"/>
      <c r="BL664" s="98"/>
      <c r="BM664" s="98"/>
      <c r="BN664" s="98"/>
    </row>
    <row r="665">
      <c r="A665" s="485" t="b">
        <v>0</v>
      </c>
      <c r="B665" s="128"/>
      <c r="C665" s="129"/>
      <c r="D665" s="130"/>
      <c r="E665" s="131"/>
      <c r="F665" s="132"/>
      <c r="G665" s="132"/>
      <c r="H665" s="132"/>
      <c r="I665" s="132"/>
      <c r="J665" s="132"/>
      <c r="K665" s="130"/>
      <c r="L665" s="130"/>
      <c r="M665" s="130"/>
      <c r="N665" s="195"/>
      <c r="O665" s="369"/>
      <c r="P665" s="370"/>
      <c r="Q665" s="196"/>
      <c r="R665" s="197"/>
      <c r="S665" s="198"/>
      <c r="T665" s="199"/>
      <c r="U665" s="200"/>
      <c r="V665" s="201"/>
      <c r="W665" s="202"/>
      <c r="X665" s="202"/>
      <c r="Y665" s="143"/>
      <c r="Z665" s="367"/>
      <c r="AA665" s="140"/>
      <c r="AB665" s="420"/>
      <c r="AC665" s="421"/>
      <c r="AD665" s="206"/>
      <c r="AE665" s="144"/>
      <c r="AF665" s="133"/>
      <c r="AG665" s="144"/>
      <c r="AH665" s="430"/>
      <c r="AI665" s="146"/>
      <c r="AJ665" s="144"/>
      <c r="AK665" s="147"/>
      <c r="AL665" s="114"/>
      <c r="AM665" s="211"/>
      <c r="AN665" s="132"/>
      <c r="AO665" s="132"/>
      <c r="AP665" s="149"/>
      <c r="AQ665" s="150"/>
      <c r="AR665" s="149"/>
      <c r="AS665" s="132"/>
      <c r="AT665" s="132"/>
      <c r="AU665" s="132"/>
      <c r="AV665" s="132"/>
      <c r="AW665" s="132"/>
      <c r="AX665" s="132"/>
      <c r="AY665" s="132"/>
      <c r="AZ665" s="132"/>
      <c r="BA665" s="132"/>
      <c r="BB665" s="132"/>
      <c r="BC665" s="132"/>
      <c r="BD665" s="132"/>
      <c r="BE665" s="132"/>
      <c r="BF665" s="132"/>
      <c r="BG665" s="132"/>
      <c r="BH665" s="132"/>
      <c r="BI665" s="132"/>
      <c r="BJ665" s="132"/>
      <c r="BK665" s="132"/>
      <c r="BL665" s="132"/>
      <c r="BM665" s="132"/>
      <c r="BN665" s="132"/>
    </row>
    <row r="666">
      <c r="A666" s="484" t="b">
        <v>0</v>
      </c>
      <c r="B666" s="94"/>
      <c r="C666" s="95"/>
      <c r="D666" s="96"/>
      <c r="E666" s="97"/>
      <c r="F666" s="98"/>
      <c r="G666" s="98"/>
      <c r="H666" s="98"/>
      <c r="I666" s="98"/>
      <c r="J666" s="98"/>
      <c r="K666" s="96"/>
      <c r="L666" s="96"/>
      <c r="M666" s="96"/>
      <c r="N666" s="270"/>
      <c r="O666" s="369"/>
      <c r="P666" s="370"/>
      <c r="Q666" s="196"/>
      <c r="R666" s="197"/>
      <c r="S666" s="198"/>
      <c r="T666" s="199"/>
      <c r="U666" s="200"/>
      <c r="V666" s="201"/>
      <c r="W666" s="202"/>
      <c r="X666" s="202"/>
      <c r="Y666" s="109"/>
      <c r="Z666" s="280"/>
      <c r="AA666" s="106"/>
      <c r="AB666" s="281"/>
      <c r="AC666" s="282"/>
      <c r="AD666" s="273"/>
      <c r="AE666" s="110"/>
      <c r="AF666" s="99"/>
      <c r="AG666" s="110"/>
      <c r="AH666" s="427"/>
      <c r="AI666" s="112"/>
      <c r="AJ666" s="110"/>
      <c r="AK666" s="113"/>
      <c r="AL666" s="114"/>
      <c r="AM666" s="278"/>
      <c r="AN666" s="98"/>
      <c r="AO666" s="98"/>
      <c r="AP666" s="116"/>
      <c r="AQ666" s="117"/>
      <c r="AR666" s="116"/>
      <c r="AS666" s="98"/>
      <c r="AT666" s="98"/>
      <c r="AU666" s="98"/>
      <c r="AV666" s="98"/>
      <c r="AW666" s="98"/>
      <c r="AX666" s="98"/>
      <c r="AY666" s="98"/>
      <c r="AZ666" s="98"/>
      <c r="BA666" s="98"/>
      <c r="BB666" s="98"/>
      <c r="BC666" s="98"/>
      <c r="BD666" s="98"/>
      <c r="BE666" s="98"/>
      <c r="BF666" s="98"/>
      <c r="BG666" s="98"/>
      <c r="BH666" s="98"/>
      <c r="BI666" s="98"/>
      <c r="BJ666" s="98"/>
      <c r="BK666" s="98"/>
      <c r="BL666" s="98"/>
      <c r="BM666" s="98"/>
      <c r="BN666" s="98"/>
    </row>
    <row r="667">
      <c r="A667" s="485" t="b">
        <v>0</v>
      </c>
      <c r="B667" s="128"/>
      <c r="C667" s="129"/>
      <c r="D667" s="130"/>
      <c r="E667" s="131"/>
      <c r="F667" s="132"/>
      <c r="G667" s="132"/>
      <c r="H667" s="132"/>
      <c r="I667" s="132"/>
      <c r="J667" s="132"/>
      <c r="K667" s="130"/>
      <c r="L667" s="130"/>
      <c r="M667" s="130"/>
      <c r="N667" s="195"/>
      <c r="O667" s="369"/>
      <c r="P667" s="370"/>
      <c r="Q667" s="196"/>
      <c r="R667" s="197"/>
      <c r="S667" s="198"/>
      <c r="T667" s="199"/>
      <c r="U667" s="200"/>
      <c r="V667" s="201"/>
      <c r="W667" s="202"/>
      <c r="X667" s="202"/>
      <c r="Y667" s="143"/>
      <c r="Z667" s="367"/>
      <c r="AA667" s="140"/>
      <c r="AB667" s="420"/>
      <c r="AC667" s="421"/>
      <c r="AD667" s="206"/>
      <c r="AE667" s="144"/>
      <c r="AF667" s="133"/>
      <c r="AG667" s="144"/>
      <c r="AH667" s="430"/>
      <c r="AI667" s="146"/>
      <c r="AJ667" s="144"/>
      <c r="AK667" s="147"/>
      <c r="AL667" s="114"/>
      <c r="AM667" s="211"/>
      <c r="AN667" s="132"/>
      <c r="AO667" s="132"/>
      <c r="AP667" s="149"/>
      <c r="AQ667" s="150"/>
      <c r="AR667" s="149"/>
      <c r="AS667" s="132"/>
      <c r="AT667" s="132"/>
      <c r="AU667" s="132"/>
      <c r="AV667" s="132"/>
      <c r="AW667" s="132"/>
      <c r="AX667" s="132"/>
      <c r="AY667" s="132"/>
      <c r="AZ667" s="132"/>
      <c r="BA667" s="132"/>
      <c r="BB667" s="132"/>
      <c r="BC667" s="132"/>
      <c r="BD667" s="132"/>
      <c r="BE667" s="132"/>
      <c r="BF667" s="132"/>
      <c r="BG667" s="132"/>
      <c r="BH667" s="132"/>
      <c r="BI667" s="132"/>
      <c r="BJ667" s="132"/>
      <c r="BK667" s="132"/>
      <c r="BL667" s="132"/>
      <c r="BM667" s="132"/>
      <c r="BN667" s="132"/>
    </row>
    <row r="668">
      <c r="A668" s="484" t="b">
        <v>0</v>
      </c>
      <c r="B668" s="94"/>
      <c r="C668" s="95"/>
      <c r="D668" s="96"/>
      <c r="E668" s="97"/>
      <c r="F668" s="98"/>
      <c r="G668" s="98"/>
      <c r="H668" s="98"/>
      <c r="I668" s="98"/>
      <c r="J668" s="98"/>
      <c r="K668" s="96"/>
      <c r="L668" s="96"/>
      <c r="M668" s="96"/>
      <c r="N668" s="270"/>
      <c r="O668" s="369"/>
      <c r="P668" s="370"/>
      <c r="Q668" s="196"/>
      <c r="R668" s="197"/>
      <c r="S668" s="198"/>
      <c r="T668" s="199"/>
      <c r="U668" s="200"/>
      <c r="V668" s="201"/>
      <c r="W668" s="202"/>
      <c r="X668" s="202"/>
      <c r="Y668" s="109"/>
      <c r="Z668" s="280"/>
      <c r="AA668" s="106"/>
      <c r="AB668" s="281"/>
      <c r="AC668" s="282"/>
      <c r="AD668" s="273"/>
      <c r="AE668" s="110"/>
      <c r="AF668" s="99"/>
      <c r="AG668" s="110"/>
      <c r="AH668" s="427"/>
      <c r="AI668" s="112"/>
      <c r="AJ668" s="110"/>
      <c r="AK668" s="113"/>
      <c r="AL668" s="114"/>
      <c r="AM668" s="278"/>
      <c r="AN668" s="98"/>
      <c r="AO668" s="98"/>
      <c r="AP668" s="116"/>
      <c r="AQ668" s="117"/>
      <c r="AR668" s="116"/>
      <c r="AS668" s="98"/>
      <c r="AT668" s="98"/>
      <c r="AU668" s="98"/>
      <c r="AV668" s="98"/>
      <c r="AW668" s="98"/>
      <c r="AX668" s="98"/>
      <c r="AY668" s="98"/>
      <c r="AZ668" s="98"/>
      <c r="BA668" s="98"/>
      <c r="BB668" s="98"/>
      <c r="BC668" s="98"/>
      <c r="BD668" s="98"/>
      <c r="BE668" s="98"/>
      <c r="BF668" s="98"/>
      <c r="BG668" s="98"/>
      <c r="BH668" s="98"/>
      <c r="BI668" s="98"/>
      <c r="BJ668" s="98"/>
      <c r="BK668" s="98"/>
      <c r="BL668" s="98"/>
      <c r="BM668" s="98"/>
      <c r="BN668" s="98"/>
    </row>
    <row r="669">
      <c r="A669" s="485" t="b">
        <v>0</v>
      </c>
      <c r="B669" s="128"/>
      <c r="C669" s="129"/>
      <c r="D669" s="130"/>
      <c r="E669" s="131"/>
      <c r="F669" s="132"/>
      <c r="G669" s="132"/>
      <c r="H669" s="132"/>
      <c r="I669" s="132"/>
      <c r="J669" s="132"/>
      <c r="K669" s="130"/>
      <c r="L669" s="130"/>
      <c r="M669" s="130"/>
      <c r="N669" s="195"/>
      <c r="O669" s="369"/>
      <c r="P669" s="370"/>
      <c r="Q669" s="196"/>
      <c r="R669" s="197"/>
      <c r="S669" s="198"/>
      <c r="T669" s="199"/>
      <c r="U669" s="200"/>
      <c r="V669" s="201"/>
      <c r="W669" s="202"/>
      <c r="X669" s="202"/>
      <c r="Y669" s="143"/>
      <c r="Z669" s="367"/>
      <c r="AA669" s="140"/>
      <c r="AB669" s="420"/>
      <c r="AC669" s="421"/>
      <c r="AD669" s="206"/>
      <c r="AE669" s="144"/>
      <c r="AF669" s="133"/>
      <c r="AG669" s="144"/>
      <c r="AH669" s="430"/>
      <c r="AI669" s="146"/>
      <c r="AJ669" s="144"/>
      <c r="AK669" s="147"/>
      <c r="AL669" s="114"/>
      <c r="AM669" s="211"/>
      <c r="AN669" s="132"/>
      <c r="AO669" s="132"/>
      <c r="AP669" s="149"/>
      <c r="AQ669" s="150"/>
      <c r="AR669" s="149"/>
      <c r="AS669" s="132"/>
      <c r="AT669" s="132"/>
      <c r="AU669" s="132"/>
      <c r="AV669" s="132"/>
      <c r="AW669" s="132"/>
      <c r="AX669" s="132"/>
      <c r="AY669" s="132"/>
      <c r="AZ669" s="132"/>
      <c r="BA669" s="132"/>
      <c r="BB669" s="132"/>
      <c r="BC669" s="132"/>
      <c r="BD669" s="132"/>
      <c r="BE669" s="132"/>
      <c r="BF669" s="132"/>
      <c r="BG669" s="132"/>
      <c r="BH669" s="132"/>
      <c r="BI669" s="132"/>
      <c r="BJ669" s="132"/>
      <c r="BK669" s="132"/>
      <c r="BL669" s="132"/>
      <c r="BM669" s="132"/>
      <c r="BN669" s="132"/>
    </row>
    <row r="670">
      <c r="A670" s="484" t="b">
        <v>0</v>
      </c>
      <c r="B670" s="94"/>
      <c r="C670" s="95"/>
      <c r="D670" s="96"/>
      <c r="E670" s="97"/>
      <c r="F670" s="98"/>
      <c r="G670" s="98"/>
      <c r="H670" s="98"/>
      <c r="I670" s="98"/>
      <c r="J670" s="98"/>
      <c r="K670" s="96"/>
      <c r="L670" s="96"/>
      <c r="M670" s="96"/>
      <c r="N670" s="270"/>
      <c r="O670" s="369"/>
      <c r="P670" s="370"/>
      <c r="Q670" s="196"/>
      <c r="R670" s="197"/>
      <c r="S670" s="198"/>
      <c r="T670" s="199"/>
      <c r="U670" s="200"/>
      <c r="V670" s="201"/>
      <c r="W670" s="202"/>
      <c r="X670" s="202"/>
      <c r="Y670" s="109"/>
      <c r="Z670" s="280"/>
      <c r="AA670" s="106"/>
      <c r="AB670" s="281"/>
      <c r="AC670" s="282"/>
      <c r="AD670" s="273"/>
      <c r="AE670" s="110"/>
      <c r="AF670" s="99"/>
      <c r="AG670" s="110"/>
      <c r="AH670" s="427"/>
      <c r="AI670" s="112"/>
      <c r="AJ670" s="110"/>
      <c r="AK670" s="113"/>
      <c r="AL670" s="114"/>
      <c r="AM670" s="278"/>
      <c r="AN670" s="98"/>
      <c r="AO670" s="98"/>
      <c r="AP670" s="116"/>
      <c r="AQ670" s="117"/>
      <c r="AR670" s="116"/>
      <c r="AS670" s="98"/>
      <c r="AT670" s="98"/>
      <c r="AU670" s="98"/>
      <c r="AV670" s="98"/>
      <c r="AW670" s="98"/>
      <c r="AX670" s="98"/>
      <c r="AY670" s="98"/>
      <c r="AZ670" s="98"/>
      <c r="BA670" s="98"/>
      <c r="BB670" s="98"/>
      <c r="BC670" s="98"/>
      <c r="BD670" s="98"/>
      <c r="BE670" s="98"/>
      <c r="BF670" s="98"/>
      <c r="BG670" s="98"/>
      <c r="BH670" s="98"/>
      <c r="BI670" s="98"/>
      <c r="BJ670" s="98"/>
      <c r="BK670" s="98"/>
      <c r="BL670" s="98"/>
      <c r="BM670" s="98"/>
      <c r="BN670" s="98"/>
    </row>
    <row r="671">
      <c r="A671" s="485" t="b">
        <v>0</v>
      </c>
      <c r="B671" s="128"/>
      <c r="C671" s="129"/>
      <c r="D671" s="130"/>
      <c r="E671" s="131"/>
      <c r="F671" s="132"/>
      <c r="G671" s="132"/>
      <c r="H671" s="132"/>
      <c r="I671" s="132"/>
      <c r="J671" s="132"/>
      <c r="K671" s="130"/>
      <c r="L671" s="130"/>
      <c r="M671" s="130"/>
      <c r="N671" s="195"/>
      <c r="O671" s="369"/>
      <c r="P671" s="370"/>
      <c r="Q671" s="196"/>
      <c r="R671" s="197"/>
      <c r="S671" s="198"/>
      <c r="T671" s="199"/>
      <c r="U671" s="200"/>
      <c r="V671" s="201"/>
      <c r="W671" s="202"/>
      <c r="X671" s="202"/>
      <c r="Y671" s="143"/>
      <c r="Z671" s="367"/>
      <c r="AA671" s="140"/>
      <c r="AB671" s="420"/>
      <c r="AC671" s="421"/>
      <c r="AD671" s="206"/>
      <c r="AE671" s="144"/>
      <c r="AF671" s="133"/>
      <c r="AG671" s="144"/>
      <c r="AH671" s="430"/>
      <c r="AI671" s="146"/>
      <c r="AJ671" s="144"/>
      <c r="AK671" s="147"/>
      <c r="AL671" s="114"/>
      <c r="AM671" s="211"/>
      <c r="AN671" s="132"/>
      <c r="AO671" s="132"/>
      <c r="AP671" s="149"/>
      <c r="AQ671" s="150"/>
      <c r="AR671" s="149"/>
      <c r="AS671" s="132"/>
      <c r="AT671" s="132"/>
      <c r="AU671" s="132"/>
      <c r="AV671" s="132"/>
      <c r="AW671" s="132"/>
      <c r="AX671" s="132"/>
      <c r="AY671" s="132"/>
      <c r="AZ671" s="132"/>
      <c r="BA671" s="132"/>
      <c r="BB671" s="132"/>
      <c r="BC671" s="132"/>
      <c r="BD671" s="132"/>
      <c r="BE671" s="132"/>
      <c r="BF671" s="132"/>
      <c r="BG671" s="132"/>
      <c r="BH671" s="132"/>
      <c r="BI671" s="132"/>
      <c r="BJ671" s="132"/>
      <c r="BK671" s="132"/>
      <c r="BL671" s="132"/>
      <c r="BM671" s="132"/>
      <c r="BN671" s="132"/>
    </row>
    <row r="672">
      <c r="A672" s="484" t="b">
        <v>0</v>
      </c>
      <c r="B672" s="94"/>
      <c r="C672" s="95"/>
      <c r="D672" s="96"/>
      <c r="E672" s="97"/>
      <c r="F672" s="98"/>
      <c r="G672" s="98"/>
      <c r="H672" s="98"/>
      <c r="I672" s="98"/>
      <c r="J672" s="98"/>
      <c r="K672" s="96"/>
      <c r="L672" s="96"/>
      <c r="M672" s="96"/>
      <c r="N672" s="270"/>
      <c r="O672" s="369"/>
      <c r="P672" s="370"/>
      <c r="Q672" s="196"/>
      <c r="R672" s="197"/>
      <c r="S672" s="198"/>
      <c r="T672" s="199"/>
      <c r="U672" s="200"/>
      <c r="V672" s="201"/>
      <c r="W672" s="202"/>
      <c r="X672" s="202"/>
      <c r="Y672" s="109"/>
      <c r="Z672" s="280"/>
      <c r="AA672" s="106"/>
      <c r="AB672" s="281"/>
      <c r="AC672" s="282"/>
      <c r="AD672" s="273"/>
      <c r="AE672" s="110"/>
      <c r="AF672" s="99"/>
      <c r="AG672" s="110"/>
      <c r="AH672" s="427"/>
      <c r="AI672" s="112"/>
      <c r="AJ672" s="110"/>
      <c r="AK672" s="113"/>
      <c r="AL672" s="114"/>
      <c r="AM672" s="278"/>
      <c r="AN672" s="98"/>
      <c r="AO672" s="98"/>
      <c r="AP672" s="116"/>
      <c r="AQ672" s="117"/>
      <c r="AR672" s="116"/>
      <c r="AS672" s="98"/>
      <c r="AT672" s="98"/>
      <c r="AU672" s="98"/>
      <c r="AV672" s="98"/>
      <c r="AW672" s="98"/>
      <c r="AX672" s="98"/>
      <c r="AY672" s="98"/>
      <c r="AZ672" s="98"/>
      <c r="BA672" s="98"/>
      <c r="BB672" s="98"/>
      <c r="BC672" s="98"/>
      <c r="BD672" s="98"/>
      <c r="BE672" s="98"/>
      <c r="BF672" s="98"/>
      <c r="BG672" s="98"/>
      <c r="BH672" s="98"/>
      <c r="BI672" s="98"/>
      <c r="BJ672" s="98"/>
      <c r="BK672" s="98"/>
      <c r="BL672" s="98"/>
      <c r="BM672" s="98"/>
      <c r="BN672" s="98"/>
    </row>
    <row r="673">
      <c r="A673" s="485" t="b">
        <v>0</v>
      </c>
      <c r="B673" s="128"/>
      <c r="C673" s="129"/>
      <c r="D673" s="130"/>
      <c r="E673" s="131"/>
      <c r="F673" s="132"/>
      <c r="G673" s="132"/>
      <c r="H673" s="132"/>
      <c r="I673" s="132"/>
      <c r="J673" s="132"/>
      <c r="K673" s="130"/>
      <c r="L673" s="130"/>
      <c r="M673" s="130"/>
      <c r="N673" s="195"/>
      <c r="O673" s="369"/>
      <c r="P673" s="370"/>
      <c r="Q673" s="196"/>
      <c r="R673" s="197"/>
      <c r="S673" s="198"/>
      <c r="T673" s="199"/>
      <c r="U673" s="200"/>
      <c r="V673" s="201"/>
      <c r="W673" s="202"/>
      <c r="X673" s="202"/>
      <c r="Y673" s="143"/>
      <c r="Z673" s="367"/>
      <c r="AA673" s="140"/>
      <c r="AB673" s="420"/>
      <c r="AC673" s="421"/>
      <c r="AD673" s="206"/>
      <c r="AE673" s="144"/>
      <c r="AF673" s="133"/>
      <c r="AG673" s="144"/>
      <c r="AH673" s="430"/>
      <c r="AI673" s="146"/>
      <c r="AJ673" s="144"/>
      <c r="AK673" s="147"/>
      <c r="AL673" s="114"/>
      <c r="AM673" s="211"/>
      <c r="AN673" s="132"/>
      <c r="AO673" s="132"/>
      <c r="AP673" s="149"/>
      <c r="AQ673" s="150"/>
      <c r="AR673" s="149"/>
      <c r="AS673" s="132"/>
      <c r="AT673" s="132"/>
      <c r="AU673" s="132"/>
      <c r="AV673" s="132"/>
      <c r="AW673" s="132"/>
      <c r="AX673" s="132"/>
      <c r="AY673" s="132"/>
      <c r="AZ673" s="132"/>
      <c r="BA673" s="132"/>
      <c r="BB673" s="132"/>
      <c r="BC673" s="132"/>
      <c r="BD673" s="132"/>
      <c r="BE673" s="132"/>
      <c r="BF673" s="132"/>
      <c r="BG673" s="132"/>
      <c r="BH673" s="132"/>
      <c r="BI673" s="132"/>
      <c r="BJ673" s="132"/>
      <c r="BK673" s="132"/>
      <c r="BL673" s="132"/>
      <c r="BM673" s="132"/>
      <c r="BN673" s="132"/>
    </row>
    <row r="674">
      <c r="A674" s="484" t="b">
        <v>0</v>
      </c>
      <c r="B674" s="94"/>
      <c r="C674" s="95"/>
      <c r="D674" s="96"/>
      <c r="E674" s="97"/>
      <c r="F674" s="98"/>
      <c r="G674" s="98"/>
      <c r="H674" s="98"/>
      <c r="I674" s="98"/>
      <c r="J674" s="98"/>
      <c r="K674" s="96"/>
      <c r="L674" s="96"/>
      <c r="M674" s="96"/>
      <c r="N674" s="270"/>
      <c r="O674" s="369"/>
      <c r="P674" s="370"/>
      <c r="Q674" s="196"/>
      <c r="R674" s="197"/>
      <c r="S674" s="198"/>
      <c r="T674" s="199"/>
      <c r="U674" s="200"/>
      <c r="V674" s="201"/>
      <c r="W674" s="202"/>
      <c r="X674" s="202"/>
      <c r="Y674" s="109"/>
      <c r="Z674" s="280"/>
      <c r="AA674" s="106"/>
      <c r="AB674" s="281"/>
      <c r="AC674" s="282"/>
      <c r="AD674" s="273"/>
      <c r="AE674" s="110"/>
      <c r="AF674" s="99"/>
      <c r="AG674" s="110"/>
      <c r="AH674" s="427"/>
      <c r="AI674" s="112"/>
      <c r="AJ674" s="110"/>
      <c r="AK674" s="113"/>
      <c r="AL674" s="114"/>
      <c r="AM674" s="278"/>
      <c r="AN674" s="98"/>
      <c r="AO674" s="98"/>
      <c r="AP674" s="116"/>
      <c r="AQ674" s="117"/>
      <c r="AR674" s="116"/>
      <c r="AS674" s="98"/>
      <c r="AT674" s="98"/>
      <c r="AU674" s="98"/>
      <c r="AV674" s="98"/>
      <c r="AW674" s="98"/>
      <c r="AX674" s="98"/>
      <c r="AY674" s="98"/>
      <c r="AZ674" s="98"/>
      <c r="BA674" s="98"/>
      <c r="BB674" s="98"/>
      <c r="BC674" s="98"/>
      <c r="BD674" s="98"/>
      <c r="BE674" s="98"/>
      <c r="BF674" s="98"/>
      <c r="BG674" s="98"/>
      <c r="BH674" s="98"/>
      <c r="BI674" s="98"/>
      <c r="BJ674" s="98"/>
      <c r="BK674" s="98"/>
      <c r="BL674" s="98"/>
      <c r="BM674" s="98"/>
      <c r="BN674" s="98"/>
    </row>
    <row r="675">
      <c r="A675" s="485" t="b">
        <v>0</v>
      </c>
      <c r="B675" s="128"/>
      <c r="C675" s="129"/>
      <c r="D675" s="130"/>
      <c r="E675" s="131"/>
      <c r="F675" s="132"/>
      <c r="G675" s="132"/>
      <c r="H675" s="132"/>
      <c r="I675" s="132"/>
      <c r="J675" s="132"/>
      <c r="K675" s="130"/>
      <c r="L675" s="130"/>
      <c r="M675" s="130"/>
      <c r="N675" s="195"/>
      <c r="O675" s="369"/>
      <c r="P675" s="370"/>
      <c r="Q675" s="196"/>
      <c r="R675" s="197"/>
      <c r="S675" s="198"/>
      <c r="T675" s="199"/>
      <c r="U675" s="200"/>
      <c r="V675" s="201"/>
      <c r="W675" s="202"/>
      <c r="X675" s="202"/>
      <c r="Y675" s="143"/>
      <c r="Z675" s="367"/>
      <c r="AA675" s="140"/>
      <c r="AB675" s="420"/>
      <c r="AC675" s="421"/>
      <c r="AD675" s="206"/>
      <c r="AE675" s="144"/>
      <c r="AF675" s="133"/>
      <c r="AG675" s="144"/>
      <c r="AH675" s="430"/>
      <c r="AI675" s="146"/>
      <c r="AJ675" s="144"/>
      <c r="AK675" s="147"/>
      <c r="AL675" s="114"/>
      <c r="AM675" s="211"/>
      <c r="AN675" s="132"/>
      <c r="AO675" s="132"/>
      <c r="AP675" s="149"/>
      <c r="AQ675" s="150"/>
      <c r="AR675" s="149"/>
      <c r="AS675" s="132"/>
      <c r="AT675" s="132"/>
      <c r="AU675" s="132"/>
      <c r="AV675" s="132"/>
      <c r="AW675" s="132"/>
      <c r="AX675" s="132"/>
      <c r="AY675" s="132"/>
      <c r="AZ675" s="132"/>
      <c r="BA675" s="132"/>
      <c r="BB675" s="132"/>
      <c r="BC675" s="132"/>
      <c r="BD675" s="132"/>
      <c r="BE675" s="132"/>
      <c r="BF675" s="132"/>
      <c r="BG675" s="132"/>
      <c r="BH675" s="132"/>
      <c r="BI675" s="132"/>
      <c r="BJ675" s="132"/>
      <c r="BK675" s="132"/>
      <c r="BL675" s="132"/>
      <c r="BM675" s="132"/>
      <c r="BN675" s="132"/>
    </row>
    <row r="676">
      <c r="A676" s="484" t="b">
        <v>0</v>
      </c>
      <c r="B676" s="94"/>
      <c r="C676" s="95"/>
      <c r="D676" s="96"/>
      <c r="E676" s="97"/>
      <c r="F676" s="98"/>
      <c r="G676" s="98"/>
      <c r="H676" s="98"/>
      <c r="I676" s="98"/>
      <c r="J676" s="98"/>
      <c r="K676" s="96"/>
      <c r="L676" s="96"/>
      <c r="M676" s="96"/>
      <c r="N676" s="270"/>
      <c r="O676" s="369"/>
      <c r="P676" s="370"/>
      <c r="Q676" s="196"/>
      <c r="R676" s="197"/>
      <c r="S676" s="198"/>
      <c r="T676" s="199"/>
      <c r="U676" s="200"/>
      <c r="V676" s="201"/>
      <c r="W676" s="202"/>
      <c r="X676" s="202"/>
      <c r="Y676" s="109"/>
      <c r="Z676" s="280"/>
      <c r="AA676" s="106"/>
      <c r="AB676" s="281"/>
      <c r="AC676" s="282"/>
      <c r="AD676" s="273"/>
      <c r="AE676" s="110"/>
      <c r="AF676" s="99"/>
      <c r="AG676" s="110"/>
      <c r="AH676" s="427"/>
      <c r="AI676" s="112"/>
      <c r="AJ676" s="110"/>
      <c r="AK676" s="113"/>
      <c r="AL676" s="114"/>
      <c r="AM676" s="278"/>
      <c r="AN676" s="98"/>
      <c r="AO676" s="98"/>
      <c r="AP676" s="116"/>
      <c r="AQ676" s="117"/>
      <c r="AR676" s="116"/>
      <c r="AS676" s="98"/>
      <c r="AT676" s="98"/>
      <c r="AU676" s="98"/>
      <c r="AV676" s="98"/>
      <c r="AW676" s="98"/>
      <c r="AX676" s="98"/>
      <c r="AY676" s="98"/>
      <c r="AZ676" s="98"/>
      <c r="BA676" s="98"/>
      <c r="BB676" s="98"/>
      <c r="BC676" s="98"/>
      <c r="BD676" s="98"/>
      <c r="BE676" s="98"/>
      <c r="BF676" s="98"/>
      <c r="BG676" s="98"/>
      <c r="BH676" s="98"/>
      <c r="BI676" s="98"/>
      <c r="BJ676" s="98"/>
      <c r="BK676" s="98"/>
      <c r="BL676" s="98"/>
      <c r="BM676" s="98"/>
      <c r="BN676" s="98"/>
    </row>
    <row r="677">
      <c r="A677" s="485" t="b">
        <v>0</v>
      </c>
      <c r="B677" s="128"/>
      <c r="C677" s="129"/>
      <c r="D677" s="130"/>
      <c r="E677" s="131"/>
      <c r="F677" s="132"/>
      <c r="G677" s="132"/>
      <c r="H677" s="132"/>
      <c r="I677" s="132"/>
      <c r="J677" s="132"/>
      <c r="K677" s="130"/>
      <c r="L677" s="130"/>
      <c r="M677" s="130"/>
      <c r="N677" s="195"/>
      <c r="O677" s="369"/>
      <c r="P677" s="370"/>
      <c r="Q677" s="196"/>
      <c r="R677" s="197"/>
      <c r="S677" s="198"/>
      <c r="T677" s="199"/>
      <c r="U677" s="200"/>
      <c r="V677" s="201"/>
      <c r="W677" s="202"/>
      <c r="X677" s="202"/>
      <c r="Y677" s="143"/>
      <c r="Z677" s="367"/>
      <c r="AA677" s="140"/>
      <c r="AB677" s="420"/>
      <c r="AC677" s="421"/>
      <c r="AD677" s="206"/>
      <c r="AE677" s="144"/>
      <c r="AF677" s="133"/>
      <c r="AG677" s="144"/>
      <c r="AH677" s="430"/>
      <c r="AI677" s="146"/>
      <c r="AJ677" s="144"/>
      <c r="AK677" s="147"/>
      <c r="AL677" s="114"/>
      <c r="AM677" s="211"/>
      <c r="AN677" s="132"/>
      <c r="AO677" s="132"/>
      <c r="AP677" s="149"/>
      <c r="AQ677" s="150"/>
      <c r="AR677" s="149"/>
      <c r="AS677" s="132"/>
      <c r="AT677" s="132"/>
      <c r="AU677" s="132"/>
      <c r="AV677" s="132"/>
      <c r="AW677" s="132"/>
      <c r="AX677" s="132"/>
      <c r="AY677" s="132"/>
      <c r="AZ677" s="132"/>
      <c r="BA677" s="132"/>
      <c r="BB677" s="132"/>
      <c r="BC677" s="132"/>
      <c r="BD677" s="132"/>
      <c r="BE677" s="132"/>
      <c r="BF677" s="132"/>
      <c r="BG677" s="132"/>
      <c r="BH677" s="132"/>
      <c r="BI677" s="132"/>
      <c r="BJ677" s="132"/>
      <c r="BK677" s="132"/>
      <c r="BL677" s="132"/>
      <c r="BM677" s="132"/>
      <c r="BN677" s="132"/>
    </row>
    <row r="678">
      <c r="A678" s="484" t="b">
        <v>0</v>
      </c>
      <c r="B678" s="94"/>
      <c r="C678" s="95"/>
      <c r="D678" s="96"/>
      <c r="E678" s="97"/>
      <c r="F678" s="98"/>
      <c r="G678" s="98"/>
      <c r="H678" s="98"/>
      <c r="I678" s="98"/>
      <c r="J678" s="98"/>
      <c r="K678" s="96"/>
      <c r="L678" s="96"/>
      <c r="M678" s="96"/>
      <c r="N678" s="270"/>
      <c r="O678" s="369"/>
      <c r="P678" s="370"/>
      <c r="Q678" s="196"/>
      <c r="R678" s="197"/>
      <c r="S678" s="198"/>
      <c r="T678" s="199"/>
      <c r="U678" s="200"/>
      <c r="V678" s="201"/>
      <c r="W678" s="202"/>
      <c r="X678" s="202"/>
      <c r="Y678" s="109"/>
      <c r="Z678" s="280"/>
      <c r="AA678" s="106"/>
      <c r="AB678" s="281"/>
      <c r="AC678" s="282"/>
      <c r="AD678" s="273"/>
      <c r="AE678" s="110"/>
      <c r="AF678" s="99"/>
      <c r="AG678" s="110"/>
      <c r="AH678" s="427"/>
      <c r="AI678" s="112"/>
      <c r="AJ678" s="110"/>
      <c r="AK678" s="113"/>
      <c r="AL678" s="114"/>
      <c r="AM678" s="278"/>
      <c r="AN678" s="98"/>
      <c r="AO678" s="98"/>
      <c r="AP678" s="116"/>
      <c r="AQ678" s="117"/>
      <c r="AR678" s="116"/>
      <c r="AS678" s="98"/>
      <c r="AT678" s="98"/>
      <c r="AU678" s="98"/>
      <c r="AV678" s="98"/>
      <c r="AW678" s="98"/>
      <c r="AX678" s="98"/>
      <c r="AY678" s="98"/>
      <c r="AZ678" s="98"/>
      <c r="BA678" s="98"/>
      <c r="BB678" s="98"/>
      <c r="BC678" s="98"/>
      <c r="BD678" s="98"/>
      <c r="BE678" s="98"/>
      <c r="BF678" s="98"/>
      <c r="BG678" s="98"/>
      <c r="BH678" s="98"/>
      <c r="BI678" s="98"/>
      <c r="BJ678" s="98"/>
      <c r="BK678" s="98"/>
      <c r="BL678" s="98"/>
      <c r="BM678" s="98"/>
      <c r="BN678" s="98"/>
    </row>
    <row r="679">
      <c r="A679" s="485" t="b">
        <v>0</v>
      </c>
      <c r="B679" s="128"/>
      <c r="C679" s="129"/>
      <c r="D679" s="130"/>
      <c r="E679" s="131"/>
      <c r="F679" s="132"/>
      <c r="G679" s="132"/>
      <c r="H679" s="132"/>
      <c r="I679" s="132"/>
      <c r="J679" s="132"/>
      <c r="K679" s="130"/>
      <c r="L679" s="130"/>
      <c r="M679" s="130"/>
      <c r="N679" s="195"/>
      <c r="O679" s="369"/>
      <c r="P679" s="370"/>
      <c r="Q679" s="196"/>
      <c r="R679" s="197"/>
      <c r="S679" s="198"/>
      <c r="T679" s="199"/>
      <c r="U679" s="200"/>
      <c r="V679" s="201"/>
      <c r="W679" s="202"/>
      <c r="X679" s="202"/>
      <c r="Y679" s="143"/>
      <c r="Z679" s="367"/>
      <c r="AA679" s="140"/>
      <c r="AB679" s="420"/>
      <c r="AC679" s="421"/>
      <c r="AD679" s="206"/>
      <c r="AE679" s="144"/>
      <c r="AF679" s="133"/>
      <c r="AG679" s="144"/>
      <c r="AH679" s="430"/>
      <c r="AI679" s="146"/>
      <c r="AJ679" s="144"/>
      <c r="AK679" s="147"/>
      <c r="AL679" s="114"/>
      <c r="AM679" s="211"/>
      <c r="AN679" s="132"/>
      <c r="AO679" s="132"/>
      <c r="AP679" s="149"/>
      <c r="AQ679" s="150"/>
      <c r="AR679" s="149"/>
      <c r="AS679" s="132"/>
      <c r="AT679" s="132"/>
      <c r="AU679" s="132"/>
      <c r="AV679" s="132"/>
      <c r="AW679" s="132"/>
      <c r="AX679" s="132"/>
      <c r="AY679" s="132"/>
      <c r="AZ679" s="132"/>
      <c r="BA679" s="132"/>
      <c r="BB679" s="132"/>
      <c r="BC679" s="132"/>
      <c r="BD679" s="132"/>
      <c r="BE679" s="132"/>
      <c r="BF679" s="132"/>
      <c r="BG679" s="132"/>
      <c r="BH679" s="132"/>
      <c r="BI679" s="132"/>
      <c r="BJ679" s="132"/>
      <c r="BK679" s="132"/>
      <c r="BL679" s="132"/>
      <c r="BM679" s="132"/>
      <c r="BN679" s="132"/>
    </row>
    <row r="680">
      <c r="A680" s="484" t="b">
        <v>0</v>
      </c>
      <c r="B680" s="94"/>
      <c r="C680" s="95"/>
      <c r="D680" s="96"/>
      <c r="E680" s="97"/>
      <c r="F680" s="98"/>
      <c r="G680" s="98"/>
      <c r="H680" s="98"/>
      <c r="I680" s="98"/>
      <c r="J680" s="98"/>
      <c r="K680" s="96"/>
      <c r="L680" s="96"/>
      <c r="M680" s="96"/>
      <c r="N680" s="270"/>
      <c r="O680" s="369"/>
      <c r="P680" s="370"/>
      <c r="Q680" s="196"/>
      <c r="R680" s="197"/>
      <c r="S680" s="198"/>
      <c r="T680" s="199"/>
      <c r="U680" s="200"/>
      <c r="V680" s="201"/>
      <c r="W680" s="202"/>
      <c r="X680" s="202"/>
      <c r="Y680" s="109"/>
      <c r="Z680" s="280"/>
      <c r="AA680" s="106"/>
      <c r="AB680" s="281"/>
      <c r="AC680" s="282"/>
      <c r="AD680" s="273"/>
      <c r="AE680" s="110"/>
      <c r="AF680" s="99"/>
      <c r="AG680" s="110"/>
      <c r="AH680" s="427"/>
      <c r="AI680" s="112"/>
      <c r="AJ680" s="110"/>
      <c r="AK680" s="113"/>
      <c r="AL680" s="114"/>
      <c r="AM680" s="278"/>
      <c r="AN680" s="98"/>
      <c r="AO680" s="98"/>
      <c r="AP680" s="116"/>
      <c r="AQ680" s="117"/>
      <c r="AR680" s="116"/>
      <c r="AS680" s="98"/>
      <c r="AT680" s="98"/>
      <c r="AU680" s="98"/>
      <c r="AV680" s="98"/>
      <c r="AW680" s="98"/>
      <c r="AX680" s="98"/>
      <c r="AY680" s="98"/>
      <c r="AZ680" s="98"/>
      <c r="BA680" s="98"/>
      <c r="BB680" s="98"/>
      <c r="BC680" s="98"/>
      <c r="BD680" s="98"/>
      <c r="BE680" s="98"/>
      <c r="BF680" s="98"/>
      <c r="BG680" s="98"/>
      <c r="BH680" s="98"/>
      <c r="BI680" s="98"/>
      <c r="BJ680" s="98"/>
      <c r="BK680" s="98"/>
      <c r="BL680" s="98"/>
      <c r="BM680" s="98"/>
      <c r="BN680" s="98"/>
    </row>
    <row r="681">
      <c r="A681" s="485" t="b">
        <v>0</v>
      </c>
      <c r="B681" s="128"/>
      <c r="C681" s="129"/>
      <c r="D681" s="130"/>
      <c r="E681" s="131"/>
      <c r="F681" s="132"/>
      <c r="G681" s="132"/>
      <c r="H681" s="132"/>
      <c r="I681" s="132"/>
      <c r="J681" s="132"/>
      <c r="K681" s="130"/>
      <c r="L681" s="130"/>
      <c r="M681" s="130"/>
      <c r="N681" s="195"/>
      <c r="O681" s="369"/>
      <c r="P681" s="370"/>
      <c r="Q681" s="196"/>
      <c r="R681" s="197"/>
      <c r="S681" s="198"/>
      <c r="T681" s="199"/>
      <c r="U681" s="200"/>
      <c r="V681" s="201"/>
      <c r="W681" s="202"/>
      <c r="X681" s="202"/>
      <c r="Y681" s="143"/>
      <c r="Z681" s="367"/>
      <c r="AA681" s="140"/>
      <c r="AB681" s="420"/>
      <c r="AC681" s="421"/>
      <c r="AD681" s="206"/>
      <c r="AE681" s="144"/>
      <c r="AF681" s="133"/>
      <c r="AG681" s="144"/>
      <c r="AH681" s="430"/>
      <c r="AI681" s="146"/>
      <c r="AJ681" s="144"/>
      <c r="AK681" s="147"/>
      <c r="AL681" s="114"/>
      <c r="AM681" s="211"/>
      <c r="AN681" s="132"/>
      <c r="AO681" s="132"/>
      <c r="AP681" s="149"/>
      <c r="AQ681" s="150"/>
      <c r="AR681" s="149"/>
      <c r="AS681" s="132"/>
      <c r="AT681" s="132"/>
      <c r="AU681" s="132"/>
      <c r="AV681" s="132"/>
      <c r="AW681" s="132"/>
      <c r="AX681" s="132"/>
      <c r="AY681" s="132"/>
      <c r="AZ681" s="132"/>
      <c r="BA681" s="132"/>
      <c r="BB681" s="132"/>
      <c r="BC681" s="132"/>
      <c r="BD681" s="132"/>
      <c r="BE681" s="132"/>
      <c r="BF681" s="132"/>
      <c r="BG681" s="132"/>
      <c r="BH681" s="132"/>
      <c r="BI681" s="132"/>
      <c r="BJ681" s="132"/>
      <c r="BK681" s="132"/>
      <c r="BL681" s="132"/>
      <c r="BM681" s="132"/>
      <c r="BN681" s="132"/>
    </row>
    <row r="682">
      <c r="A682" s="484" t="b">
        <v>0</v>
      </c>
      <c r="B682" s="94"/>
      <c r="C682" s="95"/>
      <c r="D682" s="96"/>
      <c r="E682" s="97"/>
      <c r="F682" s="98"/>
      <c r="G682" s="98"/>
      <c r="H682" s="98"/>
      <c r="I682" s="98"/>
      <c r="J682" s="98"/>
      <c r="K682" s="96"/>
      <c r="L682" s="96"/>
      <c r="M682" s="96"/>
      <c r="N682" s="270"/>
      <c r="O682" s="369"/>
      <c r="P682" s="370"/>
      <c r="Q682" s="196"/>
      <c r="R682" s="197"/>
      <c r="S682" s="198"/>
      <c r="T682" s="199"/>
      <c r="U682" s="200"/>
      <c r="V682" s="201"/>
      <c r="W682" s="202"/>
      <c r="X682" s="202"/>
      <c r="Y682" s="109"/>
      <c r="Z682" s="280"/>
      <c r="AA682" s="106"/>
      <c r="AB682" s="281"/>
      <c r="AC682" s="282"/>
      <c r="AD682" s="273"/>
      <c r="AE682" s="110"/>
      <c r="AF682" s="99"/>
      <c r="AG682" s="110"/>
      <c r="AH682" s="427"/>
      <c r="AI682" s="112"/>
      <c r="AJ682" s="110"/>
      <c r="AK682" s="113"/>
      <c r="AL682" s="114"/>
      <c r="AM682" s="278"/>
      <c r="AN682" s="98"/>
      <c r="AO682" s="98"/>
      <c r="AP682" s="116"/>
      <c r="AQ682" s="117"/>
      <c r="AR682" s="116"/>
      <c r="AS682" s="98"/>
      <c r="AT682" s="98"/>
      <c r="AU682" s="98"/>
      <c r="AV682" s="98"/>
      <c r="AW682" s="98"/>
      <c r="AX682" s="98"/>
      <c r="AY682" s="98"/>
      <c r="AZ682" s="98"/>
      <c r="BA682" s="98"/>
      <c r="BB682" s="98"/>
      <c r="BC682" s="98"/>
      <c r="BD682" s="98"/>
      <c r="BE682" s="98"/>
      <c r="BF682" s="98"/>
      <c r="BG682" s="98"/>
      <c r="BH682" s="98"/>
      <c r="BI682" s="98"/>
      <c r="BJ682" s="98"/>
      <c r="BK682" s="98"/>
      <c r="BL682" s="98"/>
      <c r="BM682" s="98"/>
      <c r="BN682" s="98"/>
    </row>
    <row r="683">
      <c r="A683" s="485" t="b">
        <v>0</v>
      </c>
      <c r="B683" s="128"/>
      <c r="C683" s="129"/>
      <c r="D683" s="130"/>
      <c r="E683" s="131"/>
      <c r="F683" s="132"/>
      <c r="G683" s="132"/>
      <c r="H683" s="132"/>
      <c r="I683" s="132"/>
      <c r="J683" s="132"/>
      <c r="K683" s="130"/>
      <c r="L683" s="130"/>
      <c r="M683" s="130"/>
      <c r="N683" s="195"/>
      <c r="O683" s="369"/>
      <c r="P683" s="370"/>
      <c r="Q683" s="196"/>
      <c r="R683" s="197"/>
      <c r="S683" s="198"/>
      <c r="T683" s="199"/>
      <c r="U683" s="200"/>
      <c r="V683" s="201"/>
      <c r="W683" s="202"/>
      <c r="X683" s="202"/>
      <c r="Y683" s="143"/>
      <c r="Z683" s="367"/>
      <c r="AA683" s="140"/>
      <c r="AB683" s="420"/>
      <c r="AC683" s="421"/>
      <c r="AD683" s="206"/>
      <c r="AE683" s="144"/>
      <c r="AF683" s="133"/>
      <c r="AG683" s="144"/>
      <c r="AH683" s="430"/>
      <c r="AI683" s="146"/>
      <c r="AJ683" s="144"/>
      <c r="AK683" s="147"/>
      <c r="AL683" s="114"/>
      <c r="AM683" s="211"/>
      <c r="AN683" s="132"/>
      <c r="AO683" s="132"/>
      <c r="AP683" s="149"/>
      <c r="AQ683" s="150"/>
      <c r="AR683" s="149"/>
      <c r="AS683" s="132"/>
      <c r="AT683" s="132"/>
      <c r="AU683" s="132"/>
      <c r="AV683" s="132"/>
      <c r="AW683" s="132"/>
      <c r="AX683" s="132"/>
      <c r="AY683" s="132"/>
      <c r="AZ683" s="132"/>
      <c r="BA683" s="132"/>
      <c r="BB683" s="132"/>
      <c r="BC683" s="132"/>
      <c r="BD683" s="132"/>
      <c r="BE683" s="132"/>
      <c r="BF683" s="132"/>
      <c r="BG683" s="132"/>
      <c r="BH683" s="132"/>
      <c r="BI683" s="132"/>
      <c r="BJ683" s="132"/>
      <c r="BK683" s="132"/>
      <c r="BL683" s="132"/>
      <c r="BM683" s="132"/>
      <c r="BN683" s="132"/>
    </row>
    <row r="684">
      <c r="A684" s="484" t="b">
        <v>0</v>
      </c>
      <c r="B684" s="94"/>
      <c r="C684" s="95"/>
      <c r="D684" s="96"/>
      <c r="E684" s="97"/>
      <c r="F684" s="98"/>
      <c r="G684" s="98"/>
      <c r="H684" s="98"/>
      <c r="I684" s="98"/>
      <c r="J684" s="98"/>
      <c r="K684" s="96"/>
      <c r="L684" s="96"/>
      <c r="M684" s="96"/>
      <c r="N684" s="270"/>
      <c r="O684" s="369"/>
      <c r="P684" s="370"/>
      <c r="Q684" s="196"/>
      <c r="R684" s="197"/>
      <c r="S684" s="198"/>
      <c r="T684" s="199"/>
      <c r="U684" s="200"/>
      <c r="V684" s="201"/>
      <c r="W684" s="202"/>
      <c r="X684" s="202"/>
      <c r="Y684" s="109"/>
      <c r="Z684" s="280"/>
      <c r="AA684" s="106"/>
      <c r="AB684" s="281"/>
      <c r="AC684" s="282"/>
      <c r="AD684" s="273"/>
      <c r="AE684" s="110"/>
      <c r="AF684" s="99"/>
      <c r="AG684" s="110"/>
      <c r="AH684" s="427"/>
      <c r="AI684" s="112"/>
      <c r="AJ684" s="110"/>
      <c r="AK684" s="113"/>
      <c r="AL684" s="114"/>
      <c r="AM684" s="278"/>
      <c r="AN684" s="98"/>
      <c r="AO684" s="98"/>
      <c r="AP684" s="116"/>
      <c r="AQ684" s="117"/>
      <c r="AR684" s="116"/>
      <c r="AS684" s="98"/>
      <c r="AT684" s="98"/>
      <c r="AU684" s="98"/>
      <c r="AV684" s="98"/>
      <c r="AW684" s="98"/>
      <c r="AX684" s="98"/>
      <c r="AY684" s="98"/>
      <c r="AZ684" s="98"/>
      <c r="BA684" s="98"/>
      <c r="BB684" s="98"/>
      <c r="BC684" s="98"/>
      <c r="BD684" s="98"/>
      <c r="BE684" s="98"/>
      <c r="BF684" s="98"/>
      <c r="BG684" s="98"/>
      <c r="BH684" s="98"/>
      <c r="BI684" s="98"/>
      <c r="BJ684" s="98"/>
      <c r="BK684" s="98"/>
      <c r="BL684" s="98"/>
      <c r="BM684" s="98"/>
      <c r="BN684" s="98"/>
    </row>
    <row r="685">
      <c r="A685" s="485" t="b">
        <v>0</v>
      </c>
      <c r="B685" s="128"/>
      <c r="C685" s="129"/>
      <c r="D685" s="130"/>
      <c r="E685" s="131"/>
      <c r="F685" s="132"/>
      <c r="G685" s="132"/>
      <c r="H685" s="132"/>
      <c r="I685" s="132"/>
      <c r="J685" s="132"/>
      <c r="K685" s="130"/>
      <c r="L685" s="130"/>
      <c r="M685" s="130"/>
      <c r="N685" s="195"/>
      <c r="O685" s="369"/>
      <c r="P685" s="370"/>
      <c r="Q685" s="196"/>
      <c r="R685" s="197"/>
      <c r="S685" s="198"/>
      <c r="T685" s="199"/>
      <c r="U685" s="200"/>
      <c r="V685" s="201"/>
      <c r="W685" s="202"/>
      <c r="X685" s="202"/>
      <c r="Y685" s="143"/>
      <c r="Z685" s="367"/>
      <c r="AA685" s="140"/>
      <c r="AB685" s="420"/>
      <c r="AC685" s="421"/>
      <c r="AD685" s="206"/>
      <c r="AE685" s="144"/>
      <c r="AF685" s="133"/>
      <c r="AG685" s="144"/>
      <c r="AH685" s="430"/>
      <c r="AI685" s="146"/>
      <c r="AJ685" s="144"/>
      <c r="AK685" s="147"/>
      <c r="AL685" s="114"/>
      <c r="AM685" s="211"/>
      <c r="AN685" s="132"/>
      <c r="AO685" s="132"/>
      <c r="AP685" s="149"/>
      <c r="AQ685" s="150"/>
      <c r="AR685" s="149"/>
      <c r="AS685" s="132"/>
      <c r="AT685" s="132"/>
      <c r="AU685" s="132"/>
      <c r="AV685" s="132"/>
      <c r="AW685" s="132"/>
      <c r="AX685" s="132"/>
      <c r="AY685" s="132"/>
      <c r="AZ685" s="132"/>
      <c r="BA685" s="132"/>
      <c r="BB685" s="132"/>
      <c r="BC685" s="132"/>
      <c r="BD685" s="132"/>
      <c r="BE685" s="132"/>
      <c r="BF685" s="132"/>
      <c r="BG685" s="132"/>
      <c r="BH685" s="132"/>
      <c r="BI685" s="132"/>
      <c r="BJ685" s="132"/>
      <c r="BK685" s="132"/>
      <c r="BL685" s="132"/>
      <c r="BM685" s="132"/>
      <c r="BN685" s="132"/>
    </row>
    <row r="686">
      <c r="A686" s="484" t="b">
        <v>0</v>
      </c>
      <c r="B686" s="94"/>
      <c r="C686" s="95"/>
      <c r="D686" s="96"/>
      <c r="E686" s="97"/>
      <c r="F686" s="98"/>
      <c r="G686" s="98"/>
      <c r="H686" s="98"/>
      <c r="I686" s="98"/>
      <c r="J686" s="98"/>
      <c r="K686" s="96"/>
      <c r="L686" s="96"/>
      <c r="M686" s="96"/>
      <c r="N686" s="270"/>
      <c r="O686" s="369"/>
      <c r="P686" s="370"/>
      <c r="Q686" s="196"/>
      <c r="R686" s="197"/>
      <c r="S686" s="198"/>
      <c r="T686" s="199"/>
      <c r="U686" s="200"/>
      <c r="V686" s="201"/>
      <c r="W686" s="202"/>
      <c r="X686" s="202"/>
      <c r="Y686" s="109"/>
      <c r="Z686" s="280"/>
      <c r="AA686" s="106"/>
      <c r="AB686" s="281"/>
      <c r="AC686" s="282"/>
      <c r="AD686" s="273"/>
      <c r="AE686" s="110"/>
      <c r="AF686" s="99"/>
      <c r="AG686" s="110"/>
      <c r="AH686" s="427"/>
      <c r="AI686" s="112"/>
      <c r="AJ686" s="110"/>
      <c r="AK686" s="113"/>
      <c r="AL686" s="114"/>
      <c r="AM686" s="278"/>
      <c r="AN686" s="98"/>
      <c r="AO686" s="98"/>
      <c r="AP686" s="116"/>
      <c r="AQ686" s="117"/>
      <c r="AR686" s="116"/>
      <c r="AS686" s="98"/>
      <c r="AT686" s="98"/>
      <c r="AU686" s="98"/>
      <c r="AV686" s="98"/>
      <c r="AW686" s="98"/>
      <c r="AX686" s="98"/>
      <c r="AY686" s="98"/>
      <c r="AZ686" s="98"/>
      <c r="BA686" s="98"/>
      <c r="BB686" s="98"/>
      <c r="BC686" s="98"/>
      <c r="BD686" s="98"/>
      <c r="BE686" s="98"/>
      <c r="BF686" s="98"/>
      <c r="BG686" s="98"/>
      <c r="BH686" s="98"/>
      <c r="BI686" s="98"/>
      <c r="BJ686" s="98"/>
      <c r="BK686" s="98"/>
      <c r="BL686" s="98"/>
      <c r="BM686" s="98"/>
      <c r="BN686" s="98"/>
    </row>
    <row r="687">
      <c r="A687" s="485" t="b">
        <v>0</v>
      </c>
      <c r="B687" s="128"/>
      <c r="C687" s="129"/>
      <c r="D687" s="130"/>
      <c r="E687" s="131"/>
      <c r="F687" s="132"/>
      <c r="G687" s="132"/>
      <c r="H687" s="132"/>
      <c r="I687" s="132"/>
      <c r="J687" s="132"/>
      <c r="K687" s="130"/>
      <c r="L687" s="130"/>
      <c r="M687" s="130"/>
      <c r="N687" s="195"/>
      <c r="O687" s="369"/>
      <c r="P687" s="370"/>
      <c r="Q687" s="196"/>
      <c r="R687" s="197"/>
      <c r="S687" s="198"/>
      <c r="T687" s="199"/>
      <c r="U687" s="200"/>
      <c r="V687" s="201"/>
      <c r="W687" s="202"/>
      <c r="X687" s="202"/>
      <c r="Y687" s="143"/>
      <c r="Z687" s="367"/>
      <c r="AA687" s="140"/>
      <c r="AB687" s="420"/>
      <c r="AC687" s="421"/>
      <c r="AD687" s="206"/>
      <c r="AE687" s="144"/>
      <c r="AF687" s="133"/>
      <c r="AG687" s="144"/>
      <c r="AH687" s="430"/>
      <c r="AI687" s="146"/>
      <c r="AJ687" s="144"/>
      <c r="AK687" s="147"/>
      <c r="AL687" s="114"/>
      <c r="AM687" s="211"/>
      <c r="AN687" s="132"/>
      <c r="AO687" s="132"/>
      <c r="AP687" s="149"/>
      <c r="AQ687" s="150"/>
      <c r="AR687" s="149"/>
      <c r="AS687" s="132"/>
      <c r="AT687" s="132"/>
      <c r="AU687" s="132"/>
      <c r="AV687" s="132"/>
      <c r="AW687" s="132"/>
      <c r="AX687" s="132"/>
      <c r="AY687" s="132"/>
      <c r="AZ687" s="132"/>
      <c r="BA687" s="132"/>
      <c r="BB687" s="132"/>
      <c r="BC687" s="132"/>
      <c r="BD687" s="132"/>
      <c r="BE687" s="132"/>
      <c r="BF687" s="132"/>
      <c r="BG687" s="132"/>
      <c r="BH687" s="132"/>
      <c r="BI687" s="132"/>
      <c r="BJ687" s="132"/>
      <c r="BK687" s="132"/>
      <c r="BL687" s="132"/>
      <c r="BM687" s="132"/>
      <c r="BN687" s="132"/>
    </row>
    <row r="688">
      <c r="A688" s="484" t="b">
        <v>0</v>
      </c>
      <c r="B688" s="94"/>
      <c r="C688" s="95"/>
      <c r="D688" s="96"/>
      <c r="E688" s="97"/>
      <c r="F688" s="98"/>
      <c r="G688" s="98"/>
      <c r="H688" s="98"/>
      <c r="I688" s="98"/>
      <c r="J688" s="98"/>
      <c r="K688" s="96"/>
      <c r="L688" s="96"/>
      <c r="M688" s="96"/>
      <c r="N688" s="270"/>
      <c r="O688" s="369"/>
      <c r="P688" s="370"/>
      <c r="Q688" s="196"/>
      <c r="R688" s="197"/>
      <c r="S688" s="198"/>
      <c r="T688" s="199"/>
      <c r="U688" s="200"/>
      <c r="V688" s="201"/>
      <c r="W688" s="202"/>
      <c r="X688" s="202"/>
      <c r="Y688" s="109"/>
      <c r="Z688" s="280"/>
      <c r="AA688" s="106"/>
      <c r="AB688" s="281"/>
      <c r="AC688" s="282"/>
      <c r="AD688" s="273"/>
      <c r="AE688" s="110"/>
      <c r="AF688" s="99"/>
      <c r="AG688" s="110"/>
      <c r="AH688" s="427"/>
      <c r="AI688" s="112"/>
      <c r="AJ688" s="110"/>
      <c r="AK688" s="113"/>
      <c r="AL688" s="114"/>
      <c r="AM688" s="278"/>
      <c r="AN688" s="98"/>
      <c r="AO688" s="98"/>
      <c r="AP688" s="116"/>
      <c r="AQ688" s="117"/>
      <c r="AR688" s="116"/>
      <c r="AS688" s="98"/>
      <c r="AT688" s="98"/>
      <c r="AU688" s="98"/>
      <c r="AV688" s="98"/>
      <c r="AW688" s="98"/>
      <c r="AX688" s="98"/>
      <c r="AY688" s="98"/>
      <c r="AZ688" s="98"/>
      <c r="BA688" s="98"/>
      <c r="BB688" s="98"/>
      <c r="BC688" s="98"/>
      <c r="BD688" s="98"/>
      <c r="BE688" s="98"/>
      <c r="BF688" s="98"/>
      <c r="BG688" s="98"/>
      <c r="BH688" s="98"/>
      <c r="BI688" s="98"/>
      <c r="BJ688" s="98"/>
      <c r="BK688" s="98"/>
      <c r="BL688" s="98"/>
      <c r="BM688" s="98"/>
      <c r="BN688" s="98"/>
    </row>
    <row r="689">
      <c r="A689" s="485" t="b">
        <v>0</v>
      </c>
      <c r="B689" s="128"/>
      <c r="C689" s="129"/>
      <c r="D689" s="130"/>
      <c r="E689" s="131"/>
      <c r="F689" s="132"/>
      <c r="G689" s="132"/>
      <c r="H689" s="132"/>
      <c r="I689" s="132"/>
      <c r="J689" s="132"/>
      <c r="K689" s="130"/>
      <c r="L689" s="130"/>
      <c r="M689" s="130"/>
      <c r="N689" s="195"/>
      <c r="O689" s="369"/>
      <c r="P689" s="370"/>
      <c r="Q689" s="196"/>
      <c r="R689" s="197"/>
      <c r="S689" s="198"/>
      <c r="T689" s="199"/>
      <c r="U689" s="200"/>
      <c r="V689" s="201"/>
      <c r="W689" s="202"/>
      <c r="X689" s="202"/>
      <c r="Y689" s="143"/>
      <c r="Z689" s="367"/>
      <c r="AA689" s="140"/>
      <c r="AB689" s="420"/>
      <c r="AC689" s="421"/>
      <c r="AD689" s="206"/>
      <c r="AE689" s="144"/>
      <c r="AF689" s="133"/>
      <c r="AG689" s="144"/>
      <c r="AH689" s="430"/>
      <c r="AI689" s="146"/>
      <c r="AJ689" s="144"/>
      <c r="AK689" s="147"/>
      <c r="AL689" s="114"/>
      <c r="AM689" s="211"/>
      <c r="AN689" s="132"/>
      <c r="AO689" s="132"/>
      <c r="AP689" s="149"/>
      <c r="AQ689" s="150"/>
      <c r="AR689" s="149"/>
      <c r="AS689" s="132"/>
      <c r="AT689" s="132"/>
      <c r="AU689" s="132"/>
      <c r="AV689" s="132"/>
      <c r="AW689" s="132"/>
      <c r="AX689" s="132"/>
      <c r="AY689" s="132"/>
      <c r="AZ689" s="132"/>
      <c r="BA689" s="132"/>
      <c r="BB689" s="132"/>
      <c r="BC689" s="132"/>
      <c r="BD689" s="132"/>
      <c r="BE689" s="132"/>
      <c r="BF689" s="132"/>
      <c r="BG689" s="132"/>
      <c r="BH689" s="132"/>
      <c r="BI689" s="132"/>
      <c r="BJ689" s="132"/>
      <c r="BK689" s="132"/>
      <c r="BL689" s="132"/>
      <c r="BM689" s="132"/>
      <c r="BN689" s="132"/>
    </row>
    <row r="690">
      <c r="A690" s="484" t="b">
        <v>0</v>
      </c>
      <c r="B690" s="94"/>
      <c r="C690" s="95"/>
      <c r="D690" s="96"/>
      <c r="E690" s="97"/>
      <c r="F690" s="98"/>
      <c r="G690" s="98"/>
      <c r="H690" s="98"/>
      <c r="I690" s="98"/>
      <c r="J690" s="98"/>
      <c r="K690" s="96"/>
      <c r="L690" s="96"/>
      <c r="M690" s="96"/>
      <c r="N690" s="270"/>
      <c r="O690" s="369"/>
      <c r="P690" s="370"/>
      <c r="Q690" s="196"/>
      <c r="R690" s="197"/>
      <c r="S690" s="198"/>
      <c r="T690" s="199"/>
      <c r="U690" s="200"/>
      <c r="V690" s="201"/>
      <c r="W690" s="202"/>
      <c r="X690" s="202"/>
      <c r="Y690" s="109"/>
      <c r="Z690" s="280"/>
      <c r="AA690" s="106"/>
      <c r="AB690" s="281"/>
      <c r="AC690" s="282"/>
      <c r="AD690" s="273"/>
      <c r="AE690" s="110"/>
      <c r="AF690" s="99"/>
      <c r="AG690" s="110"/>
      <c r="AH690" s="427"/>
      <c r="AI690" s="112"/>
      <c r="AJ690" s="110"/>
      <c r="AK690" s="113"/>
      <c r="AL690" s="114"/>
      <c r="AM690" s="278"/>
      <c r="AN690" s="98"/>
      <c r="AO690" s="98"/>
      <c r="AP690" s="116"/>
      <c r="AQ690" s="117"/>
      <c r="AR690" s="116"/>
      <c r="AS690" s="98"/>
      <c r="AT690" s="98"/>
      <c r="AU690" s="98"/>
      <c r="AV690" s="98"/>
      <c r="AW690" s="98"/>
      <c r="AX690" s="98"/>
      <c r="AY690" s="98"/>
      <c r="AZ690" s="98"/>
      <c r="BA690" s="98"/>
      <c r="BB690" s="98"/>
      <c r="BC690" s="98"/>
      <c r="BD690" s="98"/>
      <c r="BE690" s="98"/>
      <c r="BF690" s="98"/>
      <c r="BG690" s="98"/>
      <c r="BH690" s="98"/>
      <c r="BI690" s="98"/>
      <c r="BJ690" s="98"/>
      <c r="BK690" s="98"/>
      <c r="BL690" s="98"/>
      <c r="BM690" s="98"/>
      <c r="BN690" s="98"/>
    </row>
    <row r="691">
      <c r="A691" s="485" t="b">
        <v>0</v>
      </c>
      <c r="B691" s="128"/>
      <c r="C691" s="129"/>
      <c r="D691" s="130"/>
      <c r="E691" s="131"/>
      <c r="F691" s="132"/>
      <c r="G691" s="132"/>
      <c r="H691" s="132"/>
      <c r="I691" s="132"/>
      <c r="J691" s="132"/>
      <c r="K691" s="130"/>
      <c r="L691" s="130"/>
      <c r="M691" s="130"/>
      <c r="N691" s="195"/>
      <c r="O691" s="369"/>
      <c r="P691" s="370"/>
      <c r="Q691" s="196"/>
      <c r="R691" s="197"/>
      <c r="S691" s="198"/>
      <c r="T691" s="199"/>
      <c r="U691" s="200"/>
      <c r="V691" s="201"/>
      <c r="W691" s="202"/>
      <c r="X691" s="202"/>
      <c r="Y691" s="143"/>
      <c r="Z691" s="367"/>
      <c r="AA691" s="140"/>
      <c r="AB691" s="420"/>
      <c r="AC691" s="421"/>
      <c r="AD691" s="206"/>
      <c r="AE691" s="144"/>
      <c r="AF691" s="133"/>
      <c r="AG691" s="144"/>
      <c r="AH691" s="430"/>
      <c r="AI691" s="146"/>
      <c r="AJ691" s="144"/>
      <c r="AK691" s="147"/>
      <c r="AL691" s="114"/>
      <c r="AM691" s="211"/>
      <c r="AN691" s="132"/>
      <c r="AO691" s="132"/>
      <c r="AP691" s="149"/>
      <c r="AQ691" s="150"/>
      <c r="AR691" s="149"/>
      <c r="AS691" s="132"/>
      <c r="AT691" s="132"/>
      <c r="AU691" s="132"/>
      <c r="AV691" s="132"/>
      <c r="AW691" s="132"/>
      <c r="AX691" s="132"/>
      <c r="AY691" s="132"/>
      <c r="AZ691" s="132"/>
      <c r="BA691" s="132"/>
      <c r="BB691" s="132"/>
      <c r="BC691" s="132"/>
      <c r="BD691" s="132"/>
      <c r="BE691" s="132"/>
      <c r="BF691" s="132"/>
      <c r="BG691" s="132"/>
      <c r="BH691" s="132"/>
      <c r="BI691" s="132"/>
      <c r="BJ691" s="132"/>
      <c r="BK691" s="132"/>
      <c r="BL691" s="132"/>
      <c r="BM691" s="132"/>
      <c r="BN691" s="132"/>
    </row>
    <row r="692">
      <c r="A692" s="484" t="b">
        <v>0</v>
      </c>
      <c r="B692" s="94"/>
      <c r="C692" s="95"/>
      <c r="D692" s="96"/>
      <c r="E692" s="97"/>
      <c r="F692" s="98"/>
      <c r="G692" s="98"/>
      <c r="H692" s="98"/>
      <c r="I692" s="98"/>
      <c r="J692" s="98"/>
      <c r="K692" s="96"/>
      <c r="L692" s="96"/>
      <c r="M692" s="96"/>
      <c r="N692" s="270"/>
      <c r="O692" s="369"/>
      <c r="P692" s="370"/>
      <c r="Q692" s="196"/>
      <c r="R692" s="197"/>
      <c r="S692" s="198"/>
      <c r="T692" s="199"/>
      <c r="U692" s="200"/>
      <c r="V692" s="201"/>
      <c r="W692" s="202"/>
      <c r="X692" s="202"/>
      <c r="Y692" s="109"/>
      <c r="Z692" s="280"/>
      <c r="AA692" s="106"/>
      <c r="AB692" s="281"/>
      <c r="AC692" s="282"/>
      <c r="AD692" s="273"/>
      <c r="AE692" s="110"/>
      <c r="AF692" s="99"/>
      <c r="AG692" s="110"/>
      <c r="AH692" s="427"/>
      <c r="AI692" s="112"/>
      <c r="AJ692" s="110"/>
      <c r="AK692" s="113"/>
      <c r="AL692" s="114"/>
      <c r="AM692" s="278"/>
      <c r="AN692" s="98"/>
      <c r="AO692" s="98"/>
      <c r="AP692" s="116"/>
      <c r="AQ692" s="117"/>
      <c r="AR692" s="116"/>
      <c r="AS692" s="98"/>
      <c r="AT692" s="98"/>
      <c r="AU692" s="98"/>
      <c r="AV692" s="98"/>
      <c r="AW692" s="98"/>
      <c r="AX692" s="98"/>
      <c r="AY692" s="98"/>
      <c r="AZ692" s="98"/>
      <c r="BA692" s="98"/>
      <c r="BB692" s="98"/>
      <c r="BC692" s="98"/>
      <c r="BD692" s="98"/>
      <c r="BE692" s="98"/>
      <c r="BF692" s="98"/>
      <c r="BG692" s="98"/>
      <c r="BH692" s="98"/>
      <c r="BI692" s="98"/>
      <c r="BJ692" s="98"/>
      <c r="BK692" s="98"/>
      <c r="BL692" s="98"/>
      <c r="BM692" s="98"/>
      <c r="BN692" s="98"/>
    </row>
    <row r="693">
      <c r="A693" s="485" t="b">
        <v>0</v>
      </c>
      <c r="B693" s="128"/>
      <c r="C693" s="129"/>
      <c r="D693" s="130"/>
      <c r="E693" s="131"/>
      <c r="F693" s="132"/>
      <c r="G693" s="132"/>
      <c r="H693" s="132"/>
      <c r="I693" s="132"/>
      <c r="J693" s="132"/>
      <c r="K693" s="130"/>
      <c r="L693" s="130"/>
      <c r="M693" s="130"/>
      <c r="N693" s="195"/>
      <c r="O693" s="369"/>
      <c r="P693" s="370"/>
      <c r="Q693" s="196"/>
      <c r="R693" s="197"/>
      <c r="S693" s="198"/>
      <c r="T693" s="199"/>
      <c r="U693" s="200"/>
      <c r="V693" s="201"/>
      <c r="W693" s="202"/>
      <c r="X693" s="202"/>
      <c r="Y693" s="143"/>
      <c r="Z693" s="367"/>
      <c r="AA693" s="140"/>
      <c r="AB693" s="420"/>
      <c r="AC693" s="421"/>
      <c r="AD693" s="206"/>
      <c r="AE693" s="144"/>
      <c r="AF693" s="133"/>
      <c r="AG693" s="144"/>
      <c r="AH693" s="430"/>
      <c r="AI693" s="146"/>
      <c r="AJ693" s="144"/>
      <c r="AK693" s="147"/>
      <c r="AL693" s="114"/>
      <c r="AM693" s="211"/>
      <c r="AN693" s="132"/>
      <c r="AO693" s="132"/>
      <c r="AP693" s="149"/>
      <c r="AQ693" s="150"/>
      <c r="AR693" s="149"/>
      <c r="AS693" s="132"/>
      <c r="AT693" s="132"/>
      <c r="AU693" s="132"/>
      <c r="AV693" s="132"/>
      <c r="AW693" s="132"/>
      <c r="AX693" s="132"/>
      <c r="AY693" s="132"/>
      <c r="AZ693" s="132"/>
      <c r="BA693" s="132"/>
      <c r="BB693" s="132"/>
      <c r="BC693" s="132"/>
      <c r="BD693" s="132"/>
      <c r="BE693" s="132"/>
      <c r="BF693" s="132"/>
      <c r="BG693" s="132"/>
      <c r="BH693" s="132"/>
      <c r="BI693" s="132"/>
      <c r="BJ693" s="132"/>
      <c r="BK693" s="132"/>
      <c r="BL693" s="132"/>
      <c r="BM693" s="132"/>
      <c r="BN693" s="132"/>
    </row>
    <row r="694">
      <c r="A694" s="484" t="b">
        <v>0</v>
      </c>
      <c r="B694" s="94"/>
      <c r="C694" s="95"/>
      <c r="D694" s="96"/>
      <c r="E694" s="97"/>
      <c r="F694" s="98"/>
      <c r="G694" s="98"/>
      <c r="H694" s="98"/>
      <c r="I694" s="98"/>
      <c r="J694" s="98"/>
      <c r="K694" s="96"/>
      <c r="L694" s="96"/>
      <c r="M694" s="96"/>
      <c r="N694" s="270"/>
      <c r="O694" s="369"/>
      <c r="P694" s="370"/>
      <c r="Q694" s="196"/>
      <c r="R694" s="197"/>
      <c r="S694" s="198"/>
      <c r="T694" s="199"/>
      <c r="U694" s="200"/>
      <c r="V694" s="201"/>
      <c r="W694" s="202"/>
      <c r="X694" s="202"/>
      <c r="Y694" s="109"/>
      <c r="Z694" s="280"/>
      <c r="AA694" s="106"/>
      <c r="AB694" s="281"/>
      <c r="AC694" s="282"/>
      <c r="AD694" s="273"/>
      <c r="AE694" s="110"/>
      <c r="AF694" s="99"/>
      <c r="AG694" s="110"/>
      <c r="AH694" s="427"/>
      <c r="AI694" s="112"/>
      <c r="AJ694" s="110"/>
      <c r="AK694" s="113"/>
      <c r="AL694" s="114"/>
      <c r="AM694" s="278"/>
      <c r="AN694" s="98"/>
      <c r="AO694" s="98"/>
      <c r="AP694" s="116"/>
      <c r="AQ694" s="117"/>
      <c r="AR694" s="116"/>
      <c r="AS694" s="98"/>
      <c r="AT694" s="98"/>
      <c r="AU694" s="98"/>
      <c r="AV694" s="98"/>
      <c r="AW694" s="98"/>
      <c r="AX694" s="98"/>
      <c r="AY694" s="98"/>
      <c r="AZ694" s="98"/>
      <c r="BA694" s="98"/>
      <c r="BB694" s="98"/>
      <c r="BC694" s="98"/>
      <c r="BD694" s="98"/>
      <c r="BE694" s="98"/>
      <c r="BF694" s="98"/>
      <c r="BG694" s="98"/>
      <c r="BH694" s="98"/>
      <c r="BI694" s="98"/>
      <c r="BJ694" s="98"/>
      <c r="BK694" s="98"/>
      <c r="BL694" s="98"/>
      <c r="BM694" s="98"/>
      <c r="BN694" s="98"/>
    </row>
    <row r="695">
      <c r="A695" s="485" t="b">
        <v>0</v>
      </c>
      <c r="B695" s="128"/>
      <c r="C695" s="129"/>
      <c r="D695" s="130"/>
      <c r="E695" s="131"/>
      <c r="F695" s="132"/>
      <c r="G695" s="132"/>
      <c r="H695" s="132"/>
      <c r="I695" s="132"/>
      <c r="J695" s="132"/>
      <c r="K695" s="130"/>
      <c r="L695" s="130"/>
      <c r="M695" s="130"/>
      <c r="N695" s="195"/>
      <c r="O695" s="369"/>
      <c r="P695" s="370"/>
      <c r="Q695" s="196"/>
      <c r="R695" s="197"/>
      <c r="S695" s="198"/>
      <c r="T695" s="199"/>
      <c r="U695" s="200"/>
      <c r="V695" s="201"/>
      <c r="W695" s="202"/>
      <c r="X695" s="202"/>
      <c r="Y695" s="143"/>
      <c r="Z695" s="367"/>
      <c r="AA695" s="140"/>
      <c r="AB695" s="420"/>
      <c r="AC695" s="421"/>
      <c r="AD695" s="206"/>
      <c r="AE695" s="144"/>
      <c r="AF695" s="133"/>
      <c r="AG695" s="144"/>
      <c r="AH695" s="430"/>
      <c r="AI695" s="146"/>
      <c r="AJ695" s="144"/>
      <c r="AK695" s="147"/>
      <c r="AL695" s="114"/>
      <c r="AM695" s="211"/>
      <c r="AN695" s="132"/>
      <c r="AO695" s="132"/>
      <c r="AP695" s="149"/>
      <c r="AQ695" s="150"/>
      <c r="AR695" s="149"/>
      <c r="AS695" s="132"/>
      <c r="AT695" s="132"/>
      <c r="AU695" s="132"/>
      <c r="AV695" s="132"/>
      <c r="AW695" s="132"/>
      <c r="AX695" s="132"/>
      <c r="AY695" s="132"/>
      <c r="AZ695" s="132"/>
      <c r="BA695" s="132"/>
      <c r="BB695" s="132"/>
      <c r="BC695" s="132"/>
      <c r="BD695" s="132"/>
      <c r="BE695" s="132"/>
      <c r="BF695" s="132"/>
      <c r="BG695" s="132"/>
      <c r="BH695" s="132"/>
      <c r="BI695" s="132"/>
      <c r="BJ695" s="132"/>
      <c r="BK695" s="132"/>
      <c r="BL695" s="132"/>
      <c r="BM695" s="132"/>
      <c r="BN695" s="132"/>
    </row>
    <row r="696">
      <c r="A696" s="484" t="b">
        <v>0</v>
      </c>
      <c r="B696" s="94"/>
      <c r="C696" s="95"/>
      <c r="D696" s="96"/>
      <c r="E696" s="97"/>
      <c r="F696" s="98"/>
      <c r="G696" s="98"/>
      <c r="H696" s="98"/>
      <c r="I696" s="98"/>
      <c r="J696" s="98"/>
      <c r="K696" s="96"/>
      <c r="L696" s="96"/>
      <c r="M696" s="96"/>
      <c r="N696" s="270"/>
      <c r="O696" s="369"/>
      <c r="P696" s="370"/>
      <c r="Q696" s="196"/>
      <c r="R696" s="197"/>
      <c r="S696" s="198"/>
      <c r="T696" s="199"/>
      <c r="U696" s="200"/>
      <c r="V696" s="201"/>
      <c r="W696" s="202"/>
      <c r="X696" s="202"/>
      <c r="Y696" s="109"/>
      <c r="Z696" s="280"/>
      <c r="AA696" s="106"/>
      <c r="AB696" s="281"/>
      <c r="AC696" s="282"/>
      <c r="AD696" s="273"/>
      <c r="AE696" s="110"/>
      <c r="AF696" s="99"/>
      <c r="AG696" s="110"/>
      <c r="AH696" s="427"/>
      <c r="AI696" s="112"/>
      <c r="AJ696" s="110"/>
      <c r="AK696" s="113"/>
      <c r="AL696" s="114"/>
      <c r="AM696" s="278"/>
      <c r="AN696" s="98"/>
      <c r="AO696" s="98"/>
      <c r="AP696" s="116"/>
      <c r="AQ696" s="117"/>
      <c r="AR696" s="116"/>
      <c r="AS696" s="98"/>
      <c r="AT696" s="98"/>
      <c r="AU696" s="98"/>
      <c r="AV696" s="98"/>
      <c r="AW696" s="98"/>
      <c r="AX696" s="98"/>
      <c r="AY696" s="98"/>
      <c r="AZ696" s="98"/>
      <c r="BA696" s="98"/>
      <c r="BB696" s="98"/>
      <c r="BC696" s="98"/>
      <c r="BD696" s="98"/>
      <c r="BE696" s="98"/>
      <c r="BF696" s="98"/>
      <c r="BG696" s="98"/>
      <c r="BH696" s="98"/>
      <c r="BI696" s="98"/>
      <c r="BJ696" s="98"/>
      <c r="BK696" s="98"/>
      <c r="BL696" s="98"/>
      <c r="BM696" s="98"/>
      <c r="BN696" s="98"/>
    </row>
    <row r="697">
      <c r="A697" s="485" t="b">
        <v>0</v>
      </c>
      <c r="B697" s="128"/>
      <c r="C697" s="129"/>
      <c r="D697" s="130"/>
      <c r="E697" s="131"/>
      <c r="F697" s="132"/>
      <c r="G697" s="132"/>
      <c r="H697" s="132"/>
      <c r="I697" s="132"/>
      <c r="J697" s="132"/>
      <c r="K697" s="130"/>
      <c r="L697" s="130"/>
      <c r="M697" s="130"/>
      <c r="N697" s="195"/>
      <c r="O697" s="369"/>
      <c r="P697" s="370"/>
      <c r="Q697" s="196"/>
      <c r="R697" s="197"/>
      <c r="S697" s="198"/>
      <c r="T697" s="199"/>
      <c r="U697" s="200"/>
      <c r="V697" s="201"/>
      <c r="W697" s="202"/>
      <c r="X697" s="202"/>
      <c r="Y697" s="143"/>
      <c r="Z697" s="367"/>
      <c r="AA697" s="140"/>
      <c r="AB697" s="420"/>
      <c r="AC697" s="421"/>
      <c r="AD697" s="206"/>
      <c r="AE697" s="144"/>
      <c r="AF697" s="133"/>
      <c r="AG697" s="144"/>
      <c r="AH697" s="430"/>
      <c r="AI697" s="146"/>
      <c r="AJ697" s="144"/>
      <c r="AK697" s="147"/>
      <c r="AL697" s="114"/>
      <c r="AM697" s="211"/>
      <c r="AN697" s="132"/>
      <c r="AO697" s="132"/>
      <c r="AP697" s="149"/>
      <c r="AQ697" s="150"/>
      <c r="AR697" s="149"/>
      <c r="AS697" s="132"/>
      <c r="AT697" s="132"/>
      <c r="AU697" s="132"/>
      <c r="AV697" s="132"/>
      <c r="AW697" s="132"/>
      <c r="AX697" s="132"/>
      <c r="AY697" s="132"/>
      <c r="AZ697" s="132"/>
      <c r="BA697" s="132"/>
      <c r="BB697" s="132"/>
      <c r="BC697" s="132"/>
      <c r="BD697" s="132"/>
      <c r="BE697" s="132"/>
      <c r="BF697" s="132"/>
      <c r="BG697" s="132"/>
      <c r="BH697" s="132"/>
      <c r="BI697" s="132"/>
      <c r="BJ697" s="132"/>
      <c r="BK697" s="132"/>
      <c r="BL697" s="132"/>
      <c r="BM697" s="132"/>
      <c r="BN697" s="132"/>
    </row>
    <row r="698">
      <c r="A698" s="484" t="b">
        <v>0</v>
      </c>
      <c r="B698" s="94"/>
      <c r="C698" s="95"/>
      <c r="D698" s="96"/>
      <c r="E698" s="97"/>
      <c r="F698" s="98"/>
      <c r="G698" s="98"/>
      <c r="H698" s="98"/>
      <c r="I698" s="98"/>
      <c r="J698" s="98"/>
      <c r="K698" s="96"/>
      <c r="L698" s="96"/>
      <c r="M698" s="96"/>
      <c r="N698" s="270"/>
      <c r="O698" s="369"/>
      <c r="P698" s="370"/>
      <c r="Q698" s="196"/>
      <c r="R698" s="197"/>
      <c r="S698" s="198"/>
      <c r="T698" s="199"/>
      <c r="U698" s="200"/>
      <c r="V698" s="201"/>
      <c r="W698" s="202"/>
      <c r="X698" s="202"/>
      <c r="Y698" s="109"/>
      <c r="Z698" s="280"/>
      <c r="AA698" s="106"/>
      <c r="AB698" s="281"/>
      <c r="AC698" s="282"/>
      <c r="AD698" s="273"/>
      <c r="AE698" s="110"/>
      <c r="AF698" s="99"/>
      <c r="AG698" s="110"/>
      <c r="AH698" s="427"/>
      <c r="AI698" s="112"/>
      <c r="AJ698" s="110"/>
      <c r="AK698" s="113"/>
      <c r="AL698" s="114"/>
      <c r="AM698" s="278"/>
      <c r="AN698" s="98"/>
      <c r="AO698" s="98"/>
      <c r="AP698" s="116"/>
      <c r="AQ698" s="117"/>
      <c r="AR698" s="116"/>
      <c r="AS698" s="98"/>
      <c r="AT698" s="98"/>
      <c r="AU698" s="98"/>
      <c r="AV698" s="98"/>
      <c r="AW698" s="98"/>
      <c r="AX698" s="98"/>
      <c r="AY698" s="98"/>
      <c r="AZ698" s="98"/>
      <c r="BA698" s="98"/>
      <c r="BB698" s="98"/>
      <c r="BC698" s="98"/>
      <c r="BD698" s="98"/>
      <c r="BE698" s="98"/>
      <c r="BF698" s="98"/>
      <c r="BG698" s="98"/>
      <c r="BH698" s="98"/>
      <c r="BI698" s="98"/>
      <c r="BJ698" s="98"/>
      <c r="BK698" s="98"/>
      <c r="BL698" s="98"/>
      <c r="BM698" s="98"/>
      <c r="BN698" s="98"/>
    </row>
    <row r="699">
      <c r="A699" s="485" t="b">
        <v>0</v>
      </c>
      <c r="B699" s="128"/>
      <c r="C699" s="129"/>
      <c r="D699" s="130"/>
      <c r="E699" s="131"/>
      <c r="F699" s="132"/>
      <c r="G699" s="132"/>
      <c r="H699" s="132"/>
      <c r="I699" s="132"/>
      <c r="J699" s="132"/>
      <c r="K699" s="130"/>
      <c r="L699" s="130"/>
      <c r="M699" s="130"/>
      <c r="N699" s="195"/>
      <c r="O699" s="369"/>
      <c r="P699" s="370"/>
      <c r="Q699" s="196"/>
      <c r="R699" s="197"/>
      <c r="S699" s="198"/>
      <c r="T699" s="199"/>
      <c r="U699" s="200"/>
      <c r="V699" s="201"/>
      <c r="W699" s="202"/>
      <c r="X699" s="202"/>
      <c r="Y699" s="143"/>
      <c r="Z699" s="367"/>
      <c r="AA699" s="140"/>
      <c r="AB699" s="420"/>
      <c r="AC699" s="421"/>
      <c r="AD699" s="206"/>
      <c r="AE699" s="144"/>
      <c r="AF699" s="133"/>
      <c r="AG699" s="144"/>
      <c r="AH699" s="430"/>
      <c r="AI699" s="146"/>
      <c r="AJ699" s="144"/>
      <c r="AK699" s="147"/>
      <c r="AL699" s="114"/>
      <c r="AM699" s="211"/>
      <c r="AN699" s="132"/>
      <c r="AO699" s="132"/>
      <c r="AP699" s="149"/>
      <c r="AQ699" s="150"/>
      <c r="AR699" s="149"/>
      <c r="AS699" s="132"/>
      <c r="AT699" s="132"/>
      <c r="AU699" s="132"/>
      <c r="AV699" s="132"/>
      <c r="AW699" s="132"/>
      <c r="AX699" s="132"/>
      <c r="AY699" s="132"/>
      <c r="AZ699" s="132"/>
      <c r="BA699" s="132"/>
      <c r="BB699" s="132"/>
      <c r="BC699" s="132"/>
      <c r="BD699" s="132"/>
      <c r="BE699" s="132"/>
      <c r="BF699" s="132"/>
      <c r="BG699" s="132"/>
      <c r="BH699" s="132"/>
      <c r="BI699" s="132"/>
      <c r="BJ699" s="132"/>
      <c r="BK699" s="132"/>
      <c r="BL699" s="132"/>
      <c r="BM699" s="132"/>
      <c r="BN699" s="132"/>
    </row>
    <row r="700">
      <c r="A700" s="484" t="b">
        <v>0</v>
      </c>
      <c r="B700" s="94"/>
      <c r="C700" s="95"/>
      <c r="D700" s="96"/>
      <c r="E700" s="97"/>
      <c r="F700" s="98"/>
      <c r="G700" s="98"/>
      <c r="H700" s="98"/>
      <c r="I700" s="98"/>
      <c r="J700" s="98"/>
      <c r="K700" s="96"/>
      <c r="L700" s="96"/>
      <c r="M700" s="96"/>
      <c r="N700" s="270"/>
      <c r="O700" s="369"/>
      <c r="P700" s="370"/>
      <c r="Q700" s="196"/>
      <c r="R700" s="197"/>
      <c r="S700" s="198"/>
      <c r="T700" s="199"/>
      <c r="U700" s="200"/>
      <c r="V700" s="201"/>
      <c r="W700" s="202"/>
      <c r="X700" s="202"/>
      <c r="Y700" s="109"/>
      <c r="Z700" s="280"/>
      <c r="AA700" s="106"/>
      <c r="AB700" s="281"/>
      <c r="AC700" s="282"/>
      <c r="AD700" s="273"/>
      <c r="AE700" s="110"/>
      <c r="AF700" s="99"/>
      <c r="AG700" s="110"/>
      <c r="AH700" s="427"/>
      <c r="AI700" s="112"/>
      <c r="AJ700" s="110"/>
      <c r="AK700" s="113"/>
      <c r="AL700" s="114"/>
      <c r="AM700" s="278"/>
      <c r="AN700" s="98"/>
      <c r="AO700" s="98"/>
      <c r="AP700" s="116"/>
      <c r="AQ700" s="117"/>
      <c r="AR700" s="116"/>
      <c r="AS700" s="98"/>
      <c r="AT700" s="98"/>
      <c r="AU700" s="98"/>
      <c r="AV700" s="98"/>
      <c r="AW700" s="98"/>
      <c r="AX700" s="98"/>
      <c r="AY700" s="98"/>
      <c r="AZ700" s="98"/>
      <c r="BA700" s="98"/>
      <c r="BB700" s="98"/>
      <c r="BC700" s="98"/>
      <c r="BD700" s="98"/>
      <c r="BE700" s="98"/>
      <c r="BF700" s="98"/>
      <c r="BG700" s="98"/>
      <c r="BH700" s="98"/>
      <c r="BI700" s="98"/>
      <c r="BJ700" s="98"/>
      <c r="BK700" s="98"/>
      <c r="BL700" s="98"/>
      <c r="BM700" s="98"/>
      <c r="BN700" s="98"/>
    </row>
    <row r="701">
      <c r="A701" s="485" t="b">
        <v>0</v>
      </c>
      <c r="B701" s="128"/>
      <c r="C701" s="129"/>
      <c r="D701" s="130"/>
      <c r="E701" s="131"/>
      <c r="F701" s="132"/>
      <c r="G701" s="132"/>
      <c r="H701" s="132"/>
      <c r="I701" s="132"/>
      <c r="J701" s="132"/>
      <c r="K701" s="130"/>
      <c r="L701" s="130"/>
      <c r="M701" s="130"/>
      <c r="N701" s="195"/>
      <c r="O701" s="369"/>
      <c r="P701" s="370"/>
      <c r="Q701" s="196"/>
      <c r="R701" s="197"/>
      <c r="S701" s="198"/>
      <c r="T701" s="199"/>
      <c r="U701" s="200"/>
      <c r="V701" s="201"/>
      <c r="W701" s="202"/>
      <c r="X701" s="202"/>
      <c r="Y701" s="143"/>
      <c r="Z701" s="367"/>
      <c r="AA701" s="140"/>
      <c r="AB701" s="420"/>
      <c r="AC701" s="421"/>
      <c r="AD701" s="206"/>
      <c r="AE701" s="144"/>
      <c r="AF701" s="133"/>
      <c r="AG701" s="144"/>
      <c r="AH701" s="430"/>
      <c r="AI701" s="146"/>
      <c r="AJ701" s="144"/>
      <c r="AK701" s="147"/>
      <c r="AL701" s="114"/>
      <c r="AM701" s="211"/>
      <c r="AN701" s="132"/>
      <c r="AO701" s="132"/>
      <c r="AP701" s="149"/>
      <c r="AQ701" s="150"/>
      <c r="AR701" s="149"/>
      <c r="AS701" s="132"/>
      <c r="AT701" s="132"/>
      <c r="AU701" s="132"/>
      <c r="AV701" s="132"/>
      <c r="AW701" s="132"/>
      <c r="AX701" s="132"/>
      <c r="AY701" s="132"/>
      <c r="AZ701" s="132"/>
      <c r="BA701" s="132"/>
      <c r="BB701" s="132"/>
      <c r="BC701" s="132"/>
      <c r="BD701" s="132"/>
      <c r="BE701" s="132"/>
      <c r="BF701" s="132"/>
      <c r="BG701" s="132"/>
      <c r="BH701" s="132"/>
      <c r="BI701" s="132"/>
      <c r="BJ701" s="132"/>
      <c r="BK701" s="132"/>
      <c r="BL701" s="132"/>
      <c r="BM701" s="132"/>
      <c r="BN701" s="132"/>
    </row>
    <row r="702">
      <c r="A702" s="484" t="b">
        <v>0</v>
      </c>
      <c r="B702" s="94"/>
      <c r="C702" s="95"/>
      <c r="D702" s="96"/>
      <c r="E702" s="97"/>
      <c r="F702" s="98"/>
      <c r="G702" s="98"/>
      <c r="H702" s="98"/>
      <c r="I702" s="98"/>
      <c r="J702" s="98"/>
      <c r="K702" s="96"/>
      <c r="L702" s="96"/>
      <c r="M702" s="96"/>
      <c r="N702" s="270"/>
      <c r="O702" s="369"/>
      <c r="P702" s="370"/>
      <c r="Q702" s="196"/>
      <c r="R702" s="197"/>
      <c r="S702" s="198"/>
      <c r="T702" s="199"/>
      <c r="U702" s="200"/>
      <c r="V702" s="201"/>
      <c r="W702" s="202"/>
      <c r="X702" s="202"/>
      <c r="Y702" s="109"/>
      <c r="Z702" s="280"/>
      <c r="AA702" s="106"/>
      <c r="AB702" s="281"/>
      <c r="AC702" s="282"/>
      <c r="AD702" s="273"/>
      <c r="AE702" s="110"/>
      <c r="AF702" s="99"/>
      <c r="AG702" s="110"/>
      <c r="AH702" s="427"/>
      <c r="AI702" s="112"/>
      <c r="AJ702" s="110"/>
      <c r="AK702" s="113"/>
      <c r="AL702" s="114"/>
      <c r="AM702" s="278"/>
      <c r="AN702" s="98"/>
      <c r="AO702" s="98"/>
      <c r="AP702" s="116"/>
      <c r="AQ702" s="117"/>
      <c r="AR702" s="116"/>
      <c r="AS702" s="98"/>
      <c r="AT702" s="98"/>
      <c r="AU702" s="98"/>
      <c r="AV702" s="98"/>
      <c r="AW702" s="98"/>
      <c r="AX702" s="98"/>
      <c r="AY702" s="98"/>
      <c r="AZ702" s="98"/>
      <c r="BA702" s="98"/>
      <c r="BB702" s="98"/>
      <c r="BC702" s="98"/>
      <c r="BD702" s="98"/>
      <c r="BE702" s="98"/>
      <c r="BF702" s="98"/>
      <c r="BG702" s="98"/>
      <c r="BH702" s="98"/>
      <c r="BI702" s="98"/>
      <c r="BJ702" s="98"/>
      <c r="BK702" s="98"/>
      <c r="BL702" s="98"/>
      <c r="BM702" s="98"/>
      <c r="BN702" s="98"/>
    </row>
    <row r="703">
      <c r="A703" s="485" t="b">
        <v>0</v>
      </c>
      <c r="B703" s="128"/>
      <c r="C703" s="129"/>
      <c r="D703" s="130"/>
      <c r="E703" s="131"/>
      <c r="F703" s="132"/>
      <c r="G703" s="132"/>
      <c r="H703" s="132"/>
      <c r="I703" s="132"/>
      <c r="J703" s="132"/>
      <c r="K703" s="130"/>
      <c r="L703" s="130"/>
      <c r="M703" s="130"/>
      <c r="N703" s="195"/>
      <c r="O703" s="369"/>
      <c r="P703" s="370"/>
      <c r="Q703" s="196"/>
      <c r="R703" s="197"/>
      <c r="S703" s="198"/>
      <c r="T703" s="199"/>
      <c r="U703" s="200"/>
      <c r="V703" s="201"/>
      <c r="W703" s="202"/>
      <c r="X703" s="202"/>
      <c r="Y703" s="143"/>
      <c r="Z703" s="367"/>
      <c r="AA703" s="140"/>
      <c r="AB703" s="420"/>
      <c r="AC703" s="421"/>
      <c r="AD703" s="206"/>
      <c r="AE703" s="144"/>
      <c r="AF703" s="133"/>
      <c r="AG703" s="144"/>
      <c r="AH703" s="430"/>
      <c r="AI703" s="146"/>
      <c r="AJ703" s="144"/>
      <c r="AK703" s="147"/>
      <c r="AL703" s="114"/>
      <c r="AM703" s="211"/>
      <c r="AN703" s="132"/>
      <c r="AO703" s="132"/>
      <c r="AP703" s="149"/>
      <c r="AQ703" s="150"/>
      <c r="AR703" s="149"/>
      <c r="AS703" s="132"/>
      <c r="AT703" s="132"/>
      <c r="AU703" s="132"/>
      <c r="AV703" s="132"/>
      <c r="AW703" s="132"/>
      <c r="AX703" s="132"/>
      <c r="AY703" s="132"/>
      <c r="AZ703" s="132"/>
      <c r="BA703" s="132"/>
      <c r="BB703" s="132"/>
      <c r="BC703" s="132"/>
      <c r="BD703" s="132"/>
      <c r="BE703" s="132"/>
      <c r="BF703" s="132"/>
      <c r="BG703" s="132"/>
      <c r="BH703" s="132"/>
      <c r="BI703" s="132"/>
      <c r="BJ703" s="132"/>
      <c r="BK703" s="132"/>
      <c r="BL703" s="132"/>
      <c r="BM703" s="132"/>
      <c r="BN703" s="132"/>
    </row>
    <row r="704">
      <c r="A704" s="484" t="b">
        <v>0</v>
      </c>
      <c r="B704" s="94"/>
      <c r="C704" s="95"/>
      <c r="D704" s="96"/>
      <c r="E704" s="97"/>
      <c r="F704" s="98"/>
      <c r="G704" s="98"/>
      <c r="H704" s="98"/>
      <c r="I704" s="98"/>
      <c r="J704" s="98"/>
      <c r="K704" s="96"/>
      <c r="L704" s="96"/>
      <c r="M704" s="96"/>
      <c r="N704" s="270"/>
      <c r="O704" s="369"/>
      <c r="P704" s="370"/>
      <c r="Q704" s="196"/>
      <c r="R704" s="197"/>
      <c r="S704" s="198"/>
      <c r="T704" s="199"/>
      <c r="U704" s="200"/>
      <c r="V704" s="201"/>
      <c r="W704" s="202"/>
      <c r="X704" s="202"/>
      <c r="Y704" s="109"/>
      <c r="Z704" s="280"/>
      <c r="AA704" s="106"/>
      <c r="AB704" s="281"/>
      <c r="AC704" s="282"/>
      <c r="AD704" s="273"/>
      <c r="AE704" s="110"/>
      <c r="AF704" s="99"/>
      <c r="AG704" s="110"/>
      <c r="AH704" s="427"/>
      <c r="AI704" s="112"/>
      <c r="AJ704" s="110"/>
      <c r="AK704" s="113"/>
      <c r="AL704" s="114"/>
      <c r="AM704" s="278"/>
      <c r="AN704" s="98"/>
      <c r="AO704" s="98"/>
      <c r="AP704" s="116"/>
      <c r="AQ704" s="117"/>
      <c r="AR704" s="116"/>
      <c r="AS704" s="98"/>
      <c r="AT704" s="98"/>
      <c r="AU704" s="98"/>
      <c r="AV704" s="98"/>
      <c r="AW704" s="98"/>
      <c r="AX704" s="98"/>
      <c r="AY704" s="98"/>
      <c r="AZ704" s="98"/>
      <c r="BA704" s="98"/>
      <c r="BB704" s="98"/>
      <c r="BC704" s="98"/>
      <c r="BD704" s="98"/>
      <c r="BE704" s="98"/>
      <c r="BF704" s="98"/>
      <c r="BG704" s="98"/>
      <c r="BH704" s="98"/>
      <c r="BI704" s="98"/>
      <c r="BJ704" s="98"/>
      <c r="BK704" s="98"/>
      <c r="BL704" s="98"/>
      <c r="BM704" s="98"/>
      <c r="BN704" s="98"/>
    </row>
    <row r="705">
      <c r="A705" s="485" t="b">
        <v>0</v>
      </c>
      <c r="B705" s="128"/>
      <c r="C705" s="129"/>
      <c r="D705" s="130"/>
      <c r="E705" s="131"/>
      <c r="F705" s="132"/>
      <c r="G705" s="132"/>
      <c r="H705" s="132"/>
      <c r="I705" s="132"/>
      <c r="J705" s="132"/>
      <c r="K705" s="130"/>
      <c r="L705" s="130"/>
      <c r="M705" s="130"/>
      <c r="N705" s="195"/>
      <c r="O705" s="369"/>
      <c r="P705" s="370"/>
      <c r="Q705" s="196"/>
      <c r="R705" s="197"/>
      <c r="S705" s="198"/>
      <c r="T705" s="199"/>
      <c r="U705" s="200"/>
      <c r="V705" s="201"/>
      <c r="W705" s="202"/>
      <c r="X705" s="202"/>
      <c r="Y705" s="143"/>
      <c r="Z705" s="367"/>
      <c r="AA705" s="140"/>
      <c r="AB705" s="420"/>
      <c r="AC705" s="421"/>
      <c r="AD705" s="206"/>
      <c r="AE705" s="144"/>
      <c r="AF705" s="133"/>
      <c r="AG705" s="144"/>
      <c r="AH705" s="430"/>
      <c r="AI705" s="146"/>
      <c r="AJ705" s="144"/>
      <c r="AK705" s="147"/>
      <c r="AL705" s="114"/>
      <c r="AM705" s="211"/>
      <c r="AN705" s="132"/>
      <c r="AO705" s="132"/>
      <c r="AP705" s="149"/>
      <c r="AQ705" s="150"/>
      <c r="AR705" s="149"/>
      <c r="AS705" s="132"/>
      <c r="AT705" s="132"/>
      <c r="AU705" s="132"/>
      <c r="AV705" s="132"/>
      <c r="AW705" s="132"/>
      <c r="AX705" s="132"/>
      <c r="AY705" s="132"/>
      <c r="AZ705" s="132"/>
      <c r="BA705" s="132"/>
      <c r="BB705" s="132"/>
      <c r="BC705" s="132"/>
      <c r="BD705" s="132"/>
      <c r="BE705" s="132"/>
      <c r="BF705" s="132"/>
      <c r="BG705" s="132"/>
      <c r="BH705" s="132"/>
      <c r="BI705" s="132"/>
      <c r="BJ705" s="132"/>
      <c r="BK705" s="132"/>
      <c r="BL705" s="132"/>
      <c r="BM705" s="132"/>
      <c r="BN705" s="132"/>
    </row>
    <row r="706">
      <c r="A706" s="484" t="b">
        <v>0</v>
      </c>
      <c r="B706" s="94"/>
      <c r="C706" s="95"/>
      <c r="D706" s="96"/>
      <c r="E706" s="97"/>
      <c r="F706" s="98"/>
      <c r="G706" s="98"/>
      <c r="H706" s="98"/>
      <c r="I706" s="98"/>
      <c r="J706" s="98"/>
      <c r="K706" s="96"/>
      <c r="L706" s="96"/>
      <c r="M706" s="96"/>
      <c r="N706" s="270"/>
      <c r="O706" s="369"/>
      <c r="P706" s="370"/>
      <c r="Q706" s="196"/>
      <c r="R706" s="197"/>
      <c r="S706" s="198"/>
      <c r="T706" s="199"/>
      <c r="U706" s="200"/>
      <c r="V706" s="201"/>
      <c r="W706" s="202"/>
      <c r="X706" s="202"/>
      <c r="Y706" s="109"/>
      <c r="Z706" s="280"/>
      <c r="AA706" s="106"/>
      <c r="AB706" s="281"/>
      <c r="AC706" s="282"/>
      <c r="AD706" s="273"/>
      <c r="AE706" s="110"/>
      <c r="AF706" s="99"/>
      <c r="AG706" s="110"/>
      <c r="AH706" s="427"/>
      <c r="AI706" s="112"/>
      <c r="AJ706" s="110"/>
      <c r="AK706" s="113"/>
      <c r="AL706" s="114"/>
      <c r="AM706" s="278"/>
      <c r="AN706" s="98"/>
      <c r="AO706" s="98"/>
      <c r="AP706" s="116"/>
      <c r="AQ706" s="117"/>
      <c r="AR706" s="116"/>
      <c r="AS706" s="98"/>
      <c r="AT706" s="98"/>
      <c r="AU706" s="98"/>
      <c r="AV706" s="98"/>
      <c r="AW706" s="98"/>
      <c r="AX706" s="98"/>
      <c r="AY706" s="98"/>
      <c r="AZ706" s="98"/>
      <c r="BA706" s="98"/>
      <c r="BB706" s="98"/>
      <c r="BC706" s="98"/>
      <c r="BD706" s="98"/>
      <c r="BE706" s="98"/>
      <c r="BF706" s="98"/>
      <c r="BG706" s="98"/>
      <c r="BH706" s="98"/>
      <c r="BI706" s="98"/>
      <c r="BJ706" s="98"/>
      <c r="BK706" s="98"/>
      <c r="BL706" s="98"/>
      <c r="BM706" s="98"/>
      <c r="BN706" s="98"/>
    </row>
    <row r="707">
      <c r="A707" s="485" t="b">
        <v>0</v>
      </c>
      <c r="B707" s="128"/>
      <c r="C707" s="129"/>
      <c r="D707" s="130"/>
      <c r="E707" s="131"/>
      <c r="F707" s="132"/>
      <c r="G707" s="132"/>
      <c r="H707" s="132"/>
      <c r="I707" s="132"/>
      <c r="J707" s="132"/>
      <c r="K707" s="130"/>
      <c r="L707" s="130"/>
      <c r="M707" s="130"/>
      <c r="N707" s="195"/>
      <c r="O707" s="369"/>
      <c r="P707" s="370"/>
      <c r="Q707" s="196"/>
      <c r="R707" s="197"/>
      <c r="S707" s="198"/>
      <c r="T707" s="199"/>
      <c r="U707" s="200"/>
      <c r="V707" s="201"/>
      <c r="W707" s="202"/>
      <c r="X707" s="202"/>
      <c r="Y707" s="143"/>
      <c r="Z707" s="367"/>
      <c r="AA707" s="140"/>
      <c r="AB707" s="420"/>
      <c r="AC707" s="421"/>
      <c r="AD707" s="206"/>
      <c r="AE707" s="144"/>
      <c r="AF707" s="133"/>
      <c r="AG707" s="144"/>
      <c r="AH707" s="430"/>
      <c r="AI707" s="146"/>
      <c r="AJ707" s="144"/>
      <c r="AK707" s="147"/>
      <c r="AL707" s="114"/>
      <c r="AM707" s="211"/>
      <c r="AN707" s="132"/>
      <c r="AO707" s="132"/>
      <c r="AP707" s="149"/>
      <c r="AQ707" s="150"/>
      <c r="AR707" s="149"/>
      <c r="AS707" s="132"/>
      <c r="AT707" s="132"/>
      <c r="AU707" s="132"/>
      <c r="AV707" s="132"/>
      <c r="AW707" s="132"/>
      <c r="AX707" s="132"/>
      <c r="AY707" s="132"/>
      <c r="AZ707" s="132"/>
      <c r="BA707" s="132"/>
      <c r="BB707" s="132"/>
      <c r="BC707" s="132"/>
      <c r="BD707" s="132"/>
      <c r="BE707" s="132"/>
      <c r="BF707" s="132"/>
      <c r="BG707" s="132"/>
      <c r="BH707" s="132"/>
      <c r="BI707" s="132"/>
      <c r="BJ707" s="132"/>
      <c r="BK707" s="132"/>
      <c r="BL707" s="132"/>
      <c r="BM707" s="132"/>
      <c r="BN707" s="132"/>
    </row>
    <row r="708">
      <c r="A708" s="484" t="b">
        <v>0</v>
      </c>
      <c r="B708" s="94"/>
      <c r="C708" s="95"/>
      <c r="D708" s="96"/>
      <c r="E708" s="97"/>
      <c r="F708" s="98"/>
      <c r="G708" s="98"/>
      <c r="H708" s="98"/>
      <c r="I708" s="98"/>
      <c r="J708" s="98"/>
      <c r="K708" s="96"/>
      <c r="L708" s="96"/>
      <c r="M708" s="96"/>
      <c r="N708" s="270"/>
      <c r="O708" s="369"/>
      <c r="P708" s="370"/>
      <c r="Q708" s="196"/>
      <c r="R708" s="197"/>
      <c r="S708" s="198"/>
      <c r="T708" s="199"/>
      <c r="U708" s="200"/>
      <c r="V708" s="201"/>
      <c r="W708" s="202"/>
      <c r="X708" s="202"/>
      <c r="Y708" s="109"/>
      <c r="Z708" s="280"/>
      <c r="AA708" s="106"/>
      <c r="AB708" s="281"/>
      <c r="AC708" s="282"/>
      <c r="AD708" s="273"/>
      <c r="AE708" s="110"/>
      <c r="AF708" s="99"/>
      <c r="AG708" s="110"/>
      <c r="AH708" s="427"/>
      <c r="AI708" s="112"/>
      <c r="AJ708" s="110"/>
      <c r="AK708" s="113"/>
      <c r="AL708" s="114"/>
      <c r="AM708" s="278"/>
      <c r="AN708" s="98"/>
      <c r="AO708" s="98"/>
      <c r="AP708" s="116"/>
      <c r="AQ708" s="117"/>
      <c r="AR708" s="116"/>
      <c r="AS708" s="98"/>
      <c r="AT708" s="98"/>
      <c r="AU708" s="98"/>
      <c r="AV708" s="98"/>
      <c r="AW708" s="98"/>
      <c r="AX708" s="98"/>
      <c r="AY708" s="98"/>
      <c r="AZ708" s="98"/>
      <c r="BA708" s="98"/>
      <c r="BB708" s="98"/>
      <c r="BC708" s="98"/>
      <c r="BD708" s="98"/>
      <c r="BE708" s="98"/>
      <c r="BF708" s="98"/>
      <c r="BG708" s="98"/>
      <c r="BH708" s="98"/>
      <c r="BI708" s="98"/>
      <c r="BJ708" s="98"/>
      <c r="BK708" s="98"/>
      <c r="BL708" s="98"/>
      <c r="BM708" s="98"/>
      <c r="BN708" s="98"/>
    </row>
    <row r="709">
      <c r="A709" s="485" t="b">
        <v>0</v>
      </c>
      <c r="B709" s="128"/>
      <c r="C709" s="129"/>
      <c r="D709" s="130"/>
      <c r="E709" s="131"/>
      <c r="F709" s="132"/>
      <c r="G709" s="132"/>
      <c r="H709" s="132"/>
      <c r="I709" s="132"/>
      <c r="J709" s="132"/>
      <c r="K709" s="130"/>
      <c r="L709" s="130"/>
      <c r="M709" s="130"/>
      <c r="N709" s="195"/>
      <c r="O709" s="369"/>
      <c r="P709" s="370"/>
      <c r="Q709" s="196"/>
      <c r="R709" s="197"/>
      <c r="S709" s="198"/>
      <c r="T709" s="199"/>
      <c r="U709" s="200"/>
      <c r="V709" s="201"/>
      <c r="W709" s="202"/>
      <c r="X709" s="202"/>
      <c r="Y709" s="143"/>
      <c r="Z709" s="367"/>
      <c r="AA709" s="140"/>
      <c r="AB709" s="420"/>
      <c r="AC709" s="421"/>
      <c r="AD709" s="206"/>
      <c r="AE709" s="144"/>
      <c r="AF709" s="133"/>
      <c r="AG709" s="144"/>
      <c r="AH709" s="430"/>
      <c r="AI709" s="146"/>
      <c r="AJ709" s="144"/>
      <c r="AK709" s="147"/>
      <c r="AL709" s="114"/>
      <c r="AM709" s="211"/>
      <c r="AN709" s="132"/>
      <c r="AO709" s="132"/>
      <c r="AP709" s="149"/>
      <c r="AQ709" s="150"/>
      <c r="AR709" s="149"/>
      <c r="AS709" s="132"/>
      <c r="AT709" s="132"/>
      <c r="AU709" s="132"/>
      <c r="AV709" s="132"/>
      <c r="AW709" s="132"/>
      <c r="AX709" s="132"/>
      <c r="AY709" s="132"/>
      <c r="AZ709" s="132"/>
      <c r="BA709" s="132"/>
      <c r="BB709" s="132"/>
      <c r="BC709" s="132"/>
      <c r="BD709" s="132"/>
      <c r="BE709" s="132"/>
      <c r="BF709" s="132"/>
      <c r="BG709" s="132"/>
      <c r="BH709" s="132"/>
      <c r="BI709" s="132"/>
      <c r="BJ709" s="132"/>
      <c r="BK709" s="132"/>
      <c r="BL709" s="132"/>
      <c r="BM709" s="132"/>
      <c r="BN709" s="132"/>
    </row>
    <row r="710">
      <c r="A710" s="484" t="b">
        <v>0</v>
      </c>
      <c r="B710" s="94"/>
      <c r="C710" s="95"/>
      <c r="D710" s="96"/>
      <c r="E710" s="97"/>
      <c r="F710" s="98"/>
      <c r="G710" s="98"/>
      <c r="H710" s="98"/>
      <c r="I710" s="98"/>
      <c r="J710" s="98"/>
      <c r="K710" s="96"/>
      <c r="L710" s="96"/>
      <c r="M710" s="96"/>
      <c r="N710" s="270"/>
      <c r="O710" s="369"/>
      <c r="P710" s="370"/>
      <c r="Q710" s="196"/>
      <c r="R710" s="197"/>
      <c r="S710" s="198"/>
      <c r="T710" s="199"/>
      <c r="U710" s="200"/>
      <c r="V710" s="201"/>
      <c r="W710" s="202"/>
      <c r="X710" s="202"/>
      <c r="Y710" s="109"/>
      <c r="Z710" s="280"/>
      <c r="AA710" s="106"/>
      <c r="AB710" s="281"/>
      <c r="AC710" s="282"/>
      <c r="AD710" s="273"/>
      <c r="AE710" s="110"/>
      <c r="AF710" s="99"/>
      <c r="AG710" s="110"/>
      <c r="AH710" s="427"/>
      <c r="AI710" s="112"/>
      <c r="AJ710" s="110"/>
      <c r="AK710" s="113"/>
      <c r="AL710" s="114"/>
      <c r="AM710" s="278"/>
      <c r="AN710" s="98"/>
      <c r="AO710" s="98"/>
      <c r="AP710" s="116"/>
      <c r="AQ710" s="117"/>
      <c r="AR710" s="116"/>
      <c r="AS710" s="98"/>
      <c r="AT710" s="98"/>
      <c r="AU710" s="98"/>
      <c r="AV710" s="98"/>
      <c r="AW710" s="98"/>
      <c r="AX710" s="98"/>
      <c r="AY710" s="98"/>
      <c r="AZ710" s="98"/>
      <c r="BA710" s="98"/>
      <c r="BB710" s="98"/>
      <c r="BC710" s="98"/>
      <c r="BD710" s="98"/>
      <c r="BE710" s="98"/>
      <c r="BF710" s="98"/>
      <c r="BG710" s="98"/>
      <c r="BH710" s="98"/>
      <c r="BI710" s="98"/>
      <c r="BJ710" s="98"/>
      <c r="BK710" s="98"/>
      <c r="BL710" s="98"/>
      <c r="BM710" s="98"/>
      <c r="BN710" s="98"/>
    </row>
    <row r="711">
      <c r="A711" s="485" t="b">
        <v>0</v>
      </c>
      <c r="B711" s="128"/>
      <c r="C711" s="129"/>
      <c r="D711" s="130"/>
      <c r="E711" s="131"/>
      <c r="F711" s="132"/>
      <c r="G711" s="132"/>
      <c r="H711" s="132"/>
      <c r="I711" s="132"/>
      <c r="J711" s="132"/>
      <c r="K711" s="130"/>
      <c r="L711" s="130"/>
      <c r="M711" s="130"/>
      <c r="N711" s="195"/>
      <c r="O711" s="369"/>
      <c r="P711" s="370"/>
      <c r="Q711" s="196"/>
      <c r="R711" s="197"/>
      <c r="S711" s="198"/>
      <c r="T711" s="199"/>
      <c r="U711" s="200"/>
      <c r="V711" s="201"/>
      <c r="W711" s="202"/>
      <c r="X711" s="202"/>
      <c r="Y711" s="143"/>
      <c r="Z711" s="367"/>
      <c r="AA711" s="140"/>
      <c r="AB711" s="420"/>
      <c r="AC711" s="421"/>
      <c r="AD711" s="206"/>
      <c r="AE711" s="144"/>
      <c r="AF711" s="133"/>
      <c r="AG711" s="144"/>
      <c r="AH711" s="430"/>
      <c r="AI711" s="146"/>
      <c r="AJ711" s="144"/>
      <c r="AK711" s="147"/>
      <c r="AL711" s="114"/>
      <c r="AM711" s="211"/>
      <c r="AN711" s="132"/>
      <c r="AO711" s="132"/>
      <c r="AP711" s="149"/>
      <c r="AQ711" s="150"/>
      <c r="AR711" s="149"/>
      <c r="AS711" s="132"/>
      <c r="AT711" s="132"/>
      <c r="AU711" s="132"/>
      <c r="AV711" s="132"/>
      <c r="AW711" s="132"/>
      <c r="AX711" s="132"/>
      <c r="AY711" s="132"/>
      <c r="AZ711" s="132"/>
      <c r="BA711" s="132"/>
      <c r="BB711" s="132"/>
      <c r="BC711" s="132"/>
      <c r="BD711" s="132"/>
      <c r="BE711" s="132"/>
      <c r="BF711" s="132"/>
      <c r="BG711" s="132"/>
      <c r="BH711" s="132"/>
      <c r="BI711" s="132"/>
      <c r="BJ711" s="132"/>
      <c r="BK711" s="132"/>
      <c r="BL711" s="132"/>
      <c r="BM711" s="132"/>
      <c r="BN711" s="132"/>
    </row>
    <row r="712">
      <c r="A712" s="484" t="b">
        <v>0</v>
      </c>
      <c r="B712" s="94"/>
      <c r="C712" s="95"/>
      <c r="D712" s="96"/>
      <c r="E712" s="97"/>
      <c r="F712" s="98"/>
      <c r="G712" s="98"/>
      <c r="H712" s="98"/>
      <c r="I712" s="98"/>
      <c r="J712" s="98"/>
      <c r="K712" s="96"/>
      <c r="L712" s="96"/>
      <c r="M712" s="96"/>
      <c r="N712" s="270"/>
      <c r="O712" s="369"/>
      <c r="P712" s="370"/>
      <c r="Q712" s="196"/>
      <c r="R712" s="197"/>
      <c r="S712" s="198"/>
      <c r="T712" s="199"/>
      <c r="U712" s="200"/>
      <c r="V712" s="201"/>
      <c r="W712" s="202"/>
      <c r="X712" s="202"/>
      <c r="Y712" s="109"/>
      <c r="Z712" s="280"/>
      <c r="AA712" s="106"/>
      <c r="AB712" s="281"/>
      <c r="AC712" s="282"/>
      <c r="AD712" s="273"/>
      <c r="AE712" s="110"/>
      <c r="AF712" s="99"/>
      <c r="AG712" s="110"/>
      <c r="AH712" s="427"/>
      <c r="AI712" s="112"/>
      <c r="AJ712" s="110"/>
      <c r="AK712" s="113"/>
      <c r="AL712" s="114"/>
      <c r="AM712" s="278"/>
      <c r="AN712" s="98"/>
      <c r="AO712" s="98"/>
      <c r="AP712" s="116"/>
      <c r="AQ712" s="117"/>
      <c r="AR712" s="116"/>
      <c r="AS712" s="98"/>
      <c r="AT712" s="98"/>
      <c r="AU712" s="98"/>
      <c r="AV712" s="98"/>
      <c r="AW712" s="98"/>
      <c r="AX712" s="98"/>
      <c r="AY712" s="98"/>
      <c r="AZ712" s="98"/>
      <c r="BA712" s="98"/>
      <c r="BB712" s="98"/>
      <c r="BC712" s="98"/>
      <c r="BD712" s="98"/>
      <c r="BE712" s="98"/>
      <c r="BF712" s="98"/>
      <c r="BG712" s="98"/>
      <c r="BH712" s="98"/>
      <c r="BI712" s="98"/>
      <c r="BJ712" s="98"/>
      <c r="BK712" s="98"/>
      <c r="BL712" s="98"/>
      <c r="BM712" s="98"/>
      <c r="BN712" s="98"/>
    </row>
    <row r="713">
      <c r="A713" s="485" t="b">
        <v>0</v>
      </c>
      <c r="B713" s="128"/>
      <c r="C713" s="129"/>
      <c r="D713" s="130"/>
      <c r="E713" s="131"/>
      <c r="F713" s="132"/>
      <c r="G713" s="132"/>
      <c r="H713" s="132"/>
      <c r="I713" s="132"/>
      <c r="J713" s="132"/>
      <c r="K713" s="130"/>
      <c r="L713" s="130"/>
      <c r="M713" s="130"/>
      <c r="N713" s="195"/>
      <c r="O713" s="369"/>
      <c r="P713" s="370"/>
      <c r="Q713" s="196"/>
      <c r="R713" s="197"/>
      <c r="S713" s="198"/>
      <c r="T713" s="199"/>
      <c r="U713" s="200"/>
      <c r="V713" s="201"/>
      <c r="W713" s="202"/>
      <c r="X713" s="202"/>
      <c r="Y713" s="143"/>
      <c r="Z713" s="367"/>
      <c r="AA713" s="140"/>
      <c r="AB713" s="420"/>
      <c r="AC713" s="421"/>
      <c r="AD713" s="206"/>
      <c r="AE713" s="144"/>
      <c r="AF713" s="133"/>
      <c r="AG713" s="144"/>
      <c r="AH713" s="430"/>
      <c r="AI713" s="146"/>
      <c r="AJ713" s="144"/>
      <c r="AK713" s="147"/>
      <c r="AL713" s="114"/>
      <c r="AM713" s="211"/>
      <c r="AN713" s="132"/>
      <c r="AO713" s="132"/>
      <c r="AP713" s="149"/>
      <c r="AQ713" s="150"/>
      <c r="AR713" s="149"/>
      <c r="AS713" s="132"/>
      <c r="AT713" s="132"/>
      <c r="AU713" s="132"/>
      <c r="AV713" s="132"/>
      <c r="AW713" s="132"/>
      <c r="AX713" s="132"/>
      <c r="AY713" s="132"/>
      <c r="AZ713" s="132"/>
      <c r="BA713" s="132"/>
      <c r="BB713" s="132"/>
      <c r="BC713" s="132"/>
      <c r="BD713" s="132"/>
      <c r="BE713" s="132"/>
      <c r="BF713" s="132"/>
      <c r="BG713" s="132"/>
      <c r="BH713" s="132"/>
      <c r="BI713" s="132"/>
      <c r="BJ713" s="132"/>
      <c r="BK713" s="132"/>
      <c r="BL713" s="132"/>
      <c r="BM713" s="132"/>
      <c r="BN713" s="132"/>
    </row>
    <row r="714">
      <c r="A714" s="484" t="b">
        <v>0</v>
      </c>
      <c r="B714" s="94"/>
      <c r="C714" s="95"/>
      <c r="D714" s="96"/>
      <c r="E714" s="97"/>
      <c r="F714" s="98"/>
      <c r="G714" s="98"/>
      <c r="H714" s="98"/>
      <c r="I714" s="98"/>
      <c r="J714" s="98"/>
      <c r="K714" s="96"/>
      <c r="L714" s="96"/>
      <c r="M714" s="96"/>
      <c r="N714" s="270"/>
      <c r="O714" s="369"/>
      <c r="P714" s="370"/>
      <c r="Q714" s="196"/>
      <c r="R714" s="197"/>
      <c r="S714" s="198"/>
      <c r="T714" s="199"/>
      <c r="U714" s="200"/>
      <c r="V714" s="201"/>
      <c r="W714" s="202"/>
      <c r="X714" s="202"/>
      <c r="Y714" s="109"/>
      <c r="Z714" s="280"/>
      <c r="AA714" s="106"/>
      <c r="AB714" s="281"/>
      <c r="AC714" s="282"/>
      <c r="AD714" s="273"/>
      <c r="AE714" s="110"/>
      <c r="AF714" s="99"/>
      <c r="AG714" s="110"/>
      <c r="AH714" s="427"/>
      <c r="AI714" s="112"/>
      <c r="AJ714" s="110"/>
      <c r="AK714" s="113"/>
      <c r="AL714" s="114"/>
      <c r="AM714" s="278"/>
      <c r="AN714" s="98"/>
      <c r="AO714" s="98"/>
      <c r="AP714" s="116"/>
      <c r="AQ714" s="117"/>
      <c r="AR714" s="116"/>
      <c r="AS714" s="98"/>
      <c r="AT714" s="98"/>
      <c r="AU714" s="98"/>
      <c r="AV714" s="98"/>
      <c r="AW714" s="98"/>
      <c r="AX714" s="98"/>
      <c r="AY714" s="98"/>
      <c r="AZ714" s="98"/>
      <c r="BA714" s="98"/>
      <c r="BB714" s="98"/>
      <c r="BC714" s="98"/>
      <c r="BD714" s="98"/>
      <c r="BE714" s="98"/>
      <c r="BF714" s="98"/>
      <c r="BG714" s="98"/>
      <c r="BH714" s="98"/>
      <c r="BI714" s="98"/>
      <c r="BJ714" s="98"/>
      <c r="BK714" s="98"/>
      <c r="BL714" s="98"/>
      <c r="BM714" s="98"/>
      <c r="BN714" s="98"/>
    </row>
    <row r="715">
      <c r="A715" s="485" t="b">
        <v>0</v>
      </c>
      <c r="B715" s="128"/>
      <c r="C715" s="129"/>
      <c r="D715" s="130"/>
      <c r="E715" s="131"/>
      <c r="F715" s="132"/>
      <c r="G715" s="132"/>
      <c r="H715" s="132"/>
      <c r="I715" s="132"/>
      <c r="J715" s="132"/>
      <c r="K715" s="130"/>
      <c r="L715" s="130"/>
      <c r="M715" s="130"/>
      <c r="N715" s="195"/>
      <c r="O715" s="369"/>
      <c r="P715" s="370"/>
      <c r="Q715" s="196"/>
      <c r="R715" s="197"/>
      <c r="S715" s="198"/>
      <c r="T715" s="199"/>
      <c r="U715" s="200"/>
      <c r="V715" s="201"/>
      <c r="W715" s="202"/>
      <c r="X715" s="202"/>
      <c r="Y715" s="143"/>
      <c r="Z715" s="367"/>
      <c r="AA715" s="140"/>
      <c r="AB715" s="420"/>
      <c r="AC715" s="421"/>
      <c r="AD715" s="206"/>
      <c r="AE715" s="144"/>
      <c r="AF715" s="133"/>
      <c r="AG715" s="144"/>
      <c r="AH715" s="430"/>
      <c r="AI715" s="146"/>
      <c r="AJ715" s="144"/>
      <c r="AK715" s="147"/>
      <c r="AL715" s="114"/>
      <c r="AM715" s="211"/>
      <c r="AN715" s="132"/>
      <c r="AO715" s="132"/>
      <c r="AP715" s="149"/>
      <c r="AQ715" s="150"/>
      <c r="AR715" s="149"/>
      <c r="AS715" s="132"/>
      <c r="AT715" s="132"/>
      <c r="AU715" s="132"/>
      <c r="AV715" s="132"/>
      <c r="AW715" s="132"/>
      <c r="AX715" s="132"/>
      <c r="AY715" s="132"/>
      <c r="AZ715" s="132"/>
      <c r="BA715" s="132"/>
      <c r="BB715" s="132"/>
      <c r="BC715" s="132"/>
      <c r="BD715" s="132"/>
      <c r="BE715" s="132"/>
      <c r="BF715" s="132"/>
      <c r="BG715" s="132"/>
      <c r="BH715" s="132"/>
      <c r="BI715" s="132"/>
      <c r="BJ715" s="132"/>
      <c r="BK715" s="132"/>
      <c r="BL715" s="132"/>
      <c r="BM715" s="132"/>
      <c r="BN715" s="132"/>
    </row>
    <row r="716">
      <c r="A716" s="484" t="b">
        <v>0</v>
      </c>
      <c r="B716" s="94"/>
      <c r="C716" s="95"/>
      <c r="D716" s="96"/>
      <c r="E716" s="97"/>
      <c r="F716" s="98"/>
      <c r="G716" s="98"/>
      <c r="H716" s="98"/>
      <c r="I716" s="98"/>
      <c r="J716" s="98"/>
      <c r="K716" s="96"/>
      <c r="L716" s="96"/>
      <c r="M716" s="96"/>
      <c r="N716" s="270"/>
      <c r="O716" s="369"/>
      <c r="P716" s="370"/>
      <c r="Q716" s="196"/>
      <c r="R716" s="197"/>
      <c r="S716" s="198"/>
      <c r="T716" s="199"/>
      <c r="U716" s="200"/>
      <c r="V716" s="201"/>
      <c r="W716" s="202"/>
      <c r="X716" s="202"/>
      <c r="Y716" s="109"/>
      <c r="Z716" s="280"/>
      <c r="AA716" s="106"/>
      <c r="AB716" s="281"/>
      <c r="AC716" s="282"/>
      <c r="AD716" s="273"/>
      <c r="AE716" s="110"/>
      <c r="AF716" s="99"/>
      <c r="AG716" s="110"/>
      <c r="AH716" s="427"/>
      <c r="AI716" s="112"/>
      <c r="AJ716" s="110"/>
      <c r="AK716" s="113"/>
      <c r="AL716" s="114"/>
      <c r="AM716" s="278"/>
      <c r="AN716" s="98"/>
      <c r="AO716" s="98"/>
      <c r="AP716" s="116"/>
      <c r="AQ716" s="117"/>
      <c r="AR716" s="116"/>
      <c r="AS716" s="98"/>
      <c r="AT716" s="98"/>
      <c r="AU716" s="98"/>
      <c r="AV716" s="98"/>
      <c r="AW716" s="98"/>
      <c r="AX716" s="98"/>
      <c r="AY716" s="98"/>
      <c r="AZ716" s="98"/>
      <c r="BA716" s="98"/>
      <c r="BB716" s="98"/>
      <c r="BC716" s="98"/>
      <c r="BD716" s="98"/>
      <c r="BE716" s="98"/>
      <c r="BF716" s="98"/>
      <c r="BG716" s="98"/>
      <c r="BH716" s="98"/>
      <c r="BI716" s="98"/>
      <c r="BJ716" s="98"/>
      <c r="BK716" s="98"/>
      <c r="BL716" s="98"/>
      <c r="BM716" s="98"/>
      <c r="BN716" s="98"/>
    </row>
    <row r="717">
      <c r="A717" s="485" t="b">
        <v>0</v>
      </c>
      <c r="B717" s="128"/>
      <c r="C717" s="129"/>
      <c r="D717" s="130"/>
      <c r="E717" s="131"/>
      <c r="F717" s="132"/>
      <c r="G717" s="132"/>
      <c r="H717" s="132"/>
      <c r="I717" s="132"/>
      <c r="J717" s="132"/>
      <c r="K717" s="130"/>
      <c r="L717" s="130"/>
      <c r="M717" s="130"/>
      <c r="N717" s="195"/>
      <c r="O717" s="369"/>
      <c r="P717" s="370"/>
      <c r="Q717" s="196"/>
      <c r="R717" s="197"/>
      <c r="S717" s="198"/>
      <c r="T717" s="199"/>
      <c r="U717" s="200"/>
      <c r="V717" s="201"/>
      <c r="W717" s="202"/>
      <c r="X717" s="202"/>
      <c r="Y717" s="143"/>
      <c r="Z717" s="367"/>
      <c r="AA717" s="140"/>
      <c r="AB717" s="420"/>
      <c r="AC717" s="421"/>
      <c r="AD717" s="206"/>
      <c r="AE717" s="144"/>
      <c r="AF717" s="133"/>
      <c r="AG717" s="144"/>
      <c r="AH717" s="430"/>
      <c r="AI717" s="146"/>
      <c r="AJ717" s="144"/>
      <c r="AK717" s="147"/>
      <c r="AL717" s="114"/>
      <c r="AM717" s="211"/>
      <c r="AN717" s="132"/>
      <c r="AO717" s="132"/>
      <c r="AP717" s="149"/>
      <c r="AQ717" s="150"/>
      <c r="AR717" s="149"/>
      <c r="AS717" s="132"/>
      <c r="AT717" s="132"/>
      <c r="AU717" s="132"/>
      <c r="AV717" s="132"/>
      <c r="AW717" s="132"/>
      <c r="AX717" s="132"/>
      <c r="AY717" s="132"/>
      <c r="AZ717" s="132"/>
      <c r="BA717" s="132"/>
      <c r="BB717" s="132"/>
      <c r="BC717" s="132"/>
      <c r="BD717" s="132"/>
      <c r="BE717" s="132"/>
      <c r="BF717" s="132"/>
      <c r="BG717" s="132"/>
      <c r="BH717" s="132"/>
      <c r="BI717" s="132"/>
      <c r="BJ717" s="132"/>
      <c r="BK717" s="132"/>
      <c r="BL717" s="132"/>
      <c r="BM717" s="132"/>
      <c r="BN717" s="132"/>
    </row>
    <row r="718">
      <c r="A718" s="484" t="b">
        <v>0</v>
      </c>
      <c r="B718" s="94"/>
      <c r="C718" s="95"/>
      <c r="D718" s="96"/>
      <c r="E718" s="97"/>
      <c r="F718" s="98"/>
      <c r="G718" s="98"/>
      <c r="H718" s="98"/>
      <c r="I718" s="98"/>
      <c r="J718" s="98"/>
      <c r="K718" s="96"/>
      <c r="L718" s="96"/>
      <c r="M718" s="96"/>
      <c r="N718" s="270"/>
      <c r="O718" s="369"/>
      <c r="P718" s="370"/>
      <c r="Q718" s="196"/>
      <c r="R718" s="197"/>
      <c r="S718" s="198"/>
      <c r="T718" s="199"/>
      <c r="U718" s="200"/>
      <c r="V718" s="201"/>
      <c r="W718" s="202"/>
      <c r="X718" s="202"/>
      <c r="Y718" s="109"/>
      <c r="Z718" s="280"/>
      <c r="AA718" s="106"/>
      <c r="AB718" s="281"/>
      <c r="AC718" s="282"/>
      <c r="AD718" s="273"/>
      <c r="AE718" s="110"/>
      <c r="AF718" s="99"/>
      <c r="AG718" s="110"/>
      <c r="AH718" s="427"/>
      <c r="AI718" s="112"/>
      <c r="AJ718" s="110"/>
      <c r="AK718" s="113"/>
      <c r="AL718" s="114"/>
      <c r="AM718" s="278"/>
      <c r="AN718" s="98"/>
      <c r="AO718" s="98"/>
      <c r="AP718" s="116"/>
      <c r="AQ718" s="117"/>
      <c r="AR718" s="116"/>
      <c r="AS718" s="98"/>
      <c r="AT718" s="98"/>
      <c r="AU718" s="98"/>
      <c r="AV718" s="98"/>
      <c r="AW718" s="98"/>
      <c r="AX718" s="98"/>
      <c r="AY718" s="98"/>
      <c r="AZ718" s="98"/>
      <c r="BA718" s="98"/>
      <c r="BB718" s="98"/>
      <c r="BC718" s="98"/>
      <c r="BD718" s="98"/>
      <c r="BE718" s="98"/>
      <c r="BF718" s="98"/>
      <c r="BG718" s="98"/>
      <c r="BH718" s="98"/>
      <c r="BI718" s="98"/>
      <c r="BJ718" s="98"/>
      <c r="BK718" s="98"/>
      <c r="BL718" s="98"/>
      <c r="BM718" s="98"/>
      <c r="BN718" s="98"/>
    </row>
    <row r="719">
      <c r="A719" s="485" t="b">
        <v>0</v>
      </c>
      <c r="B719" s="128"/>
      <c r="C719" s="129"/>
      <c r="D719" s="130"/>
      <c r="E719" s="131"/>
      <c r="F719" s="132"/>
      <c r="G719" s="132"/>
      <c r="H719" s="132"/>
      <c r="I719" s="132"/>
      <c r="J719" s="132"/>
      <c r="K719" s="130"/>
      <c r="L719" s="130"/>
      <c r="M719" s="130"/>
      <c r="N719" s="195"/>
      <c r="O719" s="369"/>
      <c r="P719" s="370"/>
      <c r="Q719" s="196"/>
      <c r="R719" s="197"/>
      <c r="S719" s="198"/>
      <c r="T719" s="199"/>
      <c r="U719" s="200"/>
      <c r="V719" s="201"/>
      <c r="W719" s="202"/>
      <c r="X719" s="202"/>
      <c r="Y719" s="143"/>
      <c r="Z719" s="367"/>
      <c r="AA719" s="140"/>
      <c r="AB719" s="420"/>
      <c r="AC719" s="421"/>
      <c r="AD719" s="206"/>
      <c r="AE719" s="144"/>
      <c r="AF719" s="133"/>
      <c r="AG719" s="144"/>
      <c r="AH719" s="430"/>
      <c r="AI719" s="146"/>
      <c r="AJ719" s="144"/>
      <c r="AK719" s="147"/>
      <c r="AL719" s="114"/>
      <c r="AM719" s="211"/>
      <c r="AN719" s="132"/>
      <c r="AO719" s="132"/>
      <c r="AP719" s="149"/>
      <c r="AQ719" s="150"/>
      <c r="AR719" s="149"/>
      <c r="AS719" s="132"/>
      <c r="AT719" s="132"/>
      <c r="AU719" s="132"/>
      <c r="AV719" s="132"/>
      <c r="AW719" s="132"/>
      <c r="AX719" s="132"/>
      <c r="AY719" s="132"/>
      <c r="AZ719" s="132"/>
      <c r="BA719" s="132"/>
      <c r="BB719" s="132"/>
      <c r="BC719" s="132"/>
      <c r="BD719" s="132"/>
      <c r="BE719" s="132"/>
      <c r="BF719" s="132"/>
      <c r="BG719" s="132"/>
      <c r="BH719" s="132"/>
      <c r="BI719" s="132"/>
      <c r="BJ719" s="132"/>
      <c r="BK719" s="132"/>
      <c r="BL719" s="132"/>
      <c r="BM719" s="132"/>
      <c r="BN719" s="132"/>
    </row>
    <row r="720">
      <c r="A720" s="484" t="b">
        <v>0</v>
      </c>
      <c r="B720" s="94"/>
      <c r="C720" s="95"/>
      <c r="D720" s="96"/>
      <c r="E720" s="97"/>
      <c r="F720" s="98"/>
      <c r="G720" s="98"/>
      <c r="H720" s="98"/>
      <c r="I720" s="98"/>
      <c r="J720" s="98"/>
      <c r="K720" s="96"/>
      <c r="L720" s="96"/>
      <c r="M720" s="96"/>
      <c r="N720" s="270"/>
      <c r="O720" s="369"/>
      <c r="P720" s="370"/>
      <c r="Q720" s="196"/>
      <c r="R720" s="197"/>
      <c r="S720" s="198"/>
      <c r="T720" s="199"/>
      <c r="U720" s="200"/>
      <c r="V720" s="201"/>
      <c r="W720" s="202"/>
      <c r="X720" s="202"/>
      <c r="Y720" s="109"/>
      <c r="Z720" s="280"/>
      <c r="AA720" s="106"/>
      <c r="AB720" s="281"/>
      <c r="AC720" s="282"/>
      <c r="AD720" s="273"/>
      <c r="AE720" s="110"/>
      <c r="AF720" s="99"/>
      <c r="AG720" s="110"/>
      <c r="AH720" s="427"/>
      <c r="AI720" s="112"/>
      <c r="AJ720" s="110"/>
      <c r="AK720" s="113"/>
      <c r="AL720" s="114"/>
      <c r="AM720" s="278"/>
      <c r="AN720" s="98"/>
      <c r="AO720" s="98"/>
      <c r="AP720" s="116"/>
      <c r="AQ720" s="117"/>
      <c r="AR720" s="116"/>
      <c r="AS720" s="98"/>
      <c r="AT720" s="98"/>
      <c r="AU720" s="98"/>
      <c r="AV720" s="98"/>
      <c r="AW720" s="98"/>
      <c r="AX720" s="98"/>
      <c r="AY720" s="98"/>
      <c r="AZ720" s="98"/>
      <c r="BA720" s="98"/>
      <c r="BB720" s="98"/>
      <c r="BC720" s="98"/>
      <c r="BD720" s="98"/>
      <c r="BE720" s="98"/>
      <c r="BF720" s="98"/>
      <c r="BG720" s="98"/>
      <c r="BH720" s="98"/>
      <c r="BI720" s="98"/>
      <c r="BJ720" s="98"/>
      <c r="BK720" s="98"/>
      <c r="BL720" s="98"/>
      <c r="BM720" s="98"/>
      <c r="BN720" s="98"/>
    </row>
    <row r="721">
      <c r="A721" s="485" t="b">
        <v>0</v>
      </c>
      <c r="B721" s="128"/>
      <c r="C721" s="129"/>
      <c r="D721" s="130"/>
      <c r="E721" s="131"/>
      <c r="F721" s="132"/>
      <c r="G721" s="132"/>
      <c r="H721" s="132"/>
      <c r="I721" s="132"/>
      <c r="J721" s="132"/>
      <c r="K721" s="130"/>
      <c r="L721" s="130"/>
      <c r="M721" s="130"/>
      <c r="N721" s="195"/>
      <c r="O721" s="369"/>
      <c r="P721" s="370"/>
      <c r="Q721" s="196"/>
      <c r="R721" s="197"/>
      <c r="S721" s="198"/>
      <c r="T721" s="199"/>
      <c r="U721" s="200"/>
      <c r="V721" s="201"/>
      <c r="W721" s="202"/>
      <c r="X721" s="202"/>
      <c r="Y721" s="143"/>
      <c r="Z721" s="367"/>
      <c r="AA721" s="140"/>
      <c r="AB721" s="420"/>
      <c r="AC721" s="421"/>
      <c r="AD721" s="206"/>
      <c r="AE721" s="144"/>
      <c r="AF721" s="133"/>
      <c r="AG721" s="144"/>
      <c r="AH721" s="430"/>
      <c r="AI721" s="146"/>
      <c r="AJ721" s="144"/>
      <c r="AK721" s="147"/>
      <c r="AL721" s="114"/>
      <c r="AM721" s="211"/>
      <c r="AN721" s="132"/>
      <c r="AO721" s="132"/>
      <c r="AP721" s="149"/>
      <c r="AQ721" s="150"/>
      <c r="AR721" s="149"/>
      <c r="AS721" s="132"/>
      <c r="AT721" s="132"/>
      <c r="AU721" s="132"/>
      <c r="AV721" s="132"/>
      <c r="AW721" s="132"/>
      <c r="AX721" s="132"/>
      <c r="AY721" s="132"/>
      <c r="AZ721" s="132"/>
      <c r="BA721" s="132"/>
      <c r="BB721" s="132"/>
      <c r="BC721" s="132"/>
      <c r="BD721" s="132"/>
      <c r="BE721" s="132"/>
      <c r="BF721" s="132"/>
      <c r="BG721" s="132"/>
      <c r="BH721" s="132"/>
      <c r="BI721" s="132"/>
      <c r="BJ721" s="132"/>
      <c r="BK721" s="132"/>
      <c r="BL721" s="132"/>
      <c r="BM721" s="132"/>
      <c r="BN721" s="132"/>
    </row>
    <row r="722">
      <c r="A722" s="484" t="b">
        <v>0</v>
      </c>
      <c r="B722" s="94"/>
      <c r="C722" s="95"/>
      <c r="D722" s="96"/>
      <c r="E722" s="97"/>
      <c r="F722" s="98"/>
      <c r="G722" s="98"/>
      <c r="H722" s="98"/>
      <c r="I722" s="98"/>
      <c r="J722" s="98"/>
      <c r="K722" s="96"/>
      <c r="L722" s="96"/>
      <c r="M722" s="96"/>
      <c r="N722" s="270"/>
      <c r="O722" s="369"/>
      <c r="P722" s="370"/>
      <c r="Q722" s="196"/>
      <c r="R722" s="197"/>
      <c r="S722" s="198"/>
      <c r="T722" s="199"/>
      <c r="U722" s="200"/>
      <c r="V722" s="201"/>
      <c r="W722" s="202"/>
      <c r="X722" s="202"/>
      <c r="Y722" s="109"/>
      <c r="Z722" s="280"/>
      <c r="AA722" s="106"/>
      <c r="AB722" s="281"/>
      <c r="AC722" s="282"/>
      <c r="AD722" s="273"/>
      <c r="AE722" s="110"/>
      <c r="AF722" s="99"/>
      <c r="AG722" s="110"/>
      <c r="AH722" s="427"/>
      <c r="AI722" s="112"/>
      <c r="AJ722" s="110"/>
      <c r="AK722" s="113"/>
      <c r="AL722" s="114"/>
      <c r="AM722" s="278"/>
      <c r="AN722" s="98"/>
      <c r="AO722" s="98"/>
      <c r="AP722" s="116"/>
      <c r="AQ722" s="117"/>
      <c r="AR722" s="116"/>
      <c r="AS722" s="98"/>
      <c r="AT722" s="98"/>
      <c r="AU722" s="98"/>
      <c r="AV722" s="98"/>
      <c r="AW722" s="98"/>
      <c r="AX722" s="98"/>
      <c r="AY722" s="98"/>
      <c r="AZ722" s="98"/>
      <c r="BA722" s="98"/>
      <c r="BB722" s="98"/>
      <c r="BC722" s="98"/>
      <c r="BD722" s="98"/>
      <c r="BE722" s="98"/>
      <c r="BF722" s="98"/>
      <c r="BG722" s="98"/>
      <c r="BH722" s="98"/>
      <c r="BI722" s="98"/>
      <c r="BJ722" s="98"/>
      <c r="BK722" s="98"/>
      <c r="BL722" s="98"/>
      <c r="BM722" s="98"/>
      <c r="BN722" s="98"/>
    </row>
    <row r="723">
      <c r="A723" s="485" t="b">
        <v>0</v>
      </c>
      <c r="B723" s="128"/>
      <c r="C723" s="129"/>
      <c r="D723" s="130"/>
      <c r="E723" s="131"/>
      <c r="F723" s="132"/>
      <c r="G723" s="132"/>
      <c r="H723" s="132"/>
      <c r="I723" s="132"/>
      <c r="J723" s="132"/>
      <c r="K723" s="130"/>
      <c r="L723" s="130"/>
      <c r="M723" s="130"/>
      <c r="N723" s="195"/>
      <c r="O723" s="369"/>
      <c r="P723" s="370"/>
      <c r="Q723" s="196"/>
      <c r="R723" s="197"/>
      <c r="S723" s="198"/>
      <c r="T723" s="199"/>
      <c r="U723" s="200"/>
      <c r="V723" s="201"/>
      <c r="W723" s="202"/>
      <c r="X723" s="202"/>
      <c r="Y723" s="143"/>
      <c r="Z723" s="367"/>
      <c r="AA723" s="140"/>
      <c r="AB723" s="420"/>
      <c r="AC723" s="421"/>
      <c r="AD723" s="206"/>
      <c r="AE723" s="144"/>
      <c r="AF723" s="133"/>
      <c r="AG723" s="144"/>
      <c r="AH723" s="430"/>
      <c r="AI723" s="146"/>
      <c r="AJ723" s="144"/>
      <c r="AK723" s="147"/>
      <c r="AL723" s="114"/>
      <c r="AM723" s="211"/>
      <c r="AN723" s="132"/>
      <c r="AO723" s="132"/>
      <c r="AP723" s="149"/>
      <c r="AQ723" s="150"/>
      <c r="AR723" s="149"/>
      <c r="AS723" s="132"/>
      <c r="AT723" s="132"/>
      <c r="AU723" s="132"/>
      <c r="AV723" s="132"/>
      <c r="AW723" s="132"/>
      <c r="AX723" s="132"/>
      <c r="AY723" s="132"/>
      <c r="AZ723" s="132"/>
      <c r="BA723" s="132"/>
      <c r="BB723" s="132"/>
      <c r="BC723" s="132"/>
      <c r="BD723" s="132"/>
      <c r="BE723" s="132"/>
      <c r="BF723" s="132"/>
      <c r="BG723" s="132"/>
      <c r="BH723" s="132"/>
      <c r="BI723" s="132"/>
      <c r="BJ723" s="132"/>
      <c r="BK723" s="132"/>
      <c r="BL723" s="132"/>
      <c r="BM723" s="132"/>
      <c r="BN723" s="132"/>
    </row>
    <row r="724">
      <c r="A724" s="484" t="b">
        <v>0</v>
      </c>
      <c r="B724" s="94"/>
      <c r="C724" s="95"/>
      <c r="D724" s="96"/>
      <c r="E724" s="97"/>
      <c r="F724" s="98"/>
      <c r="G724" s="98"/>
      <c r="H724" s="98"/>
      <c r="I724" s="98"/>
      <c r="J724" s="98"/>
      <c r="K724" s="96"/>
      <c r="L724" s="96"/>
      <c r="M724" s="96"/>
      <c r="N724" s="270"/>
      <c r="O724" s="369"/>
      <c r="P724" s="370"/>
      <c r="Q724" s="196"/>
      <c r="R724" s="197"/>
      <c r="S724" s="198"/>
      <c r="T724" s="199"/>
      <c r="U724" s="200"/>
      <c r="V724" s="201"/>
      <c r="W724" s="202"/>
      <c r="X724" s="202"/>
      <c r="Y724" s="109"/>
      <c r="Z724" s="280"/>
      <c r="AA724" s="106"/>
      <c r="AB724" s="281"/>
      <c r="AC724" s="282"/>
      <c r="AD724" s="273"/>
      <c r="AE724" s="110"/>
      <c r="AF724" s="99"/>
      <c r="AG724" s="110"/>
      <c r="AH724" s="427"/>
      <c r="AI724" s="112"/>
      <c r="AJ724" s="110"/>
      <c r="AK724" s="113"/>
      <c r="AL724" s="114"/>
      <c r="AM724" s="278"/>
      <c r="AN724" s="98"/>
      <c r="AO724" s="98"/>
      <c r="AP724" s="116"/>
      <c r="AQ724" s="117"/>
      <c r="AR724" s="116"/>
      <c r="AS724" s="98"/>
      <c r="AT724" s="98"/>
      <c r="AU724" s="98"/>
      <c r="AV724" s="98"/>
      <c r="AW724" s="98"/>
      <c r="AX724" s="98"/>
      <c r="AY724" s="98"/>
      <c r="AZ724" s="98"/>
      <c r="BA724" s="98"/>
      <c r="BB724" s="98"/>
      <c r="BC724" s="98"/>
      <c r="BD724" s="98"/>
      <c r="BE724" s="98"/>
      <c r="BF724" s="98"/>
      <c r="BG724" s="98"/>
      <c r="BH724" s="98"/>
      <c r="BI724" s="98"/>
      <c r="BJ724" s="98"/>
      <c r="BK724" s="98"/>
      <c r="BL724" s="98"/>
      <c r="BM724" s="98"/>
      <c r="BN724" s="98"/>
    </row>
    <row r="725">
      <c r="A725" s="485" t="b">
        <v>0</v>
      </c>
      <c r="B725" s="128"/>
      <c r="C725" s="129"/>
      <c r="D725" s="130"/>
      <c r="E725" s="131"/>
      <c r="F725" s="132"/>
      <c r="G725" s="132"/>
      <c r="H725" s="132"/>
      <c r="I725" s="132"/>
      <c r="J725" s="132"/>
      <c r="K725" s="130"/>
      <c r="L725" s="130"/>
      <c r="M725" s="130"/>
      <c r="N725" s="195"/>
      <c r="O725" s="369"/>
      <c r="P725" s="370"/>
      <c r="Q725" s="196"/>
      <c r="R725" s="197"/>
      <c r="S725" s="198"/>
      <c r="T725" s="199"/>
      <c r="U725" s="200"/>
      <c r="V725" s="201"/>
      <c r="W725" s="202"/>
      <c r="X725" s="202"/>
      <c r="Y725" s="143"/>
      <c r="Z725" s="367"/>
      <c r="AA725" s="140"/>
      <c r="AB725" s="420"/>
      <c r="AC725" s="421"/>
      <c r="AD725" s="206"/>
      <c r="AE725" s="144"/>
      <c r="AF725" s="133"/>
      <c r="AG725" s="144"/>
      <c r="AH725" s="430"/>
      <c r="AI725" s="146"/>
      <c r="AJ725" s="144"/>
      <c r="AK725" s="147"/>
      <c r="AL725" s="114"/>
      <c r="AM725" s="211"/>
      <c r="AN725" s="132"/>
      <c r="AO725" s="132"/>
      <c r="AP725" s="149"/>
      <c r="AQ725" s="150"/>
      <c r="AR725" s="149"/>
      <c r="AS725" s="132"/>
      <c r="AT725" s="132"/>
      <c r="AU725" s="132"/>
      <c r="AV725" s="132"/>
      <c r="AW725" s="132"/>
      <c r="AX725" s="132"/>
      <c r="AY725" s="132"/>
      <c r="AZ725" s="132"/>
      <c r="BA725" s="132"/>
      <c r="BB725" s="132"/>
      <c r="BC725" s="132"/>
      <c r="BD725" s="132"/>
      <c r="BE725" s="132"/>
      <c r="BF725" s="132"/>
      <c r="BG725" s="132"/>
      <c r="BH725" s="132"/>
      <c r="BI725" s="132"/>
      <c r="BJ725" s="132"/>
      <c r="BK725" s="132"/>
      <c r="BL725" s="132"/>
      <c r="BM725" s="132"/>
      <c r="BN725" s="132"/>
    </row>
    <row r="726">
      <c r="A726" s="484" t="b">
        <v>0</v>
      </c>
      <c r="B726" s="94"/>
      <c r="C726" s="95"/>
      <c r="D726" s="96"/>
      <c r="E726" s="97"/>
      <c r="F726" s="98"/>
      <c r="G726" s="98"/>
      <c r="H726" s="98"/>
      <c r="I726" s="98"/>
      <c r="J726" s="98"/>
      <c r="K726" s="96"/>
      <c r="L726" s="96"/>
      <c r="M726" s="96"/>
      <c r="N726" s="270"/>
      <c r="O726" s="369"/>
      <c r="P726" s="370"/>
      <c r="Q726" s="196"/>
      <c r="R726" s="197"/>
      <c r="S726" s="198"/>
      <c r="T726" s="199"/>
      <c r="U726" s="200"/>
      <c r="V726" s="201"/>
      <c r="W726" s="202"/>
      <c r="X726" s="202"/>
      <c r="Y726" s="109"/>
      <c r="Z726" s="280"/>
      <c r="AA726" s="106"/>
      <c r="AB726" s="281"/>
      <c r="AC726" s="282"/>
      <c r="AD726" s="273"/>
      <c r="AE726" s="110"/>
      <c r="AF726" s="99"/>
      <c r="AG726" s="110"/>
      <c r="AH726" s="427"/>
      <c r="AI726" s="112"/>
      <c r="AJ726" s="110"/>
      <c r="AK726" s="113"/>
      <c r="AL726" s="114"/>
      <c r="AM726" s="278"/>
      <c r="AN726" s="98"/>
      <c r="AO726" s="98"/>
      <c r="AP726" s="116"/>
      <c r="AQ726" s="117"/>
      <c r="AR726" s="116"/>
      <c r="AS726" s="98"/>
      <c r="AT726" s="98"/>
      <c r="AU726" s="98"/>
      <c r="AV726" s="98"/>
      <c r="AW726" s="98"/>
      <c r="AX726" s="98"/>
      <c r="AY726" s="98"/>
      <c r="AZ726" s="98"/>
      <c r="BA726" s="98"/>
      <c r="BB726" s="98"/>
      <c r="BC726" s="98"/>
      <c r="BD726" s="98"/>
      <c r="BE726" s="98"/>
      <c r="BF726" s="98"/>
      <c r="BG726" s="98"/>
      <c r="BH726" s="98"/>
      <c r="BI726" s="98"/>
      <c r="BJ726" s="98"/>
      <c r="BK726" s="98"/>
      <c r="BL726" s="98"/>
      <c r="BM726" s="98"/>
      <c r="BN726" s="98"/>
    </row>
    <row r="727">
      <c r="A727" s="485" t="b">
        <v>0</v>
      </c>
      <c r="B727" s="128"/>
      <c r="C727" s="129"/>
      <c r="D727" s="130"/>
      <c r="E727" s="131"/>
      <c r="F727" s="132"/>
      <c r="G727" s="132"/>
      <c r="H727" s="132"/>
      <c r="I727" s="132"/>
      <c r="J727" s="132"/>
      <c r="K727" s="130"/>
      <c r="L727" s="130"/>
      <c r="M727" s="130"/>
      <c r="N727" s="195"/>
      <c r="O727" s="369"/>
      <c r="P727" s="370"/>
      <c r="Q727" s="196"/>
      <c r="R727" s="197"/>
      <c r="S727" s="198"/>
      <c r="T727" s="199"/>
      <c r="U727" s="200"/>
      <c r="V727" s="201"/>
      <c r="W727" s="202"/>
      <c r="X727" s="202"/>
      <c r="Y727" s="143"/>
      <c r="Z727" s="367"/>
      <c r="AA727" s="140"/>
      <c r="AB727" s="420"/>
      <c r="AC727" s="421"/>
      <c r="AD727" s="206"/>
      <c r="AE727" s="144"/>
      <c r="AF727" s="133"/>
      <c r="AG727" s="144"/>
      <c r="AH727" s="430"/>
      <c r="AI727" s="146"/>
      <c r="AJ727" s="144"/>
      <c r="AK727" s="147"/>
      <c r="AL727" s="114"/>
      <c r="AM727" s="211"/>
      <c r="AN727" s="132"/>
      <c r="AO727" s="132"/>
      <c r="AP727" s="149"/>
      <c r="AQ727" s="150"/>
      <c r="AR727" s="149"/>
      <c r="AS727" s="132"/>
      <c r="AT727" s="132"/>
      <c r="AU727" s="132"/>
      <c r="AV727" s="132"/>
      <c r="AW727" s="132"/>
      <c r="AX727" s="132"/>
      <c r="AY727" s="132"/>
      <c r="AZ727" s="132"/>
      <c r="BA727" s="132"/>
      <c r="BB727" s="132"/>
      <c r="BC727" s="132"/>
      <c r="BD727" s="132"/>
      <c r="BE727" s="132"/>
      <c r="BF727" s="132"/>
      <c r="BG727" s="132"/>
      <c r="BH727" s="132"/>
      <c r="BI727" s="132"/>
      <c r="BJ727" s="132"/>
      <c r="BK727" s="132"/>
      <c r="BL727" s="132"/>
      <c r="BM727" s="132"/>
      <c r="BN727" s="132"/>
    </row>
    <row r="728">
      <c r="A728" s="484" t="b">
        <v>0</v>
      </c>
      <c r="B728" s="94"/>
      <c r="C728" s="95"/>
      <c r="D728" s="96"/>
      <c r="E728" s="97"/>
      <c r="F728" s="98"/>
      <c r="G728" s="98"/>
      <c r="H728" s="98"/>
      <c r="I728" s="98"/>
      <c r="J728" s="98"/>
      <c r="K728" s="96"/>
      <c r="L728" s="96"/>
      <c r="M728" s="96"/>
      <c r="N728" s="270"/>
      <c r="O728" s="369"/>
      <c r="P728" s="370"/>
      <c r="Q728" s="196"/>
      <c r="R728" s="197"/>
      <c r="S728" s="198"/>
      <c r="T728" s="199"/>
      <c r="U728" s="200"/>
      <c r="V728" s="201"/>
      <c r="W728" s="202"/>
      <c r="X728" s="202"/>
      <c r="Y728" s="109"/>
      <c r="Z728" s="280"/>
      <c r="AA728" s="106"/>
      <c r="AB728" s="281"/>
      <c r="AC728" s="282"/>
      <c r="AD728" s="273"/>
      <c r="AE728" s="110"/>
      <c r="AF728" s="99"/>
      <c r="AG728" s="110"/>
      <c r="AH728" s="427"/>
      <c r="AI728" s="112"/>
      <c r="AJ728" s="110"/>
      <c r="AK728" s="113"/>
      <c r="AL728" s="114"/>
      <c r="AM728" s="278"/>
      <c r="AN728" s="98"/>
      <c r="AO728" s="98"/>
      <c r="AP728" s="116"/>
      <c r="AQ728" s="117"/>
      <c r="AR728" s="116"/>
      <c r="AS728" s="98"/>
      <c r="AT728" s="98"/>
      <c r="AU728" s="98"/>
      <c r="AV728" s="98"/>
      <c r="AW728" s="98"/>
      <c r="AX728" s="98"/>
      <c r="AY728" s="98"/>
      <c r="AZ728" s="98"/>
      <c r="BA728" s="98"/>
      <c r="BB728" s="98"/>
      <c r="BC728" s="98"/>
      <c r="BD728" s="98"/>
      <c r="BE728" s="98"/>
      <c r="BF728" s="98"/>
      <c r="BG728" s="98"/>
      <c r="BH728" s="98"/>
      <c r="BI728" s="98"/>
      <c r="BJ728" s="98"/>
      <c r="BK728" s="98"/>
      <c r="BL728" s="98"/>
      <c r="BM728" s="98"/>
      <c r="BN728" s="98"/>
    </row>
    <row r="729">
      <c r="A729" s="485" t="b">
        <v>0</v>
      </c>
      <c r="B729" s="128"/>
      <c r="C729" s="129"/>
      <c r="D729" s="130"/>
      <c r="E729" s="131"/>
      <c r="F729" s="132"/>
      <c r="G729" s="132"/>
      <c r="H729" s="132"/>
      <c r="I729" s="132"/>
      <c r="J729" s="132"/>
      <c r="K729" s="130"/>
      <c r="L729" s="130"/>
      <c r="M729" s="130"/>
      <c r="N729" s="195"/>
      <c r="O729" s="369"/>
      <c r="P729" s="370"/>
      <c r="Q729" s="196"/>
      <c r="R729" s="197"/>
      <c r="S729" s="198"/>
      <c r="T729" s="199"/>
      <c r="U729" s="200"/>
      <c r="V729" s="201"/>
      <c r="W729" s="202"/>
      <c r="X729" s="202"/>
      <c r="Y729" s="143"/>
      <c r="Z729" s="367"/>
      <c r="AA729" s="140"/>
      <c r="AB729" s="420"/>
      <c r="AC729" s="421"/>
      <c r="AD729" s="206"/>
      <c r="AE729" s="144"/>
      <c r="AF729" s="133"/>
      <c r="AG729" s="144"/>
      <c r="AH729" s="430"/>
      <c r="AI729" s="146"/>
      <c r="AJ729" s="144"/>
      <c r="AK729" s="147"/>
      <c r="AL729" s="114"/>
      <c r="AM729" s="211"/>
      <c r="AN729" s="132"/>
      <c r="AO729" s="132"/>
      <c r="AP729" s="149"/>
      <c r="AQ729" s="150"/>
      <c r="AR729" s="149"/>
      <c r="AS729" s="132"/>
      <c r="AT729" s="132"/>
      <c r="AU729" s="132"/>
      <c r="AV729" s="132"/>
      <c r="AW729" s="132"/>
      <c r="AX729" s="132"/>
      <c r="AY729" s="132"/>
      <c r="AZ729" s="132"/>
      <c r="BA729" s="132"/>
      <c r="BB729" s="132"/>
      <c r="BC729" s="132"/>
      <c r="BD729" s="132"/>
      <c r="BE729" s="132"/>
      <c r="BF729" s="132"/>
      <c r="BG729" s="132"/>
      <c r="BH729" s="132"/>
      <c r="BI729" s="132"/>
      <c r="BJ729" s="132"/>
      <c r="BK729" s="132"/>
      <c r="BL729" s="132"/>
      <c r="BM729" s="132"/>
      <c r="BN729" s="132"/>
    </row>
    <row r="730">
      <c r="A730" s="484" t="b">
        <v>0</v>
      </c>
      <c r="B730" s="94"/>
      <c r="C730" s="95"/>
      <c r="D730" s="96"/>
      <c r="E730" s="97"/>
      <c r="F730" s="98"/>
      <c r="G730" s="98"/>
      <c r="H730" s="98"/>
      <c r="I730" s="98"/>
      <c r="J730" s="98"/>
      <c r="K730" s="96"/>
      <c r="L730" s="96"/>
      <c r="M730" s="96"/>
      <c r="N730" s="270"/>
      <c r="O730" s="369"/>
      <c r="P730" s="370"/>
      <c r="Q730" s="196"/>
      <c r="R730" s="197"/>
      <c r="S730" s="198"/>
      <c r="T730" s="199"/>
      <c r="U730" s="200"/>
      <c r="V730" s="201"/>
      <c r="W730" s="202"/>
      <c r="X730" s="202"/>
      <c r="Y730" s="109"/>
      <c r="Z730" s="280"/>
      <c r="AA730" s="106"/>
      <c r="AB730" s="281"/>
      <c r="AC730" s="282"/>
      <c r="AD730" s="273"/>
      <c r="AE730" s="110"/>
      <c r="AF730" s="99"/>
      <c r="AG730" s="110"/>
      <c r="AH730" s="427"/>
      <c r="AI730" s="112"/>
      <c r="AJ730" s="110"/>
      <c r="AK730" s="113"/>
      <c r="AL730" s="114"/>
      <c r="AM730" s="278"/>
      <c r="AN730" s="98"/>
      <c r="AO730" s="98"/>
      <c r="AP730" s="116"/>
      <c r="AQ730" s="117"/>
      <c r="AR730" s="116"/>
      <c r="AS730" s="98"/>
      <c r="AT730" s="98"/>
      <c r="AU730" s="98"/>
      <c r="AV730" s="98"/>
      <c r="AW730" s="98"/>
      <c r="AX730" s="98"/>
      <c r="AY730" s="98"/>
      <c r="AZ730" s="98"/>
      <c r="BA730" s="98"/>
      <c r="BB730" s="98"/>
      <c r="BC730" s="98"/>
      <c r="BD730" s="98"/>
      <c r="BE730" s="98"/>
      <c r="BF730" s="98"/>
      <c r="BG730" s="98"/>
      <c r="BH730" s="98"/>
      <c r="BI730" s="98"/>
      <c r="BJ730" s="98"/>
      <c r="BK730" s="98"/>
      <c r="BL730" s="98"/>
      <c r="BM730" s="98"/>
      <c r="BN730" s="98"/>
    </row>
    <row r="731">
      <c r="A731" s="485" t="b">
        <v>0</v>
      </c>
      <c r="B731" s="128"/>
      <c r="C731" s="129"/>
      <c r="D731" s="130"/>
      <c r="E731" s="131"/>
      <c r="F731" s="132"/>
      <c r="G731" s="132"/>
      <c r="H731" s="132"/>
      <c r="I731" s="132"/>
      <c r="J731" s="132"/>
      <c r="K731" s="130"/>
      <c r="L731" s="130"/>
      <c r="M731" s="130"/>
      <c r="N731" s="195"/>
      <c r="O731" s="369"/>
      <c r="P731" s="370"/>
      <c r="Q731" s="196"/>
      <c r="R731" s="197"/>
      <c r="S731" s="198"/>
      <c r="T731" s="199"/>
      <c r="U731" s="200"/>
      <c r="V731" s="201"/>
      <c r="W731" s="202"/>
      <c r="X731" s="202"/>
      <c r="Y731" s="143"/>
      <c r="Z731" s="367"/>
      <c r="AA731" s="140"/>
      <c r="AB731" s="420"/>
      <c r="AC731" s="421"/>
      <c r="AD731" s="206"/>
      <c r="AE731" s="144"/>
      <c r="AF731" s="133"/>
      <c r="AG731" s="144"/>
      <c r="AH731" s="430"/>
      <c r="AI731" s="146"/>
      <c r="AJ731" s="144"/>
      <c r="AK731" s="147"/>
      <c r="AL731" s="114"/>
      <c r="AM731" s="211"/>
      <c r="AN731" s="132"/>
      <c r="AO731" s="132"/>
      <c r="AP731" s="149"/>
      <c r="AQ731" s="150"/>
      <c r="AR731" s="149"/>
      <c r="AS731" s="132"/>
      <c r="AT731" s="132"/>
      <c r="AU731" s="132"/>
      <c r="AV731" s="132"/>
      <c r="AW731" s="132"/>
      <c r="AX731" s="132"/>
      <c r="AY731" s="132"/>
      <c r="AZ731" s="132"/>
      <c r="BA731" s="132"/>
      <c r="BB731" s="132"/>
      <c r="BC731" s="132"/>
      <c r="BD731" s="132"/>
      <c r="BE731" s="132"/>
      <c r="BF731" s="132"/>
      <c r="BG731" s="132"/>
      <c r="BH731" s="132"/>
      <c r="BI731" s="132"/>
      <c r="BJ731" s="132"/>
      <c r="BK731" s="132"/>
      <c r="BL731" s="132"/>
      <c r="BM731" s="132"/>
      <c r="BN731" s="132"/>
    </row>
    <row r="732">
      <c r="A732" s="484" t="b">
        <v>0</v>
      </c>
      <c r="B732" s="94"/>
      <c r="C732" s="95"/>
      <c r="D732" s="96"/>
      <c r="E732" s="97"/>
      <c r="F732" s="98"/>
      <c r="G732" s="98"/>
      <c r="H732" s="98"/>
      <c r="I732" s="98"/>
      <c r="J732" s="98"/>
      <c r="K732" s="96"/>
      <c r="L732" s="96"/>
      <c r="M732" s="96"/>
      <c r="N732" s="270"/>
      <c r="O732" s="369"/>
      <c r="P732" s="370"/>
      <c r="Q732" s="196"/>
      <c r="R732" s="197"/>
      <c r="S732" s="198"/>
      <c r="T732" s="199"/>
      <c r="U732" s="200"/>
      <c r="V732" s="201"/>
      <c r="W732" s="202"/>
      <c r="X732" s="202"/>
      <c r="Y732" s="109"/>
      <c r="Z732" s="280"/>
      <c r="AA732" s="106"/>
      <c r="AB732" s="281"/>
      <c r="AC732" s="282"/>
      <c r="AD732" s="273"/>
      <c r="AE732" s="110"/>
      <c r="AF732" s="99"/>
      <c r="AG732" s="110"/>
      <c r="AH732" s="427"/>
      <c r="AI732" s="112"/>
      <c r="AJ732" s="110"/>
      <c r="AK732" s="113"/>
      <c r="AL732" s="114"/>
      <c r="AM732" s="278"/>
      <c r="AN732" s="98"/>
      <c r="AO732" s="98"/>
      <c r="AP732" s="116"/>
      <c r="AQ732" s="117"/>
      <c r="AR732" s="116"/>
      <c r="AS732" s="98"/>
      <c r="AT732" s="98"/>
      <c r="AU732" s="98"/>
      <c r="AV732" s="98"/>
      <c r="AW732" s="98"/>
      <c r="AX732" s="98"/>
      <c r="AY732" s="98"/>
      <c r="AZ732" s="98"/>
      <c r="BA732" s="98"/>
      <c r="BB732" s="98"/>
      <c r="BC732" s="98"/>
      <c r="BD732" s="98"/>
      <c r="BE732" s="98"/>
      <c r="BF732" s="98"/>
      <c r="BG732" s="98"/>
      <c r="BH732" s="98"/>
      <c r="BI732" s="98"/>
      <c r="BJ732" s="98"/>
      <c r="BK732" s="98"/>
      <c r="BL732" s="98"/>
      <c r="BM732" s="98"/>
      <c r="BN732" s="98"/>
    </row>
    <row r="733">
      <c r="A733" s="485" t="b">
        <v>0</v>
      </c>
      <c r="B733" s="128"/>
      <c r="C733" s="129"/>
      <c r="D733" s="130"/>
      <c r="E733" s="131"/>
      <c r="F733" s="132"/>
      <c r="G733" s="132"/>
      <c r="H733" s="132"/>
      <c r="I733" s="132"/>
      <c r="J733" s="132"/>
      <c r="K733" s="130"/>
      <c r="L733" s="130"/>
      <c r="M733" s="130"/>
      <c r="N733" s="195"/>
      <c r="O733" s="369"/>
      <c r="P733" s="370"/>
      <c r="Q733" s="196"/>
      <c r="R733" s="197"/>
      <c r="S733" s="198"/>
      <c r="T733" s="199"/>
      <c r="U733" s="200"/>
      <c r="V733" s="201"/>
      <c r="W733" s="202"/>
      <c r="X733" s="202"/>
      <c r="Y733" s="143"/>
      <c r="Z733" s="367"/>
      <c r="AA733" s="140"/>
      <c r="AB733" s="420"/>
      <c r="AC733" s="421"/>
      <c r="AD733" s="206"/>
      <c r="AE733" s="144"/>
      <c r="AF733" s="133"/>
      <c r="AG733" s="144"/>
      <c r="AH733" s="430"/>
      <c r="AI733" s="146"/>
      <c r="AJ733" s="144"/>
      <c r="AK733" s="147"/>
      <c r="AL733" s="114"/>
      <c r="AM733" s="211"/>
      <c r="AN733" s="132"/>
      <c r="AO733" s="132"/>
      <c r="AP733" s="149"/>
      <c r="AQ733" s="150"/>
      <c r="AR733" s="149"/>
      <c r="AS733" s="132"/>
      <c r="AT733" s="132"/>
      <c r="AU733" s="132"/>
      <c r="AV733" s="132"/>
      <c r="AW733" s="132"/>
      <c r="AX733" s="132"/>
      <c r="AY733" s="132"/>
      <c r="AZ733" s="132"/>
      <c r="BA733" s="132"/>
      <c r="BB733" s="132"/>
      <c r="BC733" s="132"/>
      <c r="BD733" s="132"/>
      <c r="BE733" s="132"/>
      <c r="BF733" s="132"/>
      <c r="BG733" s="132"/>
      <c r="BH733" s="132"/>
      <c r="BI733" s="132"/>
      <c r="BJ733" s="132"/>
      <c r="BK733" s="132"/>
      <c r="BL733" s="132"/>
      <c r="BM733" s="132"/>
      <c r="BN733" s="132"/>
    </row>
    <row r="734">
      <c r="A734" s="484" t="b">
        <v>0</v>
      </c>
      <c r="B734" s="94"/>
      <c r="C734" s="95"/>
      <c r="D734" s="96"/>
      <c r="E734" s="97"/>
      <c r="F734" s="98"/>
      <c r="G734" s="98"/>
      <c r="H734" s="98"/>
      <c r="I734" s="98"/>
      <c r="J734" s="98"/>
      <c r="K734" s="96"/>
      <c r="L734" s="96"/>
      <c r="M734" s="96"/>
      <c r="N734" s="270"/>
      <c r="O734" s="369"/>
      <c r="P734" s="370"/>
      <c r="Q734" s="196"/>
      <c r="R734" s="197"/>
      <c r="S734" s="198"/>
      <c r="T734" s="199"/>
      <c r="U734" s="200"/>
      <c r="V734" s="201"/>
      <c r="W734" s="202"/>
      <c r="X734" s="202"/>
      <c r="Y734" s="109"/>
      <c r="Z734" s="280"/>
      <c r="AA734" s="106"/>
      <c r="AB734" s="281"/>
      <c r="AC734" s="282"/>
      <c r="AD734" s="273"/>
      <c r="AE734" s="110"/>
      <c r="AF734" s="99"/>
      <c r="AG734" s="110"/>
      <c r="AH734" s="427"/>
      <c r="AI734" s="112"/>
      <c r="AJ734" s="110"/>
      <c r="AK734" s="113"/>
      <c r="AL734" s="114"/>
      <c r="AM734" s="278"/>
      <c r="AN734" s="98"/>
      <c r="AO734" s="98"/>
      <c r="AP734" s="116"/>
      <c r="AQ734" s="117"/>
      <c r="AR734" s="116"/>
      <c r="AS734" s="98"/>
      <c r="AT734" s="98"/>
      <c r="AU734" s="98"/>
      <c r="AV734" s="98"/>
      <c r="AW734" s="98"/>
      <c r="AX734" s="98"/>
      <c r="AY734" s="98"/>
      <c r="AZ734" s="98"/>
      <c r="BA734" s="98"/>
      <c r="BB734" s="98"/>
      <c r="BC734" s="98"/>
      <c r="BD734" s="98"/>
      <c r="BE734" s="98"/>
      <c r="BF734" s="98"/>
      <c r="BG734" s="98"/>
      <c r="BH734" s="98"/>
      <c r="BI734" s="98"/>
      <c r="BJ734" s="98"/>
      <c r="BK734" s="98"/>
      <c r="BL734" s="98"/>
      <c r="BM734" s="98"/>
      <c r="BN734" s="98"/>
    </row>
    <row r="735">
      <c r="A735" s="485" t="b">
        <v>0</v>
      </c>
      <c r="B735" s="128"/>
      <c r="C735" s="129"/>
      <c r="D735" s="130"/>
      <c r="E735" s="131"/>
      <c r="F735" s="132"/>
      <c r="G735" s="132"/>
      <c r="H735" s="132"/>
      <c r="I735" s="132"/>
      <c r="J735" s="132"/>
      <c r="K735" s="130"/>
      <c r="L735" s="130"/>
      <c r="M735" s="130"/>
      <c r="N735" s="195"/>
      <c r="O735" s="369"/>
      <c r="P735" s="370"/>
      <c r="Q735" s="196"/>
      <c r="R735" s="197"/>
      <c r="S735" s="198"/>
      <c r="T735" s="199"/>
      <c r="U735" s="200"/>
      <c r="V735" s="201"/>
      <c r="W735" s="202"/>
      <c r="X735" s="202"/>
      <c r="Y735" s="143"/>
      <c r="Z735" s="367"/>
      <c r="AA735" s="140"/>
      <c r="AB735" s="420"/>
      <c r="AC735" s="421"/>
      <c r="AD735" s="206"/>
      <c r="AE735" s="144"/>
      <c r="AF735" s="133"/>
      <c r="AG735" s="144"/>
      <c r="AH735" s="430"/>
      <c r="AI735" s="146"/>
      <c r="AJ735" s="144"/>
      <c r="AK735" s="147"/>
      <c r="AL735" s="114"/>
      <c r="AM735" s="211"/>
      <c r="AN735" s="132"/>
      <c r="AO735" s="132"/>
      <c r="AP735" s="149"/>
      <c r="AQ735" s="150"/>
      <c r="AR735" s="149"/>
      <c r="AS735" s="132"/>
      <c r="AT735" s="132"/>
      <c r="AU735" s="132"/>
      <c r="AV735" s="132"/>
      <c r="AW735" s="132"/>
      <c r="AX735" s="132"/>
      <c r="AY735" s="132"/>
      <c r="AZ735" s="132"/>
      <c r="BA735" s="132"/>
      <c r="BB735" s="132"/>
      <c r="BC735" s="132"/>
      <c r="BD735" s="132"/>
      <c r="BE735" s="132"/>
      <c r="BF735" s="132"/>
      <c r="BG735" s="132"/>
      <c r="BH735" s="132"/>
      <c r="BI735" s="132"/>
      <c r="BJ735" s="132"/>
      <c r="BK735" s="132"/>
      <c r="BL735" s="132"/>
      <c r="BM735" s="132"/>
      <c r="BN735" s="132"/>
    </row>
    <row r="736">
      <c r="A736" s="484" t="b">
        <v>0</v>
      </c>
      <c r="B736" s="94"/>
      <c r="C736" s="95"/>
      <c r="D736" s="96"/>
      <c r="E736" s="97"/>
      <c r="F736" s="98"/>
      <c r="G736" s="98"/>
      <c r="H736" s="98"/>
      <c r="I736" s="98"/>
      <c r="J736" s="98"/>
      <c r="K736" s="96"/>
      <c r="L736" s="96"/>
      <c r="M736" s="96"/>
      <c r="N736" s="270"/>
      <c r="O736" s="369"/>
      <c r="P736" s="370"/>
      <c r="Q736" s="196"/>
      <c r="R736" s="197"/>
      <c r="S736" s="198"/>
      <c r="T736" s="199"/>
      <c r="U736" s="200"/>
      <c r="V736" s="201"/>
      <c r="W736" s="202"/>
      <c r="X736" s="202"/>
      <c r="Y736" s="109"/>
      <c r="Z736" s="280"/>
      <c r="AA736" s="106"/>
      <c r="AB736" s="281"/>
      <c r="AC736" s="282"/>
      <c r="AD736" s="273"/>
      <c r="AE736" s="110"/>
      <c r="AF736" s="99"/>
      <c r="AG736" s="110"/>
      <c r="AH736" s="427"/>
      <c r="AI736" s="112"/>
      <c r="AJ736" s="110"/>
      <c r="AK736" s="113"/>
      <c r="AL736" s="114"/>
      <c r="AM736" s="278"/>
      <c r="AN736" s="98"/>
      <c r="AO736" s="98"/>
      <c r="AP736" s="116"/>
      <c r="AQ736" s="117"/>
      <c r="AR736" s="116"/>
      <c r="AS736" s="98"/>
      <c r="AT736" s="98"/>
      <c r="AU736" s="98"/>
      <c r="AV736" s="98"/>
      <c r="AW736" s="98"/>
      <c r="AX736" s="98"/>
      <c r="AY736" s="98"/>
      <c r="AZ736" s="98"/>
      <c r="BA736" s="98"/>
      <c r="BB736" s="98"/>
      <c r="BC736" s="98"/>
      <c r="BD736" s="98"/>
      <c r="BE736" s="98"/>
      <c r="BF736" s="98"/>
      <c r="BG736" s="98"/>
      <c r="BH736" s="98"/>
      <c r="BI736" s="98"/>
      <c r="BJ736" s="98"/>
      <c r="BK736" s="98"/>
      <c r="BL736" s="98"/>
      <c r="BM736" s="98"/>
      <c r="BN736" s="98"/>
    </row>
    <row r="737">
      <c r="A737" s="485" t="b">
        <v>0</v>
      </c>
      <c r="B737" s="128"/>
      <c r="C737" s="129"/>
      <c r="D737" s="130"/>
      <c r="E737" s="131"/>
      <c r="F737" s="132"/>
      <c r="G737" s="132"/>
      <c r="H737" s="132"/>
      <c r="I737" s="132"/>
      <c r="J737" s="132"/>
      <c r="K737" s="130"/>
      <c r="L737" s="130"/>
      <c r="M737" s="130"/>
      <c r="N737" s="195"/>
      <c r="O737" s="369"/>
      <c r="P737" s="370"/>
      <c r="Q737" s="196"/>
      <c r="R737" s="197"/>
      <c r="S737" s="198"/>
      <c r="T737" s="199"/>
      <c r="U737" s="200"/>
      <c r="V737" s="201"/>
      <c r="W737" s="202"/>
      <c r="X737" s="202"/>
      <c r="Y737" s="143"/>
      <c r="Z737" s="367"/>
      <c r="AA737" s="140"/>
      <c r="AB737" s="420"/>
      <c r="AC737" s="421"/>
      <c r="AD737" s="206"/>
      <c r="AE737" s="144"/>
      <c r="AF737" s="133"/>
      <c r="AG737" s="144"/>
      <c r="AH737" s="430"/>
      <c r="AI737" s="146"/>
      <c r="AJ737" s="144"/>
      <c r="AK737" s="147"/>
      <c r="AL737" s="114"/>
      <c r="AM737" s="211"/>
      <c r="AN737" s="132"/>
      <c r="AO737" s="132"/>
      <c r="AP737" s="149"/>
      <c r="AQ737" s="150"/>
      <c r="AR737" s="149"/>
      <c r="AS737" s="132"/>
      <c r="AT737" s="132"/>
      <c r="AU737" s="132"/>
      <c r="AV737" s="132"/>
      <c r="AW737" s="132"/>
      <c r="AX737" s="132"/>
      <c r="AY737" s="132"/>
      <c r="AZ737" s="132"/>
      <c r="BA737" s="132"/>
      <c r="BB737" s="132"/>
      <c r="BC737" s="132"/>
      <c r="BD737" s="132"/>
      <c r="BE737" s="132"/>
      <c r="BF737" s="132"/>
      <c r="BG737" s="132"/>
      <c r="BH737" s="132"/>
      <c r="BI737" s="132"/>
      <c r="BJ737" s="132"/>
      <c r="BK737" s="132"/>
      <c r="BL737" s="132"/>
      <c r="BM737" s="132"/>
      <c r="BN737" s="132"/>
    </row>
    <row r="738">
      <c r="A738" s="484" t="b">
        <v>0</v>
      </c>
      <c r="B738" s="94"/>
      <c r="C738" s="95"/>
      <c r="D738" s="96"/>
      <c r="E738" s="97"/>
      <c r="F738" s="98"/>
      <c r="G738" s="98"/>
      <c r="H738" s="98"/>
      <c r="I738" s="98"/>
      <c r="J738" s="98"/>
      <c r="K738" s="96"/>
      <c r="L738" s="96"/>
      <c r="M738" s="96"/>
      <c r="N738" s="270"/>
      <c r="O738" s="369"/>
      <c r="P738" s="370"/>
      <c r="Q738" s="196"/>
      <c r="R738" s="197"/>
      <c r="S738" s="198"/>
      <c r="T738" s="199"/>
      <c r="U738" s="200"/>
      <c r="V738" s="201"/>
      <c r="W738" s="202"/>
      <c r="X738" s="202"/>
      <c r="Y738" s="109"/>
      <c r="Z738" s="280"/>
      <c r="AA738" s="106"/>
      <c r="AB738" s="281"/>
      <c r="AC738" s="282"/>
      <c r="AD738" s="273"/>
      <c r="AE738" s="110"/>
      <c r="AF738" s="99"/>
      <c r="AG738" s="110"/>
      <c r="AH738" s="427"/>
      <c r="AI738" s="112"/>
      <c r="AJ738" s="110"/>
      <c r="AK738" s="113"/>
      <c r="AL738" s="114"/>
      <c r="AM738" s="278"/>
      <c r="AN738" s="98"/>
      <c r="AO738" s="98"/>
      <c r="AP738" s="116"/>
      <c r="AQ738" s="117"/>
      <c r="AR738" s="116"/>
      <c r="AS738" s="98"/>
      <c r="AT738" s="98"/>
      <c r="AU738" s="98"/>
      <c r="AV738" s="98"/>
      <c r="AW738" s="98"/>
      <c r="AX738" s="98"/>
      <c r="AY738" s="98"/>
      <c r="AZ738" s="98"/>
      <c r="BA738" s="98"/>
      <c r="BB738" s="98"/>
      <c r="BC738" s="98"/>
      <c r="BD738" s="98"/>
      <c r="BE738" s="98"/>
      <c r="BF738" s="98"/>
      <c r="BG738" s="98"/>
      <c r="BH738" s="98"/>
      <c r="BI738" s="98"/>
      <c r="BJ738" s="98"/>
      <c r="BK738" s="98"/>
      <c r="BL738" s="98"/>
      <c r="BM738" s="98"/>
      <c r="BN738" s="98"/>
    </row>
    <row r="739">
      <c r="A739" s="485" t="b">
        <v>0</v>
      </c>
      <c r="B739" s="128"/>
      <c r="C739" s="129"/>
      <c r="D739" s="130"/>
      <c r="E739" s="131"/>
      <c r="F739" s="132"/>
      <c r="G739" s="132"/>
      <c r="H739" s="132"/>
      <c r="I739" s="132"/>
      <c r="J739" s="132"/>
      <c r="K739" s="130"/>
      <c r="L739" s="130"/>
      <c r="M739" s="130"/>
      <c r="N739" s="195"/>
      <c r="O739" s="369"/>
      <c r="P739" s="370"/>
      <c r="Q739" s="196"/>
      <c r="R739" s="197"/>
      <c r="S739" s="198"/>
      <c r="T739" s="199"/>
      <c r="U739" s="200"/>
      <c r="V739" s="201"/>
      <c r="W739" s="202"/>
      <c r="X739" s="202"/>
      <c r="Y739" s="143"/>
      <c r="Z739" s="367"/>
      <c r="AA739" s="140"/>
      <c r="AB739" s="420"/>
      <c r="AC739" s="421"/>
      <c r="AD739" s="206"/>
      <c r="AE739" s="144"/>
      <c r="AF739" s="133"/>
      <c r="AG739" s="144"/>
      <c r="AH739" s="430"/>
      <c r="AI739" s="146"/>
      <c r="AJ739" s="144"/>
      <c r="AK739" s="147"/>
      <c r="AL739" s="114"/>
      <c r="AM739" s="211"/>
      <c r="AN739" s="132"/>
      <c r="AO739" s="132"/>
      <c r="AP739" s="149"/>
      <c r="AQ739" s="150"/>
      <c r="AR739" s="149"/>
      <c r="AS739" s="132"/>
      <c r="AT739" s="132"/>
      <c r="AU739" s="132"/>
      <c r="AV739" s="132"/>
      <c r="AW739" s="132"/>
      <c r="AX739" s="132"/>
      <c r="AY739" s="132"/>
      <c r="AZ739" s="132"/>
      <c r="BA739" s="132"/>
      <c r="BB739" s="132"/>
      <c r="BC739" s="132"/>
      <c r="BD739" s="132"/>
      <c r="BE739" s="132"/>
      <c r="BF739" s="132"/>
      <c r="BG739" s="132"/>
      <c r="BH739" s="132"/>
      <c r="BI739" s="132"/>
      <c r="BJ739" s="132"/>
      <c r="BK739" s="132"/>
      <c r="BL739" s="132"/>
      <c r="BM739" s="132"/>
      <c r="BN739" s="132"/>
    </row>
    <row r="740">
      <c r="A740" s="484" t="b">
        <v>0</v>
      </c>
      <c r="B740" s="94"/>
      <c r="C740" s="95"/>
      <c r="D740" s="96"/>
      <c r="E740" s="97"/>
      <c r="F740" s="98"/>
      <c r="G740" s="98"/>
      <c r="H740" s="98"/>
      <c r="I740" s="98"/>
      <c r="J740" s="98"/>
      <c r="K740" s="96"/>
      <c r="L740" s="96"/>
      <c r="M740" s="96"/>
      <c r="N740" s="270"/>
      <c r="O740" s="369"/>
      <c r="P740" s="370"/>
      <c r="Q740" s="196"/>
      <c r="R740" s="197"/>
      <c r="S740" s="198"/>
      <c r="T740" s="199"/>
      <c r="U740" s="200"/>
      <c r="V740" s="201"/>
      <c r="W740" s="202"/>
      <c r="X740" s="202"/>
      <c r="Y740" s="109"/>
      <c r="Z740" s="280"/>
      <c r="AA740" s="106"/>
      <c r="AB740" s="281"/>
      <c r="AC740" s="282"/>
      <c r="AD740" s="273"/>
      <c r="AE740" s="110"/>
      <c r="AF740" s="99"/>
      <c r="AG740" s="110"/>
      <c r="AH740" s="427"/>
      <c r="AI740" s="112"/>
      <c r="AJ740" s="110"/>
      <c r="AK740" s="113"/>
      <c r="AL740" s="114"/>
      <c r="AM740" s="278"/>
      <c r="AN740" s="98"/>
      <c r="AO740" s="98"/>
      <c r="AP740" s="116"/>
      <c r="AQ740" s="117"/>
      <c r="AR740" s="116"/>
      <c r="AS740" s="98"/>
      <c r="AT740" s="98"/>
      <c r="AU740" s="98"/>
      <c r="AV740" s="98"/>
      <c r="AW740" s="98"/>
      <c r="AX740" s="98"/>
      <c r="AY740" s="98"/>
      <c r="AZ740" s="98"/>
      <c r="BA740" s="98"/>
      <c r="BB740" s="98"/>
      <c r="BC740" s="98"/>
      <c r="BD740" s="98"/>
      <c r="BE740" s="98"/>
      <c r="BF740" s="98"/>
      <c r="BG740" s="98"/>
      <c r="BH740" s="98"/>
      <c r="BI740" s="98"/>
      <c r="BJ740" s="98"/>
      <c r="BK740" s="98"/>
      <c r="BL740" s="98"/>
      <c r="BM740" s="98"/>
      <c r="BN740" s="98"/>
    </row>
    <row r="741">
      <c r="A741" s="485" t="b">
        <v>0</v>
      </c>
      <c r="B741" s="128"/>
      <c r="C741" s="129"/>
      <c r="D741" s="130"/>
      <c r="E741" s="131"/>
      <c r="F741" s="132"/>
      <c r="G741" s="132"/>
      <c r="H741" s="132"/>
      <c r="I741" s="132"/>
      <c r="J741" s="132"/>
      <c r="K741" s="130"/>
      <c r="L741" s="130"/>
      <c r="M741" s="130"/>
      <c r="N741" s="195"/>
      <c r="O741" s="369"/>
      <c r="P741" s="370"/>
      <c r="Q741" s="196"/>
      <c r="R741" s="197"/>
      <c r="S741" s="198"/>
      <c r="T741" s="199"/>
      <c r="U741" s="200"/>
      <c r="V741" s="201"/>
      <c r="W741" s="202"/>
      <c r="X741" s="202"/>
      <c r="Y741" s="143"/>
      <c r="Z741" s="367"/>
      <c r="AA741" s="140"/>
      <c r="AB741" s="420"/>
      <c r="AC741" s="421"/>
      <c r="AD741" s="206"/>
      <c r="AE741" s="144"/>
      <c r="AF741" s="133"/>
      <c r="AG741" s="144"/>
      <c r="AH741" s="430"/>
      <c r="AI741" s="146"/>
      <c r="AJ741" s="144"/>
      <c r="AK741" s="147"/>
      <c r="AL741" s="114"/>
      <c r="AM741" s="211"/>
      <c r="AN741" s="132"/>
      <c r="AO741" s="132"/>
      <c r="AP741" s="149"/>
      <c r="AQ741" s="150"/>
      <c r="AR741" s="149"/>
      <c r="AS741" s="132"/>
      <c r="AT741" s="132"/>
      <c r="AU741" s="132"/>
      <c r="AV741" s="132"/>
      <c r="AW741" s="132"/>
      <c r="AX741" s="132"/>
      <c r="AY741" s="132"/>
      <c r="AZ741" s="132"/>
      <c r="BA741" s="132"/>
      <c r="BB741" s="132"/>
      <c r="BC741" s="132"/>
      <c r="BD741" s="132"/>
      <c r="BE741" s="132"/>
      <c r="BF741" s="132"/>
      <c r="BG741" s="132"/>
      <c r="BH741" s="132"/>
      <c r="BI741" s="132"/>
      <c r="BJ741" s="132"/>
      <c r="BK741" s="132"/>
      <c r="BL741" s="132"/>
      <c r="BM741" s="132"/>
      <c r="BN741" s="132"/>
    </row>
    <row r="742">
      <c r="A742" s="484" t="b">
        <v>0</v>
      </c>
      <c r="B742" s="94"/>
      <c r="C742" s="95"/>
      <c r="D742" s="96"/>
      <c r="E742" s="97"/>
      <c r="F742" s="98"/>
      <c r="G742" s="98"/>
      <c r="H742" s="98"/>
      <c r="I742" s="98"/>
      <c r="J742" s="98"/>
      <c r="K742" s="96"/>
      <c r="L742" s="96"/>
      <c r="M742" s="96"/>
      <c r="N742" s="270"/>
      <c r="O742" s="369"/>
      <c r="P742" s="370"/>
      <c r="Q742" s="196"/>
      <c r="R742" s="197"/>
      <c r="S742" s="198"/>
      <c r="T742" s="199"/>
      <c r="U742" s="200"/>
      <c r="V742" s="201"/>
      <c r="W742" s="202"/>
      <c r="X742" s="202"/>
      <c r="Y742" s="109"/>
      <c r="Z742" s="280"/>
      <c r="AA742" s="106"/>
      <c r="AB742" s="281"/>
      <c r="AC742" s="282"/>
      <c r="AD742" s="273"/>
      <c r="AE742" s="110"/>
      <c r="AF742" s="99"/>
      <c r="AG742" s="110"/>
      <c r="AH742" s="427"/>
      <c r="AI742" s="112"/>
      <c r="AJ742" s="110"/>
      <c r="AK742" s="113"/>
      <c r="AL742" s="114"/>
      <c r="AM742" s="278"/>
      <c r="AN742" s="98"/>
      <c r="AO742" s="98"/>
      <c r="AP742" s="116"/>
      <c r="AQ742" s="117"/>
      <c r="AR742" s="116"/>
      <c r="AS742" s="98"/>
      <c r="AT742" s="98"/>
      <c r="AU742" s="98"/>
      <c r="AV742" s="98"/>
      <c r="AW742" s="98"/>
      <c r="AX742" s="98"/>
      <c r="AY742" s="98"/>
      <c r="AZ742" s="98"/>
      <c r="BA742" s="98"/>
      <c r="BB742" s="98"/>
      <c r="BC742" s="98"/>
      <c r="BD742" s="98"/>
      <c r="BE742" s="98"/>
      <c r="BF742" s="98"/>
      <c r="BG742" s="98"/>
      <c r="BH742" s="98"/>
      <c r="BI742" s="98"/>
      <c r="BJ742" s="98"/>
      <c r="BK742" s="98"/>
      <c r="BL742" s="98"/>
      <c r="BM742" s="98"/>
      <c r="BN742" s="98"/>
    </row>
    <row r="743">
      <c r="A743" s="485" t="b">
        <v>0</v>
      </c>
      <c r="B743" s="128"/>
      <c r="C743" s="129"/>
      <c r="D743" s="130"/>
      <c r="E743" s="131"/>
      <c r="F743" s="132"/>
      <c r="G743" s="132"/>
      <c r="H743" s="132"/>
      <c r="I743" s="132"/>
      <c r="J743" s="132"/>
      <c r="K743" s="130"/>
      <c r="L743" s="130"/>
      <c r="M743" s="130"/>
      <c r="N743" s="195"/>
      <c r="O743" s="369"/>
      <c r="P743" s="370"/>
      <c r="Q743" s="196"/>
      <c r="R743" s="197"/>
      <c r="S743" s="198"/>
      <c r="T743" s="199"/>
      <c r="U743" s="200"/>
      <c r="V743" s="201"/>
      <c r="W743" s="202"/>
      <c r="X743" s="202"/>
      <c r="Y743" s="143"/>
      <c r="Z743" s="367"/>
      <c r="AA743" s="140"/>
      <c r="AB743" s="420"/>
      <c r="AC743" s="421"/>
      <c r="AD743" s="206"/>
      <c r="AE743" s="144"/>
      <c r="AF743" s="133"/>
      <c r="AG743" s="144"/>
      <c r="AH743" s="430"/>
      <c r="AI743" s="146"/>
      <c r="AJ743" s="144"/>
      <c r="AK743" s="147"/>
      <c r="AL743" s="114"/>
      <c r="AM743" s="211"/>
      <c r="AN743" s="132"/>
      <c r="AO743" s="132"/>
      <c r="AP743" s="149"/>
      <c r="AQ743" s="150"/>
      <c r="AR743" s="149"/>
      <c r="AS743" s="132"/>
      <c r="AT743" s="132"/>
      <c r="AU743" s="132"/>
      <c r="AV743" s="132"/>
      <c r="AW743" s="132"/>
      <c r="AX743" s="132"/>
      <c r="AY743" s="132"/>
      <c r="AZ743" s="132"/>
      <c r="BA743" s="132"/>
      <c r="BB743" s="132"/>
      <c r="BC743" s="132"/>
      <c r="BD743" s="132"/>
      <c r="BE743" s="132"/>
      <c r="BF743" s="132"/>
      <c r="BG743" s="132"/>
      <c r="BH743" s="132"/>
      <c r="BI743" s="132"/>
      <c r="BJ743" s="132"/>
      <c r="BK743" s="132"/>
      <c r="BL743" s="132"/>
      <c r="BM743" s="132"/>
      <c r="BN743" s="132"/>
    </row>
    <row r="744">
      <c r="A744" s="484" t="b">
        <v>0</v>
      </c>
      <c r="B744" s="94"/>
      <c r="C744" s="95"/>
      <c r="D744" s="96"/>
      <c r="E744" s="97"/>
      <c r="F744" s="98"/>
      <c r="G744" s="98"/>
      <c r="H744" s="98"/>
      <c r="I744" s="98"/>
      <c r="J744" s="98"/>
      <c r="K744" s="96"/>
      <c r="L744" s="96"/>
      <c r="M744" s="96"/>
      <c r="N744" s="270"/>
      <c r="O744" s="369"/>
      <c r="P744" s="370"/>
      <c r="Q744" s="196"/>
      <c r="R744" s="197"/>
      <c r="S744" s="198"/>
      <c r="T744" s="199"/>
      <c r="U744" s="200"/>
      <c r="V744" s="201"/>
      <c r="W744" s="202"/>
      <c r="X744" s="202"/>
      <c r="Y744" s="109"/>
      <c r="Z744" s="280"/>
      <c r="AA744" s="106"/>
      <c r="AB744" s="281"/>
      <c r="AC744" s="282"/>
      <c r="AD744" s="273"/>
      <c r="AE744" s="110"/>
      <c r="AF744" s="99"/>
      <c r="AG744" s="110"/>
      <c r="AH744" s="427"/>
      <c r="AI744" s="112"/>
      <c r="AJ744" s="110"/>
      <c r="AK744" s="113"/>
      <c r="AL744" s="114"/>
      <c r="AM744" s="278"/>
      <c r="AN744" s="98"/>
      <c r="AO744" s="98"/>
      <c r="AP744" s="116"/>
      <c r="AQ744" s="117"/>
      <c r="AR744" s="116"/>
      <c r="AS744" s="98"/>
      <c r="AT744" s="98"/>
      <c r="AU744" s="98"/>
      <c r="AV744" s="98"/>
      <c r="AW744" s="98"/>
      <c r="AX744" s="98"/>
      <c r="AY744" s="98"/>
      <c r="AZ744" s="98"/>
      <c r="BA744" s="98"/>
      <c r="BB744" s="98"/>
      <c r="BC744" s="98"/>
      <c r="BD744" s="98"/>
      <c r="BE744" s="98"/>
      <c r="BF744" s="98"/>
      <c r="BG744" s="98"/>
      <c r="BH744" s="98"/>
      <c r="BI744" s="98"/>
      <c r="BJ744" s="98"/>
      <c r="BK744" s="98"/>
      <c r="BL744" s="98"/>
      <c r="BM744" s="98"/>
      <c r="BN744" s="98"/>
    </row>
    <row r="745">
      <c r="A745" s="485" t="b">
        <v>0</v>
      </c>
      <c r="B745" s="128"/>
      <c r="C745" s="129"/>
      <c r="D745" s="130"/>
      <c r="E745" s="131"/>
      <c r="F745" s="132"/>
      <c r="G745" s="132"/>
      <c r="H745" s="132"/>
      <c r="I745" s="132"/>
      <c r="J745" s="132"/>
      <c r="K745" s="130"/>
      <c r="L745" s="130"/>
      <c r="M745" s="130"/>
      <c r="N745" s="195"/>
      <c r="O745" s="369"/>
      <c r="P745" s="370"/>
      <c r="Q745" s="196"/>
      <c r="R745" s="197"/>
      <c r="S745" s="198"/>
      <c r="T745" s="199"/>
      <c r="U745" s="200"/>
      <c r="V745" s="201"/>
      <c r="W745" s="202"/>
      <c r="X745" s="202"/>
      <c r="Y745" s="143"/>
      <c r="Z745" s="367"/>
      <c r="AA745" s="140"/>
      <c r="AB745" s="420"/>
      <c r="AC745" s="421"/>
      <c r="AD745" s="206"/>
      <c r="AE745" s="144"/>
      <c r="AF745" s="133"/>
      <c r="AG745" s="144"/>
      <c r="AH745" s="430"/>
      <c r="AI745" s="146"/>
      <c r="AJ745" s="144"/>
      <c r="AK745" s="147"/>
      <c r="AL745" s="114"/>
      <c r="AM745" s="211"/>
      <c r="AN745" s="132"/>
      <c r="AO745" s="132"/>
      <c r="AP745" s="149"/>
      <c r="AQ745" s="150"/>
      <c r="AR745" s="149"/>
      <c r="AS745" s="132"/>
      <c r="AT745" s="132"/>
      <c r="AU745" s="132"/>
      <c r="AV745" s="132"/>
      <c r="AW745" s="132"/>
      <c r="AX745" s="132"/>
      <c r="AY745" s="132"/>
      <c r="AZ745" s="132"/>
      <c r="BA745" s="132"/>
      <c r="BB745" s="132"/>
      <c r="BC745" s="132"/>
      <c r="BD745" s="132"/>
      <c r="BE745" s="132"/>
      <c r="BF745" s="132"/>
      <c r="BG745" s="132"/>
      <c r="BH745" s="132"/>
      <c r="BI745" s="132"/>
      <c r="BJ745" s="132"/>
      <c r="BK745" s="132"/>
      <c r="BL745" s="132"/>
      <c r="BM745" s="132"/>
      <c r="BN745" s="132"/>
    </row>
    <row r="746">
      <c r="A746" s="484" t="b">
        <v>0</v>
      </c>
      <c r="B746" s="94"/>
      <c r="C746" s="95"/>
      <c r="D746" s="96"/>
      <c r="E746" s="97"/>
      <c r="F746" s="98"/>
      <c r="G746" s="98"/>
      <c r="H746" s="98"/>
      <c r="I746" s="98"/>
      <c r="J746" s="98"/>
      <c r="K746" s="96"/>
      <c r="L746" s="96"/>
      <c r="M746" s="96"/>
      <c r="N746" s="270"/>
      <c r="O746" s="369"/>
      <c r="P746" s="370"/>
      <c r="Q746" s="196"/>
      <c r="R746" s="197"/>
      <c r="S746" s="198"/>
      <c r="T746" s="199"/>
      <c r="U746" s="200"/>
      <c r="V746" s="201"/>
      <c r="W746" s="202"/>
      <c r="X746" s="202"/>
      <c r="Y746" s="109"/>
      <c r="Z746" s="280"/>
      <c r="AA746" s="106"/>
      <c r="AB746" s="281"/>
      <c r="AC746" s="282"/>
      <c r="AD746" s="273"/>
      <c r="AE746" s="110"/>
      <c r="AF746" s="99"/>
      <c r="AG746" s="110"/>
      <c r="AH746" s="427"/>
      <c r="AI746" s="112"/>
      <c r="AJ746" s="110"/>
      <c r="AK746" s="113"/>
      <c r="AL746" s="114"/>
      <c r="AM746" s="278"/>
      <c r="AN746" s="98"/>
      <c r="AO746" s="98"/>
      <c r="AP746" s="116"/>
      <c r="AQ746" s="117"/>
      <c r="AR746" s="116"/>
      <c r="AS746" s="98"/>
      <c r="AT746" s="98"/>
      <c r="AU746" s="98"/>
      <c r="AV746" s="98"/>
      <c r="AW746" s="98"/>
      <c r="AX746" s="98"/>
      <c r="AY746" s="98"/>
      <c r="AZ746" s="98"/>
      <c r="BA746" s="98"/>
      <c r="BB746" s="98"/>
      <c r="BC746" s="98"/>
      <c r="BD746" s="98"/>
      <c r="BE746" s="98"/>
      <c r="BF746" s="98"/>
      <c r="BG746" s="98"/>
      <c r="BH746" s="98"/>
      <c r="BI746" s="98"/>
      <c r="BJ746" s="98"/>
      <c r="BK746" s="98"/>
      <c r="BL746" s="98"/>
      <c r="BM746" s="98"/>
      <c r="BN746" s="98"/>
    </row>
    <row r="747">
      <c r="A747" s="485" t="b">
        <v>0</v>
      </c>
      <c r="B747" s="128"/>
      <c r="C747" s="129"/>
      <c r="D747" s="130"/>
      <c r="E747" s="131"/>
      <c r="F747" s="132"/>
      <c r="G747" s="132"/>
      <c r="H747" s="132"/>
      <c r="I747" s="132"/>
      <c r="J747" s="132"/>
      <c r="K747" s="130"/>
      <c r="L747" s="130"/>
      <c r="M747" s="130"/>
      <c r="N747" s="195"/>
      <c r="O747" s="369"/>
      <c r="P747" s="370"/>
      <c r="Q747" s="196"/>
      <c r="R747" s="197"/>
      <c r="S747" s="198"/>
      <c r="T747" s="199"/>
      <c r="U747" s="200"/>
      <c r="V747" s="201"/>
      <c r="W747" s="202"/>
      <c r="X747" s="202"/>
      <c r="Y747" s="143"/>
      <c r="Z747" s="367"/>
      <c r="AA747" s="140"/>
      <c r="AB747" s="420"/>
      <c r="AC747" s="421"/>
      <c r="AD747" s="206"/>
      <c r="AE747" s="144"/>
      <c r="AF747" s="133"/>
      <c r="AG747" s="144"/>
      <c r="AH747" s="430"/>
      <c r="AI747" s="146"/>
      <c r="AJ747" s="144"/>
      <c r="AK747" s="147"/>
      <c r="AL747" s="114"/>
      <c r="AM747" s="211"/>
      <c r="AN747" s="132"/>
      <c r="AO747" s="132"/>
      <c r="AP747" s="149"/>
      <c r="AQ747" s="150"/>
      <c r="AR747" s="149"/>
      <c r="AS747" s="132"/>
      <c r="AT747" s="132"/>
      <c r="AU747" s="132"/>
      <c r="AV747" s="132"/>
      <c r="AW747" s="132"/>
      <c r="AX747" s="132"/>
      <c r="AY747" s="132"/>
      <c r="AZ747" s="132"/>
      <c r="BA747" s="132"/>
      <c r="BB747" s="132"/>
      <c r="BC747" s="132"/>
      <c r="BD747" s="132"/>
      <c r="BE747" s="132"/>
      <c r="BF747" s="132"/>
      <c r="BG747" s="132"/>
      <c r="BH747" s="132"/>
      <c r="BI747" s="132"/>
      <c r="BJ747" s="132"/>
      <c r="BK747" s="132"/>
      <c r="BL747" s="132"/>
      <c r="BM747" s="132"/>
      <c r="BN747" s="132"/>
    </row>
    <row r="748">
      <c r="A748" s="484" t="b">
        <v>0</v>
      </c>
      <c r="B748" s="94"/>
      <c r="C748" s="95"/>
      <c r="D748" s="96"/>
      <c r="E748" s="97"/>
      <c r="F748" s="98"/>
      <c r="G748" s="98"/>
      <c r="H748" s="98"/>
      <c r="I748" s="98"/>
      <c r="J748" s="98"/>
      <c r="K748" s="96"/>
      <c r="L748" s="96"/>
      <c r="M748" s="96"/>
      <c r="N748" s="270"/>
      <c r="O748" s="369"/>
      <c r="P748" s="370"/>
      <c r="Q748" s="196"/>
      <c r="R748" s="197"/>
      <c r="S748" s="198"/>
      <c r="T748" s="199"/>
      <c r="U748" s="200"/>
      <c r="V748" s="201"/>
      <c r="W748" s="202"/>
      <c r="X748" s="202"/>
      <c r="Y748" s="109"/>
      <c r="Z748" s="280"/>
      <c r="AA748" s="106"/>
      <c r="AB748" s="281"/>
      <c r="AC748" s="282"/>
      <c r="AD748" s="273"/>
      <c r="AE748" s="110"/>
      <c r="AF748" s="99"/>
      <c r="AG748" s="110"/>
      <c r="AH748" s="427"/>
      <c r="AI748" s="112"/>
      <c r="AJ748" s="110"/>
      <c r="AK748" s="113"/>
      <c r="AL748" s="114"/>
      <c r="AM748" s="278"/>
      <c r="AN748" s="98"/>
      <c r="AO748" s="98"/>
      <c r="AP748" s="116"/>
      <c r="AQ748" s="117"/>
      <c r="AR748" s="116"/>
      <c r="AS748" s="98"/>
      <c r="AT748" s="98"/>
      <c r="AU748" s="98"/>
      <c r="AV748" s="98"/>
      <c r="AW748" s="98"/>
      <c r="AX748" s="98"/>
      <c r="AY748" s="98"/>
      <c r="AZ748" s="98"/>
      <c r="BA748" s="98"/>
      <c r="BB748" s="98"/>
      <c r="BC748" s="98"/>
      <c r="BD748" s="98"/>
      <c r="BE748" s="98"/>
      <c r="BF748" s="98"/>
      <c r="BG748" s="98"/>
      <c r="BH748" s="98"/>
      <c r="BI748" s="98"/>
      <c r="BJ748" s="98"/>
      <c r="BK748" s="98"/>
      <c r="BL748" s="98"/>
      <c r="BM748" s="98"/>
      <c r="BN748" s="98"/>
    </row>
    <row r="749">
      <c r="A749" s="485" t="b">
        <v>0</v>
      </c>
      <c r="B749" s="128"/>
      <c r="C749" s="129"/>
      <c r="D749" s="130"/>
      <c r="E749" s="131"/>
      <c r="F749" s="132"/>
      <c r="G749" s="132"/>
      <c r="H749" s="132"/>
      <c r="I749" s="132"/>
      <c r="J749" s="132"/>
      <c r="K749" s="130"/>
      <c r="L749" s="130"/>
      <c r="M749" s="130"/>
      <c r="N749" s="195"/>
      <c r="O749" s="369"/>
      <c r="P749" s="370"/>
      <c r="Q749" s="196"/>
      <c r="R749" s="197"/>
      <c r="S749" s="198"/>
      <c r="T749" s="199"/>
      <c r="U749" s="200"/>
      <c r="V749" s="201"/>
      <c r="W749" s="202"/>
      <c r="X749" s="202"/>
      <c r="Y749" s="143"/>
      <c r="Z749" s="367"/>
      <c r="AA749" s="140"/>
      <c r="AB749" s="420"/>
      <c r="AC749" s="421"/>
      <c r="AD749" s="206"/>
      <c r="AE749" s="144"/>
      <c r="AF749" s="133"/>
      <c r="AG749" s="144"/>
      <c r="AH749" s="430"/>
      <c r="AI749" s="146"/>
      <c r="AJ749" s="144"/>
      <c r="AK749" s="147"/>
      <c r="AL749" s="114"/>
      <c r="AM749" s="211"/>
      <c r="AN749" s="132"/>
      <c r="AO749" s="132"/>
      <c r="AP749" s="149"/>
      <c r="AQ749" s="150"/>
      <c r="AR749" s="149"/>
      <c r="AS749" s="132"/>
      <c r="AT749" s="132"/>
      <c r="AU749" s="132"/>
      <c r="AV749" s="132"/>
      <c r="AW749" s="132"/>
      <c r="AX749" s="132"/>
      <c r="AY749" s="132"/>
      <c r="AZ749" s="132"/>
      <c r="BA749" s="132"/>
      <c r="BB749" s="132"/>
      <c r="BC749" s="132"/>
      <c r="BD749" s="132"/>
      <c r="BE749" s="132"/>
      <c r="BF749" s="132"/>
      <c r="BG749" s="132"/>
      <c r="BH749" s="132"/>
      <c r="BI749" s="132"/>
      <c r="BJ749" s="132"/>
      <c r="BK749" s="132"/>
      <c r="BL749" s="132"/>
      <c r="BM749" s="132"/>
      <c r="BN749" s="132"/>
    </row>
    <row r="750">
      <c r="A750" s="484" t="b">
        <v>0</v>
      </c>
      <c r="B750" s="94"/>
      <c r="C750" s="95"/>
      <c r="D750" s="96"/>
      <c r="E750" s="97"/>
      <c r="F750" s="98"/>
      <c r="G750" s="98"/>
      <c r="H750" s="98"/>
      <c r="I750" s="98"/>
      <c r="J750" s="98"/>
      <c r="K750" s="96"/>
      <c r="L750" s="96"/>
      <c r="M750" s="96"/>
      <c r="N750" s="270"/>
      <c r="O750" s="369"/>
      <c r="P750" s="370"/>
      <c r="Q750" s="196"/>
      <c r="R750" s="197"/>
      <c r="S750" s="198"/>
      <c r="T750" s="199"/>
      <c r="U750" s="200"/>
      <c r="V750" s="201"/>
      <c r="W750" s="202"/>
      <c r="X750" s="202"/>
      <c r="Y750" s="109"/>
      <c r="Z750" s="280"/>
      <c r="AA750" s="106"/>
      <c r="AB750" s="281"/>
      <c r="AC750" s="282"/>
      <c r="AD750" s="273"/>
      <c r="AE750" s="110"/>
      <c r="AF750" s="99"/>
      <c r="AG750" s="110"/>
      <c r="AH750" s="427"/>
      <c r="AI750" s="112"/>
      <c r="AJ750" s="110"/>
      <c r="AK750" s="113"/>
      <c r="AL750" s="114"/>
      <c r="AM750" s="278"/>
      <c r="AN750" s="98"/>
      <c r="AO750" s="98"/>
      <c r="AP750" s="116"/>
      <c r="AQ750" s="117"/>
      <c r="AR750" s="116"/>
      <c r="AS750" s="98"/>
      <c r="AT750" s="98"/>
      <c r="AU750" s="98"/>
      <c r="AV750" s="98"/>
      <c r="AW750" s="98"/>
      <c r="AX750" s="98"/>
      <c r="AY750" s="98"/>
      <c r="AZ750" s="98"/>
      <c r="BA750" s="98"/>
      <c r="BB750" s="98"/>
      <c r="BC750" s="98"/>
      <c r="BD750" s="98"/>
      <c r="BE750" s="98"/>
      <c r="BF750" s="98"/>
      <c r="BG750" s="98"/>
      <c r="BH750" s="98"/>
      <c r="BI750" s="98"/>
      <c r="BJ750" s="98"/>
      <c r="BK750" s="98"/>
      <c r="BL750" s="98"/>
      <c r="BM750" s="98"/>
      <c r="BN750" s="98"/>
    </row>
    <row r="751">
      <c r="A751" s="485" t="b">
        <v>0</v>
      </c>
      <c r="B751" s="128"/>
      <c r="C751" s="129"/>
      <c r="D751" s="130"/>
      <c r="E751" s="131"/>
      <c r="F751" s="132"/>
      <c r="G751" s="132"/>
      <c r="H751" s="132"/>
      <c r="I751" s="132"/>
      <c r="J751" s="132"/>
      <c r="K751" s="130"/>
      <c r="L751" s="130"/>
      <c r="M751" s="130"/>
      <c r="N751" s="195"/>
      <c r="O751" s="369"/>
      <c r="P751" s="370"/>
      <c r="Q751" s="196"/>
      <c r="R751" s="197"/>
      <c r="S751" s="198"/>
      <c r="T751" s="199"/>
      <c r="U751" s="200"/>
      <c r="V751" s="201"/>
      <c r="W751" s="202"/>
      <c r="X751" s="202"/>
      <c r="Y751" s="143"/>
      <c r="Z751" s="367"/>
      <c r="AA751" s="140"/>
      <c r="AB751" s="420"/>
      <c r="AC751" s="421"/>
      <c r="AD751" s="206"/>
      <c r="AE751" s="144"/>
      <c r="AF751" s="133"/>
      <c r="AG751" s="144"/>
      <c r="AH751" s="430"/>
      <c r="AI751" s="146"/>
      <c r="AJ751" s="144"/>
      <c r="AK751" s="147"/>
      <c r="AL751" s="114"/>
      <c r="AM751" s="211"/>
      <c r="AN751" s="132"/>
      <c r="AO751" s="132"/>
      <c r="AP751" s="149"/>
      <c r="AQ751" s="150"/>
      <c r="AR751" s="149"/>
      <c r="AS751" s="132"/>
      <c r="AT751" s="132"/>
      <c r="AU751" s="132"/>
      <c r="AV751" s="132"/>
      <c r="AW751" s="132"/>
      <c r="AX751" s="132"/>
      <c r="AY751" s="132"/>
      <c r="AZ751" s="132"/>
      <c r="BA751" s="132"/>
      <c r="BB751" s="132"/>
      <c r="BC751" s="132"/>
      <c r="BD751" s="132"/>
      <c r="BE751" s="132"/>
      <c r="BF751" s="132"/>
      <c r="BG751" s="132"/>
      <c r="BH751" s="132"/>
      <c r="BI751" s="132"/>
      <c r="BJ751" s="132"/>
      <c r="BK751" s="132"/>
      <c r="BL751" s="132"/>
      <c r="BM751" s="132"/>
      <c r="BN751" s="132"/>
    </row>
    <row r="752">
      <c r="A752" s="484" t="b">
        <v>0</v>
      </c>
      <c r="B752" s="94"/>
      <c r="C752" s="95"/>
      <c r="D752" s="96"/>
      <c r="E752" s="97"/>
      <c r="F752" s="98"/>
      <c r="G752" s="98"/>
      <c r="H752" s="98"/>
      <c r="I752" s="98"/>
      <c r="J752" s="98"/>
      <c r="K752" s="96"/>
      <c r="L752" s="96"/>
      <c r="M752" s="96"/>
      <c r="N752" s="270"/>
      <c r="O752" s="369"/>
      <c r="P752" s="370"/>
      <c r="Q752" s="196"/>
      <c r="R752" s="197"/>
      <c r="S752" s="198"/>
      <c r="T752" s="199"/>
      <c r="U752" s="200"/>
      <c r="V752" s="201"/>
      <c r="W752" s="202"/>
      <c r="X752" s="202"/>
      <c r="Y752" s="109"/>
      <c r="Z752" s="280"/>
      <c r="AA752" s="106"/>
      <c r="AB752" s="281"/>
      <c r="AC752" s="282"/>
      <c r="AD752" s="273"/>
      <c r="AE752" s="110"/>
      <c r="AF752" s="99"/>
      <c r="AG752" s="110"/>
      <c r="AH752" s="427"/>
      <c r="AI752" s="112"/>
      <c r="AJ752" s="110"/>
      <c r="AK752" s="113"/>
      <c r="AL752" s="114"/>
      <c r="AM752" s="278"/>
      <c r="AN752" s="98"/>
      <c r="AO752" s="98"/>
      <c r="AP752" s="116"/>
      <c r="AQ752" s="117"/>
      <c r="AR752" s="116"/>
      <c r="AS752" s="98"/>
      <c r="AT752" s="98"/>
      <c r="AU752" s="98"/>
      <c r="AV752" s="98"/>
      <c r="AW752" s="98"/>
      <c r="AX752" s="98"/>
      <c r="AY752" s="98"/>
      <c r="AZ752" s="98"/>
      <c r="BA752" s="98"/>
      <c r="BB752" s="98"/>
      <c r="BC752" s="98"/>
      <c r="BD752" s="98"/>
      <c r="BE752" s="98"/>
      <c r="BF752" s="98"/>
      <c r="BG752" s="98"/>
      <c r="BH752" s="98"/>
      <c r="BI752" s="98"/>
      <c r="BJ752" s="98"/>
      <c r="BK752" s="98"/>
      <c r="BL752" s="98"/>
      <c r="BM752" s="98"/>
      <c r="BN752" s="98"/>
    </row>
    <row r="753">
      <c r="A753" s="485" t="b">
        <v>0</v>
      </c>
      <c r="B753" s="128"/>
      <c r="C753" s="129"/>
      <c r="D753" s="130"/>
      <c r="E753" s="131"/>
      <c r="F753" s="132"/>
      <c r="G753" s="132"/>
      <c r="H753" s="132"/>
      <c r="I753" s="132"/>
      <c r="J753" s="132"/>
      <c r="K753" s="130"/>
      <c r="L753" s="130"/>
      <c r="M753" s="130"/>
      <c r="N753" s="195"/>
      <c r="O753" s="369"/>
      <c r="P753" s="370"/>
      <c r="Q753" s="196"/>
      <c r="R753" s="197"/>
      <c r="S753" s="198"/>
      <c r="T753" s="199"/>
      <c r="U753" s="200"/>
      <c r="V753" s="201"/>
      <c r="W753" s="202"/>
      <c r="X753" s="202"/>
      <c r="Y753" s="143"/>
      <c r="Z753" s="367"/>
      <c r="AA753" s="140"/>
      <c r="AB753" s="420"/>
      <c r="AC753" s="421"/>
      <c r="AD753" s="206"/>
      <c r="AE753" s="144"/>
      <c r="AF753" s="133"/>
      <c r="AG753" s="144"/>
      <c r="AH753" s="430"/>
      <c r="AI753" s="146"/>
      <c r="AJ753" s="144"/>
      <c r="AK753" s="147"/>
      <c r="AL753" s="114"/>
      <c r="AM753" s="211"/>
      <c r="AN753" s="132"/>
      <c r="AO753" s="132"/>
      <c r="AP753" s="149"/>
      <c r="AQ753" s="150"/>
      <c r="AR753" s="149"/>
      <c r="AS753" s="132"/>
      <c r="AT753" s="132"/>
      <c r="AU753" s="132"/>
      <c r="AV753" s="132"/>
      <c r="AW753" s="132"/>
      <c r="AX753" s="132"/>
      <c r="AY753" s="132"/>
      <c r="AZ753" s="132"/>
      <c r="BA753" s="132"/>
      <c r="BB753" s="132"/>
      <c r="BC753" s="132"/>
      <c r="BD753" s="132"/>
      <c r="BE753" s="132"/>
      <c r="BF753" s="132"/>
      <c r="BG753" s="132"/>
      <c r="BH753" s="132"/>
      <c r="BI753" s="132"/>
      <c r="BJ753" s="132"/>
      <c r="BK753" s="132"/>
      <c r="BL753" s="132"/>
      <c r="BM753" s="132"/>
      <c r="BN753" s="132"/>
    </row>
    <row r="754">
      <c r="A754" s="484" t="b">
        <v>0</v>
      </c>
      <c r="B754" s="94"/>
      <c r="C754" s="95"/>
      <c r="D754" s="96"/>
      <c r="E754" s="97"/>
      <c r="F754" s="98"/>
      <c r="G754" s="98"/>
      <c r="H754" s="98"/>
      <c r="I754" s="98"/>
      <c r="J754" s="98"/>
      <c r="K754" s="96"/>
      <c r="L754" s="96"/>
      <c r="M754" s="96"/>
      <c r="N754" s="270"/>
      <c r="O754" s="369"/>
      <c r="P754" s="370"/>
      <c r="Q754" s="196"/>
      <c r="R754" s="197"/>
      <c r="S754" s="198"/>
      <c r="T754" s="199"/>
      <c r="U754" s="200"/>
      <c r="V754" s="201"/>
      <c r="W754" s="202"/>
      <c r="X754" s="202"/>
      <c r="Y754" s="109"/>
      <c r="Z754" s="280"/>
      <c r="AA754" s="106"/>
      <c r="AB754" s="281"/>
      <c r="AC754" s="282"/>
      <c r="AD754" s="273"/>
      <c r="AE754" s="110"/>
      <c r="AF754" s="99"/>
      <c r="AG754" s="110"/>
      <c r="AH754" s="427"/>
      <c r="AI754" s="112"/>
      <c r="AJ754" s="110"/>
      <c r="AK754" s="113"/>
      <c r="AL754" s="114"/>
      <c r="AM754" s="278"/>
      <c r="AN754" s="98"/>
      <c r="AO754" s="98"/>
      <c r="AP754" s="116"/>
      <c r="AQ754" s="117"/>
      <c r="AR754" s="116"/>
      <c r="AS754" s="98"/>
      <c r="AT754" s="98"/>
      <c r="AU754" s="98"/>
      <c r="AV754" s="98"/>
      <c r="AW754" s="98"/>
      <c r="AX754" s="98"/>
      <c r="AY754" s="98"/>
      <c r="AZ754" s="98"/>
      <c r="BA754" s="98"/>
      <c r="BB754" s="98"/>
      <c r="BC754" s="98"/>
      <c r="BD754" s="98"/>
      <c r="BE754" s="98"/>
      <c r="BF754" s="98"/>
      <c r="BG754" s="98"/>
      <c r="BH754" s="98"/>
      <c r="BI754" s="98"/>
      <c r="BJ754" s="98"/>
      <c r="BK754" s="98"/>
      <c r="BL754" s="98"/>
      <c r="BM754" s="98"/>
      <c r="BN754" s="98"/>
    </row>
    <row r="755">
      <c r="A755" s="485" t="b">
        <v>0</v>
      </c>
      <c r="B755" s="128"/>
      <c r="C755" s="129"/>
      <c r="D755" s="130"/>
      <c r="E755" s="131"/>
      <c r="F755" s="132"/>
      <c r="G755" s="132"/>
      <c r="H755" s="132"/>
      <c r="I755" s="132"/>
      <c r="J755" s="132"/>
      <c r="K755" s="130"/>
      <c r="L755" s="130"/>
      <c r="M755" s="130"/>
      <c r="N755" s="195"/>
      <c r="O755" s="369"/>
      <c r="P755" s="370"/>
      <c r="Q755" s="196"/>
      <c r="R755" s="197"/>
      <c r="S755" s="198"/>
      <c r="T755" s="199"/>
      <c r="U755" s="200"/>
      <c r="V755" s="201"/>
      <c r="W755" s="202"/>
      <c r="X755" s="202"/>
      <c r="Y755" s="143"/>
      <c r="Z755" s="367"/>
      <c r="AA755" s="140"/>
      <c r="AB755" s="420"/>
      <c r="AC755" s="421"/>
      <c r="AD755" s="206"/>
      <c r="AE755" s="144"/>
      <c r="AF755" s="133"/>
      <c r="AG755" s="144"/>
      <c r="AH755" s="430"/>
      <c r="AI755" s="146"/>
      <c r="AJ755" s="144"/>
      <c r="AK755" s="147"/>
      <c r="AL755" s="114"/>
      <c r="AM755" s="211"/>
      <c r="AN755" s="132"/>
      <c r="AO755" s="132"/>
      <c r="AP755" s="149"/>
      <c r="AQ755" s="150"/>
      <c r="AR755" s="149"/>
      <c r="AS755" s="132"/>
      <c r="AT755" s="132"/>
      <c r="AU755" s="132"/>
      <c r="AV755" s="132"/>
      <c r="AW755" s="132"/>
      <c r="AX755" s="132"/>
      <c r="AY755" s="132"/>
      <c r="AZ755" s="132"/>
      <c r="BA755" s="132"/>
      <c r="BB755" s="132"/>
      <c r="BC755" s="132"/>
      <c r="BD755" s="132"/>
      <c r="BE755" s="132"/>
      <c r="BF755" s="132"/>
      <c r="BG755" s="132"/>
      <c r="BH755" s="132"/>
      <c r="BI755" s="132"/>
      <c r="BJ755" s="132"/>
      <c r="BK755" s="132"/>
      <c r="BL755" s="132"/>
      <c r="BM755" s="132"/>
      <c r="BN755" s="132"/>
    </row>
    <row r="756">
      <c r="A756" s="484" t="b">
        <v>0</v>
      </c>
      <c r="B756" s="94"/>
      <c r="C756" s="95"/>
      <c r="D756" s="96"/>
      <c r="E756" s="97"/>
      <c r="F756" s="98"/>
      <c r="G756" s="98"/>
      <c r="H756" s="98"/>
      <c r="I756" s="98"/>
      <c r="J756" s="98"/>
      <c r="K756" s="96"/>
      <c r="L756" s="96"/>
      <c r="M756" s="96"/>
      <c r="N756" s="270"/>
      <c r="O756" s="369"/>
      <c r="P756" s="370"/>
      <c r="Q756" s="196"/>
      <c r="R756" s="197"/>
      <c r="S756" s="198"/>
      <c r="T756" s="199"/>
      <c r="U756" s="200"/>
      <c r="V756" s="201"/>
      <c r="W756" s="202"/>
      <c r="X756" s="202"/>
      <c r="Y756" s="109"/>
      <c r="Z756" s="280"/>
      <c r="AA756" s="106"/>
      <c r="AB756" s="281"/>
      <c r="AC756" s="282"/>
      <c r="AD756" s="273"/>
      <c r="AE756" s="110"/>
      <c r="AF756" s="99"/>
      <c r="AG756" s="110"/>
      <c r="AH756" s="427"/>
      <c r="AI756" s="112"/>
      <c r="AJ756" s="110"/>
      <c r="AK756" s="113"/>
      <c r="AL756" s="114"/>
      <c r="AM756" s="278"/>
      <c r="AN756" s="98"/>
      <c r="AO756" s="98"/>
      <c r="AP756" s="116"/>
      <c r="AQ756" s="117"/>
      <c r="AR756" s="116"/>
      <c r="AS756" s="98"/>
      <c r="AT756" s="98"/>
      <c r="AU756" s="98"/>
      <c r="AV756" s="98"/>
      <c r="AW756" s="98"/>
      <c r="AX756" s="98"/>
      <c r="AY756" s="98"/>
      <c r="AZ756" s="98"/>
      <c r="BA756" s="98"/>
      <c r="BB756" s="98"/>
      <c r="BC756" s="98"/>
      <c r="BD756" s="98"/>
      <c r="BE756" s="98"/>
      <c r="BF756" s="98"/>
      <c r="BG756" s="98"/>
      <c r="BH756" s="98"/>
      <c r="BI756" s="98"/>
      <c r="BJ756" s="98"/>
      <c r="BK756" s="98"/>
      <c r="BL756" s="98"/>
      <c r="BM756" s="98"/>
      <c r="BN756" s="98"/>
    </row>
    <row r="757">
      <c r="A757" s="485" t="b">
        <v>0</v>
      </c>
      <c r="B757" s="128"/>
      <c r="C757" s="129"/>
      <c r="D757" s="130"/>
      <c r="E757" s="131"/>
      <c r="F757" s="132"/>
      <c r="G757" s="132"/>
      <c r="H757" s="132"/>
      <c r="I757" s="132"/>
      <c r="J757" s="132"/>
      <c r="K757" s="130"/>
      <c r="L757" s="130"/>
      <c r="M757" s="130"/>
      <c r="N757" s="195"/>
      <c r="O757" s="369"/>
      <c r="P757" s="370"/>
      <c r="Q757" s="196"/>
      <c r="R757" s="197"/>
      <c r="S757" s="198"/>
      <c r="T757" s="199"/>
      <c r="U757" s="200"/>
      <c r="V757" s="201"/>
      <c r="W757" s="202"/>
      <c r="X757" s="202"/>
      <c r="Y757" s="143"/>
      <c r="Z757" s="367"/>
      <c r="AA757" s="140"/>
      <c r="AB757" s="420"/>
      <c r="AC757" s="421"/>
      <c r="AD757" s="206"/>
      <c r="AE757" s="144"/>
      <c r="AF757" s="133"/>
      <c r="AG757" s="144"/>
      <c r="AH757" s="430"/>
      <c r="AI757" s="146"/>
      <c r="AJ757" s="144"/>
      <c r="AK757" s="147"/>
      <c r="AL757" s="114"/>
      <c r="AM757" s="211"/>
      <c r="AN757" s="132"/>
      <c r="AO757" s="132"/>
      <c r="AP757" s="149"/>
      <c r="AQ757" s="150"/>
      <c r="AR757" s="149"/>
      <c r="AS757" s="132"/>
      <c r="AT757" s="132"/>
      <c r="AU757" s="132"/>
      <c r="AV757" s="132"/>
      <c r="AW757" s="132"/>
      <c r="AX757" s="132"/>
      <c r="AY757" s="132"/>
      <c r="AZ757" s="132"/>
      <c r="BA757" s="132"/>
      <c r="BB757" s="132"/>
      <c r="BC757" s="132"/>
      <c r="BD757" s="132"/>
      <c r="BE757" s="132"/>
      <c r="BF757" s="132"/>
      <c r="BG757" s="132"/>
      <c r="BH757" s="132"/>
      <c r="BI757" s="132"/>
      <c r="BJ757" s="132"/>
      <c r="BK757" s="132"/>
      <c r="BL757" s="132"/>
      <c r="BM757" s="132"/>
      <c r="BN757" s="132"/>
    </row>
    <row r="758">
      <c r="A758" s="484" t="b">
        <v>0</v>
      </c>
      <c r="B758" s="94"/>
      <c r="C758" s="95"/>
      <c r="D758" s="96"/>
      <c r="E758" s="97"/>
      <c r="F758" s="98"/>
      <c r="G758" s="98"/>
      <c r="H758" s="98"/>
      <c r="I758" s="98"/>
      <c r="J758" s="98"/>
      <c r="K758" s="96"/>
      <c r="L758" s="96"/>
      <c r="M758" s="96"/>
      <c r="N758" s="270"/>
      <c r="O758" s="369"/>
      <c r="P758" s="370"/>
      <c r="Q758" s="196"/>
      <c r="R758" s="197"/>
      <c r="S758" s="198"/>
      <c r="T758" s="199"/>
      <c r="U758" s="200"/>
      <c r="V758" s="201"/>
      <c r="W758" s="202"/>
      <c r="X758" s="202"/>
      <c r="Y758" s="109"/>
      <c r="Z758" s="280"/>
      <c r="AA758" s="106"/>
      <c r="AB758" s="281"/>
      <c r="AC758" s="282"/>
      <c r="AD758" s="273"/>
      <c r="AE758" s="110"/>
      <c r="AF758" s="99"/>
      <c r="AG758" s="110"/>
      <c r="AH758" s="427"/>
      <c r="AI758" s="112"/>
      <c r="AJ758" s="110"/>
      <c r="AK758" s="113"/>
      <c r="AL758" s="114"/>
      <c r="AM758" s="278"/>
      <c r="AN758" s="98"/>
      <c r="AO758" s="98"/>
      <c r="AP758" s="116"/>
      <c r="AQ758" s="117"/>
      <c r="AR758" s="116"/>
      <c r="AS758" s="98"/>
      <c r="AT758" s="98"/>
      <c r="AU758" s="98"/>
      <c r="AV758" s="98"/>
      <c r="AW758" s="98"/>
      <c r="AX758" s="98"/>
      <c r="AY758" s="98"/>
      <c r="AZ758" s="98"/>
      <c r="BA758" s="98"/>
      <c r="BB758" s="98"/>
      <c r="BC758" s="98"/>
      <c r="BD758" s="98"/>
      <c r="BE758" s="98"/>
      <c r="BF758" s="98"/>
      <c r="BG758" s="98"/>
      <c r="BH758" s="98"/>
      <c r="BI758" s="98"/>
      <c r="BJ758" s="98"/>
      <c r="BK758" s="98"/>
      <c r="BL758" s="98"/>
      <c r="BM758" s="98"/>
      <c r="BN758" s="98"/>
    </row>
    <row r="759">
      <c r="A759" s="485" t="b">
        <v>0</v>
      </c>
      <c r="B759" s="128"/>
      <c r="C759" s="129"/>
      <c r="D759" s="130"/>
      <c r="E759" s="131"/>
      <c r="F759" s="132"/>
      <c r="G759" s="132"/>
      <c r="H759" s="132"/>
      <c r="I759" s="132"/>
      <c r="J759" s="132"/>
      <c r="K759" s="130"/>
      <c r="L759" s="130"/>
      <c r="M759" s="130"/>
      <c r="N759" s="195"/>
      <c r="O759" s="369"/>
      <c r="P759" s="370"/>
      <c r="Q759" s="196"/>
      <c r="R759" s="197"/>
      <c r="S759" s="198"/>
      <c r="T759" s="199"/>
      <c r="U759" s="200"/>
      <c r="V759" s="201"/>
      <c r="W759" s="202"/>
      <c r="X759" s="202"/>
      <c r="Y759" s="143"/>
      <c r="Z759" s="367"/>
      <c r="AA759" s="140"/>
      <c r="AB759" s="420"/>
      <c r="AC759" s="421"/>
      <c r="AD759" s="206"/>
      <c r="AE759" s="144"/>
      <c r="AF759" s="133"/>
      <c r="AG759" s="144"/>
      <c r="AH759" s="430"/>
      <c r="AI759" s="146"/>
      <c r="AJ759" s="144"/>
      <c r="AK759" s="147"/>
      <c r="AL759" s="114"/>
      <c r="AM759" s="211"/>
      <c r="AN759" s="132"/>
      <c r="AO759" s="132"/>
      <c r="AP759" s="149"/>
      <c r="AQ759" s="150"/>
      <c r="AR759" s="149"/>
      <c r="AS759" s="132"/>
      <c r="AT759" s="132"/>
      <c r="AU759" s="132"/>
      <c r="AV759" s="132"/>
      <c r="AW759" s="132"/>
      <c r="AX759" s="132"/>
      <c r="AY759" s="132"/>
      <c r="AZ759" s="132"/>
      <c r="BA759" s="132"/>
      <c r="BB759" s="132"/>
      <c r="BC759" s="132"/>
      <c r="BD759" s="132"/>
      <c r="BE759" s="132"/>
      <c r="BF759" s="132"/>
      <c r="BG759" s="132"/>
      <c r="BH759" s="132"/>
      <c r="BI759" s="132"/>
      <c r="BJ759" s="132"/>
      <c r="BK759" s="132"/>
      <c r="BL759" s="132"/>
      <c r="BM759" s="132"/>
      <c r="BN759" s="132"/>
    </row>
    <row r="760">
      <c r="A760" s="484" t="b">
        <v>0</v>
      </c>
      <c r="B760" s="94"/>
      <c r="C760" s="95"/>
      <c r="D760" s="96"/>
      <c r="E760" s="97"/>
      <c r="F760" s="98"/>
      <c r="G760" s="98"/>
      <c r="H760" s="98"/>
      <c r="I760" s="98"/>
      <c r="J760" s="98"/>
      <c r="K760" s="96"/>
      <c r="L760" s="96"/>
      <c r="M760" s="96"/>
      <c r="N760" s="270"/>
      <c r="O760" s="369"/>
      <c r="P760" s="370"/>
      <c r="Q760" s="196"/>
      <c r="R760" s="197"/>
      <c r="S760" s="198"/>
      <c r="T760" s="199"/>
      <c r="U760" s="200"/>
      <c r="V760" s="201"/>
      <c r="W760" s="202"/>
      <c r="X760" s="202"/>
      <c r="Y760" s="109"/>
      <c r="Z760" s="280"/>
      <c r="AA760" s="106"/>
      <c r="AB760" s="281"/>
      <c r="AC760" s="282"/>
      <c r="AD760" s="273"/>
      <c r="AE760" s="110"/>
      <c r="AF760" s="99"/>
      <c r="AG760" s="110"/>
      <c r="AH760" s="427"/>
      <c r="AI760" s="112"/>
      <c r="AJ760" s="110"/>
      <c r="AK760" s="113"/>
      <c r="AL760" s="114"/>
      <c r="AM760" s="278"/>
      <c r="AN760" s="98"/>
      <c r="AO760" s="98"/>
      <c r="AP760" s="116"/>
      <c r="AQ760" s="117"/>
      <c r="AR760" s="116"/>
      <c r="AS760" s="98"/>
      <c r="AT760" s="98"/>
      <c r="AU760" s="98"/>
      <c r="AV760" s="98"/>
      <c r="AW760" s="98"/>
      <c r="AX760" s="98"/>
      <c r="AY760" s="98"/>
      <c r="AZ760" s="98"/>
      <c r="BA760" s="98"/>
      <c r="BB760" s="98"/>
      <c r="BC760" s="98"/>
      <c r="BD760" s="98"/>
      <c r="BE760" s="98"/>
      <c r="BF760" s="98"/>
      <c r="BG760" s="98"/>
      <c r="BH760" s="98"/>
      <c r="BI760" s="98"/>
      <c r="BJ760" s="98"/>
      <c r="BK760" s="98"/>
      <c r="BL760" s="98"/>
      <c r="BM760" s="98"/>
      <c r="BN760" s="98"/>
    </row>
    <row r="761">
      <c r="A761" s="485" t="b">
        <v>0</v>
      </c>
      <c r="B761" s="128"/>
      <c r="C761" s="129"/>
      <c r="D761" s="130"/>
      <c r="E761" s="131"/>
      <c r="F761" s="132"/>
      <c r="G761" s="132"/>
      <c r="H761" s="132"/>
      <c r="I761" s="132"/>
      <c r="J761" s="132"/>
      <c r="K761" s="130"/>
      <c r="L761" s="130"/>
      <c r="M761" s="130"/>
      <c r="N761" s="195"/>
      <c r="O761" s="369"/>
      <c r="P761" s="370"/>
      <c r="Q761" s="196"/>
      <c r="R761" s="197"/>
      <c r="S761" s="198"/>
      <c r="T761" s="199"/>
      <c r="U761" s="200"/>
      <c r="V761" s="201"/>
      <c r="W761" s="202"/>
      <c r="X761" s="202"/>
      <c r="Y761" s="143"/>
      <c r="Z761" s="367"/>
      <c r="AA761" s="140"/>
      <c r="AB761" s="420"/>
      <c r="AC761" s="421"/>
      <c r="AD761" s="206"/>
      <c r="AE761" s="144"/>
      <c r="AF761" s="133"/>
      <c r="AG761" s="144"/>
      <c r="AH761" s="430"/>
      <c r="AI761" s="146"/>
      <c r="AJ761" s="144"/>
      <c r="AK761" s="147"/>
      <c r="AL761" s="114"/>
      <c r="AM761" s="211"/>
      <c r="AN761" s="132"/>
      <c r="AO761" s="132"/>
      <c r="AP761" s="149"/>
      <c r="AQ761" s="150"/>
      <c r="AR761" s="149"/>
      <c r="AS761" s="132"/>
      <c r="AT761" s="132"/>
      <c r="AU761" s="132"/>
      <c r="AV761" s="132"/>
      <c r="AW761" s="132"/>
      <c r="AX761" s="132"/>
      <c r="AY761" s="132"/>
      <c r="AZ761" s="132"/>
      <c r="BA761" s="132"/>
      <c r="BB761" s="132"/>
      <c r="BC761" s="132"/>
      <c r="BD761" s="132"/>
      <c r="BE761" s="132"/>
      <c r="BF761" s="132"/>
      <c r="BG761" s="132"/>
      <c r="BH761" s="132"/>
      <c r="BI761" s="132"/>
      <c r="BJ761" s="132"/>
      <c r="BK761" s="132"/>
      <c r="BL761" s="132"/>
      <c r="BM761" s="132"/>
      <c r="BN761" s="132"/>
    </row>
    <row r="762">
      <c r="A762" s="484" t="b">
        <v>0</v>
      </c>
      <c r="B762" s="94"/>
      <c r="C762" s="95"/>
      <c r="D762" s="96"/>
      <c r="E762" s="97"/>
      <c r="F762" s="98"/>
      <c r="G762" s="98"/>
      <c r="H762" s="98"/>
      <c r="I762" s="98"/>
      <c r="J762" s="98"/>
      <c r="K762" s="96"/>
      <c r="L762" s="96"/>
      <c r="M762" s="96"/>
      <c r="N762" s="270"/>
      <c r="O762" s="369"/>
      <c r="P762" s="370"/>
      <c r="Q762" s="196"/>
      <c r="R762" s="197"/>
      <c r="S762" s="198"/>
      <c r="T762" s="199"/>
      <c r="U762" s="200"/>
      <c r="V762" s="201"/>
      <c r="W762" s="202"/>
      <c r="X762" s="202"/>
      <c r="Y762" s="109"/>
      <c r="Z762" s="280"/>
      <c r="AA762" s="106"/>
      <c r="AB762" s="281"/>
      <c r="AC762" s="282"/>
      <c r="AD762" s="273"/>
      <c r="AE762" s="110"/>
      <c r="AF762" s="99"/>
      <c r="AG762" s="110"/>
      <c r="AH762" s="427"/>
      <c r="AI762" s="112"/>
      <c r="AJ762" s="110"/>
      <c r="AK762" s="113"/>
      <c r="AL762" s="114"/>
      <c r="AM762" s="278"/>
      <c r="AN762" s="98"/>
      <c r="AO762" s="98"/>
      <c r="AP762" s="116"/>
      <c r="AQ762" s="117"/>
      <c r="AR762" s="116"/>
      <c r="AS762" s="98"/>
      <c r="AT762" s="98"/>
      <c r="AU762" s="98"/>
      <c r="AV762" s="98"/>
      <c r="AW762" s="98"/>
      <c r="AX762" s="98"/>
      <c r="AY762" s="98"/>
      <c r="AZ762" s="98"/>
      <c r="BA762" s="98"/>
      <c r="BB762" s="98"/>
      <c r="BC762" s="98"/>
      <c r="BD762" s="98"/>
      <c r="BE762" s="98"/>
      <c r="BF762" s="98"/>
      <c r="BG762" s="98"/>
      <c r="BH762" s="98"/>
      <c r="BI762" s="98"/>
      <c r="BJ762" s="98"/>
      <c r="BK762" s="98"/>
      <c r="BL762" s="98"/>
      <c r="BM762" s="98"/>
      <c r="BN762" s="98"/>
    </row>
    <row r="763">
      <c r="A763" s="485" t="b">
        <v>0</v>
      </c>
      <c r="B763" s="128"/>
      <c r="C763" s="129"/>
      <c r="D763" s="130"/>
      <c r="E763" s="131"/>
      <c r="F763" s="132"/>
      <c r="G763" s="132"/>
      <c r="H763" s="132"/>
      <c r="I763" s="132"/>
      <c r="J763" s="132"/>
      <c r="K763" s="130"/>
      <c r="L763" s="130"/>
      <c r="M763" s="130"/>
      <c r="N763" s="195"/>
      <c r="O763" s="369"/>
      <c r="P763" s="370"/>
      <c r="Q763" s="196"/>
      <c r="R763" s="197"/>
      <c r="S763" s="198"/>
      <c r="T763" s="199"/>
      <c r="U763" s="200"/>
      <c r="V763" s="201"/>
      <c r="W763" s="202"/>
      <c r="X763" s="202"/>
      <c r="Y763" s="143"/>
      <c r="Z763" s="367"/>
      <c r="AA763" s="140"/>
      <c r="AB763" s="420"/>
      <c r="AC763" s="421"/>
      <c r="AD763" s="206"/>
      <c r="AE763" s="144"/>
      <c r="AF763" s="133"/>
      <c r="AG763" s="144"/>
      <c r="AH763" s="430"/>
      <c r="AI763" s="146"/>
      <c r="AJ763" s="144"/>
      <c r="AK763" s="147"/>
      <c r="AL763" s="114"/>
      <c r="AM763" s="211"/>
      <c r="AN763" s="132"/>
      <c r="AO763" s="132"/>
      <c r="AP763" s="149"/>
      <c r="AQ763" s="150"/>
      <c r="AR763" s="149"/>
      <c r="AS763" s="132"/>
      <c r="AT763" s="132"/>
      <c r="AU763" s="132"/>
      <c r="AV763" s="132"/>
      <c r="AW763" s="132"/>
      <c r="AX763" s="132"/>
      <c r="AY763" s="132"/>
      <c r="AZ763" s="132"/>
      <c r="BA763" s="132"/>
      <c r="BB763" s="132"/>
      <c r="BC763" s="132"/>
      <c r="BD763" s="132"/>
      <c r="BE763" s="132"/>
      <c r="BF763" s="132"/>
      <c r="BG763" s="132"/>
      <c r="BH763" s="132"/>
      <c r="BI763" s="132"/>
      <c r="BJ763" s="132"/>
      <c r="BK763" s="132"/>
      <c r="BL763" s="132"/>
      <c r="BM763" s="132"/>
      <c r="BN763" s="132"/>
    </row>
    <row r="764">
      <c r="A764" s="484" t="b">
        <v>0</v>
      </c>
      <c r="B764" s="94"/>
      <c r="C764" s="95"/>
      <c r="D764" s="96"/>
      <c r="E764" s="97"/>
      <c r="F764" s="98"/>
      <c r="G764" s="98"/>
      <c r="H764" s="98"/>
      <c r="I764" s="98"/>
      <c r="J764" s="98"/>
      <c r="K764" s="96"/>
      <c r="L764" s="96"/>
      <c r="M764" s="96"/>
      <c r="N764" s="270"/>
      <c r="O764" s="369"/>
      <c r="P764" s="370"/>
      <c r="Q764" s="196"/>
      <c r="R764" s="197"/>
      <c r="S764" s="198"/>
      <c r="T764" s="199"/>
      <c r="U764" s="200"/>
      <c r="V764" s="201"/>
      <c r="W764" s="202"/>
      <c r="X764" s="202"/>
      <c r="Y764" s="109"/>
      <c r="Z764" s="280"/>
      <c r="AA764" s="106"/>
      <c r="AB764" s="281"/>
      <c r="AC764" s="282"/>
      <c r="AD764" s="273"/>
      <c r="AE764" s="110"/>
      <c r="AF764" s="99"/>
      <c r="AG764" s="110"/>
      <c r="AH764" s="427"/>
      <c r="AI764" s="112"/>
      <c r="AJ764" s="110"/>
      <c r="AK764" s="113"/>
      <c r="AL764" s="114"/>
      <c r="AM764" s="278"/>
      <c r="AN764" s="98"/>
      <c r="AO764" s="98"/>
      <c r="AP764" s="116"/>
      <c r="AQ764" s="117"/>
      <c r="AR764" s="116"/>
      <c r="AS764" s="98"/>
      <c r="AT764" s="98"/>
      <c r="AU764" s="98"/>
      <c r="AV764" s="98"/>
      <c r="AW764" s="98"/>
      <c r="AX764" s="98"/>
      <c r="AY764" s="98"/>
      <c r="AZ764" s="98"/>
      <c r="BA764" s="98"/>
      <c r="BB764" s="98"/>
      <c r="BC764" s="98"/>
      <c r="BD764" s="98"/>
      <c r="BE764" s="98"/>
      <c r="BF764" s="98"/>
      <c r="BG764" s="98"/>
      <c r="BH764" s="98"/>
      <c r="BI764" s="98"/>
      <c r="BJ764" s="98"/>
      <c r="BK764" s="98"/>
      <c r="BL764" s="98"/>
      <c r="BM764" s="98"/>
      <c r="BN764" s="98"/>
    </row>
    <row r="765">
      <c r="A765" s="485" t="b">
        <v>0</v>
      </c>
      <c r="B765" s="128"/>
      <c r="C765" s="129"/>
      <c r="D765" s="130"/>
      <c r="E765" s="131"/>
      <c r="F765" s="132"/>
      <c r="G765" s="132"/>
      <c r="H765" s="132"/>
      <c r="I765" s="132"/>
      <c r="J765" s="132"/>
      <c r="K765" s="130"/>
      <c r="L765" s="130"/>
      <c r="M765" s="130"/>
      <c r="N765" s="195"/>
      <c r="O765" s="369"/>
      <c r="P765" s="370"/>
      <c r="Q765" s="196"/>
      <c r="R765" s="197"/>
      <c r="S765" s="198"/>
      <c r="T765" s="199"/>
      <c r="U765" s="200"/>
      <c r="V765" s="201"/>
      <c r="W765" s="202"/>
      <c r="X765" s="202"/>
      <c r="Y765" s="143"/>
      <c r="Z765" s="367"/>
      <c r="AA765" s="140"/>
      <c r="AB765" s="420"/>
      <c r="AC765" s="421"/>
      <c r="AD765" s="206"/>
      <c r="AE765" s="144"/>
      <c r="AF765" s="133"/>
      <c r="AG765" s="144"/>
      <c r="AH765" s="430"/>
      <c r="AI765" s="146"/>
      <c r="AJ765" s="144"/>
      <c r="AK765" s="147"/>
      <c r="AL765" s="114"/>
      <c r="AM765" s="211"/>
      <c r="AN765" s="132"/>
      <c r="AO765" s="132"/>
      <c r="AP765" s="149"/>
      <c r="AQ765" s="150"/>
      <c r="AR765" s="149"/>
      <c r="AS765" s="132"/>
      <c r="AT765" s="132"/>
      <c r="AU765" s="132"/>
      <c r="AV765" s="132"/>
      <c r="AW765" s="132"/>
      <c r="AX765" s="132"/>
      <c r="AY765" s="132"/>
      <c r="AZ765" s="132"/>
      <c r="BA765" s="132"/>
      <c r="BB765" s="132"/>
      <c r="BC765" s="132"/>
      <c r="BD765" s="132"/>
      <c r="BE765" s="132"/>
      <c r="BF765" s="132"/>
      <c r="BG765" s="132"/>
      <c r="BH765" s="132"/>
      <c r="BI765" s="132"/>
      <c r="BJ765" s="132"/>
      <c r="BK765" s="132"/>
      <c r="BL765" s="132"/>
      <c r="BM765" s="132"/>
      <c r="BN765" s="132"/>
    </row>
    <row r="766">
      <c r="A766" s="484" t="b">
        <v>0</v>
      </c>
      <c r="B766" s="94"/>
      <c r="C766" s="95"/>
      <c r="D766" s="96"/>
      <c r="E766" s="97"/>
      <c r="F766" s="98"/>
      <c r="G766" s="98"/>
      <c r="H766" s="98"/>
      <c r="I766" s="98"/>
      <c r="J766" s="98"/>
      <c r="K766" s="96"/>
      <c r="L766" s="96"/>
      <c r="M766" s="96"/>
      <c r="N766" s="270"/>
      <c r="O766" s="369"/>
      <c r="P766" s="370"/>
      <c r="Q766" s="196"/>
      <c r="R766" s="197"/>
      <c r="S766" s="198"/>
      <c r="T766" s="199"/>
      <c r="U766" s="200"/>
      <c r="V766" s="201"/>
      <c r="W766" s="202"/>
      <c r="X766" s="202"/>
      <c r="Y766" s="109"/>
      <c r="Z766" s="280"/>
      <c r="AA766" s="106"/>
      <c r="AB766" s="281"/>
      <c r="AC766" s="282"/>
      <c r="AD766" s="273"/>
      <c r="AE766" s="110"/>
      <c r="AF766" s="99"/>
      <c r="AG766" s="110"/>
      <c r="AH766" s="427"/>
      <c r="AI766" s="112"/>
      <c r="AJ766" s="110"/>
      <c r="AK766" s="113"/>
      <c r="AL766" s="114"/>
      <c r="AM766" s="278"/>
      <c r="AN766" s="98"/>
      <c r="AO766" s="98"/>
      <c r="AP766" s="116"/>
      <c r="AQ766" s="117"/>
      <c r="AR766" s="116"/>
      <c r="AS766" s="98"/>
      <c r="AT766" s="98"/>
      <c r="AU766" s="98"/>
      <c r="AV766" s="98"/>
      <c r="AW766" s="98"/>
      <c r="AX766" s="98"/>
      <c r="AY766" s="98"/>
      <c r="AZ766" s="98"/>
      <c r="BA766" s="98"/>
      <c r="BB766" s="98"/>
      <c r="BC766" s="98"/>
      <c r="BD766" s="98"/>
      <c r="BE766" s="98"/>
      <c r="BF766" s="98"/>
      <c r="BG766" s="98"/>
      <c r="BH766" s="98"/>
      <c r="BI766" s="98"/>
      <c r="BJ766" s="98"/>
      <c r="BK766" s="98"/>
      <c r="BL766" s="98"/>
      <c r="BM766" s="98"/>
      <c r="BN766" s="98"/>
    </row>
    <row r="767">
      <c r="A767" s="485" t="b">
        <v>0</v>
      </c>
      <c r="B767" s="128"/>
      <c r="C767" s="129"/>
      <c r="D767" s="130"/>
      <c r="E767" s="131"/>
      <c r="F767" s="132"/>
      <c r="G767" s="132"/>
      <c r="H767" s="132"/>
      <c r="I767" s="132"/>
      <c r="J767" s="132"/>
      <c r="K767" s="130"/>
      <c r="L767" s="130"/>
      <c r="M767" s="130"/>
      <c r="N767" s="195"/>
      <c r="O767" s="369"/>
      <c r="P767" s="370"/>
      <c r="Q767" s="196"/>
      <c r="R767" s="197"/>
      <c r="S767" s="198"/>
      <c r="T767" s="199"/>
      <c r="U767" s="200"/>
      <c r="V767" s="201"/>
      <c r="W767" s="202"/>
      <c r="X767" s="202"/>
      <c r="Y767" s="143"/>
      <c r="Z767" s="367"/>
      <c r="AA767" s="140"/>
      <c r="AB767" s="420"/>
      <c r="AC767" s="421"/>
      <c r="AD767" s="206"/>
      <c r="AE767" s="144"/>
      <c r="AF767" s="133"/>
      <c r="AG767" s="144"/>
      <c r="AH767" s="430"/>
      <c r="AI767" s="146"/>
      <c r="AJ767" s="144"/>
      <c r="AK767" s="147"/>
      <c r="AL767" s="114"/>
      <c r="AM767" s="211"/>
      <c r="AN767" s="132"/>
      <c r="AO767" s="132"/>
      <c r="AP767" s="149"/>
      <c r="AQ767" s="150"/>
      <c r="AR767" s="149"/>
      <c r="AS767" s="132"/>
      <c r="AT767" s="132"/>
      <c r="AU767" s="132"/>
      <c r="AV767" s="132"/>
      <c r="AW767" s="132"/>
      <c r="AX767" s="132"/>
      <c r="AY767" s="132"/>
      <c r="AZ767" s="132"/>
      <c r="BA767" s="132"/>
      <c r="BB767" s="132"/>
      <c r="BC767" s="132"/>
      <c r="BD767" s="132"/>
      <c r="BE767" s="132"/>
      <c r="BF767" s="132"/>
      <c r="BG767" s="132"/>
      <c r="BH767" s="132"/>
      <c r="BI767" s="132"/>
      <c r="BJ767" s="132"/>
      <c r="BK767" s="132"/>
      <c r="BL767" s="132"/>
      <c r="BM767" s="132"/>
      <c r="BN767" s="132"/>
    </row>
    <row r="768">
      <c r="A768" s="484" t="b">
        <v>0</v>
      </c>
      <c r="B768" s="94"/>
      <c r="C768" s="95"/>
      <c r="D768" s="96"/>
      <c r="E768" s="97"/>
      <c r="F768" s="98"/>
      <c r="G768" s="98"/>
      <c r="H768" s="98"/>
      <c r="I768" s="98"/>
      <c r="J768" s="98"/>
      <c r="K768" s="96"/>
      <c r="L768" s="96"/>
      <c r="M768" s="96"/>
      <c r="N768" s="270"/>
      <c r="O768" s="369"/>
      <c r="P768" s="370"/>
      <c r="Q768" s="196"/>
      <c r="R768" s="197"/>
      <c r="S768" s="198"/>
      <c r="T768" s="199"/>
      <c r="U768" s="200"/>
      <c r="V768" s="201"/>
      <c r="W768" s="202"/>
      <c r="X768" s="202"/>
      <c r="Y768" s="109"/>
      <c r="Z768" s="280"/>
      <c r="AA768" s="106"/>
      <c r="AB768" s="281"/>
      <c r="AC768" s="282"/>
      <c r="AD768" s="273"/>
      <c r="AE768" s="110"/>
      <c r="AF768" s="99"/>
      <c r="AG768" s="110"/>
      <c r="AH768" s="427"/>
      <c r="AI768" s="112"/>
      <c r="AJ768" s="110"/>
      <c r="AK768" s="113"/>
      <c r="AL768" s="114"/>
      <c r="AM768" s="278"/>
      <c r="AN768" s="98"/>
      <c r="AO768" s="98"/>
      <c r="AP768" s="116"/>
      <c r="AQ768" s="117"/>
      <c r="AR768" s="116"/>
      <c r="AS768" s="98"/>
      <c r="AT768" s="98"/>
      <c r="AU768" s="98"/>
      <c r="AV768" s="98"/>
      <c r="AW768" s="98"/>
      <c r="AX768" s="98"/>
      <c r="AY768" s="98"/>
      <c r="AZ768" s="98"/>
      <c r="BA768" s="98"/>
      <c r="BB768" s="98"/>
      <c r="BC768" s="98"/>
      <c r="BD768" s="98"/>
      <c r="BE768" s="98"/>
      <c r="BF768" s="98"/>
      <c r="BG768" s="98"/>
      <c r="BH768" s="98"/>
      <c r="BI768" s="98"/>
      <c r="BJ768" s="98"/>
      <c r="BK768" s="98"/>
      <c r="BL768" s="98"/>
      <c r="BM768" s="98"/>
      <c r="BN768" s="98"/>
    </row>
    <row r="769">
      <c r="A769" s="485" t="b">
        <v>0</v>
      </c>
      <c r="B769" s="128"/>
      <c r="C769" s="129"/>
      <c r="D769" s="130"/>
      <c r="E769" s="131"/>
      <c r="F769" s="132"/>
      <c r="G769" s="132"/>
      <c r="H769" s="132"/>
      <c r="I769" s="132"/>
      <c r="J769" s="132"/>
      <c r="K769" s="130"/>
      <c r="L769" s="130"/>
      <c r="M769" s="130"/>
      <c r="N769" s="195"/>
      <c r="O769" s="369"/>
      <c r="P769" s="370"/>
      <c r="Q769" s="196"/>
      <c r="R769" s="197"/>
      <c r="S769" s="198"/>
      <c r="T769" s="199"/>
      <c r="U769" s="200"/>
      <c r="V769" s="201"/>
      <c r="W769" s="202"/>
      <c r="X769" s="202"/>
      <c r="Y769" s="143"/>
      <c r="Z769" s="367"/>
      <c r="AA769" s="140"/>
      <c r="AB769" s="420"/>
      <c r="AC769" s="421"/>
      <c r="AD769" s="206"/>
      <c r="AE769" s="144"/>
      <c r="AF769" s="133"/>
      <c r="AG769" s="144"/>
      <c r="AH769" s="430"/>
      <c r="AI769" s="146"/>
      <c r="AJ769" s="144"/>
      <c r="AK769" s="147"/>
      <c r="AL769" s="114"/>
      <c r="AM769" s="211"/>
      <c r="AN769" s="132"/>
      <c r="AO769" s="132"/>
      <c r="AP769" s="149"/>
      <c r="AQ769" s="150"/>
      <c r="AR769" s="149"/>
      <c r="AS769" s="132"/>
      <c r="AT769" s="132"/>
      <c r="AU769" s="132"/>
      <c r="AV769" s="132"/>
      <c r="AW769" s="132"/>
      <c r="AX769" s="132"/>
      <c r="AY769" s="132"/>
      <c r="AZ769" s="132"/>
      <c r="BA769" s="132"/>
      <c r="BB769" s="132"/>
      <c r="BC769" s="132"/>
      <c r="BD769" s="132"/>
      <c r="BE769" s="132"/>
      <c r="BF769" s="132"/>
      <c r="BG769" s="132"/>
      <c r="BH769" s="132"/>
      <c r="BI769" s="132"/>
      <c r="BJ769" s="132"/>
      <c r="BK769" s="132"/>
      <c r="BL769" s="132"/>
      <c r="BM769" s="132"/>
      <c r="BN769" s="132"/>
    </row>
    <row r="770">
      <c r="A770" s="484" t="b">
        <v>0</v>
      </c>
      <c r="B770" s="94"/>
      <c r="C770" s="95"/>
      <c r="D770" s="96"/>
      <c r="E770" s="97"/>
      <c r="F770" s="98"/>
      <c r="G770" s="98"/>
      <c r="H770" s="98"/>
      <c r="I770" s="98"/>
      <c r="J770" s="98"/>
      <c r="K770" s="96"/>
      <c r="L770" s="96"/>
      <c r="M770" s="96"/>
      <c r="N770" s="270"/>
      <c r="O770" s="369"/>
      <c r="P770" s="370"/>
      <c r="Q770" s="196"/>
      <c r="R770" s="197"/>
      <c r="S770" s="198"/>
      <c r="T770" s="199"/>
      <c r="U770" s="200"/>
      <c r="V770" s="201"/>
      <c r="W770" s="202"/>
      <c r="X770" s="202"/>
      <c r="Y770" s="109"/>
      <c r="Z770" s="280"/>
      <c r="AA770" s="106"/>
      <c r="AB770" s="281"/>
      <c r="AC770" s="282"/>
      <c r="AD770" s="273"/>
      <c r="AE770" s="110"/>
      <c r="AF770" s="99"/>
      <c r="AG770" s="110"/>
      <c r="AH770" s="427"/>
      <c r="AI770" s="112"/>
      <c r="AJ770" s="110"/>
      <c r="AK770" s="113"/>
      <c r="AL770" s="114"/>
      <c r="AM770" s="278"/>
      <c r="AN770" s="98"/>
      <c r="AO770" s="98"/>
      <c r="AP770" s="116"/>
      <c r="AQ770" s="117"/>
      <c r="AR770" s="116"/>
      <c r="AS770" s="98"/>
      <c r="AT770" s="98"/>
      <c r="AU770" s="98"/>
      <c r="AV770" s="98"/>
      <c r="AW770" s="98"/>
      <c r="AX770" s="98"/>
      <c r="AY770" s="98"/>
      <c r="AZ770" s="98"/>
      <c r="BA770" s="98"/>
      <c r="BB770" s="98"/>
      <c r="BC770" s="98"/>
      <c r="BD770" s="98"/>
      <c r="BE770" s="98"/>
      <c r="BF770" s="98"/>
      <c r="BG770" s="98"/>
      <c r="BH770" s="98"/>
      <c r="BI770" s="98"/>
      <c r="BJ770" s="98"/>
      <c r="BK770" s="98"/>
      <c r="BL770" s="98"/>
      <c r="BM770" s="98"/>
      <c r="BN770" s="98"/>
    </row>
    <row r="771">
      <c r="A771" s="485" t="b">
        <v>0</v>
      </c>
      <c r="B771" s="128"/>
      <c r="C771" s="129"/>
      <c r="D771" s="130"/>
      <c r="E771" s="131"/>
      <c r="F771" s="132"/>
      <c r="G771" s="132"/>
      <c r="H771" s="132"/>
      <c r="I771" s="132"/>
      <c r="J771" s="132"/>
      <c r="K771" s="130"/>
      <c r="L771" s="130"/>
      <c r="M771" s="130"/>
      <c r="N771" s="195"/>
      <c r="O771" s="369"/>
      <c r="P771" s="370"/>
      <c r="Q771" s="196"/>
      <c r="R771" s="197"/>
      <c r="S771" s="198"/>
      <c r="T771" s="199"/>
      <c r="U771" s="200"/>
      <c r="V771" s="201"/>
      <c r="W771" s="202"/>
      <c r="X771" s="202"/>
      <c r="Y771" s="143"/>
      <c r="Z771" s="367"/>
      <c r="AA771" s="140"/>
      <c r="AB771" s="420"/>
      <c r="AC771" s="421"/>
      <c r="AD771" s="206"/>
      <c r="AE771" s="144"/>
      <c r="AF771" s="133"/>
      <c r="AG771" s="144"/>
      <c r="AH771" s="430"/>
      <c r="AI771" s="146"/>
      <c r="AJ771" s="144"/>
      <c r="AK771" s="147"/>
      <c r="AL771" s="114"/>
      <c r="AM771" s="211"/>
      <c r="AN771" s="132"/>
      <c r="AO771" s="132"/>
      <c r="AP771" s="149"/>
      <c r="AQ771" s="150"/>
      <c r="AR771" s="149"/>
      <c r="AS771" s="132"/>
      <c r="AT771" s="132"/>
      <c r="AU771" s="132"/>
      <c r="AV771" s="132"/>
      <c r="AW771" s="132"/>
      <c r="AX771" s="132"/>
      <c r="AY771" s="132"/>
      <c r="AZ771" s="132"/>
      <c r="BA771" s="132"/>
      <c r="BB771" s="132"/>
      <c r="BC771" s="132"/>
      <c r="BD771" s="132"/>
      <c r="BE771" s="132"/>
      <c r="BF771" s="132"/>
      <c r="BG771" s="132"/>
      <c r="BH771" s="132"/>
      <c r="BI771" s="132"/>
      <c r="BJ771" s="132"/>
      <c r="BK771" s="132"/>
      <c r="BL771" s="132"/>
      <c r="BM771" s="132"/>
      <c r="BN771" s="132"/>
    </row>
    <row r="772">
      <c r="A772" s="484" t="b">
        <v>0</v>
      </c>
      <c r="B772" s="94"/>
      <c r="C772" s="95"/>
      <c r="D772" s="96"/>
      <c r="E772" s="97"/>
      <c r="F772" s="98"/>
      <c r="G772" s="98"/>
      <c r="H772" s="98"/>
      <c r="I772" s="98"/>
      <c r="J772" s="98"/>
      <c r="K772" s="96"/>
      <c r="L772" s="96"/>
      <c r="M772" s="96"/>
      <c r="N772" s="270"/>
      <c r="O772" s="369"/>
      <c r="P772" s="370"/>
      <c r="Q772" s="196"/>
      <c r="R772" s="197"/>
      <c r="S772" s="198"/>
      <c r="T772" s="199"/>
      <c r="U772" s="200"/>
      <c r="V772" s="201"/>
      <c r="W772" s="202"/>
      <c r="X772" s="202"/>
      <c r="Y772" s="109"/>
      <c r="Z772" s="280"/>
      <c r="AA772" s="106"/>
      <c r="AB772" s="281"/>
      <c r="AC772" s="282"/>
      <c r="AD772" s="273"/>
      <c r="AE772" s="110"/>
      <c r="AF772" s="99"/>
      <c r="AG772" s="110"/>
      <c r="AH772" s="427"/>
      <c r="AI772" s="112"/>
      <c r="AJ772" s="110"/>
      <c r="AK772" s="113"/>
      <c r="AL772" s="114"/>
      <c r="AM772" s="278"/>
      <c r="AN772" s="98"/>
      <c r="AO772" s="98"/>
      <c r="AP772" s="116"/>
      <c r="AQ772" s="117"/>
      <c r="AR772" s="116"/>
      <c r="AS772" s="98"/>
      <c r="AT772" s="98"/>
      <c r="AU772" s="98"/>
      <c r="AV772" s="98"/>
      <c r="AW772" s="98"/>
      <c r="AX772" s="98"/>
      <c r="AY772" s="98"/>
      <c r="AZ772" s="98"/>
      <c r="BA772" s="98"/>
      <c r="BB772" s="98"/>
      <c r="BC772" s="98"/>
      <c r="BD772" s="98"/>
      <c r="BE772" s="98"/>
      <c r="BF772" s="98"/>
      <c r="BG772" s="98"/>
      <c r="BH772" s="98"/>
      <c r="BI772" s="98"/>
      <c r="BJ772" s="98"/>
      <c r="BK772" s="98"/>
      <c r="BL772" s="98"/>
      <c r="BM772" s="98"/>
      <c r="BN772" s="98"/>
    </row>
    <row r="773">
      <c r="A773" s="485" t="b">
        <v>0</v>
      </c>
      <c r="B773" s="128"/>
      <c r="C773" s="129"/>
      <c r="D773" s="130"/>
      <c r="E773" s="131"/>
      <c r="F773" s="132"/>
      <c r="G773" s="132"/>
      <c r="H773" s="132"/>
      <c r="I773" s="132"/>
      <c r="J773" s="132"/>
      <c r="K773" s="130"/>
      <c r="L773" s="130"/>
      <c r="M773" s="130"/>
      <c r="N773" s="195"/>
      <c r="O773" s="369"/>
      <c r="P773" s="370"/>
      <c r="Q773" s="196"/>
      <c r="R773" s="197"/>
      <c r="S773" s="198"/>
      <c r="T773" s="199"/>
      <c r="U773" s="200"/>
      <c r="V773" s="201"/>
      <c r="W773" s="202"/>
      <c r="X773" s="202"/>
      <c r="Y773" s="143"/>
      <c r="Z773" s="367"/>
      <c r="AA773" s="140"/>
      <c r="AB773" s="420"/>
      <c r="AC773" s="421"/>
      <c r="AD773" s="206"/>
      <c r="AE773" s="144"/>
      <c r="AF773" s="133"/>
      <c r="AG773" s="144"/>
      <c r="AH773" s="430"/>
      <c r="AI773" s="146"/>
      <c r="AJ773" s="144"/>
      <c r="AK773" s="147"/>
      <c r="AL773" s="114"/>
      <c r="AM773" s="211"/>
      <c r="AN773" s="132"/>
      <c r="AO773" s="132"/>
      <c r="AP773" s="149"/>
      <c r="AQ773" s="150"/>
      <c r="AR773" s="149"/>
      <c r="AS773" s="132"/>
      <c r="AT773" s="132"/>
      <c r="AU773" s="132"/>
      <c r="AV773" s="132"/>
      <c r="AW773" s="132"/>
      <c r="AX773" s="132"/>
      <c r="AY773" s="132"/>
      <c r="AZ773" s="132"/>
      <c r="BA773" s="132"/>
      <c r="BB773" s="132"/>
      <c r="BC773" s="132"/>
      <c r="BD773" s="132"/>
      <c r="BE773" s="132"/>
      <c r="BF773" s="132"/>
      <c r="BG773" s="132"/>
      <c r="BH773" s="132"/>
      <c r="BI773" s="132"/>
      <c r="BJ773" s="132"/>
      <c r="BK773" s="132"/>
      <c r="BL773" s="132"/>
      <c r="BM773" s="132"/>
      <c r="BN773" s="132"/>
    </row>
    <row r="774">
      <c r="A774" s="484" t="b">
        <v>0</v>
      </c>
      <c r="B774" s="94"/>
      <c r="C774" s="95"/>
      <c r="D774" s="96"/>
      <c r="E774" s="97"/>
      <c r="F774" s="98"/>
      <c r="G774" s="98"/>
      <c r="H774" s="98"/>
      <c r="I774" s="98"/>
      <c r="J774" s="98"/>
      <c r="K774" s="96"/>
      <c r="L774" s="96"/>
      <c r="M774" s="96"/>
      <c r="N774" s="270"/>
      <c r="O774" s="369"/>
      <c r="P774" s="370"/>
      <c r="Q774" s="196"/>
      <c r="R774" s="197"/>
      <c r="S774" s="198"/>
      <c r="T774" s="199"/>
      <c r="U774" s="200"/>
      <c r="V774" s="201"/>
      <c r="W774" s="202"/>
      <c r="X774" s="202"/>
      <c r="Y774" s="109"/>
      <c r="Z774" s="280"/>
      <c r="AA774" s="106"/>
      <c r="AB774" s="281"/>
      <c r="AC774" s="282"/>
      <c r="AD774" s="273"/>
      <c r="AE774" s="110"/>
      <c r="AF774" s="99"/>
      <c r="AG774" s="110"/>
      <c r="AH774" s="427"/>
      <c r="AI774" s="112"/>
      <c r="AJ774" s="110"/>
      <c r="AK774" s="113"/>
      <c r="AL774" s="114"/>
      <c r="AM774" s="278"/>
      <c r="AN774" s="98"/>
      <c r="AO774" s="98"/>
      <c r="AP774" s="116"/>
      <c r="AQ774" s="117"/>
      <c r="AR774" s="116"/>
      <c r="AS774" s="98"/>
      <c r="AT774" s="98"/>
      <c r="AU774" s="98"/>
      <c r="AV774" s="98"/>
      <c r="AW774" s="98"/>
      <c r="AX774" s="98"/>
      <c r="AY774" s="98"/>
      <c r="AZ774" s="98"/>
      <c r="BA774" s="98"/>
      <c r="BB774" s="98"/>
      <c r="BC774" s="98"/>
      <c r="BD774" s="98"/>
      <c r="BE774" s="98"/>
      <c r="BF774" s="98"/>
      <c r="BG774" s="98"/>
      <c r="BH774" s="98"/>
      <c r="BI774" s="98"/>
      <c r="BJ774" s="98"/>
      <c r="BK774" s="98"/>
      <c r="BL774" s="98"/>
      <c r="BM774" s="98"/>
      <c r="BN774" s="98"/>
    </row>
    <row r="775">
      <c r="A775" s="485" t="b">
        <v>0</v>
      </c>
      <c r="B775" s="128"/>
      <c r="C775" s="129"/>
      <c r="D775" s="130"/>
      <c r="E775" s="131"/>
      <c r="F775" s="132"/>
      <c r="G775" s="132"/>
      <c r="H775" s="132"/>
      <c r="I775" s="132"/>
      <c r="J775" s="132"/>
      <c r="K775" s="130"/>
      <c r="L775" s="130"/>
      <c r="M775" s="130"/>
      <c r="N775" s="195"/>
      <c r="O775" s="369"/>
      <c r="P775" s="370"/>
      <c r="Q775" s="196"/>
      <c r="R775" s="197"/>
      <c r="S775" s="198"/>
      <c r="T775" s="199"/>
      <c r="U775" s="200"/>
      <c r="V775" s="201"/>
      <c r="W775" s="202"/>
      <c r="X775" s="202"/>
      <c r="Y775" s="143"/>
      <c r="Z775" s="367"/>
      <c r="AA775" s="140"/>
      <c r="AB775" s="420"/>
      <c r="AC775" s="421"/>
      <c r="AD775" s="206"/>
      <c r="AE775" s="144"/>
      <c r="AF775" s="133"/>
      <c r="AG775" s="144"/>
      <c r="AH775" s="430"/>
      <c r="AI775" s="146"/>
      <c r="AJ775" s="144"/>
      <c r="AK775" s="147"/>
      <c r="AL775" s="114"/>
      <c r="AM775" s="211"/>
      <c r="AN775" s="132"/>
      <c r="AO775" s="132"/>
      <c r="AP775" s="149"/>
      <c r="AQ775" s="150"/>
      <c r="AR775" s="149"/>
      <c r="AS775" s="132"/>
      <c r="AT775" s="132"/>
      <c r="AU775" s="132"/>
      <c r="AV775" s="132"/>
      <c r="AW775" s="132"/>
      <c r="AX775" s="132"/>
      <c r="AY775" s="132"/>
      <c r="AZ775" s="132"/>
      <c r="BA775" s="132"/>
      <c r="BB775" s="132"/>
      <c r="BC775" s="132"/>
      <c r="BD775" s="132"/>
      <c r="BE775" s="132"/>
      <c r="BF775" s="132"/>
      <c r="BG775" s="132"/>
      <c r="BH775" s="132"/>
      <c r="BI775" s="132"/>
      <c r="BJ775" s="132"/>
      <c r="BK775" s="132"/>
      <c r="BL775" s="132"/>
      <c r="BM775" s="132"/>
      <c r="BN775" s="132"/>
    </row>
    <row r="776">
      <c r="A776" s="484" t="b">
        <v>0</v>
      </c>
      <c r="B776" s="94"/>
      <c r="C776" s="95"/>
      <c r="D776" s="96"/>
      <c r="E776" s="97"/>
      <c r="F776" s="98"/>
      <c r="G776" s="98"/>
      <c r="H776" s="98"/>
      <c r="I776" s="98"/>
      <c r="J776" s="98"/>
      <c r="K776" s="96"/>
      <c r="L776" s="96"/>
      <c r="M776" s="96"/>
      <c r="N776" s="270"/>
      <c r="O776" s="369"/>
      <c r="P776" s="370"/>
      <c r="Q776" s="196"/>
      <c r="R776" s="197"/>
      <c r="S776" s="198"/>
      <c r="T776" s="199"/>
      <c r="U776" s="200"/>
      <c r="V776" s="201"/>
      <c r="W776" s="202"/>
      <c r="X776" s="202"/>
      <c r="Y776" s="109"/>
      <c r="Z776" s="280"/>
      <c r="AA776" s="106"/>
      <c r="AB776" s="281"/>
      <c r="AC776" s="282"/>
      <c r="AD776" s="273"/>
      <c r="AE776" s="110"/>
      <c r="AF776" s="99"/>
      <c r="AG776" s="110"/>
      <c r="AH776" s="427"/>
      <c r="AI776" s="112"/>
      <c r="AJ776" s="110"/>
      <c r="AK776" s="113"/>
      <c r="AL776" s="114"/>
      <c r="AM776" s="278"/>
      <c r="AN776" s="98"/>
      <c r="AO776" s="98"/>
      <c r="AP776" s="116"/>
      <c r="AQ776" s="117"/>
      <c r="AR776" s="116"/>
      <c r="AS776" s="98"/>
      <c r="AT776" s="98"/>
      <c r="AU776" s="98"/>
      <c r="AV776" s="98"/>
      <c r="AW776" s="98"/>
      <c r="AX776" s="98"/>
      <c r="AY776" s="98"/>
      <c r="AZ776" s="98"/>
      <c r="BA776" s="98"/>
      <c r="BB776" s="98"/>
      <c r="BC776" s="98"/>
      <c r="BD776" s="98"/>
      <c r="BE776" s="98"/>
      <c r="BF776" s="98"/>
      <c r="BG776" s="98"/>
      <c r="BH776" s="98"/>
      <c r="BI776" s="98"/>
      <c r="BJ776" s="98"/>
      <c r="BK776" s="98"/>
      <c r="BL776" s="98"/>
      <c r="BM776" s="98"/>
      <c r="BN776" s="98"/>
    </row>
    <row r="777">
      <c r="A777" s="485" t="b">
        <v>0</v>
      </c>
      <c r="B777" s="128"/>
      <c r="C777" s="129"/>
      <c r="D777" s="130"/>
      <c r="E777" s="131"/>
      <c r="F777" s="132"/>
      <c r="G777" s="132"/>
      <c r="H777" s="132"/>
      <c r="I777" s="132"/>
      <c r="J777" s="132"/>
      <c r="K777" s="130"/>
      <c r="L777" s="130"/>
      <c r="M777" s="130"/>
      <c r="N777" s="195"/>
      <c r="O777" s="369"/>
      <c r="P777" s="370"/>
      <c r="Q777" s="196"/>
      <c r="R777" s="197"/>
      <c r="S777" s="198"/>
      <c r="T777" s="199"/>
      <c r="U777" s="200"/>
      <c r="V777" s="201"/>
      <c r="W777" s="202"/>
      <c r="X777" s="202"/>
      <c r="Y777" s="143"/>
      <c r="Z777" s="367"/>
      <c r="AA777" s="140"/>
      <c r="AB777" s="420"/>
      <c r="AC777" s="421"/>
      <c r="AD777" s="206"/>
      <c r="AE777" s="144"/>
      <c r="AF777" s="133"/>
      <c r="AG777" s="144"/>
      <c r="AH777" s="430"/>
      <c r="AI777" s="146"/>
      <c r="AJ777" s="144"/>
      <c r="AK777" s="147"/>
      <c r="AL777" s="114"/>
      <c r="AM777" s="211"/>
      <c r="AN777" s="132"/>
      <c r="AO777" s="132"/>
      <c r="AP777" s="149"/>
      <c r="AQ777" s="150"/>
      <c r="AR777" s="149"/>
      <c r="AS777" s="132"/>
      <c r="AT777" s="132"/>
      <c r="AU777" s="132"/>
      <c r="AV777" s="132"/>
      <c r="AW777" s="132"/>
      <c r="AX777" s="132"/>
      <c r="AY777" s="132"/>
      <c r="AZ777" s="132"/>
      <c r="BA777" s="132"/>
      <c r="BB777" s="132"/>
      <c r="BC777" s="132"/>
      <c r="BD777" s="132"/>
      <c r="BE777" s="132"/>
      <c r="BF777" s="132"/>
      <c r="BG777" s="132"/>
      <c r="BH777" s="132"/>
      <c r="BI777" s="132"/>
      <c r="BJ777" s="132"/>
      <c r="BK777" s="132"/>
      <c r="BL777" s="132"/>
      <c r="BM777" s="132"/>
      <c r="BN777" s="132"/>
    </row>
    <row r="778">
      <c r="A778" s="484" t="b">
        <v>0</v>
      </c>
      <c r="B778" s="94"/>
      <c r="C778" s="95"/>
      <c r="D778" s="96"/>
      <c r="E778" s="97"/>
      <c r="F778" s="98"/>
      <c r="G778" s="98"/>
      <c r="H778" s="98"/>
      <c r="I778" s="98"/>
      <c r="J778" s="98"/>
      <c r="K778" s="96"/>
      <c r="L778" s="96"/>
      <c r="M778" s="96"/>
      <c r="N778" s="270"/>
      <c r="O778" s="369"/>
      <c r="P778" s="370"/>
      <c r="Q778" s="196"/>
      <c r="R778" s="197"/>
      <c r="S778" s="198"/>
      <c r="T778" s="199"/>
      <c r="U778" s="200"/>
      <c r="V778" s="201"/>
      <c r="W778" s="202"/>
      <c r="X778" s="202"/>
      <c r="Y778" s="109"/>
      <c r="Z778" s="280"/>
      <c r="AA778" s="106"/>
      <c r="AB778" s="281"/>
      <c r="AC778" s="282"/>
      <c r="AD778" s="273"/>
      <c r="AE778" s="110"/>
      <c r="AF778" s="99"/>
      <c r="AG778" s="110"/>
      <c r="AH778" s="427"/>
      <c r="AI778" s="112"/>
      <c r="AJ778" s="110"/>
      <c r="AK778" s="113"/>
      <c r="AL778" s="114"/>
      <c r="AM778" s="278"/>
      <c r="AN778" s="98"/>
      <c r="AO778" s="98"/>
      <c r="AP778" s="116"/>
      <c r="AQ778" s="117"/>
      <c r="AR778" s="116"/>
      <c r="AS778" s="98"/>
      <c r="AT778" s="98"/>
      <c r="AU778" s="98"/>
      <c r="AV778" s="98"/>
      <c r="AW778" s="98"/>
      <c r="AX778" s="98"/>
      <c r="AY778" s="98"/>
      <c r="AZ778" s="98"/>
      <c r="BA778" s="98"/>
      <c r="BB778" s="98"/>
      <c r="BC778" s="98"/>
      <c r="BD778" s="98"/>
      <c r="BE778" s="98"/>
      <c r="BF778" s="98"/>
      <c r="BG778" s="98"/>
      <c r="BH778" s="98"/>
      <c r="BI778" s="98"/>
      <c r="BJ778" s="98"/>
      <c r="BK778" s="98"/>
      <c r="BL778" s="98"/>
      <c r="BM778" s="98"/>
      <c r="BN778" s="98"/>
    </row>
    <row r="779">
      <c r="A779" s="485" t="b">
        <v>0</v>
      </c>
      <c r="B779" s="128"/>
      <c r="C779" s="129"/>
      <c r="D779" s="130"/>
      <c r="E779" s="131"/>
      <c r="F779" s="132"/>
      <c r="G779" s="132"/>
      <c r="H779" s="132"/>
      <c r="I779" s="132"/>
      <c r="J779" s="132"/>
      <c r="K779" s="130"/>
      <c r="L779" s="130"/>
      <c r="M779" s="130"/>
      <c r="N779" s="195"/>
      <c r="O779" s="369"/>
      <c r="P779" s="370"/>
      <c r="Q779" s="196"/>
      <c r="R779" s="197"/>
      <c r="S779" s="198"/>
      <c r="T779" s="199"/>
      <c r="U779" s="200"/>
      <c r="V779" s="201"/>
      <c r="W779" s="202"/>
      <c r="X779" s="202"/>
      <c r="Y779" s="143"/>
      <c r="Z779" s="367"/>
      <c r="AA779" s="140"/>
      <c r="AB779" s="420"/>
      <c r="AC779" s="421"/>
      <c r="AD779" s="206"/>
      <c r="AE779" s="144"/>
      <c r="AF779" s="133"/>
      <c r="AG779" s="144"/>
      <c r="AH779" s="430"/>
      <c r="AI779" s="146"/>
      <c r="AJ779" s="144"/>
      <c r="AK779" s="147"/>
      <c r="AL779" s="114"/>
      <c r="AM779" s="211"/>
      <c r="AN779" s="132"/>
      <c r="AO779" s="132"/>
      <c r="AP779" s="149"/>
      <c r="AQ779" s="150"/>
      <c r="AR779" s="149"/>
      <c r="AS779" s="132"/>
      <c r="AT779" s="132"/>
      <c r="AU779" s="132"/>
      <c r="AV779" s="132"/>
      <c r="AW779" s="132"/>
      <c r="AX779" s="132"/>
      <c r="AY779" s="132"/>
      <c r="AZ779" s="132"/>
      <c r="BA779" s="132"/>
      <c r="BB779" s="132"/>
      <c r="BC779" s="132"/>
      <c r="BD779" s="132"/>
      <c r="BE779" s="132"/>
      <c r="BF779" s="132"/>
      <c r="BG779" s="132"/>
      <c r="BH779" s="132"/>
      <c r="BI779" s="132"/>
      <c r="BJ779" s="132"/>
      <c r="BK779" s="132"/>
      <c r="BL779" s="132"/>
      <c r="BM779" s="132"/>
      <c r="BN779" s="132"/>
    </row>
    <row r="780">
      <c r="A780" s="484" t="b">
        <v>0</v>
      </c>
      <c r="B780" s="94"/>
      <c r="C780" s="95"/>
      <c r="D780" s="96"/>
      <c r="E780" s="97"/>
      <c r="F780" s="98"/>
      <c r="G780" s="98"/>
      <c r="H780" s="98"/>
      <c r="I780" s="98"/>
      <c r="J780" s="98"/>
      <c r="K780" s="96"/>
      <c r="L780" s="96"/>
      <c r="M780" s="96"/>
      <c r="N780" s="270"/>
      <c r="O780" s="369"/>
      <c r="P780" s="370"/>
      <c r="Q780" s="196"/>
      <c r="R780" s="197"/>
      <c r="S780" s="198"/>
      <c r="T780" s="199"/>
      <c r="U780" s="200"/>
      <c r="V780" s="201"/>
      <c r="W780" s="202"/>
      <c r="X780" s="202"/>
      <c r="Y780" s="109"/>
      <c r="Z780" s="280"/>
      <c r="AA780" s="106"/>
      <c r="AB780" s="281"/>
      <c r="AC780" s="282"/>
      <c r="AD780" s="273"/>
      <c r="AE780" s="110"/>
      <c r="AF780" s="99"/>
      <c r="AG780" s="110"/>
      <c r="AH780" s="427"/>
      <c r="AI780" s="112"/>
      <c r="AJ780" s="110"/>
      <c r="AK780" s="113"/>
      <c r="AL780" s="114"/>
      <c r="AM780" s="278"/>
      <c r="AN780" s="98"/>
      <c r="AO780" s="98"/>
      <c r="AP780" s="116"/>
      <c r="AQ780" s="117"/>
      <c r="AR780" s="116"/>
      <c r="AS780" s="98"/>
      <c r="AT780" s="98"/>
      <c r="AU780" s="98"/>
      <c r="AV780" s="98"/>
      <c r="AW780" s="98"/>
      <c r="AX780" s="98"/>
      <c r="AY780" s="98"/>
      <c r="AZ780" s="98"/>
      <c r="BA780" s="98"/>
      <c r="BB780" s="98"/>
      <c r="BC780" s="98"/>
      <c r="BD780" s="98"/>
      <c r="BE780" s="98"/>
      <c r="BF780" s="98"/>
      <c r="BG780" s="98"/>
      <c r="BH780" s="98"/>
      <c r="BI780" s="98"/>
      <c r="BJ780" s="98"/>
      <c r="BK780" s="98"/>
      <c r="BL780" s="98"/>
      <c r="BM780" s="98"/>
      <c r="BN780" s="98"/>
    </row>
    <row r="781">
      <c r="A781" s="485" t="b">
        <v>0</v>
      </c>
      <c r="B781" s="128"/>
      <c r="C781" s="129"/>
      <c r="D781" s="130"/>
      <c r="E781" s="131"/>
      <c r="F781" s="132"/>
      <c r="G781" s="132"/>
      <c r="H781" s="132"/>
      <c r="I781" s="132"/>
      <c r="J781" s="132"/>
      <c r="K781" s="130"/>
      <c r="L781" s="130"/>
      <c r="M781" s="130"/>
      <c r="N781" s="195"/>
      <c r="O781" s="369"/>
      <c r="P781" s="370"/>
      <c r="Q781" s="196"/>
      <c r="R781" s="197"/>
      <c r="S781" s="198"/>
      <c r="T781" s="199"/>
      <c r="U781" s="200"/>
      <c r="V781" s="201"/>
      <c r="W781" s="202"/>
      <c r="X781" s="202"/>
      <c r="Y781" s="143"/>
      <c r="Z781" s="367"/>
      <c r="AA781" s="140"/>
      <c r="AB781" s="420"/>
      <c r="AC781" s="421"/>
      <c r="AD781" s="206"/>
      <c r="AE781" s="144"/>
      <c r="AF781" s="133"/>
      <c r="AG781" s="144"/>
      <c r="AH781" s="430"/>
      <c r="AI781" s="146"/>
      <c r="AJ781" s="144"/>
      <c r="AK781" s="147"/>
      <c r="AL781" s="114"/>
      <c r="AM781" s="211"/>
      <c r="AN781" s="132"/>
      <c r="AO781" s="132"/>
      <c r="AP781" s="149"/>
      <c r="AQ781" s="150"/>
      <c r="AR781" s="149"/>
      <c r="AS781" s="132"/>
      <c r="AT781" s="132"/>
      <c r="AU781" s="132"/>
      <c r="AV781" s="132"/>
      <c r="AW781" s="132"/>
      <c r="AX781" s="132"/>
      <c r="AY781" s="132"/>
      <c r="AZ781" s="132"/>
      <c r="BA781" s="132"/>
      <c r="BB781" s="132"/>
      <c r="BC781" s="132"/>
      <c r="BD781" s="132"/>
      <c r="BE781" s="132"/>
      <c r="BF781" s="132"/>
      <c r="BG781" s="132"/>
      <c r="BH781" s="132"/>
      <c r="BI781" s="132"/>
      <c r="BJ781" s="132"/>
      <c r="BK781" s="132"/>
      <c r="BL781" s="132"/>
      <c r="BM781" s="132"/>
      <c r="BN781" s="132"/>
    </row>
    <row r="782">
      <c r="A782" s="484" t="b">
        <v>0</v>
      </c>
      <c r="B782" s="94"/>
      <c r="C782" s="95"/>
      <c r="D782" s="96"/>
      <c r="E782" s="97"/>
      <c r="F782" s="98"/>
      <c r="G782" s="98"/>
      <c r="H782" s="98"/>
      <c r="I782" s="98"/>
      <c r="J782" s="98"/>
      <c r="K782" s="96"/>
      <c r="L782" s="96"/>
      <c r="M782" s="96"/>
      <c r="N782" s="270"/>
      <c r="O782" s="369"/>
      <c r="P782" s="370"/>
      <c r="Q782" s="196"/>
      <c r="R782" s="197"/>
      <c r="S782" s="198"/>
      <c r="T782" s="199"/>
      <c r="U782" s="200"/>
      <c r="V782" s="201"/>
      <c r="W782" s="202"/>
      <c r="X782" s="202"/>
      <c r="Y782" s="109"/>
      <c r="Z782" s="280"/>
      <c r="AA782" s="106"/>
      <c r="AB782" s="281"/>
      <c r="AC782" s="282"/>
      <c r="AD782" s="273"/>
      <c r="AE782" s="110"/>
      <c r="AF782" s="99"/>
      <c r="AG782" s="110"/>
      <c r="AH782" s="427"/>
      <c r="AI782" s="112"/>
      <c r="AJ782" s="110"/>
      <c r="AK782" s="113"/>
      <c r="AL782" s="114"/>
      <c r="AM782" s="278"/>
      <c r="AN782" s="98"/>
      <c r="AO782" s="98"/>
      <c r="AP782" s="116"/>
      <c r="AQ782" s="117"/>
      <c r="AR782" s="116"/>
      <c r="AS782" s="98"/>
      <c r="AT782" s="98"/>
      <c r="AU782" s="98"/>
      <c r="AV782" s="98"/>
      <c r="AW782" s="98"/>
      <c r="AX782" s="98"/>
      <c r="AY782" s="98"/>
      <c r="AZ782" s="98"/>
      <c r="BA782" s="98"/>
      <c r="BB782" s="98"/>
      <c r="BC782" s="98"/>
      <c r="BD782" s="98"/>
      <c r="BE782" s="98"/>
      <c r="BF782" s="98"/>
      <c r="BG782" s="98"/>
      <c r="BH782" s="98"/>
      <c r="BI782" s="98"/>
      <c r="BJ782" s="98"/>
      <c r="BK782" s="98"/>
      <c r="BL782" s="98"/>
      <c r="BM782" s="98"/>
      <c r="BN782" s="98"/>
    </row>
    <row r="783">
      <c r="A783" s="485" t="b">
        <v>0</v>
      </c>
      <c r="B783" s="128"/>
      <c r="C783" s="129"/>
      <c r="D783" s="130"/>
      <c r="E783" s="131"/>
      <c r="F783" s="132"/>
      <c r="G783" s="132"/>
      <c r="H783" s="132"/>
      <c r="I783" s="132"/>
      <c r="J783" s="132"/>
      <c r="K783" s="130"/>
      <c r="L783" s="130"/>
      <c r="M783" s="130"/>
      <c r="N783" s="195"/>
      <c r="O783" s="369"/>
      <c r="P783" s="370"/>
      <c r="Q783" s="196"/>
      <c r="R783" s="197"/>
      <c r="S783" s="198"/>
      <c r="T783" s="199"/>
      <c r="U783" s="200"/>
      <c r="V783" s="201"/>
      <c r="W783" s="202"/>
      <c r="X783" s="202"/>
      <c r="Y783" s="143"/>
      <c r="Z783" s="367"/>
      <c r="AA783" s="140"/>
      <c r="AB783" s="420"/>
      <c r="AC783" s="421"/>
      <c r="AD783" s="206"/>
      <c r="AE783" s="144"/>
      <c r="AF783" s="133"/>
      <c r="AG783" s="144"/>
      <c r="AH783" s="430"/>
      <c r="AI783" s="146"/>
      <c r="AJ783" s="144"/>
      <c r="AK783" s="147"/>
      <c r="AL783" s="114"/>
      <c r="AM783" s="211"/>
      <c r="AN783" s="132"/>
      <c r="AO783" s="132"/>
      <c r="AP783" s="149"/>
      <c r="AQ783" s="150"/>
      <c r="AR783" s="149"/>
      <c r="AS783" s="132"/>
      <c r="AT783" s="132"/>
      <c r="AU783" s="132"/>
      <c r="AV783" s="132"/>
      <c r="AW783" s="132"/>
      <c r="AX783" s="132"/>
      <c r="AY783" s="132"/>
      <c r="AZ783" s="132"/>
      <c r="BA783" s="132"/>
      <c r="BB783" s="132"/>
      <c r="BC783" s="132"/>
      <c r="BD783" s="132"/>
      <c r="BE783" s="132"/>
      <c r="BF783" s="132"/>
      <c r="BG783" s="132"/>
      <c r="BH783" s="132"/>
      <c r="BI783" s="132"/>
      <c r="BJ783" s="132"/>
      <c r="BK783" s="132"/>
      <c r="BL783" s="132"/>
      <c r="BM783" s="132"/>
      <c r="BN783" s="132"/>
    </row>
    <row r="784">
      <c r="A784" s="484" t="b">
        <v>0</v>
      </c>
      <c r="B784" s="94"/>
      <c r="C784" s="95"/>
      <c r="D784" s="96"/>
      <c r="E784" s="97"/>
      <c r="F784" s="98"/>
      <c r="G784" s="98"/>
      <c r="H784" s="98"/>
      <c r="I784" s="98"/>
      <c r="J784" s="98"/>
      <c r="K784" s="96"/>
      <c r="L784" s="96"/>
      <c r="M784" s="96"/>
      <c r="N784" s="270"/>
      <c r="O784" s="369"/>
      <c r="P784" s="370"/>
      <c r="Q784" s="196"/>
      <c r="R784" s="197"/>
      <c r="S784" s="198"/>
      <c r="T784" s="199"/>
      <c r="U784" s="200"/>
      <c r="V784" s="201"/>
      <c r="W784" s="202"/>
      <c r="X784" s="202"/>
      <c r="Y784" s="109"/>
      <c r="Z784" s="280"/>
      <c r="AA784" s="106"/>
      <c r="AB784" s="281"/>
      <c r="AC784" s="282"/>
      <c r="AD784" s="273"/>
      <c r="AE784" s="110"/>
      <c r="AF784" s="99"/>
      <c r="AG784" s="110"/>
      <c r="AH784" s="427"/>
      <c r="AI784" s="112"/>
      <c r="AJ784" s="110"/>
      <c r="AK784" s="113"/>
      <c r="AL784" s="114"/>
      <c r="AM784" s="278"/>
      <c r="AN784" s="98"/>
      <c r="AO784" s="98"/>
      <c r="AP784" s="116"/>
      <c r="AQ784" s="117"/>
      <c r="AR784" s="116"/>
      <c r="AS784" s="98"/>
      <c r="AT784" s="98"/>
      <c r="AU784" s="98"/>
      <c r="AV784" s="98"/>
      <c r="AW784" s="98"/>
      <c r="AX784" s="98"/>
      <c r="AY784" s="98"/>
      <c r="AZ784" s="98"/>
      <c r="BA784" s="98"/>
      <c r="BB784" s="98"/>
      <c r="BC784" s="98"/>
      <c r="BD784" s="98"/>
      <c r="BE784" s="98"/>
      <c r="BF784" s="98"/>
      <c r="BG784" s="98"/>
      <c r="BH784" s="98"/>
      <c r="BI784" s="98"/>
      <c r="BJ784" s="98"/>
      <c r="BK784" s="98"/>
      <c r="BL784" s="98"/>
      <c r="BM784" s="98"/>
      <c r="BN784" s="98"/>
    </row>
    <row r="785">
      <c r="A785" s="485" t="b">
        <v>0</v>
      </c>
      <c r="B785" s="128"/>
      <c r="C785" s="129"/>
      <c r="D785" s="130"/>
      <c r="E785" s="131"/>
      <c r="F785" s="132"/>
      <c r="G785" s="132"/>
      <c r="H785" s="132"/>
      <c r="I785" s="132"/>
      <c r="J785" s="132"/>
      <c r="K785" s="130"/>
      <c r="L785" s="130"/>
      <c r="M785" s="130"/>
      <c r="N785" s="195"/>
      <c r="O785" s="369"/>
      <c r="P785" s="370"/>
      <c r="Q785" s="196"/>
      <c r="R785" s="197"/>
      <c r="S785" s="198"/>
      <c r="T785" s="199"/>
      <c r="U785" s="200"/>
      <c r="V785" s="201"/>
      <c r="W785" s="202"/>
      <c r="X785" s="202"/>
      <c r="Y785" s="143"/>
      <c r="Z785" s="367"/>
      <c r="AA785" s="140"/>
      <c r="AB785" s="420"/>
      <c r="AC785" s="421"/>
      <c r="AD785" s="206"/>
      <c r="AE785" s="144"/>
      <c r="AF785" s="133"/>
      <c r="AG785" s="144"/>
      <c r="AH785" s="430"/>
      <c r="AI785" s="146"/>
      <c r="AJ785" s="144"/>
      <c r="AK785" s="147"/>
      <c r="AL785" s="114"/>
      <c r="AM785" s="211"/>
      <c r="AN785" s="132"/>
      <c r="AO785" s="132"/>
      <c r="AP785" s="149"/>
      <c r="AQ785" s="150"/>
      <c r="AR785" s="149"/>
      <c r="AS785" s="132"/>
      <c r="AT785" s="132"/>
      <c r="AU785" s="132"/>
      <c r="AV785" s="132"/>
      <c r="AW785" s="132"/>
      <c r="AX785" s="132"/>
      <c r="AY785" s="132"/>
      <c r="AZ785" s="132"/>
      <c r="BA785" s="132"/>
      <c r="BB785" s="132"/>
      <c r="BC785" s="132"/>
      <c r="BD785" s="132"/>
      <c r="BE785" s="132"/>
      <c r="BF785" s="132"/>
      <c r="BG785" s="132"/>
      <c r="BH785" s="132"/>
      <c r="BI785" s="132"/>
      <c r="BJ785" s="132"/>
      <c r="BK785" s="132"/>
      <c r="BL785" s="132"/>
      <c r="BM785" s="132"/>
      <c r="BN785" s="132"/>
    </row>
    <row r="786">
      <c r="A786" s="484" t="b">
        <v>0</v>
      </c>
      <c r="B786" s="94"/>
      <c r="C786" s="95"/>
      <c r="D786" s="96"/>
      <c r="E786" s="97"/>
      <c r="F786" s="98"/>
      <c r="G786" s="98"/>
      <c r="H786" s="98"/>
      <c r="I786" s="98"/>
      <c r="J786" s="98"/>
      <c r="K786" s="96"/>
      <c r="L786" s="96"/>
      <c r="M786" s="96"/>
      <c r="N786" s="270"/>
      <c r="O786" s="369"/>
      <c r="P786" s="370"/>
      <c r="Q786" s="196"/>
      <c r="R786" s="197"/>
      <c r="S786" s="198"/>
      <c r="T786" s="199"/>
      <c r="U786" s="200"/>
      <c r="V786" s="201"/>
      <c r="W786" s="202"/>
      <c r="X786" s="202"/>
      <c r="Y786" s="109"/>
      <c r="Z786" s="280"/>
      <c r="AA786" s="106"/>
      <c r="AB786" s="281"/>
      <c r="AC786" s="282"/>
      <c r="AD786" s="273"/>
      <c r="AE786" s="110"/>
      <c r="AF786" s="99"/>
      <c r="AG786" s="110"/>
      <c r="AH786" s="427"/>
      <c r="AI786" s="112"/>
      <c r="AJ786" s="110"/>
      <c r="AK786" s="113"/>
      <c r="AL786" s="114"/>
      <c r="AM786" s="278"/>
      <c r="AN786" s="98"/>
      <c r="AO786" s="98"/>
      <c r="AP786" s="116"/>
      <c r="AQ786" s="117"/>
      <c r="AR786" s="116"/>
      <c r="AS786" s="98"/>
      <c r="AT786" s="98"/>
      <c r="AU786" s="98"/>
      <c r="AV786" s="98"/>
      <c r="AW786" s="98"/>
      <c r="AX786" s="98"/>
      <c r="AY786" s="98"/>
      <c r="AZ786" s="98"/>
      <c r="BA786" s="98"/>
      <c r="BB786" s="98"/>
      <c r="BC786" s="98"/>
      <c r="BD786" s="98"/>
      <c r="BE786" s="98"/>
      <c r="BF786" s="98"/>
      <c r="BG786" s="98"/>
      <c r="BH786" s="98"/>
      <c r="BI786" s="98"/>
      <c r="BJ786" s="98"/>
      <c r="BK786" s="98"/>
      <c r="BL786" s="98"/>
      <c r="BM786" s="98"/>
      <c r="BN786" s="98"/>
    </row>
    <row r="787">
      <c r="A787" s="485" t="b">
        <v>0</v>
      </c>
      <c r="B787" s="128"/>
      <c r="C787" s="129"/>
      <c r="D787" s="130"/>
      <c r="E787" s="131"/>
      <c r="F787" s="132"/>
      <c r="G787" s="132"/>
      <c r="H787" s="132"/>
      <c r="I787" s="132"/>
      <c r="J787" s="132"/>
      <c r="K787" s="130"/>
      <c r="L787" s="130"/>
      <c r="M787" s="130"/>
      <c r="N787" s="195"/>
      <c r="O787" s="369"/>
      <c r="P787" s="370"/>
      <c r="Q787" s="196"/>
      <c r="R787" s="197"/>
      <c r="S787" s="198"/>
      <c r="T787" s="199"/>
      <c r="U787" s="200"/>
      <c r="V787" s="201"/>
      <c r="W787" s="202"/>
      <c r="X787" s="202"/>
      <c r="Y787" s="143"/>
      <c r="Z787" s="367"/>
      <c r="AA787" s="140"/>
      <c r="AB787" s="420"/>
      <c r="AC787" s="421"/>
      <c r="AD787" s="206"/>
      <c r="AE787" s="144"/>
      <c r="AF787" s="133"/>
      <c r="AG787" s="144"/>
      <c r="AH787" s="430"/>
      <c r="AI787" s="146"/>
      <c r="AJ787" s="144"/>
      <c r="AK787" s="147"/>
      <c r="AL787" s="114"/>
      <c r="AM787" s="211"/>
      <c r="AN787" s="132"/>
      <c r="AO787" s="132"/>
      <c r="AP787" s="149"/>
      <c r="AQ787" s="150"/>
      <c r="AR787" s="149"/>
      <c r="AS787" s="132"/>
      <c r="AT787" s="132"/>
      <c r="AU787" s="132"/>
      <c r="AV787" s="132"/>
      <c r="AW787" s="132"/>
      <c r="AX787" s="132"/>
      <c r="AY787" s="132"/>
      <c r="AZ787" s="132"/>
      <c r="BA787" s="132"/>
      <c r="BB787" s="132"/>
      <c r="BC787" s="132"/>
      <c r="BD787" s="132"/>
      <c r="BE787" s="132"/>
      <c r="BF787" s="132"/>
      <c r="BG787" s="132"/>
      <c r="BH787" s="132"/>
      <c r="BI787" s="132"/>
      <c r="BJ787" s="132"/>
      <c r="BK787" s="132"/>
      <c r="BL787" s="132"/>
      <c r="BM787" s="132"/>
      <c r="BN787" s="132"/>
    </row>
    <row r="788">
      <c r="A788" s="484" t="b">
        <v>0</v>
      </c>
      <c r="B788" s="94"/>
      <c r="C788" s="95"/>
      <c r="D788" s="96"/>
      <c r="E788" s="97"/>
      <c r="F788" s="98"/>
      <c r="G788" s="98"/>
      <c r="H788" s="98"/>
      <c r="I788" s="98"/>
      <c r="J788" s="98"/>
      <c r="K788" s="96"/>
      <c r="L788" s="96"/>
      <c r="M788" s="96"/>
      <c r="N788" s="270"/>
      <c r="O788" s="369"/>
      <c r="P788" s="370"/>
      <c r="Q788" s="196"/>
      <c r="R788" s="197"/>
      <c r="S788" s="198"/>
      <c r="T788" s="199"/>
      <c r="U788" s="200"/>
      <c r="V788" s="201"/>
      <c r="W788" s="202"/>
      <c r="X788" s="202"/>
      <c r="Y788" s="109"/>
      <c r="Z788" s="280"/>
      <c r="AA788" s="106"/>
      <c r="AB788" s="281"/>
      <c r="AC788" s="282"/>
      <c r="AD788" s="273"/>
      <c r="AE788" s="110"/>
      <c r="AF788" s="99"/>
      <c r="AG788" s="110"/>
      <c r="AH788" s="427"/>
      <c r="AI788" s="112"/>
      <c r="AJ788" s="110"/>
      <c r="AK788" s="113"/>
      <c r="AL788" s="114"/>
      <c r="AM788" s="278"/>
      <c r="AN788" s="98"/>
      <c r="AO788" s="98"/>
      <c r="AP788" s="116"/>
      <c r="AQ788" s="117"/>
      <c r="AR788" s="116"/>
      <c r="AS788" s="98"/>
      <c r="AT788" s="98"/>
      <c r="AU788" s="98"/>
      <c r="AV788" s="98"/>
      <c r="AW788" s="98"/>
      <c r="AX788" s="98"/>
      <c r="AY788" s="98"/>
      <c r="AZ788" s="98"/>
      <c r="BA788" s="98"/>
      <c r="BB788" s="98"/>
      <c r="BC788" s="98"/>
      <c r="BD788" s="98"/>
      <c r="BE788" s="98"/>
      <c r="BF788" s="98"/>
      <c r="BG788" s="98"/>
      <c r="BH788" s="98"/>
      <c r="BI788" s="98"/>
      <c r="BJ788" s="98"/>
      <c r="BK788" s="98"/>
      <c r="BL788" s="98"/>
      <c r="BM788" s="98"/>
      <c r="BN788" s="98"/>
    </row>
    <row r="789">
      <c r="A789" s="485" t="b">
        <v>0</v>
      </c>
      <c r="B789" s="128"/>
      <c r="C789" s="129"/>
      <c r="D789" s="130"/>
      <c r="E789" s="131"/>
      <c r="F789" s="132"/>
      <c r="G789" s="132"/>
      <c r="H789" s="132"/>
      <c r="I789" s="132"/>
      <c r="J789" s="132"/>
      <c r="K789" s="130"/>
      <c r="L789" s="130"/>
      <c r="M789" s="130"/>
      <c r="N789" s="195"/>
      <c r="O789" s="369"/>
      <c r="P789" s="370"/>
      <c r="Q789" s="196"/>
      <c r="R789" s="197"/>
      <c r="S789" s="198"/>
      <c r="T789" s="199"/>
      <c r="U789" s="200"/>
      <c r="V789" s="201"/>
      <c r="W789" s="202"/>
      <c r="X789" s="202"/>
      <c r="Y789" s="143"/>
      <c r="Z789" s="367"/>
      <c r="AA789" s="140"/>
      <c r="AB789" s="420"/>
      <c r="AC789" s="421"/>
      <c r="AD789" s="206"/>
      <c r="AE789" s="144"/>
      <c r="AF789" s="133"/>
      <c r="AG789" s="144"/>
      <c r="AH789" s="430"/>
      <c r="AI789" s="146"/>
      <c r="AJ789" s="144"/>
      <c r="AK789" s="147"/>
      <c r="AL789" s="114"/>
      <c r="AM789" s="211"/>
      <c r="AN789" s="132"/>
      <c r="AO789" s="132"/>
      <c r="AP789" s="149"/>
      <c r="AQ789" s="150"/>
      <c r="AR789" s="149"/>
      <c r="AS789" s="132"/>
      <c r="AT789" s="132"/>
      <c r="AU789" s="132"/>
      <c r="AV789" s="132"/>
      <c r="AW789" s="132"/>
      <c r="AX789" s="132"/>
      <c r="AY789" s="132"/>
      <c r="AZ789" s="132"/>
      <c r="BA789" s="132"/>
      <c r="BB789" s="132"/>
      <c r="BC789" s="132"/>
      <c r="BD789" s="132"/>
      <c r="BE789" s="132"/>
      <c r="BF789" s="132"/>
      <c r="BG789" s="132"/>
      <c r="BH789" s="132"/>
      <c r="BI789" s="132"/>
      <c r="BJ789" s="132"/>
      <c r="BK789" s="132"/>
      <c r="BL789" s="132"/>
      <c r="BM789" s="132"/>
      <c r="BN789" s="132"/>
    </row>
    <row r="790">
      <c r="A790" s="484" t="b">
        <v>0</v>
      </c>
      <c r="B790" s="94"/>
      <c r="C790" s="95"/>
      <c r="D790" s="96"/>
      <c r="E790" s="97"/>
      <c r="F790" s="98"/>
      <c r="G790" s="98"/>
      <c r="H790" s="98"/>
      <c r="I790" s="98"/>
      <c r="J790" s="98"/>
      <c r="K790" s="96"/>
      <c r="L790" s="96"/>
      <c r="M790" s="96"/>
      <c r="N790" s="270"/>
      <c r="O790" s="369"/>
      <c r="P790" s="370"/>
      <c r="Q790" s="196"/>
      <c r="R790" s="197"/>
      <c r="S790" s="198"/>
      <c r="T790" s="199"/>
      <c r="U790" s="200"/>
      <c r="V790" s="201"/>
      <c r="W790" s="202"/>
      <c r="X790" s="202"/>
      <c r="Y790" s="109"/>
      <c r="Z790" s="280"/>
      <c r="AA790" s="106"/>
      <c r="AB790" s="281"/>
      <c r="AC790" s="282"/>
      <c r="AD790" s="273"/>
      <c r="AE790" s="110"/>
      <c r="AF790" s="99"/>
      <c r="AG790" s="110"/>
      <c r="AH790" s="427"/>
      <c r="AI790" s="112"/>
      <c r="AJ790" s="110"/>
      <c r="AK790" s="113"/>
      <c r="AL790" s="114"/>
      <c r="AM790" s="278"/>
      <c r="AN790" s="98"/>
      <c r="AO790" s="98"/>
      <c r="AP790" s="116"/>
      <c r="AQ790" s="117"/>
      <c r="AR790" s="116"/>
      <c r="AS790" s="98"/>
      <c r="AT790" s="98"/>
      <c r="AU790" s="98"/>
      <c r="AV790" s="98"/>
      <c r="AW790" s="98"/>
      <c r="AX790" s="98"/>
      <c r="AY790" s="98"/>
      <c r="AZ790" s="98"/>
      <c r="BA790" s="98"/>
      <c r="BB790" s="98"/>
      <c r="BC790" s="98"/>
      <c r="BD790" s="98"/>
      <c r="BE790" s="98"/>
      <c r="BF790" s="98"/>
      <c r="BG790" s="98"/>
      <c r="BH790" s="98"/>
      <c r="BI790" s="98"/>
      <c r="BJ790" s="98"/>
      <c r="BK790" s="98"/>
      <c r="BL790" s="98"/>
      <c r="BM790" s="98"/>
      <c r="BN790" s="98"/>
    </row>
    <row r="791">
      <c r="A791" s="485" t="b">
        <v>0</v>
      </c>
      <c r="B791" s="128"/>
      <c r="C791" s="129"/>
      <c r="D791" s="130"/>
      <c r="E791" s="131"/>
      <c r="F791" s="132"/>
      <c r="G791" s="132"/>
      <c r="H791" s="132"/>
      <c r="I791" s="132"/>
      <c r="J791" s="132"/>
      <c r="K791" s="130"/>
      <c r="L791" s="130"/>
      <c r="M791" s="130"/>
      <c r="N791" s="195"/>
      <c r="O791" s="369"/>
      <c r="P791" s="370"/>
      <c r="Q791" s="196"/>
      <c r="R791" s="197"/>
      <c r="S791" s="198"/>
      <c r="T791" s="199"/>
      <c r="U791" s="200"/>
      <c r="V791" s="201"/>
      <c r="W791" s="202"/>
      <c r="X791" s="202"/>
      <c r="Y791" s="143"/>
      <c r="Z791" s="367"/>
      <c r="AA791" s="140"/>
      <c r="AB791" s="420"/>
      <c r="AC791" s="421"/>
      <c r="AD791" s="206"/>
      <c r="AE791" s="144"/>
      <c r="AF791" s="133"/>
      <c r="AG791" s="144"/>
      <c r="AH791" s="430"/>
      <c r="AI791" s="146"/>
      <c r="AJ791" s="144"/>
      <c r="AK791" s="147"/>
      <c r="AL791" s="114"/>
      <c r="AM791" s="211"/>
      <c r="AN791" s="132"/>
      <c r="AO791" s="132"/>
      <c r="AP791" s="149"/>
      <c r="AQ791" s="150"/>
      <c r="AR791" s="149"/>
      <c r="AS791" s="132"/>
      <c r="AT791" s="132"/>
      <c r="AU791" s="132"/>
      <c r="AV791" s="132"/>
      <c r="AW791" s="132"/>
      <c r="AX791" s="132"/>
      <c r="AY791" s="132"/>
      <c r="AZ791" s="132"/>
      <c r="BA791" s="132"/>
      <c r="BB791" s="132"/>
      <c r="BC791" s="132"/>
      <c r="BD791" s="132"/>
      <c r="BE791" s="132"/>
      <c r="BF791" s="132"/>
      <c r="BG791" s="132"/>
      <c r="BH791" s="132"/>
      <c r="BI791" s="132"/>
      <c r="BJ791" s="132"/>
      <c r="BK791" s="132"/>
      <c r="BL791" s="132"/>
      <c r="BM791" s="132"/>
      <c r="BN791" s="132"/>
    </row>
    <row r="792">
      <c r="A792" s="484" t="b">
        <v>0</v>
      </c>
      <c r="B792" s="94"/>
      <c r="C792" s="95"/>
      <c r="D792" s="96"/>
      <c r="E792" s="97"/>
      <c r="F792" s="98"/>
      <c r="G792" s="98"/>
      <c r="H792" s="98"/>
      <c r="I792" s="98"/>
      <c r="J792" s="98"/>
      <c r="K792" s="96"/>
      <c r="L792" s="96"/>
      <c r="M792" s="96"/>
      <c r="N792" s="270"/>
      <c r="O792" s="369"/>
      <c r="P792" s="370"/>
      <c r="Q792" s="196"/>
      <c r="R792" s="197"/>
      <c r="S792" s="198"/>
      <c r="T792" s="199"/>
      <c r="U792" s="200"/>
      <c r="V792" s="201"/>
      <c r="W792" s="202"/>
      <c r="X792" s="202"/>
      <c r="Y792" s="109"/>
      <c r="Z792" s="280"/>
      <c r="AA792" s="106"/>
      <c r="AB792" s="281"/>
      <c r="AC792" s="282"/>
      <c r="AD792" s="273"/>
      <c r="AE792" s="110"/>
      <c r="AF792" s="99"/>
      <c r="AG792" s="110"/>
      <c r="AH792" s="427"/>
      <c r="AI792" s="112"/>
      <c r="AJ792" s="110"/>
      <c r="AK792" s="113"/>
      <c r="AL792" s="114"/>
      <c r="AM792" s="278"/>
      <c r="AN792" s="98"/>
      <c r="AO792" s="98"/>
      <c r="AP792" s="116"/>
      <c r="AQ792" s="117"/>
      <c r="AR792" s="116"/>
      <c r="AS792" s="98"/>
      <c r="AT792" s="98"/>
      <c r="AU792" s="98"/>
      <c r="AV792" s="98"/>
      <c r="AW792" s="98"/>
      <c r="AX792" s="98"/>
      <c r="AY792" s="98"/>
      <c r="AZ792" s="98"/>
      <c r="BA792" s="98"/>
      <c r="BB792" s="98"/>
      <c r="BC792" s="98"/>
      <c r="BD792" s="98"/>
      <c r="BE792" s="98"/>
      <c r="BF792" s="98"/>
      <c r="BG792" s="98"/>
      <c r="BH792" s="98"/>
      <c r="BI792" s="98"/>
      <c r="BJ792" s="98"/>
      <c r="BK792" s="98"/>
      <c r="BL792" s="98"/>
      <c r="BM792" s="98"/>
      <c r="BN792" s="98"/>
    </row>
    <row r="793">
      <c r="A793" s="485" t="b">
        <v>0</v>
      </c>
      <c r="B793" s="128"/>
      <c r="C793" s="129"/>
      <c r="D793" s="130"/>
      <c r="E793" s="131"/>
      <c r="F793" s="132"/>
      <c r="G793" s="132"/>
      <c r="H793" s="132"/>
      <c r="I793" s="132"/>
      <c r="J793" s="132"/>
      <c r="K793" s="130"/>
      <c r="L793" s="130"/>
      <c r="M793" s="130"/>
      <c r="N793" s="195"/>
      <c r="O793" s="369"/>
      <c r="P793" s="370"/>
      <c r="Q793" s="196"/>
      <c r="R793" s="197"/>
      <c r="S793" s="198"/>
      <c r="T793" s="199"/>
      <c r="U793" s="200"/>
      <c r="V793" s="201"/>
      <c r="W793" s="202"/>
      <c r="X793" s="202"/>
      <c r="Y793" s="143"/>
      <c r="Z793" s="367"/>
      <c r="AA793" s="140"/>
      <c r="AB793" s="420"/>
      <c r="AC793" s="421"/>
      <c r="AD793" s="206"/>
      <c r="AE793" s="144"/>
      <c r="AF793" s="133"/>
      <c r="AG793" s="144"/>
      <c r="AH793" s="430"/>
      <c r="AI793" s="146"/>
      <c r="AJ793" s="144"/>
      <c r="AK793" s="147"/>
      <c r="AL793" s="114"/>
      <c r="AM793" s="211"/>
      <c r="AN793" s="132"/>
      <c r="AO793" s="132"/>
      <c r="AP793" s="149"/>
      <c r="AQ793" s="150"/>
      <c r="AR793" s="149"/>
      <c r="AS793" s="132"/>
      <c r="AT793" s="132"/>
      <c r="AU793" s="132"/>
      <c r="AV793" s="132"/>
      <c r="AW793" s="132"/>
      <c r="AX793" s="132"/>
      <c r="AY793" s="132"/>
      <c r="AZ793" s="132"/>
      <c r="BA793" s="132"/>
      <c r="BB793" s="132"/>
      <c r="BC793" s="132"/>
      <c r="BD793" s="132"/>
      <c r="BE793" s="132"/>
      <c r="BF793" s="132"/>
      <c r="BG793" s="132"/>
      <c r="BH793" s="132"/>
      <c r="BI793" s="132"/>
      <c r="BJ793" s="132"/>
      <c r="BK793" s="132"/>
      <c r="BL793" s="132"/>
      <c r="BM793" s="132"/>
      <c r="BN793" s="132"/>
    </row>
    <row r="794">
      <c r="A794" s="484" t="b">
        <v>0</v>
      </c>
      <c r="B794" s="94"/>
      <c r="C794" s="95"/>
      <c r="D794" s="96"/>
      <c r="E794" s="97"/>
      <c r="F794" s="98"/>
      <c r="G794" s="98"/>
      <c r="H794" s="98"/>
      <c r="I794" s="98"/>
      <c r="J794" s="98"/>
      <c r="K794" s="96"/>
      <c r="L794" s="96"/>
      <c r="M794" s="96"/>
      <c r="N794" s="270"/>
      <c r="O794" s="369"/>
      <c r="P794" s="370"/>
      <c r="Q794" s="196"/>
      <c r="R794" s="197"/>
      <c r="S794" s="198"/>
      <c r="T794" s="199"/>
      <c r="U794" s="200"/>
      <c r="V794" s="201"/>
      <c r="W794" s="202"/>
      <c r="X794" s="202"/>
      <c r="Y794" s="109"/>
      <c r="Z794" s="280"/>
      <c r="AA794" s="106"/>
      <c r="AB794" s="281"/>
      <c r="AC794" s="282"/>
      <c r="AD794" s="273"/>
      <c r="AE794" s="110"/>
      <c r="AF794" s="99"/>
      <c r="AG794" s="110"/>
      <c r="AH794" s="427"/>
      <c r="AI794" s="112"/>
      <c r="AJ794" s="110"/>
      <c r="AK794" s="113"/>
      <c r="AL794" s="114"/>
      <c r="AM794" s="278"/>
      <c r="AN794" s="98"/>
      <c r="AO794" s="98"/>
      <c r="AP794" s="116"/>
      <c r="AQ794" s="117"/>
      <c r="AR794" s="116"/>
      <c r="AS794" s="98"/>
      <c r="AT794" s="98"/>
      <c r="AU794" s="98"/>
      <c r="AV794" s="98"/>
      <c r="AW794" s="98"/>
      <c r="AX794" s="98"/>
      <c r="AY794" s="98"/>
      <c r="AZ794" s="98"/>
      <c r="BA794" s="98"/>
      <c r="BB794" s="98"/>
      <c r="BC794" s="98"/>
      <c r="BD794" s="98"/>
      <c r="BE794" s="98"/>
      <c r="BF794" s="98"/>
      <c r="BG794" s="98"/>
      <c r="BH794" s="98"/>
      <c r="BI794" s="98"/>
      <c r="BJ794" s="98"/>
      <c r="BK794" s="98"/>
      <c r="BL794" s="98"/>
      <c r="BM794" s="98"/>
      <c r="BN794" s="98"/>
    </row>
    <row r="795">
      <c r="A795" s="485" t="b">
        <v>0</v>
      </c>
      <c r="B795" s="128"/>
      <c r="C795" s="129"/>
      <c r="D795" s="130"/>
      <c r="E795" s="131"/>
      <c r="F795" s="132"/>
      <c r="G795" s="132"/>
      <c r="H795" s="132"/>
      <c r="I795" s="132"/>
      <c r="J795" s="132"/>
      <c r="K795" s="130"/>
      <c r="L795" s="130"/>
      <c r="M795" s="130"/>
      <c r="N795" s="195"/>
      <c r="O795" s="369"/>
      <c r="P795" s="370"/>
      <c r="Q795" s="196"/>
      <c r="R795" s="197"/>
      <c r="S795" s="198"/>
      <c r="T795" s="199"/>
      <c r="U795" s="200"/>
      <c r="V795" s="201"/>
      <c r="W795" s="202"/>
      <c r="X795" s="202"/>
      <c r="Y795" s="143"/>
      <c r="Z795" s="367"/>
      <c r="AA795" s="140"/>
      <c r="AB795" s="420"/>
      <c r="AC795" s="421"/>
      <c r="AD795" s="206"/>
      <c r="AE795" s="144"/>
      <c r="AF795" s="133"/>
      <c r="AG795" s="144"/>
      <c r="AH795" s="430"/>
      <c r="AI795" s="146"/>
      <c r="AJ795" s="144"/>
      <c r="AK795" s="147"/>
      <c r="AL795" s="114"/>
      <c r="AM795" s="211"/>
      <c r="AN795" s="132"/>
      <c r="AO795" s="132"/>
      <c r="AP795" s="149"/>
      <c r="AQ795" s="150"/>
      <c r="AR795" s="149"/>
      <c r="AS795" s="132"/>
      <c r="AT795" s="132"/>
      <c r="AU795" s="132"/>
      <c r="AV795" s="132"/>
      <c r="AW795" s="132"/>
      <c r="AX795" s="132"/>
      <c r="AY795" s="132"/>
      <c r="AZ795" s="132"/>
      <c r="BA795" s="132"/>
      <c r="BB795" s="132"/>
      <c r="BC795" s="132"/>
      <c r="BD795" s="132"/>
      <c r="BE795" s="132"/>
      <c r="BF795" s="132"/>
      <c r="BG795" s="132"/>
      <c r="BH795" s="132"/>
      <c r="BI795" s="132"/>
      <c r="BJ795" s="132"/>
      <c r="BK795" s="132"/>
      <c r="BL795" s="132"/>
      <c r="BM795" s="132"/>
      <c r="BN795" s="132"/>
    </row>
    <row r="796">
      <c r="A796" s="484" t="b">
        <v>0</v>
      </c>
      <c r="B796" s="94"/>
      <c r="C796" s="95"/>
      <c r="D796" s="96"/>
      <c r="E796" s="97"/>
      <c r="F796" s="98"/>
      <c r="G796" s="98"/>
      <c r="H796" s="98"/>
      <c r="I796" s="98"/>
      <c r="J796" s="98"/>
      <c r="K796" s="96"/>
      <c r="L796" s="96"/>
      <c r="M796" s="96"/>
      <c r="N796" s="270"/>
      <c r="O796" s="369"/>
      <c r="P796" s="370"/>
      <c r="Q796" s="196"/>
      <c r="R796" s="197"/>
      <c r="S796" s="198"/>
      <c r="T796" s="199"/>
      <c r="U796" s="200"/>
      <c r="V796" s="201"/>
      <c r="W796" s="202"/>
      <c r="X796" s="202"/>
      <c r="Y796" s="109"/>
      <c r="Z796" s="280"/>
      <c r="AA796" s="106"/>
      <c r="AB796" s="281"/>
      <c r="AC796" s="282"/>
      <c r="AD796" s="273"/>
      <c r="AE796" s="110"/>
      <c r="AF796" s="99"/>
      <c r="AG796" s="110"/>
      <c r="AH796" s="427"/>
      <c r="AI796" s="112"/>
      <c r="AJ796" s="110"/>
      <c r="AK796" s="113"/>
      <c r="AL796" s="114"/>
      <c r="AM796" s="278"/>
      <c r="AN796" s="98"/>
      <c r="AO796" s="98"/>
      <c r="AP796" s="116"/>
      <c r="AQ796" s="117"/>
      <c r="AR796" s="116"/>
      <c r="AS796" s="98"/>
      <c r="AT796" s="98"/>
      <c r="AU796" s="98"/>
      <c r="AV796" s="98"/>
      <c r="AW796" s="98"/>
      <c r="AX796" s="98"/>
      <c r="AY796" s="98"/>
      <c r="AZ796" s="98"/>
      <c r="BA796" s="98"/>
      <c r="BB796" s="98"/>
      <c r="BC796" s="98"/>
      <c r="BD796" s="98"/>
      <c r="BE796" s="98"/>
      <c r="BF796" s="98"/>
      <c r="BG796" s="98"/>
      <c r="BH796" s="98"/>
      <c r="BI796" s="98"/>
      <c r="BJ796" s="98"/>
      <c r="BK796" s="98"/>
      <c r="BL796" s="98"/>
      <c r="BM796" s="98"/>
      <c r="BN796" s="98"/>
    </row>
    <row r="797">
      <c r="A797" s="485" t="b">
        <v>0</v>
      </c>
      <c r="B797" s="128"/>
      <c r="C797" s="129"/>
      <c r="D797" s="130"/>
      <c r="E797" s="131"/>
      <c r="F797" s="132"/>
      <c r="G797" s="132"/>
      <c r="H797" s="132"/>
      <c r="I797" s="132"/>
      <c r="J797" s="132"/>
      <c r="K797" s="130"/>
      <c r="L797" s="130"/>
      <c r="M797" s="130"/>
      <c r="N797" s="195"/>
      <c r="O797" s="369"/>
      <c r="P797" s="370"/>
      <c r="Q797" s="196"/>
      <c r="R797" s="197"/>
      <c r="S797" s="198"/>
      <c r="T797" s="199"/>
      <c r="U797" s="200"/>
      <c r="V797" s="201"/>
      <c r="W797" s="202"/>
      <c r="X797" s="202"/>
      <c r="Y797" s="143"/>
      <c r="Z797" s="367"/>
      <c r="AA797" s="140"/>
      <c r="AB797" s="420"/>
      <c r="AC797" s="421"/>
      <c r="AD797" s="206"/>
      <c r="AE797" s="144"/>
      <c r="AF797" s="133"/>
      <c r="AG797" s="144"/>
      <c r="AH797" s="430"/>
      <c r="AI797" s="146"/>
      <c r="AJ797" s="144"/>
      <c r="AK797" s="147"/>
      <c r="AL797" s="114"/>
      <c r="AM797" s="211"/>
      <c r="AN797" s="132"/>
      <c r="AO797" s="132"/>
      <c r="AP797" s="149"/>
      <c r="AQ797" s="150"/>
      <c r="AR797" s="149"/>
      <c r="AS797" s="132"/>
      <c r="AT797" s="132"/>
      <c r="AU797" s="132"/>
      <c r="AV797" s="132"/>
      <c r="AW797" s="132"/>
      <c r="AX797" s="132"/>
      <c r="AY797" s="132"/>
      <c r="AZ797" s="132"/>
      <c r="BA797" s="132"/>
      <c r="BB797" s="132"/>
      <c r="BC797" s="132"/>
      <c r="BD797" s="132"/>
      <c r="BE797" s="132"/>
      <c r="BF797" s="132"/>
      <c r="BG797" s="132"/>
      <c r="BH797" s="132"/>
      <c r="BI797" s="132"/>
      <c r="BJ797" s="132"/>
      <c r="BK797" s="132"/>
      <c r="BL797" s="132"/>
      <c r="BM797" s="132"/>
      <c r="BN797" s="132"/>
    </row>
    <row r="798">
      <c r="A798" s="484" t="b">
        <v>0</v>
      </c>
      <c r="B798" s="94"/>
      <c r="C798" s="95"/>
      <c r="D798" s="96"/>
      <c r="E798" s="97"/>
      <c r="F798" s="98"/>
      <c r="G798" s="98"/>
      <c r="H798" s="98"/>
      <c r="I798" s="98"/>
      <c r="J798" s="98"/>
      <c r="K798" s="96"/>
      <c r="L798" s="96"/>
      <c r="M798" s="96"/>
      <c r="N798" s="270"/>
      <c r="O798" s="369"/>
      <c r="P798" s="370"/>
      <c r="Q798" s="196"/>
      <c r="R798" s="197"/>
      <c r="S798" s="198"/>
      <c r="T798" s="199"/>
      <c r="U798" s="200"/>
      <c r="V798" s="201"/>
      <c r="W798" s="202"/>
      <c r="X798" s="202"/>
      <c r="Y798" s="109"/>
      <c r="Z798" s="280"/>
      <c r="AA798" s="106"/>
      <c r="AB798" s="281"/>
      <c r="AC798" s="282"/>
      <c r="AD798" s="273"/>
      <c r="AE798" s="110"/>
      <c r="AF798" s="99"/>
      <c r="AG798" s="110"/>
      <c r="AH798" s="427"/>
      <c r="AI798" s="112"/>
      <c r="AJ798" s="110"/>
      <c r="AK798" s="113"/>
      <c r="AL798" s="114"/>
      <c r="AM798" s="278"/>
      <c r="AN798" s="98"/>
      <c r="AO798" s="98"/>
      <c r="AP798" s="116"/>
      <c r="AQ798" s="117"/>
      <c r="AR798" s="116"/>
      <c r="AS798" s="98"/>
      <c r="AT798" s="98"/>
      <c r="AU798" s="98"/>
      <c r="AV798" s="98"/>
      <c r="AW798" s="98"/>
      <c r="AX798" s="98"/>
      <c r="AY798" s="98"/>
      <c r="AZ798" s="98"/>
      <c r="BA798" s="98"/>
      <c r="BB798" s="98"/>
      <c r="BC798" s="98"/>
      <c r="BD798" s="98"/>
      <c r="BE798" s="98"/>
      <c r="BF798" s="98"/>
      <c r="BG798" s="98"/>
      <c r="BH798" s="98"/>
      <c r="BI798" s="98"/>
      <c r="BJ798" s="98"/>
      <c r="BK798" s="98"/>
      <c r="BL798" s="98"/>
      <c r="BM798" s="98"/>
      <c r="BN798" s="98"/>
    </row>
    <row r="799">
      <c r="A799" s="485" t="b">
        <v>0</v>
      </c>
      <c r="B799" s="128"/>
      <c r="C799" s="129"/>
      <c r="D799" s="130"/>
      <c r="E799" s="131"/>
      <c r="F799" s="132"/>
      <c r="G799" s="132"/>
      <c r="H799" s="132"/>
      <c r="I799" s="132"/>
      <c r="J799" s="132"/>
      <c r="K799" s="130"/>
      <c r="L799" s="130"/>
      <c r="M799" s="130"/>
      <c r="N799" s="195"/>
      <c r="O799" s="369"/>
      <c r="P799" s="370"/>
      <c r="Q799" s="196"/>
      <c r="R799" s="197"/>
      <c r="S799" s="198"/>
      <c r="T799" s="199"/>
      <c r="U799" s="200"/>
      <c r="V799" s="201"/>
      <c r="W799" s="202"/>
      <c r="X799" s="202"/>
      <c r="Y799" s="143"/>
      <c r="Z799" s="367"/>
      <c r="AA799" s="140"/>
      <c r="AB799" s="420"/>
      <c r="AC799" s="421"/>
      <c r="AD799" s="206"/>
      <c r="AE799" s="144"/>
      <c r="AF799" s="133"/>
      <c r="AG799" s="144"/>
      <c r="AH799" s="430"/>
      <c r="AI799" s="146"/>
      <c r="AJ799" s="144"/>
      <c r="AK799" s="147"/>
      <c r="AL799" s="114"/>
      <c r="AM799" s="211"/>
      <c r="AN799" s="132"/>
      <c r="AO799" s="132"/>
      <c r="AP799" s="149"/>
      <c r="AQ799" s="150"/>
      <c r="AR799" s="149"/>
      <c r="AS799" s="132"/>
      <c r="AT799" s="132"/>
      <c r="AU799" s="132"/>
      <c r="AV799" s="132"/>
      <c r="AW799" s="132"/>
      <c r="AX799" s="132"/>
      <c r="AY799" s="132"/>
      <c r="AZ799" s="132"/>
      <c r="BA799" s="132"/>
      <c r="BB799" s="132"/>
      <c r="BC799" s="132"/>
      <c r="BD799" s="132"/>
      <c r="BE799" s="132"/>
      <c r="BF799" s="132"/>
      <c r="BG799" s="132"/>
      <c r="BH799" s="132"/>
      <c r="BI799" s="132"/>
      <c r="BJ799" s="132"/>
      <c r="BK799" s="132"/>
      <c r="BL799" s="132"/>
      <c r="BM799" s="132"/>
      <c r="BN799" s="132"/>
    </row>
    <row r="800">
      <c r="A800" s="484" t="b">
        <v>0</v>
      </c>
      <c r="B800" s="94"/>
      <c r="C800" s="95"/>
      <c r="D800" s="96"/>
      <c r="E800" s="97"/>
      <c r="F800" s="98"/>
      <c r="G800" s="98"/>
      <c r="H800" s="98"/>
      <c r="I800" s="98"/>
      <c r="J800" s="98"/>
      <c r="K800" s="96"/>
      <c r="L800" s="96"/>
      <c r="M800" s="96"/>
      <c r="N800" s="270"/>
      <c r="O800" s="369"/>
      <c r="P800" s="370"/>
      <c r="Q800" s="196"/>
      <c r="R800" s="197"/>
      <c r="S800" s="198"/>
      <c r="T800" s="199"/>
      <c r="U800" s="200"/>
      <c r="V800" s="201"/>
      <c r="W800" s="202"/>
      <c r="X800" s="202"/>
      <c r="Y800" s="109"/>
      <c r="Z800" s="280"/>
      <c r="AA800" s="106"/>
      <c r="AB800" s="281"/>
      <c r="AC800" s="282"/>
      <c r="AD800" s="273"/>
      <c r="AE800" s="110"/>
      <c r="AF800" s="99"/>
      <c r="AG800" s="110"/>
      <c r="AH800" s="427"/>
      <c r="AI800" s="112"/>
      <c r="AJ800" s="110"/>
      <c r="AK800" s="113"/>
      <c r="AL800" s="114"/>
      <c r="AM800" s="278"/>
      <c r="AN800" s="98"/>
      <c r="AO800" s="98"/>
      <c r="AP800" s="116"/>
      <c r="AQ800" s="117"/>
      <c r="AR800" s="116"/>
      <c r="AS800" s="98"/>
      <c r="AT800" s="98"/>
      <c r="AU800" s="98"/>
      <c r="AV800" s="98"/>
      <c r="AW800" s="98"/>
      <c r="AX800" s="98"/>
      <c r="AY800" s="98"/>
      <c r="AZ800" s="98"/>
      <c r="BA800" s="98"/>
      <c r="BB800" s="98"/>
      <c r="BC800" s="98"/>
      <c r="BD800" s="98"/>
      <c r="BE800" s="98"/>
      <c r="BF800" s="98"/>
      <c r="BG800" s="98"/>
      <c r="BH800" s="98"/>
      <c r="BI800" s="98"/>
      <c r="BJ800" s="98"/>
      <c r="BK800" s="98"/>
      <c r="BL800" s="98"/>
      <c r="BM800" s="98"/>
      <c r="BN800" s="98"/>
    </row>
    <row r="801">
      <c r="A801" s="485" t="b">
        <v>0</v>
      </c>
      <c r="B801" s="128"/>
      <c r="C801" s="129"/>
      <c r="D801" s="130"/>
      <c r="E801" s="131"/>
      <c r="F801" s="132"/>
      <c r="G801" s="132"/>
      <c r="H801" s="132"/>
      <c r="I801" s="132"/>
      <c r="J801" s="132"/>
      <c r="K801" s="130"/>
      <c r="L801" s="130"/>
      <c r="M801" s="130"/>
      <c r="N801" s="195"/>
      <c r="O801" s="369"/>
      <c r="P801" s="370"/>
      <c r="Q801" s="196"/>
      <c r="R801" s="197"/>
      <c r="S801" s="198"/>
      <c r="T801" s="199"/>
      <c r="U801" s="200"/>
      <c r="V801" s="201"/>
      <c r="W801" s="202"/>
      <c r="X801" s="202"/>
      <c r="Y801" s="143"/>
      <c r="Z801" s="367"/>
      <c r="AA801" s="140"/>
      <c r="AB801" s="420"/>
      <c r="AC801" s="421"/>
      <c r="AD801" s="206"/>
      <c r="AE801" s="144"/>
      <c r="AF801" s="133"/>
      <c r="AG801" s="144"/>
      <c r="AH801" s="430"/>
      <c r="AI801" s="146"/>
      <c r="AJ801" s="144"/>
      <c r="AK801" s="147"/>
      <c r="AL801" s="114"/>
      <c r="AM801" s="211"/>
      <c r="AN801" s="132"/>
      <c r="AO801" s="132"/>
      <c r="AP801" s="149"/>
      <c r="AQ801" s="150"/>
      <c r="AR801" s="149"/>
      <c r="AS801" s="132"/>
      <c r="AT801" s="132"/>
      <c r="AU801" s="132"/>
      <c r="AV801" s="132"/>
      <c r="AW801" s="132"/>
      <c r="AX801" s="132"/>
      <c r="AY801" s="132"/>
      <c r="AZ801" s="132"/>
      <c r="BA801" s="132"/>
      <c r="BB801" s="132"/>
      <c r="BC801" s="132"/>
      <c r="BD801" s="132"/>
      <c r="BE801" s="132"/>
      <c r="BF801" s="132"/>
      <c r="BG801" s="132"/>
      <c r="BH801" s="132"/>
      <c r="BI801" s="132"/>
      <c r="BJ801" s="132"/>
      <c r="BK801" s="132"/>
      <c r="BL801" s="132"/>
      <c r="BM801" s="132"/>
      <c r="BN801" s="132"/>
    </row>
    <row r="802">
      <c r="A802" s="484" t="b">
        <v>0</v>
      </c>
      <c r="B802" s="94"/>
      <c r="C802" s="95"/>
      <c r="D802" s="96"/>
      <c r="E802" s="97"/>
      <c r="F802" s="98"/>
      <c r="G802" s="98"/>
      <c r="H802" s="98"/>
      <c r="I802" s="98"/>
      <c r="J802" s="98"/>
      <c r="K802" s="96"/>
      <c r="L802" s="96"/>
      <c r="M802" s="96"/>
      <c r="N802" s="270"/>
      <c r="O802" s="369"/>
      <c r="P802" s="370"/>
      <c r="Q802" s="196"/>
      <c r="R802" s="197"/>
      <c r="S802" s="198"/>
      <c r="T802" s="199"/>
      <c r="U802" s="200"/>
      <c r="V802" s="201"/>
      <c r="W802" s="202"/>
      <c r="X802" s="202"/>
      <c r="Y802" s="109"/>
      <c r="Z802" s="280"/>
      <c r="AA802" s="106"/>
      <c r="AB802" s="281"/>
      <c r="AC802" s="282"/>
      <c r="AD802" s="273"/>
      <c r="AE802" s="110"/>
      <c r="AF802" s="99"/>
      <c r="AG802" s="110"/>
      <c r="AH802" s="427"/>
      <c r="AI802" s="112"/>
      <c r="AJ802" s="110"/>
      <c r="AK802" s="113"/>
      <c r="AL802" s="114"/>
      <c r="AM802" s="278"/>
      <c r="AN802" s="98"/>
      <c r="AO802" s="98"/>
      <c r="AP802" s="116"/>
      <c r="AQ802" s="117"/>
      <c r="AR802" s="116"/>
      <c r="AS802" s="98"/>
      <c r="AT802" s="98"/>
      <c r="AU802" s="98"/>
      <c r="AV802" s="98"/>
      <c r="AW802" s="98"/>
      <c r="AX802" s="98"/>
      <c r="AY802" s="98"/>
      <c r="AZ802" s="98"/>
      <c r="BA802" s="98"/>
      <c r="BB802" s="98"/>
      <c r="BC802" s="98"/>
      <c r="BD802" s="98"/>
      <c r="BE802" s="98"/>
      <c r="BF802" s="98"/>
      <c r="BG802" s="98"/>
      <c r="BH802" s="98"/>
      <c r="BI802" s="98"/>
      <c r="BJ802" s="98"/>
      <c r="BK802" s="98"/>
      <c r="BL802" s="98"/>
      <c r="BM802" s="98"/>
      <c r="BN802" s="98"/>
    </row>
    <row r="803">
      <c r="A803" s="485" t="b">
        <v>0</v>
      </c>
      <c r="B803" s="128"/>
      <c r="C803" s="129"/>
      <c r="D803" s="130"/>
      <c r="E803" s="131"/>
      <c r="F803" s="132"/>
      <c r="G803" s="132"/>
      <c r="H803" s="132"/>
      <c r="I803" s="132"/>
      <c r="J803" s="132"/>
      <c r="K803" s="130"/>
      <c r="L803" s="130"/>
      <c r="M803" s="130"/>
      <c r="N803" s="195"/>
      <c r="O803" s="369"/>
      <c r="P803" s="370"/>
      <c r="Q803" s="196"/>
      <c r="R803" s="197"/>
      <c r="S803" s="198"/>
      <c r="T803" s="199"/>
      <c r="U803" s="200"/>
      <c r="V803" s="201"/>
      <c r="W803" s="202"/>
      <c r="X803" s="202"/>
      <c r="Y803" s="143"/>
      <c r="Z803" s="367"/>
      <c r="AA803" s="140"/>
      <c r="AB803" s="420"/>
      <c r="AC803" s="421"/>
      <c r="AD803" s="206"/>
      <c r="AE803" s="144"/>
      <c r="AF803" s="133"/>
      <c r="AG803" s="144"/>
      <c r="AH803" s="430"/>
      <c r="AI803" s="146"/>
      <c r="AJ803" s="144"/>
      <c r="AK803" s="147"/>
      <c r="AL803" s="114"/>
      <c r="AM803" s="211"/>
      <c r="AN803" s="132"/>
      <c r="AO803" s="132"/>
      <c r="AP803" s="149"/>
      <c r="AQ803" s="150"/>
      <c r="AR803" s="149"/>
      <c r="AS803" s="132"/>
      <c r="AT803" s="132"/>
      <c r="AU803" s="132"/>
      <c r="AV803" s="132"/>
      <c r="AW803" s="132"/>
      <c r="AX803" s="132"/>
      <c r="AY803" s="132"/>
      <c r="AZ803" s="132"/>
      <c r="BA803" s="132"/>
      <c r="BB803" s="132"/>
      <c r="BC803" s="132"/>
      <c r="BD803" s="132"/>
      <c r="BE803" s="132"/>
      <c r="BF803" s="132"/>
      <c r="BG803" s="132"/>
      <c r="BH803" s="132"/>
      <c r="BI803" s="132"/>
      <c r="BJ803" s="132"/>
      <c r="BK803" s="132"/>
      <c r="BL803" s="132"/>
      <c r="BM803" s="132"/>
      <c r="BN803" s="132"/>
    </row>
    <row r="804">
      <c r="A804" s="484" t="b">
        <v>0</v>
      </c>
      <c r="B804" s="94"/>
      <c r="C804" s="95"/>
      <c r="D804" s="96"/>
      <c r="E804" s="97"/>
      <c r="F804" s="98"/>
      <c r="G804" s="98"/>
      <c r="H804" s="98"/>
      <c r="I804" s="98"/>
      <c r="J804" s="98"/>
      <c r="K804" s="96"/>
      <c r="L804" s="96"/>
      <c r="M804" s="96"/>
      <c r="N804" s="270"/>
      <c r="O804" s="369"/>
      <c r="P804" s="370"/>
      <c r="Q804" s="196"/>
      <c r="R804" s="197"/>
      <c r="S804" s="198"/>
      <c r="T804" s="199"/>
      <c r="U804" s="200"/>
      <c r="V804" s="201"/>
      <c r="W804" s="202"/>
      <c r="X804" s="202"/>
      <c r="Y804" s="109"/>
      <c r="Z804" s="280"/>
      <c r="AA804" s="106"/>
      <c r="AB804" s="281"/>
      <c r="AC804" s="282"/>
      <c r="AD804" s="273"/>
      <c r="AE804" s="110"/>
      <c r="AF804" s="99"/>
      <c r="AG804" s="110"/>
      <c r="AH804" s="427"/>
      <c r="AI804" s="112"/>
      <c r="AJ804" s="110"/>
      <c r="AK804" s="113"/>
      <c r="AL804" s="114"/>
      <c r="AM804" s="278"/>
      <c r="AN804" s="98"/>
      <c r="AO804" s="98"/>
      <c r="AP804" s="116"/>
      <c r="AQ804" s="117"/>
      <c r="AR804" s="116"/>
      <c r="AS804" s="98"/>
      <c r="AT804" s="98"/>
      <c r="AU804" s="98"/>
      <c r="AV804" s="98"/>
      <c r="AW804" s="98"/>
      <c r="AX804" s="98"/>
      <c r="AY804" s="98"/>
      <c r="AZ804" s="98"/>
      <c r="BA804" s="98"/>
      <c r="BB804" s="98"/>
      <c r="BC804" s="98"/>
      <c r="BD804" s="98"/>
      <c r="BE804" s="98"/>
      <c r="BF804" s="98"/>
      <c r="BG804" s="98"/>
      <c r="BH804" s="98"/>
      <c r="BI804" s="98"/>
      <c r="BJ804" s="98"/>
      <c r="BK804" s="98"/>
      <c r="BL804" s="98"/>
      <c r="BM804" s="98"/>
      <c r="BN804" s="98"/>
    </row>
    <row r="805">
      <c r="A805" s="485" t="b">
        <v>0</v>
      </c>
      <c r="B805" s="128"/>
      <c r="C805" s="129"/>
      <c r="D805" s="130"/>
      <c r="E805" s="131"/>
      <c r="F805" s="132"/>
      <c r="G805" s="132"/>
      <c r="H805" s="132"/>
      <c r="I805" s="132"/>
      <c r="J805" s="132"/>
      <c r="K805" s="130"/>
      <c r="L805" s="130"/>
      <c r="M805" s="130"/>
      <c r="N805" s="195"/>
      <c r="O805" s="369"/>
      <c r="P805" s="370"/>
      <c r="Q805" s="196"/>
      <c r="R805" s="197"/>
      <c r="S805" s="198"/>
      <c r="T805" s="199"/>
      <c r="U805" s="200"/>
      <c r="V805" s="201"/>
      <c r="W805" s="202"/>
      <c r="X805" s="202"/>
      <c r="Y805" s="143"/>
      <c r="Z805" s="367"/>
      <c r="AA805" s="140"/>
      <c r="AB805" s="420"/>
      <c r="AC805" s="421"/>
      <c r="AD805" s="206"/>
      <c r="AE805" s="144"/>
      <c r="AF805" s="133"/>
      <c r="AG805" s="144"/>
      <c r="AH805" s="430"/>
      <c r="AI805" s="146"/>
      <c r="AJ805" s="144"/>
      <c r="AK805" s="147"/>
      <c r="AL805" s="114"/>
      <c r="AM805" s="211"/>
      <c r="AN805" s="132"/>
      <c r="AO805" s="132"/>
      <c r="AP805" s="149"/>
      <c r="AQ805" s="150"/>
      <c r="AR805" s="149"/>
      <c r="AS805" s="132"/>
      <c r="AT805" s="132"/>
      <c r="AU805" s="132"/>
      <c r="AV805" s="132"/>
      <c r="AW805" s="132"/>
      <c r="AX805" s="132"/>
      <c r="AY805" s="132"/>
      <c r="AZ805" s="132"/>
      <c r="BA805" s="132"/>
      <c r="BB805" s="132"/>
      <c r="BC805" s="132"/>
      <c r="BD805" s="132"/>
      <c r="BE805" s="132"/>
      <c r="BF805" s="132"/>
      <c r="BG805" s="132"/>
      <c r="BH805" s="132"/>
      <c r="BI805" s="132"/>
      <c r="BJ805" s="132"/>
      <c r="BK805" s="132"/>
      <c r="BL805" s="132"/>
      <c r="BM805" s="132"/>
      <c r="BN805" s="132"/>
    </row>
    <row r="806">
      <c r="A806" s="484" t="b">
        <v>0</v>
      </c>
      <c r="B806" s="94"/>
      <c r="C806" s="95"/>
      <c r="D806" s="96"/>
      <c r="E806" s="97"/>
      <c r="F806" s="98"/>
      <c r="G806" s="98"/>
      <c r="H806" s="98"/>
      <c r="I806" s="98"/>
      <c r="J806" s="98"/>
      <c r="K806" s="96"/>
      <c r="L806" s="96"/>
      <c r="M806" s="96"/>
      <c r="N806" s="270"/>
      <c r="O806" s="369"/>
      <c r="P806" s="370"/>
      <c r="Q806" s="196"/>
      <c r="R806" s="197"/>
      <c r="S806" s="198"/>
      <c r="T806" s="199"/>
      <c r="U806" s="200"/>
      <c r="V806" s="201"/>
      <c r="W806" s="202"/>
      <c r="X806" s="202"/>
      <c r="Y806" s="109"/>
      <c r="Z806" s="280"/>
      <c r="AA806" s="106"/>
      <c r="AB806" s="281"/>
      <c r="AC806" s="282"/>
      <c r="AD806" s="273"/>
      <c r="AE806" s="110"/>
      <c r="AF806" s="99"/>
      <c r="AG806" s="110"/>
      <c r="AH806" s="427"/>
      <c r="AI806" s="112"/>
      <c r="AJ806" s="110"/>
      <c r="AK806" s="113"/>
      <c r="AL806" s="114"/>
      <c r="AM806" s="278"/>
      <c r="AN806" s="98"/>
      <c r="AO806" s="98"/>
      <c r="AP806" s="116"/>
      <c r="AQ806" s="117"/>
      <c r="AR806" s="116"/>
      <c r="AS806" s="98"/>
      <c r="AT806" s="98"/>
      <c r="AU806" s="98"/>
      <c r="AV806" s="98"/>
      <c r="AW806" s="98"/>
      <c r="AX806" s="98"/>
      <c r="AY806" s="98"/>
      <c r="AZ806" s="98"/>
      <c r="BA806" s="98"/>
      <c r="BB806" s="98"/>
      <c r="BC806" s="98"/>
      <c r="BD806" s="98"/>
      <c r="BE806" s="98"/>
      <c r="BF806" s="98"/>
      <c r="BG806" s="98"/>
      <c r="BH806" s="98"/>
      <c r="BI806" s="98"/>
      <c r="BJ806" s="98"/>
      <c r="BK806" s="98"/>
      <c r="BL806" s="98"/>
      <c r="BM806" s="98"/>
      <c r="BN806" s="98"/>
    </row>
    <row r="807">
      <c r="A807" s="485" t="b">
        <v>0</v>
      </c>
      <c r="B807" s="128"/>
      <c r="C807" s="129"/>
      <c r="D807" s="130"/>
      <c r="E807" s="131"/>
      <c r="F807" s="132"/>
      <c r="G807" s="132"/>
      <c r="H807" s="132"/>
      <c r="I807" s="132"/>
      <c r="J807" s="132"/>
      <c r="K807" s="130"/>
      <c r="L807" s="130"/>
      <c r="M807" s="130"/>
      <c r="N807" s="195"/>
      <c r="O807" s="369"/>
      <c r="P807" s="370"/>
      <c r="Q807" s="196"/>
      <c r="R807" s="197"/>
      <c r="S807" s="198"/>
      <c r="T807" s="199"/>
      <c r="U807" s="200"/>
      <c r="V807" s="201"/>
      <c r="W807" s="202"/>
      <c r="X807" s="202"/>
      <c r="Y807" s="143"/>
      <c r="Z807" s="367"/>
      <c r="AA807" s="140"/>
      <c r="AB807" s="420"/>
      <c r="AC807" s="421"/>
      <c r="AD807" s="206"/>
      <c r="AE807" s="144"/>
      <c r="AF807" s="133"/>
      <c r="AG807" s="144"/>
      <c r="AH807" s="430"/>
      <c r="AI807" s="146"/>
      <c r="AJ807" s="144"/>
      <c r="AK807" s="147"/>
      <c r="AL807" s="114"/>
      <c r="AM807" s="211"/>
      <c r="AN807" s="132"/>
      <c r="AO807" s="132"/>
      <c r="AP807" s="149"/>
      <c r="AQ807" s="150"/>
      <c r="AR807" s="149"/>
      <c r="AS807" s="132"/>
      <c r="AT807" s="132"/>
      <c r="AU807" s="132"/>
      <c r="AV807" s="132"/>
      <c r="AW807" s="132"/>
      <c r="AX807" s="132"/>
      <c r="AY807" s="132"/>
      <c r="AZ807" s="132"/>
      <c r="BA807" s="132"/>
      <c r="BB807" s="132"/>
      <c r="BC807" s="132"/>
      <c r="BD807" s="132"/>
      <c r="BE807" s="132"/>
      <c r="BF807" s="132"/>
      <c r="BG807" s="132"/>
      <c r="BH807" s="132"/>
      <c r="BI807" s="132"/>
      <c r="BJ807" s="132"/>
      <c r="BK807" s="132"/>
      <c r="BL807" s="132"/>
      <c r="BM807" s="132"/>
      <c r="BN807" s="132"/>
    </row>
    <row r="808">
      <c r="A808" s="484" t="b">
        <v>0</v>
      </c>
      <c r="B808" s="94"/>
      <c r="C808" s="95"/>
      <c r="D808" s="96"/>
      <c r="E808" s="97"/>
      <c r="F808" s="98"/>
      <c r="G808" s="98"/>
      <c r="H808" s="98"/>
      <c r="I808" s="98"/>
      <c r="J808" s="98"/>
      <c r="K808" s="96"/>
      <c r="L808" s="96"/>
      <c r="M808" s="96"/>
      <c r="N808" s="270"/>
      <c r="O808" s="369"/>
      <c r="P808" s="370"/>
      <c r="Q808" s="196"/>
      <c r="R808" s="197"/>
      <c r="S808" s="198"/>
      <c r="T808" s="199"/>
      <c r="U808" s="200"/>
      <c r="V808" s="201"/>
      <c r="W808" s="202"/>
      <c r="X808" s="202"/>
      <c r="Y808" s="109"/>
      <c r="Z808" s="280"/>
      <c r="AA808" s="106"/>
      <c r="AB808" s="281"/>
      <c r="AC808" s="282"/>
      <c r="AD808" s="273"/>
      <c r="AE808" s="110"/>
      <c r="AF808" s="99"/>
      <c r="AG808" s="110"/>
      <c r="AH808" s="427"/>
      <c r="AI808" s="112"/>
      <c r="AJ808" s="110"/>
      <c r="AK808" s="113"/>
      <c r="AL808" s="114"/>
      <c r="AM808" s="278"/>
      <c r="AN808" s="98"/>
      <c r="AO808" s="98"/>
      <c r="AP808" s="116"/>
      <c r="AQ808" s="117"/>
      <c r="AR808" s="116"/>
      <c r="AS808" s="98"/>
      <c r="AT808" s="98"/>
      <c r="AU808" s="98"/>
      <c r="AV808" s="98"/>
      <c r="AW808" s="98"/>
      <c r="AX808" s="98"/>
      <c r="AY808" s="98"/>
      <c r="AZ808" s="98"/>
      <c r="BA808" s="98"/>
      <c r="BB808" s="98"/>
      <c r="BC808" s="98"/>
      <c r="BD808" s="98"/>
      <c r="BE808" s="98"/>
      <c r="BF808" s="98"/>
      <c r="BG808" s="98"/>
      <c r="BH808" s="98"/>
      <c r="BI808" s="98"/>
      <c r="BJ808" s="98"/>
      <c r="BK808" s="98"/>
      <c r="BL808" s="98"/>
      <c r="BM808" s="98"/>
      <c r="BN808" s="98"/>
    </row>
    <row r="809">
      <c r="A809" s="485" t="b">
        <v>0</v>
      </c>
      <c r="B809" s="128"/>
      <c r="C809" s="129"/>
      <c r="D809" s="130"/>
      <c r="E809" s="131"/>
      <c r="F809" s="132"/>
      <c r="G809" s="132"/>
      <c r="H809" s="132"/>
      <c r="I809" s="132"/>
      <c r="J809" s="132"/>
      <c r="K809" s="130"/>
      <c r="L809" s="130"/>
      <c r="M809" s="130"/>
      <c r="N809" s="195"/>
      <c r="O809" s="369"/>
      <c r="P809" s="370"/>
      <c r="Q809" s="196"/>
      <c r="R809" s="197"/>
      <c r="S809" s="198"/>
      <c r="T809" s="199"/>
      <c r="U809" s="200"/>
      <c r="V809" s="201"/>
      <c r="W809" s="202"/>
      <c r="X809" s="202"/>
      <c r="Y809" s="143"/>
      <c r="Z809" s="367"/>
      <c r="AA809" s="140"/>
      <c r="AB809" s="420"/>
      <c r="AC809" s="421"/>
      <c r="AD809" s="206"/>
      <c r="AE809" s="144"/>
      <c r="AF809" s="133"/>
      <c r="AG809" s="144"/>
      <c r="AH809" s="430"/>
      <c r="AI809" s="146"/>
      <c r="AJ809" s="144"/>
      <c r="AK809" s="147"/>
      <c r="AL809" s="114"/>
      <c r="AM809" s="211"/>
      <c r="AN809" s="132"/>
      <c r="AO809" s="132"/>
      <c r="AP809" s="149"/>
      <c r="AQ809" s="150"/>
      <c r="AR809" s="149"/>
      <c r="AS809" s="132"/>
      <c r="AT809" s="132"/>
      <c r="AU809" s="132"/>
      <c r="AV809" s="132"/>
      <c r="AW809" s="132"/>
      <c r="AX809" s="132"/>
      <c r="AY809" s="132"/>
      <c r="AZ809" s="132"/>
      <c r="BA809" s="132"/>
      <c r="BB809" s="132"/>
      <c r="BC809" s="132"/>
      <c r="BD809" s="132"/>
      <c r="BE809" s="132"/>
      <c r="BF809" s="132"/>
      <c r="BG809" s="132"/>
      <c r="BH809" s="132"/>
      <c r="BI809" s="132"/>
      <c r="BJ809" s="132"/>
      <c r="BK809" s="132"/>
      <c r="BL809" s="132"/>
      <c r="BM809" s="132"/>
      <c r="BN809" s="132"/>
    </row>
    <row r="810">
      <c r="A810" s="484" t="b">
        <v>0</v>
      </c>
      <c r="B810" s="94"/>
      <c r="C810" s="95"/>
      <c r="D810" s="96"/>
      <c r="E810" s="97"/>
      <c r="F810" s="98"/>
      <c r="G810" s="98"/>
      <c r="H810" s="98"/>
      <c r="I810" s="98"/>
      <c r="J810" s="98"/>
      <c r="K810" s="96"/>
      <c r="L810" s="96"/>
      <c r="M810" s="96"/>
      <c r="N810" s="270"/>
      <c r="O810" s="369"/>
      <c r="P810" s="370"/>
      <c r="Q810" s="196"/>
      <c r="R810" s="197"/>
      <c r="S810" s="198"/>
      <c r="T810" s="199"/>
      <c r="U810" s="200"/>
      <c r="V810" s="201"/>
      <c r="W810" s="202"/>
      <c r="X810" s="202"/>
      <c r="Y810" s="109"/>
      <c r="Z810" s="280"/>
      <c r="AA810" s="106"/>
      <c r="AB810" s="281"/>
      <c r="AC810" s="282"/>
      <c r="AD810" s="273"/>
      <c r="AE810" s="110"/>
      <c r="AF810" s="99"/>
      <c r="AG810" s="110"/>
      <c r="AH810" s="427"/>
      <c r="AI810" s="112"/>
      <c r="AJ810" s="110"/>
      <c r="AK810" s="113"/>
      <c r="AL810" s="114"/>
      <c r="AM810" s="278"/>
      <c r="AN810" s="98"/>
      <c r="AO810" s="98"/>
      <c r="AP810" s="116"/>
      <c r="AQ810" s="117"/>
      <c r="AR810" s="116"/>
      <c r="AS810" s="98"/>
      <c r="AT810" s="98"/>
      <c r="AU810" s="98"/>
      <c r="AV810" s="98"/>
      <c r="AW810" s="98"/>
      <c r="AX810" s="98"/>
      <c r="AY810" s="98"/>
      <c r="AZ810" s="98"/>
      <c r="BA810" s="98"/>
      <c r="BB810" s="98"/>
      <c r="BC810" s="98"/>
      <c r="BD810" s="98"/>
      <c r="BE810" s="98"/>
      <c r="BF810" s="98"/>
      <c r="BG810" s="98"/>
      <c r="BH810" s="98"/>
      <c r="BI810" s="98"/>
      <c r="BJ810" s="98"/>
      <c r="BK810" s="98"/>
      <c r="BL810" s="98"/>
      <c r="BM810" s="98"/>
      <c r="BN810" s="98"/>
    </row>
    <row r="811">
      <c r="A811" s="485" t="b">
        <v>0</v>
      </c>
      <c r="B811" s="128"/>
      <c r="C811" s="129"/>
      <c r="D811" s="130"/>
      <c r="E811" s="131"/>
      <c r="F811" s="132"/>
      <c r="G811" s="132"/>
      <c r="H811" s="132"/>
      <c r="I811" s="132"/>
      <c r="J811" s="132"/>
      <c r="K811" s="130"/>
      <c r="L811" s="130"/>
      <c r="M811" s="130"/>
      <c r="N811" s="195"/>
      <c r="O811" s="369"/>
      <c r="P811" s="370"/>
      <c r="Q811" s="196"/>
      <c r="R811" s="197"/>
      <c r="S811" s="198"/>
      <c r="T811" s="199"/>
      <c r="U811" s="200"/>
      <c r="V811" s="201"/>
      <c r="W811" s="202"/>
      <c r="X811" s="202"/>
      <c r="Y811" s="143"/>
      <c r="Z811" s="367"/>
      <c r="AA811" s="140"/>
      <c r="AB811" s="420"/>
      <c r="AC811" s="421"/>
      <c r="AD811" s="206"/>
      <c r="AE811" s="144"/>
      <c r="AF811" s="133"/>
      <c r="AG811" s="144"/>
      <c r="AH811" s="430"/>
      <c r="AI811" s="146"/>
      <c r="AJ811" s="144"/>
      <c r="AK811" s="147"/>
      <c r="AL811" s="114"/>
      <c r="AM811" s="211"/>
      <c r="AN811" s="132"/>
      <c r="AO811" s="132"/>
      <c r="AP811" s="149"/>
      <c r="AQ811" s="150"/>
      <c r="AR811" s="149"/>
      <c r="AS811" s="132"/>
      <c r="AT811" s="132"/>
      <c r="AU811" s="132"/>
      <c r="AV811" s="132"/>
      <c r="AW811" s="132"/>
      <c r="AX811" s="132"/>
      <c r="AY811" s="132"/>
      <c r="AZ811" s="132"/>
      <c r="BA811" s="132"/>
      <c r="BB811" s="132"/>
      <c r="BC811" s="132"/>
      <c r="BD811" s="132"/>
      <c r="BE811" s="132"/>
      <c r="BF811" s="132"/>
      <c r="BG811" s="132"/>
      <c r="BH811" s="132"/>
      <c r="BI811" s="132"/>
      <c r="BJ811" s="132"/>
      <c r="BK811" s="132"/>
      <c r="BL811" s="132"/>
      <c r="BM811" s="132"/>
      <c r="BN811" s="132"/>
    </row>
    <row r="812">
      <c r="A812" s="484" t="b">
        <v>0</v>
      </c>
      <c r="B812" s="94"/>
      <c r="C812" s="95"/>
      <c r="D812" s="96"/>
      <c r="E812" s="97"/>
      <c r="F812" s="98"/>
      <c r="G812" s="98"/>
      <c r="H812" s="98"/>
      <c r="I812" s="98"/>
      <c r="J812" s="98"/>
      <c r="K812" s="96"/>
      <c r="L812" s="96"/>
      <c r="M812" s="96"/>
      <c r="N812" s="270"/>
      <c r="O812" s="369"/>
      <c r="P812" s="370"/>
      <c r="Q812" s="196"/>
      <c r="R812" s="197"/>
      <c r="S812" s="198"/>
      <c r="T812" s="199"/>
      <c r="U812" s="200"/>
      <c r="V812" s="201"/>
      <c r="W812" s="202"/>
      <c r="X812" s="202"/>
      <c r="Y812" s="109"/>
      <c r="Z812" s="280"/>
      <c r="AA812" s="106"/>
      <c r="AB812" s="281"/>
      <c r="AC812" s="282"/>
      <c r="AD812" s="273"/>
      <c r="AE812" s="110"/>
      <c r="AF812" s="99"/>
      <c r="AG812" s="110"/>
      <c r="AH812" s="427"/>
      <c r="AI812" s="112"/>
      <c r="AJ812" s="110"/>
      <c r="AK812" s="113"/>
      <c r="AL812" s="114"/>
      <c r="AM812" s="278"/>
      <c r="AN812" s="98"/>
      <c r="AO812" s="98"/>
      <c r="AP812" s="116"/>
      <c r="AQ812" s="117"/>
      <c r="AR812" s="116"/>
      <c r="AS812" s="98"/>
      <c r="AT812" s="98"/>
      <c r="AU812" s="98"/>
      <c r="AV812" s="98"/>
      <c r="AW812" s="98"/>
      <c r="AX812" s="98"/>
      <c r="AY812" s="98"/>
      <c r="AZ812" s="98"/>
      <c r="BA812" s="98"/>
      <c r="BB812" s="98"/>
      <c r="BC812" s="98"/>
      <c r="BD812" s="98"/>
      <c r="BE812" s="98"/>
      <c r="BF812" s="98"/>
      <c r="BG812" s="98"/>
      <c r="BH812" s="98"/>
      <c r="BI812" s="98"/>
      <c r="BJ812" s="98"/>
      <c r="BK812" s="98"/>
      <c r="BL812" s="98"/>
      <c r="BM812" s="98"/>
      <c r="BN812" s="98"/>
    </row>
    <row r="813">
      <c r="A813" s="485" t="b">
        <v>0</v>
      </c>
      <c r="B813" s="128"/>
      <c r="C813" s="129"/>
      <c r="D813" s="130"/>
      <c r="E813" s="131"/>
      <c r="F813" s="132"/>
      <c r="G813" s="132"/>
      <c r="H813" s="132"/>
      <c r="I813" s="132"/>
      <c r="J813" s="132"/>
      <c r="K813" s="130"/>
      <c r="L813" s="130"/>
      <c r="M813" s="130"/>
      <c r="N813" s="195"/>
      <c r="O813" s="369"/>
      <c r="P813" s="370"/>
      <c r="Q813" s="196"/>
      <c r="R813" s="197"/>
      <c r="S813" s="198"/>
      <c r="T813" s="199"/>
      <c r="U813" s="200"/>
      <c r="V813" s="201"/>
      <c r="W813" s="202"/>
      <c r="X813" s="202"/>
      <c r="Y813" s="143"/>
      <c r="Z813" s="367"/>
      <c r="AA813" s="140"/>
      <c r="AB813" s="420"/>
      <c r="AC813" s="421"/>
      <c r="AD813" s="206"/>
      <c r="AE813" s="144"/>
      <c r="AF813" s="133"/>
      <c r="AG813" s="144"/>
      <c r="AH813" s="430"/>
      <c r="AI813" s="146"/>
      <c r="AJ813" s="144"/>
      <c r="AK813" s="147"/>
      <c r="AL813" s="114"/>
      <c r="AM813" s="211"/>
      <c r="AN813" s="132"/>
      <c r="AO813" s="132"/>
      <c r="AP813" s="149"/>
      <c r="AQ813" s="150"/>
      <c r="AR813" s="149"/>
      <c r="AS813" s="132"/>
      <c r="AT813" s="132"/>
      <c r="AU813" s="132"/>
      <c r="AV813" s="132"/>
      <c r="AW813" s="132"/>
      <c r="AX813" s="132"/>
      <c r="AY813" s="132"/>
      <c r="AZ813" s="132"/>
      <c r="BA813" s="132"/>
      <c r="BB813" s="132"/>
      <c r="BC813" s="132"/>
      <c r="BD813" s="132"/>
      <c r="BE813" s="132"/>
      <c r="BF813" s="132"/>
      <c r="BG813" s="132"/>
      <c r="BH813" s="132"/>
      <c r="BI813" s="132"/>
      <c r="BJ813" s="132"/>
      <c r="BK813" s="132"/>
      <c r="BL813" s="132"/>
      <c r="BM813" s="132"/>
      <c r="BN813" s="132"/>
    </row>
    <row r="814">
      <c r="A814" s="484" t="b">
        <v>0</v>
      </c>
      <c r="B814" s="94"/>
      <c r="C814" s="95"/>
      <c r="D814" s="96"/>
      <c r="E814" s="97"/>
      <c r="F814" s="98"/>
      <c r="G814" s="98"/>
      <c r="H814" s="98"/>
      <c r="I814" s="98"/>
      <c r="J814" s="98"/>
      <c r="K814" s="96"/>
      <c r="L814" s="96"/>
      <c r="M814" s="96"/>
      <c r="N814" s="270"/>
      <c r="O814" s="369"/>
      <c r="P814" s="370"/>
      <c r="Q814" s="196"/>
      <c r="R814" s="197"/>
      <c r="S814" s="198"/>
      <c r="T814" s="199"/>
      <c r="U814" s="200"/>
      <c r="V814" s="201"/>
      <c r="W814" s="202"/>
      <c r="X814" s="202"/>
      <c r="Y814" s="109"/>
      <c r="Z814" s="280"/>
      <c r="AA814" s="106"/>
      <c r="AB814" s="281"/>
      <c r="AC814" s="282"/>
      <c r="AD814" s="273"/>
      <c r="AE814" s="110"/>
      <c r="AF814" s="99"/>
      <c r="AG814" s="110"/>
      <c r="AH814" s="427"/>
      <c r="AI814" s="112"/>
      <c r="AJ814" s="110"/>
      <c r="AK814" s="113"/>
      <c r="AL814" s="114"/>
      <c r="AM814" s="278"/>
      <c r="AN814" s="98"/>
      <c r="AO814" s="98"/>
      <c r="AP814" s="116"/>
      <c r="AQ814" s="117"/>
      <c r="AR814" s="116"/>
      <c r="AS814" s="98"/>
      <c r="AT814" s="98"/>
      <c r="AU814" s="98"/>
      <c r="AV814" s="98"/>
      <c r="AW814" s="98"/>
      <c r="AX814" s="98"/>
      <c r="AY814" s="98"/>
      <c r="AZ814" s="98"/>
      <c r="BA814" s="98"/>
      <c r="BB814" s="98"/>
      <c r="BC814" s="98"/>
      <c r="BD814" s="98"/>
      <c r="BE814" s="98"/>
      <c r="BF814" s="98"/>
      <c r="BG814" s="98"/>
      <c r="BH814" s="98"/>
      <c r="BI814" s="98"/>
      <c r="BJ814" s="98"/>
      <c r="BK814" s="98"/>
      <c r="BL814" s="98"/>
      <c r="BM814" s="98"/>
      <c r="BN814" s="98"/>
    </row>
    <row r="815">
      <c r="A815" s="485" t="b">
        <v>0</v>
      </c>
      <c r="B815" s="128"/>
      <c r="C815" s="129"/>
      <c r="D815" s="130"/>
      <c r="E815" s="131"/>
      <c r="F815" s="132"/>
      <c r="G815" s="132"/>
      <c r="H815" s="132"/>
      <c r="I815" s="132"/>
      <c r="J815" s="132"/>
      <c r="K815" s="130"/>
      <c r="L815" s="130"/>
      <c r="M815" s="130"/>
      <c r="N815" s="195"/>
      <c r="O815" s="369"/>
      <c r="P815" s="370"/>
      <c r="Q815" s="196"/>
      <c r="R815" s="197"/>
      <c r="S815" s="198"/>
      <c r="T815" s="199"/>
      <c r="U815" s="200"/>
      <c r="V815" s="201"/>
      <c r="W815" s="202"/>
      <c r="X815" s="202"/>
      <c r="Y815" s="143"/>
      <c r="Z815" s="367"/>
      <c r="AA815" s="140"/>
      <c r="AB815" s="420"/>
      <c r="AC815" s="421"/>
      <c r="AD815" s="206"/>
      <c r="AE815" s="144"/>
      <c r="AF815" s="133"/>
      <c r="AG815" s="144"/>
      <c r="AH815" s="430"/>
      <c r="AI815" s="146"/>
      <c r="AJ815" s="144"/>
      <c r="AK815" s="147"/>
      <c r="AL815" s="114"/>
      <c r="AM815" s="211"/>
      <c r="AN815" s="132"/>
      <c r="AO815" s="132"/>
      <c r="AP815" s="149"/>
      <c r="AQ815" s="150"/>
      <c r="AR815" s="149"/>
      <c r="AS815" s="132"/>
      <c r="AT815" s="132"/>
      <c r="AU815" s="132"/>
      <c r="AV815" s="132"/>
      <c r="AW815" s="132"/>
      <c r="AX815" s="132"/>
      <c r="AY815" s="132"/>
      <c r="AZ815" s="132"/>
      <c r="BA815" s="132"/>
      <c r="BB815" s="132"/>
      <c r="BC815" s="132"/>
      <c r="BD815" s="132"/>
      <c r="BE815" s="132"/>
      <c r="BF815" s="132"/>
      <c r="BG815" s="132"/>
      <c r="BH815" s="132"/>
      <c r="BI815" s="132"/>
      <c r="BJ815" s="132"/>
      <c r="BK815" s="132"/>
      <c r="BL815" s="132"/>
      <c r="BM815" s="132"/>
      <c r="BN815" s="132"/>
    </row>
    <row r="816">
      <c r="A816" s="484" t="b">
        <v>0</v>
      </c>
      <c r="B816" s="94"/>
      <c r="C816" s="95"/>
      <c r="D816" s="96"/>
      <c r="E816" s="97"/>
      <c r="F816" s="98"/>
      <c r="G816" s="98"/>
      <c r="H816" s="98"/>
      <c r="I816" s="98"/>
      <c r="J816" s="98"/>
      <c r="K816" s="96"/>
      <c r="L816" s="96"/>
      <c r="M816" s="96"/>
      <c r="N816" s="270"/>
      <c r="O816" s="369"/>
      <c r="P816" s="370"/>
      <c r="Q816" s="196"/>
      <c r="R816" s="197"/>
      <c r="S816" s="198"/>
      <c r="T816" s="199"/>
      <c r="U816" s="200"/>
      <c r="V816" s="201"/>
      <c r="W816" s="202"/>
      <c r="X816" s="202"/>
      <c r="Y816" s="109"/>
      <c r="Z816" s="280"/>
      <c r="AA816" s="106"/>
      <c r="AB816" s="281"/>
      <c r="AC816" s="282"/>
      <c r="AD816" s="273"/>
      <c r="AE816" s="110"/>
      <c r="AF816" s="99"/>
      <c r="AG816" s="110"/>
      <c r="AH816" s="427"/>
      <c r="AI816" s="112"/>
      <c r="AJ816" s="110"/>
      <c r="AK816" s="113"/>
      <c r="AL816" s="114"/>
      <c r="AM816" s="278"/>
      <c r="AN816" s="98"/>
      <c r="AO816" s="98"/>
      <c r="AP816" s="116"/>
      <c r="AQ816" s="117"/>
      <c r="AR816" s="116"/>
      <c r="AS816" s="98"/>
      <c r="AT816" s="98"/>
      <c r="AU816" s="98"/>
      <c r="AV816" s="98"/>
      <c r="AW816" s="98"/>
      <c r="AX816" s="98"/>
      <c r="AY816" s="98"/>
      <c r="AZ816" s="98"/>
      <c r="BA816" s="98"/>
      <c r="BB816" s="98"/>
      <c r="BC816" s="98"/>
      <c r="BD816" s="98"/>
      <c r="BE816" s="98"/>
      <c r="BF816" s="98"/>
      <c r="BG816" s="98"/>
      <c r="BH816" s="98"/>
      <c r="BI816" s="98"/>
      <c r="BJ816" s="98"/>
      <c r="BK816" s="98"/>
      <c r="BL816" s="98"/>
      <c r="BM816" s="98"/>
      <c r="BN816" s="98"/>
    </row>
    <row r="817">
      <c r="A817" s="485" t="b">
        <v>0</v>
      </c>
      <c r="B817" s="128"/>
      <c r="C817" s="129"/>
      <c r="D817" s="130"/>
      <c r="E817" s="131"/>
      <c r="F817" s="132"/>
      <c r="G817" s="132"/>
      <c r="H817" s="132"/>
      <c r="I817" s="132"/>
      <c r="J817" s="132"/>
      <c r="K817" s="130"/>
      <c r="L817" s="130"/>
      <c r="M817" s="130"/>
      <c r="N817" s="195"/>
      <c r="O817" s="369"/>
      <c r="P817" s="370"/>
      <c r="Q817" s="196"/>
      <c r="R817" s="197"/>
      <c r="S817" s="198"/>
      <c r="T817" s="199"/>
      <c r="U817" s="200"/>
      <c r="V817" s="201"/>
      <c r="W817" s="202"/>
      <c r="X817" s="202"/>
      <c r="Y817" s="143"/>
      <c r="Z817" s="367"/>
      <c r="AA817" s="140"/>
      <c r="AB817" s="420"/>
      <c r="AC817" s="421"/>
      <c r="AD817" s="206"/>
      <c r="AE817" s="144"/>
      <c r="AF817" s="133"/>
      <c r="AG817" s="144"/>
      <c r="AH817" s="430"/>
      <c r="AI817" s="146"/>
      <c r="AJ817" s="144"/>
      <c r="AK817" s="147"/>
      <c r="AL817" s="114"/>
      <c r="AM817" s="211"/>
      <c r="AN817" s="132"/>
      <c r="AO817" s="132"/>
      <c r="AP817" s="149"/>
      <c r="AQ817" s="150"/>
      <c r="AR817" s="149"/>
      <c r="AS817" s="132"/>
      <c r="AT817" s="132"/>
      <c r="AU817" s="132"/>
      <c r="AV817" s="132"/>
      <c r="AW817" s="132"/>
      <c r="AX817" s="132"/>
      <c r="AY817" s="132"/>
      <c r="AZ817" s="132"/>
      <c r="BA817" s="132"/>
      <c r="BB817" s="132"/>
      <c r="BC817" s="132"/>
      <c r="BD817" s="132"/>
      <c r="BE817" s="132"/>
      <c r="BF817" s="132"/>
      <c r="BG817" s="132"/>
      <c r="BH817" s="132"/>
      <c r="BI817" s="132"/>
      <c r="BJ817" s="132"/>
      <c r="BK817" s="132"/>
      <c r="BL817" s="132"/>
      <c r="BM817" s="132"/>
      <c r="BN817" s="132"/>
    </row>
    <row r="818">
      <c r="A818" s="484" t="b">
        <v>0</v>
      </c>
      <c r="B818" s="94"/>
      <c r="C818" s="95"/>
      <c r="D818" s="96"/>
      <c r="E818" s="97"/>
      <c r="F818" s="98"/>
      <c r="G818" s="98"/>
      <c r="H818" s="98"/>
      <c r="I818" s="98"/>
      <c r="J818" s="98"/>
      <c r="K818" s="96"/>
      <c r="L818" s="96"/>
      <c r="M818" s="96"/>
      <c r="N818" s="270"/>
      <c r="O818" s="369"/>
      <c r="P818" s="370"/>
      <c r="Q818" s="196"/>
      <c r="R818" s="197"/>
      <c r="S818" s="198"/>
      <c r="T818" s="199"/>
      <c r="U818" s="200"/>
      <c r="V818" s="201"/>
      <c r="W818" s="202"/>
      <c r="X818" s="202"/>
      <c r="Y818" s="109"/>
      <c r="Z818" s="280"/>
      <c r="AA818" s="106"/>
      <c r="AB818" s="281"/>
      <c r="AC818" s="282"/>
      <c r="AD818" s="273"/>
      <c r="AE818" s="110"/>
      <c r="AF818" s="99"/>
      <c r="AG818" s="110"/>
      <c r="AH818" s="427"/>
      <c r="AI818" s="112"/>
      <c r="AJ818" s="110"/>
      <c r="AK818" s="113"/>
      <c r="AL818" s="114"/>
      <c r="AM818" s="278"/>
      <c r="AN818" s="98"/>
      <c r="AO818" s="98"/>
      <c r="AP818" s="116"/>
      <c r="AQ818" s="117"/>
      <c r="AR818" s="116"/>
      <c r="AS818" s="98"/>
      <c r="AT818" s="98"/>
      <c r="AU818" s="98"/>
      <c r="AV818" s="98"/>
      <c r="AW818" s="98"/>
      <c r="AX818" s="98"/>
      <c r="AY818" s="98"/>
      <c r="AZ818" s="98"/>
      <c r="BA818" s="98"/>
      <c r="BB818" s="98"/>
      <c r="BC818" s="98"/>
      <c r="BD818" s="98"/>
      <c r="BE818" s="98"/>
      <c r="BF818" s="98"/>
      <c r="BG818" s="98"/>
      <c r="BH818" s="98"/>
      <c r="BI818" s="98"/>
      <c r="BJ818" s="98"/>
      <c r="BK818" s="98"/>
      <c r="BL818" s="98"/>
      <c r="BM818" s="98"/>
      <c r="BN818" s="98"/>
    </row>
    <row r="819">
      <c r="A819" s="485" t="b">
        <v>0</v>
      </c>
      <c r="B819" s="128"/>
      <c r="C819" s="129"/>
      <c r="D819" s="130"/>
      <c r="E819" s="131"/>
      <c r="F819" s="132"/>
      <c r="G819" s="132"/>
      <c r="H819" s="132"/>
      <c r="I819" s="132"/>
      <c r="J819" s="132"/>
      <c r="K819" s="130"/>
      <c r="L819" s="130"/>
      <c r="M819" s="130"/>
      <c r="N819" s="195"/>
      <c r="O819" s="369"/>
      <c r="P819" s="370"/>
      <c r="Q819" s="196"/>
      <c r="R819" s="197"/>
      <c r="S819" s="198"/>
      <c r="T819" s="199"/>
      <c r="U819" s="200"/>
      <c r="V819" s="201"/>
      <c r="W819" s="202"/>
      <c r="X819" s="202"/>
      <c r="Y819" s="143"/>
      <c r="Z819" s="367"/>
      <c r="AA819" s="140"/>
      <c r="AB819" s="420"/>
      <c r="AC819" s="421"/>
      <c r="AD819" s="206"/>
      <c r="AE819" s="144"/>
      <c r="AF819" s="133"/>
      <c r="AG819" s="144"/>
      <c r="AH819" s="430"/>
      <c r="AI819" s="146"/>
      <c r="AJ819" s="144"/>
      <c r="AK819" s="147"/>
      <c r="AL819" s="114"/>
      <c r="AM819" s="211"/>
      <c r="AN819" s="132"/>
      <c r="AO819" s="132"/>
      <c r="AP819" s="149"/>
      <c r="AQ819" s="150"/>
      <c r="AR819" s="149"/>
      <c r="AS819" s="132"/>
      <c r="AT819" s="132"/>
      <c r="AU819" s="132"/>
      <c r="AV819" s="132"/>
      <c r="AW819" s="132"/>
      <c r="AX819" s="132"/>
      <c r="AY819" s="132"/>
      <c r="AZ819" s="132"/>
      <c r="BA819" s="132"/>
      <c r="BB819" s="132"/>
      <c r="BC819" s="132"/>
      <c r="BD819" s="132"/>
      <c r="BE819" s="132"/>
      <c r="BF819" s="132"/>
      <c r="BG819" s="132"/>
      <c r="BH819" s="132"/>
      <c r="BI819" s="132"/>
      <c r="BJ819" s="132"/>
      <c r="BK819" s="132"/>
      <c r="BL819" s="132"/>
      <c r="BM819" s="132"/>
      <c r="BN819" s="132"/>
    </row>
    <row r="820">
      <c r="A820" s="484" t="b">
        <v>0</v>
      </c>
      <c r="B820" s="94"/>
      <c r="C820" s="95"/>
      <c r="D820" s="96"/>
      <c r="E820" s="97"/>
      <c r="F820" s="98"/>
      <c r="G820" s="98"/>
      <c r="H820" s="98"/>
      <c r="I820" s="98"/>
      <c r="J820" s="98"/>
      <c r="K820" s="96"/>
      <c r="L820" s="96"/>
      <c r="M820" s="96"/>
      <c r="N820" s="270"/>
      <c r="O820" s="369"/>
      <c r="P820" s="370"/>
      <c r="Q820" s="196"/>
      <c r="R820" s="197"/>
      <c r="S820" s="198"/>
      <c r="T820" s="199"/>
      <c r="U820" s="200"/>
      <c r="V820" s="201"/>
      <c r="W820" s="202"/>
      <c r="X820" s="202"/>
      <c r="Y820" s="109"/>
      <c r="Z820" s="280"/>
      <c r="AA820" s="106"/>
      <c r="AB820" s="281"/>
      <c r="AC820" s="282"/>
      <c r="AD820" s="273"/>
      <c r="AE820" s="110"/>
      <c r="AF820" s="99"/>
      <c r="AG820" s="110"/>
      <c r="AH820" s="427"/>
      <c r="AI820" s="112"/>
      <c r="AJ820" s="110"/>
      <c r="AK820" s="113"/>
      <c r="AL820" s="114"/>
      <c r="AM820" s="278"/>
      <c r="AN820" s="98"/>
      <c r="AO820" s="98"/>
      <c r="AP820" s="116"/>
      <c r="AQ820" s="117"/>
      <c r="AR820" s="116"/>
      <c r="AS820" s="98"/>
      <c r="AT820" s="98"/>
      <c r="AU820" s="98"/>
      <c r="AV820" s="98"/>
      <c r="AW820" s="98"/>
      <c r="AX820" s="98"/>
      <c r="AY820" s="98"/>
      <c r="AZ820" s="98"/>
      <c r="BA820" s="98"/>
      <c r="BB820" s="98"/>
      <c r="BC820" s="98"/>
      <c r="BD820" s="98"/>
      <c r="BE820" s="98"/>
      <c r="BF820" s="98"/>
      <c r="BG820" s="98"/>
      <c r="BH820" s="98"/>
      <c r="BI820" s="98"/>
      <c r="BJ820" s="98"/>
      <c r="BK820" s="98"/>
      <c r="BL820" s="98"/>
      <c r="BM820" s="98"/>
      <c r="BN820" s="98"/>
    </row>
    <row r="821">
      <c r="A821" s="485" t="b">
        <v>0</v>
      </c>
      <c r="B821" s="128"/>
      <c r="C821" s="129"/>
      <c r="D821" s="130"/>
      <c r="E821" s="131"/>
      <c r="F821" s="132"/>
      <c r="G821" s="132"/>
      <c r="H821" s="132"/>
      <c r="I821" s="132"/>
      <c r="J821" s="132"/>
      <c r="K821" s="130"/>
      <c r="L821" s="130"/>
      <c r="M821" s="130"/>
      <c r="N821" s="195"/>
      <c r="O821" s="369"/>
      <c r="P821" s="370"/>
      <c r="Q821" s="196"/>
      <c r="R821" s="197"/>
      <c r="S821" s="198"/>
      <c r="T821" s="199"/>
      <c r="U821" s="200"/>
      <c r="V821" s="201"/>
      <c r="W821" s="202"/>
      <c r="X821" s="202"/>
      <c r="Y821" s="143"/>
      <c r="Z821" s="367"/>
      <c r="AA821" s="140"/>
      <c r="AB821" s="420"/>
      <c r="AC821" s="421"/>
      <c r="AD821" s="206"/>
      <c r="AE821" s="144"/>
      <c r="AF821" s="133"/>
      <c r="AG821" s="144"/>
      <c r="AH821" s="430"/>
      <c r="AI821" s="146"/>
      <c r="AJ821" s="144"/>
      <c r="AK821" s="147"/>
      <c r="AL821" s="114"/>
      <c r="AM821" s="211"/>
      <c r="AN821" s="132"/>
      <c r="AO821" s="132"/>
      <c r="AP821" s="149"/>
      <c r="AQ821" s="150"/>
      <c r="AR821" s="149"/>
      <c r="AS821" s="132"/>
      <c r="AT821" s="132"/>
      <c r="AU821" s="132"/>
      <c r="AV821" s="132"/>
      <c r="AW821" s="132"/>
      <c r="AX821" s="132"/>
      <c r="AY821" s="132"/>
      <c r="AZ821" s="132"/>
      <c r="BA821" s="132"/>
      <c r="BB821" s="132"/>
      <c r="BC821" s="132"/>
      <c r="BD821" s="132"/>
      <c r="BE821" s="132"/>
      <c r="BF821" s="132"/>
      <c r="BG821" s="132"/>
      <c r="BH821" s="132"/>
      <c r="BI821" s="132"/>
      <c r="BJ821" s="132"/>
      <c r="BK821" s="132"/>
      <c r="BL821" s="132"/>
      <c r="BM821" s="132"/>
      <c r="BN821" s="132"/>
    </row>
    <row r="822">
      <c r="A822" s="484" t="b">
        <v>0</v>
      </c>
      <c r="B822" s="94"/>
      <c r="C822" s="95"/>
      <c r="D822" s="96"/>
      <c r="E822" s="97"/>
      <c r="F822" s="98"/>
      <c r="G822" s="98"/>
      <c r="H822" s="98"/>
      <c r="I822" s="98"/>
      <c r="J822" s="98"/>
      <c r="K822" s="96"/>
      <c r="L822" s="96"/>
      <c r="M822" s="96"/>
      <c r="N822" s="270"/>
      <c r="O822" s="369"/>
      <c r="P822" s="370"/>
      <c r="Q822" s="196"/>
      <c r="R822" s="197"/>
      <c r="S822" s="198"/>
      <c r="T822" s="199"/>
      <c r="U822" s="200"/>
      <c r="V822" s="201"/>
      <c r="W822" s="202"/>
      <c r="X822" s="202"/>
      <c r="Y822" s="109"/>
      <c r="Z822" s="280"/>
      <c r="AA822" s="106"/>
      <c r="AB822" s="281"/>
      <c r="AC822" s="282"/>
      <c r="AD822" s="273"/>
      <c r="AE822" s="110"/>
      <c r="AF822" s="99"/>
      <c r="AG822" s="110"/>
      <c r="AH822" s="427"/>
      <c r="AI822" s="112"/>
      <c r="AJ822" s="110"/>
      <c r="AK822" s="113"/>
      <c r="AL822" s="114"/>
      <c r="AM822" s="278"/>
      <c r="AN822" s="98"/>
      <c r="AO822" s="98"/>
      <c r="AP822" s="116"/>
      <c r="AQ822" s="117"/>
      <c r="AR822" s="116"/>
      <c r="AS822" s="98"/>
      <c r="AT822" s="98"/>
      <c r="AU822" s="98"/>
      <c r="AV822" s="98"/>
      <c r="AW822" s="98"/>
      <c r="AX822" s="98"/>
      <c r="AY822" s="98"/>
      <c r="AZ822" s="98"/>
      <c r="BA822" s="98"/>
      <c r="BB822" s="98"/>
      <c r="BC822" s="98"/>
      <c r="BD822" s="98"/>
      <c r="BE822" s="98"/>
      <c r="BF822" s="98"/>
      <c r="BG822" s="98"/>
      <c r="BH822" s="98"/>
      <c r="BI822" s="98"/>
      <c r="BJ822" s="98"/>
      <c r="BK822" s="98"/>
      <c r="BL822" s="98"/>
      <c r="BM822" s="98"/>
      <c r="BN822" s="98"/>
    </row>
    <row r="823">
      <c r="A823" s="485" t="b">
        <v>0</v>
      </c>
      <c r="B823" s="128"/>
      <c r="C823" s="129"/>
      <c r="D823" s="130"/>
      <c r="E823" s="131"/>
      <c r="F823" s="132"/>
      <c r="G823" s="132"/>
      <c r="H823" s="132"/>
      <c r="I823" s="132"/>
      <c r="J823" s="132"/>
      <c r="K823" s="130"/>
      <c r="L823" s="130"/>
      <c r="M823" s="130"/>
      <c r="N823" s="195"/>
      <c r="O823" s="369"/>
      <c r="P823" s="370"/>
      <c r="Q823" s="196"/>
      <c r="R823" s="197"/>
      <c r="S823" s="198"/>
      <c r="T823" s="199"/>
      <c r="U823" s="200"/>
      <c r="V823" s="201"/>
      <c r="W823" s="202"/>
      <c r="X823" s="202"/>
      <c r="Y823" s="143"/>
      <c r="Z823" s="367"/>
      <c r="AA823" s="140"/>
      <c r="AB823" s="420"/>
      <c r="AC823" s="421"/>
      <c r="AD823" s="206"/>
      <c r="AE823" s="144"/>
      <c r="AF823" s="133"/>
      <c r="AG823" s="144"/>
      <c r="AH823" s="430"/>
      <c r="AI823" s="146"/>
      <c r="AJ823" s="144"/>
      <c r="AK823" s="147"/>
      <c r="AL823" s="114"/>
      <c r="AM823" s="211"/>
      <c r="AN823" s="132"/>
      <c r="AO823" s="132"/>
      <c r="AP823" s="149"/>
      <c r="AQ823" s="150"/>
      <c r="AR823" s="149"/>
      <c r="AS823" s="132"/>
      <c r="AT823" s="132"/>
      <c r="AU823" s="132"/>
      <c r="AV823" s="132"/>
      <c r="AW823" s="132"/>
      <c r="AX823" s="132"/>
      <c r="AY823" s="132"/>
      <c r="AZ823" s="132"/>
      <c r="BA823" s="132"/>
      <c r="BB823" s="132"/>
      <c r="BC823" s="132"/>
      <c r="BD823" s="132"/>
      <c r="BE823" s="132"/>
      <c r="BF823" s="132"/>
      <c r="BG823" s="132"/>
      <c r="BH823" s="132"/>
      <c r="BI823" s="132"/>
      <c r="BJ823" s="132"/>
      <c r="BK823" s="132"/>
      <c r="BL823" s="132"/>
      <c r="BM823" s="132"/>
      <c r="BN823" s="132"/>
    </row>
    <row r="824">
      <c r="A824" s="484" t="b">
        <v>0</v>
      </c>
      <c r="B824" s="94"/>
      <c r="C824" s="95"/>
      <c r="D824" s="96"/>
      <c r="E824" s="97"/>
      <c r="F824" s="98"/>
      <c r="G824" s="98"/>
      <c r="H824" s="98"/>
      <c r="I824" s="98"/>
      <c r="J824" s="98"/>
      <c r="K824" s="96"/>
      <c r="L824" s="96"/>
      <c r="M824" s="96"/>
      <c r="N824" s="270"/>
      <c r="O824" s="369"/>
      <c r="P824" s="370"/>
      <c r="Q824" s="196"/>
      <c r="R824" s="197"/>
      <c r="S824" s="198"/>
      <c r="T824" s="199"/>
      <c r="U824" s="200"/>
      <c r="V824" s="201"/>
      <c r="W824" s="202"/>
      <c r="X824" s="202"/>
      <c r="Y824" s="109"/>
      <c r="Z824" s="280"/>
      <c r="AA824" s="106"/>
      <c r="AB824" s="281"/>
      <c r="AC824" s="282"/>
      <c r="AD824" s="273"/>
      <c r="AE824" s="110"/>
      <c r="AF824" s="99"/>
      <c r="AG824" s="110"/>
      <c r="AH824" s="427"/>
      <c r="AI824" s="112"/>
      <c r="AJ824" s="110"/>
      <c r="AK824" s="113"/>
      <c r="AL824" s="114"/>
      <c r="AM824" s="278"/>
      <c r="AN824" s="98"/>
      <c r="AO824" s="98"/>
      <c r="AP824" s="116"/>
      <c r="AQ824" s="117"/>
      <c r="AR824" s="116"/>
      <c r="AS824" s="98"/>
      <c r="AT824" s="98"/>
      <c r="AU824" s="98"/>
      <c r="AV824" s="98"/>
      <c r="AW824" s="98"/>
      <c r="AX824" s="98"/>
      <c r="AY824" s="98"/>
      <c r="AZ824" s="98"/>
      <c r="BA824" s="98"/>
      <c r="BB824" s="98"/>
      <c r="BC824" s="98"/>
      <c r="BD824" s="98"/>
      <c r="BE824" s="98"/>
      <c r="BF824" s="98"/>
      <c r="BG824" s="98"/>
      <c r="BH824" s="98"/>
      <c r="BI824" s="98"/>
      <c r="BJ824" s="98"/>
      <c r="BK824" s="98"/>
      <c r="BL824" s="98"/>
      <c r="BM824" s="98"/>
      <c r="BN824" s="98"/>
    </row>
    <row r="825">
      <c r="A825" s="485" t="b">
        <v>0</v>
      </c>
      <c r="B825" s="128"/>
      <c r="C825" s="129"/>
      <c r="D825" s="130"/>
      <c r="E825" s="131"/>
      <c r="F825" s="132"/>
      <c r="G825" s="132"/>
      <c r="H825" s="132"/>
      <c r="I825" s="132"/>
      <c r="J825" s="132"/>
      <c r="K825" s="130"/>
      <c r="L825" s="130"/>
      <c r="M825" s="130"/>
      <c r="N825" s="195"/>
      <c r="O825" s="369"/>
      <c r="P825" s="370"/>
      <c r="Q825" s="196"/>
      <c r="R825" s="197"/>
      <c r="S825" s="198"/>
      <c r="T825" s="199"/>
      <c r="U825" s="200"/>
      <c r="V825" s="201"/>
      <c r="W825" s="202"/>
      <c r="X825" s="202"/>
      <c r="Y825" s="143"/>
      <c r="Z825" s="367"/>
      <c r="AA825" s="140"/>
      <c r="AB825" s="420"/>
      <c r="AC825" s="421"/>
      <c r="AD825" s="206"/>
      <c r="AE825" s="144"/>
      <c r="AF825" s="133"/>
      <c r="AG825" s="144"/>
      <c r="AH825" s="430"/>
      <c r="AI825" s="146"/>
      <c r="AJ825" s="144"/>
      <c r="AK825" s="147"/>
      <c r="AL825" s="114"/>
      <c r="AM825" s="211"/>
      <c r="AN825" s="132"/>
      <c r="AO825" s="132"/>
      <c r="AP825" s="149"/>
      <c r="AQ825" s="150"/>
      <c r="AR825" s="149"/>
      <c r="AS825" s="132"/>
      <c r="AT825" s="132"/>
      <c r="AU825" s="132"/>
      <c r="AV825" s="132"/>
      <c r="AW825" s="132"/>
      <c r="AX825" s="132"/>
      <c r="AY825" s="132"/>
      <c r="AZ825" s="132"/>
      <c r="BA825" s="132"/>
      <c r="BB825" s="132"/>
      <c r="BC825" s="132"/>
      <c r="BD825" s="132"/>
      <c r="BE825" s="132"/>
      <c r="BF825" s="132"/>
      <c r="BG825" s="132"/>
      <c r="BH825" s="132"/>
      <c r="BI825" s="132"/>
      <c r="BJ825" s="132"/>
      <c r="BK825" s="132"/>
      <c r="BL825" s="132"/>
      <c r="BM825" s="132"/>
      <c r="BN825" s="132"/>
    </row>
    <row r="826">
      <c r="A826" s="484" t="b">
        <v>0</v>
      </c>
      <c r="B826" s="94"/>
      <c r="C826" s="95"/>
      <c r="D826" s="96"/>
      <c r="E826" s="97"/>
      <c r="F826" s="98"/>
      <c r="G826" s="98"/>
      <c r="H826" s="98"/>
      <c r="I826" s="98"/>
      <c r="J826" s="98"/>
      <c r="K826" s="96"/>
      <c r="L826" s="96"/>
      <c r="M826" s="96"/>
      <c r="N826" s="270"/>
      <c r="O826" s="369"/>
      <c r="P826" s="370"/>
      <c r="Q826" s="196"/>
      <c r="R826" s="197"/>
      <c r="S826" s="198"/>
      <c r="T826" s="199"/>
      <c r="U826" s="200"/>
      <c r="V826" s="201"/>
      <c r="W826" s="202"/>
      <c r="X826" s="202"/>
      <c r="Y826" s="109"/>
      <c r="Z826" s="280"/>
      <c r="AA826" s="106"/>
      <c r="AB826" s="281"/>
      <c r="AC826" s="282"/>
      <c r="AD826" s="273"/>
      <c r="AE826" s="110"/>
      <c r="AF826" s="99"/>
      <c r="AG826" s="110"/>
      <c r="AH826" s="427"/>
      <c r="AI826" s="112"/>
      <c r="AJ826" s="110"/>
      <c r="AK826" s="113"/>
      <c r="AL826" s="114"/>
      <c r="AM826" s="278"/>
      <c r="AN826" s="98"/>
      <c r="AO826" s="98"/>
      <c r="AP826" s="116"/>
      <c r="AQ826" s="117"/>
      <c r="AR826" s="116"/>
      <c r="AS826" s="98"/>
      <c r="AT826" s="98"/>
      <c r="AU826" s="98"/>
      <c r="AV826" s="98"/>
      <c r="AW826" s="98"/>
      <c r="AX826" s="98"/>
      <c r="AY826" s="98"/>
      <c r="AZ826" s="98"/>
      <c r="BA826" s="98"/>
      <c r="BB826" s="98"/>
      <c r="BC826" s="98"/>
      <c r="BD826" s="98"/>
      <c r="BE826" s="98"/>
      <c r="BF826" s="98"/>
      <c r="BG826" s="98"/>
      <c r="BH826" s="98"/>
      <c r="BI826" s="98"/>
      <c r="BJ826" s="98"/>
      <c r="BK826" s="98"/>
      <c r="BL826" s="98"/>
      <c r="BM826" s="98"/>
      <c r="BN826" s="98"/>
    </row>
    <row r="827">
      <c r="A827" s="485" t="b">
        <v>0</v>
      </c>
      <c r="B827" s="128"/>
      <c r="C827" s="129"/>
      <c r="D827" s="130"/>
      <c r="E827" s="131"/>
      <c r="F827" s="132"/>
      <c r="G827" s="132"/>
      <c r="H827" s="132"/>
      <c r="I827" s="132"/>
      <c r="J827" s="132"/>
      <c r="K827" s="130"/>
      <c r="L827" s="130"/>
      <c r="M827" s="130"/>
      <c r="N827" s="195"/>
      <c r="O827" s="369"/>
      <c r="P827" s="370"/>
      <c r="Q827" s="196"/>
      <c r="R827" s="197"/>
      <c r="S827" s="198"/>
      <c r="T827" s="199"/>
      <c r="U827" s="200"/>
      <c r="V827" s="201"/>
      <c r="W827" s="202"/>
      <c r="X827" s="202"/>
      <c r="Y827" s="143"/>
      <c r="Z827" s="367"/>
      <c r="AA827" s="140"/>
      <c r="AB827" s="420"/>
      <c r="AC827" s="421"/>
      <c r="AD827" s="206"/>
      <c r="AE827" s="144"/>
      <c r="AF827" s="133"/>
      <c r="AG827" s="144"/>
      <c r="AH827" s="430"/>
      <c r="AI827" s="146"/>
      <c r="AJ827" s="144"/>
      <c r="AK827" s="147"/>
      <c r="AL827" s="114"/>
      <c r="AM827" s="211"/>
      <c r="AN827" s="132"/>
      <c r="AO827" s="132"/>
      <c r="AP827" s="149"/>
      <c r="AQ827" s="150"/>
      <c r="AR827" s="149"/>
      <c r="AS827" s="132"/>
      <c r="AT827" s="132"/>
      <c r="AU827" s="132"/>
      <c r="AV827" s="132"/>
      <c r="AW827" s="132"/>
      <c r="AX827" s="132"/>
      <c r="AY827" s="132"/>
      <c r="AZ827" s="132"/>
      <c r="BA827" s="132"/>
      <c r="BB827" s="132"/>
      <c r="BC827" s="132"/>
      <c r="BD827" s="132"/>
      <c r="BE827" s="132"/>
      <c r="BF827" s="132"/>
      <c r="BG827" s="132"/>
      <c r="BH827" s="132"/>
      <c r="BI827" s="132"/>
      <c r="BJ827" s="132"/>
      <c r="BK827" s="132"/>
      <c r="BL827" s="132"/>
      <c r="BM827" s="132"/>
      <c r="BN827" s="132"/>
    </row>
    <row r="828">
      <c r="A828" s="484" t="b">
        <v>0</v>
      </c>
      <c r="B828" s="94"/>
      <c r="C828" s="95"/>
      <c r="D828" s="96"/>
      <c r="E828" s="97"/>
      <c r="F828" s="98"/>
      <c r="G828" s="98"/>
      <c r="H828" s="98"/>
      <c r="I828" s="98"/>
      <c r="J828" s="98"/>
      <c r="K828" s="96"/>
      <c r="L828" s="96"/>
      <c r="M828" s="96"/>
      <c r="N828" s="270"/>
      <c r="O828" s="369"/>
      <c r="P828" s="370"/>
      <c r="Q828" s="196"/>
      <c r="R828" s="197"/>
      <c r="S828" s="198"/>
      <c r="T828" s="199"/>
      <c r="U828" s="200"/>
      <c r="V828" s="201"/>
      <c r="W828" s="202"/>
      <c r="X828" s="202"/>
      <c r="Y828" s="109"/>
      <c r="Z828" s="280"/>
      <c r="AA828" s="106"/>
      <c r="AB828" s="281"/>
      <c r="AC828" s="282"/>
      <c r="AD828" s="273"/>
      <c r="AE828" s="110"/>
      <c r="AF828" s="99"/>
      <c r="AG828" s="110"/>
      <c r="AH828" s="427"/>
      <c r="AI828" s="112"/>
      <c r="AJ828" s="110"/>
      <c r="AK828" s="113"/>
      <c r="AL828" s="114"/>
      <c r="AM828" s="278"/>
      <c r="AN828" s="98"/>
      <c r="AO828" s="98"/>
      <c r="AP828" s="116"/>
      <c r="AQ828" s="117"/>
      <c r="AR828" s="116"/>
      <c r="AS828" s="98"/>
      <c r="AT828" s="98"/>
      <c r="AU828" s="98"/>
      <c r="AV828" s="98"/>
      <c r="AW828" s="98"/>
      <c r="AX828" s="98"/>
      <c r="AY828" s="98"/>
      <c r="AZ828" s="98"/>
      <c r="BA828" s="98"/>
      <c r="BB828" s="98"/>
      <c r="BC828" s="98"/>
      <c r="BD828" s="98"/>
      <c r="BE828" s="98"/>
      <c r="BF828" s="98"/>
      <c r="BG828" s="98"/>
      <c r="BH828" s="98"/>
      <c r="BI828" s="98"/>
      <c r="BJ828" s="98"/>
      <c r="BK828" s="98"/>
      <c r="BL828" s="98"/>
      <c r="BM828" s="98"/>
      <c r="BN828" s="98"/>
    </row>
    <row r="829">
      <c r="A829" s="485" t="b">
        <v>0</v>
      </c>
      <c r="B829" s="128"/>
      <c r="C829" s="129"/>
      <c r="D829" s="130"/>
      <c r="E829" s="131"/>
      <c r="F829" s="132"/>
      <c r="G829" s="132"/>
      <c r="H829" s="132"/>
      <c r="I829" s="132"/>
      <c r="J829" s="132"/>
      <c r="K829" s="130"/>
      <c r="L829" s="130"/>
      <c r="M829" s="130"/>
      <c r="N829" s="195"/>
      <c r="O829" s="369"/>
      <c r="P829" s="370"/>
      <c r="Q829" s="196"/>
      <c r="R829" s="197"/>
      <c r="S829" s="198"/>
      <c r="T829" s="199"/>
      <c r="U829" s="200"/>
      <c r="V829" s="201"/>
      <c r="W829" s="202"/>
      <c r="X829" s="202"/>
      <c r="Y829" s="143"/>
      <c r="Z829" s="367"/>
      <c r="AA829" s="140"/>
      <c r="AB829" s="420"/>
      <c r="AC829" s="421"/>
      <c r="AD829" s="206"/>
      <c r="AE829" s="144"/>
      <c r="AF829" s="133"/>
      <c r="AG829" s="144"/>
      <c r="AH829" s="430"/>
      <c r="AI829" s="146"/>
      <c r="AJ829" s="144"/>
      <c r="AK829" s="147"/>
      <c r="AL829" s="114"/>
      <c r="AM829" s="211"/>
      <c r="AN829" s="132"/>
      <c r="AO829" s="132"/>
      <c r="AP829" s="149"/>
      <c r="AQ829" s="150"/>
      <c r="AR829" s="149"/>
      <c r="AS829" s="132"/>
      <c r="AT829" s="132"/>
      <c r="AU829" s="132"/>
      <c r="AV829" s="132"/>
      <c r="AW829" s="132"/>
      <c r="AX829" s="132"/>
      <c r="AY829" s="132"/>
      <c r="AZ829" s="132"/>
      <c r="BA829" s="132"/>
      <c r="BB829" s="132"/>
      <c r="BC829" s="132"/>
      <c r="BD829" s="132"/>
      <c r="BE829" s="132"/>
      <c r="BF829" s="132"/>
      <c r="BG829" s="132"/>
      <c r="BH829" s="132"/>
      <c r="BI829" s="132"/>
      <c r="BJ829" s="132"/>
      <c r="BK829" s="132"/>
      <c r="BL829" s="132"/>
      <c r="BM829" s="132"/>
      <c r="BN829" s="132"/>
    </row>
    <row r="830">
      <c r="A830" s="484" t="b">
        <v>0</v>
      </c>
      <c r="B830" s="94"/>
      <c r="C830" s="95"/>
      <c r="D830" s="96"/>
      <c r="E830" s="97"/>
      <c r="F830" s="98"/>
      <c r="G830" s="98"/>
      <c r="H830" s="98"/>
      <c r="I830" s="98"/>
      <c r="J830" s="98"/>
      <c r="K830" s="96"/>
      <c r="L830" s="96"/>
      <c r="M830" s="96"/>
      <c r="N830" s="270"/>
      <c r="O830" s="369"/>
      <c r="P830" s="370"/>
      <c r="Q830" s="196"/>
      <c r="R830" s="197"/>
      <c r="S830" s="198"/>
      <c r="T830" s="199"/>
      <c r="U830" s="200"/>
      <c r="V830" s="201"/>
      <c r="W830" s="202"/>
      <c r="X830" s="202"/>
      <c r="Y830" s="109"/>
      <c r="Z830" s="280"/>
      <c r="AA830" s="106"/>
      <c r="AB830" s="281"/>
      <c r="AC830" s="282"/>
      <c r="AD830" s="273"/>
      <c r="AE830" s="110"/>
      <c r="AF830" s="99"/>
      <c r="AG830" s="110"/>
      <c r="AH830" s="427"/>
      <c r="AI830" s="112"/>
      <c r="AJ830" s="110"/>
      <c r="AK830" s="113"/>
      <c r="AL830" s="114"/>
      <c r="AM830" s="278"/>
      <c r="AN830" s="98"/>
      <c r="AO830" s="98"/>
      <c r="AP830" s="116"/>
      <c r="AQ830" s="117"/>
      <c r="AR830" s="116"/>
      <c r="AS830" s="98"/>
      <c r="AT830" s="98"/>
      <c r="AU830" s="98"/>
      <c r="AV830" s="98"/>
      <c r="AW830" s="98"/>
      <c r="AX830" s="98"/>
      <c r="AY830" s="98"/>
      <c r="AZ830" s="98"/>
      <c r="BA830" s="98"/>
      <c r="BB830" s="98"/>
      <c r="BC830" s="98"/>
      <c r="BD830" s="98"/>
      <c r="BE830" s="98"/>
      <c r="BF830" s="98"/>
      <c r="BG830" s="98"/>
      <c r="BH830" s="98"/>
      <c r="BI830" s="98"/>
      <c r="BJ830" s="98"/>
      <c r="BK830" s="98"/>
      <c r="BL830" s="98"/>
      <c r="BM830" s="98"/>
      <c r="BN830" s="98"/>
    </row>
    <row r="831">
      <c r="A831" s="485" t="b">
        <v>0</v>
      </c>
      <c r="B831" s="128"/>
      <c r="C831" s="129"/>
      <c r="D831" s="130"/>
      <c r="E831" s="131"/>
      <c r="F831" s="132"/>
      <c r="G831" s="132"/>
      <c r="H831" s="132"/>
      <c r="I831" s="132"/>
      <c r="J831" s="132"/>
      <c r="K831" s="130"/>
      <c r="L831" s="130"/>
      <c r="M831" s="130"/>
      <c r="N831" s="195"/>
      <c r="O831" s="369"/>
      <c r="P831" s="370"/>
      <c r="Q831" s="196"/>
      <c r="R831" s="197"/>
      <c r="S831" s="198"/>
      <c r="T831" s="199"/>
      <c r="U831" s="200"/>
      <c r="V831" s="201"/>
      <c r="W831" s="202"/>
      <c r="X831" s="202"/>
      <c r="Y831" s="143"/>
      <c r="Z831" s="367"/>
      <c r="AA831" s="140"/>
      <c r="AB831" s="420"/>
      <c r="AC831" s="421"/>
      <c r="AD831" s="206"/>
      <c r="AE831" s="144"/>
      <c r="AF831" s="133"/>
      <c r="AG831" s="144"/>
      <c r="AH831" s="430"/>
      <c r="AI831" s="146"/>
      <c r="AJ831" s="144"/>
      <c r="AK831" s="147"/>
      <c r="AL831" s="114"/>
      <c r="AM831" s="211"/>
      <c r="AN831" s="132"/>
      <c r="AO831" s="132"/>
      <c r="AP831" s="149"/>
      <c r="AQ831" s="150"/>
      <c r="AR831" s="149"/>
      <c r="AS831" s="132"/>
      <c r="AT831" s="132"/>
      <c r="AU831" s="132"/>
      <c r="AV831" s="132"/>
      <c r="AW831" s="132"/>
      <c r="AX831" s="132"/>
      <c r="AY831" s="132"/>
      <c r="AZ831" s="132"/>
      <c r="BA831" s="132"/>
      <c r="BB831" s="132"/>
      <c r="BC831" s="132"/>
      <c r="BD831" s="132"/>
      <c r="BE831" s="132"/>
      <c r="BF831" s="132"/>
      <c r="BG831" s="132"/>
      <c r="BH831" s="132"/>
      <c r="BI831" s="132"/>
      <c r="BJ831" s="132"/>
      <c r="BK831" s="132"/>
      <c r="BL831" s="132"/>
      <c r="BM831" s="132"/>
      <c r="BN831" s="132"/>
    </row>
    <row r="832">
      <c r="A832" s="484" t="b">
        <v>0</v>
      </c>
      <c r="B832" s="94"/>
      <c r="C832" s="95"/>
      <c r="D832" s="96"/>
      <c r="E832" s="97"/>
      <c r="F832" s="98"/>
      <c r="G832" s="98"/>
      <c r="H832" s="98"/>
      <c r="I832" s="98"/>
      <c r="J832" s="98"/>
      <c r="K832" s="96"/>
      <c r="L832" s="96"/>
      <c r="M832" s="96"/>
      <c r="N832" s="270"/>
      <c r="O832" s="369"/>
      <c r="P832" s="370"/>
      <c r="Q832" s="196"/>
      <c r="R832" s="197"/>
      <c r="S832" s="198"/>
      <c r="T832" s="199"/>
      <c r="U832" s="200"/>
      <c r="V832" s="201"/>
      <c r="W832" s="202"/>
      <c r="X832" s="202"/>
      <c r="Y832" s="109"/>
      <c r="Z832" s="280"/>
      <c r="AA832" s="106"/>
      <c r="AB832" s="281"/>
      <c r="AC832" s="282"/>
      <c r="AD832" s="273"/>
      <c r="AE832" s="110"/>
      <c r="AF832" s="99"/>
      <c r="AG832" s="110"/>
      <c r="AH832" s="427"/>
      <c r="AI832" s="112"/>
      <c r="AJ832" s="110"/>
      <c r="AK832" s="113"/>
      <c r="AL832" s="114"/>
      <c r="AM832" s="278"/>
      <c r="AN832" s="98"/>
      <c r="AO832" s="98"/>
      <c r="AP832" s="116"/>
      <c r="AQ832" s="117"/>
      <c r="AR832" s="116"/>
      <c r="AS832" s="98"/>
      <c r="AT832" s="98"/>
      <c r="AU832" s="98"/>
      <c r="AV832" s="98"/>
      <c r="AW832" s="98"/>
      <c r="AX832" s="98"/>
      <c r="AY832" s="98"/>
      <c r="AZ832" s="98"/>
      <c r="BA832" s="98"/>
      <c r="BB832" s="98"/>
      <c r="BC832" s="98"/>
      <c r="BD832" s="98"/>
      <c r="BE832" s="98"/>
      <c r="BF832" s="98"/>
      <c r="BG832" s="98"/>
      <c r="BH832" s="98"/>
      <c r="BI832" s="98"/>
      <c r="BJ832" s="98"/>
      <c r="BK832" s="98"/>
      <c r="BL832" s="98"/>
      <c r="BM832" s="98"/>
      <c r="BN832" s="98"/>
    </row>
    <row r="833">
      <c r="A833" s="485" t="b">
        <v>0</v>
      </c>
      <c r="B833" s="128"/>
      <c r="C833" s="129"/>
      <c r="D833" s="130"/>
      <c r="E833" s="131"/>
      <c r="F833" s="132"/>
      <c r="G833" s="132"/>
      <c r="H833" s="132"/>
      <c r="I833" s="132"/>
      <c r="J833" s="132"/>
      <c r="K833" s="130"/>
      <c r="L833" s="130"/>
      <c r="M833" s="130"/>
      <c r="N833" s="195"/>
      <c r="O833" s="369"/>
      <c r="P833" s="370"/>
      <c r="Q833" s="196"/>
      <c r="R833" s="197"/>
      <c r="S833" s="198"/>
      <c r="T833" s="199"/>
      <c r="U833" s="200"/>
      <c r="V833" s="201"/>
      <c r="W833" s="202"/>
      <c r="X833" s="202"/>
      <c r="Y833" s="143"/>
      <c r="Z833" s="367"/>
      <c r="AA833" s="140"/>
      <c r="AB833" s="420"/>
      <c r="AC833" s="421"/>
      <c r="AD833" s="206"/>
      <c r="AE833" s="144"/>
      <c r="AF833" s="133"/>
      <c r="AG833" s="144"/>
      <c r="AH833" s="430"/>
      <c r="AI833" s="146"/>
      <c r="AJ833" s="144"/>
      <c r="AK833" s="147"/>
      <c r="AL833" s="114"/>
      <c r="AM833" s="211"/>
      <c r="AN833" s="132"/>
      <c r="AO833" s="132"/>
      <c r="AP833" s="149"/>
      <c r="AQ833" s="150"/>
      <c r="AR833" s="149"/>
      <c r="AS833" s="132"/>
      <c r="AT833" s="132"/>
      <c r="AU833" s="132"/>
      <c r="AV833" s="132"/>
      <c r="AW833" s="132"/>
      <c r="AX833" s="132"/>
      <c r="AY833" s="132"/>
      <c r="AZ833" s="132"/>
      <c r="BA833" s="132"/>
      <c r="BB833" s="132"/>
      <c r="BC833" s="132"/>
      <c r="BD833" s="132"/>
      <c r="BE833" s="132"/>
      <c r="BF833" s="132"/>
      <c r="BG833" s="132"/>
      <c r="BH833" s="132"/>
      <c r="BI833" s="132"/>
      <c r="BJ833" s="132"/>
      <c r="BK833" s="132"/>
      <c r="BL833" s="132"/>
      <c r="BM833" s="132"/>
      <c r="BN833" s="132"/>
    </row>
    <row r="834">
      <c r="A834" s="484" t="b">
        <v>0</v>
      </c>
      <c r="B834" s="94"/>
      <c r="C834" s="95"/>
      <c r="D834" s="96"/>
      <c r="E834" s="97"/>
      <c r="F834" s="98"/>
      <c r="G834" s="98"/>
      <c r="H834" s="98"/>
      <c r="I834" s="98"/>
      <c r="J834" s="98"/>
      <c r="K834" s="96"/>
      <c r="L834" s="96"/>
      <c r="M834" s="96"/>
      <c r="N834" s="270"/>
      <c r="O834" s="369"/>
      <c r="P834" s="370"/>
      <c r="Q834" s="196"/>
      <c r="R834" s="197"/>
      <c r="S834" s="198"/>
      <c r="T834" s="199"/>
      <c r="U834" s="200"/>
      <c r="V834" s="201"/>
      <c r="W834" s="202"/>
      <c r="X834" s="202"/>
      <c r="Y834" s="109"/>
      <c r="Z834" s="280"/>
      <c r="AA834" s="106"/>
      <c r="AB834" s="281"/>
      <c r="AC834" s="282"/>
      <c r="AD834" s="273"/>
      <c r="AE834" s="110"/>
      <c r="AF834" s="99"/>
      <c r="AG834" s="110"/>
      <c r="AH834" s="427"/>
      <c r="AI834" s="112"/>
      <c r="AJ834" s="110"/>
      <c r="AK834" s="113"/>
      <c r="AL834" s="114"/>
      <c r="AM834" s="278"/>
      <c r="AN834" s="98"/>
      <c r="AO834" s="98"/>
      <c r="AP834" s="116"/>
      <c r="AQ834" s="117"/>
      <c r="AR834" s="116"/>
      <c r="AS834" s="98"/>
      <c r="AT834" s="98"/>
      <c r="AU834" s="98"/>
      <c r="AV834" s="98"/>
      <c r="AW834" s="98"/>
      <c r="AX834" s="98"/>
      <c r="AY834" s="98"/>
      <c r="AZ834" s="98"/>
      <c r="BA834" s="98"/>
      <c r="BB834" s="98"/>
      <c r="BC834" s="98"/>
      <c r="BD834" s="98"/>
      <c r="BE834" s="98"/>
      <c r="BF834" s="98"/>
      <c r="BG834" s="98"/>
      <c r="BH834" s="98"/>
      <c r="BI834" s="98"/>
      <c r="BJ834" s="98"/>
      <c r="BK834" s="98"/>
      <c r="BL834" s="98"/>
      <c r="BM834" s="98"/>
      <c r="BN834" s="98"/>
    </row>
    <row r="835">
      <c r="A835" s="485" t="b">
        <v>0</v>
      </c>
      <c r="B835" s="128"/>
      <c r="C835" s="129"/>
      <c r="D835" s="130"/>
      <c r="E835" s="131"/>
      <c r="F835" s="132"/>
      <c r="G835" s="132"/>
      <c r="H835" s="132"/>
      <c r="I835" s="132"/>
      <c r="J835" s="132"/>
      <c r="K835" s="130"/>
      <c r="L835" s="130"/>
      <c r="M835" s="130"/>
      <c r="N835" s="195"/>
      <c r="O835" s="369"/>
      <c r="P835" s="370"/>
      <c r="Q835" s="196"/>
      <c r="R835" s="197"/>
      <c r="S835" s="198"/>
      <c r="T835" s="199"/>
      <c r="U835" s="200"/>
      <c r="V835" s="201"/>
      <c r="W835" s="202"/>
      <c r="X835" s="202"/>
      <c r="Y835" s="143"/>
      <c r="Z835" s="367"/>
      <c r="AA835" s="140"/>
      <c r="AB835" s="420"/>
      <c r="AC835" s="421"/>
      <c r="AD835" s="206"/>
      <c r="AE835" s="144"/>
      <c r="AF835" s="133"/>
      <c r="AG835" s="144"/>
      <c r="AH835" s="430"/>
      <c r="AI835" s="146"/>
      <c r="AJ835" s="144"/>
      <c r="AK835" s="147"/>
      <c r="AL835" s="114"/>
      <c r="AM835" s="211"/>
      <c r="AN835" s="132"/>
      <c r="AO835" s="132"/>
      <c r="AP835" s="149"/>
      <c r="AQ835" s="150"/>
      <c r="AR835" s="149"/>
      <c r="AS835" s="132"/>
      <c r="AT835" s="132"/>
      <c r="AU835" s="132"/>
      <c r="AV835" s="132"/>
      <c r="AW835" s="132"/>
      <c r="AX835" s="132"/>
      <c r="AY835" s="132"/>
      <c r="AZ835" s="132"/>
      <c r="BA835" s="132"/>
      <c r="BB835" s="132"/>
      <c r="BC835" s="132"/>
      <c r="BD835" s="132"/>
      <c r="BE835" s="132"/>
      <c r="BF835" s="132"/>
      <c r="BG835" s="132"/>
      <c r="BH835" s="132"/>
      <c r="BI835" s="132"/>
      <c r="BJ835" s="132"/>
      <c r="BK835" s="132"/>
      <c r="BL835" s="132"/>
      <c r="BM835" s="132"/>
      <c r="BN835" s="132"/>
    </row>
    <row r="836">
      <c r="A836" s="484" t="b">
        <v>0</v>
      </c>
      <c r="B836" s="94"/>
      <c r="C836" s="95"/>
      <c r="D836" s="96"/>
      <c r="E836" s="97"/>
      <c r="F836" s="98"/>
      <c r="G836" s="98"/>
      <c r="H836" s="98"/>
      <c r="I836" s="98"/>
      <c r="J836" s="98"/>
      <c r="K836" s="96"/>
      <c r="L836" s="96"/>
      <c r="M836" s="96"/>
      <c r="N836" s="270"/>
      <c r="O836" s="369"/>
      <c r="P836" s="370"/>
      <c r="Q836" s="196"/>
      <c r="R836" s="197"/>
      <c r="S836" s="198"/>
      <c r="T836" s="199"/>
      <c r="U836" s="200"/>
      <c r="V836" s="201"/>
      <c r="W836" s="202"/>
      <c r="X836" s="202"/>
      <c r="Y836" s="109"/>
      <c r="Z836" s="280"/>
      <c r="AA836" s="106"/>
      <c r="AB836" s="281"/>
      <c r="AC836" s="282"/>
      <c r="AD836" s="273"/>
      <c r="AE836" s="110"/>
      <c r="AF836" s="99"/>
      <c r="AG836" s="110"/>
      <c r="AH836" s="427"/>
      <c r="AI836" s="112"/>
      <c r="AJ836" s="110"/>
      <c r="AK836" s="113"/>
      <c r="AL836" s="114"/>
      <c r="AM836" s="278"/>
      <c r="AN836" s="98"/>
      <c r="AO836" s="98"/>
      <c r="AP836" s="116"/>
      <c r="AQ836" s="117"/>
      <c r="AR836" s="116"/>
      <c r="AS836" s="98"/>
      <c r="AT836" s="98"/>
      <c r="AU836" s="98"/>
      <c r="AV836" s="98"/>
      <c r="AW836" s="98"/>
      <c r="AX836" s="98"/>
      <c r="AY836" s="98"/>
      <c r="AZ836" s="98"/>
      <c r="BA836" s="98"/>
      <c r="BB836" s="98"/>
      <c r="BC836" s="98"/>
      <c r="BD836" s="98"/>
      <c r="BE836" s="98"/>
      <c r="BF836" s="98"/>
      <c r="BG836" s="98"/>
      <c r="BH836" s="98"/>
      <c r="BI836" s="98"/>
      <c r="BJ836" s="98"/>
      <c r="BK836" s="98"/>
      <c r="BL836" s="98"/>
      <c r="BM836" s="98"/>
      <c r="BN836" s="98"/>
    </row>
    <row r="837">
      <c r="A837" s="485" t="b">
        <v>0</v>
      </c>
      <c r="B837" s="128"/>
      <c r="C837" s="129"/>
      <c r="D837" s="130"/>
      <c r="E837" s="131"/>
      <c r="F837" s="132"/>
      <c r="G837" s="132"/>
      <c r="H837" s="132"/>
      <c r="I837" s="132"/>
      <c r="J837" s="132"/>
      <c r="K837" s="130"/>
      <c r="L837" s="130"/>
      <c r="M837" s="130"/>
      <c r="N837" s="195"/>
      <c r="O837" s="369"/>
      <c r="P837" s="370"/>
      <c r="Q837" s="196"/>
      <c r="R837" s="197"/>
      <c r="S837" s="198"/>
      <c r="T837" s="199"/>
      <c r="U837" s="200"/>
      <c r="V837" s="201"/>
      <c r="W837" s="202"/>
      <c r="X837" s="202"/>
      <c r="Y837" s="143"/>
      <c r="Z837" s="367"/>
      <c r="AA837" s="140"/>
      <c r="AB837" s="420"/>
      <c r="AC837" s="421"/>
      <c r="AD837" s="206"/>
      <c r="AE837" s="144"/>
      <c r="AF837" s="133"/>
      <c r="AG837" s="144"/>
      <c r="AH837" s="430"/>
      <c r="AI837" s="146"/>
      <c r="AJ837" s="144"/>
      <c r="AK837" s="147"/>
      <c r="AL837" s="114"/>
      <c r="AM837" s="211"/>
      <c r="AN837" s="132"/>
      <c r="AO837" s="132"/>
      <c r="AP837" s="149"/>
      <c r="AQ837" s="150"/>
      <c r="AR837" s="149"/>
      <c r="AS837" s="132"/>
      <c r="AT837" s="132"/>
      <c r="AU837" s="132"/>
      <c r="AV837" s="132"/>
      <c r="AW837" s="132"/>
      <c r="AX837" s="132"/>
      <c r="AY837" s="132"/>
      <c r="AZ837" s="132"/>
      <c r="BA837" s="132"/>
      <c r="BB837" s="132"/>
      <c r="BC837" s="132"/>
      <c r="BD837" s="132"/>
      <c r="BE837" s="132"/>
      <c r="BF837" s="132"/>
      <c r="BG837" s="132"/>
      <c r="BH837" s="132"/>
      <c r="BI837" s="132"/>
      <c r="BJ837" s="132"/>
      <c r="BK837" s="132"/>
      <c r="BL837" s="132"/>
      <c r="BM837" s="132"/>
      <c r="BN837" s="132"/>
    </row>
    <row r="838">
      <c r="A838" s="484" t="b">
        <v>0</v>
      </c>
      <c r="B838" s="94"/>
      <c r="C838" s="95"/>
      <c r="D838" s="96"/>
      <c r="E838" s="97"/>
      <c r="F838" s="98"/>
      <c r="G838" s="98"/>
      <c r="H838" s="98"/>
      <c r="I838" s="98"/>
      <c r="J838" s="98"/>
      <c r="K838" s="96"/>
      <c r="L838" s="96"/>
      <c r="M838" s="96"/>
      <c r="N838" s="270"/>
      <c r="O838" s="369"/>
      <c r="P838" s="370"/>
      <c r="Q838" s="196"/>
      <c r="R838" s="197"/>
      <c r="S838" s="198"/>
      <c r="T838" s="199"/>
      <c r="U838" s="200"/>
      <c r="V838" s="201"/>
      <c r="W838" s="202"/>
      <c r="X838" s="202"/>
      <c r="Y838" s="109"/>
      <c r="Z838" s="280"/>
      <c r="AA838" s="106"/>
      <c r="AB838" s="281"/>
      <c r="AC838" s="282"/>
      <c r="AD838" s="273"/>
      <c r="AE838" s="110"/>
      <c r="AF838" s="99"/>
      <c r="AG838" s="110"/>
      <c r="AH838" s="427"/>
      <c r="AI838" s="112"/>
      <c r="AJ838" s="110"/>
      <c r="AK838" s="113"/>
      <c r="AL838" s="114"/>
      <c r="AM838" s="278"/>
      <c r="AN838" s="98"/>
      <c r="AO838" s="98"/>
      <c r="AP838" s="116"/>
      <c r="AQ838" s="117"/>
      <c r="AR838" s="116"/>
      <c r="AS838" s="98"/>
      <c r="AT838" s="98"/>
      <c r="AU838" s="98"/>
      <c r="AV838" s="98"/>
      <c r="AW838" s="98"/>
      <c r="AX838" s="98"/>
      <c r="AY838" s="98"/>
      <c r="AZ838" s="98"/>
      <c r="BA838" s="98"/>
      <c r="BB838" s="98"/>
      <c r="BC838" s="98"/>
      <c r="BD838" s="98"/>
      <c r="BE838" s="98"/>
      <c r="BF838" s="98"/>
      <c r="BG838" s="98"/>
      <c r="BH838" s="98"/>
      <c r="BI838" s="98"/>
      <c r="BJ838" s="98"/>
      <c r="BK838" s="98"/>
      <c r="BL838" s="98"/>
      <c r="BM838" s="98"/>
      <c r="BN838" s="98"/>
    </row>
    <row r="839">
      <c r="A839" s="485" t="b">
        <v>0</v>
      </c>
      <c r="B839" s="128"/>
      <c r="C839" s="129"/>
      <c r="D839" s="130"/>
      <c r="E839" s="131"/>
      <c r="F839" s="132"/>
      <c r="G839" s="132"/>
      <c r="H839" s="132"/>
      <c r="I839" s="132"/>
      <c r="J839" s="132"/>
      <c r="K839" s="130"/>
      <c r="L839" s="130"/>
      <c r="M839" s="130"/>
      <c r="N839" s="195"/>
      <c r="O839" s="369"/>
      <c r="P839" s="370"/>
      <c r="Q839" s="196"/>
      <c r="R839" s="197"/>
      <c r="S839" s="198"/>
      <c r="T839" s="199"/>
      <c r="U839" s="200"/>
      <c r="V839" s="201"/>
      <c r="W839" s="202"/>
      <c r="X839" s="202"/>
      <c r="Y839" s="143"/>
      <c r="Z839" s="367"/>
      <c r="AA839" s="140"/>
      <c r="AB839" s="420"/>
      <c r="AC839" s="421"/>
      <c r="AD839" s="206"/>
      <c r="AE839" s="144"/>
      <c r="AF839" s="133"/>
      <c r="AG839" s="144"/>
      <c r="AH839" s="430"/>
      <c r="AI839" s="146"/>
      <c r="AJ839" s="144"/>
      <c r="AK839" s="147"/>
      <c r="AL839" s="114"/>
      <c r="AM839" s="211"/>
      <c r="AN839" s="132"/>
      <c r="AO839" s="132"/>
      <c r="AP839" s="149"/>
      <c r="AQ839" s="150"/>
      <c r="AR839" s="149"/>
      <c r="AS839" s="132"/>
      <c r="AT839" s="132"/>
      <c r="AU839" s="132"/>
      <c r="AV839" s="132"/>
      <c r="AW839" s="132"/>
      <c r="AX839" s="132"/>
      <c r="AY839" s="132"/>
      <c r="AZ839" s="132"/>
      <c r="BA839" s="132"/>
      <c r="BB839" s="132"/>
      <c r="BC839" s="132"/>
      <c r="BD839" s="132"/>
      <c r="BE839" s="132"/>
      <c r="BF839" s="132"/>
      <c r="BG839" s="132"/>
      <c r="BH839" s="132"/>
      <c r="BI839" s="132"/>
      <c r="BJ839" s="132"/>
      <c r="BK839" s="132"/>
      <c r="BL839" s="132"/>
      <c r="BM839" s="132"/>
      <c r="BN839" s="132"/>
    </row>
    <row r="840">
      <c r="A840" s="484" t="b">
        <v>0</v>
      </c>
      <c r="B840" s="94"/>
      <c r="C840" s="95"/>
      <c r="D840" s="96"/>
      <c r="E840" s="97"/>
      <c r="F840" s="98"/>
      <c r="G840" s="98"/>
      <c r="H840" s="98"/>
      <c r="I840" s="98"/>
      <c r="J840" s="98"/>
      <c r="K840" s="96"/>
      <c r="L840" s="96"/>
      <c r="M840" s="96"/>
      <c r="N840" s="270"/>
      <c r="O840" s="369"/>
      <c r="P840" s="370"/>
      <c r="Q840" s="196"/>
      <c r="R840" s="197"/>
      <c r="S840" s="198"/>
      <c r="T840" s="199"/>
      <c r="U840" s="200"/>
      <c r="V840" s="201"/>
      <c r="W840" s="202"/>
      <c r="X840" s="202"/>
      <c r="Y840" s="109"/>
      <c r="Z840" s="280"/>
      <c r="AA840" s="106"/>
      <c r="AB840" s="281"/>
      <c r="AC840" s="282"/>
      <c r="AD840" s="273"/>
      <c r="AE840" s="110"/>
      <c r="AF840" s="99"/>
      <c r="AG840" s="110"/>
      <c r="AH840" s="427"/>
      <c r="AI840" s="112"/>
      <c r="AJ840" s="110"/>
      <c r="AK840" s="113"/>
      <c r="AL840" s="114"/>
      <c r="AM840" s="278"/>
      <c r="AN840" s="98"/>
      <c r="AO840" s="98"/>
      <c r="AP840" s="116"/>
      <c r="AQ840" s="117"/>
      <c r="AR840" s="116"/>
      <c r="AS840" s="98"/>
      <c r="AT840" s="98"/>
      <c r="AU840" s="98"/>
      <c r="AV840" s="98"/>
      <c r="AW840" s="98"/>
      <c r="AX840" s="98"/>
      <c r="AY840" s="98"/>
      <c r="AZ840" s="98"/>
      <c r="BA840" s="98"/>
      <c r="BB840" s="98"/>
      <c r="BC840" s="98"/>
      <c r="BD840" s="98"/>
      <c r="BE840" s="98"/>
      <c r="BF840" s="98"/>
      <c r="BG840" s="98"/>
      <c r="BH840" s="98"/>
      <c r="BI840" s="98"/>
      <c r="BJ840" s="98"/>
      <c r="BK840" s="98"/>
      <c r="BL840" s="98"/>
      <c r="BM840" s="98"/>
      <c r="BN840" s="98"/>
    </row>
    <row r="841">
      <c r="A841" s="485" t="b">
        <v>0</v>
      </c>
      <c r="B841" s="128"/>
      <c r="C841" s="129"/>
      <c r="D841" s="130"/>
      <c r="E841" s="131"/>
      <c r="F841" s="132"/>
      <c r="G841" s="132"/>
      <c r="H841" s="132"/>
      <c r="I841" s="132"/>
      <c r="J841" s="132"/>
      <c r="K841" s="130"/>
      <c r="L841" s="130"/>
      <c r="M841" s="130"/>
      <c r="N841" s="195"/>
      <c r="O841" s="369"/>
      <c r="P841" s="370"/>
      <c r="Q841" s="196"/>
      <c r="R841" s="197"/>
      <c r="S841" s="198"/>
      <c r="T841" s="199"/>
      <c r="U841" s="200"/>
      <c r="V841" s="201"/>
      <c r="W841" s="202"/>
      <c r="X841" s="202"/>
      <c r="Y841" s="143"/>
      <c r="Z841" s="367"/>
      <c r="AA841" s="140"/>
      <c r="AB841" s="420"/>
      <c r="AC841" s="421"/>
      <c r="AD841" s="206"/>
      <c r="AE841" s="144"/>
      <c r="AF841" s="133"/>
      <c r="AG841" s="144"/>
      <c r="AH841" s="430"/>
      <c r="AI841" s="146"/>
      <c r="AJ841" s="144"/>
      <c r="AK841" s="147"/>
      <c r="AL841" s="114"/>
      <c r="AM841" s="211"/>
      <c r="AN841" s="132"/>
      <c r="AO841" s="132"/>
      <c r="AP841" s="149"/>
      <c r="AQ841" s="150"/>
      <c r="AR841" s="149"/>
      <c r="AS841" s="132"/>
      <c r="AT841" s="132"/>
      <c r="AU841" s="132"/>
      <c r="AV841" s="132"/>
      <c r="AW841" s="132"/>
      <c r="AX841" s="132"/>
      <c r="AY841" s="132"/>
      <c r="AZ841" s="132"/>
      <c r="BA841" s="132"/>
      <c r="BB841" s="132"/>
      <c r="BC841" s="132"/>
      <c r="BD841" s="132"/>
      <c r="BE841" s="132"/>
      <c r="BF841" s="132"/>
      <c r="BG841" s="132"/>
      <c r="BH841" s="132"/>
      <c r="BI841" s="132"/>
      <c r="BJ841" s="132"/>
      <c r="BK841" s="132"/>
      <c r="BL841" s="132"/>
      <c r="BM841" s="132"/>
      <c r="BN841" s="132"/>
    </row>
    <row r="842">
      <c r="A842" s="484" t="b">
        <v>0</v>
      </c>
      <c r="B842" s="94"/>
      <c r="C842" s="95"/>
      <c r="D842" s="96"/>
      <c r="E842" s="97"/>
      <c r="F842" s="98"/>
      <c r="G842" s="98"/>
      <c r="H842" s="98"/>
      <c r="I842" s="98"/>
      <c r="J842" s="98"/>
      <c r="K842" s="96"/>
      <c r="L842" s="96"/>
      <c r="M842" s="96"/>
      <c r="N842" s="270"/>
      <c r="O842" s="369"/>
      <c r="P842" s="370"/>
      <c r="Q842" s="196"/>
      <c r="R842" s="197"/>
      <c r="S842" s="198"/>
      <c r="T842" s="199"/>
      <c r="U842" s="200"/>
      <c r="V842" s="201"/>
      <c r="W842" s="202"/>
      <c r="X842" s="202"/>
      <c r="Y842" s="109"/>
      <c r="Z842" s="280"/>
      <c r="AA842" s="106"/>
      <c r="AB842" s="281"/>
      <c r="AC842" s="282"/>
      <c r="AD842" s="273"/>
      <c r="AE842" s="110"/>
      <c r="AF842" s="99"/>
      <c r="AG842" s="110"/>
      <c r="AH842" s="427"/>
      <c r="AI842" s="112"/>
      <c r="AJ842" s="110"/>
      <c r="AK842" s="113"/>
      <c r="AL842" s="114"/>
      <c r="AM842" s="278"/>
      <c r="AN842" s="98"/>
      <c r="AO842" s="98"/>
      <c r="AP842" s="116"/>
      <c r="AQ842" s="117"/>
      <c r="AR842" s="116"/>
      <c r="AS842" s="98"/>
      <c r="AT842" s="98"/>
      <c r="AU842" s="98"/>
      <c r="AV842" s="98"/>
      <c r="AW842" s="98"/>
      <c r="AX842" s="98"/>
      <c r="AY842" s="98"/>
      <c r="AZ842" s="98"/>
      <c r="BA842" s="98"/>
      <c r="BB842" s="98"/>
      <c r="BC842" s="98"/>
      <c r="BD842" s="98"/>
      <c r="BE842" s="98"/>
      <c r="BF842" s="98"/>
      <c r="BG842" s="98"/>
      <c r="BH842" s="98"/>
      <c r="BI842" s="98"/>
      <c r="BJ842" s="98"/>
      <c r="BK842" s="98"/>
      <c r="BL842" s="98"/>
      <c r="BM842" s="98"/>
      <c r="BN842" s="98"/>
    </row>
    <row r="843">
      <c r="A843" s="485" t="b">
        <v>0</v>
      </c>
      <c r="B843" s="128"/>
      <c r="C843" s="129"/>
      <c r="D843" s="130"/>
      <c r="E843" s="131"/>
      <c r="F843" s="132"/>
      <c r="G843" s="132"/>
      <c r="H843" s="132"/>
      <c r="I843" s="132"/>
      <c r="J843" s="132"/>
      <c r="K843" s="130"/>
      <c r="L843" s="130"/>
      <c r="M843" s="130"/>
      <c r="N843" s="195"/>
      <c r="O843" s="369"/>
      <c r="P843" s="370"/>
      <c r="Q843" s="196"/>
      <c r="R843" s="197"/>
      <c r="S843" s="198"/>
      <c r="T843" s="199"/>
      <c r="U843" s="200"/>
      <c r="V843" s="201"/>
      <c r="W843" s="202"/>
      <c r="X843" s="202"/>
      <c r="Y843" s="143"/>
      <c r="Z843" s="367"/>
      <c r="AA843" s="140"/>
      <c r="AB843" s="420"/>
      <c r="AC843" s="421"/>
      <c r="AD843" s="206"/>
      <c r="AE843" s="144"/>
      <c r="AF843" s="133"/>
      <c r="AG843" s="144"/>
      <c r="AH843" s="430"/>
      <c r="AI843" s="146"/>
      <c r="AJ843" s="144"/>
      <c r="AK843" s="147"/>
      <c r="AL843" s="114"/>
      <c r="AM843" s="211"/>
      <c r="AN843" s="132"/>
      <c r="AO843" s="132"/>
      <c r="AP843" s="149"/>
      <c r="AQ843" s="150"/>
      <c r="AR843" s="149"/>
      <c r="AS843" s="132"/>
      <c r="AT843" s="132"/>
      <c r="AU843" s="132"/>
      <c r="AV843" s="132"/>
      <c r="AW843" s="132"/>
      <c r="AX843" s="132"/>
      <c r="AY843" s="132"/>
      <c r="AZ843" s="132"/>
      <c r="BA843" s="132"/>
      <c r="BB843" s="132"/>
      <c r="BC843" s="132"/>
      <c r="BD843" s="132"/>
      <c r="BE843" s="132"/>
      <c r="BF843" s="132"/>
      <c r="BG843" s="132"/>
      <c r="BH843" s="132"/>
      <c r="BI843" s="132"/>
      <c r="BJ843" s="132"/>
      <c r="BK843" s="132"/>
      <c r="BL843" s="132"/>
      <c r="BM843" s="132"/>
      <c r="BN843" s="132"/>
    </row>
    <row r="844">
      <c r="A844" s="484" t="b">
        <v>0</v>
      </c>
      <c r="B844" s="94"/>
      <c r="C844" s="95"/>
      <c r="D844" s="96"/>
      <c r="E844" s="97"/>
      <c r="F844" s="98"/>
      <c r="G844" s="98"/>
      <c r="H844" s="98"/>
      <c r="I844" s="98"/>
      <c r="J844" s="98"/>
      <c r="K844" s="96"/>
      <c r="L844" s="96"/>
      <c r="M844" s="96"/>
      <c r="N844" s="270"/>
      <c r="O844" s="369"/>
      <c r="P844" s="370"/>
      <c r="Q844" s="196"/>
      <c r="R844" s="197"/>
      <c r="S844" s="198"/>
      <c r="T844" s="199"/>
      <c r="U844" s="200"/>
      <c r="V844" s="201"/>
      <c r="W844" s="202"/>
      <c r="X844" s="202"/>
      <c r="Y844" s="109"/>
      <c r="Z844" s="280"/>
      <c r="AA844" s="106"/>
      <c r="AB844" s="281"/>
      <c r="AC844" s="282"/>
      <c r="AD844" s="273"/>
      <c r="AE844" s="110"/>
      <c r="AF844" s="99"/>
      <c r="AG844" s="110"/>
      <c r="AH844" s="427"/>
      <c r="AI844" s="112"/>
      <c r="AJ844" s="110"/>
      <c r="AK844" s="113"/>
      <c r="AL844" s="114"/>
      <c r="AM844" s="278"/>
      <c r="AN844" s="98"/>
      <c r="AO844" s="98"/>
      <c r="AP844" s="116"/>
      <c r="AQ844" s="117"/>
      <c r="AR844" s="116"/>
      <c r="AS844" s="98"/>
      <c r="AT844" s="98"/>
      <c r="AU844" s="98"/>
      <c r="AV844" s="98"/>
      <c r="AW844" s="98"/>
      <c r="AX844" s="98"/>
      <c r="AY844" s="98"/>
      <c r="AZ844" s="98"/>
      <c r="BA844" s="98"/>
      <c r="BB844" s="98"/>
      <c r="BC844" s="98"/>
      <c r="BD844" s="98"/>
      <c r="BE844" s="98"/>
      <c r="BF844" s="98"/>
      <c r="BG844" s="98"/>
      <c r="BH844" s="98"/>
      <c r="BI844" s="98"/>
      <c r="BJ844" s="98"/>
      <c r="BK844" s="98"/>
      <c r="BL844" s="98"/>
      <c r="BM844" s="98"/>
      <c r="BN844" s="98"/>
    </row>
    <row r="845">
      <c r="A845" s="485" t="b">
        <v>0</v>
      </c>
      <c r="B845" s="128"/>
      <c r="C845" s="129"/>
      <c r="D845" s="130"/>
      <c r="E845" s="131"/>
      <c r="F845" s="132"/>
      <c r="G845" s="132"/>
      <c r="H845" s="132"/>
      <c r="I845" s="132"/>
      <c r="J845" s="132"/>
      <c r="K845" s="130"/>
      <c r="L845" s="130"/>
      <c r="M845" s="130"/>
      <c r="N845" s="195"/>
      <c r="O845" s="369"/>
      <c r="P845" s="370"/>
      <c r="Q845" s="196"/>
      <c r="R845" s="197"/>
      <c r="S845" s="198"/>
      <c r="T845" s="199"/>
      <c r="U845" s="200"/>
      <c r="V845" s="201"/>
      <c r="W845" s="202"/>
      <c r="X845" s="202"/>
      <c r="Y845" s="143"/>
      <c r="Z845" s="367"/>
      <c r="AA845" s="140"/>
      <c r="AB845" s="420"/>
      <c r="AC845" s="421"/>
      <c r="AD845" s="206"/>
      <c r="AE845" s="144"/>
      <c r="AF845" s="133"/>
      <c r="AG845" s="144"/>
      <c r="AH845" s="430"/>
      <c r="AI845" s="146"/>
      <c r="AJ845" s="144"/>
      <c r="AK845" s="147"/>
      <c r="AL845" s="114"/>
      <c r="AM845" s="211"/>
      <c r="AN845" s="132"/>
      <c r="AO845" s="132"/>
      <c r="AP845" s="149"/>
      <c r="AQ845" s="150"/>
      <c r="AR845" s="149"/>
      <c r="AS845" s="132"/>
      <c r="AT845" s="132"/>
      <c r="AU845" s="132"/>
      <c r="AV845" s="132"/>
      <c r="AW845" s="132"/>
      <c r="AX845" s="132"/>
      <c r="AY845" s="132"/>
      <c r="AZ845" s="132"/>
      <c r="BA845" s="132"/>
      <c r="BB845" s="132"/>
      <c r="BC845" s="132"/>
      <c r="BD845" s="132"/>
      <c r="BE845" s="132"/>
      <c r="BF845" s="132"/>
      <c r="BG845" s="132"/>
      <c r="BH845" s="132"/>
      <c r="BI845" s="132"/>
      <c r="BJ845" s="132"/>
      <c r="BK845" s="132"/>
      <c r="BL845" s="132"/>
      <c r="BM845" s="132"/>
      <c r="BN845" s="132"/>
    </row>
    <row r="846">
      <c r="A846" s="484" t="b">
        <v>0</v>
      </c>
      <c r="B846" s="94"/>
      <c r="C846" s="95"/>
      <c r="D846" s="96"/>
      <c r="E846" s="97"/>
      <c r="F846" s="98"/>
      <c r="G846" s="98"/>
      <c r="H846" s="98"/>
      <c r="I846" s="98"/>
      <c r="J846" s="98"/>
      <c r="K846" s="96"/>
      <c r="L846" s="96"/>
      <c r="M846" s="96"/>
      <c r="N846" s="270"/>
      <c r="O846" s="369"/>
      <c r="P846" s="370"/>
      <c r="Q846" s="196"/>
      <c r="R846" s="197"/>
      <c r="S846" s="198"/>
      <c r="T846" s="199"/>
      <c r="U846" s="200"/>
      <c r="V846" s="201"/>
      <c r="W846" s="202"/>
      <c r="X846" s="202"/>
      <c r="Y846" s="109"/>
      <c r="Z846" s="280"/>
      <c r="AA846" s="106"/>
      <c r="AB846" s="281"/>
      <c r="AC846" s="282"/>
      <c r="AD846" s="273"/>
      <c r="AE846" s="110"/>
      <c r="AF846" s="99"/>
      <c r="AG846" s="110"/>
      <c r="AH846" s="427"/>
      <c r="AI846" s="112"/>
      <c r="AJ846" s="110"/>
      <c r="AK846" s="113"/>
      <c r="AL846" s="114"/>
      <c r="AM846" s="278"/>
      <c r="AN846" s="98"/>
      <c r="AO846" s="98"/>
      <c r="AP846" s="116"/>
      <c r="AQ846" s="117"/>
      <c r="AR846" s="116"/>
      <c r="AS846" s="98"/>
      <c r="AT846" s="98"/>
      <c r="AU846" s="98"/>
      <c r="AV846" s="98"/>
      <c r="AW846" s="98"/>
      <c r="AX846" s="98"/>
      <c r="AY846" s="98"/>
      <c r="AZ846" s="98"/>
      <c r="BA846" s="98"/>
      <c r="BB846" s="98"/>
      <c r="BC846" s="98"/>
      <c r="BD846" s="98"/>
      <c r="BE846" s="98"/>
      <c r="BF846" s="98"/>
      <c r="BG846" s="98"/>
      <c r="BH846" s="98"/>
      <c r="BI846" s="98"/>
      <c r="BJ846" s="98"/>
      <c r="BK846" s="98"/>
      <c r="BL846" s="98"/>
      <c r="BM846" s="98"/>
      <c r="BN846" s="98"/>
    </row>
    <row r="847">
      <c r="A847" s="485" t="b">
        <v>0</v>
      </c>
      <c r="B847" s="128"/>
      <c r="C847" s="129"/>
      <c r="D847" s="130"/>
      <c r="E847" s="131"/>
      <c r="F847" s="132"/>
      <c r="G847" s="132"/>
      <c r="H847" s="132"/>
      <c r="I847" s="132"/>
      <c r="J847" s="132"/>
      <c r="K847" s="130"/>
      <c r="L847" s="130"/>
      <c r="M847" s="130"/>
      <c r="N847" s="195"/>
      <c r="O847" s="369"/>
      <c r="P847" s="370"/>
      <c r="Q847" s="196"/>
      <c r="R847" s="197"/>
      <c r="S847" s="198"/>
      <c r="T847" s="199"/>
      <c r="U847" s="200"/>
      <c r="V847" s="201"/>
      <c r="W847" s="202"/>
      <c r="X847" s="202"/>
      <c r="Y847" s="143"/>
      <c r="Z847" s="367"/>
      <c r="AA847" s="140"/>
      <c r="AB847" s="420"/>
      <c r="AC847" s="421"/>
      <c r="AD847" s="206"/>
      <c r="AE847" s="144"/>
      <c r="AF847" s="133"/>
      <c r="AG847" s="144"/>
      <c r="AH847" s="430"/>
      <c r="AI847" s="146"/>
      <c r="AJ847" s="144"/>
      <c r="AK847" s="147"/>
      <c r="AL847" s="114"/>
      <c r="AM847" s="211"/>
      <c r="AN847" s="132"/>
      <c r="AO847" s="132"/>
      <c r="AP847" s="149"/>
      <c r="AQ847" s="150"/>
      <c r="AR847" s="149"/>
      <c r="AS847" s="132"/>
      <c r="AT847" s="132"/>
      <c r="AU847" s="132"/>
      <c r="AV847" s="132"/>
      <c r="AW847" s="132"/>
      <c r="AX847" s="132"/>
      <c r="AY847" s="132"/>
      <c r="AZ847" s="132"/>
      <c r="BA847" s="132"/>
      <c r="BB847" s="132"/>
      <c r="BC847" s="132"/>
      <c r="BD847" s="132"/>
      <c r="BE847" s="132"/>
      <c r="BF847" s="132"/>
      <c r="BG847" s="132"/>
      <c r="BH847" s="132"/>
      <c r="BI847" s="132"/>
      <c r="BJ847" s="132"/>
      <c r="BK847" s="132"/>
      <c r="BL847" s="132"/>
      <c r="BM847" s="132"/>
      <c r="BN847" s="132"/>
    </row>
    <row r="848">
      <c r="A848" s="484" t="b">
        <v>0</v>
      </c>
      <c r="B848" s="94"/>
      <c r="C848" s="95"/>
      <c r="D848" s="96"/>
      <c r="E848" s="97"/>
      <c r="F848" s="98"/>
      <c r="G848" s="98"/>
      <c r="H848" s="98"/>
      <c r="I848" s="98"/>
      <c r="J848" s="98"/>
      <c r="K848" s="96"/>
      <c r="L848" s="96"/>
      <c r="M848" s="96"/>
      <c r="N848" s="270"/>
      <c r="O848" s="369"/>
      <c r="P848" s="370"/>
      <c r="Q848" s="196"/>
      <c r="R848" s="197"/>
      <c r="S848" s="198"/>
      <c r="T848" s="199"/>
      <c r="U848" s="200"/>
      <c r="V848" s="201"/>
      <c r="W848" s="202"/>
      <c r="X848" s="202"/>
      <c r="Y848" s="109"/>
      <c r="Z848" s="280"/>
      <c r="AA848" s="106"/>
      <c r="AB848" s="281"/>
      <c r="AC848" s="282"/>
      <c r="AD848" s="273"/>
      <c r="AE848" s="110"/>
      <c r="AF848" s="99"/>
      <c r="AG848" s="110"/>
      <c r="AH848" s="427"/>
      <c r="AI848" s="112"/>
      <c r="AJ848" s="110"/>
      <c r="AK848" s="113"/>
      <c r="AL848" s="114"/>
      <c r="AM848" s="278"/>
      <c r="AN848" s="98"/>
      <c r="AO848" s="98"/>
      <c r="AP848" s="116"/>
      <c r="AQ848" s="117"/>
      <c r="AR848" s="116"/>
      <c r="AS848" s="98"/>
      <c r="AT848" s="98"/>
      <c r="AU848" s="98"/>
      <c r="AV848" s="98"/>
      <c r="AW848" s="98"/>
      <c r="AX848" s="98"/>
      <c r="AY848" s="98"/>
      <c r="AZ848" s="98"/>
      <c r="BA848" s="98"/>
      <c r="BB848" s="98"/>
      <c r="BC848" s="98"/>
      <c r="BD848" s="98"/>
      <c r="BE848" s="98"/>
      <c r="BF848" s="98"/>
      <c r="BG848" s="98"/>
      <c r="BH848" s="98"/>
      <c r="BI848" s="98"/>
      <c r="BJ848" s="98"/>
      <c r="BK848" s="98"/>
      <c r="BL848" s="98"/>
      <c r="BM848" s="98"/>
      <c r="BN848" s="98"/>
    </row>
    <row r="849">
      <c r="A849" s="485" t="b">
        <v>0</v>
      </c>
      <c r="B849" s="128"/>
      <c r="C849" s="129"/>
      <c r="D849" s="130"/>
      <c r="E849" s="131"/>
      <c r="F849" s="132"/>
      <c r="G849" s="132"/>
      <c r="H849" s="132"/>
      <c r="I849" s="132"/>
      <c r="J849" s="132"/>
      <c r="K849" s="130"/>
      <c r="L849" s="130"/>
      <c r="M849" s="130"/>
      <c r="N849" s="195"/>
      <c r="O849" s="369"/>
      <c r="P849" s="370"/>
      <c r="Q849" s="196"/>
      <c r="R849" s="197"/>
      <c r="S849" s="198"/>
      <c r="T849" s="199"/>
      <c r="U849" s="200"/>
      <c r="V849" s="201"/>
      <c r="W849" s="202"/>
      <c r="X849" s="202"/>
      <c r="Y849" s="143"/>
      <c r="Z849" s="367"/>
      <c r="AA849" s="140"/>
      <c r="AB849" s="420"/>
      <c r="AC849" s="421"/>
      <c r="AD849" s="206"/>
      <c r="AE849" s="144"/>
      <c r="AF849" s="133"/>
      <c r="AG849" s="144"/>
      <c r="AH849" s="430"/>
      <c r="AI849" s="146"/>
      <c r="AJ849" s="144"/>
      <c r="AK849" s="147"/>
      <c r="AL849" s="114"/>
      <c r="AM849" s="211"/>
      <c r="AN849" s="132"/>
      <c r="AO849" s="132"/>
      <c r="AP849" s="149"/>
      <c r="AQ849" s="150"/>
      <c r="AR849" s="149"/>
      <c r="AS849" s="132"/>
      <c r="AT849" s="132"/>
      <c r="AU849" s="132"/>
      <c r="AV849" s="132"/>
      <c r="AW849" s="132"/>
      <c r="AX849" s="132"/>
      <c r="AY849" s="132"/>
      <c r="AZ849" s="132"/>
      <c r="BA849" s="132"/>
      <c r="BB849" s="132"/>
      <c r="BC849" s="132"/>
      <c r="BD849" s="132"/>
      <c r="BE849" s="132"/>
      <c r="BF849" s="132"/>
      <c r="BG849" s="132"/>
      <c r="BH849" s="132"/>
      <c r="BI849" s="132"/>
      <c r="BJ849" s="132"/>
      <c r="BK849" s="132"/>
      <c r="BL849" s="132"/>
      <c r="BM849" s="132"/>
      <c r="BN849" s="132"/>
    </row>
    <row r="850">
      <c r="A850" s="484" t="b">
        <v>0</v>
      </c>
      <c r="B850" s="94"/>
      <c r="C850" s="95"/>
      <c r="D850" s="96"/>
      <c r="E850" s="97"/>
      <c r="F850" s="98"/>
      <c r="G850" s="98"/>
      <c r="H850" s="98"/>
      <c r="I850" s="98"/>
      <c r="J850" s="98"/>
      <c r="K850" s="96"/>
      <c r="L850" s="96"/>
      <c r="M850" s="96"/>
      <c r="N850" s="270"/>
      <c r="O850" s="369"/>
      <c r="P850" s="370"/>
      <c r="Q850" s="196"/>
      <c r="R850" s="197"/>
      <c r="S850" s="198"/>
      <c r="T850" s="199"/>
      <c r="U850" s="200"/>
      <c r="V850" s="201"/>
      <c r="W850" s="202"/>
      <c r="X850" s="202"/>
      <c r="Y850" s="109"/>
      <c r="Z850" s="280"/>
      <c r="AA850" s="106"/>
      <c r="AB850" s="281"/>
      <c r="AC850" s="282"/>
      <c r="AD850" s="273"/>
      <c r="AE850" s="110"/>
      <c r="AF850" s="99"/>
      <c r="AG850" s="110"/>
      <c r="AH850" s="427"/>
      <c r="AI850" s="112"/>
      <c r="AJ850" s="110"/>
      <c r="AK850" s="113"/>
      <c r="AL850" s="114"/>
      <c r="AM850" s="278"/>
      <c r="AN850" s="98"/>
      <c r="AO850" s="98"/>
      <c r="AP850" s="116"/>
      <c r="AQ850" s="117"/>
      <c r="AR850" s="116"/>
      <c r="AS850" s="98"/>
      <c r="AT850" s="98"/>
      <c r="AU850" s="98"/>
      <c r="AV850" s="98"/>
      <c r="AW850" s="98"/>
      <c r="AX850" s="98"/>
      <c r="AY850" s="98"/>
      <c r="AZ850" s="98"/>
      <c r="BA850" s="98"/>
      <c r="BB850" s="98"/>
      <c r="BC850" s="98"/>
      <c r="BD850" s="98"/>
      <c r="BE850" s="98"/>
      <c r="BF850" s="98"/>
      <c r="BG850" s="98"/>
      <c r="BH850" s="98"/>
      <c r="BI850" s="98"/>
      <c r="BJ850" s="98"/>
      <c r="BK850" s="98"/>
      <c r="BL850" s="98"/>
      <c r="BM850" s="98"/>
      <c r="BN850" s="98"/>
    </row>
    <row r="851">
      <c r="A851" s="485" t="b">
        <v>0</v>
      </c>
      <c r="B851" s="128"/>
      <c r="C851" s="129"/>
      <c r="D851" s="130"/>
      <c r="E851" s="131"/>
      <c r="F851" s="132"/>
      <c r="G851" s="132"/>
      <c r="H851" s="132"/>
      <c r="I851" s="132"/>
      <c r="J851" s="132"/>
      <c r="K851" s="130"/>
      <c r="L851" s="130"/>
      <c r="M851" s="130"/>
      <c r="N851" s="195"/>
      <c r="O851" s="369"/>
      <c r="P851" s="370"/>
      <c r="Q851" s="196"/>
      <c r="R851" s="197"/>
      <c r="S851" s="198"/>
      <c r="T851" s="199"/>
      <c r="U851" s="200"/>
      <c r="V851" s="201"/>
      <c r="W851" s="202"/>
      <c r="X851" s="202"/>
      <c r="Y851" s="143"/>
      <c r="Z851" s="367"/>
      <c r="AA851" s="140"/>
      <c r="AB851" s="420"/>
      <c r="AC851" s="421"/>
      <c r="AD851" s="206"/>
      <c r="AE851" s="144"/>
      <c r="AF851" s="133"/>
      <c r="AG851" s="144"/>
      <c r="AH851" s="430"/>
      <c r="AI851" s="146"/>
      <c r="AJ851" s="144"/>
      <c r="AK851" s="147"/>
      <c r="AL851" s="114"/>
      <c r="AM851" s="211"/>
      <c r="AN851" s="132"/>
      <c r="AO851" s="132"/>
      <c r="AP851" s="149"/>
      <c r="AQ851" s="150"/>
      <c r="AR851" s="149"/>
      <c r="AS851" s="132"/>
      <c r="AT851" s="132"/>
      <c r="AU851" s="132"/>
      <c r="AV851" s="132"/>
      <c r="AW851" s="132"/>
      <c r="AX851" s="132"/>
      <c r="AY851" s="132"/>
      <c r="AZ851" s="132"/>
      <c r="BA851" s="132"/>
      <c r="BB851" s="132"/>
      <c r="BC851" s="132"/>
      <c r="BD851" s="132"/>
      <c r="BE851" s="132"/>
      <c r="BF851" s="132"/>
      <c r="BG851" s="132"/>
      <c r="BH851" s="132"/>
      <c r="BI851" s="132"/>
      <c r="BJ851" s="132"/>
      <c r="BK851" s="132"/>
      <c r="BL851" s="132"/>
      <c r="BM851" s="132"/>
      <c r="BN851" s="132"/>
    </row>
    <row r="852">
      <c r="A852" s="484" t="b">
        <v>0</v>
      </c>
      <c r="B852" s="94"/>
      <c r="C852" s="95"/>
      <c r="D852" s="96"/>
      <c r="E852" s="97"/>
      <c r="F852" s="98"/>
      <c r="G852" s="98"/>
      <c r="H852" s="98"/>
      <c r="I852" s="98"/>
      <c r="J852" s="98"/>
      <c r="K852" s="96"/>
      <c r="L852" s="96"/>
      <c r="M852" s="96"/>
      <c r="N852" s="270"/>
      <c r="O852" s="369"/>
      <c r="P852" s="370"/>
      <c r="Q852" s="196"/>
      <c r="R852" s="197"/>
      <c r="S852" s="198"/>
      <c r="T852" s="199"/>
      <c r="U852" s="200"/>
      <c r="V852" s="201"/>
      <c r="W852" s="202"/>
      <c r="X852" s="202"/>
      <c r="Y852" s="109"/>
      <c r="Z852" s="280"/>
      <c r="AA852" s="106"/>
      <c r="AB852" s="281"/>
      <c r="AC852" s="282"/>
      <c r="AD852" s="273"/>
      <c r="AE852" s="110"/>
      <c r="AF852" s="99"/>
      <c r="AG852" s="110"/>
      <c r="AH852" s="427"/>
      <c r="AI852" s="112"/>
      <c r="AJ852" s="110"/>
      <c r="AK852" s="113"/>
      <c r="AL852" s="114"/>
      <c r="AM852" s="278"/>
      <c r="AN852" s="98"/>
      <c r="AO852" s="98"/>
      <c r="AP852" s="116"/>
      <c r="AQ852" s="117"/>
      <c r="AR852" s="116"/>
      <c r="AS852" s="98"/>
      <c r="AT852" s="98"/>
      <c r="AU852" s="98"/>
      <c r="AV852" s="98"/>
      <c r="AW852" s="98"/>
      <c r="AX852" s="98"/>
      <c r="AY852" s="98"/>
      <c r="AZ852" s="98"/>
      <c r="BA852" s="98"/>
      <c r="BB852" s="98"/>
      <c r="BC852" s="98"/>
      <c r="BD852" s="98"/>
      <c r="BE852" s="98"/>
      <c r="BF852" s="98"/>
      <c r="BG852" s="98"/>
      <c r="BH852" s="98"/>
      <c r="BI852" s="98"/>
      <c r="BJ852" s="98"/>
      <c r="BK852" s="98"/>
      <c r="BL852" s="98"/>
      <c r="BM852" s="98"/>
      <c r="BN852" s="98"/>
    </row>
    <row r="853">
      <c r="A853" s="485" t="b">
        <v>0</v>
      </c>
      <c r="B853" s="128"/>
      <c r="C853" s="129"/>
      <c r="D853" s="130"/>
      <c r="E853" s="131"/>
      <c r="F853" s="132"/>
      <c r="G853" s="132"/>
      <c r="H853" s="132"/>
      <c r="I853" s="132"/>
      <c r="J853" s="132"/>
      <c r="K853" s="130"/>
      <c r="L853" s="130"/>
      <c r="M853" s="130"/>
      <c r="N853" s="195"/>
      <c r="O853" s="369"/>
      <c r="P853" s="370"/>
      <c r="Q853" s="196"/>
      <c r="R853" s="197"/>
      <c r="S853" s="198"/>
      <c r="T853" s="199"/>
      <c r="U853" s="200"/>
      <c r="V853" s="201"/>
      <c r="W853" s="202"/>
      <c r="X853" s="202"/>
      <c r="Y853" s="143"/>
      <c r="Z853" s="367"/>
      <c r="AA853" s="140"/>
      <c r="AB853" s="420"/>
      <c r="AC853" s="421"/>
      <c r="AD853" s="206"/>
      <c r="AE853" s="144"/>
      <c r="AF853" s="133"/>
      <c r="AG853" s="144"/>
      <c r="AH853" s="430"/>
      <c r="AI853" s="146"/>
      <c r="AJ853" s="144"/>
      <c r="AK853" s="147"/>
      <c r="AL853" s="114"/>
      <c r="AM853" s="211"/>
      <c r="AN853" s="132"/>
      <c r="AO853" s="132"/>
      <c r="AP853" s="149"/>
      <c r="AQ853" s="150"/>
      <c r="AR853" s="149"/>
      <c r="AS853" s="132"/>
      <c r="AT853" s="132"/>
      <c r="AU853" s="132"/>
      <c r="AV853" s="132"/>
      <c r="AW853" s="132"/>
      <c r="AX853" s="132"/>
      <c r="AY853" s="132"/>
      <c r="AZ853" s="132"/>
      <c r="BA853" s="132"/>
      <c r="BB853" s="132"/>
      <c r="BC853" s="132"/>
      <c r="BD853" s="132"/>
      <c r="BE853" s="132"/>
      <c r="BF853" s="132"/>
      <c r="BG853" s="132"/>
      <c r="BH853" s="132"/>
      <c r="BI853" s="132"/>
      <c r="BJ853" s="132"/>
      <c r="BK853" s="132"/>
      <c r="BL853" s="132"/>
      <c r="BM853" s="132"/>
      <c r="BN853" s="132"/>
    </row>
    <row r="854">
      <c r="A854" s="484" t="b">
        <v>0</v>
      </c>
      <c r="B854" s="94"/>
      <c r="C854" s="95"/>
      <c r="D854" s="96"/>
      <c r="E854" s="97"/>
      <c r="F854" s="98"/>
      <c r="G854" s="98"/>
      <c r="H854" s="98"/>
      <c r="I854" s="98"/>
      <c r="J854" s="98"/>
      <c r="K854" s="96"/>
      <c r="L854" s="96"/>
      <c r="M854" s="96"/>
      <c r="N854" s="270"/>
      <c r="O854" s="369"/>
      <c r="P854" s="370"/>
      <c r="Q854" s="196"/>
      <c r="R854" s="197"/>
      <c r="S854" s="198"/>
      <c r="T854" s="199"/>
      <c r="U854" s="200"/>
      <c r="V854" s="201"/>
      <c r="W854" s="202"/>
      <c r="X854" s="202"/>
      <c r="Y854" s="109"/>
      <c r="Z854" s="280"/>
      <c r="AA854" s="106"/>
      <c r="AB854" s="281"/>
      <c r="AC854" s="282"/>
      <c r="AD854" s="273"/>
      <c r="AE854" s="110"/>
      <c r="AF854" s="99"/>
      <c r="AG854" s="110"/>
      <c r="AH854" s="427"/>
      <c r="AI854" s="112"/>
      <c r="AJ854" s="110"/>
      <c r="AK854" s="113"/>
      <c r="AL854" s="114"/>
      <c r="AM854" s="278"/>
      <c r="AN854" s="98"/>
      <c r="AO854" s="98"/>
      <c r="AP854" s="116"/>
      <c r="AQ854" s="117"/>
      <c r="AR854" s="116"/>
      <c r="AS854" s="98"/>
      <c r="AT854" s="98"/>
      <c r="AU854" s="98"/>
      <c r="AV854" s="98"/>
      <c r="AW854" s="98"/>
      <c r="AX854" s="98"/>
      <c r="AY854" s="98"/>
      <c r="AZ854" s="98"/>
      <c r="BA854" s="98"/>
      <c r="BB854" s="98"/>
      <c r="BC854" s="98"/>
      <c r="BD854" s="98"/>
      <c r="BE854" s="98"/>
      <c r="BF854" s="98"/>
      <c r="BG854" s="98"/>
      <c r="BH854" s="98"/>
      <c r="BI854" s="98"/>
      <c r="BJ854" s="98"/>
      <c r="BK854" s="98"/>
      <c r="BL854" s="98"/>
      <c r="BM854" s="98"/>
      <c r="BN854" s="98"/>
    </row>
    <row r="855">
      <c r="A855" s="485" t="b">
        <v>0</v>
      </c>
      <c r="B855" s="128"/>
      <c r="C855" s="129"/>
      <c r="D855" s="130"/>
      <c r="E855" s="131"/>
      <c r="F855" s="132"/>
      <c r="G855" s="132"/>
      <c r="H855" s="132"/>
      <c r="I855" s="132"/>
      <c r="J855" s="132"/>
      <c r="K855" s="130"/>
      <c r="L855" s="130"/>
      <c r="M855" s="130"/>
      <c r="N855" s="195"/>
      <c r="O855" s="369"/>
      <c r="P855" s="370"/>
      <c r="Q855" s="196"/>
      <c r="R855" s="197"/>
      <c r="S855" s="198"/>
      <c r="T855" s="199"/>
      <c r="U855" s="200"/>
      <c r="V855" s="201"/>
      <c r="W855" s="202"/>
      <c r="X855" s="202"/>
      <c r="Y855" s="143"/>
      <c r="Z855" s="367"/>
      <c r="AA855" s="140"/>
      <c r="AB855" s="420"/>
      <c r="AC855" s="421"/>
      <c r="AD855" s="206"/>
      <c r="AE855" s="144"/>
      <c r="AF855" s="133"/>
      <c r="AG855" s="144"/>
      <c r="AH855" s="430"/>
      <c r="AI855" s="146"/>
      <c r="AJ855" s="144"/>
      <c r="AK855" s="147"/>
      <c r="AL855" s="114"/>
      <c r="AM855" s="211"/>
      <c r="AN855" s="132"/>
      <c r="AO855" s="132"/>
      <c r="AP855" s="149"/>
      <c r="AQ855" s="150"/>
      <c r="AR855" s="149"/>
      <c r="AS855" s="132"/>
      <c r="AT855" s="132"/>
      <c r="AU855" s="132"/>
      <c r="AV855" s="132"/>
      <c r="AW855" s="132"/>
      <c r="AX855" s="132"/>
      <c r="AY855" s="132"/>
      <c r="AZ855" s="132"/>
      <c r="BA855" s="132"/>
      <c r="BB855" s="132"/>
      <c r="BC855" s="132"/>
      <c r="BD855" s="132"/>
      <c r="BE855" s="132"/>
      <c r="BF855" s="132"/>
      <c r="BG855" s="132"/>
      <c r="BH855" s="132"/>
      <c r="BI855" s="132"/>
      <c r="BJ855" s="132"/>
      <c r="BK855" s="132"/>
      <c r="BL855" s="132"/>
      <c r="BM855" s="132"/>
      <c r="BN855" s="132"/>
    </row>
    <row r="856">
      <c r="A856" s="484" t="b">
        <v>0</v>
      </c>
      <c r="B856" s="94"/>
      <c r="C856" s="95"/>
      <c r="D856" s="96"/>
      <c r="E856" s="97"/>
      <c r="F856" s="98"/>
      <c r="G856" s="98"/>
      <c r="H856" s="98"/>
      <c r="I856" s="98"/>
      <c r="J856" s="98"/>
      <c r="K856" s="96"/>
      <c r="L856" s="96"/>
      <c r="M856" s="96"/>
      <c r="N856" s="270"/>
      <c r="O856" s="369"/>
      <c r="P856" s="370"/>
      <c r="Q856" s="196"/>
      <c r="R856" s="197"/>
      <c r="S856" s="198"/>
      <c r="T856" s="199"/>
      <c r="U856" s="200"/>
      <c r="V856" s="201"/>
      <c r="W856" s="202"/>
      <c r="X856" s="202"/>
      <c r="Y856" s="109"/>
      <c r="Z856" s="280"/>
      <c r="AA856" s="106"/>
      <c r="AB856" s="281"/>
      <c r="AC856" s="282"/>
      <c r="AD856" s="273"/>
      <c r="AE856" s="110"/>
      <c r="AF856" s="99"/>
      <c r="AG856" s="110"/>
      <c r="AH856" s="427"/>
      <c r="AI856" s="112"/>
      <c r="AJ856" s="110"/>
      <c r="AK856" s="113"/>
      <c r="AL856" s="114"/>
      <c r="AM856" s="278"/>
      <c r="AN856" s="98"/>
      <c r="AO856" s="98"/>
      <c r="AP856" s="116"/>
      <c r="AQ856" s="117"/>
      <c r="AR856" s="116"/>
      <c r="AS856" s="98"/>
      <c r="AT856" s="98"/>
      <c r="AU856" s="98"/>
      <c r="AV856" s="98"/>
      <c r="AW856" s="98"/>
      <c r="AX856" s="98"/>
      <c r="AY856" s="98"/>
      <c r="AZ856" s="98"/>
      <c r="BA856" s="98"/>
      <c r="BB856" s="98"/>
      <c r="BC856" s="98"/>
      <c r="BD856" s="98"/>
      <c r="BE856" s="98"/>
      <c r="BF856" s="98"/>
      <c r="BG856" s="98"/>
      <c r="BH856" s="98"/>
      <c r="BI856" s="98"/>
      <c r="BJ856" s="98"/>
      <c r="BK856" s="98"/>
      <c r="BL856" s="98"/>
      <c r="BM856" s="98"/>
      <c r="BN856" s="98"/>
    </row>
    <row r="857">
      <c r="A857" s="485" t="b">
        <v>0</v>
      </c>
      <c r="B857" s="128"/>
      <c r="C857" s="129"/>
      <c r="D857" s="130"/>
      <c r="E857" s="131"/>
      <c r="F857" s="132"/>
      <c r="G857" s="132"/>
      <c r="H857" s="132"/>
      <c r="I857" s="132"/>
      <c r="J857" s="132"/>
      <c r="K857" s="130"/>
      <c r="L857" s="130"/>
      <c r="M857" s="130"/>
      <c r="N857" s="195"/>
      <c r="O857" s="369"/>
      <c r="P857" s="370"/>
      <c r="Q857" s="196"/>
      <c r="R857" s="197"/>
      <c r="S857" s="198"/>
      <c r="T857" s="199"/>
      <c r="U857" s="200"/>
      <c r="V857" s="201"/>
      <c r="W857" s="202"/>
      <c r="X857" s="202"/>
      <c r="Y857" s="143"/>
      <c r="Z857" s="367"/>
      <c r="AA857" s="140"/>
      <c r="AB857" s="420"/>
      <c r="AC857" s="421"/>
      <c r="AD857" s="206"/>
      <c r="AE857" s="144"/>
      <c r="AF857" s="133"/>
      <c r="AG857" s="144"/>
      <c r="AH857" s="430"/>
      <c r="AI857" s="146"/>
      <c r="AJ857" s="144"/>
      <c r="AK857" s="147"/>
      <c r="AL857" s="114"/>
      <c r="AM857" s="211"/>
      <c r="AN857" s="132"/>
      <c r="AO857" s="132"/>
      <c r="AP857" s="149"/>
      <c r="AQ857" s="150"/>
      <c r="AR857" s="149"/>
      <c r="AS857" s="132"/>
      <c r="AT857" s="132"/>
      <c r="AU857" s="132"/>
      <c r="AV857" s="132"/>
      <c r="AW857" s="132"/>
      <c r="AX857" s="132"/>
      <c r="AY857" s="132"/>
      <c r="AZ857" s="132"/>
      <c r="BA857" s="132"/>
      <c r="BB857" s="132"/>
      <c r="BC857" s="132"/>
      <c r="BD857" s="132"/>
      <c r="BE857" s="132"/>
      <c r="BF857" s="132"/>
      <c r="BG857" s="132"/>
      <c r="BH857" s="132"/>
      <c r="BI857" s="132"/>
      <c r="BJ857" s="132"/>
      <c r="BK857" s="132"/>
      <c r="BL857" s="132"/>
      <c r="BM857" s="132"/>
      <c r="BN857" s="132"/>
    </row>
    <row r="858">
      <c r="A858" s="484" t="b">
        <v>0</v>
      </c>
      <c r="B858" s="94"/>
      <c r="C858" s="95"/>
      <c r="D858" s="96"/>
      <c r="E858" s="97"/>
      <c r="F858" s="98"/>
      <c r="G858" s="98"/>
      <c r="H858" s="98"/>
      <c r="I858" s="98"/>
      <c r="J858" s="98"/>
      <c r="K858" s="96"/>
      <c r="L858" s="96"/>
      <c r="M858" s="96"/>
      <c r="N858" s="270"/>
      <c r="O858" s="369"/>
      <c r="P858" s="370"/>
      <c r="Q858" s="196"/>
      <c r="R858" s="197"/>
      <c r="S858" s="198"/>
      <c r="T858" s="199"/>
      <c r="U858" s="200"/>
      <c r="V858" s="201"/>
      <c r="W858" s="202"/>
      <c r="X858" s="202"/>
      <c r="Y858" s="109"/>
      <c r="Z858" s="280"/>
      <c r="AA858" s="106"/>
      <c r="AB858" s="281"/>
      <c r="AC858" s="282"/>
      <c r="AD858" s="273"/>
      <c r="AE858" s="110"/>
      <c r="AF858" s="99"/>
      <c r="AG858" s="110"/>
      <c r="AH858" s="427"/>
      <c r="AI858" s="112"/>
      <c r="AJ858" s="110"/>
      <c r="AK858" s="113"/>
      <c r="AL858" s="114"/>
      <c r="AM858" s="278"/>
      <c r="AN858" s="98"/>
      <c r="AO858" s="98"/>
      <c r="AP858" s="116"/>
      <c r="AQ858" s="117"/>
      <c r="AR858" s="116"/>
      <c r="AS858" s="98"/>
      <c r="AT858" s="98"/>
      <c r="AU858" s="98"/>
      <c r="AV858" s="98"/>
      <c r="AW858" s="98"/>
      <c r="AX858" s="98"/>
      <c r="AY858" s="98"/>
      <c r="AZ858" s="98"/>
      <c r="BA858" s="98"/>
      <c r="BB858" s="98"/>
      <c r="BC858" s="98"/>
      <c r="BD858" s="98"/>
      <c r="BE858" s="98"/>
      <c r="BF858" s="98"/>
      <c r="BG858" s="98"/>
      <c r="BH858" s="98"/>
      <c r="BI858" s="98"/>
      <c r="BJ858" s="98"/>
      <c r="BK858" s="98"/>
      <c r="BL858" s="98"/>
      <c r="BM858" s="98"/>
      <c r="BN858" s="98"/>
    </row>
    <row r="859">
      <c r="A859" s="485" t="b">
        <v>0</v>
      </c>
      <c r="B859" s="128"/>
      <c r="C859" s="129"/>
      <c r="D859" s="130"/>
      <c r="E859" s="131"/>
      <c r="F859" s="132"/>
      <c r="G859" s="132"/>
      <c r="H859" s="132"/>
      <c r="I859" s="132"/>
      <c r="J859" s="132"/>
      <c r="K859" s="130"/>
      <c r="L859" s="130"/>
      <c r="M859" s="130"/>
      <c r="N859" s="195"/>
      <c r="O859" s="369"/>
      <c r="P859" s="370"/>
      <c r="Q859" s="196"/>
      <c r="R859" s="197"/>
      <c r="S859" s="198"/>
      <c r="T859" s="199"/>
      <c r="U859" s="200"/>
      <c r="V859" s="201"/>
      <c r="W859" s="202"/>
      <c r="X859" s="202"/>
      <c r="Y859" s="143"/>
      <c r="Z859" s="367"/>
      <c r="AA859" s="140"/>
      <c r="AB859" s="420"/>
      <c r="AC859" s="421"/>
      <c r="AD859" s="206"/>
      <c r="AE859" s="144"/>
      <c r="AF859" s="133"/>
      <c r="AG859" s="144"/>
      <c r="AH859" s="430"/>
      <c r="AI859" s="146"/>
      <c r="AJ859" s="144"/>
      <c r="AK859" s="147"/>
      <c r="AL859" s="114"/>
      <c r="AM859" s="211"/>
      <c r="AN859" s="132"/>
      <c r="AO859" s="132"/>
      <c r="AP859" s="149"/>
      <c r="AQ859" s="150"/>
      <c r="AR859" s="149"/>
      <c r="AS859" s="132"/>
      <c r="AT859" s="132"/>
      <c r="AU859" s="132"/>
      <c r="AV859" s="132"/>
      <c r="AW859" s="132"/>
      <c r="AX859" s="132"/>
      <c r="AY859" s="132"/>
      <c r="AZ859" s="132"/>
      <c r="BA859" s="132"/>
      <c r="BB859" s="132"/>
      <c r="BC859" s="132"/>
      <c r="BD859" s="132"/>
      <c r="BE859" s="132"/>
      <c r="BF859" s="132"/>
      <c r="BG859" s="132"/>
      <c r="BH859" s="132"/>
      <c r="BI859" s="132"/>
      <c r="BJ859" s="132"/>
      <c r="BK859" s="132"/>
      <c r="BL859" s="132"/>
      <c r="BM859" s="132"/>
      <c r="BN859" s="132"/>
    </row>
    <row r="860">
      <c r="A860" s="484" t="b">
        <v>0</v>
      </c>
      <c r="B860" s="94"/>
      <c r="C860" s="95"/>
      <c r="D860" s="96"/>
      <c r="E860" s="97"/>
      <c r="F860" s="98"/>
      <c r="G860" s="98"/>
      <c r="H860" s="98"/>
      <c r="I860" s="98"/>
      <c r="J860" s="98"/>
      <c r="K860" s="96"/>
      <c r="L860" s="96"/>
      <c r="M860" s="96"/>
      <c r="N860" s="270"/>
      <c r="O860" s="369"/>
      <c r="P860" s="370"/>
      <c r="Q860" s="196"/>
      <c r="R860" s="197"/>
      <c r="S860" s="198"/>
      <c r="T860" s="199"/>
      <c r="U860" s="200"/>
      <c r="V860" s="201"/>
      <c r="W860" s="202"/>
      <c r="X860" s="202"/>
      <c r="Y860" s="109"/>
      <c r="Z860" s="280"/>
      <c r="AA860" s="106"/>
      <c r="AB860" s="281"/>
      <c r="AC860" s="282"/>
      <c r="AD860" s="273"/>
      <c r="AE860" s="110"/>
      <c r="AF860" s="99"/>
      <c r="AG860" s="110"/>
      <c r="AH860" s="427"/>
      <c r="AI860" s="112"/>
      <c r="AJ860" s="110"/>
      <c r="AK860" s="113"/>
      <c r="AL860" s="114"/>
      <c r="AM860" s="278"/>
      <c r="AN860" s="98"/>
      <c r="AO860" s="98"/>
      <c r="AP860" s="116"/>
      <c r="AQ860" s="117"/>
      <c r="AR860" s="116"/>
      <c r="AS860" s="98"/>
      <c r="AT860" s="98"/>
      <c r="AU860" s="98"/>
      <c r="AV860" s="98"/>
      <c r="AW860" s="98"/>
      <c r="AX860" s="98"/>
      <c r="AY860" s="98"/>
      <c r="AZ860" s="98"/>
      <c r="BA860" s="98"/>
      <c r="BB860" s="98"/>
      <c r="BC860" s="98"/>
      <c r="BD860" s="98"/>
      <c r="BE860" s="98"/>
      <c r="BF860" s="98"/>
      <c r="BG860" s="98"/>
      <c r="BH860" s="98"/>
      <c r="BI860" s="98"/>
      <c r="BJ860" s="98"/>
      <c r="BK860" s="98"/>
      <c r="BL860" s="98"/>
      <c r="BM860" s="98"/>
      <c r="BN860" s="98"/>
    </row>
    <row r="861">
      <c r="A861" s="485" t="b">
        <v>0</v>
      </c>
      <c r="B861" s="128"/>
      <c r="C861" s="129"/>
      <c r="D861" s="130"/>
      <c r="E861" s="131"/>
      <c r="F861" s="132"/>
      <c r="G861" s="132"/>
      <c r="H861" s="132"/>
      <c r="I861" s="132"/>
      <c r="J861" s="132"/>
      <c r="K861" s="130"/>
      <c r="L861" s="130"/>
      <c r="M861" s="130"/>
      <c r="N861" s="195"/>
      <c r="O861" s="369"/>
      <c r="P861" s="370"/>
      <c r="Q861" s="196"/>
      <c r="R861" s="197"/>
      <c r="S861" s="198"/>
      <c r="T861" s="199"/>
      <c r="U861" s="200"/>
      <c r="V861" s="201"/>
      <c r="W861" s="202"/>
      <c r="X861" s="202"/>
      <c r="Y861" s="143"/>
      <c r="Z861" s="367"/>
      <c r="AA861" s="140"/>
      <c r="AB861" s="420"/>
      <c r="AC861" s="421"/>
      <c r="AD861" s="206"/>
      <c r="AE861" s="144"/>
      <c r="AF861" s="133"/>
      <c r="AG861" s="144"/>
      <c r="AH861" s="430"/>
      <c r="AI861" s="146"/>
      <c r="AJ861" s="144"/>
      <c r="AK861" s="147"/>
      <c r="AL861" s="114"/>
      <c r="AM861" s="211"/>
      <c r="AN861" s="132"/>
      <c r="AO861" s="132"/>
      <c r="AP861" s="149"/>
      <c r="AQ861" s="150"/>
      <c r="AR861" s="149"/>
      <c r="AS861" s="132"/>
      <c r="AT861" s="132"/>
      <c r="AU861" s="132"/>
      <c r="AV861" s="132"/>
      <c r="AW861" s="132"/>
      <c r="AX861" s="132"/>
      <c r="AY861" s="132"/>
      <c r="AZ861" s="132"/>
      <c r="BA861" s="132"/>
      <c r="BB861" s="132"/>
      <c r="BC861" s="132"/>
      <c r="BD861" s="132"/>
      <c r="BE861" s="132"/>
      <c r="BF861" s="132"/>
      <c r="BG861" s="132"/>
      <c r="BH861" s="132"/>
      <c r="BI861" s="132"/>
      <c r="BJ861" s="132"/>
      <c r="BK861" s="132"/>
      <c r="BL861" s="132"/>
      <c r="BM861" s="132"/>
      <c r="BN861" s="132"/>
    </row>
    <row r="862">
      <c r="A862" s="484" t="b">
        <v>0</v>
      </c>
      <c r="B862" s="94"/>
      <c r="C862" s="95"/>
      <c r="D862" s="96"/>
      <c r="E862" s="97"/>
      <c r="F862" s="98"/>
      <c r="G862" s="98"/>
      <c r="H862" s="98"/>
      <c r="I862" s="98"/>
      <c r="J862" s="98"/>
      <c r="K862" s="96"/>
      <c r="L862" s="96"/>
      <c r="M862" s="96"/>
      <c r="N862" s="270"/>
      <c r="O862" s="369"/>
      <c r="P862" s="370"/>
      <c r="Q862" s="196"/>
      <c r="R862" s="197"/>
      <c r="S862" s="198"/>
      <c r="T862" s="199"/>
      <c r="U862" s="200"/>
      <c r="V862" s="201"/>
      <c r="W862" s="202"/>
      <c r="X862" s="202"/>
      <c r="Y862" s="109"/>
      <c r="Z862" s="280"/>
      <c r="AA862" s="106"/>
      <c r="AB862" s="281"/>
      <c r="AC862" s="282"/>
      <c r="AD862" s="273"/>
      <c r="AE862" s="110"/>
      <c r="AF862" s="99"/>
      <c r="AG862" s="110"/>
      <c r="AH862" s="427"/>
      <c r="AI862" s="112"/>
      <c r="AJ862" s="110"/>
      <c r="AK862" s="113"/>
      <c r="AL862" s="114"/>
      <c r="AM862" s="278"/>
      <c r="AN862" s="98"/>
      <c r="AO862" s="98"/>
      <c r="AP862" s="116"/>
      <c r="AQ862" s="117"/>
      <c r="AR862" s="116"/>
      <c r="AS862" s="98"/>
      <c r="AT862" s="98"/>
      <c r="AU862" s="98"/>
      <c r="AV862" s="98"/>
      <c r="AW862" s="98"/>
      <c r="AX862" s="98"/>
      <c r="AY862" s="98"/>
      <c r="AZ862" s="98"/>
      <c r="BA862" s="98"/>
      <c r="BB862" s="98"/>
      <c r="BC862" s="98"/>
      <c r="BD862" s="98"/>
      <c r="BE862" s="98"/>
      <c r="BF862" s="98"/>
      <c r="BG862" s="98"/>
      <c r="BH862" s="98"/>
      <c r="BI862" s="98"/>
      <c r="BJ862" s="98"/>
      <c r="BK862" s="98"/>
      <c r="BL862" s="98"/>
      <c r="BM862" s="98"/>
      <c r="BN862" s="98"/>
    </row>
    <row r="863">
      <c r="A863" s="485" t="b">
        <v>0</v>
      </c>
      <c r="B863" s="128"/>
      <c r="C863" s="129"/>
      <c r="D863" s="130"/>
      <c r="E863" s="131"/>
      <c r="F863" s="132"/>
      <c r="G863" s="132"/>
      <c r="H863" s="132"/>
      <c r="I863" s="132"/>
      <c r="J863" s="132"/>
      <c r="K863" s="130"/>
      <c r="L863" s="130"/>
      <c r="M863" s="130"/>
      <c r="N863" s="195"/>
      <c r="O863" s="369"/>
      <c r="P863" s="370"/>
      <c r="Q863" s="196"/>
      <c r="R863" s="197"/>
      <c r="S863" s="198"/>
      <c r="T863" s="199"/>
      <c r="U863" s="200"/>
      <c r="V863" s="201"/>
      <c r="W863" s="202"/>
      <c r="X863" s="202"/>
      <c r="Y863" s="143"/>
      <c r="Z863" s="367"/>
      <c r="AA863" s="140"/>
      <c r="AB863" s="420"/>
      <c r="AC863" s="421"/>
      <c r="AD863" s="206"/>
      <c r="AE863" s="144"/>
      <c r="AF863" s="133"/>
      <c r="AG863" s="144"/>
      <c r="AH863" s="430"/>
      <c r="AI863" s="146"/>
      <c r="AJ863" s="144"/>
      <c r="AK863" s="147"/>
      <c r="AL863" s="114"/>
      <c r="AM863" s="211"/>
      <c r="AN863" s="132"/>
      <c r="AO863" s="132"/>
      <c r="AP863" s="149"/>
      <c r="AQ863" s="150"/>
      <c r="AR863" s="149"/>
      <c r="AS863" s="132"/>
      <c r="AT863" s="132"/>
      <c r="AU863" s="132"/>
      <c r="AV863" s="132"/>
      <c r="AW863" s="132"/>
      <c r="AX863" s="132"/>
      <c r="AY863" s="132"/>
      <c r="AZ863" s="132"/>
      <c r="BA863" s="132"/>
      <c r="BB863" s="132"/>
      <c r="BC863" s="132"/>
      <c r="BD863" s="132"/>
      <c r="BE863" s="132"/>
      <c r="BF863" s="132"/>
      <c r="BG863" s="132"/>
      <c r="BH863" s="132"/>
      <c r="BI863" s="132"/>
      <c r="BJ863" s="132"/>
      <c r="BK863" s="132"/>
      <c r="BL863" s="132"/>
      <c r="BM863" s="132"/>
      <c r="BN863" s="132"/>
    </row>
    <row r="864">
      <c r="A864" s="484" t="b">
        <v>0</v>
      </c>
      <c r="B864" s="94"/>
      <c r="C864" s="95"/>
      <c r="D864" s="96"/>
      <c r="E864" s="97"/>
      <c r="F864" s="98"/>
      <c r="G864" s="98"/>
      <c r="H864" s="98"/>
      <c r="I864" s="98"/>
      <c r="J864" s="98"/>
      <c r="K864" s="96"/>
      <c r="L864" s="96"/>
      <c r="M864" s="96"/>
      <c r="N864" s="270"/>
      <c r="O864" s="369"/>
      <c r="P864" s="370"/>
      <c r="Q864" s="196"/>
      <c r="R864" s="197"/>
      <c r="S864" s="198"/>
      <c r="T864" s="199"/>
      <c r="U864" s="200"/>
      <c r="V864" s="201"/>
      <c r="W864" s="202"/>
      <c r="X864" s="202"/>
      <c r="Y864" s="109"/>
      <c r="Z864" s="280"/>
      <c r="AA864" s="106"/>
      <c r="AB864" s="281"/>
      <c r="AC864" s="282"/>
      <c r="AD864" s="273"/>
      <c r="AE864" s="110"/>
      <c r="AF864" s="99"/>
      <c r="AG864" s="110"/>
      <c r="AH864" s="427"/>
      <c r="AI864" s="112"/>
      <c r="AJ864" s="110"/>
      <c r="AK864" s="113"/>
      <c r="AL864" s="114"/>
      <c r="AM864" s="278"/>
      <c r="AN864" s="98"/>
      <c r="AO864" s="98"/>
      <c r="AP864" s="116"/>
      <c r="AQ864" s="117"/>
      <c r="AR864" s="116"/>
      <c r="AS864" s="98"/>
      <c r="AT864" s="98"/>
      <c r="AU864" s="98"/>
      <c r="AV864" s="98"/>
      <c r="AW864" s="98"/>
      <c r="AX864" s="98"/>
      <c r="AY864" s="98"/>
      <c r="AZ864" s="98"/>
      <c r="BA864" s="98"/>
      <c r="BB864" s="98"/>
      <c r="BC864" s="98"/>
      <c r="BD864" s="98"/>
      <c r="BE864" s="98"/>
      <c r="BF864" s="98"/>
      <c r="BG864" s="98"/>
      <c r="BH864" s="98"/>
      <c r="BI864" s="98"/>
      <c r="BJ864" s="98"/>
      <c r="BK864" s="98"/>
      <c r="BL864" s="98"/>
      <c r="BM864" s="98"/>
      <c r="BN864" s="98"/>
    </row>
    <row r="865">
      <c r="A865" s="485" t="b">
        <v>0</v>
      </c>
      <c r="B865" s="128"/>
      <c r="C865" s="129"/>
      <c r="D865" s="130"/>
      <c r="E865" s="131"/>
      <c r="F865" s="132"/>
      <c r="G865" s="132"/>
      <c r="H865" s="132"/>
      <c r="I865" s="132"/>
      <c r="J865" s="132"/>
      <c r="K865" s="130"/>
      <c r="L865" s="130"/>
      <c r="M865" s="130"/>
      <c r="N865" s="195"/>
      <c r="O865" s="369"/>
      <c r="P865" s="370"/>
      <c r="Q865" s="196"/>
      <c r="R865" s="197"/>
      <c r="S865" s="198"/>
      <c r="T865" s="199"/>
      <c r="U865" s="200"/>
      <c r="V865" s="201"/>
      <c r="W865" s="202"/>
      <c r="X865" s="202"/>
      <c r="Y865" s="143"/>
      <c r="Z865" s="367"/>
      <c r="AA865" s="140"/>
      <c r="AB865" s="420"/>
      <c r="AC865" s="421"/>
      <c r="AD865" s="206"/>
      <c r="AE865" s="144"/>
      <c r="AF865" s="133"/>
      <c r="AG865" s="144"/>
      <c r="AH865" s="430"/>
      <c r="AI865" s="146"/>
      <c r="AJ865" s="144"/>
      <c r="AK865" s="147"/>
      <c r="AL865" s="114"/>
      <c r="AM865" s="211"/>
      <c r="AN865" s="132"/>
      <c r="AO865" s="132"/>
      <c r="AP865" s="149"/>
      <c r="AQ865" s="150"/>
      <c r="AR865" s="149"/>
      <c r="AS865" s="132"/>
      <c r="AT865" s="132"/>
      <c r="AU865" s="132"/>
      <c r="AV865" s="132"/>
      <c r="AW865" s="132"/>
      <c r="AX865" s="132"/>
      <c r="AY865" s="132"/>
      <c r="AZ865" s="132"/>
      <c r="BA865" s="132"/>
      <c r="BB865" s="132"/>
      <c r="BC865" s="132"/>
      <c r="BD865" s="132"/>
      <c r="BE865" s="132"/>
      <c r="BF865" s="132"/>
      <c r="BG865" s="132"/>
      <c r="BH865" s="132"/>
      <c r="BI865" s="132"/>
      <c r="BJ865" s="132"/>
      <c r="BK865" s="132"/>
      <c r="BL865" s="132"/>
      <c r="BM865" s="132"/>
      <c r="BN865" s="132"/>
    </row>
    <row r="866">
      <c r="A866" s="484" t="b">
        <v>0</v>
      </c>
      <c r="B866" s="94"/>
      <c r="C866" s="95"/>
      <c r="D866" s="96"/>
      <c r="E866" s="97"/>
      <c r="F866" s="98"/>
      <c r="G866" s="98"/>
      <c r="H866" s="98"/>
      <c r="I866" s="98"/>
      <c r="J866" s="98"/>
      <c r="K866" s="96"/>
      <c r="L866" s="96"/>
      <c r="M866" s="96"/>
      <c r="N866" s="270"/>
      <c r="O866" s="369"/>
      <c r="P866" s="370"/>
      <c r="Q866" s="196"/>
      <c r="R866" s="197"/>
      <c r="S866" s="198"/>
      <c r="T866" s="199"/>
      <c r="U866" s="200"/>
      <c r="V866" s="201"/>
      <c r="W866" s="202"/>
      <c r="X866" s="202"/>
      <c r="Y866" s="109"/>
      <c r="Z866" s="280"/>
      <c r="AA866" s="106"/>
      <c r="AB866" s="281"/>
      <c r="AC866" s="282"/>
      <c r="AD866" s="273"/>
      <c r="AE866" s="110"/>
      <c r="AF866" s="99"/>
      <c r="AG866" s="110"/>
      <c r="AH866" s="427"/>
      <c r="AI866" s="112"/>
      <c r="AJ866" s="110"/>
      <c r="AK866" s="113"/>
      <c r="AL866" s="114"/>
      <c r="AM866" s="278"/>
      <c r="AN866" s="98"/>
      <c r="AO866" s="98"/>
      <c r="AP866" s="116"/>
      <c r="AQ866" s="117"/>
      <c r="AR866" s="116"/>
      <c r="AS866" s="98"/>
      <c r="AT866" s="98"/>
      <c r="AU866" s="98"/>
      <c r="AV866" s="98"/>
      <c r="AW866" s="98"/>
      <c r="AX866" s="98"/>
      <c r="AY866" s="98"/>
      <c r="AZ866" s="98"/>
      <c r="BA866" s="98"/>
      <c r="BB866" s="98"/>
      <c r="BC866" s="98"/>
      <c r="BD866" s="98"/>
      <c r="BE866" s="98"/>
      <c r="BF866" s="98"/>
      <c r="BG866" s="98"/>
      <c r="BH866" s="98"/>
      <c r="BI866" s="98"/>
      <c r="BJ866" s="98"/>
      <c r="BK866" s="98"/>
      <c r="BL866" s="98"/>
      <c r="BM866" s="98"/>
      <c r="BN866" s="98"/>
    </row>
    <row r="867">
      <c r="A867" s="485" t="b">
        <v>0</v>
      </c>
      <c r="B867" s="128"/>
      <c r="C867" s="129"/>
      <c r="D867" s="130"/>
      <c r="E867" s="131"/>
      <c r="F867" s="132"/>
      <c r="G867" s="132"/>
      <c r="H867" s="132"/>
      <c r="I867" s="132"/>
      <c r="J867" s="132"/>
      <c r="K867" s="130"/>
      <c r="L867" s="130"/>
      <c r="M867" s="130"/>
      <c r="N867" s="195"/>
      <c r="O867" s="369"/>
      <c r="P867" s="370"/>
      <c r="Q867" s="196"/>
      <c r="R867" s="197"/>
      <c r="S867" s="198"/>
      <c r="T867" s="199"/>
      <c r="U867" s="200"/>
      <c r="V867" s="201"/>
      <c r="W867" s="202"/>
      <c r="X867" s="202"/>
      <c r="Y867" s="143"/>
      <c r="Z867" s="367"/>
      <c r="AA867" s="140"/>
      <c r="AB867" s="420"/>
      <c r="AC867" s="421"/>
      <c r="AD867" s="206"/>
      <c r="AE867" s="144"/>
      <c r="AF867" s="133"/>
      <c r="AG867" s="144"/>
      <c r="AH867" s="430"/>
      <c r="AI867" s="146"/>
      <c r="AJ867" s="144"/>
      <c r="AK867" s="147"/>
      <c r="AL867" s="114"/>
      <c r="AM867" s="211"/>
      <c r="AN867" s="132"/>
      <c r="AO867" s="132"/>
      <c r="AP867" s="149"/>
      <c r="AQ867" s="150"/>
      <c r="AR867" s="149"/>
      <c r="AS867" s="132"/>
      <c r="AT867" s="132"/>
      <c r="AU867" s="132"/>
      <c r="AV867" s="132"/>
      <c r="AW867" s="132"/>
      <c r="AX867" s="132"/>
      <c r="AY867" s="132"/>
      <c r="AZ867" s="132"/>
      <c r="BA867" s="132"/>
      <c r="BB867" s="132"/>
      <c r="BC867" s="132"/>
      <c r="BD867" s="132"/>
      <c r="BE867" s="132"/>
      <c r="BF867" s="132"/>
      <c r="BG867" s="132"/>
      <c r="BH867" s="132"/>
      <c r="BI867" s="132"/>
      <c r="BJ867" s="132"/>
      <c r="BK867" s="132"/>
      <c r="BL867" s="132"/>
      <c r="BM867" s="132"/>
      <c r="BN867" s="132"/>
    </row>
    <row r="868">
      <c r="A868" s="484" t="b">
        <v>0</v>
      </c>
      <c r="B868" s="94"/>
      <c r="C868" s="95"/>
      <c r="D868" s="96"/>
      <c r="E868" s="97"/>
      <c r="F868" s="98"/>
      <c r="G868" s="98"/>
      <c r="H868" s="98"/>
      <c r="I868" s="98"/>
      <c r="J868" s="98"/>
      <c r="K868" s="96"/>
      <c r="L868" s="96"/>
      <c r="M868" s="96"/>
      <c r="N868" s="270"/>
      <c r="O868" s="369"/>
      <c r="P868" s="370"/>
      <c r="Q868" s="196"/>
      <c r="R868" s="197"/>
      <c r="S868" s="198"/>
      <c r="T868" s="199"/>
      <c r="U868" s="200"/>
      <c r="V868" s="201"/>
      <c r="W868" s="202"/>
      <c r="X868" s="202"/>
      <c r="Y868" s="109"/>
      <c r="Z868" s="280"/>
      <c r="AA868" s="106"/>
      <c r="AB868" s="281"/>
      <c r="AC868" s="282"/>
      <c r="AD868" s="273"/>
      <c r="AE868" s="110"/>
      <c r="AF868" s="99"/>
      <c r="AG868" s="110"/>
      <c r="AH868" s="427"/>
      <c r="AI868" s="112"/>
      <c r="AJ868" s="110"/>
      <c r="AK868" s="113"/>
      <c r="AL868" s="114"/>
      <c r="AM868" s="278"/>
      <c r="AN868" s="98"/>
      <c r="AO868" s="98"/>
      <c r="AP868" s="116"/>
      <c r="AQ868" s="117"/>
      <c r="AR868" s="116"/>
      <c r="AS868" s="98"/>
      <c r="AT868" s="98"/>
      <c r="AU868" s="98"/>
      <c r="AV868" s="98"/>
      <c r="AW868" s="98"/>
      <c r="AX868" s="98"/>
      <c r="AY868" s="98"/>
      <c r="AZ868" s="98"/>
      <c r="BA868" s="98"/>
      <c r="BB868" s="98"/>
      <c r="BC868" s="98"/>
      <c r="BD868" s="98"/>
      <c r="BE868" s="98"/>
      <c r="BF868" s="98"/>
      <c r="BG868" s="98"/>
      <c r="BH868" s="98"/>
      <c r="BI868" s="98"/>
      <c r="BJ868" s="98"/>
      <c r="BK868" s="98"/>
      <c r="BL868" s="98"/>
      <c r="BM868" s="98"/>
      <c r="BN868" s="98"/>
    </row>
    <row r="869">
      <c r="A869" s="485" t="b">
        <v>0</v>
      </c>
      <c r="B869" s="128"/>
      <c r="C869" s="129"/>
      <c r="D869" s="130"/>
      <c r="E869" s="131"/>
      <c r="F869" s="132"/>
      <c r="G869" s="132"/>
      <c r="H869" s="132"/>
      <c r="I869" s="132"/>
      <c r="J869" s="132"/>
      <c r="K869" s="130"/>
      <c r="L869" s="130"/>
      <c r="M869" s="130"/>
      <c r="N869" s="195"/>
      <c r="O869" s="369"/>
      <c r="P869" s="370"/>
      <c r="Q869" s="196"/>
      <c r="R869" s="197"/>
      <c r="S869" s="198"/>
      <c r="T869" s="199"/>
      <c r="U869" s="200"/>
      <c r="V869" s="201"/>
      <c r="W869" s="202"/>
      <c r="X869" s="202"/>
      <c r="Y869" s="143"/>
      <c r="Z869" s="367"/>
      <c r="AA869" s="140"/>
      <c r="AB869" s="420"/>
      <c r="AC869" s="421"/>
      <c r="AD869" s="206"/>
      <c r="AE869" s="144"/>
      <c r="AF869" s="133"/>
      <c r="AG869" s="144"/>
      <c r="AH869" s="430"/>
      <c r="AI869" s="146"/>
      <c r="AJ869" s="144"/>
      <c r="AK869" s="147"/>
      <c r="AL869" s="114"/>
      <c r="AM869" s="211"/>
      <c r="AN869" s="132"/>
      <c r="AO869" s="132"/>
      <c r="AP869" s="149"/>
      <c r="AQ869" s="150"/>
      <c r="AR869" s="149"/>
      <c r="AS869" s="132"/>
      <c r="AT869" s="132"/>
      <c r="AU869" s="132"/>
      <c r="AV869" s="132"/>
      <c r="AW869" s="132"/>
      <c r="AX869" s="132"/>
      <c r="AY869" s="132"/>
      <c r="AZ869" s="132"/>
      <c r="BA869" s="132"/>
      <c r="BB869" s="132"/>
      <c r="BC869" s="132"/>
      <c r="BD869" s="132"/>
      <c r="BE869" s="132"/>
      <c r="BF869" s="132"/>
      <c r="BG869" s="132"/>
      <c r="BH869" s="132"/>
      <c r="BI869" s="132"/>
      <c r="BJ869" s="132"/>
      <c r="BK869" s="132"/>
      <c r="BL869" s="132"/>
      <c r="BM869" s="132"/>
      <c r="BN869" s="132"/>
    </row>
    <row r="870">
      <c r="A870" s="484" t="b">
        <v>0</v>
      </c>
      <c r="B870" s="94"/>
      <c r="C870" s="95"/>
      <c r="D870" s="96"/>
      <c r="E870" s="97"/>
      <c r="F870" s="98"/>
      <c r="G870" s="98"/>
      <c r="H870" s="98"/>
      <c r="I870" s="98"/>
      <c r="J870" s="98"/>
      <c r="K870" s="96"/>
      <c r="L870" s="96"/>
      <c r="M870" s="96"/>
      <c r="N870" s="270"/>
      <c r="O870" s="369"/>
      <c r="P870" s="370"/>
      <c r="Q870" s="196"/>
      <c r="R870" s="197"/>
      <c r="S870" s="198"/>
      <c r="T870" s="199"/>
      <c r="U870" s="200"/>
      <c r="V870" s="201"/>
      <c r="W870" s="202"/>
      <c r="X870" s="202"/>
      <c r="Y870" s="109"/>
      <c r="Z870" s="280"/>
      <c r="AA870" s="106"/>
      <c r="AB870" s="281"/>
      <c r="AC870" s="282"/>
      <c r="AD870" s="273"/>
      <c r="AE870" s="110"/>
      <c r="AF870" s="99"/>
      <c r="AG870" s="110"/>
      <c r="AH870" s="427"/>
      <c r="AI870" s="112"/>
      <c r="AJ870" s="110"/>
      <c r="AK870" s="113"/>
      <c r="AL870" s="114"/>
      <c r="AM870" s="278"/>
      <c r="AN870" s="98"/>
      <c r="AO870" s="98"/>
      <c r="AP870" s="116"/>
      <c r="AQ870" s="117"/>
      <c r="AR870" s="116"/>
      <c r="AS870" s="98"/>
      <c r="AT870" s="98"/>
      <c r="AU870" s="98"/>
      <c r="AV870" s="98"/>
      <c r="AW870" s="98"/>
      <c r="AX870" s="98"/>
      <c r="AY870" s="98"/>
      <c r="AZ870" s="98"/>
      <c r="BA870" s="98"/>
      <c r="BB870" s="98"/>
      <c r="BC870" s="98"/>
      <c r="BD870" s="98"/>
      <c r="BE870" s="98"/>
      <c r="BF870" s="98"/>
      <c r="BG870" s="98"/>
      <c r="BH870" s="98"/>
      <c r="BI870" s="98"/>
      <c r="BJ870" s="98"/>
      <c r="BK870" s="98"/>
      <c r="BL870" s="98"/>
      <c r="BM870" s="98"/>
      <c r="BN870" s="98"/>
    </row>
    <row r="871">
      <c r="A871" s="485" t="b">
        <v>0</v>
      </c>
      <c r="B871" s="128"/>
      <c r="C871" s="129"/>
      <c r="D871" s="130"/>
      <c r="E871" s="131"/>
      <c r="F871" s="132"/>
      <c r="G871" s="132"/>
      <c r="H871" s="132"/>
      <c r="I871" s="132"/>
      <c r="J871" s="132"/>
      <c r="K871" s="130"/>
      <c r="L871" s="130"/>
      <c r="M871" s="130"/>
      <c r="N871" s="195"/>
      <c r="O871" s="369"/>
      <c r="P871" s="370"/>
      <c r="Q871" s="196"/>
      <c r="R871" s="197"/>
      <c r="S871" s="198"/>
      <c r="T871" s="199"/>
      <c r="U871" s="200"/>
      <c r="V871" s="201"/>
      <c r="W871" s="202"/>
      <c r="X871" s="202"/>
      <c r="Y871" s="143"/>
      <c r="Z871" s="367"/>
      <c r="AA871" s="140"/>
      <c r="AB871" s="420"/>
      <c r="AC871" s="421"/>
      <c r="AD871" s="206"/>
      <c r="AE871" s="144"/>
      <c r="AF871" s="133"/>
      <c r="AG871" s="144"/>
      <c r="AH871" s="430"/>
      <c r="AI871" s="146"/>
      <c r="AJ871" s="144"/>
      <c r="AK871" s="147"/>
      <c r="AL871" s="114"/>
      <c r="AM871" s="211"/>
      <c r="AN871" s="132"/>
      <c r="AO871" s="132"/>
      <c r="AP871" s="149"/>
      <c r="AQ871" s="150"/>
      <c r="AR871" s="149"/>
      <c r="AS871" s="132"/>
      <c r="AT871" s="132"/>
      <c r="AU871" s="132"/>
      <c r="AV871" s="132"/>
      <c r="AW871" s="132"/>
      <c r="AX871" s="132"/>
      <c r="AY871" s="132"/>
      <c r="AZ871" s="132"/>
      <c r="BA871" s="132"/>
      <c r="BB871" s="132"/>
      <c r="BC871" s="132"/>
      <c r="BD871" s="132"/>
      <c r="BE871" s="132"/>
      <c r="BF871" s="132"/>
      <c r="BG871" s="132"/>
      <c r="BH871" s="132"/>
      <c r="BI871" s="132"/>
      <c r="BJ871" s="132"/>
      <c r="BK871" s="132"/>
      <c r="BL871" s="132"/>
      <c r="BM871" s="132"/>
      <c r="BN871" s="132"/>
    </row>
    <row r="872">
      <c r="A872" s="484" t="b">
        <v>0</v>
      </c>
      <c r="B872" s="94"/>
      <c r="C872" s="95"/>
      <c r="D872" s="96"/>
      <c r="E872" s="97"/>
      <c r="F872" s="98"/>
      <c r="G872" s="98"/>
      <c r="H872" s="98"/>
      <c r="I872" s="98"/>
      <c r="J872" s="98"/>
      <c r="K872" s="96"/>
      <c r="L872" s="96"/>
      <c r="M872" s="96"/>
      <c r="N872" s="270"/>
      <c r="O872" s="369"/>
      <c r="P872" s="370"/>
      <c r="Q872" s="196"/>
      <c r="R872" s="197"/>
      <c r="S872" s="198"/>
      <c r="T872" s="199"/>
      <c r="U872" s="200"/>
      <c r="V872" s="201"/>
      <c r="W872" s="202"/>
      <c r="X872" s="202"/>
      <c r="Y872" s="109"/>
      <c r="Z872" s="280"/>
      <c r="AA872" s="106"/>
      <c r="AB872" s="281"/>
      <c r="AC872" s="282"/>
      <c r="AD872" s="273"/>
      <c r="AE872" s="110"/>
      <c r="AF872" s="99"/>
      <c r="AG872" s="110"/>
      <c r="AH872" s="427"/>
      <c r="AI872" s="112"/>
      <c r="AJ872" s="110"/>
      <c r="AK872" s="113"/>
      <c r="AL872" s="114"/>
      <c r="AM872" s="278"/>
      <c r="AN872" s="98"/>
      <c r="AO872" s="98"/>
      <c r="AP872" s="116"/>
      <c r="AQ872" s="117"/>
      <c r="AR872" s="116"/>
      <c r="AS872" s="98"/>
      <c r="AT872" s="98"/>
      <c r="AU872" s="98"/>
      <c r="AV872" s="98"/>
      <c r="AW872" s="98"/>
      <c r="AX872" s="98"/>
      <c r="AY872" s="98"/>
      <c r="AZ872" s="98"/>
      <c r="BA872" s="98"/>
      <c r="BB872" s="98"/>
      <c r="BC872" s="98"/>
      <c r="BD872" s="98"/>
      <c r="BE872" s="98"/>
      <c r="BF872" s="98"/>
      <c r="BG872" s="98"/>
      <c r="BH872" s="98"/>
      <c r="BI872" s="98"/>
      <c r="BJ872" s="98"/>
      <c r="BK872" s="98"/>
      <c r="BL872" s="98"/>
      <c r="BM872" s="98"/>
      <c r="BN872" s="98"/>
    </row>
    <row r="873">
      <c r="A873" s="485" t="b">
        <v>0</v>
      </c>
      <c r="B873" s="128"/>
      <c r="C873" s="129"/>
      <c r="D873" s="130"/>
      <c r="E873" s="131"/>
      <c r="F873" s="132"/>
      <c r="G873" s="132"/>
      <c r="H873" s="132"/>
      <c r="I873" s="132"/>
      <c r="J873" s="132"/>
      <c r="K873" s="130"/>
      <c r="L873" s="130"/>
      <c r="M873" s="130"/>
      <c r="N873" s="195"/>
      <c r="O873" s="369"/>
      <c r="P873" s="370"/>
      <c r="Q873" s="196"/>
      <c r="R873" s="197"/>
      <c r="S873" s="198"/>
      <c r="T873" s="199"/>
      <c r="U873" s="200"/>
      <c r="V873" s="201"/>
      <c r="W873" s="202"/>
      <c r="X873" s="202"/>
      <c r="Y873" s="143"/>
      <c r="Z873" s="367"/>
      <c r="AA873" s="140"/>
      <c r="AB873" s="420"/>
      <c r="AC873" s="421"/>
      <c r="AD873" s="206"/>
      <c r="AE873" s="144"/>
      <c r="AF873" s="133"/>
      <c r="AG873" s="144"/>
      <c r="AH873" s="430"/>
      <c r="AI873" s="146"/>
      <c r="AJ873" s="144"/>
      <c r="AK873" s="147"/>
      <c r="AL873" s="114"/>
      <c r="AM873" s="211"/>
      <c r="AN873" s="132"/>
      <c r="AO873" s="132"/>
      <c r="AP873" s="149"/>
      <c r="AQ873" s="150"/>
      <c r="AR873" s="149"/>
      <c r="AS873" s="132"/>
      <c r="AT873" s="132"/>
      <c r="AU873" s="132"/>
      <c r="AV873" s="132"/>
      <c r="AW873" s="132"/>
      <c r="AX873" s="132"/>
      <c r="AY873" s="132"/>
      <c r="AZ873" s="132"/>
      <c r="BA873" s="132"/>
      <c r="BB873" s="132"/>
      <c r="BC873" s="132"/>
      <c r="BD873" s="132"/>
      <c r="BE873" s="132"/>
      <c r="BF873" s="132"/>
      <c r="BG873" s="132"/>
      <c r="BH873" s="132"/>
      <c r="BI873" s="132"/>
      <c r="BJ873" s="132"/>
      <c r="BK873" s="132"/>
      <c r="BL873" s="132"/>
      <c r="BM873" s="132"/>
      <c r="BN873" s="132"/>
    </row>
    <row r="874">
      <c r="A874" s="484" t="b">
        <v>0</v>
      </c>
      <c r="B874" s="94"/>
      <c r="C874" s="95"/>
      <c r="D874" s="96"/>
      <c r="E874" s="97"/>
      <c r="F874" s="98"/>
      <c r="G874" s="98"/>
      <c r="H874" s="98"/>
      <c r="I874" s="98"/>
      <c r="J874" s="98"/>
      <c r="K874" s="96"/>
      <c r="L874" s="96"/>
      <c r="M874" s="96"/>
      <c r="N874" s="270"/>
      <c r="O874" s="369"/>
      <c r="P874" s="370"/>
      <c r="Q874" s="196"/>
      <c r="R874" s="197"/>
      <c r="S874" s="198"/>
      <c r="T874" s="199"/>
      <c r="U874" s="200"/>
      <c r="V874" s="201"/>
      <c r="W874" s="202"/>
      <c r="X874" s="202"/>
      <c r="Y874" s="109"/>
      <c r="Z874" s="280"/>
      <c r="AA874" s="106"/>
      <c r="AB874" s="281"/>
      <c r="AC874" s="282"/>
      <c r="AD874" s="273"/>
      <c r="AE874" s="110"/>
      <c r="AF874" s="99"/>
      <c r="AG874" s="110"/>
      <c r="AH874" s="427"/>
      <c r="AI874" s="112"/>
      <c r="AJ874" s="110"/>
      <c r="AK874" s="113"/>
      <c r="AL874" s="114"/>
      <c r="AM874" s="278"/>
      <c r="AN874" s="98"/>
      <c r="AO874" s="98"/>
      <c r="AP874" s="116"/>
      <c r="AQ874" s="117"/>
      <c r="AR874" s="116"/>
      <c r="AS874" s="98"/>
      <c r="AT874" s="98"/>
      <c r="AU874" s="98"/>
      <c r="AV874" s="98"/>
      <c r="AW874" s="98"/>
      <c r="AX874" s="98"/>
      <c r="AY874" s="98"/>
      <c r="AZ874" s="98"/>
      <c r="BA874" s="98"/>
      <c r="BB874" s="98"/>
      <c r="BC874" s="98"/>
      <c r="BD874" s="98"/>
      <c r="BE874" s="98"/>
      <c r="BF874" s="98"/>
      <c r="BG874" s="98"/>
      <c r="BH874" s="98"/>
      <c r="BI874" s="98"/>
      <c r="BJ874" s="98"/>
      <c r="BK874" s="98"/>
      <c r="BL874" s="98"/>
      <c r="BM874" s="98"/>
      <c r="BN874" s="98"/>
    </row>
    <row r="875">
      <c r="A875" s="485" t="b">
        <v>0</v>
      </c>
      <c r="B875" s="128"/>
      <c r="C875" s="129"/>
      <c r="D875" s="130"/>
      <c r="E875" s="131"/>
      <c r="F875" s="132"/>
      <c r="G875" s="132"/>
      <c r="H875" s="132"/>
      <c r="I875" s="132"/>
      <c r="J875" s="132"/>
      <c r="K875" s="130"/>
      <c r="L875" s="130"/>
      <c r="M875" s="130"/>
      <c r="N875" s="195"/>
      <c r="O875" s="369"/>
      <c r="P875" s="370"/>
      <c r="Q875" s="196"/>
      <c r="R875" s="197"/>
      <c r="S875" s="198"/>
      <c r="T875" s="199"/>
      <c r="U875" s="200"/>
      <c r="V875" s="201"/>
      <c r="W875" s="202"/>
      <c r="X875" s="202"/>
      <c r="Y875" s="143"/>
      <c r="Z875" s="367"/>
      <c r="AA875" s="140"/>
      <c r="AB875" s="420"/>
      <c r="AC875" s="421"/>
      <c r="AD875" s="206"/>
      <c r="AE875" s="144"/>
      <c r="AF875" s="133"/>
      <c r="AG875" s="144"/>
      <c r="AH875" s="430"/>
      <c r="AI875" s="146"/>
      <c r="AJ875" s="144"/>
      <c r="AK875" s="147"/>
      <c r="AL875" s="114"/>
      <c r="AM875" s="211"/>
      <c r="AN875" s="132"/>
      <c r="AO875" s="132"/>
      <c r="AP875" s="149"/>
      <c r="AQ875" s="150"/>
      <c r="AR875" s="149"/>
      <c r="AS875" s="132"/>
      <c r="AT875" s="132"/>
      <c r="AU875" s="132"/>
      <c r="AV875" s="132"/>
      <c r="AW875" s="132"/>
      <c r="AX875" s="132"/>
      <c r="AY875" s="132"/>
      <c r="AZ875" s="132"/>
      <c r="BA875" s="132"/>
      <c r="BB875" s="132"/>
      <c r="BC875" s="132"/>
      <c r="BD875" s="132"/>
      <c r="BE875" s="132"/>
      <c r="BF875" s="132"/>
      <c r="BG875" s="132"/>
      <c r="BH875" s="132"/>
      <c r="BI875" s="132"/>
      <c r="BJ875" s="132"/>
      <c r="BK875" s="132"/>
      <c r="BL875" s="132"/>
      <c r="BM875" s="132"/>
      <c r="BN875" s="132"/>
    </row>
    <row r="876">
      <c r="A876" s="484" t="b">
        <v>0</v>
      </c>
      <c r="B876" s="94"/>
      <c r="C876" s="95"/>
      <c r="D876" s="96"/>
      <c r="E876" s="97"/>
      <c r="F876" s="98"/>
      <c r="G876" s="98"/>
      <c r="H876" s="98"/>
      <c r="I876" s="98"/>
      <c r="J876" s="98"/>
      <c r="K876" s="96"/>
      <c r="L876" s="96"/>
      <c r="M876" s="96"/>
      <c r="N876" s="270"/>
      <c r="O876" s="369"/>
      <c r="P876" s="370"/>
      <c r="Q876" s="196"/>
      <c r="R876" s="197"/>
      <c r="S876" s="198"/>
      <c r="T876" s="199"/>
      <c r="U876" s="200"/>
      <c r="V876" s="201"/>
      <c r="W876" s="202"/>
      <c r="X876" s="202"/>
      <c r="Y876" s="109"/>
      <c r="Z876" s="280"/>
      <c r="AA876" s="106"/>
      <c r="AB876" s="281"/>
      <c r="AC876" s="282"/>
      <c r="AD876" s="273"/>
      <c r="AE876" s="110"/>
      <c r="AF876" s="99"/>
      <c r="AG876" s="110"/>
      <c r="AH876" s="427"/>
      <c r="AI876" s="112"/>
      <c r="AJ876" s="110"/>
      <c r="AK876" s="113"/>
      <c r="AL876" s="114"/>
      <c r="AM876" s="278"/>
      <c r="AN876" s="98"/>
      <c r="AO876" s="98"/>
      <c r="AP876" s="116"/>
      <c r="AQ876" s="117"/>
      <c r="AR876" s="116"/>
      <c r="AS876" s="98"/>
      <c r="AT876" s="98"/>
      <c r="AU876" s="98"/>
      <c r="AV876" s="98"/>
      <c r="AW876" s="98"/>
      <c r="AX876" s="98"/>
      <c r="AY876" s="98"/>
      <c r="AZ876" s="98"/>
      <c r="BA876" s="98"/>
      <c r="BB876" s="98"/>
      <c r="BC876" s="98"/>
      <c r="BD876" s="98"/>
      <c r="BE876" s="98"/>
      <c r="BF876" s="98"/>
      <c r="BG876" s="98"/>
      <c r="BH876" s="98"/>
      <c r="BI876" s="98"/>
      <c r="BJ876" s="98"/>
      <c r="BK876" s="98"/>
      <c r="BL876" s="98"/>
      <c r="BM876" s="98"/>
      <c r="BN876" s="98"/>
    </row>
    <row r="877">
      <c r="A877" s="485" t="b">
        <v>0</v>
      </c>
      <c r="B877" s="128"/>
      <c r="C877" s="129"/>
      <c r="D877" s="130"/>
      <c r="E877" s="131"/>
      <c r="F877" s="132"/>
      <c r="G877" s="132"/>
      <c r="H877" s="132"/>
      <c r="I877" s="132"/>
      <c r="J877" s="132"/>
      <c r="K877" s="130"/>
      <c r="L877" s="130"/>
      <c r="M877" s="130"/>
      <c r="N877" s="195"/>
      <c r="O877" s="369"/>
      <c r="P877" s="370"/>
      <c r="Q877" s="196"/>
      <c r="R877" s="197"/>
      <c r="S877" s="198"/>
      <c r="T877" s="199"/>
      <c r="U877" s="200"/>
      <c r="V877" s="201"/>
      <c r="W877" s="202"/>
      <c r="X877" s="202"/>
      <c r="Y877" s="143"/>
      <c r="Z877" s="367"/>
      <c r="AA877" s="140"/>
      <c r="AB877" s="420"/>
      <c r="AC877" s="421"/>
      <c r="AD877" s="206"/>
      <c r="AE877" s="144"/>
      <c r="AF877" s="133"/>
      <c r="AG877" s="144"/>
      <c r="AH877" s="430"/>
      <c r="AI877" s="146"/>
      <c r="AJ877" s="144"/>
      <c r="AK877" s="147"/>
      <c r="AL877" s="114"/>
      <c r="AM877" s="211"/>
      <c r="AN877" s="132"/>
      <c r="AO877" s="132"/>
      <c r="AP877" s="149"/>
      <c r="AQ877" s="150"/>
      <c r="AR877" s="149"/>
      <c r="AS877" s="132"/>
      <c r="AT877" s="132"/>
      <c r="AU877" s="132"/>
      <c r="AV877" s="132"/>
      <c r="AW877" s="132"/>
      <c r="AX877" s="132"/>
      <c r="AY877" s="132"/>
      <c r="AZ877" s="132"/>
      <c r="BA877" s="132"/>
      <c r="BB877" s="132"/>
      <c r="BC877" s="132"/>
      <c r="BD877" s="132"/>
      <c r="BE877" s="132"/>
      <c r="BF877" s="132"/>
      <c r="BG877" s="132"/>
      <c r="BH877" s="132"/>
      <c r="BI877" s="132"/>
      <c r="BJ877" s="132"/>
      <c r="BK877" s="132"/>
      <c r="BL877" s="132"/>
      <c r="BM877" s="132"/>
      <c r="BN877" s="132"/>
    </row>
    <row r="878">
      <c r="A878" s="484" t="b">
        <v>0</v>
      </c>
      <c r="B878" s="94"/>
      <c r="C878" s="95"/>
      <c r="D878" s="96"/>
      <c r="E878" s="97"/>
      <c r="F878" s="98"/>
      <c r="G878" s="98"/>
      <c r="H878" s="98"/>
      <c r="I878" s="98"/>
      <c r="J878" s="98"/>
      <c r="K878" s="96"/>
      <c r="L878" s="96"/>
      <c r="M878" s="96"/>
      <c r="N878" s="270"/>
      <c r="O878" s="369"/>
      <c r="P878" s="370"/>
      <c r="Q878" s="196"/>
      <c r="R878" s="197"/>
      <c r="S878" s="198"/>
      <c r="T878" s="199"/>
      <c r="U878" s="200"/>
      <c r="V878" s="201"/>
      <c r="W878" s="202"/>
      <c r="X878" s="202"/>
      <c r="Y878" s="109"/>
      <c r="Z878" s="280"/>
      <c r="AA878" s="106"/>
      <c r="AB878" s="281"/>
      <c r="AC878" s="282"/>
      <c r="AD878" s="273"/>
      <c r="AE878" s="110"/>
      <c r="AF878" s="99"/>
      <c r="AG878" s="110"/>
      <c r="AH878" s="427"/>
      <c r="AI878" s="112"/>
      <c r="AJ878" s="110"/>
      <c r="AK878" s="113"/>
      <c r="AL878" s="114"/>
      <c r="AM878" s="278"/>
      <c r="AN878" s="98"/>
      <c r="AO878" s="98"/>
      <c r="AP878" s="116"/>
      <c r="AQ878" s="117"/>
      <c r="AR878" s="116"/>
      <c r="AS878" s="98"/>
      <c r="AT878" s="98"/>
      <c r="AU878" s="98"/>
      <c r="AV878" s="98"/>
      <c r="AW878" s="98"/>
      <c r="AX878" s="98"/>
      <c r="AY878" s="98"/>
      <c r="AZ878" s="98"/>
      <c r="BA878" s="98"/>
      <c r="BB878" s="98"/>
      <c r="BC878" s="98"/>
      <c r="BD878" s="98"/>
      <c r="BE878" s="98"/>
      <c r="BF878" s="98"/>
      <c r="BG878" s="98"/>
      <c r="BH878" s="98"/>
      <c r="BI878" s="98"/>
      <c r="BJ878" s="98"/>
      <c r="BK878" s="98"/>
      <c r="BL878" s="98"/>
      <c r="BM878" s="98"/>
      <c r="BN878" s="98"/>
    </row>
    <row r="879">
      <c r="A879" s="485" t="b">
        <v>0</v>
      </c>
      <c r="B879" s="128"/>
      <c r="C879" s="129"/>
      <c r="D879" s="130"/>
      <c r="E879" s="131"/>
      <c r="F879" s="132"/>
      <c r="G879" s="132"/>
      <c r="H879" s="132"/>
      <c r="I879" s="132"/>
      <c r="J879" s="132"/>
      <c r="K879" s="130"/>
      <c r="L879" s="130"/>
      <c r="M879" s="130"/>
      <c r="N879" s="195"/>
      <c r="O879" s="369"/>
      <c r="P879" s="370"/>
      <c r="Q879" s="196"/>
      <c r="R879" s="197"/>
      <c r="S879" s="198"/>
      <c r="T879" s="199"/>
      <c r="U879" s="200"/>
      <c r="V879" s="201"/>
      <c r="W879" s="202"/>
      <c r="X879" s="202"/>
      <c r="Y879" s="143"/>
      <c r="Z879" s="367"/>
      <c r="AA879" s="140"/>
      <c r="AB879" s="420"/>
      <c r="AC879" s="421"/>
      <c r="AD879" s="206"/>
      <c r="AE879" s="144"/>
      <c r="AF879" s="133"/>
      <c r="AG879" s="144"/>
      <c r="AH879" s="430"/>
      <c r="AI879" s="146"/>
      <c r="AJ879" s="144"/>
      <c r="AK879" s="147"/>
      <c r="AL879" s="114"/>
      <c r="AM879" s="211"/>
      <c r="AN879" s="132"/>
      <c r="AO879" s="132"/>
      <c r="AP879" s="149"/>
      <c r="AQ879" s="150"/>
      <c r="AR879" s="149"/>
      <c r="AS879" s="132"/>
      <c r="AT879" s="132"/>
      <c r="AU879" s="132"/>
      <c r="AV879" s="132"/>
      <c r="AW879" s="132"/>
      <c r="AX879" s="132"/>
      <c r="AY879" s="132"/>
      <c r="AZ879" s="132"/>
      <c r="BA879" s="132"/>
      <c r="BB879" s="132"/>
      <c r="BC879" s="132"/>
      <c r="BD879" s="132"/>
      <c r="BE879" s="132"/>
      <c r="BF879" s="132"/>
      <c r="BG879" s="132"/>
      <c r="BH879" s="132"/>
      <c r="BI879" s="132"/>
      <c r="BJ879" s="132"/>
      <c r="BK879" s="132"/>
      <c r="BL879" s="132"/>
      <c r="BM879" s="132"/>
      <c r="BN879" s="132"/>
    </row>
    <row r="880">
      <c r="A880" s="484" t="b">
        <v>0</v>
      </c>
      <c r="B880" s="94"/>
      <c r="C880" s="95"/>
      <c r="D880" s="96"/>
      <c r="E880" s="97"/>
      <c r="F880" s="98"/>
      <c r="G880" s="98"/>
      <c r="H880" s="98"/>
      <c r="I880" s="98"/>
      <c r="J880" s="98"/>
      <c r="K880" s="96"/>
      <c r="L880" s="96"/>
      <c r="M880" s="96"/>
      <c r="N880" s="270"/>
      <c r="O880" s="369"/>
      <c r="P880" s="370"/>
      <c r="Q880" s="196"/>
      <c r="R880" s="197"/>
      <c r="S880" s="198"/>
      <c r="T880" s="199"/>
      <c r="U880" s="200"/>
      <c r="V880" s="201"/>
      <c r="W880" s="202"/>
      <c r="X880" s="202"/>
      <c r="Y880" s="109"/>
      <c r="Z880" s="280"/>
      <c r="AA880" s="106"/>
      <c r="AB880" s="281"/>
      <c r="AC880" s="282"/>
      <c r="AD880" s="273"/>
      <c r="AE880" s="110"/>
      <c r="AF880" s="99"/>
      <c r="AG880" s="110"/>
      <c r="AH880" s="427"/>
      <c r="AI880" s="112"/>
      <c r="AJ880" s="110"/>
      <c r="AK880" s="113"/>
      <c r="AL880" s="114"/>
      <c r="AM880" s="278"/>
      <c r="AN880" s="98"/>
      <c r="AO880" s="98"/>
      <c r="AP880" s="116"/>
      <c r="AQ880" s="117"/>
      <c r="AR880" s="116"/>
      <c r="AS880" s="98"/>
      <c r="AT880" s="98"/>
      <c r="AU880" s="98"/>
      <c r="AV880" s="98"/>
      <c r="AW880" s="98"/>
      <c r="AX880" s="98"/>
      <c r="AY880" s="98"/>
      <c r="AZ880" s="98"/>
      <c r="BA880" s="98"/>
      <c r="BB880" s="98"/>
      <c r="BC880" s="98"/>
      <c r="BD880" s="98"/>
      <c r="BE880" s="98"/>
      <c r="BF880" s="98"/>
      <c r="BG880" s="98"/>
      <c r="BH880" s="98"/>
      <c r="BI880" s="98"/>
      <c r="BJ880" s="98"/>
      <c r="BK880" s="98"/>
      <c r="BL880" s="98"/>
      <c r="BM880" s="98"/>
      <c r="BN880" s="98"/>
    </row>
    <row r="881">
      <c r="A881" s="485" t="b">
        <v>0</v>
      </c>
      <c r="B881" s="128"/>
      <c r="C881" s="129"/>
      <c r="D881" s="130"/>
      <c r="E881" s="131"/>
      <c r="F881" s="132"/>
      <c r="G881" s="132"/>
      <c r="H881" s="132"/>
      <c r="I881" s="132"/>
      <c r="J881" s="132"/>
      <c r="K881" s="130"/>
      <c r="L881" s="130"/>
      <c r="M881" s="130"/>
      <c r="N881" s="195"/>
      <c r="O881" s="369"/>
      <c r="P881" s="370"/>
      <c r="Q881" s="196"/>
      <c r="R881" s="197"/>
      <c r="S881" s="198"/>
      <c r="T881" s="199"/>
      <c r="U881" s="200"/>
      <c r="V881" s="201"/>
      <c r="W881" s="202"/>
      <c r="X881" s="202"/>
      <c r="Y881" s="143"/>
      <c r="Z881" s="367"/>
      <c r="AA881" s="140"/>
      <c r="AB881" s="420"/>
      <c r="AC881" s="421"/>
      <c r="AD881" s="206"/>
      <c r="AE881" s="144"/>
      <c r="AF881" s="133"/>
      <c r="AG881" s="144"/>
      <c r="AH881" s="430"/>
      <c r="AI881" s="146"/>
      <c r="AJ881" s="144"/>
      <c r="AK881" s="147"/>
      <c r="AL881" s="114"/>
      <c r="AM881" s="211"/>
      <c r="AN881" s="132"/>
      <c r="AO881" s="132"/>
      <c r="AP881" s="149"/>
      <c r="AQ881" s="150"/>
      <c r="AR881" s="149"/>
      <c r="AS881" s="132"/>
      <c r="AT881" s="132"/>
      <c r="AU881" s="132"/>
      <c r="AV881" s="132"/>
      <c r="AW881" s="132"/>
      <c r="AX881" s="132"/>
      <c r="AY881" s="132"/>
      <c r="AZ881" s="132"/>
      <c r="BA881" s="132"/>
      <c r="BB881" s="132"/>
      <c r="BC881" s="132"/>
      <c r="BD881" s="132"/>
      <c r="BE881" s="132"/>
      <c r="BF881" s="132"/>
      <c r="BG881" s="132"/>
      <c r="BH881" s="132"/>
      <c r="BI881" s="132"/>
      <c r="BJ881" s="132"/>
      <c r="BK881" s="132"/>
      <c r="BL881" s="132"/>
      <c r="BM881" s="132"/>
      <c r="BN881" s="132"/>
    </row>
    <row r="882">
      <c r="A882" s="484" t="b">
        <v>0</v>
      </c>
      <c r="B882" s="94"/>
      <c r="C882" s="95"/>
      <c r="D882" s="96"/>
      <c r="E882" s="97"/>
      <c r="F882" s="98"/>
      <c r="G882" s="98"/>
      <c r="H882" s="98"/>
      <c r="I882" s="98"/>
      <c r="J882" s="98"/>
      <c r="K882" s="96"/>
      <c r="L882" s="96"/>
      <c r="M882" s="96"/>
      <c r="N882" s="270"/>
      <c r="O882" s="369"/>
      <c r="P882" s="370"/>
      <c r="Q882" s="196"/>
      <c r="R882" s="197"/>
      <c r="S882" s="198"/>
      <c r="T882" s="199"/>
      <c r="U882" s="200"/>
      <c r="V882" s="201"/>
      <c r="W882" s="202"/>
      <c r="X882" s="202"/>
      <c r="Y882" s="109"/>
      <c r="Z882" s="280"/>
      <c r="AA882" s="106"/>
      <c r="AB882" s="281"/>
      <c r="AC882" s="282"/>
      <c r="AD882" s="273"/>
      <c r="AE882" s="110"/>
      <c r="AF882" s="99"/>
      <c r="AG882" s="110"/>
      <c r="AH882" s="427"/>
      <c r="AI882" s="112"/>
      <c r="AJ882" s="110"/>
      <c r="AK882" s="113"/>
      <c r="AL882" s="114"/>
      <c r="AM882" s="278"/>
      <c r="AN882" s="98"/>
      <c r="AO882" s="98"/>
      <c r="AP882" s="116"/>
      <c r="AQ882" s="117"/>
      <c r="AR882" s="116"/>
      <c r="AS882" s="98"/>
      <c r="AT882" s="98"/>
      <c r="AU882" s="98"/>
      <c r="AV882" s="98"/>
      <c r="AW882" s="98"/>
      <c r="AX882" s="98"/>
      <c r="AY882" s="98"/>
      <c r="AZ882" s="98"/>
      <c r="BA882" s="98"/>
      <c r="BB882" s="98"/>
      <c r="BC882" s="98"/>
      <c r="BD882" s="98"/>
      <c r="BE882" s="98"/>
      <c r="BF882" s="98"/>
      <c r="BG882" s="98"/>
      <c r="BH882" s="98"/>
      <c r="BI882" s="98"/>
      <c r="BJ882" s="98"/>
      <c r="BK882" s="98"/>
      <c r="BL882" s="98"/>
      <c r="BM882" s="98"/>
      <c r="BN882" s="98"/>
    </row>
    <row r="883">
      <c r="A883" s="485" t="b">
        <v>0</v>
      </c>
      <c r="B883" s="128"/>
      <c r="C883" s="129"/>
      <c r="D883" s="130"/>
      <c r="E883" s="131"/>
      <c r="F883" s="132"/>
      <c r="G883" s="132"/>
      <c r="H883" s="132"/>
      <c r="I883" s="132"/>
      <c r="J883" s="132"/>
      <c r="K883" s="130"/>
      <c r="L883" s="130"/>
      <c r="M883" s="130"/>
      <c r="N883" s="195"/>
      <c r="O883" s="369"/>
      <c r="P883" s="370"/>
      <c r="Q883" s="196"/>
      <c r="R883" s="197"/>
      <c r="S883" s="198"/>
      <c r="T883" s="199"/>
      <c r="U883" s="200"/>
      <c r="V883" s="201"/>
      <c r="W883" s="202"/>
      <c r="X883" s="202"/>
      <c r="Y883" s="143"/>
      <c r="Z883" s="367"/>
      <c r="AA883" s="140"/>
      <c r="AB883" s="420"/>
      <c r="AC883" s="421"/>
      <c r="AD883" s="206"/>
      <c r="AE883" s="144"/>
      <c r="AF883" s="133"/>
      <c r="AG883" s="144"/>
      <c r="AH883" s="430"/>
      <c r="AI883" s="146"/>
      <c r="AJ883" s="144"/>
      <c r="AK883" s="147"/>
      <c r="AL883" s="114"/>
      <c r="AM883" s="211"/>
      <c r="AN883" s="132"/>
      <c r="AO883" s="132"/>
      <c r="AP883" s="149"/>
      <c r="AQ883" s="150"/>
      <c r="AR883" s="149"/>
      <c r="AS883" s="132"/>
      <c r="AT883" s="132"/>
      <c r="AU883" s="132"/>
      <c r="AV883" s="132"/>
      <c r="AW883" s="132"/>
      <c r="AX883" s="132"/>
      <c r="AY883" s="132"/>
      <c r="AZ883" s="132"/>
      <c r="BA883" s="132"/>
      <c r="BB883" s="132"/>
      <c r="BC883" s="132"/>
      <c r="BD883" s="132"/>
      <c r="BE883" s="132"/>
      <c r="BF883" s="132"/>
      <c r="BG883" s="132"/>
      <c r="BH883" s="132"/>
      <c r="BI883" s="132"/>
      <c r="BJ883" s="132"/>
      <c r="BK883" s="132"/>
      <c r="BL883" s="132"/>
      <c r="BM883" s="132"/>
      <c r="BN883" s="132"/>
    </row>
    <row r="884">
      <c r="A884" s="484" t="b">
        <v>0</v>
      </c>
      <c r="B884" s="94"/>
      <c r="C884" s="95"/>
      <c r="D884" s="96"/>
      <c r="E884" s="97"/>
      <c r="F884" s="98"/>
      <c r="G884" s="98"/>
      <c r="H884" s="98"/>
      <c r="I884" s="98"/>
      <c r="J884" s="98"/>
      <c r="K884" s="96"/>
      <c r="L884" s="96"/>
      <c r="M884" s="96"/>
      <c r="N884" s="270"/>
      <c r="O884" s="369"/>
      <c r="P884" s="370"/>
      <c r="Q884" s="196"/>
      <c r="R884" s="197"/>
      <c r="S884" s="198"/>
      <c r="T884" s="199"/>
      <c r="U884" s="200"/>
      <c r="V884" s="201"/>
      <c r="W884" s="202"/>
      <c r="X884" s="202"/>
      <c r="Y884" s="109"/>
      <c r="Z884" s="280"/>
      <c r="AA884" s="106"/>
      <c r="AB884" s="281"/>
      <c r="AC884" s="282"/>
      <c r="AD884" s="273"/>
      <c r="AE884" s="110"/>
      <c r="AF884" s="99"/>
      <c r="AG884" s="110"/>
      <c r="AH884" s="427"/>
      <c r="AI884" s="112"/>
      <c r="AJ884" s="110"/>
      <c r="AK884" s="113"/>
      <c r="AL884" s="114"/>
      <c r="AM884" s="278"/>
      <c r="AN884" s="98"/>
      <c r="AO884" s="98"/>
      <c r="AP884" s="116"/>
      <c r="AQ884" s="117"/>
      <c r="AR884" s="116"/>
      <c r="AS884" s="98"/>
      <c r="AT884" s="98"/>
      <c r="AU884" s="98"/>
      <c r="AV884" s="98"/>
      <c r="AW884" s="98"/>
      <c r="AX884" s="98"/>
      <c r="AY884" s="98"/>
      <c r="AZ884" s="98"/>
      <c r="BA884" s="98"/>
      <c r="BB884" s="98"/>
      <c r="BC884" s="98"/>
      <c r="BD884" s="98"/>
      <c r="BE884" s="98"/>
      <c r="BF884" s="98"/>
      <c r="BG884" s="98"/>
      <c r="BH884" s="98"/>
      <c r="BI884" s="98"/>
      <c r="BJ884" s="98"/>
      <c r="BK884" s="98"/>
      <c r="BL884" s="98"/>
      <c r="BM884" s="98"/>
      <c r="BN884" s="98"/>
    </row>
    <row r="885">
      <c r="A885" s="485" t="b">
        <v>0</v>
      </c>
      <c r="B885" s="128"/>
      <c r="C885" s="129"/>
      <c r="D885" s="130"/>
      <c r="E885" s="131"/>
      <c r="F885" s="132"/>
      <c r="G885" s="132"/>
      <c r="H885" s="132"/>
      <c r="I885" s="132"/>
      <c r="J885" s="132"/>
      <c r="K885" s="130"/>
      <c r="L885" s="130"/>
      <c r="M885" s="130"/>
      <c r="N885" s="195"/>
      <c r="O885" s="369"/>
      <c r="P885" s="370"/>
      <c r="Q885" s="196"/>
      <c r="R885" s="197"/>
      <c r="S885" s="198"/>
      <c r="T885" s="199"/>
      <c r="U885" s="200"/>
      <c r="V885" s="201"/>
      <c r="W885" s="202"/>
      <c r="X885" s="202"/>
      <c r="Y885" s="143"/>
      <c r="Z885" s="367"/>
      <c r="AA885" s="140"/>
      <c r="AB885" s="420"/>
      <c r="AC885" s="421"/>
      <c r="AD885" s="206"/>
      <c r="AE885" s="144"/>
      <c r="AF885" s="133"/>
      <c r="AG885" s="144"/>
      <c r="AH885" s="430"/>
      <c r="AI885" s="146"/>
      <c r="AJ885" s="144"/>
      <c r="AK885" s="147"/>
      <c r="AL885" s="114"/>
      <c r="AM885" s="211"/>
      <c r="AN885" s="132"/>
      <c r="AO885" s="132"/>
      <c r="AP885" s="149"/>
      <c r="AQ885" s="150"/>
      <c r="AR885" s="149"/>
      <c r="AS885" s="132"/>
      <c r="AT885" s="132"/>
      <c r="AU885" s="132"/>
      <c r="AV885" s="132"/>
      <c r="AW885" s="132"/>
      <c r="AX885" s="132"/>
      <c r="AY885" s="132"/>
      <c r="AZ885" s="132"/>
      <c r="BA885" s="132"/>
      <c r="BB885" s="132"/>
      <c r="BC885" s="132"/>
      <c r="BD885" s="132"/>
      <c r="BE885" s="132"/>
      <c r="BF885" s="132"/>
      <c r="BG885" s="132"/>
      <c r="BH885" s="132"/>
      <c r="BI885" s="132"/>
      <c r="BJ885" s="132"/>
      <c r="BK885" s="132"/>
      <c r="BL885" s="132"/>
      <c r="BM885" s="132"/>
      <c r="BN885" s="132"/>
    </row>
    <row r="886">
      <c r="A886" s="484" t="b">
        <v>0</v>
      </c>
      <c r="B886" s="94"/>
      <c r="C886" s="95"/>
      <c r="D886" s="96"/>
      <c r="E886" s="97"/>
      <c r="F886" s="98"/>
      <c r="G886" s="98"/>
      <c r="H886" s="98"/>
      <c r="I886" s="98"/>
      <c r="J886" s="98"/>
      <c r="K886" s="96"/>
      <c r="L886" s="96"/>
      <c r="M886" s="96"/>
      <c r="N886" s="270"/>
      <c r="O886" s="369"/>
      <c r="P886" s="370"/>
      <c r="Q886" s="196"/>
      <c r="R886" s="197"/>
      <c r="S886" s="198"/>
      <c r="T886" s="199"/>
      <c r="U886" s="200"/>
      <c r="V886" s="201"/>
      <c r="W886" s="202"/>
      <c r="X886" s="202"/>
      <c r="Y886" s="109"/>
      <c r="Z886" s="280"/>
      <c r="AA886" s="106"/>
      <c r="AB886" s="281"/>
      <c r="AC886" s="282"/>
      <c r="AD886" s="273"/>
      <c r="AE886" s="110"/>
      <c r="AF886" s="99"/>
      <c r="AG886" s="110"/>
      <c r="AH886" s="427"/>
      <c r="AI886" s="112"/>
      <c r="AJ886" s="110"/>
      <c r="AK886" s="113"/>
      <c r="AL886" s="114"/>
      <c r="AM886" s="278"/>
      <c r="AN886" s="98"/>
      <c r="AO886" s="98"/>
      <c r="AP886" s="116"/>
      <c r="AQ886" s="117"/>
      <c r="AR886" s="116"/>
      <c r="AS886" s="98"/>
      <c r="AT886" s="98"/>
      <c r="AU886" s="98"/>
      <c r="AV886" s="98"/>
      <c r="AW886" s="98"/>
      <c r="AX886" s="98"/>
      <c r="AY886" s="98"/>
      <c r="AZ886" s="98"/>
      <c r="BA886" s="98"/>
      <c r="BB886" s="98"/>
      <c r="BC886" s="98"/>
      <c r="BD886" s="98"/>
      <c r="BE886" s="98"/>
      <c r="BF886" s="98"/>
      <c r="BG886" s="98"/>
      <c r="BH886" s="98"/>
      <c r="BI886" s="98"/>
      <c r="BJ886" s="98"/>
      <c r="BK886" s="98"/>
      <c r="BL886" s="98"/>
      <c r="BM886" s="98"/>
      <c r="BN886" s="98"/>
    </row>
    <row r="887">
      <c r="A887" s="485" t="b">
        <v>0</v>
      </c>
      <c r="B887" s="128"/>
      <c r="C887" s="129"/>
      <c r="D887" s="130"/>
      <c r="E887" s="131"/>
      <c r="F887" s="132"/>
      <c r="G887" s="132"/>
      <c r="H887" s="132"/>
      <c r="I887" s="132"/>
      <c r="J887" s="132"/>
      <c r="K887" s="130"/>
      <c r="L887" s="130"/>
      <c r="M887" s="130"/>
      <c r="N887" s="195"/>
      <c r="O887" s="369"/>
      <c r="P887" s="370"/>
      <c r="Q887" s="196"/>
      <c r="R887" s="197"/>
      <c r="S887" s="198"/>
      <c r="T887" s="199"/>
      <c r="U887" s="200"/>
      <c r="V887" s="201"/>
      <c r="W887" s="202"/>
      <c r="X887" s="202"/>
      <c r="Y887" s="143"/>
      <c r="Z887" s="367"/>
      <c r="AA887" s="140"/>
      <c r="AB887" s="420"/>
      <c r="AC887" s="421"/>
      <c r="AD887" s="206"/>
      <c r="AE887" s="144"/>
      <c r="AF887" s="133"/>
      <c r="AG887" s="144"/>
      <c r="AH887" s="430"/>
      <c r="AI887" s="146"/>
      <c r="AJ887" s="144"/>
      <c r="AK887" s="147"/>
      <c r="AL887" s="114"/>
      <c r="AM887" s="211"/>
      <c r="AN887" s="132"/>
      <c r="AO887" s="132"/>
      <c r="AP887" s="149"/>
      <c r="AQ887" s="150"/>
      <c r="AR887" s="149"/>
      <c r="AS887" s="132"/>
      <c r="AT887" s="132"/>
      <c r="AU887" s="132"/>
      <c r="AV887" s="132"/>
      <c r="AW887" s="132"/>
      <c r="AX887" s="132"/>
      <c r="AY887" s="132"/>
      <c r="AZ887" s="132"/>
      <c r="BA887" s="132"/>
      <c r="BB887" s="132"/>
      <c r="BC887" s="132"/>
      <c r="BD887" s="132"/>
      <c r="BE887" s="132"/>
      <c r="BF887" s="132"/>
      <c r="BG887" s="132"/>
      <c r="BH887" s="132"/>
      <c r="BI887" s="132"/>
      <c r="BJ887" s="132"/>
      <c r="BK887" s="132"/>
      <c r="BL887" s="132"/>
      <c r="BM887" s="132"/>
      <c r="BN887" s="132"/>
    </row>
    <row r="888">
      <c r="A888" s="484" t="b">
        <v>0</v>
      </c>
      <c r="B888" s="94"/>
      <c r="C888" s="95"/>
      <c r="D888" s="96"/>
      <c r="E888" s="97"/>
      <c r="F888" s="98"/>
      <c r="G888" s="98"/>
      <c r="H888" s="98"/>
      <c r="I888" s="98"/>
      <c r="J888" s="98"/>
      <c r="K888" s="96"/>
      <c r="L888" s="96"/>
      <c r="M888" s="96"/>
      <c r="N888" s="270"/>
      <c r="O888" s="369"/>
      <c r="P888" s="370"/>
      <c r="Q888" s="196"/>
      <c r="R888" s="197"/>
      <c r="S888" s="198"/>
      <c r="T888" s="199"/>
      <c r="U888" s="200"/>
      <c r="V888" s="201"/>
      <c r="W888" s="202"/>
      <c r="X888" s="202"/>
      <c r="Y888" s="109"/>
      <c r="Z888" s="280"/>
      <c r="AA888" s="106"/>
      <c r="AB888" s="281"/>
      <c r="AC888" s="282"/>
      <c r="AD888" s="273"/>
      <c r="AE888" s="110"/>
      <c r="AF888" s="99"/>
      <c r="AG888" s="110"/>
      <c r="AH888" s="427"/>
      <c r="AI888" s="112"/>
      <c r="AJ888" s="110"/>
      <c r="AK888" s="113"/>
      <c r="AL888" s="114"/>
      <c r="AM888" s="278"/>
      <c r="AN888" s="98"/>
      <c r="AO888" s="98"/>
      <c r="AP888" s="116"/>
      <c r="AQ888" s="117"/>
      <c r="AR888" s="116"/>
      <c r="AS888" s="98"/>
      <c r="AT888" s="98"/>
      <c r="AU888" s="98"/>
      <c r="AV888" s="98"/>
      <c r="AW888" s="98"/>
      <c r="AX888" s="98"/>
      <c r="AY888" s="98"/>
      <c r="AZ888" s="98"/>
      <c r="BA888" s="98"/>
      <c r="BB888" s="98"/>
      <c r="BC888" s="98"/>
      <c r="BD888" s="98"/>
      <c r="BE888" s="98"/>
      <c r="BF888" s="98"/>
      <c r="BG888" s="98"/>
      <c r="BH888" s="98"/>
      <c r="BI888" s="98"/>
      <c r="BJ888" s="98"/>
      <c r="BK888" s="98"/>
      <c r="BL888" s="98"/>
      <c r="BM888" s="98"/>
      <c r="BN888" s="98"/>
    </row>
    <row r="889">
      <c r="A889" s="485" t="b">
        <v>0</v>
      </c>
      <c r="B889" s="128"/>
      <c r="C889" s="129"/>
      <c r="D889" s="130"/>
      <c r="E889" s="131"/>
      <c r="F889" s="132"/>
      <c r="G889" s="132"/>
      <c r="H889" s="132"/>
      <c r="I889" s="132"/>
      <c r="J889" s="132"/>
      <c r="K889" s="130"/>
      <c r="L889" s="130"/>
      <c r="M889" s="130"/>
      <c r="N889" s="195"/>
      <c r="O889" s="369"/>
      <c r="P889" s="370"/>
      <c r="Q889" s="196"/>
      <c r="R889" s="197"/>
      <c r="S889" s="198"/>
      <c r="T889" s="199"/>
      <c r="U889" s="200"/>
      <c r="V889" s="201"/>
      <c r="W889" s="202"/>
      <c r="X889" s="202"/>
      <c r="Y889" s="143"/>
      <c r="Z889" s="367"/>
      <c r="AA889" s="140"/>
      <c r="AB889" s="420"/>
      <c r="AC889" s="421"/>
      <c r="AD889" s="206"/>
      <c r="AE889" s="144"/>
      <c r="AF889" s="133"/>
      <c r="AG889" s="144"/>
      <c r="AH889" s="430"/>
      <c r="AI889" s="146"/>
      <c r="AJ889" s="144"/>
      <c r="AK889" s="147"/>
      <c r="AL889" s="114"/>
      <c r="AM889" s="211"/>
      <c r="AN889" s="132"/>
      <c r="AO889" s="132"/>
      <c r="AP889" s="149"/>
      <c r="AQ889" s="150"/>
      <c r="AR889" s="149"/>
      <c r="AS889" s="132"/>
      <c r="AT889" s="132"/>
      <c r="AU889" s="132"/>
      <c r="AV889" s="132"/>
      <c r="AW889" s="132"/>
      <c r="AX889" s="132"/>
      <c r="AY889" s="132"/>
      <c r="AZ889" s="132"/>
      <c r="BA889" s="132"/>
      <c r="BB889" s="132"/>
      <c r="BC889" s="132"/>
      <c r="BD889" s="132"/>
      <c r="BE889" s="132"/>
      <c r="BF889" s="132"/>
      <c r="BG889" s="132"/>
      <c r="BH889" s="132"/>
      <c r="BI889" s="132"/>
      <c r="BJ889" s="132"/>
      <c r="BK889" s="132"/>
      <c r="BL889" s="132"/>
      <c r="BM889" s="132"/>
      <c r="BN889" s="132"/>
    </row>
    <row r="890">
      <c r="A890" s="484" t="b">
        <v>0</v>
      </c>
      <c r="B890" s="94"/>
      <c r="C890" s="95"/>
      <c r="D890" s="96"/>
      <c r="E890" s="97"/>
      <c r="F890" s="98"/>
      <c r="G890" s="98"/>
      <c r="H890" s="98"/>
      <c r="I890" s="98"/>
      <c r="J890" s="98"/>
      <c r="K890" s="96"/>
      <c r="L890" s="96"/>
      <c r="M890" s="96"/>
      <c r="N890" s="270"/>
      <c r="O890" s="369"/>
      <c r="P890" s="370"/>
      <c r="Q890" s="196"/>
      <c r="R890" s="197"/>
      <c r="S890" s="198"/>
      <c r="T890" s="199"/>
      <c r="U890" s="200"/>
      <c r="V890" s="201"/>
      <c r="W890" s="202"/>
      <c r="X890" s="202"/>
      <c r="Y890" s="109"/>
      <c r="Z890" s="280"/>
      <c r="AA890" s="106"/>
      <c r="AB890" s="281"/>
      <c r="AC890" s="282"/>
      <c r="AD890" s="273"/>
      <c r="AE890" s="110"/>
      <c r="AF890" s="99"/>
      <c r="AG890" s="110"/>
      <c r="AH890" s="427"/>
      <c r="AI890" s="112"/>
      <c r="AJ890" s="110"/>
      <c r="AK890" s="113"/>
      <c r="AL890" s="114"/>
      <c r="AM890" s="278"/>
      <c r="AN890" s="98"/>
      <c r="AO890" s="98"/>
      <c r="AP890" s="116"/>
      <c r="AQ890" s="117"/>
      <c r="AR890" s="116"/>
      <c r="AS890" s="98"/>
      <c r="AT890" s="98"/>
      <c r="AU890" s="98"/>
      <c r="AV890" s="98"/>
      <c r="AW890" s="98"/>
      <c r="AX890" s="98"/>
      <c r="AY890" s="98"/>
      <c r="AZ890" s="98"/>
      <c r="BA890" s="98"/>
      <c r="BB890" s="98"/>
      <c r="BC890" s="98"/>
      <c r="BD890" s="98"/>
      <c r="BE890" s="98"/>
      <c r="BF890" s="98"/>
      <c r="BG890" s="98"/>
      <c r="BH890" s="98"/>
      <c r="BI890" s="98"/>
      <c r="BJ890" s="98"/>
      <c r="BK890" s="98"/>
      <c r="BL890" s="98"/>
      <c r="BM890" s="98"/>
      <c r="BN890" s="98"/>
    </row>
    <row r="891">
      <c r="A891" s="485" t="b">
        <v>0</v>
      </c>
      <c r="B891" s="128"/>
      <c r="C891" s="129"/>
      <c r="D891" s="130"/>
      <c r="E891" s="131"/>
      <c r="F891" s="132"/>
      <c r="G891" s="132"/>
      <c r="H891" s="132"/>
      <c r="I891" s="132"/>
      <c r="J891" s="132"/>
      <c r="K891" s="130"/>
      <c r="L891" s="130"/>
      <c r="M891" s="130"/>
      <c r="N891" s="195"/>
      <c r="O891" s="369"/>
      <c r="P891" s="370"/>
      <c r="Q891" s="196"/>
      <c r="R891" s="197"/>
      <c r="S891" s="198"/>
      <c r="T891" s="199"/>
      <c r="U891" s="200"/>
      <c r="V891" s="201"/>
      <c r="W891" s="202"/>
      <c r="X891" s="202"/>
      <c r="Y891" s="143"/>
      <c r="Z891" s="367"/>
      <c r="AA891" s="140"/>
      <c r="AB891" s="420"/>
      <c r="AC891" s="421"/>
      <c r="AD891" s="206"/>
      <c r="AE891" s="144"/>
      <c r="AF891" s="133"/>
      <c r="AG891" s="144"/>
      <c r="AH891" s="430"/>
      <c r="AI891" s="146"/>
      <c r="AJ891" s="144"/>
      <c r="AK891" s="147"/>
      <c r="AL891" s="114"/>
      <c r="AM891" s="211"/>
      <c r="AN891" s="132"/>
      <c r="AO891" s="132"/>
      <c r="AP891" s="149"/>
      <c r="AQ891" s="150"/>
      <c r="AR891" s="149"/>
      <c r="AS891" s="132"/>
      <c r="AT891" s="132"/>
      <c r="AU891" s="132"/>
      <c r="AV891" s="132"/>
      <c r="AW891" s="132"/>
      <c r="AX891" s="132"/>
      <c r="AY891" s="132"/>
      <c r="AZ891" s="132"/>
      <c r="BA891" s="132"/>
      <c r="BB891" s="132"/>
      <c r="BC891" s="132"/>
      <c r="BD891" s="132"/>
      <c r="BE891" s="132"/>
      <c r="BF891" s="132"/>
      <c r="BG891" s="132"/>
      <c r="BH891" s="132"/>
      <c r="BI891" s="132"/>
      <c r="BJ891" s="132"/>
      <c r="BK891" s="132"/>
      <c r="BL891" s="132"/>
      <c r="BM891" s="132"/>
      <c r="BN891" s="132"/>
    </row>
    <row r="892">
      <c r="A892" s="484" t="b">
        <v>0</v>
      </c>
      <c r="B892" s="94"/>
      <c r="C892" s="95"/>
      <c r="D892" s="96"/>
      <c r="E892" s="97"/>
      <c r="F892" s="98"/>
      <c r="G892" s="98"/>
      <c r="H892" s="98"/>
      <c r="I892" s="98"/>
      <c r="J892" s="98"/>
      <c r="K892" s="96"/>
      <c r="L892" s="96"/>
      <c r="M892" s="96"/>
      <c r="N892" s="270"/>
      <c r="O892" s="369"/>
      <c r="P892" s="370"/>
      <c r="Q892" s="196"/>
      <c r="R892" s="197"/>
      <c r="S892" s="198"/>
      <c r="T892" s="199"/>
      <c r="U892" s="200"/>
      <c r="V892" s="201"/>
      <c r="W892" s="202"/>
      <c r="X892" s="202"/>
      <c r="Y892" s="109"/>
      <c r="Z892" s="280"/>
      <c r="AA892" s="106"/>
      <c r="AB892" s="281"/>
      <c r="AC892" s="282"/>
      <c r="AD892" s="273"/>
      <c r="AE892" s="110"/>
      <c r="AF892" s="99"/>
      <c r="AG892" s="110"/>
      <c r="AH892" s="427"/>
      <c r="AI892" s="112"/>
      <c r="AJ892" s="110"/>
      <c r="AK892" s="113"/>
      <c r="AL892" s="114"/>
      <c r="AM892" s="278"/>
      <c r="AN892" s="98"/>
      <c r="AO892" s="98"/>
      <c r="AP892" s="116"/>
      <c r="AQ892" s="117"/>
      <c r="AR892" s="116"/>
      <c r="AS892" s="98"/>
      <c r="AT892" s="98"/>
      <c r="AU892" s="98"/>
      <c r="AV892" s="98"/>
      <c r="AW892" s="98"/>
      <c r="AX892" s="98"/>
      <c r="AY892" s="98"/>
      <c r="AZ892" s="98"/>
      <c r="BA892" s="98"/>
      <c r="BB892" s="98"/>
      <c r="BC892" s="98"/>
      <c r="BD892" s="98"/>
      <c r="BE892" s="98"/>
      <c r="BF892" s="98"/>
      <c r="BG892" s="98"/>
      <c r="BH892" s="98"/>
      <c r="BI892" s="98"/>
      <c r="BJ892" s="98"/>
      <c r="BK892" s="98"/>
      <c r="BL892" s="98"/>
      <c r="BM892" s="98"/>
      <c r="BN892" s="98"/>
    </row>
    <row r="893">
      <c r="A893" s="485" t="b">
        <v>0</v>
      </c>
      <c r="B893" s="128"/>
      <c r="C893" s="129"/>
      <c r="D893" s="130"/>
      <c r="E893" s="131"/>
      <c r="F893" s="132"/>
      <c r="G893" s="132"/>
      <c r="H893" s="132"/>
      <c r="I893" s="132"/>
      <c r="J893" s="132"/>
      <c r="K893" s="130"/>
      <c r="L893" s="130"/>
      <c r="M893" s="130"/>
      <c r="N893" s="195"/>
      <c r="O893" s="369"/>
      <c r="P893" s="370"/>
      <c r="Q893" s="196"/>
      <c r="R893" s="197"/>
      <c r="S893" s="198"/>
      <c r="T893" s="199"/>
      <c r="U893" s="200"/>
      <c r="V893" s="201"/>
      <c r="W893" s="202"/>
      <c r="X893" s="202"/>
      <c r="Y893" s="143"/>
      <c r="Z893" s="367"/>
      <c r="AA893" s="140"/>
      <c r="AB893" s="420"/>
      <c r="AC893" s="421"/>
      <c r="AD893" s="206"/>
      <c r="AE893" s="144"/>
      <c r="AF893" s="133"/>
      <c r="AG893" s="144"/>
      <c r="AH893" s="430"/>
      <c r="AI893" s="146"/>
      <c r="AJ893" s="144"/>
      <c r="AK893" s="147"/>
      <c r="AL893" s="114"/>
      <c r="AM893" s="211"/>
      <c r="AN893" s="132"/>
      <c r="AO893" s="132"/>
      <c r="AP893" s="149"/>
      <c r="AQ893" s="150"/>
      <c r="AR893" s="149"/>
      <c r="AS893" s="132"/>
      <c r="AT893" s="132"/>
      <c r="AU893" s="132"/>
      <c r="AV893" s="132"/>
      <c r="AW893" s="132"/>
      <c r="AX893" s="132"/>
      <c r="AY893" s="132"/>
      <c r="AZ893" s="132"/>
      <c r="BA893" s="132"/>
      <c r="BB893" s="132"/>
      <c r="BC893" s="132"/>
      <c r="BD893" s="132"/>
      <c r="BE893" s="132"/>
      <c r="BF893" s="132"/>
      <c r="BG893" s="132"/>
      <c r="BH893" s="132"/>
      <c r="BI893" s="132"/>
      <c r="BJ893" s="132"/>
      <c r="BK893" s="132"/>
      <c r="BL893" s="132"/>
      <c r="BM893" s="132"/>
      <c r="BN893" s="132"/>
    </row>
    <row r="894">
      <c r="A894" s="484" t="b">
        <v>0</v>
      </c>
      <c r="B894" s="94"/>
      <c r="C894" s="95"/>
      <c r="D894" s="96"/>
      <c r="E894" s="97"/>
      <c r="F894" s="98"/>
      <c r="G894" s="98"/>
      <c r="H894" s="98"/>
      <c r="I894" s="98"/>
      <c r="J894" s="98"/>
      <c r="K894" s="96"/>
      <c r="L894" s="96"/>
      <c r="M894" s="96"/>
      <c r="N894" s="270"/>
      <c r="O894" s="369"/>
      <c r="P894" s="370"/>
      <c r="Q894" s="196"/>
      <c r="R894" s="197"/>
      <c r="S894" s="198"/>
      <c r="T894" s="199"/>
      <c r="U894" s="200"/>
      <c r="V894" s="201"/>
      <c r="W894" s="202"/>
      <c r="X894" s="202"/>
      <c r="Y894" s="109"/>
      <c r="Z894" s="280"/>
      <c r="AA894" s="106"/>
      <c r="AB894" s="281"/>
      <c r="AC894" s="282"/>
      <c r="AD894" s="273"/>
      <c r="AE894" s="110"/>
      <c r="AF894" s="99"/>
      <c r="AG894" s="110"/>
      <c r="AH894" s="427"/>
      <c r="AI894" s="112"/>
      <c r="AJ894" s="110"/>
      <c r="AK894" s="113"/>
      <c r="AL894" s="114"/>
      <c r="AM894" s="278"/>
      <c r="AN894" s="98"/>
      <c r="AO894" s="98"/>
      <c r="AP894" s="116"/>
      <c r="AQ894" s="117"/>
      <c r="AR894" s="116"/>
      <c r="AS894" s="98"/>
      <c r="AT894" s="98"/>
      <c r="AU894" s="98"/>
      <c r="AV894" s="98"/>
      <c r="AW894" s="98"/>
      <c r="AX894" s="98"/>
      <c r="AY894" s="98"/>
      <c r="AZ894" s="98"/>
      <c r="BA894" s="98"/>
      <c r="BB894" s="98"/>
      <c r="BC894" s="98"/>
      <c r="BD894" s="98"/>
      <c r="BE894" s="98"/>
      <c r="BF894" s="98"/>
      <c r="BG894" s="98"/>
      <c r="BH894" s="98"/>
      <c r="BI894" s="98"/>
      <c r="BJ894" s="98"/>
      <c r="BK894" s="98"/>
      <c r="BL894" s="98"/>
      <c r="BM894" s="98"/>
      <c r="BN894" s="98"/>
    </row>
    <row r="895">
      <c r="A895" s="485" t="b">
        <v>0</v>
      </c>
      <c r="B895" s="128"/>
      <c r="C895" s="129"/>
      <c r="D895" s="130"/>
      <c r="E895" s="131"/>
      <c r="F895" s="132"/>
      <c r="G895" s="132"/>
      <c r="H895" s="132"/>
      <c r="I895" s="132"/>
      <c r="J895" s="132"/>
      <c r="K895" s="130"/>
      <c r="L895" s="130"/>
      <c r="M895" s="130"/>
      <c r="N895" s="195"/>
      <c r="O895" s="369"/>
      <c r="P895" s="370"/>
      <c r="Q895" s="196"/>
      <c r="R895" s="197"/>
      <c r="S895" s="198"/>
      <c r="T895" s="199"/>
      <c r="U895" s="200"/>
      <c r="V895" s="201"/>
      <c r="W895" s="202"/>
      <c r="X895" s="202"/>
      <c r="Y895" s="143"/>
      <c r="Z895" s="367"/>
      <c r="AA895" s="140"/>
      <c r="AB895" s="420"/>
      <c r="AC895" s="421"/>
      <c r="AD895" s="206"/>
      <c r="AE895" s="144"/>
      <c r="AF895" s="133"/>
      <c r="AG895" s="144"/>
      <c r="AH895" s="430"/>
      <c r="AI895" s="146"/>
      <c r="AJ895" s="144"/>
      <c r="AK895" s="147"/>
      <c r="AL895" s="114"/>
      <c r="AM895" s="211"/>
      <c r="AN895" s="132"/>
      <c r="AO895" s="132"/>
      <c r="AP895" s="149"/>
      <c r="AQ895" s="150"/>
      <c r="AR895" s="149"/>
      <c r="AS895" s="132"/>
      <c r="AT895" s="132"/>
      <c r="AU895" s="132"/>
      <c r="AV895" s="132"/>
      <c r="AW895" s="132"/>
      <c r="AX895" s="132"/>
      <c r="AY895" s="132"/>
      <c r="AZ895" s="132"/>
      <c r="BA895" s="132"/>
      <c r="BB895" s="132"/>
      <c r="BC895" s="132"/>
      <c r="BD895" s="132"/>
      <c r="BE895" s="132"/>
      <c r="BF895" s="132"/>
      <c r="BG895" s="132"/>
      <c r="BH895" s="132"/>
      <c r="BI895" s="132"/>
      <c r="BJ895" s="132"/>
      <c r="BK895" s="132"/>
      <c r="BL895" s="132"/>
      <c r="BM895" s="132"/>
      <c r="BN895" s="132"/>
    </row>
    <row r="896">
      <c r="A896" s="484" t="b">
        <v>0</v>
      </c>
      <c r="B896" s="94"/>
      <c r="C896" s="95"/>
      <c r="D896" s="96"/>
      <c r="E896" s="97"/>
      <c r="F896" s="98"/>
      <c r="G896" s="98"/>
      <c r="H896" s="98"/>
      <c r="I896" s="98"/>
      <c r="J896" s="98"/>
      <c r="K896" s="96"/>
      <c r="L896" s="96"/>
      <c r="M896" s="96"/>
      <c r="N896" s="270"/>
      <c r="O896" s="369"/>
      <c r="P896" s="370"/>
      <c r="Q896" s="196"/>
      <c r="R896" s="197"/>
      <c r="S896" s="198"/>
      <c r="T896" s="199"/>
      <c r="U896" s="200"/>
      <c r="V896" s="201"/>
      <c r="W896" s="202"/>
      <c r="X896" s="202"/>
      <c r="Y896" s="109"/>
      <c r="Z896" s="280"/>
      <c r="AA896" s="106"/>
      <c r="AB896" s="281"/>
      <c r="AC896" s="282"/>
      <c r="AD896" s="273"/>
      <c r="AE896" s="110"/>
      <c r="AF896" s="99"/>
      <c r="AG896" s="110"/>
      <c r="AH896" s="427"/>
      <c r="AI896" s="112"/>
      <c r="AJ896" s="110"/>
      <c r="AK896" s="113"/>
      <c r="AL896" s="114"/>
      <c r="AM896" s="278"/>
      <c r="AN896" s="98"/>
      <c r="AO896" s="98"/>
      <c r="AP896" s="116"/>
      <c r="AQ896" s="117"/>
      <c r="AR896" s="116"/>
      <c r="AS896" s="98"/>
      <c r="AT896" s="98"/>
      <c r="AU896" s="98"/>
      <c r="AV896" s="98"/>
      <c r="AW896" s="98"/>
      <c r="AX896" s="98"/>
      <c r="AY896" s="98"/>
      <c r="AZ896" s="98"/>
      <c r="BA896" s="98"/>
      <c r="BB896" s="98"/>
      <c r="BC896" s="98"/>
      <c r="BD896" s="98"/>
      <c r="BE896" s="98"/>
      <c r="BF896" s="98"/>
      <c r="BG896" s="98"/>
      <c r="BH896" s="98"/>
      <c r="BI896" s="98"/>
      <c r="BJ896" s="98"/>
      <c r="BK896" s="98"/>
      <c r="BL896" s="98"/>
      <c r="BM896" s="98"/>
      <c r="BN896" s="98"/>
    </row>
    <row r="897">
      <c r="A897" s="485" t="b">
        <v>0</v>
      </c>
      <c r="B897" s="128"/>
      <c r="C897" s="129"/>
      <c r="D897" s="130"/>
      <c r="E897" s="131"/>
      <c r="F897" s="132"/>
      <c r="G897" s="132"/>
      <c r="H897" s="132"/>
      <c r="I897" s="132"/>
      <c r="J897" s="132"/>
      <c r="K897" s="130"/>
      <c r="L897" s="130"/>
      <c r="M897" s="130"/>
      <c r="N897" s="195"/>
      <c r="O897" s="369"/>
      <c r="P897" s="370"/>
      <c r="Q897" s="196"/>
      <c r="R897" s="197"/>
      <c r="S897" s="198"/>
      <c r="T897" s="199"/>
      <c r="U897" s="200"/>
      <c r="V897" s="201"/>
      <c r="W897" s="202"/>
      <c r="X897" s="202"/>
      <c r="Y897" s="143"/>
      <c r="Z897" s="367"/>
      <c r="AA897" s="140"/>
      <c r="AB897" s="420"/>
      <c r="AC897" s="421"/>
      <c r="AD897" s="206"/>
      <c r="AE897" s="144"/>
      <c r="AF897" s="133"/>
      <c r="AG897" s="144"/>
      <c r="AH897" s="430"/>
      <c r="AI897" s="146"/>
      <c r="AJ897" s="144"/>
      <c r="AK897" s="147"/>
      <c r="AL897" s="114"/>
      <c r="AM897" s="211"/>
      <c r="AN897" s="132"/>
      <c r="AO897" s="132"/>
      <c r="AP897" s="149"/>
      <c r="AQ897" s="150"/>
      <c r="AR897" s="149"/>
      <c r="AS897" s="132"/>
      <c r="AT897" s="132"/>
      <c r="AU897" s="132"/>
      <c r="AV897" s="132"/>
      <c r="AW897" s="132"/>
      <c r="AX897" s="132"/>
      <c r="AY897" s="132"/>
      <c r="AZ897" s="132"/>
      <c r="BA897" s="132"/>
      <c r="BB897" s="132"/>
      <c r="BC897" s="132"/>
      <c r="BD897" s="132"/>
      <c r="BE897" s="132"/>
      <c r="BF897" s="132"/>
      <c r="BG897" s="132"/>
      <c r="BH897" s="132"/>
      <c r="BI897" s="132"/>
      <c r="BJ897" s="132"/>
      <c r="BK897" s="132"/>
      <c r="BL897" s="132"/>
      <c r="BM897" s="132"/>
      <c r="BN897" s="132"/>
    </row>
    <row r="898">
      <c r="A898" s="484" t="b">
        <v>0</v>
      </c>
      <c r="B898" s="94"/>
      <c r="C898" s="95"/>
      <c r="D898" s="96"/>
      <c r="E898" s="97"/>
      <c r="F898" s="98"/>
      <c r="G898" s="98"/>
      <c r="H898" s="98"/>
      <c r="I898" s="98"/>
      <c r="J898" s="98"/>
      <c r="K898" s="96"/>
      <c r="L898" s="96"/>
      <c r="M898" s="96"/>
      <c r="N898" s="270"/>
      <c r="O898" s="369"/>
      <c r="P898" s="370"/>
      <c r="Q898" s="196"/>
      <c r="R898" s="197"/>
      <c r="S898" s="198"/>
      <c r="T898" s="199"/>
      <c r="U898" s="200"/>
      <c r="V898" s="201"/>
      <c r="W898" s="202"/>
      <c r="X898" s="202"/>
      <c r="Y898" s="109"/>
      <c r="Z898" s="280"/>
      <c r="AA898" s="106"/>
      <c r="AB898" s="281"/>
      <c r="AC898" s="282"/>
      <c r="AD898" s="273"/>
      <c r="AE898" s="110"/>
      <c r="AF898" s="99"/>
      <c r="AG898" s="110"/>
      <c r="AH898" s="427"/>
      <c r="AI898" s="112"/>
      <c r="AJ898" s="110"/>
      <c r="AK898" s="113"/>
      <c r="AL898" s="114"/>
      <c r="AM898" s="278"/>
      <c r="AN898" s="98"/>
      <c r="AO898" s="98"/>
      <c r="AP898" s="116"/>
      <c r="AQ898" s="117"/>
      <c r="AR898" s="116"/>
      <c r="AS898" s="98"/>
      <c r="AT898" s="98"/>
      <c r="AU898" s="98"/>
      <c r="AV898" s="98"/>
      <c r="AW898" s="98"/>
      <c r="AX898" s="98"/>
      <c r="AY898" s="98"/>
      <c r="AZ898" s="98"/>
      <c r="BA898" s="98"/>
      <c r="BB898" s="98"/>
      <c r="BC898" s="98"/>
      <c r="BD898" s="98"/>
      <c r="BE898" s="98"/>
      <c r="BF898" s="98"/>
      <c r="BG898" s="98"/>
      <c r="BH898" s="98"/>
      <c r="BI898" s="98"/>
      <c r="BJ898" s="98"/>
      <c r="BK898" s="98"/>
      <c r="BL898" s="98"/>
      <c r="BM898" s="98"/>
      <c r="BN898" s="98"/>
    </row>
    <row r="899">
      <c r="A899" s="485" t="b">
        <v>0</v>
      </c>
      <c r="B899" s="128"/>
      <c r="C899" s="129"/>
      <c r="D899" s="130"/>
      <c r="E899" s="131"/>
      <c r="F899" s="132"/>
      <c r="G899" s="132"/>
      <c r="H899" s="132"/>
      <c r="I899" s="132"/>
      <c r="J899" s="132"/>
      <c r="K899" s="130"/>
      <c r="L899" s="130"/>
      <c r="M899" s="130"/>
      <c r="N899" s="195"/>
      <c r="O899" s="369"/>
      <c r="P899" s="370"/>
      <c r="Q899" s="196"/>
      <c r="R899" s="197"/>
      <c r="S899" s="198"/>
      <c r="T899" s="199"/>
      <c r="U899" s="200"/>
      <c r="V899" s="201"/>
      <c r="W899" s="202"/>
      <c r="X899" s="202"/>
      <c r="Y899" s="143"/>
      <c r="Z899" s="367"/>
      <c r="AA899" s="140"/>
      <c r="AB899" s="420"/>
      <c r="AC899" s="421"/>
      <c r="AD899" s="206"/>
      <c r="AE899" s="144"/>
      <c r="AF899" s="133"/>
      <c r="AG899" s="144"/>
      <c r="AH899" s="430"/>
      <c r="AI899" s="146"/>
      <c r="AJ899" s="144"/>
      <c r="AK899" s="147"/>
      <c r="AL899" s="114"/>
      <c r="AM899" s="211"/>
      <c r="AN899" s="132"/>
      <c r="AO899" s="132"/>
      <c r="AP899" s="149"/>
      <c r="AQ899" s="150"/>
      <c r="AR899" s="149"/>
      <c r="AS899" s="132"/>
      <c r="AT899" s="132"/>
      <c r="AU899" s="132"/>
      <c r="AV899" s="132"/>
      <c r="AW899" s="132"/>
      <c r="AX899" s="132"/>
      <c r="AY899" s="132"/>
      <c r="AZ899" s="132"/>
      <c r="BA899" s="132"/>
      <c r="BB899" s="132"/>
      <c r="BC899" s="132"/>
      <c r="BD899" s="132"/>
      <c r="BE899" s="132"/>
      <c r="BF899" s="132"/>
      <c r="BG899" s="132"/>
      <c r="BH899" s="132"/>
      <c r="BI899" s="132"/>
      <c r="BJ899" s="132"/>
      <c r="BK899" s="132"/>
      <c r="BL899" s="132"/>
      <c r="BM899" s="132"/>
      <c r="BN899" s="132"/>
    </row>
    <row r="900">
      <c r="A900" s="484" t="b">
        <v>0</v>
      </c>
      <c r="B900" s="94"/>
      <c r="C900" s="95"/>
      <c r="D900" s="96"/>
      <c r="E900" s="97"/>
      <c r="F900" s="98"/>
      <c r="G900" s="98"/>
      <c r="H900" s="98"/>
      <c r="I900" s="98"/>
      <c r="J900" s="98"/>
      <c r="K900" s="96"/>
      <c r="L900" s="96"/>
      <c r="M900" s="96"/>
      <c r="N900" s="270"/>
      <c r="O900" s="369"/>
      <c r="P900" s="370"/>
      <c r="Q900" s="196"/>
      <c r="R900" s="197"/>
      <c r="S900" s="198"/>
      <c r="T900" s="199"/>
      <c r="U900" s="200"/>
      <c r="V900" s="201"/>
      <c r="W900" s="202"/>
      <c r="X900" s="202"/>
      <c r="Y900" s="109"/>
      <c r="Z900" s="280"/>
      <c r="AA900" s="106"/>
      <c r="AB900" s="281"/>
      <c r="AC900" s="282"/>
      <c r="AD900" s="273"/>
      <c r="AE900" s="110"/>
      <c r="AF900" s="99"/>
      <c r="AG900" s="110"/>
      <c r="AH900" s="427"/>
      <c r="AI900" s="112"/>
      <c r="AJ900" s="110"/>
      <c r="AK900" s="113"/>
      <c r="AL900" s="114"/>
      <c r="AM900" s="278"/>
      <c r="AN900" s="98"/>
      <c r="AO900" s="98"/>
      <c r="AP900" s="116"/>
      <c r="AQ900" s="117"/>
      <c r="AR900" s="116"/>
      <c r="AS900" s="98"/>
      <c r="AT900" s="98"/>
      <c r="AU900" s="98"/>
      <c r="AV900" s="98"/>
      <c r="AW900" s="98"/>
      <c r="AX900" s="98"/>
      <c r="AY900" s="98"/>
      <c r="AZ900" s="98"/>
      <c r="BA900" s="98"/>
      <c r="BB900" s="98"/>
      <c r="BC900" s="98"/>
      <c r="BD900" s="98"/>
      <c r="BE900" s="98"/>
      <c r="BF900" s="98"/>
      <c r="BG900" s="98"/>
      <c r="BH900" s="98"/>
      <c r="BI900" s="98"/>
      <c r="BJ900" s="98"/>
      <c r="BK900" s="98"/>
      <c r="BL900" s="98"/>
      <c r="BM900" s="98"/>
      <c r="BN900" s="98"/>
    </row>
    <row r="901">
      <c r="A901" s="485" t="b">
        <v>0</v>
      </c>
      <c r="B901" s="128"/>
      <c r="C901" s="129"/>
      <c r="D901" s="130"/>
      <c r="E901" s="131"/>
      <c r="F901" s="132"/>
      <c r="G901" s="132"/>
      <c r="H901" s="132"/>
      <c r="I901" s="132"/>
      <c r="J901" s="132"/>
      <c r="K901" s="130"/>
      <c r="L901" s="130"/>
      <c r="M901" s="130"/>
      <c r="N901" s="195"/>
      <c r="O901" s="369"/>
      <c r="P901" s="370"/>
      <c r="Q901" s="196"/>
      <c r="R901" s="197"/>
      <c r="S901" s="198"/>
      <c r="T901" s="199"/>
      <c r="U901" s="200"/>
      <c r="V901" s="201"/>
      <c r="W901" s="202"/>
      <c r="X901" s="202"/>
      <c r="Y901" s="143"/>
      <c r="Z901" s="367"/>
      <c r="AA901" s="140"/>
      <c r="AB901" s="420"/>
      <c r="AC901" s="421"/>
      <c r="AD901" s="206"/>
      <c r="AE901" s="144"/>
      <c r="AF901" s="133"/>
      <c r="AG901" s="144"/>
      <c r="AH901" s="430"/>
      <c r="AI901" s="146"/>
      <c r="AJ901" s="144"/>
      <c r="AK901" s="147"/>
      <c r="AL901" s="114"/>
      <c r="AM901" s="211"/>
      <c r="AN901" s="132"/>
      <c r="AO901" s="132"/>
      <c r="AP901" s="149"/>
      <c r="AQ901" s="150"/>
      <c r="AR901" s="149"/>
      <c r="AS901" s="132"/>
      <c r="AT901" s="132"/>
      <c r="AU901" s="132"/>
      <c r="AV901" s="132"/>
      <c r="AW901" s="132"/>
      <c r="AX901" s="132"/>
      <c r="AY901" s="132"/>
      <c r="AZ901" s="132"/>
      <c r="BA901" s="132"/>
      <c r="BB901" s="132"/>
      <c r="BC901" s="132"/>
      <c r="BD901" s="132"/>
      <c r="BE901" s="132"/>
      <c r="BF901" s="132"/>
      <c r="BG901" s="132"/>
      <c r="BH901" s="132"/>
      <c r="BI901" s="132"/>
      <c r="BJ901" s="132"/>
      <c r="BK901" s="132"/>
      <c r="BL901" s="132"/>
      <c r="BM901" s="132"/>
      <c r="BN901" s="132"/>
    </row>
    <row r="902">
      <c r="A902" s="484" t="b">
        <v>0</v>
      </c>
      <c r="B902" s="94"/>
      <c r="C902" s="95"/>
      <c r="D902" s="96"/>
      <c r="E902" s="97"/>
      <c r="F902" s="98"/>
      <c r="G902" s="98"/>
      <c r="H902" s="98"/>
      <c r="I902" s="98"/>
      <c r="J902" s="98"/>
      <c r="K902" s="96"/>
      <c r="L902" s="96"/>
      <c r="M902" s="96"/>
      <c r="N902" s="270"/>
      <c r="O902" s="369"/>
      <c r="P902" s="370"/>
      <c r="Q902" s="196"/>
      <c r="R902" s="197"/>
      <c r="S902" s="198"/>
      <c r="T902" s="199"/>
      <c r="U902" s="200"/>
      <c r="V902" s="201"/>
      <c r="W902" s="202"/>
      <c r="X902" s="202"/>
      <c r="Y902" s="109"/>
      <c r="Z902" s="280"/>
      <c r="AA902" s="106"/>
      <c r="AB902" s="281"/>
      <c r="AC902" s="282"/>
      <c r="AD902" s="273"/>
      <c r="AE902" s="110"/>
      <c r="AF902" s="99"/>
      <c r="AG902" s="110"/>
      <c r="AH902" s="427"/>
      <c r="AI902" s="112"/>
      <c r="AJ902" s="110"/>
      <c r="AK902" s="113"/>
      <c r="AL902" s="114"/>
      <c r="AM902" s="278"/>
      <c r="AN902" s="98"/>
      <c r="AO902" s="98"/>
      <c r="AP902" s="116"/>
      <c r="AQ902" s="117"/>
      <c r="AR902" s="116"/>
      <c r="AS902" s="98"/>
      <c r="AT902" s="98"/>
      <c r="AU902" s="98"/>
      <c r="AV902" s="98"/>
      <c r="AW902" s="98"/>
      <c r="AX902" s="98"/>
      <c r="AY902" s="98"/>
      <c r="AZ902" s="98"/>
      <c r="BA902" s="98"/>
      <c r="BB902" s="98"/>
      <c r="BC902" s="98"/>
      <c r="BD902" s="98"/>
      <c r="BE902" s="98"/>
      <c r="BF902" s="98"/>
      <c r="BG902" s="98"/>
      <c r="BH902" s="98"/>
      <c r="BI902" s="98"/>
      <c r="BJ902" s="98"/>
      <c r="BK902" s="98"/>
      <c r="BL902" s="98"/>
      <c r="BM902" s="98"/>
      <c r="BN902" s="98"/>
    </row>
    <row r="903">
      <c r="A903" s="485" t="b">
        <v>0</v>
      </c>
      <c r="B903" s="128"/>
      <c r="C903" s="129"/>
      <c r="D903" s="130"/>
      <c r="E903" s="131"/>
      <c r="F903" s="132"/>
      <c r="G903" s="132"/>
      <c r="H903" s="132"/>
      <c r="I903" s="132"/>
      <c r="J903" s="132"/>
      <c r="K903" s="130"/>
      <c r="L903" s="130"/>
      <c r="M903" s="130"/>
      <c r="N903" s="195"/>
      <c r="O903" s="369"/>
      <c r="P903" s="370"/>
      <c r="Q903" s="196"/>
      <c r="R903" s="197"/>
      <c r="S903" s="198"/>
      <c r="T903" s="199"/>
      <c r="U903" s="200"/>
      <c r="V903" s="201"/>
      <c r="W903" s="202"/>
      <c r="X903" s="202"/>
      <c r="Y903" s="143"/>
      <c r="Z903" s="367"/>
      <c r="AA903" s="140"/>
      <c r="AB903" s="420"/>
      <c r="AC903" s="421"/>
      <c r="AD903" s="206"/>
      <c r="AE903" s="144"/>
      <c r="AF903" s="133"/>
      <c r="AG903" s="144"/>
      <c r="AH903" s="430"/>
      <c r="AI903" s="146"/>
      <c r="AJ903" s="144"/>
      <c r="AK903" s="147"/>
      <c r="AL903" s="114"/>
      <c r="AM903" s="211"/>
      <c r="AN903" s="132"/>
      <c r="AO903" s="132"/>
      <c r="AP903" s="149"/>
      <c r="AQ903" s="150"/>
      <c r="AR903" s="149"/>
      <c r="AS903" s="132"/>
      <c r="AT903" s="132"/>
      <c r="AU903" s="132"/>
      <c r="AV903" s="132"/>
      <c r="AW903" s="132"/>
      <c r="AX903" s="132"/>
      <c r="AY903" s="132"/>
      <c r="AZ903" s="132"/>
      <c r="BA903" s="132"/>
      <c r="BB903" s="132"/>
      <c r="BC903" s="132"/>
      <c r="BD903" s="132"/>
      <c r="BE903" s="132"/>
      <c r="BF903" s="132"/>
      <c r="BG903" s="132"/>
      <c r="BH903" s="132"/>
      <c r="BI903" s="132"/>
      <c r="BJ903" s="132"/>
      <c r="BK903" s="132"/>
      <c r="BL903" s="132"/>
      <c r="BM903" s="132"/>
      <c r="BN903" s="132"/>
    </row>
    <row r="904">
      <c r="A904" s="484" t="b">
        <v>0</v>
      </c>
      <c r="B904" s="94"/>
      <c r="C904" s="95"/>
      <c r="D904" s="96"/>
      <c r="E904" s="97"/>
      <c r="F904" s="98"/>
      <c r="G904" s="98"/>
      <c r="H904" s="98"/>
      <c r="I904" s="98"/>
      <c r="J904" s="98"/>
      <c r="K904" s="96"/>
      <c r="L904" s="96"/>
      <c r="M904" s="96"/>
      <c r="N904" s="270"/>
      <c r="O904" s="369"/>
      <c r="P904" s="370"/>
      <c r="Q904" s="196"/>
      <c r="R904" s="197"/>
      <c r="S904" s="198"/>
      <c r="T904" s="199"/>
      <c r="U904" s="200"/>
      <c r="V904" s="201"/>
      <c r="W904" s="202"/>
      <c r="X904" s="202"/>
      <c r="Y904" s="109"/>
      <c r="Z904" s="280"/>
      <c r="AA904" s="106"/>
      <c r="AB904" s="281"/>
      <c r="AC904" s="282"/>
      <c r="AD904" s="273"/>
      <c r="AE904" s="110"/>
      <c r="AF904" s="99"/>
      <c r="AG904" s="110"/>
      <c r="AH904" s="427"/>
      <c r="AI904" s="112"/>
      <c r="AJ904" s="110"/>
      <c r="AK904" s="113"/>
      <c r="AL904" s="114"/>
      <c r="AM904" s="278"/>
      <c r="AN904" s="98"/>
      <c r="AO904" s="98"/>
      <c r="AP904" s="116"/>
      <c r="AQ904" s="117"/>
      <c r="AR904" s="116"/>
      <c r="AS904" s="98"/>
      <c r="AT904" s="98"/>
      <c r="AU904" s="98"/>
      <c r="AV904" s="98"/>
      <c r="AW904" s="98"/>
      <c r="AX904" s="98"/>
      <c r="AY904" s="98"/>
      <c r="AZ904" s="98"/>
      <c r="BA904" s="98"/>
      <c r="BB904" s="98"/>
      <c r="BC904" s="98"/>
      <c r="BD904" s="98"/>
      <c r="BE904" s="98"/>
      <c r="BF904" s="98"/>
      <c r="BG904" s="98"/>
      <c r="BH904" s="98"/>
      <c r="BI904" s="98"/>
      <c r="BJ904" s="98"/>
      <c r="BK904" s="98"/>
      <c r="BL904" s="98"/>
      <c r="BM904" s="98"/>
      <c r="BN904" s="98"/>
    </row>
    <row r="905">
      <c r="A905" s="485" t="b">
        <v>0</v>
      </c>
      <c r="B905" s="128"/>
      <c r="C905" s="129"/>
      <c r="D905" s="130"/>
      <c r="E905" s="131"/>
      <c r="F905" s="132"/>
      <c r="G905" s="132"/>
      <c r="H905" s="132"/>
      <c r="I905" s="132"/>
      <c r="J905" s="132"/>
      <c r="K905" s="130"/>
      <c r="L905" s="130"/>
      <c r="M905" s="130"/>
      <c r="N905" s="195"/>
      <c r="O905" s="369"/>
      <c r="P905" s="370"/>
      <c r="Q905" s="196"/>
      <c r="R905" s="197"/>
      <c r="S905" s="198"/>
      <c r="T905" s="199"/>
      <c r="U905" s="200"/>
      <c r="V905" s="201"/>
      <c r="W905" s="202"/>
      <c r="X905" s="202"/>
      <c r="Y905" s="143"/>
      <c r="Z905" s="367"/>
      <c r="AA905" s="140"/>
      <c r="AB905" s="420"/>
      <c r="AC905" s="421"/>
      <c r="AD905" s="206"/>
      <c r="AE905" s="144"/>
      <c r="AF905" s="133"/>
      <c r="AG905" s="144"/>
      <c r="AH905" s="430"/>
      <c r="AI905" s="146"/>
      <c r="AJ905" s="144"/>
      <c r="AK905" s="147"/>
      <c r="AL905" s="114"/>
      <c r="AM905" s="211"/>
      <c r="AN905" s="132"/>
      <c r="AO905" s="132"/>
      <c r="AP905" s="149"/>
      <c r="AQ905" s="150"/>
      <c r="AR905" s="149"/>
      <c r="AS905" s="132"/>
      <c r="AT905" s="132"/>
      <c r="AU905" s="132"/>
      <c r="AV905" s="132"/>
      <c r="AW905" s="132"/>
      <c r="AX905" s="132"/>
      <c r="AY905" s="132"/>
      <c r="AZ905" s="132"/>
      <c r="BA905" s="132"/>
      <c r="BB905" s="132"/>
      <c r="BC905" s="132"/>
      <c r="BD905" s="132"/>
      <c r="BE905" s="132"/>
      <c r="BF905" s="132"/>
      <c r="BG905" s="132"/>
      <c r="BH905" s="132"/>
      <c r="BI905" s="132"/>
      <c r="BJ905" s="132"/>
      <c r="BK905" s="132"/>
      <c r="BL905" s="132"/>
      <c r="BM905" s="132"/>
      <c r="BN905" s="132"/>
    </row>
    <row r="906">
      <c r="A906" s="484" t="b">
        <v>0</v>
      </c>
      <c r="B906" s="94"/>
      <c r="C906" s="95"/>
      <c r="D906" s="96"/>
      <c r="E906" s="97"/>
      <c r="F906" s="98"/>
      <c r="G906" s="98"/>
      <c r="H906" s="98"/>
      <c r="I906" s="98"/>
      <c r="J906" s="98"/>
      <c r="K906" s="96"/>
      <c r="L906" s="96"/>
      <c r="M906" s="96"/>
      <c r="N906" s="270"/>
      <c r="O906" s="369"/>
      <c r="P906" s="370"/>
      <c r="Q906" s="196"/>
      <c r="R906" s="197"/>
      <c r="S906" s="198"/>
      <c r="T906" s="199"/>
      <c r="U906" s="200"/>
      <c r="V906" s="201"/>
      <c r="W906" s="202"/>
      <c r="X906" s="202"/>
      <c r="Y906" s="109"/>
      <c r="Z906" s="280"/>
      <c r="AA906" s="106"/>
      <c r="AB906" s="281"/>
      <c r="AC906" s="282"/>
      <c r="AD906" s="273"/>
      <c r="AE906" s="110"/>
      <c r="AF906" s="99"/>
      <c r="AG906" s="110"/>
      <c r="AH906" s="427"/>
      <c r="AI906" s="112"/>
      <c r="AJ906" s="110"/>
      <c r="AK906" s="113"/>
      <c r="AL906" s="114"/>
      <c r="AM906" s="278"/>
      <c r="AN906" s="98"/>
      <c r="AO906" s="98"/>
      <c r="AP906" s="116"/>
      <c r="AQ906" s="117"/>
      <c r="AR906" s="116"/>
      <c r="AS906" s="98"/>
      <c r="AT906" s="98"/>
      <c r="AU906" s="98"/>
      <c r="AV906" s="98"/>
      <c r="AW906" s="98"/>
      <c r="AX906" s="98"/>
      <c r="AY906" s="98"/>
      <c r="AZ906" s="98"/>
      <c r="BA906" s="98"/>
      <c r="BB906" s="98"/>
      <c r="BC906" s="98"/>
      <c r="BD906" s="98"/>
      <c r="BE906" s="98"/>
      <c r="BF906" s="98"/>
      <c r="BG906" s="98"/>
      <c r="BH906" s="98"/>
      <c r="BI906" s="98"/>
      <c r="BJ906" s="98"/>
      <c r="BK906" s="98"/>
      <c r="BL906" s="98"/>
      <c r="BM906" s="98"/>
      <c r="BN906" s="98"/>
    </row>
    <row r="907">
      <c r="A907" s="485" t="b">
        <v>0</v>
      </c>
      <c r="B907" s="128"/>
      <c r="C907" s="129"/>
      <c r="D907" s="130"/>
      <c r="E907" s="131"/>
      <c r="F907" s="132"/>
      <c r="G907" s="132"/>
      <c r="H907" s="132"/>
      <c r="I907" s="132"/>
      <c r="J907" s="132"/>
      <c r="K907" s="130"/>
      <c r="L907" s="130"/>
      <c r="M907" s="130"/>
      <c r="N907" s="195"/>
      <c r="O907" s="369"/>
      <c r="P907" s="370"/>
      <c r="Q907" s="196"/>
      <c r="R907" s="197"/>
      <c r="S907" s="198"/>
      <c r="T907" s="199"/>
      <c r="U907" s="200"/>
      <c r="V907" s="201"/>
      <c r="W907" s="202"/>
      <c r="X907" s="202"/>
      <c r="Y907" s="143"/>
      <c r="Z907" s="367"/>
      <c r="AA907" s="140"/>
      <c r="AB907" s="420"/>
      <c r="AC907" s="421"/>
      <c r="AD907" s="206"/>
      <c r="AE907" s="144"/>
      <c r="AF907" s="133"/>
      <c r="AG907" s="144"/>
      <c r="AH907" s="430"/>
      <c r="AI907" s="146"/>
      <c r="AJ907" s="144"/>
      <c r="AK907" s="147"/>
      <c r="AL907" s="114"/>
      <c r="AM907" s="211"/>
      <c r="AN907" s="132"/>
      <c r="AO907" s="132"/>
      <c r="AP907" s="149"/>
      <c r="AQ907" s="150"/>
      <c r="AR907" s="149"/>
      <c r="AS907" s="132"/>
      <c r="AT907" s="132"/>
      <c r="AU907" s="132"/>
      <c r="AV907" s="132"/>
      <c r="AW907" s="132"/>
      <c r="AX907" s="132"/>
      <c r="AY907" s="132"/>
      <c r="AZ907" s="132"/>
      <c r="BA907" s="132"/>
      <c r="BB907" s="132"/>
      <c r="BC907" s="132"/>
      <c r="BD907" s="132"/>
      <c r="BE907" s="132"/>
      <c r="BF907" s="132"/>
      <c r="BG907" s="132"/>
      <c r="BH907" s="132"/>
      <c r="BI907" s="132"/>
      <c r="BJ907" s="132"/>
      <c r="BK907" s="132"/>
      <c r="BL907" s="132"/>
      <c r="BM907" s="132"/>
      <c r="BN907" s="132"/>
    </row>
    <row r="908">
      <c r="A908" s="484" t="b">
        <v>0</v>
      </c>
      <c r="B908" s="94"/>
      <c r="C908" s="95"/>
      <c r="D908" s="96"/>
      <c r="E908" s="97"/>
      <c r="F908" s="98"/>
      <c r="G908" s="98"/>
      <c r="H908" s="98"/>
      <c r="I908" s="98"/>
      <c r="J908" s="98"/>
      <c r="K908" s="96"/>
      <c r="L908" s="96"/>
      <c r="M908" s="96"/>
      <c r="N908" s="270"/>
      <c r="O908" s="369"/>
      <c r="P908" s="370"/>
      <c r="Q908" s="196"/>
      <c r="R908" s="197"/>
      <c r="S908" s="198"/>
      <c r="T908" s="199"/>
      <c r="U908" s="200"/>
      <c r="V908" s="201"/>
      <c r="W908" s="202"/>
      <c r="X908" s="202"/>
      <c r="Y908" s="109"/>
      <c r="Z908" s="280"/>
      <c r="AA908" s="106"/>
      <c r="AB908" s="281"/>
      <c r="AC908" s="282"/>
      <c r="AD908" s="273"/>
      <c r="AE908" s="110"/>
      <c r="AF908" s="99"/>
      <c r="AG908" s="110"/>
      <c r="AH908" s="427"/>
      <c r="AI908" s="112"/>
      <c r="AJ908" s="110"/>
      <c r="AK908" s="113"/>
      <c r="AL908" s="114"/>
      <c r="AM908" s="278"/>
      <c r="AN908" s="98"/>
      <c r="AO908" s="98"/>
      <c r="AP908" s="116"/>
      <c r="AQ908" s="117"/>
      <c r="AR908" s="116"/>
      <c r="AS908" s="98"/>
      <c r="AT908" s="98"/>
      <c r="AU908" s="98"/>
      <c r="AV908" s="98"/>
      <c r="AW908" s="98"/>
      <c r="AX908" s="98"/>
      <c r="AY908" s="98"/>
      <c r="AZ908" s="98"/>
      <c r="BA908" s="98"/>
      <c r="BB908" s="98"/>
      <c r="BC908" s="98"/>
      <c r="BD908" s="98"/>
      <c r="BE908" s="98"/>
      <c r="BF908" s="98"/>
      <c r="BG908" s="98"/>
      <c r="BH908" s="98"/>
      <c r="BI908" s="98"/>
      <c r="BJ908" s="98"/>
      <c r="BK908" s="98"/>
      <c r="BL908" s="98"/>
      <c r="BM908" s="98"/>
      <c r="BN908" s="98"/>
    </row>
    <row r="909">
      <c r="A909" s="485" t="b">
        <v>0</v>
      </c>
      <c r="B909" s="128"/>
      <c r="C909" s="129"/>
      <c r="D909" s="130"/>
      <c r="E909" s="131"/>
      <c r="F909" s="132"/>
      <c r="G909" s="132"/>
      <c r="H909" s="132"/>
      <c r="I909" s="132"/>
      <c r="J909" s="132"/>
      <c r="K909" s="130"/>
      <c r="L909" s="130"/>
      <c r="M909" s="130"/>
      <c r="N909" s="195"/>
      <c r="O909" s="369"/>
      <c r="P909" s="370"/>
      <c r="Q909" s="196"/>
      <c r="R909" s="197"/>
      <c r="S909" s="198"/>
      <c r="T909" s="199"/>
      <c r="U909" s="200"/>
      <c r="V909" s="201"/>
      <c r="W909" s="202"/>
      <c r="X909" s="202"/>
      <c r="Y909" s="143"/>
      <c r="Z909" s="367"/>
      <c r="AA909" s="140"/>
      <c r="AB909" s="420"/>
      <c r="AC909" s="421"/>
      <c r="AD909" s="206"/>
      <c r="AE909" s="144"/>
      <c r="AF909" s="133"/>
      <c r="AG909" s="144"/>
      <c r="AH909" s="430"/>
      <c r="AI909" s="146"/>
      <c r="AJ909" s="144"/>
      <c r="AK909" s="147"/>
      <c r="AL909" s="114"/>
      <c r="AM909" s="211"/>
      <c r="AN909" s="132"/>
      <c r="AO909" s="132"/>
      <c r="AP909" s="149"/>
      <c r="AQ909" s="150"/>
      <c r="AR909" s="149"/>
      <c r="AS909" s="132"/>
      <c r="AT909" s="132"/>
      <c r="AU909" s="132"/>
      <c r="AV909" s="132"/>
      <c r="AW909" s="132"/>
      <c r="AX909" s="132"/>
      <c r="AY909" s="132"/>
      <c r="AZ909" s="132"/>
      <c r="BA909" s="132"/>
      <c r="BB909" s="132"/>
      <c r="BC909" s="132"/>
      <c r="BD909" s="132"/>
      <c r="BE909" s="132"/>
      <c r="BF909" s="132"/>
      <c r="BG909" s="132"/>
      <c r="BH909" s="132"/>
      <c r="BI909" s="132"/>
      <c r="BJ909" s="132"/>
      <c r="BK909" s="132"/>
      <c r="BL909" s="132"/>
      <c r="BM909" s="132"/>
      <c r="BN909" s="132"/>
    </row>
    <row r="910">
      <c r="A910" s="484" t="b">
        <v>0</v>
      </c>
      <c r="B910" s="94"/>
      <c r="C910" s="95"/>
      <c r="D910" s="96"/>
      <c r="E910" s="97"/>
      <c r="F910" s="98"/>
      <c r="G910" s="98"/>
      <c r="H910" s="98"/>
      <c r="I910" s="98"/>
      <c r="J910" s="98"/>
      <c r="K910" s="96"/>
      <c r="L910" s="96"/>
      <c r="M910" s="96"/>
      <c r="N910" s="270"/>
      <c r="O910" s="369"/>
      <c r="P910" s="370"/>
      <c r="Q910" s="196"/>
      <c r="R910" s="197"/>
      <c r="S910" s="198"/>
      <c r="T910" s="199"/>
      <c r="U910" s="200"/>
      <c r="V910" s="201"/>
      <c r="W910" s="202"/>
      <c r="X910" s="202"/>
      <c r="Y910" s="109"/>
      <c r="Z910" s="280"/>
      <c r="AA910" s="106"/>
      <c r="AB910" s="281"/>
      <c r="AC910" s="282"/>
      <c r="AD910" s="273"/>
      <c r="AE910" s="110"/>
      <c r="AF910" s="99"/>
      <c r="AG910" s="110"/>
      <c r="AH910" s="427"/>
      <c r="AI910" s="112"/>
      <c r="AJ910" s="110"/>
      <c r="AK910" s="113"/>
      <c r="AL910" s="114"/>
      <c r="AM910" s="278"/>
      <c r="AN910" s="98"/>
      <c r="AO910" s="98"/>
      <c r="AP910" s="116"/>
      <c r="AQ910" s="117"/>
      <c r="AR910" s="116"/>
      <c r="AS910" s="98"/>
      <c r="AT910" s="98"/>
      <c r="AU910" s="98"/>
      <c r="AV910" s="98"/>
      <c r="AW910" s="98"/>
      <c r="AX910" s="98"/>
      <c r="AY910" s="98"/>
      <c r="AZ910" s="98"/>
      <c r="BA910" s="98"/>
      <c r="BB910" s="98"/>
      <c r="BC910" s="98"/>
      <c r="BD910" s="98"/>
      <c r="BE910" s="98"/>
      <c r="BF910" s="98"/>
      <c r="BG910" s="98"/>
      <c r="BH910" s="98"/>
      <c r="BI910" s="98"/>
      <c r="BJ910" s="98"/>
      <c r="BK910" s="98"/>
      <c r="BL910" s="98"/>
      <c r="BM910" s="98"/>
      <c r="BN910" s="98"/>
    </row>
    <row r="911">
      <c r="A911" s="485" t="b">
        <v>0</v>
      </c>
      <c r="B911" s="128"/>
      <c r="C911" s="129"/>
      <c r="D911" s="130"/>
      <c r="E911" s="131"/>
      <c r="F911" s="132"/>
      <c r="G911" s="132"/>
      <c r="H911" s="132"/>
      <c r="I911" s="132"/>
      <c r="J911" s="132"/>
      <c r="K911" s="130"/>
      <c r="L911" s="130"/>
      <c r="M911" s="130"/>
      <c r="N911" s="195"/>
      <c r="O911" s="369"/>
      <c r="P911" s="370"/>
      <c r="Q911" s="196"/>
      <c r="R911" s="197"/>
      <c r="S911" s="198"/>
      <c r="T911" s="199"/>
      <c r="U911" s="200"/>
      <c r="V911" s="201"/>
      <c r="W911" s="202"/>
      <c r="X911" s="202"/>
      <c r="Y911" s="143"/>
      <c r="Z911" s="367"/>
      <c r="AA911" s="140"/>
      <c r="AB911" s="420"/>
      <c r="AC911" s="421"/>
      <c r="AD911" s="206"/>
      <c r="AE911" s="144"/>
      <c r="AF911" s="133"/>
      <c r="AG911" s="144"/>
      <c r="AH911" s="430"/>
      <c r="AI911" s="146"/>
      <c r="AJ911" s="144"/>
      <c r="AK911" s="147"/>
      <c r="AL911" s="114"/>
      <c r="AM911" s="211"/>
      <c r="AN911" s="132"/>
      <c r="AO911" s="132"/>
      <c r="AP911" s="149"/>
      <c r="AQ911" s="150"/>
      <c r="AR911" s="149"/>
      <c r="AS911" s="132"/>
      <c r="AT911" s="132"/>
      <c r="AU911" s="132"/>
      <c r="AV911" s="132"/>
      <c r="AW911" s="132"/>
      <c r="AX911" s="132"/>
      <c r="AY911" s="132"/>
      <c r="AZ911" s="132"/>
      <c r="BA911" s="132"/>
      <c r="BB911" s="132"/>
      <c r="BC911" s="132"/>
      <c r="BD911" s="132"/>
      <c r="BE911" s="132"/>
      <c r="BF911" s="132"/>
      <c r="BG911" s="132"/>
      <c r="BH911" s="132"/>
      <c r="BI911" s="132"/>
      <c r="BJ911" s="132"/>
      <c r="BK911" s="132"/>
      <c r="BL911" s="132"/>
      <c r="BM911" s="132"/>
      <c r="BN911" s="132"/>
    </row>
    <row r="912">
      <c r="A912" s="484" t="b">
        <v>0</v>
      </c>
      <c r="B912" s="94"/>
      <c r="C912" s="95"/>
      <c r="D912" s="96"/>
      <c r="E912" s="97"/>
      <c r="F912" s="98"/>
      <c r="G912" s="98"/>
      <c r="H912" s="98"/>
      <c r="I912" s="98"/>
      <c r="J912" s="98"/>
      <c r="K912" s="96"/>
      <c r="L912" s="96"/>
      <c r="M912" s="96"/>
      <c r="N912" s="270"/>
      <c r="O912" s="369"/>
      <c r="P912" s="370"/>
      <c r="Q912" s="196"/>
      <c r="R912" s="197"/>
      <c r="S912" s="198"/>
      <c r="T912" s="199"/>
      <c r="U912" s="200"/>
      <c r="V912" s="201"/>
      <c r="W912" s="202"/>
      <c r="X912" s="202"/>
      <c r="Y912" s="109"/>
      <c r="Z912" s="280"/>
      <c r="AA912" s="106"/>
      <c r="AB912" s="281"/>
      <c r="AC912" s="282"/>
      <c r="AD912" s="273"/>
      <c r="AE912" s="110"/>
      <c r="AF912" s="99"/>
      <c r="AG912" s="110"/>
      <c r="AH912" s="427"/>
      <c r="AI912" s="112"/>
      <c r="AJ912" s="110"/>
      <c r="AK912" s="113"/>
      <c r="AL912" s="114"/>
      <c r="AM912" s="278"/>
      <c r="AN912" s="98"/>
      <c r="AO912" s="98"/>
      <c r="AP912" s="116"/>
      <c r="AQ912" s="117"/>
      <c r="AR912" s="116"/>
      <c r="AS912" s="98"/>
      <c r="AT912" s="98"/>
      <c r="AU912" s="98"/>
      <c r="AV912" s="98"/>
      <c r="AW912" s="98"/>
      <c r="AX912" s="98"/>
      <c r="AY912" s="98"/>
      <c r="AZ912" s="98"/>
      <c r="BA912" s="98"/>
      <c r="BB912" s="98"/>
      <c r="BC912" s="98"/>
      <c r="BD912" s="98"/>
      <c r="BE912" s="98"/>
      <c r="BF912" s="98"/>
      <c r="BG912" s="98"/>
      <c r="BH912" s="98"/>
      <c r="BI912" s="98"/>
      <c r="BJ912" s="98"/>
      <c r="BK912" s="98"/>
      <c r="BL912" s="98"/>
      <c r="BM912" s="98"/>
      <c r="BN912" s="98"/>
    </row>
    <row r="913">
      <c r="A913" s="485" t="b">
        <v>0</v>
      </c>
      <c r="B913" s="128"/>
      <c r="C913" s="129"/>
      <c r="D913" s="130"/>
      <c r="E913" s="131"/>
      <c r="F913" s="132"/>
      <c r="G913" s="132"/>
      <c r="H913" s="132"/>
      <c r="I913" s="132"/>
      <c r="J913" s="132"/>
      <c r="K913" s="130"/>
      <c r="L913" s="130"/>
      <c r="M913" s="130"/>
      <c r="N913" s="195"/>
      <c r="O913" s="369"/>
      <c r="P913" s="370"/>
      <c r="Q913" s="196"/>
      <c r="R913" s="197"/>
      <c r="S913" s="198"/>
      <c r="T913" s="199"/>
      <c r="U913" s="200"/>
      <c r="V913" s="201"/>
      <c r="W913" s="202"/>
      <c r="X913" s="202"/>
      <c r="Y913" s="143"/>
      <c r="Z913" s="367"/>
      <c r="AA913" s="140"/>
      <c r="AB913" s="420"/>
      <c r="AC913" s="421"/>
      <c r="AD913" s="206"/>
      <c r="AE913" s="144"/>
      <c r="AF913" s="133"/>
      <c r="AG913" s="144"/>
      <c r="AH913" s="430"/>
      <c r="AI913" s="146"/>
      <c r="AJ913" s="144"/>
      <c r="AK913" s="147"/>
      <c r="AL913" s="114"/>
      <c r="AM913" s="211"/>
      <c r="AN913" s="132"/>
      <c r="AO913" s="132"/>
      <c r="AP913" s="149"/>
      <c r="AQ913" s="150"/>
      <c r="AR913" s="149"/>
      <c r="AS913" s="132"/>
      <c r="AT913" s="132"/>
      <c r="AU913" s="132"/>
      <c r="AV913" s="132"/>
      <c r="AW913" s="132"/>
      <c r="AX913" s="132"/>
      <c r="AY913" s="132"/>
      <c r="AZ913" s="132"/>
      <c r="BA913" s="132"/>
      <c r="BB913" s="132"/>
      <c r="BC913" s="132"/>
      <c r="BD913" s="132"/>
      <c r="BE913" s="132"/>
      <c r="BF913" s="132"/>
      <c r="BG913" s="132"/>
      <c r="BH913" s="132"/>
      <c r="BI913" s="132"/>
      <c r="BJ913" s="132"/>
      <c r="BK913" s="132"/>
      <c r="BL913" s="132"/>
      <c r="BM913" s="132"/>
      <c r="BN913" s="132"/>
    </row>
    <row r="914">
      <c r="A914" s="484" t="b">
        <v>0</v>
      </c>
      <c r="B914" s="94"/>
      <c r="C914" s="95"/>
      <c r="D914" s="96"/>
      <c r="E914" s="97"/>
      <c r="F914" s="98"/>
      <c r="G914" s="98"/>
      <c r="H914" s="98"/>
      <c r="I914" s="98"/>
      <c r="J914" s="98"/>
      <c r="K914" s="96"/>
      <c r="L914" s="96"/>
      <c r="M914" s="96"/>
      <c r="N914" s="270"/>
      <c r="O914" s="369"/>
      <c r="P914" s="370"/>
      <c r="Q914" s="196"/>
      <c r="R914" s="197"/>
      <c r="S914" s="198"/>
      <c r="T914" s="199"/>
      <c r="U914" s="200"/>
      <c r="V914" s="201"/>
      <c r="W914" s="202"/>
      <c r="X914" s="202"/>
      <c r="Y914" s="109"/>
      <c r="Z914" s="280"/>
      <c r="AA914" s="106"/>
      <c r="AB914" s="281"/>
      <c r="AC914" s="282"/>
      <c r="AD914" s="273"/>
      <c r="AE914" s="110"/>
      <c r="AF914" s="99"/>
      <c r="AG914" s="110"/>
      <c r="AH914" s="427"/>
      <c r="AI914" s="112"/>
      <c r="AJ914" s="110"/>
      <c r="AK914" s="113"/>
      <c r="AL914" s="114"/>
      <c r="AM914" s="278"/>
      <c r="AN914" s="98"/>
      <c r="AO914" s="98"/>
      <c r="AP914" s="116"/>
      <c r="AQ914" s="117"/>
      <c r="AR914" s="116"/>
      <c r="AS914" s="98"/>
      <c r="AT914" s="98"/>
      <c r="AU914" s="98"/>
      <c r="AV914" s="98"/>
      <c r="AW914" s="98"/>
      <c r="AX914" s="98"/>
      <c r="AY914" s="98"/>
      <c r="AZ914" s="98"/>
      <c r="BA914" s="98"/>
      <c r="BB914" s="98"/>
      <c r="BC914" s="98"/>
      <c r="BD914" s="98"/>
      <c r="BE914" s="98"/>
      <c r="BF914" s="98"/>
      <c r="BG914" s="98"/>
      <c r="BH914" s="98"/>
      <c r="BI914" s="98"/>
      <c r="BJ914" s="98"/>
      <c r="BK914" s="98"/>
      <c r="BL914" s="98"/>
      <c r="BM914" s="98"/>
      <c r="BN914" s="98"/>
    </row>
    <row r="915">
      <c r="A915" s="485" t="b">
        <v>0</v>
      </c>
      <c r="B915" s="128"/>
      <c r="C915" s="129"/>
      <c r="D915" s="130"/>
      <c r="E915" s="131"/>
      <c r="F915" s="132"/>
      <c r="G915" s="132"/>
      <c r="H915" s="132"/>
      <c r="I915" s="132"/>
      <c r="J915" s="132"/>
      <c r="K915" s="130"/>
      <c r="L915" s="130"/>
      <c r="M915" s="130"/>
      <c r="N915" s="195"/>
      <c r="O915" s="369"/>
      <c r="P915" s="370"/>
      <c r="Q915" s="196"/>
      <c r="R915" s="197"/>
      <c r="S915" s="198"/>
      <c r="T915" s="199"/>
      <c r="U915" s="200"/>
      <c r="V915" s="201"/>
      <c r="W915" s="202"/>
      <c r="X915" s="202"/>
      <c r="Y915" s="143"/>
      <c r="Z915" s="367"/>
      <c r="AA915" s="140"/>
      <c r="AB915" s="420"/>
      <c r="AC915" s="421"/>
      <c r="AD915" s="206"/>
      <c r="AE915" s="144"/>
      <c r="AF915" s="133"/>
      <c r="AG915" s="144"/>
      <c r="AH915" s="430"/>
      <c r="AI915" s="146"/>
      <c r="AJ915" s="144"/>
      <c r="AK915" s="147"/>
      <c r="AL915" s="114"/>
      <c r="AM915" s="211"/>
      <c r="AN915" s="132"/>
      <c r="AO915" s="132"/>
      <c r="AP915" s="149"/>
      <c r="AQ915" s="150"/>
      <c r="AR915" s="149"/>
      <c r="AS915" s="132"/>
      <c r="AT915" s="132"/>
      <c r="AU915" s="132"/>
      <c r="AV915" s="132"/>
      <c r="AW915" s="132"/>
      <c r="AX915" s="132"/>
      <c r="AY915" s="132"/>
      <c r="AZ915" s="132"/>
      <c r="BA915" s="132"/>
      <c r="BB915" s="132"/>
      <c r="BC915" s="132"/>
      <c r="BD915" s="132"/>
      <c r="BE915" s="132"/>
      <c r="BF915" s="132"/>
      <c r="BG915" s="132"/>
      <c r="BH915" s="132"/>
      <c r="BI915" s="132"/>
      <c r="BJ915" s="132"/>
      <c r="BK915" s="132"/>
      <c r="BL915" s="132"/>
      <c r="BM915" s="132"/>
      <c r="BN915" s="132"/>
    </row>
    <row r="916">
      <c r="A916" s="484" t="b">
        <v>0</v>
      </c>
      <c r="B916" s="94"/>
      <c r="C916" s="95"/>
      <c r="D916" s="96"/>
      <c r="E916" s="97"/>
      <c r="F916" s="98"/>
      <c r="G916" s="98"/>
      <c r="H916" s="98"/>
      <c r="I916" s="98"/>
      <c r="J916" s="98"/>
      <c r="K916" s="96"/>
      <c r="L916" s="96"/>
      <c r="M916" s="96"/>
      <c r="N916" s="270"/>
      <c r="O916" s="369"/>
      <c r="P916" s="370"/>
      <c r="Q916" s="196"/>
      <c r="R916" s="197"/>
      <c r="S916" s="198"/>
      <c r="T916" s="199"/>
      <c r="U916" s="200"/>
      <c r="V916" s="201"/>
      <c r="W916" s="202"/>
      <c r="X916" s="202"/>
      <c r="Y916" s="109"/>
      <c r="Z916" s="280"/>
      <c r="AA916" s="106"/>
      <c r="AB916" s="281"/>
      <c r="AC916" s="282"/>
      <c r="AD916" s="273"/>
      <c r="AE916" s="110"/>
      <c r="AF916" s="99"/>
      <c r="AG916" s="110"/>
      <c r="AH916" s="427"/>
      <c r="AI916" s="112"/>
      <c r="AJ916" s="110"/>
      <c r="AK916" s="113"/>
      <c r="AL916" s="114"/>
      <c r="AM916" s="278"/>
      <c r="AN916" s="98"/>
      <c r="AO916" s="98"/>
      <c r="AP916" s="116"/>
      <c r="AQ916" s="117"/>
      <c r="AR916" s="116"/>
      <c r="AS916" s="98"/>
      <c r="AT916" s="98"/>
      <c r="AU916" s="98"/>
      <c r="AV916" s="98"/>
      <c r="AW916" s="98"/>
      <c r="AX916" s="98"/>
      <c r="AY916" s="98"/>
      <c r="AZ916" s="98"/>
      <c r="BA916" s="98"/>
      <c r="BB916" s="98"/>
      <c r="BC916" s="98"/>
      <c r="BD916" s="98"/>
      <c r="BE916" s="98"/>
      <c r="BF916" s="98"/>
      <c r="BG916" s="98"/>
      <c r="BH916" s="98"/>
      <c r="BI916" s="98"/>
      <c r="BJ916" s="98"/>
      <c r="BK916" s="98"/>
      <c r="BL916" s="98"/>
      <c r="BM916" s="98"/>
      <c r="BN916" s="98"/>
    </row>
    <row r="917">
      <c r="A917" s="485" t="b">
        <v>0</v>
      </c>
      <c r="B917" s="128"/>
      <c r="C917" s="129"/>
      <c r="D917" s="130"/>
      <c r="E917" s="131"/>
      <c r="F917" s="132"/>
      <c r="G917" s="132"/>
      <c r="H917" s="132"/>
      <c r="I917" s="132"/>
      <c r="J917" s="132"/>
      <c r="K917" s="130"/>
      <c r="L917" s="130"/>
      <c r="M917" s="130"/>
      <c r="N917" s="195"/>
      <c r="O917" s="369"/>
      <c r="P917" s="370"/>
      <c r="Q917" s="196"/>
      <c r="R917" s="197"/>
      <c r="S917" s="198"/>
      <c r="T917" s="199"/>
      <c r="U917" s="200"/>
      <c r="V917" s="201"/>
      <c r="W917" s="202"/>
      <c r="X917" s="202"/>
      <c r="Y917" s="143"/>
      <c r="Z917" s="367"/>
      <c r="AA917" s="140"/>
      <c r="AB917" s="420"/>
      <c r="AC917" s="421"/>
      <c r="AD917" s="206"/>
      <c r="AE917" s="144"/>
      <c r="AF917" s="133"/>
      <c r="AG917" s="144"/>
      <c r="AH917" s="430"/>
      <c r="AI917" s="146"/>
      <c r="AJ917" s="144"/>
      <c r="AK917" s="147"/>
      <c r="AL917" s="114"/>
      <c r="AM917" s="211"/>
      <c r="AN917" s="132"/>
      <c r="AO917" s="132"/>
      <c r="AP917" s="149"/>
      <c r="AQ917" s="150"/>
      <c r="AR917" s="149"/>
      <c r="AS917" s="132"/>
      <c r="AT917" s="132"/>
      <c r="AU917" s="132"/>
      <c r="AV917" s="132"/>
      <c r="AW917" s="132"/>
      <c r="AX917" s="132"/>
      <c r="AY917" s="132"/>
      <c r="AZ917" s="132"/>
      <c r="BA917" s="132"/>
      <c r="BB917" s="132"/>
      <c r="BC917" s="132"/>
      <c r="BD917" s="132"/>
      <c r="BE917" s="132"/>
      <c r="BF917" s="132"/>
      <c r="BG917" s="132"/>
      <c r="BH917" s="132"/>
      <c r="BI917" s="132"/>
      <c r="BJ917" s="132"/>
      <c r="BK917" s="132"/>
      <c r="BL917" s="132"/>
      <c r="BM917" s="132"/>
      <c r="BN917" s="132"/>
    </row>
    <row r="918">
      <c r="A918" s="484" t="b">
        <v>0</v>
      </c>
      <c r="B918" s="94"/>
      <c r="C918" s="95"/>
      <c r="D918" s="96"/>
      <c r="E918" s="97"/>
      <c r="F918" s="98"/>
      <c r="G918" s="98"/>
      <c r="H918" s="98"/>
      <c r="I918" s="98"/>
      <c r="J918" s="98"/>
      <c r="K918" s="96"/>
      <c r="L918" s="96"/>
      <c r="M918" s="96"/>
      <c r="N918" s="270"/>
      <c r="O918" s="369"/>
      <c r="P918" s="370"/>
      <c r="Q918" s="196"/>
      <c r="R918" s="197"/>
      <c r="S918" s="198"/>
      <c r="T918" s="199"/>
      <c r="U918" s="200"/>
      <c r="V918" s="201"/>
      <c r="W918" s="202"/>
      <c r="X918" s="202"/>
      <c r="Y918" s="109"/>
      <c r="Z918" s="280"/>
      <c r="AA918" s="106"/>
      <c r="AB918" s="281"/>
      <c r="AC918" s="282"/>
      <c r="AD918" s="273"/>
      <c r="AE918" s="110"/>
      <c r="AF918" s="99"/>
      <c r="AG918" s="110"/>
      <c r="AH918" s="427"/>
      <c r="AI918" s="112"/>
      <c r="AJ918" s="110"/>
      <c r="AK918" s="113"/>
      <c r="AL918" s="114"/>
      <c r="AM918" s="278"/>
      <c r="AN918" s="98"/>
      <c r="AO918" s="98"/>
      <c r="AP918" s="116"/>
      <c r="AQ918" s="117"/>
      <c r="AR918" s="116"/>
      <c r="AS918" s="98"/>
      <c r="AT918" s="98"/>
      <c r="AU918" s="98"/>
      <c r="AV918" s="98"/>
      <c r="AW918" s="98"/>
      <c r="AX918" s="98"/>
      <c r="AY918" s="98"/>
      <c r="AZ918" s="98"/>
      <c r="BA918" s="98"/>
      <c r="BB918" s="98"/>
      <c r="BC918" s="98"/>
      <c r="BD918" s="98"/>
      <c r="BE918" s="98"/>
      <c r="BF918" s="98"/>
      <c r="BG918" s="98"/>
      <c r="BH918" s="98"/>
      <c r="BI918" s="98"/>
      <c r="BJ918" s="98"/>
      <c r="BK918" s="98"/>
      <c r="BL918" s="98"/>
      <c r="BM918" s="98"/>
      <c r="BN918" s="98"/>
    </row>
    <row r="919">
      <c r="A919" s="485" t="b">
        <v>0</v>
      </c>
      <c r="B919" s="128"/>
      <c r="C919" s="129"/>
      <c r="D919" s="130"/>
      <c r="E919" s="131"/>
      <c r="F919" s="132"/>
      <c r="G919" s="132"/>
      <c r="H919" s="132"/>
      <c r="I919" s="132"/>
      <c r="J919" s="132"/>
      <c r="K919" s="130"/>
      <c r="L919" s="130"/>
      <c r="M919" s="130"/>
      <c r="N919" s="195"/>
      <c r="O919" s="369"/>
      <c r="P919" s="370"/>
      <c r="Q919" s="196"/>
      <c r="R919" s="197"/>
      <c r="S919" s="198"/>
      <c r="T919" s="199"/>
      <c r="U919" s="200"/>
      <c r="V919" s="201"/>
      <c r="W919" s="202"/>
      <c r="X919" s="202"/>
      <c r="Y919" s="143"/>
      <c r="Z919" s="367"/>
      <c r="AA919" s="140"/>
      <c r="AB919" s="420"/>
      <c r="AC919" s="421"/>
      <c r="AD919" s="206"/>
      <c r="AE919" s="144"/>
      <c r="AF919" s="133"/>
      <c r="AG919" s="144"/>
      <c r="AH919" s="430"/>
      <c r="AI919" s="146"/>
      <c r="AJ919" s="144"/>
      <c r="AK919" s="147"/>
      <c r="AL919" s="114"/>
      <c r="AM919" s="211"/>
      <c r="AN919" s="132"/>
      <c r="AO919" s="132"/>
      <c r="AP919" s="149"/>
      <c r="AQ919" s="150"/>
      <c r="AR919" s="149"/>
      <c r="AS919" s="132"/>
      <c r="AT919" s="132"/>
      <c r="AU919" s="132"/>
      <c r="AV919" s="132"/>
      <c r="AW919" s="132"/>
      <c r="AX919" s="132"/>
      <c r="AY919" s="132"/>
      <c r="AZ919" s="132"/>
      <c r="BA919" s="132"/>
      <c r="BB919" s="132"/>
      <c r="BC919" s="132"/>
      <c r="BD919" s="132"/>
      <c r="BE919" s="132"/>
      <c r="BF919" s="132"/>
      <c r="BG919" s="132"/>
      <c r="BH919" s="132"/>
      <c r="BI919" s="132"/>
      <c r="BJ919" s="132"/>
      <c r="BK919" s="132"/>
      <c r="BL919" s="132"/>
      <c r="BM919" s="132"/>
      <c r="BN919" s="132"/>
    </row>
    <row r="920">
      <c r="A920" s="484" t="b">
        <v>0</v>
      </c>
      <c r="B920" s="94"/>
      <c r="C920" s="95"/>
      <c r="D920" s="96"/>
      <c r="E920" s="97"/>
      <c r="F920" s="98"/>
      <c r="G920" s="98"/>
      <c r="H920" s="98"/>
      <c r="I920" s="98"/>
      <c r="J920" s="98"/>
      <c r="K920" s="96"/>
      <c r="L920" s="96"/>
      <c r="M920" s="96"/>
      <c r="N920" s="270"/>
      <c r="O920" s="369"/>
      <c r="P920" s="370"/>
      <c r="Q920" s="196"/>
      <c r="R920" s="197"/>
      <c r="S920" s="198"/>
      <c r="T920" s="199"/>
      <c r="U920" s="200"/>
      <c r="V920" s="201"/>
      <c r="W920" s="202"/>
      <c r="X920" s="202"/>
      <c r="Y920" s="109"/>
      <c r="Z920" s="280"/>
      <c r="AA920" s="106"/>
      <c r="AB920" s="281"/>
      <c r="AC920" s="282"/>
      <c r="AD920" s="273"/>
      <c r="AE920" s="110"/>
      <c r="AF920" s="99"/>
      <c r="AG920" s="110"/>
      <c r="AH920" s="427"/>
      <c r="AI920" s="112"/>
      <c r="AJ920" s="110"/>
      <c r="AK920" s="113"/>
      <c r="AL920" s="114"/>
      <c r="AM920" s="278"/>
      <c r="AN920" s="98"/>
      <c r="AO920" s="98"/>
      <c r="AP920" s="116"/>
      <c r="AQ920" s="117"/>
      <c r="AR920" s="116"/>
      <c r="AS920" s="98"/>
      <c r="AT920" s="98"/>
      <c r="AU920" s="98"/>
      <c r="AV920" s="98"/>
      <c r="AW920" s="98"/>
      <c r="AX920" s="98"/>
      <c r="AY920" s="98"/>
      <c r="AZ920" s="98"/>
      <c r="BA920" s="98"/>
      <c r="BB920" s="98"/>
      <c r="BC920" s="98"/>
      <c r="BD920" s="98"/>
      <c r="BE920" s="98"/>
      <c r="BF920" s="98"/>
      <c r="BG920" s="98"/>
      <c r="BH920" s="98"/>
      <c r="BI920" s="98"/>
      <c r="BJ920" s="98"/>
      <c r="BK920" s="98"/>
      <c r="BL920" s="98"/>
      <c r="BM920" s="98"/>
      <c r="BN920" s="98"/>
    </row>
    <row r="921">
      <c r="A921" s="485" t="b">
        <v>0</v>
      </c>
      <c r="B921" s="128"/>
      <c r="C921" s="129"/>
      <c r="D921" s="130"/>
      <c r="E921" s="131"/>
      <c r="F921" s="132"/>
      <c r="G921" s="132"/>
      <c r="H921" s="132"/>
      <c r="I921" s="132"/>
      <c r="J921" s="132"/>
      <c r="K921" s="130"/>
      <c r="L921" s="130"/>
      <c r="M921" s="130"/>
      <c r="N921" s="195"/>
      <c r="O921" s="369"/>
      <c r="P921" s="370"/>
      <c r="Q921" s="196"/>
      <c r="R921" s="197"/>
      <c r="S921" s="198"/>
      <c r="T921" s="199"/>
      <c r="U921" s="200"/>
      <c r="V921" s="201"/>
      <c r="W921" s="202"/>
      <c r="X921" s="202"/>
      <c r="Y921" s="143"/>
      <c r="Z921" s="367"/>
      <c r="AA921" s="140"/>
      <c r="AB921" s="420"/>
      <c r="AC921" s="421"/>
      <c r="AD921" s="206"/>
      <c r="AE921" s="144"/>
      <c r="AF921" s="133"/>
      <c r="AG921" s="144"/>
      <c r="AH921" s="430"/>
      <c r="AI921" s="146"/>
      <c r="AJ921" s="144"/>
      <c r="AK921" s="147"/>
      <c r="AL921" s="114"/>
      <c r="AM921" s="211"/>
      <c r="AN921" s="132"/>
      <c r="AO921" s="132"/>
      <c r="AP921" s="149"/>
      <c r="AQ921" s="150"/>
      <c r="AR921" s="149"/>
      <c r="AS921" s="132"/>
      <c r="AT921" s="132"/>
      <c r="AU921" s="132"/>
      <c r="AV921" s="132"/>
      <c r="AW921" s="132"/>
      <c r="AX921" s="132"/>
      <c r="AY921" s="132"/>
      <c r="AZ921" s="132"/>
      <c r="BA921" s="132"/>
      <c r="BB921" s="132"/>
      <c r="BC921" s="132"/>
      <c r="BD921" s="132"/>
      <c r="BE921" s="132"/>
      <c r="BF921" s="132"/>
      <c r="BG921" s="132"/>
      <c r="BH921" s="132"/>
      <c r="BI921" s="132"/>
      <c r="BJ921" s="132"/>
      <c r="BK921" s="132"/>
      <c r="BL921" s="132"/>
      <c r="BM921" s="132"/>
      <c r="BN921" s="132"/>
    </row>
    <row r="922">
      <c r="A922" s="484" t="b">
        <v>0</v>
      </c>
      <c r="B922" s="94"/>
      <c r="C922" s="95"/>
      <c r="D922" s="96"/>
      <c r="E922" s="97"/>
      <c r="F922" s="98"/>
      <c r="G922" s="98"/>
      <c r="H922" s="98"/>
      <c r="I922" s="98"/>
      <c r="J922" s="98"/>
      <c r="K922" s="96"/>
      <c r="L922" s="96"/>
      <c r="M922" s="96"/>
      <c r="N922" s="270"/>
      <c r="O922" s="369"/>
      <c r="P922" s="370"/>
      <c r="Q922" s="196"/>
      <c r="R922" s="197"/>
      <c r="S922" s="198"/>
      <c r="T922" s="199"/>
      <c r="U922" s="200"/>
      <c r="V922" s="201"/>
      <c r="W922" s="202"/>
      <c r="X922" s="202"/>
      <c r="Y922" s="109"/>
      <c r="Z922" s="280"/>
      <c r="AA922" s="106"/>
      <c r="AB922" s="281"/>
      <c r="AC922" s="282"/>
      <c r="AD922" s="273"/>
      <c r="AE922" s="110"/>
      <c r="AF922" s="99"/>
      <c r="AG922" s="110"/>
      <c r="AH922" s="427"/>
      <c r="AI922" s="112"/>
      <c r="AJ922" s="110"/>
      <c r="AK922" s="113"/>
      <c r="AL922" s="114"/>
      <c r="AM922" s="278"/>
      <c r="AN922" s="98"/>
      <c r="AO922" s="98"/>
      <c r="AP922" s="116"/>
      <c r="AQ922" s="117"/>
      <c r="AR922" s="116"/>
      <c r="AS922" s="98"/>
      <c r="AT922" s="98"/>
      <c r="AU922" s="98"/>
      <c r="AV922" s="98"/>
      <c r="AW922" s="98"/>
      <c r="AX922" s="98"/>
      <c r="AY922" s="98"/>
      <c r="AZ922" s="98"/>
      <c r="BA922" s="98"/>
      <c r="BB922" s="98"/>
      <c r="BC922" s="98"/>
      <c r="BD922" s="98"/>
      <c r="BE922" s="98"/>
      <c r="BF922" s="98"/>
      <c r="BG922" s="98"/>
      <c r="BH922" s="98"/>
      <c r="BI922" s="98"/>
      <c r="BJ922" s="98"/>
      <c r="BK922" s="98"/>
      <c r="BL922" s="98"/>
      <c r="BM922" s="98"/>
      <c r="BN922" s="98"/>
    </row>
    <row r="923">
      <c r="A923" s="485" t="b">
        <v>0</v>
      </c>
      <c r="B923" s="128"/>
      <c r="C923" s="129"/>
      <c r="D923" s="130"/>
      <c r="E923" s="131"/>
      <c r="F923" s="132"/>
      <c r="G923" s="132"/>
      <c r="H923" s="132"/>
      <c r="I923" s="132"/>
      <c r="J923" s="132"/>
      <c r="K923" s="130"/>
      <c r="L923" s="130"/>
      <c r="M923" s="130"/>
      <c r="N923" s="195"/>
      <c r="O923" s="369"/>
      <c r="P923" s="370"/>
      <c r="Q923" s="196"/>
      <c r="R923" s="197"/>
      <c r="S923" s="198"/>
      <c r="T923" s="199"/>
      <c r="U923" s="200"/>
      <c r="V923" s="201"/>
      <c r="W923" s="202"/>
      <c r="X923" s="202"/>
      <c r="Y923" s="143"/>
      <c r="Z923" s="367"/>
      <c r="AA923" s="140"/>
      <c r="AB923" s="420"/>
      <c r="AC923" s="421"/>
      <c r="AD923" s="206"/>
      <c r="AE923" s="144"/>
      <c r="AF923" s="133"/>
      <c r="AG923" s="144"/>
      <c r="AH923" s="430"/>
      <c r="AI923" s="146"/>
      <c r="AJ923" s="144"/>
      <c r="AK923" s="147"/>
      <c r="AL923" s="114"/>
      <c r="AM923" s="211"/>
      <c r="AN923" s="132"/>
      <c r="AO923" s="132"/>
      <c r="AP923" s="149"/>
      <c r="AQ923" s="150"/>
      <c r="AR923" s="149"/>
      <c r="AS923" s="132"/>
      <c r="AT923" s="132"/>
      <c r="AU923" s="132"/>
      <c r="AV923" s="132"/>
      <c r="AW923" s="132"/>
      <c r="AX923" s="132"/>
      <c r="AY923" s="132"/>
      <c r="AZ923" s="132"/>
      <c r="BA923" s="132"/>
      <c r="BB923" s="132"/>
      <c r="BC923" s="132"/>
      <c r="BD923" s="132"/>
      <c r="BE923" s="132"/>
      <c r="BF923" s="132"/>
      <c r="BG923" s="132"/>
      <c r="BH923" s="132"/>
      <c r="BI923" s="132"/>
      <c r="BJ923" s="132"/>
      <c r="BK923" s="132"/>
      <c r="BL923" s="132"/>
      <c r="BM923" s="132"/>
      <c r="BN923" s="132"/>
    </row>
    <row r="924">
      <c r="A924" s="484" t="b">
        <v>0</v>
      </c>
      <c r="B924" s="94"/>
      <c r="C924" s="95"/>
      <c r="D924" s="96"/>
      <c r="E924" s="97"/>
      <c r="F924" s="98"/>
      <c r="G924" s="98"/>
      <c r="H924" s="98"/>
      <c r="I924" s="98"/>
      <c r="J924" s="98"/>
      <c r="K924" s="96"/>
      <c r="L924" s="96"/>
      <c r="M924" s="96"/>
      <c r="N924" s="270"/>
      <c r="O924" s="369"/>
      <c r="P924" s="370"/>
      <c r="Q924" s="196"/>
      <c r="R924" s="197"/>
      <c r="S924" s="198"/>
      <c r="T924" s="199"/>
      <c r="U924" s="200"/>
      <c r="V924" s="201"/>
      <c r="W924" s="202"/>
      <c r="X924" s="202"/>
      <c r="Y924" s="109"/>
      <c r="Z924" s="280"/>
      <c r="AA924" s="106"/>
      <c r="AB924" s="281"/>
      <c r="AC924" s="282"/>
      <c r="AD924" s="273"/>
      <c r="AE924" s="110"/>
      <c r="AF924" s="99"/>
      <c r="AG924" s="110"/>
      <c r="AH924" s="427"/>
      <c r="AI924" s="112"/>
      <c r="AJ924" s="110"/>
      <c r="AK924" s="113"/>
      <c r="AL924" s="114"/>
      <c r="AM924" s="278"/>
      <c r="AN924" s="98"/>
      <c r="AO924" s="98"/>
      <c r="AP924" s="116"/>
      <c r="AQ924" s="117"/>
      <c r="AR924" s="116"/>
      <c r="AS924" s="98"/>
      <c r="AT924" s="98"/>
      <c r="AU924" s="98"/>
      <c r="AV924" s="98"/>
      <c r="AW924" s="98"/>
      <c r="AX924" s="98"/>
      <c r="AY924" s="98"/>
      <c r="AZ924" s="98"/>
      <c r="BA924" s="98"/>
      <c r="BB924" s="98"/>
      <c r="BC924" s="98"/>
      <c r="BD924" s="98"/>
      <c r="BE924" s="98"/>
      <c r="BF924" s="98"/>
      <c r="BG924" s="98"/>
      <c r="BH924" s="98"/>
      <c r="BI924" s="98"/>
      <c r="BJ924" s="98"/>
      <c r="BK924" s="98"/>
      <c r="BL924" s="98"/>
      <c r="BM924" s="98"/>
      <c r="BN924" s="98"/>
    </row>
    <row r="925">
      <c r="A925" s="485" t="b">
        <v>0</v>
      </c>
      <c r="B925" s="128"/>
      <c r="C925" s="129"/>
      <c r="D925" s="130"/>
      <c r="E925" s="131"/>
      <c r="F925" s="132"/>
      <c r="G925" s="132"/>
      <c r="H925" s="132"/>
      <c r="I925" s="132"/>
      <c r="J925" s="132"/>
      <c r="K925" s="130"/>
      <c r="L925" s="130"/>
      <c r="M925" s="130"/>
      <c r="N925" s="195"/>
      <c r="O925" s="369"/>
      <c r="P925" s="370"/>
      <c r="Q925" s="196"/>
      <c r="R925" s="197"/>
      <c r="S925" s="198"/>
      <c r="T925" s="199"/>
      <c r="U925" s="200"/>
      <c r="V925" s="201"/>
      <c r="W925" s="202"/>
      <c r="X925" s="202"/>
      <c r="Y925" s="143"/>
      <c r="Z925" s="367"/>
      <c r="AA925" s="140"/>
      <c r="AB925" s="420"/>
      <c r="AC925" s="421"/>
      <c r="AD925" s="206"/>
      <c r="AE925" s="144"/>
      <c r="AF925" s="133"/>
      <c r="AG925" s="144"/>
      <c r="AH925" s="430"/>
      <c r="AI925" s="146"/>
      <c r="AJ925" s="144"/>
      <c r="AK925" s="147"/>
      <c r="AL925" s="114"/>
      <c r="AM925" s="211"/>
      <c r="AN925" s="132"/>
      <c r="AO925" s="132"/>
      <c r="AP925" s="149"/>
      <c r="AQ925" s="150"/>
      <c r="AR925" s="149"/>
      <c r="AS925" s="132"/>
      <c r="AT925" s="132"/>
      <c r="AU925" s="132"/>
      <c r="AV925" s="132"/>
      <c r="AW925" s="132"/>
      <c r="AX925" s="132"/>
      <c r="AY925" s="132"/>
      <c r="AZ925" s="132"/>
      <c r="BA925" s="132"/>
      <c r="BB925" s="132"/>
      <c r="BC925" s="132"/>
      <c r="BD925" s="132"/>
      <c r="BE925" s="132"/>
      <c r="BF925" s="132"/>
      <c r="BG925" s="132"/>
      <c r="BH925" s="132"/>
      <c r="BI925" s="132"/>
      <c r="BJ925" s="132"/>
      <c r="BK925" s="132"/>
      <c r="BL925" s="132"/>
      <c r="BM925" s="132"/>
      <c r="BN925" s="132"/>
    </row>
    <row r="926">
      <c r="A926" s="484" t="b">
        <v>0</v>
      </c>
      <c r="B926" s="94"/>
      <c r="C926" s="95"/>
      <c r="D926" s="96"/>
      <c r="E926" s="97"/>
      <c r="F926" s="98"/>
      <c r="G926" s="98"/>
      <c r="H926" s="98"/>
      <c r="I926" s="98"/>
      <c r="J926" s="98"/>
      <c r="K926" s="96"/>
      <c r="L926" s="96"/>
      <c r="M926" s="96"/>
      <c r="N926" s="270"/>
      <c r="O926" s="369"/>
      <c r="P926" s="370"/>
      <c r="Q926" s="196"/>
      <c r="R926" s="197"/>
      <c r="S926" s="198"/>
      <c r="T926" s="199"/>
      <c r="U926" s="200"/>
      <c r="V926" s="201"/>
      <c r="W926" s="202"/>
      <c r="X926" s="202"/>
      <c r="Y926" s="109"/>
      <c r="Z926" s="280"/>
      <c r="AA926" s="106"/>
      <c r="AB926" s="281"/>
      <c r="AC926" s="282"/>
      <c r="AD926" s="273"/>
      <c r="AE926" s="110"/>
      <c r="AF926" s="99"/>
      <c r="AG926" s="110"/>
      <c r="AH926" s="427"/>
      <c r="AI926" s="112"/>
      <c r="AJ926" s="110"/>
      <c r="AK926" s="113"/>
      <c r="AL926" s="114"/>
      <c r="AM926" s="278"/>
      <c r="AN926" s="98"/>
      <c r="AO926" s="98"/>
      <c r="AP926" s="116"/>
      <c r="AQ926" s="117"/>
      <c r="AR926" s="116"/>
      <c r="AS926" s="98"/>
      <c r="AT926" s="98"/>
      <c r="AU926" s="98"/>
      <c r="AV926" s="98"/>
      <c r="AW926" s="98"/>
      <c r="AX926" s="98"/>
      <c r="AY926" s="98"/>
      <c r="AZ926" s="98"/>
      <c r="BA926" s="98"/>
      <c r="BB926" s="98"/>
      <c r="BC926" s="98"/>
      <c r="BD926" s="98"/>
      <c r="BE926" s="98"/>
      <c r="BF926" s="98"/>
      <c r="BG926" s="98"/>
      <c r="BH926" s="98"/>
      <c r="BI926" s="98"/>
      <c r="BJ926" s="98"/>
      <c r="BK926" s="98"/>
      <c r="BL926" s="98"/>
      <c r="BM926" s="98"/>
      <c r="BN926" s="98"/>
    </row>
    <row r="927">
      <c r="A927" s="485" t="b">
        <v>0</v>
      </c>
      <c r="B927" s="128"/>
      <c r="C927" s="129"/>
      <c r="D927" s="130"/>
      <c r="E927" s="131"/>
      <c r="F927" s="132"/>
      <c r="G927" s="132"/>
      <c r="H927" s="132"/>
      <c r="I927" s="132"/>
      <c r="J927" s="132"/>
      <c r="K927" s="130"/>
      <c r="L927" s="130"/>
      <c r="M927" s="130"/>
      <c r="N927" s="195"/>
      <c r="O927" s="369"/>
      <c r="P927" s="370"/>
      <c r="Q927" s="196"/>
      <c r="R927" s="197"/>
      <c r="S927" s="198"/>
      <c r="T927" s="199"/>
      <c r="U927" s="200"/>
      <c r="V927" s="201"/>
      <c r="W927" s="202"/>
      <c r="X927" s="202"/>
      <c r="Y927" s="143"/>
      <c r="Z927" s="367"/>
      <c r="AA927" s="140"/>
      <c r="AB927" s="420"/>
      <c r="AC927" s="421"/>
      <c r="AD927" s="206"/>
      <c r="AE927" s="144"/>
      <c r="AF927" s="133"/>
      <c r="AG927" s="144"/>
      <c r="AH927" s="430"/>
      <c r="AI927" s="146"/>
      <c r="AJ927" s="144"/>
      <c r="AK927" s="147"/>
      <c r="AL927" s="114"/>
      <c r="AM927" s="211"/>
      <c r="AN927" s="132"/>
      <c r="AO927" s="132"/>
      <c r="AP927" s="149"/>
      <c r="AQ927" s="150"/>
      <c r="AR927" s="149"/>
      <c r="AS927" s="132"/>
      <c r="AT927" s="132"/>
      <c r="AU927" s="132"/>
      <c r="AV927" s="132"/>
      <c r="AW927" s="132"/>
      <c r="AX927" s="132"/>
      <c r="AY927" s="132"/>
      <c r="AZ927" s="132"/>
      <c r="BA927" s="132"/>
      <c r="BB927" s="132"/>
      <c r="BC927" s="132"/>
      <c r="BD927" s="132"/>
      <c r="BE927" s="132"/>
      <c r="BF927" s="132"/>
      <c r="BG927" s="132"/>
      <c r="BH927" s="132"/>
      <c r="BI927" s="132"/>
      <c r="BJ927" s="132"/>
      <c r="BK927" s="132"/>
      <c r="BL927" s="132"/>
      <c r="BM927" s="132"/>
      <c r="BN927" s="132"/>
    </row>
    <row r="928">
      <c r="A928" s="484" t="b">
        <v>0</v>
      </c>
      <c r="B928" s="94"/>
      <c r="C928" s="95"/>
      <c r="D928" s="96"/>
      <c r="E928" s="97"/>
      <c r="F928" s="98"/>
      <c r="G928" s="98"/>
      <c r="H928" s="98"/>
      <c r="I928" s="98"/>
      <c r="J928" s="98"/>
      <c r="K928" s="96"/>
      <c r="L928" s="96"/>
      <c r="M928" s="96"/>
      <c r="N928" s="270"/>
      <c r="O928" s="369"/>
      <c r="P928" s="370"/>
      <c r="Q928" s="196"/>
      <c r="R928" s="197"/>
      <c r="S928" s="198"/>
      <c r="T928" s="199"/>
      <c r="U928" s="200"/>
      <c r="V928" s="201"/>
      <c r="W928" s="202"/>
      <c r="X928" s="202"/>
      <c r="Y928" s="109"/>
      <c r="Z928" s="280"/>
      <c r="AA928" s="106"/>
      <c r="AB928" s="281"/>
      <c r="AC928" s="282"/>
      <c r="AD928" s="273"/>
      <c r="AE928" s="110"/>
      <c r="AF928" s="99"/>
      <c r="AG928" s="110"/>
      <c r="AH928" s="427"/>
      <c r="AI928" s="112"/>
      <c r="AJ928" s="110"/>
      <c r="AK928" s="113"/>
      <c r="AL928" s="114"/>
      <c r="AM928" s="278"/>
      <c r="AN928" s="98"/>
      <c r="AO928" s="98"/>
      <c r="AP928" s="116"/>
      <c r="AQ928" s="117"/>
      <c r="AR928" s="116"/>
      <c r="AS928" s="98"/>
      <c r="AT928" s="98"/>
      <c r="AU928" s="98"/>
      <c r="AV928" s="98"/>
      <c r="AW928" s="98"/>
      <c r="AX928" s="98"/>
      <c r="AY928" s="98"/>
      <c r="AZ928" s="98"/>
      <c r="BA928" s="98"/>
      <c r="BB928" s="98"/>
      <c r="BC928" s="98"/>
      <c r="BD928" s="98"/>
      <c r="BE928" s="98"/>
      <c r="BF928" s="98"/>
      <c r="BG928" s="98"/>
      <c r="BH928" s="98"/>
      <c r="BI928" s="98"/>
      <c r="BJ928" s="98"/>
      <c r="BK928" s="98"/>
      <c r="BL928" s="98"/>
      <c r="BM928" s="98"/>
      <c r="BN928" s="98"/>
    </row>
    <row r="929">
      <c r="A929" s="485" t="b">
        <v>0</v>
      </c>
      <c r="B929" s="128"/>
      <c r="C929" s="129"/>
      <c r="D929" s="130"/>
      <c r="E929" s="131"/>
      <c r="F929" s="132"/>
      <c r="G929" s="132"/>
      <c r="H929" s="132"/>
      <c r="I929" s="132"/>
      <c r="J929" s="132"/>
      <c r="K929" s="130"/>
      <c r="L929" s="130"/>
      <c r="M929" s="130"/>
      <c r="N929" s="195"/>
      <c r="O929" s="369"/>
      <c r="P929" s="370"/>
      <c r="Q929" s="196"/>
      <c r="R929" s="197"/>
      <c r="S929" s="198"/>
      <c r="T929" s="199"/>
      <c r="U929" s="200"/>
      <c r="V929" s="201"/>
      <c r="W929" s="202"/>
      <c r="X929" s="202"/>
      <c r="Y929" s="143"/>
      <c r="Z929" s="367"/>
      <c r="AA929" s="140"/>
      <c r="AB929" s="420"/>
      <c r="AC929" s="421"/>
      <c r="AD929" s="206"/>
      <c r="AE929" s="144"/>
      <c r="AF929" s="133"/>
      <c r="AG929" s="144"/>
      <c r="AH929" s="430"/>
      <c r="AI929" s="146"/>
      <c r="AJ929" s="144"/>
      <c r="AK929" s="147"/>
      <c r="AL929" s="114"/>
      <c r="AM929" s="211"/>
      <c r="AN929" s="132"/>
      <c r="AO929" s="132"/>
      <c r="AP929" s="149"/>
      <c r="AQ929" s="150"/>
      <c r="AR929" s="149"/>
      <c r="AS929" s="132"/>
      <c r="AT929" s="132"/>
      <c r="AU929" s="132"/>
      <c r="AV929" s="132"/>
      <c r="AW929" s="132"/>
      <c r="AX929" s="132"/>
      <c r="AY929" s="132"/>
      <c r="AZ929" s="132"/>
      <c r="BA929" s="132"/>
      <c r="BB929" s="132"/>
      <c r="BC929" s="132"/>
      <c r="BD929" s="132"/>
      <c r="BE929" s="132"/>
      <c r="BF929" s="132"/>
      <c r="BG929" s="132"/>
      <c r="BH929" s="132"/>
      <c r="BI929" s="132"/>
      <c r="BJ929" s="132"/>
      <c r="BK929" s="132"/>
      <c r="BL929" s="132"/>
      <c r="BM929" s="132"/>
      <c r="BN929" s="132"/>
    </row>
    <row r="930">
      <c r="A930" s="484" t="b">
        <v>0</v>
      </c>
      <c r="B930" s="94"/>
      <c r="C930" s="95"/>
      <c r="D930" s="96"/>
      <c r="E930" s="97"/>
      <c r="F930" s="98"/>
      <c r="G930" s="98"/>
      <c r="H930" s="98"/>
      <c r="I930" s="98"/>
      <c r="J930" s="98"/>
      <c r="K930" s="96"/>
      <c r="L930" s="96"/>
      <c r="M930" s="96"/>
      <c r="N930" s="270"/>
      <c r="O930" s="369"/>
      <c r="P930" s="370"/>
      <c r="Q930" s="196"/>
      <c r="R930" s="197"/>
      <c r="S930" s="198"/>
      <c r="T930" s="199"/>
      <c r="U930" s="200"/>
      <c r="V930" s="201"/>
      <c r="W930" s="202"/>
      <c r="X930" s="202"/>
      <c r="Y930" s="109"/>
      <c r="Z930" s="280"/>
      <c r="AA930" s="106"/>
      <c r="AB930" s="281"/>
      <c r="AC930" s="282"/>
      <c r="AD930" s="273"/>
      <c r="AE930" s="110"/>
      <c r="AF930" s="99"/>
      <c r="AG930" s="110"/>
      <c r="AH930" s="427"/>
      <c r="AI930" s="112"/>
      <c r="AJ930" s="110"/>
      <c r="AK930" s="113"/>
      <c r="AL930" s="114"/>
      <c r="AM930" s="278"/>
      <c r="AN930" s="98"/>
      <c r="AO930" s="98"/>
      <c r="AP930" s="116"/>
      <c r="AQ930" s="117"/>
      <c r="AR930" s="116"/>
      <c r="AS930" s="98"/>
      <c r="AT930" s="98"/>
      <c r="AU930" s="98"/>
      <c r="AV930" s="98"/>
      <c r="AW930" s="98"/>
      <c r="AX930" s="98"/>
      <c r="AY930" s="98"/>
      <c r="AZ930" s="98"/>
      <c r="BA930" s="98"/>
      <c r="BB930" s="98"/>
      <c r="BC930" s="98"/>
      <c r="BD930" s="98"/>
      <c r="BE930" s="98"/>
      <c r="BF930" s="98"/>
      <c r="BG930" s="98"/>
      <c r="BH930" s="98"/>
      <c r="BI930" s="98"/>
      <c r="BJ930" s="98"/>
      <c r="BK930" s="98"/>
      <c r="BL930" s="98"/>
      <c r="BM930" s="98"/>
      <c r="BN930" s="98"/>
    </row>
    <row r="931">
      <c r="A931" s="485" t="b">
        <v>0</v>
      </c>
      <c r="B931" s="128"/>
      <c r="C931" s="129"/>
      <c r="D931" s="130"/>
      <c r="E931" s="131"/>
      <c r="F931" s="132"/>
      <c r="G931" s="132"/>
      <c r="H931" s="132"/>
      <c r="I931" s="132"/>
      <c r="J931" s="132"/>
      <c r="K931" s="130"/>
      <c r="L931" s="130"/>
      <c r="M931" s="130"/>
      <c r="N931" s="195"/>
      <c r="O931" s="369"/>
      <c r="P931" s="370"/>
      <c r="Q931" s="196"/>
      <c r="R931" s="197"/>
      <c r="S931" s="198"/>
      <c r="T931" s="199"/>
      <c r="U931" s="200"/>
      <c r="V931" s="201"/>
      <c r="W931" s="202"/>
      <c r="X931" s="202"/>
      <c r="Y931" s="143"/>
      <c r="Z931" s="367"/>
      <c r="AA931" s="140"/>
      <c r="AB931" s="420"/>
      <c r="AC931" s="421"/>
      <c r="AD931" s="206"/>
      <c r="AE931" s="144"/>
      <c r="AF931" s="133"/>
      <c r="AG931" s="144"/>
      <c r="AH931" s="430"/>
      <c r="AI931" s="146"/>
      <c r="AJ931" s="144"/>
      <c r="AK931" s="147"/>
      <c r="AL931" s="114"/>
      <c r="AM931" s="211"/>
      <c r="AN931" s="132"/>
      <c r="AO931" s="132"/>
      <c r="AP931" s="149"/>
      <c r="AQ931" s="150"/>
      <c r="AR931" s="149"/>
      <c r="AS931" s="132"/>
      <c r="AT931" s="132"/>
      <c r="AU931" s="132"/>
      <c r="AV931" s="132"/>
      <c r="AW931" s="132"/>
      <c r="AX931" s="132"/>
      <c r="AY931" s="132"/>
      <c r="AZ931" s="132"/>
      <c r="BA931" s="132"/>
      <c r="BB931" s="132"/>
      <c r="BC931" s="132"/>
      <c r="BD931" s="132"/>
      <c r="BE931" s="132"/>
      <c r="BF931" s="132"/>
      <c r="BG931" s="132"/>
      <c r="BH931" s="132"/>
      <c r="BI931" s="132"/>
      <c r="BJ931" s="132"/>
      <c r="BK931" s="132"/>
      <c r="BL931" s="132"/>
      <c r="BM931" s="132"/>
      <c r="BN931" s="132"/>
    </row>
    <row r="932">
      <c r="A932" s="484" t="b">
        <v>0</v>
      </c>
      <c r="B932" s="94"/>
      <c r="C932" s="95"/>
      <c r="D932" s="96"/>
      <c r="E932" s="97"/>
      <c r="F932" s="98"/>
      <c r="G932" s="98"/>
      <c r="H932" s="98"/>
      <c r="I932" s="98"/>
      <c r="J932" s="98"/>
      <c r="K932" s="96"/>
      <c r="L932" s="96"/>
      <c r="M932" s="96"/>
      <c r="N932" s="270"/>
      <c r="O932" s="369"/>
      <c r="P932" s="370"/>
      <c r="Q932" s="196"/>
      <c r="R932" s="197"/>
      <c r="S932" s="198"/>
      <c r="T932" s="199"/>
      <c r="U932" s="200"/>
      <c r="V932" s="201"/>
      <c r="W932" s="202"/>
      <c r="X932" s="202"/>
      <c r="Y932" s="109"/>
      <c r="Z932" s="280"/>
      <c r="AA932" s="106"/>
      <c r="AB932" s="281"/>
      <c r="AC932" s="282"/>
      <c r="AD932" s="273"/>
      <c r="AE932" s="110"/>
      <c r="AF932" s="99"/>
      <c r="AG932" s="110"/>
      <c r="AH932" s="427"/>
      <c r="AI932" s="112"/>
      <c r="AJ932" s="110"/>
      <c r="AK932" s="113"/>
      <c r="AL932" s="114"/>
      <c r="AM932" s="278"/>
      <c r="AN932" s="98"/>
      <c r="AO932" s="98"/>
      <c r="AP932" s="116"/>
      <c r="AQ932" s="117"/>
      <c r="AR932" s="116"/>
      <c r="AS932" s="98"/>
      <c r="AT932" s="98"/>
      <c r="AU932" s="98"/>
      <c r="AV932" s="98"/>
      <c r="AW932" s="98"/>
      <c r="AX932" s="98"/>
      <c r="AY932" s="98"/>
      <c r="AZ932" s="98"/>
      <c r="BA932" s="98"/>
      <c r="BB932" s="98"/>
      <c r="BC932" s="98"/>
      <c r="BD932" s="98"/>
      <c r="BE932" s="98"/>
      <c r="BF932" s="98"/>
      <c r="BG932" s="98"/>
      <c r="BH932" s="98"/>
      <c r="BI932" s="98"/>
      <c r="BJ932" s="98"/>
      <c r="BK932" s="98"/>
      <c r="BL932" s="98"/>
      <c r="BM932" s="98"/>
      <c r="BN932" s="98"/>
    </row>
    <row r="933">
      <c r="A933" s="485" t="b">
        <v>0</v>
      </c>
      <c r="B933" s="128"/>
      <c r="C933" s="129"/>
      <c r="D933" s="130"/>
      <c r="E933" s="131"/>
      <c r="F933" s="132"/>
      <c r="G933" s="132"/>
      <c r="H933" s="132"/>
      <c r="I933" s="132"/>
      <c r="J933" s="132"/>
      <c r="K933" s="130"/>
      <c r="L933" s="130"/>
      <c r="M933" s="130"/>
      <c r="N933" s="195"/>
      <c r="O933" s="369"/>
      <c r="P933" s="370"/>
      <c r="Q933" s="196"/>
      <c r="R933" s="197"/>
      <c r="S933" s="198"/>
      <c r="T933" s="199"/>
      <c r="U933" s="200"/>
      <c r="V933" s="201"/>
      <c r="W933" s="202"/>
      <c r="X933" s="202"/>
      <c r="Y933" s="143"/>
      <c r="Z933" s="367"/>
      <c r="AA933" s="140"/>
      <c r="AB933" s="420"/>
      <c r="AC933" s="421"/>
      <c r="AD933" s="206"/>
      <c r="AE933" s="144"/>
      <c r="AF933" s="133"/>
      <c r="AG933" s="144"/>
      <c r="AH933" s="430"/>
      <c r="AI933" s="146"/>
      <c r="AJ933" s="144"/>
      <c r="AK933" s="147"/>
      <c r="AL933" s="114"/>
      <c r="AM933" s="211"/>
      <c r="AN933" s="132"/>
      <c r="AO933" s="132"/>
      <c r="AP933" s="149"/>
      <c r="AQ933" s="150"/>
      <c r="AR933" s="149"/>
      <c r="AS933" s="132"/>
      <c r="AT933" s="132"/>
      <c r="AU933" s="132"/>
      <c r="AV933" s="132"/>
      <c r="AW933" s="132"/>
      <c r="AX933" s="132"/>
      <c r="AY933" s="132"/>
      <c r="AZ933" s="132"/>
      <c r="BA933" s="132"/>
      <c r="BB933" s="132"/>
      <c r="BC933" s="132"/>
      <c r="BD933" s="132"/>
      <c r="BE933" s="132"/>
      <c r="BF933" s="132"/>
      <c r="BG933" s="132"/>
      <c r="BH933" s="132"/>
      <c r="BI933" s="132"/>
      <c r="BJ933" s="132"/>
      <c r="BK933" s="132"/>
      <c r="BL933" s="132"/>
      <c r="BM933" s="132"/>
      <c r="BN933" s="132"/>
    </row>
    <row r="934">
      <c r="A934" s="484" t="b">
        <v>0</v>
      </c>
      <c r="B934" s="94"/>
      <c r="C934" s="95"/>
      <c r="D934" s="96"/>
      <c r="E934" s="97"/>
      <c r="F934" s="98"/>
      <c r="G934" s="98"/>
      <c r="H934" s="98"/>
      <c r="I934" s="98"/>
      <c r="J934" s="98"/>
      <c r="K934" s="96"/>
      <c r="L934" s="96"/>
      <c r="M934" s="96"/>
      <c r="N934" s="270"/>
      <c r="O934" s="369"/>
      <c r="P934" s="370"/>
      <c r="Q934" s="196"/>
      <c r="R934" s="197"/>
      <c r="S934" s="198"/>
      <c r="T934" s="199"/>
      <c r="U934" s="200"/>
      <c r="V934" s="201"/>
      <c r="W934" s="202"/>
      <c r="X934" s="202"/>
      <c r="Y934" s="109"/>
      <c r="Z934" s="280"/>
      <c r="AA934" s="106"/>
      <c r="AB934" s="281"/>
      <c r="AC934" s="282"/>
      <c r="AD934" s="273"/>
      <c r="AE934" s="110"/>
      <c r="AF934" s="99"/>
      <c r="AG934" s="110"/>
      <c r="AH934" s="427"/>
      <c r="AI934" s="112"/>
      <c r="AJ934" s="110"/>
      <c r="AK934" s="113"/>
      <c r="AL934" s="114"/>
      <c r="AM934" s="278"/>
      <c r="AN934" s="98"/>
      <c r="AO934" s="98"/>
      <c r="AP934" s="116"/>
      <c r="AQ934" s="117"/>
      <c r="AR934" s="116"/>
      <c r="AS934" s="98"/>
      <c r="AT934" s="98"/>
      <c r="AU934" s="98"/>
      <c r="AV934" s="98"/>
      <c r="AW934" s="98"/>
      <c r="AX934" s="98"/>
      <c r="AY934" s="98"/>
      <c r="AZ934" s="98"/>
      <c r="BA934" s="98"/>
      <c r="BB934" s="98"/>
      <c r="BC934" s="98"/>
      <c r="BD934" s="98"/>
      <c r="BE934" s="98"/>
      <c r="BF934" s="98"/>
      <c r="BG934" s="98"/>
      <c r="BH934" s="98"/>
      <c r="BI934" s="98"/>
      <c r="BJ934" s="98"/>
      <c r="BK934" s="98"/>
      <c r="BL934" s="98"/>
      <c r="BM934" s="98"/>
      <c r="BN934" s="98"/>
    </row>
    <row r="935">
      <c r="A935" s="485" t="b">
        <v>0</v>
      </c>
      <c r="B935" s="128"/>
      <c r="C935" s="129"/>
      <c r="D935" s="130"/>
      <c r="E935" s="131"/>
      <c r="F935" s="132"/>
      <c r="G935" s="132"/>
      <c r="H935" s="132"/>
      <c r="I935" s="132"/>
      <c r="J935" s="132"/>
      <c r="K935" s="130"/>
      <c r="L935" s="130"/>
      <c r="M935" s="130"/>
      <c r="N935" s="195"/>
      <c r="O935" s="369"/>
      <c r="P935" s="370"/>
      <c r="Q935" s="196"/>
      <c r="R935" s="197"/>
      <c r="S935" s="198"/>
      <c r="T935" s="199"/>
      <c r="U935" s="200"/>
      <c r="V935" s="201"/>
      <c r="W935" s="202"/>
      <c r="X935" s="202"/>
      <c r="Y935" s="143"/>
      <c r="Z935" s="367"/>
      <c r="AA935" s="140"/>
      <c r="AB935" s="420"/>
      <c r="AC935" s="421"/>
      <c r="AD935" s="206"/>
      <c r="AE935" s="144"/>
      <c r="AF935" s="133"/>
      <c r="AG935" s="144"/>
      <c r="AH935" s="430"/>
      <c r="AI935" s="146"/>
      <c r="AJ935" s="144"/>
      <c r="AK935" s="147"/>
      <c r="AL935" s="114"/>
      <c r="AM935" s="211"/>
      <c r="AN935" s="132"/>
      <c r="AO935" s="132"/>
      <c r="AP935" s="149"/>
      <c r="AQ935" s="150"/>
      <c r="AR935" s="149"/>
      <c r="AS935" s="132"/>
      <c r="AT935" s="132"/>
      <c r="AU935" s="132"/>
      <c r="AV935" s="132"/>
      <c r="AW935" s="132"/>
      <c r="AX935" s="132"/>
      <c r="AY935" s="132"/>
      <c r="AZ935" s="132"/>
      <c r="BA935" s="132"/>
      <c r="BB935" s="132"/>
      <c r="BC935" s="132"/>
      <c r="BD935" s="132"/>
      <c r="BE935" s="132"/>
      <c r="BF935" s="132"/>
      <c r="BG935" s="132"/>
      <c r="BH935" s="132"/>
      <c r="BI935" s="132"/>
      <c r="BJ935" s="132"/>
      <c r="BK935" s="132"/>
      <c r="BL935" s="132"/>
      <c r="BM935" s="132"/>
      <c r="BN935" s="132"/>
    </row>
    <row r="936">
      <c r="A936" s="484" t="b">
        <v>0</v>
      </c>
      <c r="B936" s="94"/>
      <c r="C936" s="95"/>
      <c r="D936" s="96"/>
      <c r="E936" s="97"/>
      <c r="F936" s="98"/>
      <c r="G936" s="98"/>
      <c r="H936" s="98"/>
      <c r="I936" s="98"/>
      <c r="J936" s="98"/>
      <c r="K936" s="96"/>
      <c r="L936" s="96"/>
      <c r="M936" s="96"/>
      <c r="N936" s="270"/>
      <c r="O936" s="369"/>
      <c r="P936" s="370"/>
      <c r="Q936" s="196"/>
      <c r="R936" s="197"/>
      <c r="S936" s="198"/>
      <c r="T936" s="199"/>
      <c r="U936" s="200"/>
      <c r="V936" s="201"/>
      <c r="W936" s="202"/>
      <c r="X936" s="202"/>
      <c r="Y936" s="109"/>
      <c r="Z936" s="280"/>
      <c r="AA936" s="106"/>
      <c r="AB936" s="281"/>
      <c r="AC936" s="282"/>
      <c r="AD936" s="273"/>
      <c r="AE936" s="110"/>
      <c r="AF936" s="99"/>
      <c r="AG936" s="110"/>
      <c r="AH936" s="427"/>
      <c r="AI936" s="112"/>
      <c r="AJ936" s="110"/>
      <c r="AK936" s="113"/>
      <c r="AL936" s="114"/>
      <c r="AM936" s="278"/>
      <c r="AN936" s="98"/>
      <c r="AO936" s="98"/>
      <c r="AP936" s="116"/>
      <c r="AQ936" s="117"/>
      <c r="AR936" s="116"/>
      <c r="AS936" s="98"/>
      <c r="AT936" s="98"/>
      <c r="AU936" s="98"/>
      <c r="AV936" s="98"/>
      <c r="AW936" s="98"/>
      <c r="AX936" s="98"/>
      <c r="AY936" s="98"/>
      <c r="AZ936" s="98"/>
      <c r="BA936" s="98"/>
      <c r="BB936" s="98"/>
      <c r="BC936" s="98"/>
      <c r="BD936" s="98"/>
      <c r="BE936" s="98"/>
      <c r="BF936" s="98"/>
      <c r="BG936" s="98"/>
      <c r="BH936" s="98"/>
      <c r="BI936" s="98"/>
      <c r="BJ936" s="98"/>
      <c r="BK936" s="98"/>
      <c r="BL936" s="98"/>
      <c r="BM936" s="98"/>
      <c r="BN936" s="98"/>
    </row>
    <row r="937">
      <c r="A937" s="485" t="b">
        <v>0</v>
      </c>
      <c r="B937" s="128"/>
      <c r="C937" s="129"/>
      <c r="D937" s="130"/>
      <c r="E937" s="131"/>
      <c r="F937" s="132"/>
      <c r="G937" s="132"/>
      <c r="H937" s="132"/>
      <c r="I937" s="132"/>
      <c r="J937" s="132"/>
      <c r="K937" s="130"/>
      <c r="L937" s="130"/>
      <c r="M937" s="130"/>
      <c r="N937" s="195"/>
      <c r="O937" s="369"/>
      <c r="P937" s="370"/>
      <c r="Q937" s="196"/>
      <c r="R937" s="197"/>
      <c r="S937" s="198"/>
      <c r="T937" s="199"/>
      <c r="U937" s="200"/>
      <c r="V937" s="201"/>
      <c r="W937" s="202"/>
      <c r="X937" s="202"/>
      <c r="Y937" s="143"/>
      <c r="Z937" s="367"/>
      <c r="AA937" s="140"/>
      <c r="AB937" s="420"/>
      <c r="AC937" s="421"/>
      <c r="AD937" s="206"/>
      <c r="AE937" s="144"/>
      <c r="AF937" s="133"/>
      <c r="AG937" s="144"/>
      <c r="AH937" s="430"/>
      <c r="AI937" s="146"/>
      <c r="AJ937" s="144"/>
      <c r="AK937" s="147"/>
      <c r="AL937" s="114"/>
      <c r="AM937" s="211"/>
      <c r="AN937" s="132"/>
      <c r="AO937" s="132"/>
      <c r="AP937" s="149"/>
      <c r="AQ937" s="150"/>
      <c r="AR937" s="149"/>
      <c r="AS937" s="132"/>
      <c r="AT937" s="132"/>
      <c r="AU937" s="132"/>
      <c r="AV937" s="132"/>
      <c r="AW937" s="132"/>
      <c r="AX937" s="132"/>
      <c r="AY937" s="132"/>
      <c r="AZ937" s="132"/>
      <c r="BA937" s="132"/>
      <c r="BB937" s="132"/>
      <c r="BC937" s="132"/>
      <c r="BD937" s="132"/>
      <c r="BE937" s="132"/>
      <c r="BF937" s="132"/>
      <c r="BG937" s="132"/>
      <c r="BH937" s="132"/>
      <c r="BI937" s="132"/>
      <c r="BJ937" s="132"/>
      <c r="BK937" s="132"/>
      <c r="BL937" s="132"/>
      <c r="BM937" s="132"/>
      <c r="BN937" s="132"/>
    </row>
    <row r="938">
      <c r="A938" s="484" t="b">
        <v>0</v>
      </c>
      <c r="B938" s="94"/>
      <c r="C938" s="95"/>
      <c r="D938" s="96"/>
      <c r="E938" s="97"/>
      <c r="F938" s="98"/>
      <c r="G938" s="98"/>
      <c r="H938" s="98"/>
      <c r="I938" s="98"/>
      <c r="J938" s="98"/>
      <c r="K938" s="96"/>
      <c r="L938" s="96"/>
      <c r="M938" s="96"/>
      <c r="N938" s="270"/>
      <c r="O938" s="369"/>
      <c r="P938" s="370"/>
      <c r="Q938" s="196"/>
      <c r="R938" s="197"/>
      <c r="S938" s="198"/>
      <c r="T938" s="199"/>
      <c r="U938" s="200"/>
      <c r="V938" s="201"/>
      <c r="W938" s="202"/>
      <c r="X938" s="202"/>
      <c r="Y938" s="109"/>
      <c r="Z938" s="280"/>
      <c r="AA938" s="106"/>
      <c r="AB938" s="281"/>
      <c r="AC938" s="282"/>
      <c r="AD938" s="273"/>
      <c r="AE938" s="110"/>
      <c r="AF938" s="99"/>
      <c r="AG938" s="110"/>
      <c r="AH938" s="427"/>
      <c r="AI938" s="112"/>
      <c r="AJ938" s="110"/>
      <c r="AK938" s="113"/>
      <c r="AL938" s="114"/>
      <c r="AM938" s="278"/>
      <c r="AN938" s="98"/>
      <c r="AO938" s="98"/>
      <c r="AP938" s="116"/>
      <c r="AQ938" s="117"/>
      <c r="AR938" s="116"/>
      <c r="AS938" s="98"/>
      <c r="AT938" s="98"/>
      <c r="AU938" s="98"/>
      <c r="AV938" s="98"/>
      <c r="AW938" s="98"/>
      <c r="AX938" s="98"/>
      <c r="AY938" s="98"/>
      <c r="AZ938" s="98"/>
      <c r="BA938" s="98"/>
      <c r="BB938" s="98"/>
      <c r="BC938" s="98"/>
      <c r="BD938" s="98"/>
      <c r="BE938" s="98"/>
      <c r="BF938" s="98"/>
      <c r="BG938" s="98"/>
      <c r="BH938" s="98"/>
      <c r="BI938" s="98"/>
      <c r="BJ938" s="98"/>
      <c r="BK938" s="98"/>
      <c r="BL938" s="98"/>
      <c r="BM938" s="98"/>
      <c r="BN938" s="98"/>
    </row>
    <row r="939">
      <c r="A939" s="485" t="b">
        <v>0</v>
      </c>
      <c r="B939" s="313"/>
      <c r="C939" s="314"/>
      <c r="D939" s="315"/>
      <c r="E939" s="316"/>
      <c r="F939" s="317"/>
      <c r="G939" s="317"/>
      <c r="H939" s="317"/>
      <c r="I939" s="132"/>
      <c r="J939" s="132"/>
      <c r="K939" s="315"/>
      <c r="L939" s="315"/>
      <c r="M939" s="315"/>
      <c r="N939" s="383"/>
      <c r="O939" s="422"/>
      <c r="P939" s="423"/>
      <c r="Q939" s="223"/>
      <c r="R939" s="224"/>
      <c r="S939" s="225"/>
      <c r="T939" s="226"/>
      <c r="U939" s="227"/>
      <c r="V939" s="228"/>
      <c r="W939" s="229"/>
      <c r="X939" s="229"/>
      <c r="Y939" s="342"/>
      <c r="Z939" s="323"/>
      <c r="AA939" s="324"/>
      <c r="AB939" s="343"/>
      <c r="AC939" s="326"/>
      <c r="AD939" s="322"/>
      <c r="AE939" s="327"/>
      <c r="AF939" s="328"/>
      <c r="AG939" s="327"/>
      <c r="AH939" s="444"/>
      <c r="AI939" s="384"/>
      <c r="AJ939" s="327"/>
      <c r="AK939" s="385"/>
      <c r="AL939" s="114"/>
      <c r="AM939" s="333"/>
      <c r="AN939" s="317"/>
      <c r="AO939" s="317"/>
      <c r="AP939" s="334"/>
      <c r="AQ939" s="335"/>
      <c r="AR939" s="149"/>
      <c r="AS939" s="132"/>
      <c r="AT939" s="132"/>
      <c r="AU939" s="132"/>
      <c r="AV939" s="132"/>
      <c r="AW939" s="132"/>
      <c r="AX939" s="132"/>
      <c r="AY939" s="132"/>
      <c r="AZ939" s="132"/>
      <c r="BA939" s="132"/>
      <c r="BB939" s="132"/>
      <c r="BC939" s="132"/>
      <c r="BD939" s="132"/>
      <c r="BE939" s="132"/>
      <c r="BF939" s="132"/>
      <c r="BG939" s="132"/>
      <c r="BH939" s="132"/>
      <c r="BI939" s="132"/>
      <c r="BJ939" s="132"/>
      <c r="BK939" s="132"/>
      <c r="BL939" s="132"/>
      <c r="BM939" s="132"/>
      <c r="BN939" s="132"/>
    </row>
    <row r="940">
      <c r="A940" s="484" t="b">
        <v>0</v>
      </c>
      <c r="B940" s="362"/>
      <c r="C940" s="95"/>
      <c r="D940" s="522"/>
      <c r="E940" s="98"/>
      <c r="F940" s="98"/>
      <c r="G940" s="98"/>
      <c r="H940" s="98"/>
      <c r="I940" s="98"/>
      <c r="J940" s="98"/>
      <c r="K940" s="522"/>
      <c r="L940" s="522"/>
      <c r="M940" s="522"/>
      <c r="N940" s="523"/>
      <c r="O940" s="524"/>
      <c r="P940" s="524"/>
      <c r="Q940" s="525"/>
      <c r="R940" s="525"/>
      <c r="S940" s="526"/>
      <c r="T940" s="526"/>
      <c r="U940" s="527"/>
      <c r="V940" s="527"/>
      <c r="W940" s="202"/>
      <c r="X940" s="202"/>
      <c r="Y940" s="98"/>
      <c r="Z940" s="98"/>
      <c r="AA940" s="98"/>
      <c r="AB940" s="522"/>
      <c r="AC940" s="282"/>
      <c r="AD940" s="99"/>
      <c r="AE940" s="110"/>
      <c r="AF940" s="99"/>
      <c r="AG940" s="110"/>
      <c r="AH940" s="427"/>
      <c r="AI940" s="110"/>
      <c r="AJ940" s="110"/>
      <c r="AK940" s="528"/>
      <c r="AL940" s="114"/>
      <c r="AM940" s="529"/>
      <c r="AN940" s="98"/>
      <c r="AO940" s="98"/>
      <c r="AP940" s="116"/>
      <c r="AQ940" s="116"/>
      <c r="AR940" s="116"/>
      <c r="AS940" s="98"/>
      <c r="AT940" s="98"/>
      <c r="AU940" s="98"/>
      <c r="AV940" s="98"/>
      <c r="AW940" s="98"/>
      <c r="AX940" s="98"/>
      <c r="AY940" s="98"/>
      <c r="AZ940" s="98"/>
      <c r="BA940" s="98"/>
      <c r="BB940" s="98"/>
      <c r="BC940" s="98"/>
      <c r="BD940" s="98"/>
      <c r="BE940" s="98"/>
      <c r="BF940" s="98"/>
      <c r="BG940" s="98"/>
      <c r="BH940" s="98"/>
      <c r="BI940" s="98"/>
      <c r="BJ940" s="98"/>
      <c r="BK940" s="98"/>
      <c r="BL940" s="98"/>
      <c r="BM940" s="98"/>
      <c r="BN940" s="98"/>
    </row>
    <row r="941">
      <c r="A941" s="485" t="b">
        <v>0</v>
      </c>
      <c r="B941" s="366"/>
      <c r="C941" s="129"/>
      <c r="D941" s="521"/>
      <c r="E941" s="132"/>
      <c r="F941" s="132"/>
      <c r="G941" s="132"/>
      <c r="H941" s="132"/>
      <c r="I941" s="132"/>
      <c r="J941" s="132"/>
      <c r="K941" s="521"/>
      <c r="L941" s="521"/>
      <c r="M941" s="521"/>
      <c r="N941" s="530"/>
      <c r="O941" s="524"/>
      <c r="P941" s="524"/>
      <c r="Q941" s="525"/>
      <c r="R941" s="525"/>
      <c r="S941" s="526"/>
      <c r="T941" s="526"/>
      <c r="U941" s="527"/>
      <c r="V941" s="527"/>
      <c r="W941" s="202"/>
      <c r="X941" s="202"/>
      <c r="Y941" s="132"/>
      <c r="Z941" s="132"/>
      <c r="AA941" s="132"/>
      <c r="AB941" s="521"/>
      <c r="AC941" s="421"/>
      <c r="AD941" s="133"/>
      <c r="AE941" s="144"/>
      <c r="AF941" s="133"/>
      <c r="AG941" s="144"/>
      <c r="AH941" s="430"/>
      <c r="AI941" s="144"/>
      <c r="AJ941" s="144"/>
      <c r="AK941" s="531"/>
      <c r="AL941" s="114"/>
      <c r="AM941" s="532"/>
      <c r="AN941" s="132"/>
      <c r="AO941" s="132"/>
      <c r="AP941" s="149"/>
      <c r="AQ941" s="149"/>
      <c r="AR941" s="149"/>
      <c r="AS941" s="132"/>
      <c r="AT941" s="132"/>
      <c r="AU941" s="132"/>
      <c r="AV941" s="132"/>
      <c r="AW941" s="132"/>
      <c r="AX941" s="132"/>
      <c r="AY941" s="132"/>
      <c r="AZ941" s="132"/>
      <c r="BA941" s="132"/>
      <c r="BB941" s="132"/>
      <c r="BC941" s="132"/>
      <c r="BD941" s="132"/>
      <c r="BE941" s="132"/>
      <c r="BF941" s="132"/>
      <c r="BG941" s="132"/>
      <c r="BH941" s="132"/>
      <c r="BI941" s="132"/>
      <c r="BJ941" s="132"/>
      <c r="BK941" s="132"/>
      <c r="BL941" s="132"/>
      <c r="BM941" s="132"/>
      <c r="BN941" s="132"/>
    </row>
    <row r="942">
      <c r="A942" s="484" t="b">
        <v>0</v>
      </c>
      <c r="B942" s="362"/>
      <c r="C942" s="95"/>
      <c r="D942" s="522"/>
      <c r="E942" s="98"/>
      <c r="F942" s="98"/>
      <c r="G942" s="98"/>
      <c r="H942" s="98"/>
      <c r="I942" s="98"/>
      <c r="J942" s="98"/>
      <c r="K942" s="522"/>
      <c r="L942" s="522"/>
      <c r="M942" s="522"/>
      <c r="N942" s="523"/>
      <c r="O942" s="524"/>
      <c r="P942" s="524"/>
      <c r="Q942" s="525"/>
      <c r="R942" s="525"/>
      <c r="S942" s="526"/>
      <c r="T942" s="526"/>
      <c r="U942" s="527"/>
      <c r="V942" s="527"/>
      <c r="W942" s="202"/>
      <c r="X942" s="202"/>
      <c r="Y942" s="98"/>
      <c r="Z942" s="98"/>
      <c r="AA942" s="98"/>
      <c r="AB942" s="522"/>
      <c r="AC942" s="282"/>
      <c r="AD942" s="99"/>
      <c r="AE942" s="110"/>
      <c r="AF942" s="99"/>
      <c r="AG942" s="110"/>
      <c r="AH942" s="427"/>
      <c r="AI942" s="110"/>
      <c r="AJ942" s="110"/>
      <c r="AK942" s="528"/>
      <c r="AL942" s="114"/>
      <c r="AM942" s="529"/>
      <c r="AN942" s="98"/>
      <c r="AO942" s="98"/>
      <c r="AP942" s="116"/>
      <c r="AQ942" s="116"/>
      <c r="AR942" s="116"/>
      <c r="AS942" s="98"/>
      <c r="AT942" s="98"/>
      <c r="AU942" s="98"/>
      <c r="AV942" s="98"/>
      <c r="AW942" s="98"/>
      <c r="AX942" s="98"/>
      <c r="AY942" s="98"/>
      <c r="AZ942" s="98"/>
      <c r="BA942" s="98"/>
      <c r="BB942" s="98"/>
      <c r="BC942" s="98"/>
      <c r="BD942" s="98"/>
      <c r="BE942" s="98"/>
      <c r="BF942" s="98"/>
      <c r="BG942" s="98"/>
      <c r="BH942" s="98"/>
      <c r="BI942" s="98"/>
      <c r="BJ942" s="98"/>
      <c r="BK942" s="98"/>
      <c r="BL942" s="98"/>
      <c r="BM942" s="98"/>
      <c r="BN942" s="98"/>
    </row>
    <row r="943">
      <c r="A943" s="485" t="b">
        <v>0</v>
      </c>
      <c r="B943" s="366"/>
      <c r="C943" s="129"/>
      <c r="D943" s="521"/>
      <c r="E943" s="132"/>
      <c r="F943" s="132"/>
      <c r="G943" s="132"/>
      <c r="H943" s="132"/>
      <c r="I943" s="132"/>
      <c r="J943" s="132"/>
      <c r="K943" s="521"/>
      <c r="L943" s="521"/>
      <c r="M943" s="521"/>
      <c r="N943" s="530"/>
      <c r="O943" s="524"/>
      <c r="P943" s="524"/>
      <c r="Q943" s="525"/>
      <c r="R943" s="525"/>
      <c r="S943" s="526"/>
      <c r="T943" s="526"/>
      <c r="U943" s="527"/>
      <c r="V943" s="527"/>
      <c r="W943" s="202"/>
      <c r="X943" s="202"/>
      <c r="Y943" s="132"/>
      <c r="Z943" s="132"/>
      <c r="AA943" s="132"/>
      <c r="AB943" s="521"/>
      <c r="AC943" s="421"/>
      <c r="AD943" s="133"/>
      <c r="AE943" s="144"/>
      <c r="AF943" s="133"/>
      <c r="AG943" s="144"/>
      <c r="AH943" s="430"/>
      <c r="AI943" s="144"/>
      <c r="AJ943" s="144"/>
      <c r="AK943" s="531"/>
      <c r="AL943" s="114"/>
      <c r="AM943" s="532"/>
      <c r="AN943" s="132"/>
      <c r="AO943" s="132"/>
      <c r="AP943" s="149"/>
      <c r="AQ943" s="149"/>
      <c r="AR943" s="149"/>
      <c r="AS943" s="132"/>
      <c r="AT943" s="132"/>
      <c r="AU943" s="132"/>
      <c r="AV943" s="132"/>
      <c r="AW943" s="132"/>
      <c r="AX943" s="132"/>
      <c r="AY943" s="132"/>
      <c r="AZ943" s="132"/>
      <c r="BA943" s="132"/>
      <c r="BB943" s="132"/>
      <c r="BC943" s="132"/>
      <c r="BD943" s="132"/>
      <c r="BE943" s="132"/>
      <c r="BF943" s="132"/>
      <c r="BG943" s="132"/>
      <c r="BH943" s="132"/>
      <c r="BI943" s="132"/>
      <c r="BJ943" s="132"/>
      <c r="BK943" s="132"/>
      <c r="BL943" s="132"/>
      <c r="BM943" s="132"/>
      <c r="BN943" s="132"/>
    </row>
    <row r="944">
      <c r="A944" s="484" t="b">
        <v>0</v>
      </c>
      <c r="B944" s="362"/>
      <c r="C944" s="95"/>
      <c r="D944" s="522"/>
      <c r="E944" s="98"/>
      <c r="F944" s="98"/>
      <c r="G944" s="98"/>
      <c r="H944" s="98"/>
      <c r="I944" s="98"/>
      <c r="J944" s="98"/>
      <c r="K944" s="522"/>
      <c r="L944" s="522"/>
      <c r="M944" s="522"/>
      <c r="N944" s="523"/>
      <c r="O944" s="524"/>
      <c r="P944" s="524"/>
      <c r="Q944" s="525"/>
      <c r="R944" s="525"/>
      <c r="S944" s="526"/>
      <c r="T944" s="526"/>
      <c r="U944" s="527"/>
      <c r="V944" s="527"/>
      <c r="W944" s="202"/>
      <c r="X944" s="202"/>
      <c r="Y944" s="98"/>
      <c r="Z944" s="98"/>
      <c r="AA944" s="98"/>
      <c r="AB944" s="522"/>
      <c r="AC944" s="282"/>
      <c r="AD944" s="99"/>
      <c r="AE944" s="110"/>
      <c r="AF944" s="99"/>
      <c r="AG944" s="110"/>
      <c r="AH944" s="427"/>
      <c r="AI944" s="110"/>
      <c r="AJ944" s="110"/>
      <c r="AK944" s="528"/>
      <c r="AL944" s="114"/>
      <c r="AM944" s="529"/>
      <c r="AN944" s="98"/>
      <c r="AO944" s="98"/>
      <c r="AP944" s="116"/>
      <c r="AQ944" s="116"/>
      <c r="AR944" s="116"/>
      <c r="AS944" s="98"/>
      <c r="AT944" s="98"/>
      <c r="AU944" s="98"/>
      <c r="AV944" s="98"/>
      <c r="AW944" s="98"/>
      <c r="AX944" s="98"/>
      <c r="AY944" s="98"/>
      <c r="AZ944" s="98"/>
      <c r="BA944" s="98"/>
      <c r="BB944" s="98"/>
      <c r="BC944" s="98"/>
      <c r="BD944" s="98"/>
      <c r="BE944" s="98"/>
      <c r="BF944" s="98"/>
      <c r="BG944" s="98"/>
      <c r="BH944" s="98"/>
      <c r="BI944" s="98"/>
      <c r="BJ944" s="98"/>
      <c r="BK944" s="98"/>
      <c r="BL944" s="98"/>
      <c r="BM944" s="98"/>
      <c r="BN944" s="98"/>
    </row>
    <row r="945">
      <c r="A945" s="485" t="b">
        <v>0</v>
      </c>
      <c r="B945" s="366"/>
      <c r="C945" s="129"/>
      <c r="D945" s="521"/>
      <c r="E945" s="132"/>
      <c r="F945" s="132"/>
      <c r="G945" s="132"/>
      <c r="H945" s="132"/>
      <c r="I945" s="132"/>
      <c r="J945" s="132"/>
      <c r="K945" s="521"/>
      <c r="L945" s="521"/>
      <c r="M945" s="521"/>
      <c r="N945" s="530"/>
      <c r="O945" s="524"/>
      <c r="P945" s="524"/>
      <c r="Q945" s="525"/>
      <c r="R945" s="525"/>
      <c r="S945" s="526"/>
      <c r="T945" s="526"/>
      <c r="U945" s="527"/>
      <c r="V945" s="527"/>
      <c r="W945" s="202"/>
      <c r="X945" s="202"/>
      <c r="Y945" s="132"/>
      <c r="Z945" s="132"/>
      <c r="AA945" s="132"/>
      <c r="AB945" s="521"/>
      <c r="AC945" s="421"/>
      <c r="AD945" s="133"/>
      <c r="AE945" s="144"/>
      <c r="AF945" s="133"/>
      <c r="AG945" s="144"/>
      <c r="AH945" s="430"/>
      <c r="AI945" s="144"/>
      <c r="AJ945" s="144"/>
      <c r="AK945" s="531"/>
      <c r="AL945" s="114"/>
      <c r="AM945" s="532"/>
      <c r="AN945" s="132"/>
      <c r="AO945" s="132"/>
      <c r="AP945" s="149"/>
      <c r="AQ945" s="149"/>
      <c r="AR945" s="149"/>
      <c r="AS945" s="132"/>
      <c r="AT945" s="132"/>
      <c r="AU945" s="132"/>
      <c r="AV945" s="132"/>
      <c r="AW945" s="132"/>
      <c r="AX945" s="132"/>
      <c r="AY945" s="132"/>
      <c r="AZ945" s="132"/>
      <c r="BA945" s="132"/>
      <c r="BB945" s="132"/>
      <c r="BC945" s="132"/>
      <c r="BD945" s="132"/>
      <c r="BE945" s="132"/>
      <c r="BF945" s="132"/>
      <c r="BG945" s="132"/>
      <c r="BH945" s="132"/>
      <c r="BI945" s="132"/>
      <c r="BJ945" s="132"/>
      <c r="BK945" s="132"/>
      <c r="BL945" s="132"/>
      <c r="BM945" s="132"/>
      <c r="BN945" s="132"/>
    </row>
    <row r="946">
      <c r="A946" s="484" t="b">
        <v>0</v>
      </c>
      <c r="B946" s="362"/>
      <c r="C946" s="95"/>
      <c r="D946" s="522"/>
      <c r="E946" s="98"/>
      <c r="F946" s="98"/>
      <c r="G946" s="98"/>
      <c r="H946" s="98"/>
      <c r="I946" s="98"/>
      <c r="J946" s="98"/>
      <c r="K946" s="522"/>
      <c r="L946" s="522"/>
      <c r="M946" s="522"/>
      <c r="N946" s="523"/>
      <c r="O946" s="524"/>
      <c r="P946" s="524"/>
      <c r="Q946" s="525"/>
      <c r="R946" s="525"/>
      <c r="S946" s="526"/>
      <c r="T946" s="526"/>
      <c r="U946" s="527"/>
      <c r="V946" s="527"/>
      <c r="W946" s="202"/>
      <c r="X946" s="202"/>
      <c r="Y946" s="98"/>
      <c r="Z946" s="98"/>
      <c r="AA946" s="98"/>
      <c r="AB946" s="522"/>
      <c r="AC946" s="282"/>
      <c r="AD946" s="99"/>
      <c r="AE946" s="110"/>
      <c r="AF946" s="99"/>
      <c r="AG946" s="110"/>
      <c r="AH946" s="427"/>
      <c r="AI946" s="110"/>
      <c r="AJ946" s="110"/>
      <c r="AK946" s="528"/>
      <c r="AL946" s="114"/>
      <c r="AM946" s="529"/>
      <c r="AN946" s="98"/>
      <c r="AO946" s="98"/>
      <c r="AP946" s="116"/>
      <c r="AQ946" s="116"/>
      <c r="AR946" s="116"/>
      <c r="AS946" s="98"/>
      <c r="AT946" s="98"/>
      <c r="AU946" s="98"/>
      <c r="AV946" s="98"/>
      <c r="AW946" s="98"/>
      <c r="AX946" s="98"/>
      <c r="AY946" s="98"/>
      <c r="AZ946" s="98"/>
      <c r="BA946" s="98"/>
      <c r="BB946" s="98"/>
      <c r="BC946" s="98"/>
      <c r="BD946" s="98"/>
      <c r="BE946" s="98"/>
      <c r="BF946" s="98"/>
      <c r="BG946" s="98"/>
      <c r="BH946" s="98"/>
      <c r="BI946" s="98"/>
      <c r="BJ946" s="98"/>
      <c r="BK946" s="98"/>
      <c r="BL946" s="98"/>
      <c r="BM946" s="98"/>
      <c r="BN946" s="98"/>
    </row>
    <row r="947">
      <c r="A947" s="485" t="b">
        <v>0</v>
      </c>
      <c r="B947" s="366"/>
      <c r="C947" s="129"/>
      <c r="D947" s="521"/>
      <c r="E947" s="132"/>
      <c r="F947" s="132"/>
      <c r="G947" s="132"/>
      <c r="H947" s="132"/>
      <c r="I947" s="132"/>
      <c r="J947" s="132"/>
      <c r="K947" s="521"/>
      <c r="L947" s="521"/>
      <c r="M947" s="521"/>
      <c r="N947" s="530"/>
      <c r="O947" s="524"/>
      <c r="P947" s="524"/>
      <c r="Q947" s="525"/>
      <c r="R947" s="525"/>
      <c r="S947" s="526"/>
      <c r="T947" s="526"/>
      <c r="U947" s="527"/>
      <c r="V947" s="527"/>
      <c r="W947" s="202"/>
      <c r="X947" s="202"/>
      <c r="Y947" s="132"/>
      <c r="Z947" s="132"/>
      <c r="AA947" s="132"/>
      <c r="AB947" s="521"/>
      <c r="AC947" s="421"/>
      <c r="AD947" s="133"/>
      <c r="AE947" s="144"/>
      <c r="AF947" s="133"/>
      <c r="AG947" s="144"/>
      <c r="AH947" s="430"/>
      <c r="AI947" s="144"/>
      <c r="AJ947" s="144"/>
      <c r="AK947" s="531"/>
      <c r="AL947" s="114"/>
      <c r="AM947" s="532"/>
      <c r="AN947" s="132"/>
      <c r="AO947" s="132"/>
      <c r="AP947" s="149"/>
      <c r="AQ947" s="149"/>
      <c r="AR947" s="149"/>
      <c r="AS947" s="132"/>
      <c r="AT947" s="132"/>
      <c r="AU947" s="132"/>
      <c r="AV947" s="132"/>
      <c r="AW947" s="132"/>
      <c r="AX947" s="132"/>
      <c r="AY947" s="132"/>
      <c r="AZ947" s="132"/>
      <c r="BA947" s="132"/>
      <c r="BB947" s="132"/>
      <c r="BC947" s="132"/>
      <c r="BD947" s="132"/>
      <c r="BE947" s="132"/>
      <c r="BF947" s="132"/>
      <c r="BG947" s="132"/>
      <c r="BH947" s="132"/>
      <c r="BI947" s="132"/>
      <c r="BJ947" s="132"/>
      <c r="BK947" s="132"/>
      <c r="BL947" s="132"/>
      <c r="BM947" s="132"/>
      <c r="BN947" s="132"/>
    </row>
    <row r="948">
      <c r="A948" s="484" t="b">
        <v>0</v>
      </c>
      <c r="B948" s="362"/>
      <c r="C948" s="95"/>
      <c r="D948" s="522"/>
      <c r="E948" s="98"/>
      <c r="F948" s="98"/>
      <c r="G948" s="98"/>
      <c r="H948" s="98"/>
      <c r="I948" s="98"/>
      <c r="J948" s="98"/>
      <c r="K948" s="522"/>
      <c r="L948" s="522"/>
      <c r="M948" s="522"/>
      <c r="N948" s="523"/>
      <c r="O948" s="524"/>
      <c r="P948" s="524"/>
      <c r="Q948" s="525"/>
      <c r="R948" s="525"/>
      <c r="S948" s="526"/>
      <c r="T948" s="526"/>
      <c r="U948" s="527"/>
      <c r="V948" s="527"/>
      <c r="W948" s="202"/>
      <c r="X948" s="202"/>
      <c r="Y948" s="98"/>
      <c r="Z948" s="98"/>
      <c r="AA948" s="98"/>
      <c r="AB948" s="522"/>
      <c r="AC948" s="282"/>
      <c r="AD948" s="99"/>
      <c r="AE948" s="110"/>
      <c r="AF948" s="99"/>
      <c r="AG948" s="110"/>
      <c r="AH948" s="427"/>
      <c r="AI948" s="110"/>
      <c r="AJ948" s="110"/>
      <c r="AK948" s="528"/>
      <c r="AL948" s="114"/>
      <c r="AM948" s="529"/>
      <c r="AN948" s="98"/>
      <c r="AO948" s="98"/>
      <c r="AP948" s="116"/>
      <c r="AQ948" s="116"/>
      <c r="AR948" s="116"/>
      <c r="AS948" s="98"/>
      <c r="AT948" s="98"/>
      <c r="AU948" s="98"/>
      <c r="AV948" s="98"/>
      <c r="AW948" s="98"/>
      <c r="AX948" s="98"/>
      <c r="AY948" s="98"/>
      <c r="AZ948" s="98"/>
      <c r="BA948" s="98"/>
      <c r="BB948" s="98"/>
      <c r="BC948" s="98"/>
      <c r="BD948" s="98"/>
      <c r="BE948" s="98"/>
      <c r="BF948" s="98"/>
      <c r="BG948" s="98"/>
      <c r="BH948" s="98"/>
      <c r="BI948" s="98"/>
      <c r="BJ948" s="98"/>
      <c r="BK948" s="98"/>
      <c r="BL948" s="98"/>
      <c r="BM948" s="98"/>
      <c r="BN948" s="98"/>
    </row>
    <row r="949">
      <c r="A949" s="485" t="b">
        <v>0</v>
      </c>
      <c r="B949" s="366"/>
      <c r="C949" s="129"/>
      <c r="D949" s="521"/>
      <c r="E949" s="132"/>
      <c r="F949" s="132"/>
      <c r="G949" s="132"/>
      <c r="H949" s="132"/>
      <c r="I949" s="132"/>
      <c r="J949" s="132"/>
      <c r="K949" s="521"/>
      <c r="L949" s="521"/>
      <c r="M949" s="521"/>
      <c r="N949" s="530"/>
      <c r="O949" s="524"/>
      <c r="P949" s="524"/>
      <c r="Q949" s="525"/>
      <c r="R949" s="525"/>
      <c r="S949" s="526"/>
      <c r="T949" s="526"/>
      <c r="U949" s="527"/>
      <c r="V949" s="527"/>
      <c r="W949" s="202"/>
      <c r="X949" s="202"/>
      <c r="Y949" s="132"/>
      <c r="Z949" s="132"/>
      <c r="AA949" s="132"/>
      <c r="AB949" s="521"/>
      <c r="AC949" s="421"/>
      <c r="AD949" s="133"/>
      <c r="AE949" s="144"/>
      <c r="AF949" s="133"/>
      <c r="AG949" s="144"/>
      <c r="AH949" s="430"/>
      <c r="AI949" s="144"/>
      <c r="AJ949" s="144"/>
      <c r="AK949" s="531"/>
      <c r="AL949" s="114"/>
      <c r="AM949" s="532"/>
      <c r="AN949" s="132"/>
      <c r="AO949" s="132"/>
      <c r="AP949" s="149"/>
      <c r="AQ949" s="149"/>
      <c r="AR949" s="149"/>
      <c r="AS949" s="132"/>
      <c r="AT949" s="132"/>
      <c r="AU949" s="132"/>
      <c r="AV949" s="132"/>
      <c r="AW949" s="132"/>
      <c r="AX949" s="132"/>
      <c r="AY949" s="132"/>
      <c r="AZ949" s="132"/>
      <c r="BA949" s="132"/>
      <c r="BB949" s="132"/>
      <c r="BC949" s="132"/>
      <c r="BD949" s="132"/>
      <c r="BE949" s="132"/>
      <c r="BF949" s="132"/>
      <c r="BG949" s="132"/>
      <c r="BH949" s="132"/>
      <c r="BI949" s="132"/>
      <c r="BJ949" s="132"/>
      <c r="BK949" s="132"/>
      <c r="BL949" s="132"/>
      <c r="BM949" s="132"/>
      <c r="BN949" s="132"/>
    </row>
    <row r="950">
      <c r="A950" s="484" t="b">
        <v>0</v>
      </c>
      <c r="B950" s="362"/>
      <c r="C950" s="95"/>
      <c r="D950" s="522"/>
      <c r="E950" s="98"/>
      <c r="F950" s="98"/>
      <c r="G950" s="98"/>
      <c r="H950" s="98"/>
      <c r="I950" s="98"/>
      <c r="J950" s="98"/>
      <c r="K950" s="522"/>
      <c r="L950" s="522"/>
      <c r="M950" s="522"/>
      <c r="N950" s="523"/>
      <c r="O950" s="524"/>
      <c r="P950" s="524"/>
      <c r="Q950" s="525"/>
      <c r="R950" s="525"/>
      <c r="S950" s="526"/>
      <c r="T950" s="526"/>
      <c r="U950" s="527"/>
      <c r="V950" s="527"/>
      <c r="W950" s="202"/>
      <c r="X950" s="202"/>
      <c r="Y950" s="98"/>
      <c r="Z950" s="98"/>
      <c r="AA950" s="98"/>
      <c r="AB950" s="522"/>
      <c r="AC950" s="282"/>
      <c r="AD950" s="99"/>
      <c r="AE950" s="110"/>
      <c r="AF950" s="99"/>
      <c r="AG950" s="110"/>
      <c r="AH950" s="427"/>
      <c r="AI950" s="110"/>
      <c r="AJ950" s="110"/>
      <c r="AK950" s="528"/>
      <c r="AL950" s="114"/>
      <c r="AM950" s="529"/>
      <c r="AN950" s="98"/>
      <c r="AO950" s="98"/>
      <c r="AP950" s="116"/>
      <c r="AQ950" s="116"/>
      <c r="AR950" s="116"/>
      <c r="AS950" s="98"/>
      <c r="AT950" s="98"/>
      <c r="AU950" s="98"/>
      <c r="AV950" s="98"/>
      <c r="AW950" s="98"/>
      <c r="AX950" s="98"/>
      <c r="AY950" s="98"/>
      <c r="AZ950" s="98"/>
      <c r="BA950" s="98"/>
      <c r="BB950" s="98"/>
      <c r="BC950" s="98"/>
      <c r="BD950" s="98"/>
      <c r="BE950" s="98"/>
      <c r="BF950" s="98"/>
      <c r="BG950" s="98"/>
      <c r="BH950" s="98"/>
      <c r="BI950" s="98"/>
      <c r="BJ950" s="98"/>
      <c r="BK950" s="98"/>
      <c r="BL950" s="98"/>
      <c r="BM950" s="98"/>
      <c r="BN950" s="98"/>
    </row>
    <row r="951">
      <c r="A951" s="485" t="b">
        <v>0</v>
      </c>
      <c r="B951" s="366"/>
      <c r="C951" s="129"/>
      <c r="D951" s="521"/>
      <c r="E951" s="132"/>
      <c r="F951" s="132"/>
      <c r="G951" s="132"/>
      <c r="H951" s="132"/>
      <c r="I951" s="132"/>
      <c r="J951" s="132"/>
      <c r="K951" s="521"/>
      <c r="L951" s="521"/>
      <c r="M951" s="521"/>
      <c r="N951" s="530"/>
      <c r="O951" s="524"/>
      <c r="P951" s="524"/>
      <c r="Q951" s="525"/>
      <c r="R951" s="525"/>
      <c r="S951" s="526"/>
      <c r="T951" s="526"/>
      <c r="U951" s="527"/>
      <c r="V951" s="527"/>
      <c r="W951" s="202"/>
      <c r="X951" s="202"/>
      <c r="Y951" s="132"/>
      <c r="Z951" s="132"/>
      <c r="AA951" s="132"/>
      <c r="AB951" s="521"/>
      <c r="AC951" s="421"/>
      <c r="AD951" s="133"/>
      <c r="AE951" s="144"/>
      <c r="AF951" s="133"/>
      <c r="AG951" s="144"/>
      <c r="AH951" s="430"/>
      <c r="AI951" s="144"/>
      <c r="AJ951" s="144"/>
      <c r="AK951" s="531"/>
      <c r="AL951" s="114"/>
      <c r="AM951" s="532"/>
      <c r="AN951" s="132"/>
      <c r="AO951" s="132"/>
      <c r="AP951" s="149"/>
      <c r="AQ951" s="149"/>
      <c r="AR951" s="149"/>
      <c r="AS951" s="132"/>
      <c r="AT951" s="132"/>
      <c r="AU951" s="132"/>
      <c r="AV951" s="132"/>
      <c r="AW951" s="132"/>
      <c r="AX951" s="132"/>
      <c r="AY951" s="132"/>
      <c r="AZ951" s="132"/>
      <c r="BA951" s="132"/>
      <c r="BB951" s="132"/>
      <c r="BC951" s="132"/>
      <c r="BD951" s="132"/>
      <c r="BE951" s="132"/>
      <c r="BF951" s="132"/>
      <c r="BG951" s="132"/>
      <c r="BH951" s="132"/>
      <c r="BI951" s="132"/>
      <c r="BJ951" s="132"/>
      <c r="BK951" s="132"/>
      <c r="BL951" s="132"/>
      <c r="BM951" s="132"/>
      <c r="BN951" s="132"/>
    </row>
    <row r="952">
      <c r="A952" s="484" t="b">
        <v>0</v>
      </c>
      <c r="B952" s="362"/>
      <c r="C952" s="95"/>
      <c r="D952" s="522"/>
      <c r="E952" s="98"/>
      <c r="F952" s="98"/>
      <c r="G952" s="98"/>
      <c r="H952" s="98"/>
      <c r="I952" s="98"/>
      <c r="J952" s="98"/>
      <c r="K952" s="522"/>
      <c r="L952" s="522"/>
      <c r="M952" s="522"/>
      <c r="N952" s="523"/>
      <c r="O952" s="524"/>
      <c r="P952" s="524"/>
      <c r="Q952" s="525"/>
      <c r="R952" s="525"/>
      <c r="S952" s="526"/>
      <c r="T952" s="526"/>
      <c r="U952" s="527"/>
      <c r="V952" s="527"/>
      <c r="W952" s="202"/>
      <c r="X952" s="202"/>
      <c r="Y952" s="98"/>
      <c r="Z952" s="98"/>
      <c r="AA952" s="98"/>
      <c r="AB952" s="522"/>
      <c r="AC952" s="282"/>
      <c r="AD952" s="99"/>
      <c r="AE952" s="110"/>
      <c r="AF952" s="99"/>
      <c r="AG952" s="110"/>
      <c r="AH952" s="427"/>
      <c r="AI952" s="110"/>
      <c r="AJ952" s="110"/>
      <c r="AK952" s="528"/>
      <c r="AL952" s="114"/>
      <c r="AM952" s="529"/>
      <c r="AN952" s="98"/>
      <c r="AO952" s="98"/>
      <c r="AP952" s="116"/>
      <c r="AQ952" s="116"/>
      <c r="AR952" s="116"/>
      <c r="AS952" s="98"/>
      <c r="AT952" s="98"/>
      <c r="AU952" s="98"/>
      <c r="AV952" s="98"/>
      <c r="AW952" s="98"/>
      <c r="AX952" s="98"/>
      <c r="AY952" s="98"/>
      <c r="AZ952" s="98"/>
      <c r="BA952" s="98"/>
      <c r="BB952" s="98"/>
      <c r="BC952" s="98"/>
      <c r="BD952" s="98"/>
      <c r="BE952" s="98"/>
      <c r="BF952" s="98"/>
      <c r="BG952" s="98"/>
      <c r="BH952" s="98"/>
      <c r="BI952" s="98"/>
      <c r="BJ952" s="98"/>
      <c r="BK952" s="98"/>
      <c r="BL952" s="98"/>
      <c r="BM952" s="98"/>
      <c r="BN952" s="98"/>
    </row>
    <row r="953">
      <c r="A953" s="485" t="b">
        <v>0</v>
      </c>
      <c r="B953" s="366"/>
      <c r="C953" s="129"/>
      <c r="D953" s="521"/>
      <c r="E953" s="132"/>
      <c r="F953" s="132"/>
      <c r="G953" s="132"/>
      <c r="H953" s="132"/>
      <c r="I953" s="132"/>
      <c r="J953" s="132"/>
      <c r="K953" s="521"/>
      <c r="L953" s="521"/>
      <c r="M953" s="521"/>
      <c r="N953" s="530"/>
      <c r="O953" s="524"/>
      <c r="P953" s="524"/>
      <c r="Q953" s="525"/>
      <c r="R953" s="525"/>
      <c r="S953" s="526"/>
      <c r="T953" s="526"/>
      <c r="U953" s="527"/>
      <c r="V953" s="527"/>
      <c r="W953" s="202"/>
      <c r="X953" s="202"/>
      <c r="Y953" s="132"/>
      <c r="Z953" s="132"/>
      <c r="AA953" s="132"/>
      <c r="AB953" s="521"/>
      <c r="AC953" s="421"/>
      <c r="AD953" s="133"/>
      <c r="AE953" s="144"/>
      <c r="AF953" s="133"/>
      <c r="AG953" s="144"/>
      <c r="AH953" s="430"/>
      <c r="AI953" s="144"/>
      <c r="AJ953" s="144"/>
      <c r="AK953" s="531"/>
      <c r="AL953" s="114"/>
      <c r="AM953" s="532"/>
      <c r="AN953" s="132"/>
      <c r="AO953" s="132"/>
      <c r="AP953" s="149"/>
      <c r="AQ953" s="149"/>
      <c r="AR953" s="149"/>
      <c r="AS953" s="132"/>
      <c r="AT953" s="132"/>
      <c r="AU953" s="132"/>
      <c r="AV953" s="132"/>
      <c r="AW953" s="132"/>
      <c r="AX953" s="132"/>
      <c r="AY953" s="132"/>
      <c r="AZ953" s="132"/>
      <c r="BA953" s="132"/>
      <c r="BB953" s="132"/>
      <c r="BC953" s="132"/>
      <c r="BD953" s="132"/>
      <c r="BE953" s="132"/>
      <c r="BF953" s="132"/>
      <c r="BG953" s="132"/>
      <c r="BH953" s="132"/>
      <c r="BI953" s="132"/>
      <c r="BJ953" s="132"/>
      <c r="BK953" s="132"/>
      <c r="BL953" s="132"/>
      <c r="BM953" s="132"/>
      <c r="BN953" s="132"/>
    </row>
    <row r="954">
      <c r="A954" s="484" t="b">
        <v>0</v>
      </c>
      <c r="B954" s="362"/>
      <c r="C954" s="95"/>
      <c r="D954" s="522"/>
      <c r="E954" s="98"/>
      <c r="F954" s="98"/>
      <c r="G954" s="98"/>
      <c r="H954" s="98"/>
      <c r="I954" s="98"/>
      <c r="J954" s="98"/>
      <c r="K954" s="522"/>
      <c r="L954" s="522"/>
      <c r="M954" s="522"/>
      <c r="N954" s="523"/>
      <c r="O954" s="524"/>
      <c r="P954" s="524"/>
      <c r="Q954" s="525"/>
      <c r="R954" s="525"/>
      <c r="S954" s="526"/>
      <c r="T954" s="526"/>
      <c r="U954" s="527"/>
      <c r="V954" s="527"/>
      <c r="W954" s="202"/>
      <c r="X954" s="202"/>
      <c r="Y954" s="98"/>
      <c r="Z954" s="98"/>
      <c r="AA954" s="98"/>
      <c r="AB954" s="522"/>
      <c r="AC954" s="282"/>
      <c r="AD954" s="99"/>
      <c r="AE954" s="110"/>
      <c r="AF954" s="99"/>
      <c r="AG954" s="110"/>
      <c r="AH954" s="427"/>
      <c r="AI954" s="110"/>
      <c r="AJ954" s="110"/>
      <c r="AK954" s="528"/>
      <c r="AL954" s="114"/>
      <c r="AM954" s="529"/>
      <c r="AN954" s="98"/>
      <c r="AO954" s="98"/>
      <c r="AP954" s="116"/>
      <c r="AQ954" s="116"/>
      <c r="AR954" s="116"/>
      <c r="AS954" s="98"/>
      <c r="AT954" s="98"/>
      <c r="AU954" s="98"/>
      <c r="AV954" s="98"/>
      <c r="AW954" s="98"/>
      <c r="AX954" s="98"/>
      <c r="AY954" s="98"/>
      <c r="AZ954" s="98"/>
      <c r="BA954" s="98"/>
      <c r="BB954" s="98"/>
      <c r="BC954" s="98"/>
      <c r="BD954" s="98"/>
      <c r="BE954" s="98"/>
      <c r="BF954" s="98"/>
      <c r="BG954" s="98"/>
      <c r="BH954" s="98"/>
      <c r="BI954" s="98"/>
      <c r="BJ954" s="98"/>
      <c r="BK954" s="98"/>
      <c r="BL954" s="98"/>
      <c r="BM954" s="98"/>
      <c r="BN954" s="98"/>
    </row>
    <row r="955">
      <c r="A955" s="485" t="b">
        <v>0</v>
      </c>
      <c r="B955" s="366"/>
      <c r="C955" s="129"/>
      <c r="D955" s="521"/>
      <c r="E955" s="132"/>
      <c r="F955" s="132"/>
      <c r="G955" s="132"/>
      <c r="H955" s="132"/>
      <c r="I955" s="132"/>
      <c r="J955" s="132"/>
      <c r="K955" s="521"/>
      <c r="L955" s="521"/>
      <c r="M955" s="521"/>
      <c r="N955" s="530"/>
      <c r="O955" s="524"/>
      <c r="P955" s="524"/>
      <c r="Q955" s="525"/>
      <c r="R955" s="525"/>
      <c r="S955" s="526"/>
      <c r="T955" s="526"/>
      <c r="U955" s="527"/>
      <c r="V955" s="527"/>
      <c r="W955" s="202"/>
      <c r="X955" s="202"/>
      <c r="Y955" s="132"/>
      <c r="Z955" s="132"/>
      <c r="AA955" s="132"/>
      <c r="AB955" s="521"/>
      <c r="AC955" s="421"/>
      <c r="AD955" s="133"/>
      <c r="AE955" s="144"/>
      <c r="AF955" s="133"/>
      <c r="AG955" s="144"/>
      <c r="AH955" s="430"/>
      <c r="AI955" s="144"/>
      <c r="AJ955" s="144"/>
      <c r="AK955" s="531"/>
      <c r="AL955" s="114"/>
      <c r="AM955" s="532"/>
      <c r="AN955" s="132"/>
      <c r="AO955" s="132"/>
      <c r="AP955" s="149"/>
      <c r="AQ955" s="149"/>
      <c r="AR955" s="149"/>
      <c r="AS955" s="132"/>
      <c r="AT955" s="132"/>
      <c r="AU955" s="132"/>
      <c r="AV955" s="132"/>
      <c r="AW955" s="132"/>
      <c r="AX955" s="132"/>
      <c r="AY955" s="132"/>
      <c r="AZ955" s="132"/>
      <c r="BA955" s="132"/>
      <c r="BB955" s="132"/>
      <c r="BC955" s="132"/>
      <c r="BD955" s="132"/>
      <c r="BE955" s="132"/>
      <c r="BF955" s="132"/>
      <c r="BG955" s="132"/>
      <c r="BH955" s="132"/>
      <c r="BI955" s="132"/>
      <c r="BJ955" s="132"/>
      <c r="BK955" s="132"/>
      <c r="BL955" s="132"/>
      <c r="BM955" s="132"/>
      <c r="BN955" s="132"/>
    </row>
    <row r="956">
      <c r="A956" s="484" t="b">
        <v>0</v>
      </c>
      <c r="B956" s="362"/>
      <c r="C956" s="95"/>
      <c r="D956" s="522"/>
      <c r="E956" s="98"/>
      <c r="F956" s="98"/>
      <c r="G956" s="98"/>
      <c r="H956" s="98"/>
      <c r="I956" s="98"/>
      <c r="J956" s="98"/>
      <c r="K956" s="522"/>
      <c r="L956" s="522"/>
      <c r="M956" s="522"/>
      <c r="N956" s="523"/>
      <c r="O956" s="524"/>
      <c r="P956" s="524"/>
      <c r="Q956" s="525"/>
      <c r="R956" s="525"/>
      <c r="S956" s="526"/>
      <c r="T956" s="526"/>
      <c r="U956" s="527"/>
      <c r="V956" s="527"/>
      <c r="W956" s="202"/>
      <c r="X956" s="202"/>
      <c r="Y956" s="98"/>
      <c r="Z956" s="98"/>
      <c r="AA956" s="98"/>
      <c r="AB956" s="522"/>
      <c r="AC956" s="282"/>
      <c r="AD956" s="99"/>
      <c r="AE956" s="110"/>
      <c r="AF956" s="99"/>
      <c r="AG956" s="110"/>
      <c r="AH956" s="427"/>
      <c r="AI956" s="110"/>
      <c r="AJ956" s="110"/>
      <c r="AK956" s="528"/>
      <c r="AL956" s="114"/>
      <c r="AM956" s="529"/>
      <c r="AN956" s="98"/>
      <c r="AO956" s="98"/>
      <c r="AP956" s="116"/>
      <c r="AQ956" s="116"/>
      <c r="AR956" s="116"/>
      <c r="AS956" s="98"/>
      <c r="AT956" s="98"/>
      <c r="AU956" s="98"/>
      <c r="AV956" s="98"/>
      <c r="AW956" s="98"/>
      <c r="AX956" s="98"/>
      <c r="AY956" s="98"/>
      <c r="AZ956" s="98"/>
      <c r="BA956" s="98"/>
      <c r="BB956" s="98"/>
      <c r="BC956" s="98"/>
      <c r="BD956" s="98"/>
      <c r="BE956" s="98"/>
      <c r="BF956" s="98"/>
      <c r="BG956" s="98"/>
      <c r="BH956" s="98"/>
      <c r="BI956" s="98"/>
      <c r="BJ956" s="98"/>
      <c r="BK956" s="98"/>
      <c r="BL956" s="98"/>
      <c r="BM956" s="98"/>
      <c r="BN956" s="98"/>
    </row>
    <row r="957">
      <c r="A957" s="485" t="b">
        <v>0</v>
      </c>
      <c r="B957" s="366"/>
      <c r="C957" s="129"/>
      <c r="D957" s="521"/>
      <c r="E957" s="132"/>
      <c r="F957" s="132"/>
      <c r="G957" s="132"/>
      <c r="H957" s="132"/>
      <c r="I957" s="132"/>
      <c r="J957" s="132"/>
      <c r="K957" s="521"/>
      <c r="L957" s="521"/>
      <c r="M957" s="521"/>
      <c r="N957" s="530"/>
      <c r="O957" s="524"/>
      <c r="P957" s="524"/>
      <c r="Q957" s="525"/>
      <c r="R957" s="525"/>
      <c r="S957" s="526"/>
      <c r="T957" s="526"/>
      <c r="U957" s="527"/>
      <c r="V957" s="527"/>
      <c r="W957" s="202"/>
      <c r="X957" s="202"/>
      <c r="Y957" s="132"/>
      <c r="Z957" s="132"/>
      <c r="AA957" s="132"/>
      <c r="AB957" s="521"/>
      <c r="AC957" s="421"/>
      <c r="AD957" s="133"/>
      <c r="AE957" s="144"/>
      <c r="AF957" s="133"/>
      <c r="AG957" s="144"/>
      <c r="AH957" s="430"/>
      <c r="AI957" s="144"/>
      <c r="AJ957" s="144"/>
      <c r="AK957" s="531"/>
      <c r="AL957" s="114"/>
      <c r="AM957" s="532"/>
      <c r="AN957" s="132"/>
      <c r="AO957" s="132"/>
      <c r="AP957" s="149"/>
      <c r="AQ957" s="149"/>
      <c r="AR957" s="149"/>
      <c r="AS957" s="132"/>
      <c r="AT957" s="132"/>
      <c r="AU957" s="132"/>
      <c r="AV957" s="132"/>
      <c r="AW957" s="132"/>
      <c r="AX957" s="132"/>
      <c r="AY957" s="132"/>
      <c r="AZ957" s="132"/>
      <c r="BA957" s="132"/>
      <c r="BB957" s="132"/>
      <c r="BC957" s="132"/>
      <c r="BD957" s="132"/>
      <c r="BE957" s="132"/>
      <c r="BF957" s="132"/>
      <c r="BG957" s="132"/>
      <c r="BH957" s="132"/>
      <c r="BI957" s="132"/>
      <c r="BJ957" s="132"/>
      <c r="BK957" s="132"/>
      <c r="BL957" s="132"/>
      <c r="BM957" s="132"/>
      <c r="BN957" s="132"/>
    </row>
    <row r="958">
      <c r="A958" s="484" t="b">
        <v>0</v>
      </c>
      <c r="B958" s="362"/>
      <c r="C958" s="95"/>
      <c r="D958" s="522"/>
      <c r="E958" s="98"/>
      <c r="F958" s="98"/>
      <c r="G958" s="98"/>
      <c r="H958" s="98"/>
      <c r="I958" s="98"/>
      <c r="J958" s="98"/>
      <c r="K958" s="522"/>
      <c r="L958" s="522"/>
      <c r="M958" s="522"/>
      <c r="N958" s="523"/>
      <c r="O958" s="524"/>
      <c r="P958" s="524"/>
      <c r="Q958" s="525"/>
      <c r="R958" s="525"/>
      <c r="S958" s="526"/>
      <c r="T958" s="526"/>
      <c r="U958" s="527"/>
      <c r="V958" s="527"/>
      <c r="W958" s="202"/>
      <c r="X958" s="202"/>
      <c r="Y958" s="98"/>
      <c r="Z958" s="98"/>
      <c r="AA958" s="98"/>
      <c r="AB958" s="522"/>
      <c r="AC958" s="282"/>
      <c r="AD958" s="99"/>
      <c r="AE958" s="110"/>
      <c r="AF958" s="99"/>
      <c r="AG958" s="110"/>
      <c r="AH958" s="427"/>
      <c r="AI958" s="110"/>
      <c r="AJ958" s="110"/>
      <c r="AK958" s="528"/>
      <c r="AL958" s="114"/>
      <c r="AM958" s="529"/>
      <c r="AN958" s="98"/>
      <c r="AO958" s="98"/>
      <c r="AP958" s="116"/>
      <c r="AQ958" s="116"/>
      <c r="AR958" s="116"/>
      <c r="AS958" s="98"/>
      <c r="AT958" s="98"/>
      <c r="AU958" s="98"/>
      <c r="AV958" s="98"/>
      <c r="AW958" s="98"/>
      <c r="AX958" s="98"/>
      <c r="AY958" s="98"/>
      <c r="AZ958" s="98"/>
      <c r="BA958" s="98"/>
      <c r="BB958" s="98"/>
      <c r="BC958" s="98"/>
      <c r="BD958" s="98"/>
      <c r="BE958" s="98"/>
      <c r="BF958" s="98"/>
      <c r="BG958" s="98"/>
      <c r="BH958" s="98"/>
      <c r="BI958" s="98"/>
      <c r="BJ958" s="98"/>
      <c r="BK958" s="98"/>
      <c r="BL958" s="98"/>
      <c r="BM958" s="98"/>
      <c r="BN958" s="98"/>
    </row>
    <row r="959">
      <c r="A959" s="485" t="b">
        <v>0</v>
      </c>
      <c r="B959" s="366"/>
      <c r="C959" s="129"/>
      <c r="D959" s="521"/>
      <c r="E959" s="132"/>
      <c r="F959" s="132"/>
      <c r="G959" s="132"/>
      <c r="H959" s="132"/>
      <c r="I959" s="132"/>
      <c r="J959" s="132"/>
      <c r="K959" s="521"/>
      <c r="L959" s="521"/>
      <c r="M959" s="521"/>
      <c r="N959" s="530"/>
      <c r="O959" s="524"/>
      <c r="P959" s="524"/>
      <c r="Q959" s="525"/>
      <c r="R959" s="525"/>
      <c r="S959" s="526"/>
      <c r="T959" s="526"/>
      <c r="U959" s="527"/>
      <c r="V959" s="527"/>
      <c r="W959" s="202"/>
      <c r="X959" s="202"/>
      <c r="Y959" s="132"/>
      <c r="Z959" s="132"/>
      <c r="AA959" s="132"/>
      <c r="AB959" s="521"/>
      <c r="AC959" s="421"/>
      <c r="AD959" s="133"/>
      <c r="AE959" s="144"/>
      <c r="AF959" s="133"/>
      <c r="AG959" s="144"/>
      <c r="AH959" s="430"/>
      <c r="AI959" s="144"/>
      <c r="AJ959" s="144"/>
      <c r="AK959" s="531"/>
      <c r="AL959" s="114"/>
      <c r="AM959" s="532"/>
      <c r="AN959" s="132"/>
      <c r="AO959" s="132"/>
      <c r="AP959" s="149"/>
      <c r="AQ959" s="149"/>
      <c r="AR959" s="149"/>
      <c r="AS959" s="132"/>
      <c r="AT959" s="132"/>
      <c r="AU959" s="132"/>
      <c r="AV959" s="132"/>
      <c r="AW959" s="132"/>
      <c r="AX959" s="132"/>
      <c r="AY959" s="132"/>
      <c r="AZ959" s="132"/>
      <c r="BA959" s="132"/>
      <c r="BB959" s="132"/>
      <c r="BC959" s="132"/>
      <c r="BD959" s="132"/>
      <c r="BE959" s="132"/>
      <c r="BF959" s="132"/>
      <c r="BG959" s="132"/>
      <c r="BH959" s="132"/>
      <c r="BI959" s="132"/>
      <c r="BJ959" s="132"/>
      <c r="BK959" s="132"/>
      <c r="BL959" s="132"/>
      <c r="BM959" s="132"/>
      <c r="BN959" s="132"/>
    </row>
    <row r="960">
      <c r="A960" s="484" t="b">
        <v>0</v>
      </c>
      <c r="B960" s="362"/>
      <c r="C960" s="95"/>
      <c r="D960" s="522"/>
      <c r="E960" s="98"/>
      <c r="F960" s="98"/>
      <c r="G960" s="98"/>
      <c r="H960" s="98"/>
      <c r="I960" s="219"/>
      <c r="J960" s="219"/>
      <c r="K960" s="522"/>
      <c r="L960" s="522"/>
      <c r="M960" s="522"/>
      <c r="N960" s="523"/>
      <c r="O960" s="524"/>
      <c r="P960" s="524"/>
      <c r="Q960" s="525"/>
      <c r="R960" s="525"/>
      <c r="S960" s="526"/>
      <c r="T960" s="526"/>
      <c r="U960" s="527"/>
      <c r="V960" s="527"/>
      <c r="W960" s="202"/>
      <c r="X960" s="202"/>
      <c r="Y960" s="98"/>
      <c r="Z960" s="98"/>
      <c r="AA960" s="98"/>
      <c r="AB960" s="522"/>
      <c r="AC960" s="282"/>
      <c r="AD960" s="99"/>
      <c r="AE960" s="110"/>
      <c r="AF960" s="99"/>
      <c r="AG960" s="110"/>
      <c r="AH960" s="427"/>
      <c r="AI960" s="110"/>
      <c r="AJ960" s="110"/>
      <c r="AK960" s="528"/>
      <c r="AL960" s="114"/>
      <c r="AM960" s="529"/>
      <c r="AN960" s="98"/>
      <c r="AO960" s="98"/>
      <c r="AP960" s="116"/>
      <c r="AQ960" s="116"/>
      <c r="AR960" s="116"/>
      <c r="AS960" s="98"/>
      <c r="AT960" s="98"/>
      <c r="AU960" s="98"/>
      <c r="AV960" s="98"/>
      <c r="AW960" s="98"/>
      <c r="AX960" s="98"/>
      <c r="AY960" s="98"/>
      <c r="AZ960" s="98"/>
      <c r="BA960" s="98"/>
      <c r="BB960" s="98"/>
      <c r="BC960" s="98"/>
      <c r="BD960" s="98"/>
      <c r="BE960" s="98"/>
      <c r="BF960" s="98"/>
      <c r="BG960" s="98"/>
      <c r="BH960" s="98"/>
      <c r="BI960" s="98"/>
      <c r="BJ960" s="98"/>
      <c r="BK960" s="98"/>
      <c r="BL960" s="98"/>
      <c r="BM960" s="98"/>
      <c r="BN960" s="98"/>
    </row>
  </sheetData>
  <mergeCells count="12">
    <mergeCell ref="V1:V3"/>
    <mergeCell ref="W1:W3"/>
    <mergeCell ref="X1:X3"/>
    <mergeCell ref="Y1:Y3"/>
    <mergeCell ref="Z1:Z3"/>
    <mergeCell ref="O1:O3"/>
    <mergeCell ref="P1:P3"/>
    <mergeCell ref="Q1:Q3"/>
    <mergeCell ref="R1:R3"/>
    <mergeCell ref="S1:S3"/>
    <mergeCell ref="T1:T3"/>
    <mergeCell ref="U1:U3"/>
  </mergeCells>
  <conditionalFormatting sqref="AF4:AF960">
    <cfRule type="containsText" dxfId="6" priority="1" operator="containsText" text="b">
      <formula>NOT(ISERROR(SEARCH(("b"),(AF4))))</formula>
    </cfRule>
  </conditionalFormatting>
  <conditionalFormatting sqref="AF4:AF960">
    <cfRule type="containsText" dxfId="7" priority="2" operator="containsText" text="l">
      <formula>NOT(ISERROR(SEARCH(("l"),(AF4))))</formula>
    </cfRule>
  </conditionalFormatting>
  <conditionalFormatting sqref="AD1:AD960">
    <cfRule type="cellIs" dxfId="8" priority="3" operator="equal">
      <formula>"OPEN"</formula>
    </cfRule>
  </conditionalFormatting>
  <conditionalFormatting sqref="AD1:AD960">
    <cfRule type="containsText" dxfId="9" priority="4" operator="containsText" text="INCRE">
      <formula>NOT(ISERROR(SEARCH(("INCRE"),(AD1))))</formula>
    </cfRule>
  </conditionalFormatting>
  <conditionalFormatting sqref="AD1:AD960">
    <cfRule type="containsText" dxfId="10" priority="5" operator="containsText" text="DECR">
      <formula>NOT(ISERROR(SEARCH(("DECR"),(AD1))))</formula>
    </cfRule>
  </conditionalFormatting>
  <conditionalFormatting sqref="AD1:AD960">
    <cfRule type="containsText" dxfId="11" priority="6" operator="containsText" text="CLO">
      <formula>NOT(ISERROR(SEARCH(("CLO"),(AD1))))</formula>
    </cfRule>
  </conditionalFormatting>
  <conditionalFormatting sqref="AJ1:AL960 AI4:AI960 AM4:AQ960 AR9:AR960">
    <cfRule type="cellIs" dxfId="12" priority="7" operator="greaterThan">
      <formula>0</formula>
    </cfRule>
  </conditionalFormatting>
  <conditionalFormatting sqref="AJ1:AL960 AI4:AI960 AM4:AQ960 AR9:AR960">
    <cfRule type="cellIs" dxfId="13" priority="8" operator="lessThan">
      <formula>0</formula>
    </cfRule>
  </conditionalFormatting>
  <conditionalFormatting sqref="AD1:AD960">
    <cfRule type="containsText" dxfId="14" priority="9" operator="containsText" text="FINA">
      <formula>NOT(ISERROR(SEARCH(("FINA"),(AD1))))</formula>
    </cfRule>
  </conditionalFormatting>
  <conditionalFormatting sqref="I1:I960 O4:O960 K484:M484 K496:M496 K505:M505 K518:M518 K545:M545">
    <cfRule type="cellIs" dxfId="15" priority="10" operator="greaterThan">
      <formula>J1</formula>
    </cfRule>
  </conditionalFormatting>
  <conditionalFormatting sqref="J1:J960 P4:P960 K269:M269 K463:M463 K488:M488 K491:M491 K500:M500 K509:M509 K512:M512 K515:M515 K522:M522 K525:M525 K539:M539 K542:M542">
    <cfRule type="cellIs" dxfId="15" priority="11" operator="greaterThan">
      <formula>I1</formula>
    </cfRule>
  </conditionalFormatting>
  <conditionalFormatting sqref="Q4:Q960">
    <cfRule type="cellIs" dxfId="15" priority="12" operator="greaterThan">
      <formula>R4</formula>
    </cfRule>
  </conditionalFormatting>
  <conditionalFormatting sqref="R4:R960">
    <cfRule type="cellIs" dxfId="15" priority="13" operator="greaterThan">
      <formula>Q4</formula>
    </cfRule>
  </conditionalFormatting>
  <conditionalFormatting sqref="S4:S960">
    <cfRule type="cellIs" dxfId="15" priority="14" operator="greaterThan">
      <formula>T4</formula>
    </cfRule>
  </conditionalFormatting>
  <conditionalFormatting sqref="T4:T960">
    <cfRule type="cellIs" dxfId="15" priority="15" operator="greaterThan">
      <formula>S4</formula>
    </cfRule>
  </conditionalFormatting>
  <conditionalFormatting sqref="U4:U960">
    <cfRule type="cellIs" dxfId="15" priority="16" operator="greaterThan">
      <formula>V4</formula>
    </cfRule>
  </conditionalFormatting>
  <conditionalFormatting sqref="V4:V960">
    <cfRule type="cellIs" dxfId="15" priority="17" operator="greaterThan">
      <formula>U4</formula>
    </cfRule>
  </conditionalFormatting>
  <conditionalFormatting sqref="W4:W960">
    <cfRule type="cellIs" dxfId="15" priority="18" operator="greaterThan">
      <formula>X4</formula>
    </cfRule>
  </conditionalFormatting>
  <conditionalFormatting sqref="X4:X960">
    <cfRule type="cellIs" dxfId="15" priority="19" operator="greaterThan">
      <formula>W4</formula>
    </cfRule>
  </conditionalFormatting>
  <conditionalFormatting sqref="Y4:Y960">
    <cfRule type="expression" dxfId="16" priority="20">
      <formula>if(AA4="A",true,false)</formula>
    </cfRule>
  </conditionalFormatting>
  <conditionalFormatting sqref="Z4:Z960">
    <cfRule type="expression" dxfId="16" priority="21">
      <formula>if(AA4="B",true,false)</formula>
    </cfRule>
  </conditionalFormatting>
  <conditionalFormatting sqref="B1:B960">
    <cfRule type="timePeriod" dxfId="17" priority="22" timePeriod="today"/>
  </conditionalFormatting>
  <conditionalFormatting sqref="A1:A960">
    <cfRule type="containsText" dxfId="18" priority="23" operator="containsText" text="TRUE">
      <formula>NOT(ISERROR(SEARCH(("TRUE"),(A1))))</formula>
    </cfRule>
  </conditionalFormatting>
  <conditionalFormatting sqref="E1:E960">
    <cfRule type="containsText" dxfId="19" priority="24" operator="containsText" text="it">
      <formula>NOT(ISERROR(SEARCH(("it"),(E1))))</formula>
    </cfRule>
  </conditionalFormatting>
  <conditionalFormatting sqref="E1:E960">
    <cfRule type="containsText" dxfId="20" priority="25" operator="containsText" text="uk">
      <formula>NOT(ISERROR(SEARCH(("uk"),(E1))))</formula>
    </cfRule>
  </conditionalFormatting>
  <dataValidations>
    <dataValidation type="list" allowBlank="1" sqref="E4:E5 E7:E960">
      <formula1>REPORT!$A$2:$A$15</formula1>
    </dataValidation>
    <dataValidation type="list" allowBlank="1" sqref="F4:F5 F7:F960">
      <formula1>"BAGNA,KEVIN,KITO,BAGNA KEVIN,BAGNA KITO,KEVIN KITO,BAGNA KEVIN KITO,BAGNA KEVIN"</formula1>
    </dataValidation>
    <dataValidation type="list" allowBlank="1" sqref="AD4:AD5 AD7:AD960">
      <formula1>VALIDATION!$A:$A</formula1>
    </dataValidation>
    <dataValidation type="list" allowBlank="1" sqref="AF4:AF5 AF7:AF960">
      <formula1>"B,L"</formula1>
    </dataValidation>
    <dataValidation type="list" allowBlank="1" sqref="H4 H28 H36 H40 H44 H48 H51 H61 H66 H70 H76 H88 H94 H102 H108 H111 H117 H121 H125 H128 H130 H134 H136 H143 H147 H152 H155 H168 H170 H178 H188 H191 H194 H199 H205 H227 H230 H235 H240 H242 H244 H255 H258 H263 H269 H272 H276 H281 H286 H289 H291 H294 H298 H302 H305 H308 H310 H314 H321 H324 H330 H336 H339 H346 H354 H358 H363 H373 H377 H380 H384 H391 H397 H399 H404 H415 H421 H427 H437 H439 H445 H450 H455 H457 H459 H461 H463 H469 H472 H477 H481 H484 H488 H491 H496 H500 H505 H509 H512 H515 H518 H522 H525 H531 H539 H542 H545">
      <formula1>VALIDATION!$F:$F</formula1>
    </dataValidation>
    <dataValidation type="list" allowBlank="1" sqref="AA4:AA5 AA7:AA960">
      <formula1>"A,B"</formula1>
    </dataValidation>
    <dataValidation type="list" allowBlank="1" sqref="G4:G960">
      <formula1>REPORT!$A$27:$A$68</formula1>
    </dataValidation>
    <dataValidation type="list" allowBlank="1" sqref="AE4:AE5 AE7:AE960">
      <formula1>"A,B,C"</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4.71"/>
    <col customWidth="1" min="2" max="2" width="8.57"/>
    <col customWidth="1" min="3" max="3" width="9.14"/>
    <col customWidth="1" min="4" max="4" width="21.14"/>
    <col customWidth="1" min="5" max="6" width="12.71"/>
    <col customWidth="1" min="7" max="7" width="15.57"/>
    <col customWidth="1" min="8" max="8" width="21.14"/>
    <col customWidth="1" min="9" max="13" width="12.71"/>
    <col customWidth="1" min="14" max="14" width="41.71"/>
    <col customWidth="1" min="15" max="24" width="2.71"/>
    <col customWidth="1" min="25" max="28" width="4.29"/>
    <col customWidth="1" min="29" max="29" width="13.57"/>
    <col customWidth="1" min="30" max="30" width="13.14"/>
    <col customWidth="1" min="31" max="31" width="7.43"/>
    <col customWidth="1" min="32" max="32" width="6.71"/>
    <col customWidth="1" min="33" max="33" width="9.86"/>
    <col customWidth="1" min="34" max="34" width="12.0"/>
    <col customWidth="1" min="35" max="35" width="11.43"/>
    <col customWidth="1" min="36" max="37" width="9.86"/>
    <col customWidth="1" min="38" max="38" width="1.71"/>
    <col customWidth="1" min="39" max="40" width="16.71"/>
    <col customWidth="1" min="41" max="44" width="9.86"/>
  </cols>
  <sheetData>
    <row r="1">
      <c r="A1" s="424" t="s">
        <v>97</v>
      </c>
      <c r="B1" s="56" t="s">
        <v>98</v>
      </c>
      <c r="C1" s="57" t="s">
        <v>99</v>
      </c>
      <c r="D1" s="58" t="s">
        <v>100</v>
      </c>
      <c r="E1" s="59" t="s">
        <v>0</v>
      </c>
      <c r="F1" s="60" t="s">
        <v>101</v>
      </c>
      <c r="G1" s="60" t="s">
        <v>24</v>
      </c>
      <c r="H1" s="60" t="s">
        <v>102</v>
      </c>
      <c r="I1" s="60" t="s">
        <v>103</v>
      </c>
      <c r="J1" s="61"/>
      <c r="K1" s="62"/>
      <c r="L1" s="60" t="s">
        <v>104</v>
      </c>
      <c r="M1" s="60" t="s">
        <v>104</v>
      </c>
      <c r="N1" s="59" t="s">
        <v>74</v>
      </c>
      <c r="O1" s="63" t="s">
        <v>105</v>
      </c>
      <c r="P1" s="64" t="s">
        <v>106</v>
      </c>
      <c r="Q1" s="65" t="s">
        <v>107</v>
      </c>
      <c r="R1" s="66" t="s">
        <v>108</v>
      </c>
      <c r="S1" s="67" t="s">
        <v>109</v>
      </c>
      <c r="T1" s="68" t="s">
        <v>110</v>
      </c>
      <c r="U1" s="69" t="s">
        <v>111</v>
      </c>
      <c r="V1" s="70" t="s">
        <v>112</v>
      </c>
      <c r="W1" s="71" t="s">
        <v>113</v>
      </c>
      <c r="X1" s="72" t="s">
        <v>114</v>
      </c>
      <c r="Y1" s="73" t="s">
        <v>115</v>
      </c>
      <c r="Z1" s="74" t="s">
        <v>116</v>
      </c>
      <c r="AA1" s="75" t="s">
        <v>117</v>
      </c>
      <c r="AB1" s="76" t="s">
        <v>118</v>
      </c>
      <c r="AC1" s="77" t="s">
        <v>99</v>
      </c>
      <c r="AD1" s="78" t="s">
        <v>119</v>
      </c>
      <c r="AE1" s="79" t="s">
        <v>120</v>
      </c>
      <c r="AF1" s="60" t="s">
        <v>121</v>
      </c>
      <c r="AG1" s="79" t="s">
        <v>122</v>
      </c>
      <c r="AH1" s="425" t="s">
        <v>123</v>
      </c>
      <c r="AI1" s="81" t="s">
        <v>124</v>
      </c>
      <c r="AJ1" s="79" t="s">
        <v>125</v>
      </c>
      <c r="AK1" s="82" t="s">
        <v>126</v>
      </c>
      <c r="AL1" s="83"/>
      <c r="AM1" s="84" t="s">
        <v>127</v>
      </c>
      <c r="AN1" s="60" t="s">
        <v>128</v>
      </c>
      <c r="AO1" s="60" t="s">
        <v>129</v>
      </c>
      <c r="AP1" s="85" t="s">
        <v>130</v>
      </c>
      <c r="AQ1" s="58" t="s">
        <v>72</v>
      </c>
      <c r="AR1" s="86"/>
      <c r="AS1" s="87"/>
      <c r="AT1" s="87"/>
      <c r="AU1" s="87"/>
      <c r="AV1" s="88" t="s">
        <v>1</v>
      </c>
      <c r="AW1" s="86" t="s">
        <v>63</v>
      </c>
      <c r="AX1" s="89" t="s">
        <v>64</v>
      </c>
      <c r="AY1" s="90" t="s">
        <v>65</v>
      </c>
      <c r="AZ1" s="91" t="s">
        <v>66</v>
      </c>
      <c r="BA1" s="89" t="s">
        <v>67</v>
      </c>
      <c r="BB1" s="90" t="s">
        <v>68</v>
      </c>
      <c r="BC1" s="92" t="s">
        <v>69</v>
      </c>
      <c r="BD1" s="93" t="s">
        <v>129</v>
      </c>
      <c r="BE1" s="93" t="s">
        <v>131</v>
      </c>
      <c r="BF1" s="88" t="s">
        <v>72</v>
      </c>
      <c r="BG1" s="87"/>
      <c r="BH1" s="87"/>
      <c r="BI1" s="87"/>
      <c r="BJ1" s="87"/>
      <c r="BK1" s="87"/>
      <c r="BL1" s="87"/>
      <c r="BM1" s="87"/>
      <c r="BN1" s="87"/>
    </row>
    <row r="2">
      <c r="A2" s="426"/>
      <c r="B2" s="94"/>
      <c r="C2" s="95"/>
      <c r="D2" s="96"/>
      <c r="E2" s="97"/>
      <c r="F2" s="98"/>
      <c r="G2" s="98"/>
      <c r="H2" s="98"/>
      <c r="I2" s="99" t="s">
        <v>132</v>
      </c>
      <c r="J2" s="99" t="s">
        <v>133</v>
      </c>
      <c r="K2" s="100" t="s">
        <v>134</v>
      </c>
      <c r="L2" s="101" t="s">
        <v>132</v>
      </c>
      <c r="M2" s="101" t="s">
        <v>133</v>
      </c>
      <c r="N2" s="97"/>
      <c r="O2" s="102"/>
      <c r="P2" s="103"/>
      <c r="Q2" s="102"/>
      <c r="R2" s="103"/>
      <c r="S2" s="102"/>
      <c r="T2" s="103"/>
      <c r="U2" s="102"/>
      <c r="V2" s="103"/>
      <c r="W2" s="102"/>
      <c r="X2" s="103"/>
      <c r="Y2" s="104"/>
      <c r="Z2" s="105"/>
      <c r="AA2" s="106"/>
      <c r="AB2" s="107"/>
      <c r="AC2" s="108"/>
      <c r="AD2" s="109"/>
      <c r="AE2" s="110"/>
      <c r="AF2" s="98"/>
      <c r="AG2" s="110"/>
      <c r="AH2" s="427"/>
      <c r="AI2" s="112"/>
      <c r="AJ2" s="110"/>
      <c r="AK2" s="113"/>
      <c r="AL2" s="114"/>
      <c r="AM2" s="115">
        <v>2000.0</v>
      </c>
      <c r="AN2" s="98"/>
      <c r="AO2" s="98"/>
      <c r="AP2" s="116"/>
      <c r="AQ2" s="117"/>
      <c r="AR2" s="116"/>
      <c r="AS2" s="98"/>
      <c r="AT2" s="98"/>
      <c r="AU2" s="98"/>
      <c r="AV2" s="118">
        <f>SUM(AK:AK)</f>
        <v>52.51</v>
      </c>
      <c r="AW2" s="119">
        <f>COUNTA(D4:D989)</f>
        <v>235</v>
      </c>
      <c r="AX2" s="120">
        <f>COUNTIF(AK:AK,"&gt;0.35")</f>
        <v>46</v>
      </c>
      <c r="AY2" s="121">
        <f>COUNTIF(AK:AK,"&lt;-0.35")</f>
        <v>149</v>
      </c>
      <c r="AZ2" s="122">
        <f>COUNTIFs(AK:AK,"&lt;0.35",AK:AK,"&gt;-0.35")</f>
        <v>18</v>
      </c>
      <c r="BA2" s="120">
        <f>SUMIF(AK:AK,"&gt;0",AK:AK)/AX2</f>
        <v>13.34978261</v>
      </c>
      <c r="BB2" s="121">
        <f>SUMIF(AK:AK,"&lt;0",AK:AK)/AY2</f>
        <v>-3.768993289</v>
      </c>
      <c r="BC2" s="533">
        <f>BA2*AX3+BB2*AY3</f>
        <v>0.2234468085</v>
      </c>
      <c r="BD2" s="126">
        <f t="shared" ref="BD2:BE2" si="1">min(AO:AO)</f>
        <v>-116.83</v>
      </c>
      <c r="BE2" s="127">
        <f t="shared" si="1"/>
        <v>-0.05638431876</v>
      </c>
      <c r="BF2" s="118">
        <f>SUM(AQ:AQ)</f>
        <v>-3.791728654</v>
      </c>
      <c r="BG2" s="98"/>
      <c r="BH2" s="98"/>
      <c r="BI2" s="98"/>
      <c r="BJ2" s="98"/>
      <c r="BK2" s="98"/>
      <c r="BL2" s="98"/>
      <c r="BM2" s="98"/>
      <c r="BN2" s="98"/>
    </row>
    <row r="3">
      <c r="A3" s="428"/>
      <c r="B3" s="128"/>
      <c r="C3" s="129"/>
      <c r="D3" s="130"/>
      <c r="E3" s="131"/>
      <c r="F3" s="132"/>
      <c r="G3" s="132"/>
      <c r="H3" s="132"/>
      <c r="I3" s="133"/>
      <c r="J3" s="133"/>
      <c r="K3" s="134"/>
      <c r="L3" s="135"/>
      <c r="M3" s="135"/>
      <c r="N3" s="131"/>
      <c r="O3" s="136"/>
      <c r="P3" s="137"/>
      <c r="Q3" s="136"/>
      <c r="R3" s="137"/>
      <c r="S3" s="136"/>
      <c r="T3" s="137"/>
      <c r="U3" s="136"/>
      <c r="V3" s="137"/>
      <c r="W3" s="136"/>
      <c r="X3" s="137"/>
      <c r="Y3" s="138"/>
      <c r="Z3" s="139"/>
      <c r="AA3" s="140"/>
      <c r="AB3" s="141"/>
      <c r="AC3" s="142"/>
      <c r="AD3" s="143"/>
      <c r="AE3" s="144"/>
      <c r="AF3" s="132"/>
      <c r="AG3" s="144"/>
      <c r="AH3" s="430"/>
      <c r="AI3" s="146"/>
      <c r="AJ3" s="144"/>
      <c r="AK3" s="147"/>
      <c r="AL3" s="114"/>
      <c r="AM3" s="148"/>
      <c r="AN3" s="132"/>
      <c r="AO3" s="132"/>
      <c r="AP3" s="149"/>
      <c r="AQ3" s="150"/>
      <c r="AR3" s="149"/>
      <c r="AS3" s="132"/>
      <c r="AT3" s="132"/>
      <c r="AU3" s="132"/>
      <c r="AV3" s="151">
        <f>AV2/$AM$2</f>
        <v>0.026255</v>
      </c>
      <c r="AW3" s="152"/>
      <c r="AX3" s="153">
        <f t="shared" ref="AX3:AZ3" si="2">AX2/$AW$2</f>
        <v>0.1957446809</v>
      </c>
      <c r="AY3" s="154">
        <f t="shared" si="2"/>
        <v>0.6340425532</v>
      </c>
      <c r="AZ3" s="155">
        <f t="shared" si="2"/>
        <v>0.07659574468</v>
      </c>
      <c r="BA3" s="156"/>
      <c r="BB3" s="157"/>
      <c r="BC3" s="158"/>
      <c r="BD3" s="159"/>
      <c r="BE3" s="159"/>
      <c r="BF3" s="151">
        <f>AVERAGE(AQ:AQ)</f>
        <v>-0.0177183582</v>
      </c>
      <c r="BG3" s="132"/>
      <c r="BH3" s="132"/>
      <c r="BI3" s="132"/>
      <c r="BJ3" s="132"/>
      <c r="BK3" s="132"/>
      <c r="BL3" s="132"/>
      <c r="BM3" s="132"/>
      <c r="BN3" s="132"/>
    </row>
    <row r="4">
      <c r="A4" s="160" t="b">
        <v>0</v>
      </c>
      <c r="B4" s="386">
        <v>44578.0</v>
      </c>
      <c r="C4" s="431">
        <v>0.004409722222222222</v>
      </c>
      <c r="D4" s="166" t="s">
        <v>799</v>
      </c>
      <c r="E4" s="432" t="s">
        <v>16</v>
      </c>
      <c r="F4" s="379" t="s">
        <v>136</v>
      </c>
      <c r="G4" s="379" t="s">
        <v>29</v>
      </c>
      <c r="H4" s="165" t="s">
        <v>176</v>
      </c>
      <c r="I4" s="409" t="s">
        <v>379</v>
      </c>
      <c r="J4" s="409"/>
      <c r="K4" s="433"/>
      <c r="L4" s="433"/>
      <c r="M4" s="433"/>
      <c r="N4" s="534" t="s">
        <v>800</v>
      </c>
      <c r="O4" s="434"/>
      <c r="P4" s="435"/>
      <c r="Q4" s="170"/>
      <c r="R4" s="171"/>
      <c r="S4" s="172"/>
      <c r="T4" s="173"/>
      <c r="U4" s="174"/>
      <c r="V4" s="175"/>
      <c r="W4" s="176"/>
      <c r="X4" s="176"/>
      <c r="Y4" s="436"/>
      <c r="Z4" s="437"/>
      <c r="AA4" s="394"/>
      <c r="AB4" s="419">
        <v>1.0</v>
      </c>
      <c r="AC4" s="181">
        <v>0.001851851851851852</v>
      </c>
      <c r="AD4" s="182" t="s">
        <v>140</v>
      </c>
      <c r="AE4" s="189" t="s">
        <v>132</v>
      </c>
      <c r="AF4" s="165" t="s">
        <v>133</v>
      </c>
      <c r="AG4" s="183">
        <v>500.0</v>
      </c>
      <c r="AH4" s="446">
        <v>2.0</v>
      </c>
      <c r="AI4" s="185">
        <v>5.0</v>
      </c>
      <c r="AJ4" s="183">
        <v>0.0</v>
      </c>
      <c r="AK4" s="186">
        <v>-5.0</v>
      </c>
      <c r="AL4" s="187"/>
      <c r="AM4" s="188">
        <f>AK4+AM2</f>
        <v>1995</v>
      </c>
      <c r="AN4" s="189">
        <f>IF(AM4&gt;AN3,AM4,AN3)</f>
        <v>1995</v>
      </c>
      <c r="AO4" s="189">
        <f>AM4-AN4</f>
        <v>0</v>
      </c>
      <c r="AP4" s="190">
        <f>AO4/AN4</f>
        <v>0</v>
      </c>
      <c r="AQ4" s="191">
        <f>AK4/AI4</f>
        <v>-1</v>
      </c>
      <c r="AR4" s="116"/>
      <c r="AS4" s="98"/>
      <c r="AT4" s="98"/>
      <c r="AU4" s="98"/>
      <c r="AV4" s="98"/>
      <c r="AW4" s="98"/>
      <c r="AX4" s="98"/>
      <c r="AY4" s="98"/>
      <c r="AZ4" s="98"/>
      <c r="BA4" s="98"/>
      <c r="BB4" s="98"/>
      <c r="BC4" s="98"/>
      <c r="BD4" s="98"/>
      <c r="BE4" s="98"/>
      <c r="BF4" s="98"/>
      <c r="BG4" s="98"/>
      <c r="BH4" s="98"/>
      <c r="BI4" s="98"/>
      <c r="BJ4" s="98"/>
      <c r="BK4" s="98"/>
      <c r="BL4" s="98"/>
      <c r="BM4" s="98"/>
      <c r="BN4" s="98"/>
    </row>
    <row r="5">
      <c r="A5" s="440"/>
      <c r="B5" s="128"/>
      <c r="C5" s="129"/>
      <c r="D5" s="130"/>
      <c r="E5" s="131"/>
      <c r="F5" s="132"/>
      <c r="G5" s="132"/>
      <c r="H5" s="132" t="str">
        <f>VLOOKUP(H4,VALIDATION!F:G,2,false)</f>
        <v>61dc5273a4eaad5dc976fcee</v>
      </c>
      <c r="I5" s="132"/>
      <c r="J5" s="132"/>
      <c r="K5" s="130"/>
      <c r="L5" s="130"/>
      <c r="M5" s="130"/>
      <c r="N5" s="473" t="s">
        <v>800</v>
      </c>
      <c r="O5" s="369"/>
      <c r="P5" s="370"/>
      <c r="Q5" s="196"/>
      <c r="R5" s="197"/>
      <c r="S5" s="198"/>
      <c r="T5" s="199"/>
      <c r="U5" s="200"/>
      <c r="V5" s="201"/>
      <c r="W5" s="202"/>
      <c r="X5" s="202"/>
      <c r="Y5" s="143"/>
      <c r="Z5" s="367"/>
      <c r="AA5" s="140"/>
      <c r="AB5" s="412">
        <v>2.0</v>
      </c>
      <c r="AC5" s="142">
        <v>0.001979166666666667</v>
      </c>
      <c r="AD5" s="206" t="s">
        <v>296</v>
      </c>
      <c r="AE5" s="144" t="s">
        <v>132</v>
      </c>
      <c r="AF5" s="133" t="s">
        <v>133</v>
      </c>
      <c r="AG5" s="207">
        <v>700.0</v>
      </c>
      <c r="AH5" s="449">
        <v>2.0</v>
      </c>
      <c r="AI5" s="209"/>
      <c r="AJ5" s="207"/>
      <c r="AK5" s="210"/>
      <c r="AL5" s="114"/>
      <c r="AM5" s="211"/>
      <c r="AN5" s="132"/>
      <c r="AO5" s="132"/>
      <c r="AP5" s="149"/>
      <c r="AQ5" s="150"/>
      <c r="AR5" s="149"/>
      <c r="AS5" s="132"/>
      <c r="AT5" s="132"/>
      <c r="AU5" s="132"/>
      <c r="AV5" s="132"/>
      <c r="AW5" s="132"/>
      <c r="AX5" s="132"/>
      <c r="AY5" s="132"/>
      <c r="AZ5" s="132"/>
      <c r="BA5" s="132"/>
      <c r="BB5" s="132"/>
      <c r="BC5" s="132"/>
      <c r="BD5" s="132"/>
      <c r="BE5" s="132"/>
      <c r="BF5" s="132"/>
      <c r="BG5" s="132"/>
      <c r="BH5" s="132"/>
      <c r="BI5" s="132"/>
      <c r="BJ5" s="132"/>
      <c r="BK5" s="132"/>
      <c r="BL5" s="132"/>
      <c r="BM5" s="132"/>
      <c r="BN5" s="132"/>
    </row>
    <row r="6">
      <c r="A6" s="442"/>
      <c r="B6" s="94"/>
      <c r="C6" s="95"/>
      <c r="D6" s="96"/>
      <c r="E6" s="97"/>
      <c r="F6" s="98"/>
      <c r="G6" s="98"/>
      <c r="H6" s="98"/>
      <c r="I6" s="98"/>
      <c r="J6" s="98"/>
      <c r="K6" s="96"/>
      <c r="L6" s="96"/>
      <c r="M6" s="96"/>
      <c r="N6" s="356" t="s">
        <v>800</v>
      </c>
      <c r="O6" s="369"/>
      <c r="P6" s="370"/>
      <c r="Q6" s="196"/>
      <c r="R6" s="197"/>
      <c r="S6" s="198"/>
      <c r="T6" s="199"/>
      <c r="U6" s="200"/>
      <c r="V6" s="201"/>
      <c r="W6" s="202"/>
      <c r="X6" s="202"/>
      <c r="Y6" s="109"/>
      <c r="Z6" s="280"/>
      <c r="AA6" s="106"/>
      <c r="AB6" s="413">
        <v>3.0</v>
      </c>
      <c r="AC6" s="108">
        <v>0.0020833333333333333</v>
      </c>
      <c r="AD6" s="273" t="s">
        <v>296</v>
      </c>
      <c r="AE6" s="110" t="s">
        <v>132</v>
      </c>
      <c r="AF6" s="99" t="s">
        <v>133</v>
      </c>
      <c r="AG6" s="274">
        <v>900.0</v>
      </c>
      <c r="AH6" s="411">
        <v>1.0</v>
      </c>
      <c r="AI6" s="276"/>
      <c r="AJ6" s="274"/>
      <c r="AK6" s="277"/>
      <c r="AL6" s="114"/>
      <c r="AM6" s="278"/>
      <c r="AN6" s="98"/>
      <c r="AO6" s="98"/>
      <c r="AP6" s="116"/>
      <c r="AQ6" s="117"/>
      <c r="AR6" s="116"/>
      <c r="AS6" s="98"/>
      <c r="AT6" s="98"/>
      <c r="AU6" s="98"/>
      <c r="AV6" s="98"/>
      <c r="AW6" s="98"/>
      <c r="AX6" s="98"/>
      <c r="AY6" s="98"/>
      <c r="AZ6" s="98"/>
      <c r="BA6" s="98"/>
      <c r="BB6" s="98"/>
      <c r="BC6" s="98"/>
      <c r="BD6" s="98"/>
      <c r="BE6" s="98"/>
      <c r="BF6" s="98"/>
      <c r="BG6" s="98"/>
      <c r="BH6" s="98"/>
      <c r="BI6" s="98"/>
      <c r="BJ6" s="98"/>
      <c r="BK6" s="98"/>
      <c r="BL6" s="98"/>
      <c r="BM6" s="98"/>
      <c r="BN6" s="98"/>
    </row>
    <row r="7">
      <c r="A7" s="440"/>
      <c r="B7" s="128"/>
      <c r="C7" s="129"/>
      <c r="D7" s="130"/>
      <c r="E7" s="131"/>
      <c r="F7" s="132"/>
      <c r="G7" s="132"/>
      <c r="H7" s="132"/>
      <c r="I7" s="132"/>
      <c r="J7" s="132"/>
      <c r="K7" s="130"/>
      <c r="L7" s="130"/>
      <c r="M7" s="130"/>
      <c r="N7" s="195"/>
      <c r="O7" s="369"/>
      <c r="P7" s="370"/>
      <c r="Q7" s="196"/>
      <c r="R7" s="197"/>
      <c r="S7" s="198"/>
      <c r="T7" s="199"/>
      <c r="U7" s="200"/>
      <c r="V7" s="201"/>
      <c r="W7" s="202"/>
      <c r="X7" s="202"/>
      <c r="Y7" s="143"/>
      <c r="Z7" s="367"/>
      <c r="AA7" s="140"/>
      <c r="AB7" s="420"/>
      <c r="AC7" s="142"/>
      <c r="AD7" s="206"/>
      <c r="AE7" s="144"/>
      <c r="AF7" s="133"/>
      <c r="AG7" s="207"/>
      <c r="AH7" s="449"/>
      <c r="AI7" s="209"/>
      <c r="AJ7" s="207"/>
      <c r="AK7" s="210"/>
      <c r="AL7" s="114"/>
      <c r="AM7" s="211"/>
      <c r="AN7" s="132"/>
      <c r="AO7" s="132"/>
      <c r="AP7" s="149"/>
      <c r="AQ7" s="150"/>
      <c r="AR7" s="149"/>
      <c r="AS7" s="132"/>
      <c r="AT7" s="132"/>
      <c r="AU7" s="132"/>
      <c r="AV7" s="132"/>
      <c r="AW7" s="132"/>
      <c r="AX7" s="132"/>
      <c r="AY7" s="132"/>
      <c r="AZ7" s="132"/>
      <c r="BA7" s="132"/>
      <c r="BB7" s="132"/>
      <c r="BC7" s="132"/>
      <c r="BD7" s="132"/>
      <c r="BE7" s="132"/>
      <c r="BF7" s="132"/>
      <c r="BG7" s="132"/>
      <c r="BH7" s="132"/>
      <c r="BI7" s="132"/>
      <c r="BJ7" s="132"/>
      <c r="BK7" s="132"/>
      <c r="BL7" s="132"/>
      <c r="BM7" s="132"/>
      <c r="BN7" s="132"/>
    </row>
    <row r="8">
      <c r="A8" s="442"/>
      <c r="B8" s="94"/>
      <c r="C8" s="95"/>
      <c r="D8" s="96"/>
      <c r="E8" s="97"/>
      <c r="F8" s="98"/>
      <c r="G8" s="98"/>
      <c r="H8" s="98"/>
      <c r="I8" s="98"/>
      <c r="J8" s="98"/>
      <c r="K8" s="96"/>
      <c r="L8" s="96"/>
      <c r="M8" s="96"/>
      <c r="N8" s="270"/>
      <c r="O8" s="369"/>
      <c r="P8" s="370"/>
      <c r="Q8" s="196"/>
      <c r="R8" s="197"/>
      <c r="S8" s="198"/>
      <c r="T8" s="199"/>
      <c r="U8" s="200"/>
      <c r="V8" s="201"/>
      <c r="W8" s="202"/>
      <c r="X8" s="202"/>
      <c r="Y8" s="109"/>
      <c r="Z8" s="280"/>
      <c r="AA8" s="106"/>
      <c r="AB8" s="281"/>
      <c r="AC8" s="108"/>
      <c r="AD8" s="273"/>
      <c r="AE8" s="110"/>
      <c r="AF8" s="99"/>
      <c r="AG8" s="274"/>
      <c r="AH8" s="411"/>
      <c r="AI8" s="276"/>
      <c r="AJ8" s="274"/>
      <c r="AK8" s="277"/>
      <c r="AL8" s="114"/>
      <c r="AM8" s="278"/>
      <c r="AN8" s="98"/>
      <c r="AO8" s="98"/>
      <c r="AP8" s="116"/>
      <c r="AQ8" s="117"/>
      <c r="AR8" s="116"/>
      <c r="AS8" s="98"/>
      <c r="AT8" s="98"/>
      <c r="AU8" s="98"/>
      <c r="AV8" s="98"/>
      <c r="AW8" s="98"/>
      <c r="AX8" s="98"/>
      <c r="AY8" s="98"/>
      <c r="AZ8" s="98"/>
      <c r="BA8" s="98"/>
      <c r="BB8" s="98"/>
      <c r="BC8" s="98"/>
      <c r="BD8" s="98"/>
      <c r="BE8" s="98"/>
      <c r="BF8" s="98"/>
      <c r="BG8" s="98"/>
      <c r="BH8" s="98"/>
      <c r="BI8" s="98"/>
      <c r="BJ8" s="98"/>
      <c r="BK8" s="98"/>
      <c r="BL8" s="98"/>
      <c r="BM8" s="98"/>
      <c r="BN8" s="98"/>
    </row>
    <row r="9">
      <c r="A9" s="440"/>
      <c r="B9" s="128"/>
      <c r="C9" s="129"/>
      <c r="D9" s="130"/>
      <c r="E9" s="131"/>
      <c r="F9" s="132"/>
      <c r="G9" s="132"/>
      <c r="H9" s="132"/>
      <c r="I9" s="132"/>
      <c r="J9" s="132"/>
      <c r="K9" s="130"/>
      <c r="L9" s="130"/>
      <c r="M9" s="130"/>
      <c r="N9" s="195"/>
      <c r="O9" s="369"/>
      <c r="P9" s="370"/>
      <c r="Q9" s="196"/>
      <c r="R9" s="197"/>
      <c r="S9" s="198"/>
      <c r="T9" s="199"/>
      <c r="U9" s="200"/>
      <c r="V9" s="201"/>
      <c r="W9" s="202"/>
      <c r="X9" s="202"/>
      <c r="Y9" s="143"/>
      <c r="Z9" s="367"/>
      <c r="AA9" s="140"/>
      <c r="AB9" s="420"/>
      <c r="AC9" s="421"/>
      <c r="AD9" s="206"/>
      <c r="AE9" s="144"/>
      <c r="AF9" s="133"/>
      <c r="AG9" s="144"/>
      <c r="AH9" s="430"/>
      <c r="AI9" s="209"/>
      <c r="AJ9" s="207"/>
      <c r="AK9" s="210"/>
      <c r="AL9" s="114"/>
      <c r="AM9" s="211"/>
      <c r="AN9" s="132"/>
      <c r="AO9" s="132"/>
      <c r="AP9" s="149"/>
      <c r="AQ9" s="150"/>
      <c r="AR9" s="149"/>
      <c r="AS9" s="132"/>
      <c r="AT9" s="132"/>
      <c r="AU9" s="132"/>
      <c r="AV9" s="132"/>
      <c r="AW9" s="132"/>
      <c r="AX9" s="132"/>
      <c r="AY9" s="132"/>
      <c r="AZ9" s="132"/>
      <c r="BA9" s="132"/>
      <c r="BB9" s="132"/>
      <c r="BC9" s="132"/>
      <c r="BD9" s="132"/>
      <c r="BE9" s="132"/>
      <c r="BF9" s="132"/>
      <c r="BG9" s="132"/>
      <c r="BH9" s="132"/>
      <c r="BI9" s="132"/>
      <c r="BJ9" s="132"/>
      <c r="BK9" s="132"/>
      <c r="BL9" s="132"/>
      <c r="BM9" s="132"/>
      <c r="BN9" s="132"/>
    </row>
    <row r="10">
      <c r="A10" s="442"/>
      <c r="B10" s="94"/>
      <c r="C10" s="95"/>
      <c r="D10" s="96"/>
      <c r="E10" s="97"/>
      <c r="F10" s="98"/>
      <c r="G10" s="98"/>
      <c r="H10" s="98"/>
      <c r="I10" s="98"/>
      <c r="J10" s="98"/>
      <c r="K10" s="96"/>
      <c r="L10" s="96"/>
      <c r="M10" s="96"/>
      <c r="N10" s="270"/>
      <c r="O10" s="369"/>
      <c r="P10" s="370"/>
      <c r="Q10" s="196"/>
      <c r="R10" s="197"/>
      <c r="S10" s="198"/>
      <c r="T10" s="199"/>
      <c r="U10" s="200"/>
      <c r="V10" s="201"/>
      <c r="W10" s="202"/>
      <c r="X10" s="202"/>
      <c r="Y10" s="109"/>
      <c r="Z10" s="280"/>
      <c r="AA10" s="106"/>
      <c r="AB10" s="281"/>
      <c r="AC10" s="282"/>
      <c r="AD10" s="273"/>
      <c r="AE10" s="110"/>
      <c r="AF10" s="99"/>
      <c r="AG10" s="110"/>
      <c r="AH10" s="427"/>
      <c r="AI10" s="276"/>
      <c r="AJ10" s="274"/>
      <c r="AK10" s="277"/>
      <c r="AL10" s="114"/>
      <c r="AM10" s="278"/>
      <c r="AN10" s="98"/>
      <c r="AO10" s="98"/>
      <c r="AP10" s="116"/>
      <c r="AQ10" s="117"/>
      <c r="AR10" s="116"/>
      <c r="AS10" s="98"/>
      <c r="AT10" s="98"/>
      <c r="AU10" s="98"/>
      <c r="AV10" s="98"/>
      <c r="AW10" s="98"/>
      <c r="AX10" s="98"/>
      <c r="AY10" s="98"/>
      <c r="AZ10" s="98"/>
      <c r="BA10" s="98"/>
      <c r="BB10" s="98"/>
      <c r="BC10" s="98"/>
      <c r="BD10" s="98"/>
      <c r="BE10" s="98"/>
      <c r="BF10" s="98"/>
      <c r="BG10" s="98"/>
      <c r="BH10" s="98"/>
      <c r="BI10" s="98"/>
      <c r="BJ10" s="98"/>
      <c r="BK10" s="98"/>
      <c r="BL10" s="98"/>
      <c r="BM10" s="98"/>
      <c r="BN10" s="98"/>
    </row>
    <row r="11">
      <c r="A11" s="443"/>
      <c r="B11" s="313"/>
      <c r="C11" s="314"/>
      <c r="D11" s="315"/>
      <c r="E11" s="316"/>
      <c r="F11" s="317"/>
      <c r="G11" s="317"/>
      <c r="H11" s="317"/>
      <c r="I11" s="317"/>
      <c r="J11" s="317"/>
      <c r="K11" s="315"/>
      <c r="L11" s="315"/>
      <c r="M11" s="315"/>
      <c r="N11" s="318" t="s">
        <v>801</v>
      </c>
      <c r="O11" s="422"/>
      <c r="P11" s="423"/>
      <c r="Q11" s="223"/>
      <c r="R11" s="224"/>
      <c r="S11" s="225"/>
      <c r="T11" s="226"/>
      <c r="U11" s="227"/>
      <c r="V11" s="228"/>
      <c r="W11" s="229"/>
      <c r="X11" s="229"/>
      <c r="Y11" s="342"/>
      <c r="Z11" s="323"/>
      <c r="AA11" s="324"/>
      <c r="AB11" s="343"/>
      <c r="AC11" s="326"/>
      <c r="AD11" s="322" t="s">
        <v>142</v>
      </c>
      <c r="AE11" s="327"/>
      <c r="AF11" s="328"/>
      <c r="AG11" s="327"/>
      <c r="AH11" s="444"/>
      <c r="AI11" s="330"/>
      <c r="AJ11" s="331"/>
      <c r="AK11" s="332"/>
      <c r="AL11" s="242"/>
      <c r="AM11" s="333"/>
      <c r="AN11" s="317"/>
      <c r="AO11" s="317"/>
      <c r="AP11" s="334"/>
      <c r="AQ11" s="335"/>
      <c r="AR11" s="149"/>
      <c r="AS11" s="132"/>
      <c r="AT11" s="132"/>
      <c r="AU11" s="132"/>
      <c r="AV11" s="132"/>
      <c r="AW11" s="132"/>
      <c r="AX11" s="132"/>
      <c r="AY11" s="132"/>
      <c r="AZ11" s="132"/>
      <c r="BA11" s="132"/>
      <c r="BB11" s="132"/>
      <c r="BC11" s="132"/>
      <c r="BD11" s="132"/>
      <c r="BE11" s="132"/>
      <c r="BF11" s="132"/>
      <c r="BG11" s="132"/>
      <c r="BH11" s="132"/>
      <c r="BI11" s="132"/>
      <c r="BJ11" s="132"/>
      <c r="BK11" s="132"/>
      <c r="BL11" s="132"/>
      <c r="BM11" s="132"/>
      <c r="BN11" s="132"/>
    </row>
    <row r="12">
      <c r="A12" s="451" t="b">
        <v>0</v>
      </c>
      <c r="B12" s="161">
        <v>44584.0</v>
      </c>
      <c r="C12" s="162">
        <v>0.8812731481481482</v>
      </c>
      <c r="D12" s="163" t="s">
        <v>802</v>
      </c>
      <c r="E12" s="432" t="s">
        <v>16</v>
      </c>
      <c r="F12" s="379" t="s">
        <v>136</v>
      </c>
      <c r="G12" s="165"/>
      <c r="H12" s="165" t="s">
        <v>170</v>
      </c>
      <c r="I12" s="165" t="s">
        <v>565</v>
      </c>
      <c r="J12" s="165" t="s">
        <v>204</v>
      </c>
      <c r="K12" s="163" t="s">
        <v>565</v>
      </c>
      <c r="L12" s="163"/>
      <c r="M12" s="163"/>
      <c r="N12" s="336" t="s">
        <v>803</v>
      </c>
      <c r="O12" s="254">
        <v>4.0</v>
      </c>
      <c r="P12" s="255">
        <v>0.0</v>
      </c>
      <c r="Q12" s="170"/>
      <c r="R12" s="171"/>
      <c r="S12" s="172"/>
      <c r="T12" s="173"/>
      <c r="U12" s="174"/>
      <c r="V12" s="175"/>
      <c r="W12" s="176"/>
      <c r="X12" s="176"/>
      <c r="Y12" s="182">
        <v>0.0</v>
      </c>
      <c r="Z12" s="178">
        <v>0.0</v>
      </c>
      <c r="AA12" s="179" t="s">
        <v>132</v>
      </c>
      <c r="AB12" s="180">
        <v>1.0</v>
      </c>
      <c r="AC12" s="181">
        <v>0.8109722222222222</v>
      </c>
      <c r="AD12" s="182" t="s">
        <v>140</v>
      </c>
      <c r="AE12" s="183" t="s">
        <v>132</v>
      </c>
      <c r="AF12" s="165" t="s">
        <v>166</v>
      </c>
      <c r="AG12" s="183">
        <v>1.28</v>
      </c>
      <c r="AH12" s="446">
        <v>35.71</v>
      </c>
      <c r="AI12" s="185">
        <v>10.0</v>
      </c>
      <c r="AJ12" s="183">
        <v>0.18</v>
      </c>
      <c r="AK12" s="186">
        <v>9.07</v>
      </c>
      <c r="AL12" s="114"/>
      <c r="AM12" s="188">
        <f>AK12+AM4</f>
        <v>2004.07</v>
      </c>
      <c r="AN12" s="189">
        <f>IF(AM12&gt;AN4,AM12,AN4)</f>
        <v>2004.07</v>
      </c>
      <c r="AO12" s="189">
        <f>AM12-AN12</f>
        <v>0</v>
      </c>
      <c r="AP12" s="190">
        <f>AO12/AN12</f>
        <v>0</v>
      </c>
      <c r="AQ12" s="191">
        <f>AK12/AI12</f>
        <v>0.907</v>
      </c>
      <c r="AR12" s="116"/>
      <c r="AS12" s="98"/>
      <c r="AT12" s="98"/>
      <c r="AU12" s="98"/>
      <c r="AV12" s="98"/>
      <c r="AW12" s="98"/>
      <c r="AX12" s="98"/>
      <c r="AY12" s="98"/>
      <c r="AZ12" s="98"/>
      <c r="BA12" s="98"/>
      <c r="BB12" s="98"/>
      <c r="BC12" s="98"/>
      <c r="BD12" s="98"/>
      <c r="BE12" s="98"/>
      <c r="BF12" s="98"/>
      <c r="BG12" s="98"/>
      <c r="BH12" s="98"/>
      <c r="BI12" s="98"/>
      <c r="BJ12" s="98"/>
      <c r="BK12" s="98"/>
      <c r="BL12" s="98"/>
      <c r="BM12" s="98"/>
      <c r="BN12" s="98"/>
    </row>
    <row r="13">
      <c r="A13" s="453"/>
      <c r="B13" s="128"/>
      <c r="C13" s="129"/>
      <c r="D13" s="130"/>
      <c r="E13" s="131"/>
      <c r="F13" s="132"/>
      <c r="G13" s="132"/>
      <c r="H13" s="132" t="str">
        <f>VLOOKUP(H12,VALIDATION!F:G,2,false)</f>
        <v>61e42deca4eaad5dc976fffe</v>
      </c>
      <c r="I13" s="133">
        <v>1.8</v>
      </c>
      <c r="J13" s="133">
        <v>2.2</v>
      </c>
      <c r="K13" s="130"/>
      <c r="L13" s="130"/>
      <c r="M13" s="130"/>
      <c r="N13" s="397" t="s">
        <v>804</v>
      </c>
      <c r="O13" s="168">
        <v>6.0</v>
      </c>
      <c r="P13" s="169">
        <v>1.0</v>
      </c>
      <c r="Q13" s="294">
        <v>0.0</v>
      </c>
      <c r="R13" s="295">
        <v>2.0</v>
      </c>
      <c r="S13" s="198"/>
      <c r="T13" s="199"/>
      <c r="U13" s="200"/>
      <c r="V13" s="201"/>
      <c r="W13" s="202"/>
      <c r="X13" s="202"/>
      <c r="Y13" s="206">
        <v>0.0</v>
      </c>
      <c r="Z13" s="204">
        <v>0.0</v>
      </c>
      <c r="AA13" s="205" t="s">
        <v>133</v>
      </c>
      <c r="AB13" s="141">
        <v>2.0</v>
      </c>
      <c r="AC13" s="142">
        <v>0.8262731481481481</v>
      </c>
      <c r="AD13" s="206" t="s">
        <v>165</v>
      </c>
      <c r="AE13" s="207" t="s">
        <v>132</v>
      </c>
      <c r="AF13" s="133" t="s">
        <v>133</v>
      </c>
      <c r="AG13" s="207">
        <v>1.61</v>
      </c>
      <c r="AH13" s="449">
        <v>16.39</v>
      </c>
      <c r="AI13" s="209"/>
      <c r="AJ13" s="207"/>
      <c r="AK13" s="210"/>
      <c r="AL13" s="114"/>
      <c r="AM13" s="211"/>
      <c r="AN13" s="132"/>
      <c r="AO13" s="132"/>
      <c r="AP13" s="149"/>
      <c r="AQ13" s="150"/>
      <c r="AR13" s="149"/>
      <c r="AS13" s="132"/>
      <c r="AT13" s="132"/>
      <c r="AU13" s="132"/>
      <c r="AV13" s="132"/>
      <c r="AW13" s="132"/>
      <c r="AX13" s="132"/>
      <c r="AY13" s="132"/>
      <c r="AZ13" s="132"/>
      <c r="BA13" s="132"/>
      <c r="BB13" s="132"/>
      <c r="BC13" s="132"/>
      <c r="BD13" s="132"/>
      <c r="BE13" s="132"/>
      <c r="BF13" s="132"/>
      <c r="BG13" s="132"/>
      <c r="BH13" s="132"/>
      <c r="BI13" s="132"/>
      <c r="BJ13" s="132"/>
      <c r="BK13" s="132"/>
      <c r="BL13" s="132"/>
      <c r="BM13" s="132"/>
      <c r="BN13" s="132"/>
    </row>
    <row r="14">
      <c r="A14" s="454"/>
      <c r="B14" s="94"/>
      <c r="C14" s="95"/>
      <c r="D14" s="96"/>
      <c r="E14" s="97"/>
      <c r="F14" s="98"/>
      <c r="G14" s="98"/>
      <c r="H14" s="98"/>
      <c r="I14" s="98"/>
      <c r="J14" s="98"/>
      <c r="K14" s="96"/>
      <c r="L14" s="96"/>
      <c r="M14" s="96"/>
      <c r="N14" s="279"/>
      <c r="O14" s="168">
        <v>6.0</v>
      </c>
      <c r="P14" s="169">
        <v>1.0</v>
      </c>
      <c r="Q14" s="294">
        <v>0.0</v>
      </c>
      <c r="R14" s="295">
        <v>3.0</v>
      </c>
      <c r="S14" s="198"/>
      <c r="T14" s="199"/>
      <c r="U14" s="200"/>
      <c r="V14" s="201"/>
      <c r="W14" s="202"/>
      <c r="X14" s="202"/>
      <c r="Y14" s="273">
        <v>30.0</v>
      </c>
      <c r="Z14" s="271">
        <v>40.0</v>
      </c>
      <c r="AA14" s="272" t="s">
        <v>132</v>
      </c>
      <c r="AB14" s="107">
        <v>3.0</v>
      </c>
      <c r="AC14" s="108">
        <v>0.8317592592592593</v>
      </c>
      <c r="AD14" s="273" t="s">
        <v>179</v>
      </c>
      <c r="AE14" s="274" t="s">
        <v>132</v>
      </c>
      <c r="AF14" s="99" t="s">
        <v>133</v>
      </c>
      <c r="AG14" s="274">
        <v>1.92</v>
      </c>
      <c r="AH14" s="411">
        <v>10.06</v>
      </c>
      <c r="AI14" s="276"/>
      <c r="AJ14" s="274"/>
      <c r="AK14" s="277"/>
      <c r="AL14" s="114"/>
      <c r="AM14" s="278"/>
      <c r="AN14" s="98"/>
      <c r="AO14" s="98"/>
      <c r="AP14" s="116"/>
      <c r="AQ14" s="117"/>
      <c r="AR14" s="116"/>
      <c r="AS14" s="98"/>
      <c r="AT14" s="98"/>
      <c r="AU14" s="98"/>
      <c r="AV14" s="98"/>
      <c r="AW14" s="98"/>
      <c r="AX14" s="98"/>
      <c r="AY14" s="98"/>
      <c r="AZ14" s="98"/>
      <c r="BA14" s="98"/>
      <c r="BB14" s="98"/>
      <c r="BC14" s="98"/>
      <c r="BD14" s="98"/>
      <c r="BE14" s="98"/>
      <c r="BF14" s="98"/>
      <c r="BG14" s="98"/>
      <c r="BH14" s="98"/>
      <c r="BI14" s="98"/>
      <c r="BJ14" s="98"/>
      <c r="BK14" s="98"/>
      <c r="BL14" s="98"/>
      <c r="BM14" s="98"/>
      <c r="BN14" s="98"/>
    </row>
    <row r="15">
      <c r="A15" s="455"/>
      <c r="B15" s="313"/>
      <c r="C15" s="314"/>
      <c r="D15" s="315"/>
      <c r="E15" s="316"/>
      <c r="F15" s="317"/>
      <c r="G15" s="317"/>
      <c r="H15" s="317"/>
      <c r="I15" s="317"/>
      <c r="J15" s="317"/>
      <c r="K15" s="315"/>
      <c r="L15" s="315"/>
      <c r="M15" s="315"/>
      <c r="N15" s="508" t="s">
        <v>805</v>
      </c>
      <c r="O15" s="422">
        <v>6.0</v>
      </c>
      <c r="P15" s="423">
        <v>0.0</v>
      </c>
      <c r="Q15" s="223">
        <v>3.0</v>
      </c>
      <c r="R15" s="224">
        <v>6.0</v>
      </c>
      <c r="S15" s="225">
        <v>6.0</v>
      </c>
      <c r="T15" s="226">
        <v>3.0</v>
      </c>
      <c r="U15" s="227"/>
      <c r="V15" s="228"/>
      <c r="W15" s="229"/>
      <c r="X15" s="229"/>
      <c r="Y15" s="342"/>
      <c r="Z15" s="323"/>
      <c r="AA15" s="324"/>
      <c r="AB15" s="343"/>
      <c r="AC15" s="326"/>
      <c r="AD15" s="322" t="s">
        <v>142</v>
      </c>
      <c r="AE15" s="327"/>
      <c r="AF15" s="535"/>
      <c r="AG15" s="327"/>
      <c r="AH15" s="444"/>
      <c r="AI15" s="330"/>
      <c r="AJ15" s="331"/>
      <c r="AK15" s="332"/>
      <c r="AL15" s="114"/>
      <c r="AM15" s="333"/>
      <c r="AN15" s="317"/>
      <c r="AO15" s="317"/>
      <c r="AP15" s="334"/>
      <c r="AQ15" s="335"/>
      <c r="AR15" s="149"/>
      <c r="AS15" s="132"/>
      <c r="AT15" s="132"/>
      <c r="AU15" s="132"/>
      <c r="AV15" s="132"/>
      <c r="AW15" s="132"/>
      <c r="AX15" s="132"/>
      <c r="AY15" s="132"/>
      <c r="AZ15" s="132"/>
      <c r="BA15" s="132"/>
      <c r="BB15" s="132"/>
      <c r="BC15" s="132"/>
      <c r="BD15" s="132"/>
      <c r="BE15" s="132"/>
      <c r="BF15" s="132"/>
      <c r="BG15" s="132"/>
      <c r="BH15" s="132"/>
      <c r="BI15" s="132"/>
      <c r="BJ15" s="132"/>
      <c r="BK15" s="132"/>
      <c r="BL15" s="132"/>
      <c r="BM15" s="132"/>
      <c r="BN15" s="132"/>
    </row>
    <row r="16">
      <c r="A16" s="451" t="b">
        <v>0</v>
      </c>
      <c r="B16" s="161">
        <v>44584.0</v>
      </c>
      <c r="C16" s="162">
        <v>0.8812731481481482</v>
      </c>
      <c r="D16" s="166" t="s">
        <v>802</v>
      </c>
      <c r="E16" s="432" t="s">
        <v>16</v>
      </c>
      <c r="F16" s="379" t="s">
        <v>136</v>
      </c>
      <c r="G16" s="379"/>
      <c r="H16" s="165" t="s">
        <v>170</v>
      </c>
      <c r="I16" s="379" t="s">
        <v>565</v>
      </c>
      <c r="J16" s="379" t="s">
        <v>204</v>
      </c>
      <c r="K16" s="166" t="s">
        <v>565</v>
      </c>
      <c r="L16" s="166"/>
      <c r="M16" s="166"/>
      <c r="N16" s="536" t="s">
        <v>806</v>
      </c>
      <c r="O16" s="434">
        <v>6.0</v>
      </c>
      <c r="P16" s="435">
        <v>1.0</v>
      </c>
      <c r="Q16" s="170">
        <v>1.0</v>
      </c>
      <c r="R16" s="171">
        <v>3.0</v>
      </c>
      <c r="S16" s="172"/>
      <c r="T16" s="173"/>
      <c r="U16" s="174"/>
      <c r="V16" s="175"/>
      <c r="W16" s="176"/>
      <c r="X16" s="176"/>
      <c r="Y16" s="436">
        <v>0.0</v>
      </c>
      <c r="Z16" s="437">
        <v>40.0</v>
      </c>
      <c r="AA16" s="394" t="s">
        <v>133</v>
      </c>
      <c r="AB16" s="180">
        <v>1.0</v>
      </c>
      <c r="AC16" s="181">
        <v>0.8355208333333334</v>
      </c>
      <c r="AD16" s="537" t="s">
        <v>140</v>
      </c>
      <c r="AE16" s="189" t="s">
        <v>133</v>
      </c>
      <c r="AF16" s="538" t="s">
        <v>166</v>
      </c>
      <c r="AG16" s="189">
        <v>2.1</v>
      </c>
      <c r="AH16" s="438">
        <v>13.63</v>
      </c>
      <c r="AI16" s="185">
        <v>10.0</v>
      </c>
      <c r="AJ16" s="183">
        <v>-0.05</v>
      </c>
      <c r="AK16" s="186">
        <v>-2.87</v>
      </c>
      <c r="AL16" s="114"/>
      <c r="AM16" s="188">
        <f>AK16+AM12</f>
        <v>2001.2</v>
      </c>
      <c r="AN16" s="189">
        <f>IF(AM16&gt;AN12,AM16,AN12)</f>
        <v>2004.07</v>
      </c>
      <c r="AO16" s="189">
        <f>AM16-AN16</f>
        <v>-2.87</v>
      </c>
      <c r="AP16" s="190">
        <f>AO16/AN16</f>
        <v>-0.001432085706</v>
      </c>
      <c r="AQ16" s="191">
        <f>AK16/AI16</f>
        <v>-0.287</v>
      </c>
      <c r="AR16" s="116"/>
      <c r="AS16" s="98"/>
      <c r="AT16" s="98"/>
      <c r="AU16" s="98"/>
      <c r="AV16" s="98"/>
      <c r="AW16" s="98"/>
      <c r="AX16" s="98"/>
      <c r="AY16" s="98"/>
      <c r="AZ16" s="98"/>
      <c r="BA16" s="98"/>
      <c r="BB16" s="98"/>
      <c r="BC16" s="98"/>
      <c r="BD16" s="98"/>
      <c r="BE16" s="98"/>
      <c r="BF16" s="98"/>
      <c r="BG16" s="98"/>
      <c r="BH16" s="98"/>
      <c r="BI16" s="98"/>
      <c r="BJ16" s="98"/>
      <c r="BK16" s="98"/>
      <c r="BL16" s="98"/>
      <c r="BM16" s="98"/>
      <c r="BN16" s="98"/>
    </row>
    <row r="17">
      <c r="A17" s="453"/>
      <c r="B17" s="128"/>
      <c r="C17" s="129"/>
      <c r="D17" s="130"/>
      <c r="E17" s="131"/>
      <c r="F17" s="132"/>
      <c r="G17" s="132"/>
      <c r="H17" s="132" t="str">
        <f>VLOOKUP(H16,VALIDATION!F:G,2,false)</f>
        <v>61e42deca4eaad5dc976fffe</v>
      </c>
      <c r="I17" s="395">
        <v>1.8</v>
      </c>
      <c r="J17" s="395">
        <v>2.2</v>
      </c>
      <c r="K17" s="130"/>
      <c r="L17" s="130"/>
      <c r="M17" s="130"/>
      <c r="N17" s="458" t="s">
        <v>807</v>
      </c>
      <c r="O17" s="369">
        <v>6.0</v>
      </c>
      <c r="P17" s="370">
        <v>1.0</v>
      </c>
      <c r="Q17" s="196">
        <v>3.0</v>
      </c>
      <c r="R17" s="197">
        <v>6.0</v>
      </c>
      <c r="S17" s="198"/>
      <c r="T17" s="199"/>
      <c r="U17" s="200"/>
      <c r="V17" s="201"/>
      <c r="W17" s="202"/>
      <c r="X17" s="202"/>
      <c r="Y17" s="206">
        <v>0.0</v>
      </c>
      <c r="Z17" s="204">
        <v>0.0</v>
      </c>
      <c r="AA17" s="140" t="s">
        <v>132</v>
      </c>
      <c r="AB17" s="141">
        <v>2.0</v>
      </c>
      <c r="AC17" s="142">
        <v>0.8495370370370371</v>
      </c>
      <c r="AD17" s="539" t="s">
        <v>179</v>
      </c>
      <c r="AE17" s="144" t="s">
        <v>133</v>
      </c>
      <c r="AF17" s="495" t="s">
        <v>133</v>
      </c>
      <c r="AG17" s="144">
        <v>1.73</v>
      </c>
      <c r="AH17" s="430">
        <v>16.54</v>
      </c>
      <c r="AI17" s="209"/>
      <c r="AJ17" s="207"/>
      <c r="AK17" s="210"/>
      <c r="AL17" s="114"/>
      <c r="AM17" s="211"/>
      <c r="AN17" s="132"/>
      <c r="AO17" s="132"/>
      <c r="AP17" s="149"/>
      <c r="AQ17" s="150"/>
      <c r="AR17" s="149"/>
      <c r="AS17" s="132"/>
      <c r="AT17" s="132"/>
      <c r="AU17" s="132"/>
      <c r="AV17" s="132"/>
      <c r="AW17" s="132"/>
      <c r="AX17" s="132"/>
      <c r="AY17" s="132"/>
      <c r="AZ17" s="132"/>
      <c r="BA17" s="132"/>
      <c r="BB17" s="132"/>
      <c r="BC17" s="132"/>
      <c r="BD17" s="132"/>
      <c r="BE17" s="132"/>
      <c r="BF17" s="132"/>
      <c r="BG17" s="132"/>
      <c r="BH17" s="132"/>
      <c r="BI17" s="132"/>
      <c r="BJ17" s="132"/>
      <c r="BK17" s="132"/>
      <c r="BL17" s="132"/>
      <c r="BM17" s="132"/>
      <c r="BN17" s="132"/>
    </row>
    <row r="18">
      <c r="A18" s="462"/>
      <c r="B18" s="215"/>
      <c r="C18" s="216"/>
      <c r="D18" s="217"/>
      <c r="E18" s="218"/>
      <c r="F18" s="219"/>
      <c r="G18" s="219"/>
      <c r="H18" s="219"/>
      <c r="I18" s="219"/>
      <c r="J18" s="219"/>
      <c r="K18" s="217"/>
      <c r="L18" s="217"/>
      <c r="M18" s="217"/>
      <c r="N18" s="287" t="s">
        <v>805</v>
      </c>
      <c r="O18" s="422">
        <v>6.0</v>
      </c>
      <c r="P18" s="423">
        <v>0.0</v>
      </c>
      <c r="Q18" s="223">
        <v>3.0</v>
      </c>
      <c r="R18" s="224">
        <v>6.0</v>
      </c>
      <c r="S18" s="225">
        <v>6.0</v>
      </c>
      <c r="T18" s="226">
        <v>3.0</v>
      </c>
      <c r="U18" s="227"/>
      <c r="V18" s="228"/>
      <c r="W18" s="229"/>
      <c r="X18" s="229"/>
      <c r="Y18" s="302"/>
      <c r="Z18" s="231"/>
      <c r="AA18" s="232"/>
      <c r="AB18" s="233"/>
      <c r="AC18" s="234"/>
      <c r="AD18" s="540" t="s">
        <v>142</v>
      </c>
      <c r="AE18" s="236"/>
      <c r="AF18" s="541"/>
      <c r="AG18" s="236"/>
      <c r="AH18" s="463"/>
      <c r="AI18" s="239"/>
      <c r="AJ18" s="240"/>
      <c r="AK18" s="241"/>
      <c r="AL18" s="114"/>
      <c r="AM18" s="243"/>
      <c r="AN18" s="219"/>
      <c r="AO18" s="219"/>
      <c r="AP18" s="244"/>
      <c r="AQ18" s="245"/>
      <c r="AR18" s="116"/>
      <c r="AS18" s="98"/>
      <c r="AT18" s="98"/>
      <c r="AU18" s="98"/>
      <c r="AV18" s="98"/>
      <c r="AW18" s="98"/>
      <c r="AX18" s="98"/>
      <c r="AY18" s="98"/>
      <c r="AZ18" s="98"/>
      <c r="BA18" s="98"/>
      <c r="BB18" s="98"/>
      <c r="BC18" s="98"/>
      <c r="BD18" s="98"/>
      <c r="BE18" s="98"/>
      <c r="BF18" s="98"/>
      <c r="BG18" s="98"/>
      <c r="BH18" s="98"/>
      <c r="BI18" s="98"/>
      <c r="BJ18" s="98"/>
      <c r="BK18" s="98"/>
      <c r="BL18" s="98"/>
      <c r="BM18" s="98"/>
      <c r="BN18" s="98"/>
    </row>
    <row r="19">
      <c r="A19" s="347" t="b">
        <v>0</v>
      </c>
      <c r="B19" s="247">
        <v>44585.0</v>
      </c>
      <c r="C19" s="248">
        <v>0.020613425925925927</v>
      </c>
      <c r="D19" s="249" t="s">
        <v>808</v>
      </c>
      <c r="E19" s="517" t="s">
        <v>16</v>
      </c>
      <c r="F19" s="358" t="s">
        <v>136</v>
      </c>
      <c r="G19" s="415"/>
      <c r="H19" s="251" t="s">
        <v>208</v>
      </c>
      <c r="I19" s="251" t="s">
        <v>809</v>
      </c>
      <c r="J19" s="251" t="s">
        <v>810</v>
      </c>
      <c r="K19" s="251" t="s">
        <v>810</v>
      </c>
      <c r="L19" s="251"/>
      <c r="M19" s="251"/>
      <c r="N19" s="286" t="s">
        <v>811</v>
      </c>
      <c r="O19" s="254">
        <v>4.0</v>
      </c>
      <c r="P19" s="255">
        <v>0.0</v>
      </c>
      <c r="Q19" s="170"/>
      <c r="R19" s="171"/>
      <c r="S19" s="172"/>
      <c r="T19" s="173"/>
      <c r="U19" s="174"/>
      <c r="V19" s="175"/>
      <c r="W19" s="176"/>
      <c r="X19" s="176"/>
      <c r="Y19" s="260">
        <v>0.0</v>
      </c>
      <c r="Z19" s="256">
        <v>0.0</v>
      </c>
      <c r="AA19" s="257" t="s">
        <v>132</v>
      </c>
      <c r="AB19" s="258">
        <v>1.0</v>
      </c>
      <c r="AC19" s="259">
        <v>0.9288773148148148</v>
      </c>
      <c r="AD19" s="260" t="s">
        <v>140</v>
      </c>
      <c r="AE19" s="261" t="s">
        <v>133</v>
      </c>
      <c r="AF19" s="251" t="s">
        <v>133</v>
      </c>
      <c r="AG19" s="261">
        <v>2.2</v>
      </c>
      <c r="AH19" s="464">
        <v>10.0</v>
      </c>
      <c r="AI19" s="263">
        <v>20.0</v>
      </c>
      <c r="AJ19" s="261">
        <v>0.37</v>
      </c>
      <c r="AK19" s="264">
        <v>18.37</v>
      </c>
      <c r="AL19" s="114"/>
      <c r="AM19" s="265">
        <f>AK19+AM16</f>
        <v>2019.57</v>
      </c>
      <c r="AN19" s="266">
        <f>IF(AM19&gt;AN16,AM19,AN16)</f>
        <v>2019.57</v>
      </c>
      <c r="AO19" s="266">
        <f>AM19-AN19</f>
        <v>0</v>
      </c>
      <c r="AP19" s="267">
        <f>AO19/AN19</f>
        <v>0</v>
      </c>
      <c r="AQ19" s="268">
        <f>AK19/AI19</f>
        <v>0.9185</v>
      </c>
      <c r="AR19" s="149"/>
      <c r="AS19" s="132"/>
      <c r="AT19" s="132"/>
      <c r="AU19" s="132"/>
      <c r="AV19" s="132"/>
      <c r="AW19" s="132"/>
      <c r="AX19" s="132"/>
      <c r="AY19" s="132"/>
      <c r="AZ19" s="132"/>
      <c r="BA19" s="132"/>
      <c r="BB19" s="132"/>
      <c r="BC19" s="132"/>
      <c r="BD19" s="132"/>
      <c r="BE19" s="132"/>
      <c r="BF19" s="132"/>
      <c r="BG19" s="132"/>
      <c r="BH19" s="132"/>
      <c r="BI19" s="132"/>
      <c r="BJ19" s="132"/>
      <c r="BK19" s="132"/>
      <c r="BL19" s="132"/>
      <c r="BM19" s="132"/>
      <c r="BN19" s="132"/>
    </row>
    <row r="20">
      <c r="A20" s="454"/>
      <c r="B20" s="94"/>
      <c r="C20" s="95"/>
      <c r="D20" s="96"/>
      <c r="E20" s="97"/>
      <c r="F20" s="98"/>
      <c r="G20" s="98"/>
      <c r="H20" s="98" t="str">
        <f>VLOOKUP(H19,VALIDATION!F:G,2,false)</f>
        <v>61e871eaa4eaad5dc97701d8</v>
      </c>
      <c r="I20" s="99">
        <v>4.1</v>
      </c>
      <c r="J20" s="99">
        <v>1.3</v>
      </c>
      <c r="K20" s="96"/>
      <c r="L20" s="96"/>
      <c r="M20" s="96"/>
      <c r="N20" s="279" t="s">
        <v>812</v>
      </c>
      <c r="O20" s="168">
        <v>6.0</v>
      </c>
      <c r="P20" s="169">
        <v>3.0</v>
      </c>
      <c r="Q20" s="294">
        <v>1.0</v>
      </c>
      <c r="R20" s="295">
        <v>0.0</v>
      </c>
      <c r="S20" s="198"/>
      <c r="T20" s="199"/>
      <c r="U20" s="200"/>
      <c r="V20" s="201"/>
      <c r="W20" s="202"/>
      <c r="X20" s="202"/>
      <c r="Y20" s="273">
        <v>0.0</v>
      </c>
      <c r="Z20" s="271">
        <v>0.0</v>
      </c>
      <c r="AA20" s="272" t="s">
        <v>132</v>
      </c>
      <c r="AB20" s="107">
        <v>2.0</v>
      </c>
      <c r="AC20" s="108">
        <v>0.9498726851851852</v>
      </c>
      <c r="AD20" s="273" t="s">
        <v>140</v>
      </c>
      <c r="AE20" s="274" t="s">
        <v>133</v>
      </c>
      <c r="AF20" s="99" t="s">
        <v>133</v>
      </c>
      <c r="AG20" s="274">
        <v>3.5</v>
      </c>
      <c r="AH20" s="411">
        <v>0.83</v>
      </c>
      <c r="AI20" s="276"/>
      <c r="AJ20" s="274"/>
      <c r="AK20" s="277"/>
      <c r="AL20" s="114"/>
      <c r="AM20" s="278"/>
      <c r="AN20" s="98"/>
      <c r="AO20" s="98"/>
      <c r="AP20" s="116"/>
      <c r="AQ20" s="117"/>
      <c r="AR20" s="116"/>
      <c r="AS20" s="98"/>
      <c r="AT20" s="98"/>
      <c r="AU20" s="98"/>
      <c r="AV20" s="98"/>
      <c r="AW20" s="98"/>
      <c r="AX20" s="98"/>
      <c r="AY20" s="98"/>
      <c r="AZ20" s="98"/>
      <c r="BA20" s="98"/>
      <c r="BB20" s="98"/>
      <c r="BC20" s="98"/>
      <c r="BD20" s="98"/>
      <c r="BE20" s="98"/>
      <c r="BF20" s="98"/>
      <c r="BG20" s="98"/>
      <c r="BH20" s="98"/>
      <c r="BI20" s="98"/>
      <c r="BJ20" s="98"/>
      <c r="BK20" s="98"/>
      <c r="BL20" s="98"/>
      <c r="BM20" s="98"/>
      <c r="BN20" s="98"/>
    </row>
    <row r="21">
      <c r="A21" s="453"/>
      <c r="B21" s="128"/>
      <c r="C21" s="129"/>
      <c r="D21" s="130"/>
      <c r="E21" s="131"/>
      <c r="F21" s="132"/>
      <c r="G21" s="132"/>
      <c r="H21" s="132"/>
      <c r="I21" s="132"/>
      <c r="J21" s="132"/>
      <c r="K21" s="130"/>
      <c r="L21" s="130"/>
      <c r="M21" s="130"/>
      <c r="N21" s="397" t="s">
        <v>813</v>
      </c>
      <c r="O21" s="303">
        <v>6.0</v>
      </c>
      <c r="P21" s="304">
        <v>3.0</v>
      </c>
      <c r="Q21" s="305">
        <v>1.0</v>
      </c>
      <c r="R21" s="306">
        <v>0.0</v>
      </c>
      <c r="S21" s="198"/>
      <c r="T21" s="199"/>
      <c r="U21" s="200"/>
      <c r="V21" s="201"/>
      <c r="W21" s="202"/>
      <c r="X21" s="202"/>
      <c r="Y21" s="206">
        <v>0.0</v>
      </c>
      <c r="Z21" s="204">
        <v>0.0</v>
      </c>
      <c r="AA21" s="345" t="s">
        <v>132</v>
      </c>
      <c r="AB21" s="141">
        <v>3.0</v>
      </c>
      <c r="AC21" s="142">
        <v>0.9499537037037037</v>
      </c>
      <c r="AD21" s="206" t="s">
        <v>140</v>
      </c>
      <c r="AE21" s="207" t="s">
        <v>133</v>
      </c>
      <c r="AF21" s="133" t="s">
        <v>133</v>
      </c>
      <c r="AG21" s="207">
        <v>3.4</v>
      </c>
      <c r="AH21" s="449">
        <v>9.17</v>
      </c>
      <c r="AI21" s="209"/>
      <c r="AJ21" s="207"/>
      <c r="AK21" s="210"/>
      <c r="AL21" s="114"/>
      <c r="AM21" s="211"/>
      <c r="AN21" s="132"/>
      <c r="AO21" s="132"/>
      <c r="AP21" s="149"/>
      <c r="AQ21" s="150"/>
      <c r="AR21" s="149"/>
      <c r="AS21" s="132"/>
      <c r="AT21" s="132"/>
      <c r="AU21" s="132"/>
      <c r="AV21" s="132"/>
      <c r="AW21" s="132"/>
      <c r="AX21" s="132"/>
      <c r="AY21" s="132"/>
      <c r="AZ21" s="132"/>
      <c r="BA21" s="132"/>
      <c r="BB21" s="132"/>
      <c r="BC21" s="132"/>
      <c r="BD21" s="132"/>
      <c r="BE21" s="132"/>
      <c r="BF21" s="132"/>
      <c r="BG21" s="132"/>
      <c r="BH21" s="132"/>
      <c r="BI21" s="132"/>
      <c r="BJ21" s="132"/>
      <c r="BK21" s="132"/>
      <c r="BL21" s="132"/>
      <c r="BM21" s="132"/>
      <c r="BN21" s="132"/>
    </row>
    <row r="22">
      <c r="A22" s="454"/>
      <c r="B22" s="94"/>
      <c r="C22" s="95"/>
      <c r="D22" s="96"/>
      <c r="E22" s="97"/>
      <c r="F22" s="98"/>
      <c r="G22" s="98"/>
      <c r="H22" s="98"/>
      <c r="I22" s="98"/>
      <c r="J22" s="98"/>
      <c r="K22" s="96"/>
      <c r="L22" s="96"/>
      <c r="M22" s="96"/>
      <c r="N22" s="279" t="s">
        <v>814</v>
      </c>
      <c r="O22" s="168">
        <v>6.0</v>
      </c>
      <c r="P22" s="169">
        <v>3.0</v>
      </c>
      <c r="Q22" s="294">
        <v>2.0</v>
      </c>
      <c r="R22" s="295">
        <v>0.0</v>
      </c>
      <c r="S22" s="198"/>
      <c r="T22" s="199"/>
      <c r="U22" s="200"/>
      <c r="V22" s="201"/>
      <c r="W22" s="202"/>
      <c r="X22" s="202"/>
      <c r="Y22" s="273">
        <v>0.0</v>
      </c>
      <c r="Z22" s="271">
        <v>0.0</v>
      </c>
      <c r="AA22" s="272" t="s">
        <v>133</v>
      </c>
      <c r="AB22" s="107">
        <v>4.0</v>
      </c>
      <c r="AC22" s="108">
        <v>0.9521180555555555</v>
      </c>
      <c r="AD22" s="273" t="s">
        <v>165</v>
      </c>
      <c r="AE22" s="274" t="s">
        <v>133</v>
      </c>
      <c r="AF22" s="99" t="s">
        <v>166</v>
      </c>
      <c r="AG22" s="274">
        <v>6.06</v>
      </c>
      <c r="AH22" s="411">
        <v>50.6</v>
      </c>
      <c r="AI22" s="276"/>
      <c r="AJ22" s="274"/>
      <c r="AK22" s="277"/>
      <c r="AL22" s="114"/>
      <c r="AM22" s="278"/>
      <c r="AN22" s="98"/>
      <c r="AO22" s="98"/>
      <c r="AP22" s="116"/>
      <c r="AQ22" s="117"/>
      <c r="AR22" s="116"/>
      <c r="AS22" s="98"/>
      <c r="AT22" s="98"/>
      <c r="AU22" s="98"/>
      <c r="AV22" s="98"/>
      <c r="AW22" s="98"/>
      <c r="AX22" s="98"/>
      <c r="AY22" s="98"/>
      <c r="AZ22" s="98"/>
      <c r="BA22" s="98"/>
      <c r="BB22" s="98"/>
      <c r="BC22" s="98"/>
      <c r="BD22" s="98"/>
      <c r="BE22" s="98"/>
      <c r="BF22" s="98"/>
      <c r="BG22" s="98"/>
      <c r="BH22" s="98"/>
      <c r="BI22" s="98"/>
      <c r="BJ22" s="98"/>
      <c r="BK22" s="98"/>
      <c r="BL22" s="98"/>
      <c r="BM22" s="98"/>
      <c r="BN22" s="98"/>
    </row>
    <row r="23">
      <c r="A23" s="453"/>
      <c r="B23" s="128"/>
      <c r="C23" s="129"/>
      <c r="D23" s="130"/>
      <c r="E23" s="131"/>
      <c r="F23" s="132"/>
      <c r="G23" s="132"/>
      <c r="H23" s="132"/>
      <c r="I23" s="132"/>
      <c r="J23" s="132"/>
      <c r="K23" s="130"/>
      <c r="L23" s="130"/>
      <c r="M23" s="130"/>
      <c r="N23" s="397" t="s">
        <v>815</v>
      </c>
      <c r="O23" s="168">
        <v>6.0</v>
      </c>
      <c r="P23" s="169">
        <v>3.0</v>
      </c>
      <c r="Q23" s="294">
        <v>2.0</v>
      </c>
      <c r="R23" s="295">
        <v>1.0</v>
      </c>
      <c r="S23" s="198"/>
      <c r="T23" s="199"/>
      <c r="U23" s="200"/>
      <c r="V23" s="201"/>
      <c r="W23" s="202"/>
      <c r="X23" s="202"/>
      <c r="Y23" s="206">
        <v>0.0</v>
      </c>
      <c r="Z23" s="204">
        <v>0.0</v>
      </c>
      <c r="AA23" s="205" t="s">
        <v>132</v>
      </c>
      <c r="AB23" s="141">
        <v>5.0</v>
      </c>
      <c r="AC23" s="142">
        <v>0.9541087962962963</v>
      </c>
      <c r="AD23" s="206" t="s">
        <v>140</v>
      </c>
      <c r="AE23" s="207" t="s">
        <v>133</v>
      </c>
      <c r="AF23" s="133" t="s">
        <v>133</v>
      </c>
      <c r="AG23" s="207">
        <v>4.5</v>
      </c>
      <c r="AH23" s="449">
        <v>10.0</v>
      </c>
      <c r="AI23" s="209"/>
      <c r="AJ23" s="207"/>
      <c r="AK23" s="210"/>
      <c r="AL23" s="114"/>
      <c r="AM23" s="211"/>
      <c r="AN23" s="132"/>
      <c r="AO23" s="132"/>
      <c r="AP23" s="149"/>
      <c r="AQ23" s="150"/>
      <c r="AR23" s="149"/>
      <c r="AS23" s="132"/>
      <c r="AT23" s="132"/>
      <c r="AU23" s="132"/>
      <c r="AV23" s="132"/>
      <c r="AW23" s="132"/>
      <c r="AX23" s="132"/>
      <c r="AY23" s="132"/>
      <c r="AZ23" s="132"/>
      <c r="BA23" s="132"/>
      <c r="BB23" s="132"/>
      <c r="BC23" s="132"/>
      <c r="BD23" s="132"/>
      <c r="BE23" s="132"/>
      <c r="BF23" s="132"/>
      <c r="BG23" s="132"/>
      <c r="BH23" s="132"/>
      <c r="BI23" s="132"/>
      <c r="BJ23" s="132"/>
      <c r="BK23" s="132"/>
      <c r="BL23" s="132"/>
      <c r="BM23" s="132"/>
      <c r="BN23" s="132"/>
    </row>
    <row r="24">
      <c r="A24" s="454"/>
      <c r="B24" s="94"/>
      <c r="C24" s="95"/>
      <c r="D24" s="96"/>
      <c r="E24" s="97"/>
      <c r="F24" s="98"/>
      <c r="G24" s="98"/>
      <c r="H24" s="98"/>
      <c r="I24" s="98"/>
      <c r="J24" s="98"/>
      <c r="K24" s="96"/>
      <c r="L24" s="96"/>
      <c r="M24" s="96"/>
      <c r="N24" s="279" t="s">
        <v>816</v>
      </c>
      <c r="O24" s="168">
        <v>6.0</v>
      </c>
      <c r="P24" s="169">
        <v>3.0</v>
      </c>
      <c r="Q24" s="294">
        <v>4.0</v>
      </c>
      <c r="R24" s="295">
        <v>6.0</v>
      </c>
      <c r="S24" s="296">
        <v>2.0</v>
      </c>
      <c r="T24" s="297">
        <v>4.0</v>
      </c>
      <c r="U24" s="200"/>
      <c r="V24" s="201"/>
      <c r="W24" s="202"/>
      <c r="X24" s="202"/>
      <c r="Y24" s="273">
        <v>0.0</v>
      </c>
      <c r="Z24" s="271">
        <v>0.0</v>
      </c>
      <c r="AA24" s="272" t="s">
        <v>133</v>
      </c>
      <c r="AB24" s="107">
        <v>6.0</v>
      </c>
      <c r="AC24" s="108">
        <v>0.012604166666666666</v>
      </c>
      <c r="AD24" s="273" t="s">
        <v>165</v>
      </c>
      <c r="AE24" s="274" t="s">
        <v>133</v>
      </c>
      <c r="AF24" s="99" t="s">
        <v>166</v>
      </c>
      <c r="AG24" s="274">
        <v>1.09</v>
      </c>
      <c r="AH24" s="411">
        <v>20.0</v>
      </c>
      <c r="AI24" s="276"/>
      <c r="AJ24" s="274"/>
      <c r="AK24" s="277"/>
      <c r="AL24" s="114"/>
      <c r="AM24" s="278"/>
      <c r="AN24" s="98"/>
      <c r="AO24" s="98"/>
      <c r="AP24" s="116"/>
      <c r="AQ24" s="117"/>
      <c r="AR24" s="116"/>
      <c r="AS24" s="98"/>
      <c r="AT24" s="98"/>
      <c r="AU24" s="98"/>
      <c r="AV24" s="98"/>
      <c r="AW24" s="98"/>
      <c r="AX24" s="98"/>
      <c r="AY24" s="98"/>
      <c r="AZ24" s="98"/>
      <c r="BA24" s="98"/>
      <c r="BB24" s="98"/>
      <c r="BC24" s="98"/>
      <c r="BD24" s="98"/>
      <c r="BE24" s="98"/>
      <c r="BF24" s="98"/>
      <c r="BG24" s="98"/>
      <c r="BH24" s="98"/>
      <c r="BI24" s="98"/>
      <c r="BJ24" s="98"/>
      <c r="BK24" s="98"/>
      <c r="BL24" s="98"/>
      <c r="BM24" s="98"/>
      <c r="BN24" s="98"/>
    </row>
    <row r="25">
      <c r="A25" s="455"/>
      <c r="B25" s="313"/>
      <c r="C25" s="314"/>
      <c r="D25" s="315"/>
      <c r="E25" s="316"/>
      <c r="F25" s="317"/>
      <c r="G25" s="317"/>
      <c r="H25" s="317"/>
      <c r="I25" s="317"/>
      <c r="J25" s="317"/>
      <c r="K25" s="315"/>
      <c r="L25" s="315"/>
      <c r="M25" s="315"/>
      <c r="N25" s="318" t="s">
        <v>817</v>
      </c>
      <c r="O25" s="221">
        <v>6.0</v>
      </c>
      <c r="P25" s="222">
        <v>3.0</v>
      </c>
      <c r="Q25" s="298">
        <v>4.0</v>
      </c>
      <c r="R25" s="299">
        <v>6.0</v>
      </c>
      <c r="S25" s="300">
        <v>3.0</v>
      </c>
      <c r="T25" s="301">
        <v>6.0</v>
      </c>
      <c r="U25" s="227"/>
      <c r="V25" s="228"/>
      <c r="W25" s="229"/>
      <c r="X25" s="229"/>
      <c r="Y25" s="342"/>
      <c r="Z25" s="323"/>
      <c r="AA25" s="324"/>
      <c r="AB25" s="343"/>
      <c r="AC25" s="326"/>
      <c r="AD25" s="322" t="s">
        <v>142</v>
      </c>
      <c r="AE25" s="327"/>
      <c r="AF25" s="328"/>
      <c r="AG25" s="327"/>
      <c r="AH25" s="444"/>
      <c r="AI25" s="330"/>
      <c r="AJ25" s="331"/>
      <c r="AK25" s="332"/>
      <c r="AL25" s="114"/>
      <c r="AM25" s="333"/>
      <c r="AN25" s="317"/>
      <c r="AO25" s="317"/>
      <c r="AP25" s="334"/>
      <c r="AQ25" s="335"/>
      <c r="AR25" s="149"/>
      <c r="AS25" s="132"/>
      <c r="AT25" s="132"/>
      <c r="AU25" s="132"/>
      <c r="AV25" s="132"/>
      <c r="AW25" s="132"/>
      <c r="AX25" s="132"/>
      <c r="AY25" s="132"/>
      <c r="AZ25" s="132"/>
      <c r="BA25" s="132"/>
      <c r="BB25" s="132"/>
      <c r="BC25" s="132"/>
      <c r="BD25" s="132"/>
      <c r="BE25" s="132"/>
      <c r="BF25" s="132"/>
      <c r="BG25" s="132"/>
      <c r="BH25" s="132"/>
      <c r="BI25" s="132"/>
      <c r="BJ25" s="132"/>
      <c r="BK25" s="132"/>
      <c r="BL25" s="132"/>
      <c r="BM25" s="132"/>
      <c r="BN25" s="132"/>
    </row>
    <row r="26">
      <c r="A26" s="451" t="b">
        <v>0</v>
      </c>
      <c r="B26" s="161">
        <v>44585.0</v>
      </c>
      <c r="C26" s="162">
        <v>0.5445949074074075</v>
      </c>
      <c r="D26" s="163" t="s">
        <v>818</v>
      </c>
      <c r="E26" s="432" t="s">
        <v>16</v>
      </c>
      <c r="F26" s="379" t="s">
        <v>136</v>
      </c>
      <c r="G26" s="409"/>
      <c r="H26" s="165" t="s">
        <v>137</v>
      </c>
      <c r="I26" s="165" t="s">
        <v>819</v>
      </c>
      <c r="J26" s="165" t="s">
        <v>341</v>
      </c>
      <c r="K26" s="163" t="s">
        <v>819</v>
      </c>
      <c r="L26" s="163"/>
      <c r="M26" s="163"/>
      <c r="N26" s="336" t="s">
        <v>806</v>
      </c>
      <c r="O26" s="254">
        <v>5.0</v>
      </c>
      <c r="P26" s="255">
        <v>7.0</v>
      </c>
      <c r="Q26" s="284">
        <v>5.0</v>
      </c>
      <c r="R26" s="285">
        <v>2.0</v>
      </c>
      <c r="S26" s="172"/>
      <c r="T26" s="173"/>
      <c r="U26" s="174"/>
      <c r="V26" s="175"/>
      <c r="W26" s="176"/>
      <c r="X26" s="176"/>
      <c r="Y26" s="182">
        <v>0.0</v>
      </c>
      <c r="Z26" s="178">
        <v>0.0</v>
      </c>
      <c r="AA26" s="179" t="s">
        <v>132</v>
      </c>
      <c r="AB26" s="180">
        <v>1.0</v>
      </c>
      <c r="AC26" s="181">
        <v>0.49799768518518517</v>
      </c>
      <c r="AD26" s="182" t="s">
        <v>140</v>
      </c>
      <c r="AE26" s="183" t="s">
        <v>133</v>
      </c>
      <c r="AF26" s="165" t="s">
        <v>133</v>
      </c>
      <c r="AG26" s="183">
        <v>1.71</v>
      </c>
      <c r="AH26" s="446">
        <v>10.0</v>
      </c>
      <c r="AI26" s="185">
        <v>20.0</v>
      </c>
      <c r="AJ26" s="183">
        <v>0.0</v>
      </c>
      <c r="AK26" s="186">
        <v>-0.51</v>
      </c>
      <c r="AL26" s="114"/>
      <c r="AM26" s="188">
        <f>AK26+AM19</f>
        <v>2019.06</v>
      </c>
      <c r="AN26" s="189">
        <f>IF(AM26&gt;AN19,AM26,AN19)</f>
        <v>2019.57</v>
      </c>
      <c r="AO26" s="189">
        <f>AM26-AN26</f>
        <v>-0.51</v>
      </c>
      <c r="AP26" s="190">
        <f>AO26/AN26</f>
        <v>-0.0002525290037</v>
      </c>
      <c r="AQ26" s="191">
        <f>AK26/AI26</f>
        <v>-0.0255</v>
      </c>
      <c r="AR26" s="116"/>
      <c r="AS26" s="98"/>
      <c r="AT26" s="98"/>
      <c r="AU26" s="98"/>
      <c r="AV26" s="98"/>
      <c r="AW26" s="98"/>
      <c r="AX26" s="98"/>
      <c r="AY26" s="98"/>
      <c r="AZ26" s="98"/>
      <c r="BA26" s="98"/>
      <c r="BB26" s="98"/>
      <c r="BC26" s="98"/>
      <c r="BD26" s="98"/>
      <c r="BE26" s="98"/>
      <c r="BF26" s="98"/>
      <c r="BG26" s="98"/>
      <c r="BH26" s="98"/>
      <c r="BI26" s="98"/>
      <c r="BJ26" s="98"/>
      <c r="BK26" s="98"/>
      <c r="BL26" s="98"/>
      <c r="BM26" s="98"/>
      <c r="BN26" s="98"/>
    </row>
    <row r="27">
      <c r="A27" s="453"/>
      <c r="B27" s="128"/>
      <c r="C27" s="129"/>
      <c r="D27" s="130"/>
      <c r="E27" s="131"/>
      <c r="F27" s="132"/>
      <c r="G27" s="132"/>
      <c r="H27" s="132" t="str">
        <f>VLOOKUP(H26,VALIDATION!F:G,2,false)</f>
        <v>61dc5283a4eaad5dc976fcf2</v>
      </c>
      <c r="I27" s="133">
        <v>3.2</v>
      </c>
      <c r="J27" s="133">
        <v>1.45</v>
      </c>
      <c r="K27" s="130"/>
      <c r="L27" s="130"/>
      <c r="M27" s="130"/>
      <c r="N27" s="397" t="s">
        <v>820</v>
      </c>
      <c r="O27" s="303">
        <v>5.0</v>
      </c>
      <c r="P27" s="304">
        <v>7.0</v>
      </c>
      <c r="Q27" s="305">
        <v>5.0</v>
      </c>
      <c r="R27" s="306">
        <v>2.0</v>
      </c>
      <c r="S27" s="198"/>
      <c r="T27" s="199"/>
      <c r="U27" s="200"/>
      <c r="V27" s="201"/>
      <c r="W27" s="202"/>
      <c r="X27" s="202"/>
      <c r="Y27" s="376">
        <v>0.0</v>
      </c>
      <c r="Z27" s="377">
        <v>0.0</v>
      </c>
      <c r="AA27" s="345" t="s">
        <v>132</v>
      </c>
      <c r="AB27" s="141">
        <v>2.0</v>
      </c>
      <c r="AC27" s="142">
        <v>0.49840277777777775</v>
      </c>
      <c r="AD27" s="206" t="s">
        <v>140</v>
      </c>
      <c r="AE27" s="207" t="s">
        <v>133</v>
      </c>
      <c r="AF27" s="133" t="s">
        <v>133</v>
      </c>
      <c r="AG27" s="207">
        <v>1.72</v>
      </c>
      <c r="AH27" s="449">
        <v>10.0</v>
      </c>
      <c r="AI27" s="209"/>
      <c r="AJ27" s="207"/>
      <c r="AK27" s="210"/>
      <c r="AL27" s="114"/>
      <c r="AM27" s="211"/>
      <c r="AN27" s="132"/>
      <c r="AO27" s="132"/>
      <c r="AP27" s="149"/>
      <c r="AQ27" s="150"/>
      <c r="AR27" s="149"/>
      <c r="AS27" s="132"/>
      <c r="AT27" s="132"/>
      <c r="AU27" s="132"/>
      <c r="AV27" s="132"/>
      <c r="AW27" s="132"/>
      <c r="AX27" s="132"/>
      <c r="AY27" s="132"/>
      <c r="AZ27" s="132"/>
      <c r="BA27" s="132"/>
      <c r="BB27" s="132"/>
      <c r="BC27" s="132"/>
      <c r="BD27" s="132"/>
      <c r="BE27" s="132"/>
      <c r="BF27" s="132"/>
      <c r="BG27" s="132"/>
      <c r="BH27" s="132"/>
      <c r="BI27" s="132"/>
      <c r="BJ27" s="132"/>
      <c r="BK27" s="132"/>
      <c r="BL27" s="132"/>
      <c r="BM27" s="132"/>
      <c r="BN27" s="132"/>
    </row>
    <row r="28">
      <c r="A28" s="454"/>
      <c r="B28" s="94"/>
      <c r="C28" s="95"/>
      <c r="D28" s="96"/>
      <c r="E28" s="97"/>
      <c r="F28" s="98"/>
      <c r="G28" s="98"/>
      <c r="H28" s="98"/>
      <c r="I28" s="98"/>
      <c r="J28" s="98"/>
      <c r="K28" s="96"/>
      <c r="L28" s="96"/>
      <c r="M28" s="96"/>
      <c r="N28" s="270"/>
      <c r="O28" s="168">
        <v>5.0</v>
      </c>
      <c r="P28" s="169">
        <v>7.0</v>
      </c>
      <c r="Q28" s="294">
        <v>6.0</v>
      </c>
      <c r="R28" s="295">
        <v>2.0</v>
      </c>
      <c r="S28" s="198"/>
      <c r="T28" s="199"/>
      <c r="U28" s="200"/>
      <c r="V28" s="201"/>
      <c r="W28" s="202"/>
      <c r="X28" s="202"/>
      <c r="Y28" s="273">
        <v>0.0</v>
      </c>
      <c r="Z28" s="271">
        <v>0.0</v>
      </c>
      <c r="AA28" s="272" t="s">
        <v>133</v>
      </c>
      <c r="AB28" s="107">
        <v>3.0</v>
      </c>
      <c r="AC28" s="282"/>
      <c r="AD28" s="273" t="s">
        <v>179</v>
      </c>
      <c r="AE28" s="274" t="s">
        <v>133</v>
      </c>
      <c r="AF28" s="99" t="s">
        <v>166</v>
      </c>
      <c r="AG28" s="274">
        <v>1.76</v>
      </c>
      <c r="AH28" s="411">
        <v>19.49</v>
      </c>
      <c r="AI28" s="276"/>
      <c r="AJ28" s="274"/>
      <c r="AK28" s="277"/>
      <c r="AL28" s="114"/>
      <c r="AM28" s="278"/>
      <c r="AN28" s="98"/>
      <c r="AO28" s="98"/>
      <c r="AP28" s="116"/>
      <c r="AQ28" s="117"/>
      <c r="AR28" s="116"/>
      <c r="AS28" s="98"/>
      <c r="AT28" s="98"/>
      <c r="AU28" s="98"/>
      <c r="AV28" s="98"/>
      <c r="AW28" s="98"/>
      <c r="AX28" s="98"/>
      <c r="AY28" s="98"/>
      <c r="AZ28" s="98"/>
      <c r="BA28" s="98"/>
      <c r="BB28" s="98"/>
      <c r="BC28" s="98"/>
      <c r="BD28" s="98"/>
      <c r="BE28" s="98"/>
      <c r="BF28" s="98"/>
      <c r="BG28" s="98"/>
      <c r="BH28" s="98"/>
      <c r="BI28" s="98"/>
      <c r="BJ28" s="98"/>
      <c r="BK28" s="98"/>
      <c r="BL28" s="98"/>
      <c r="BM28" s="98"/>
      <c r="BN28" s="98"/>
    </row>
    <row r="29">
      <c r="A29" s="455"/>
      <c r="B29" s="313"/>
      <c r="C29" s="314"/>
      <c r="D29" s="315"/>
      <c r="E29" s="316"/>
      <c r="F29" s="317"/>
      <c r="G29" s="317"/>
      <c r="H29" s="317"/>
      <c r="I29" s="317"/>
      <c r="J29" s="317"/>
      <c r="K29" s="315"/>
      <c r="L29" s="315"/>
      <c r="M29" s="315"/>
      <c r="N29" s="383"/>
      <c r="O29" s="221">
        <v>5.0</v>
      </c>
      <c r="P29" s="222">
        <v>7.0</v>
      </c>
      <c r="Q29" s="298">
        <v>6.0</v>
      </c>
      <c r="R29" s="299">
        <v>2.0</v>
      </c>
      <c r="S29" s="300">
        <v>7.0</v>
      </c>
      <c r="T29" s="301">
        <v>6.0</v>
      </c>
      <c r="U29" s="227"/>
      <c r="V29" s="228"/>
      <c r="W29" s="229"/>
      <c r="X29" s="229"/>
      <c r="Y29" s="342"/>
      <c r="Z29" s="323"/>
      <c r="AA29" s="324"/>
      <c r="AB29" s="343"/>
      <c r="AC29" s="326"/>
      <c r="AD29" s="322" t="s">
        <v>142</v>
      </c>
      <c r="AE29" s="327"/>
      <c r="AF29" s="328"/>
      <c r="AG29" s="327"/>
      <c r="AH29" s="444"/>
      <c r="AI29" s="330"/>
      <c r="AJ29" s="331"/>
      <c r="AK29" s="332"/>
      <c r="AL29" s="114"/>
      <c r="AM29" s="333"/>
      <c r="AN29" s="317"/>
      <c r="AO29" s="317"/>
      <c r="AP29" s="334"/>
      <c r="AQ29" s="335"/>
      <c r="AR29" s="149"/>
      <c r="AS29" s="132"/>
      <c r="AT29" s="132"/>
      <c r="AU29" s="132"/>
      <c r="AV29" s="132"/>
      <c r="AW29" s="132"/>
      <c r="AX29" s="132"/>
      <c r="AY29" s="132"/>
      <c r="AZ29" s="132"/>
      <c r="BA29" s="132"/>
      <c r="BB29" s="132"/>
      <c r="BC29" s="132"/>
      <c r="BD29" s="132"/>
      <c r="BE29" s="132"/>
      <c r="BF29" s="132"/>
      <c r="BG29" s="132"/>
      <c r="BH29" s="132"/>
      <c r="BI29" s="132"/>
      <c r="BJ29" s="132"/>
      <c r="BK29" s="132"/>
      <c r="BL29" s="132"/>
      <c r="BM29" s="132"/>
      <c r="BN29" s="132"/>
    </row>
    <row r="30">
      <c r="A30" s="451" t="b">
        <v>0</v>
      </c>
      <c r="B30" s="161">
        <v>44585.0</v>
      </c>
      <c r="C30" s="162">
        <v>0.5807638888888889</v>
      </c>
      <c r="D30" s="163" t="s">
        <v>821</v>
      </c>
      <c r="E30" s="432" t="s">
        <v>16</v>
      </c>
      <c r="F30" s="379" t="s">
        <v>136</v>
      </c>
      <c r="G30" s="409"/>
      <c r="H30" s="165" t="s">
        <v>404</v>
      </c>
      <c r="I30" s="165" t="s">
        <v>822</v>
      </c>
      <c r="J30" s="165" t="s">
        <v>743</v>
      </c>
      <c r="K30" s="163" t="s">
        <v>822</v>
      </c>
      <c r="L30" s="163"/>
      <c r="M30" s="163"/>
      <c r="N30" s="336" t="s">
        <v>823</v>
      </c>
      <c r="O30" s="434">
        <v>4.0</v>
      </c>
      <c r="P30" s="435">
        <v>3.0</v>
      </c>
      <c r="Q30" s="284"/>
      <c r="R30" s="285"/>
      <c r="S30" s="172"/>
      <c r="T30" s="173"/>
      <c r="U30" s="174"/>
      <c r="V30" s="175"/>
      <c r="W30" s="176"/>
      <c r="X30" s="176"/>
      <c r="Y30" s="182">
        <v>0.0</v>
      </c>
      <c r="Z30" s="178">
        <v>0.0</v>
      </c>
      <c r="AA30" s="179" t="s">
        <v>132</v>
      </c>
      <c r="AB30" s="180">
        <v>1.0</v>
      </c>
      <c r="AC30" s="181">
        <v>0.543900462962963</v>
      </c>
      <c r="AD30" s="182" t="s">
        <v>140</v>
      </c>
      <c r="AE30" s="183" t="s">
        <v>133</v>
      </c>
      <c r="AF30" s="165" t="s">
        <v>166</v>
      </c>
      <c r="AG30" s="183">
        <v>1.13</v>
      </c>
      <c r="AH30" s="446">
        <v>38.46</v>
      </c>
      <c r="AI30" s="185">
        <v>5.0</v>
      </c>
      <c r="AJ30" s="183">
        <v>0.0</v>
      </c>
      <c r="AK30" s="186">
        <v>-2.25</v>
      </c>
      <c r="AL30" s="114"/>
      <c r="AM30" s="188">
        <f>AK30+AM26</f>
        <v>2016.81</v>
      </c>
      <c r="AN30" s="189">
        <f>IF(AM30&gt;AN26,AM30,AN26)</f>
        <v>2019.57</v>
      </c>
      <c r="AO30" s="189">
        <f>AM30-AN30</f>
        <v>-2.76</v>
      </c>
      <c r="AP30" s="190">
        <f>AO30/AN30</f>
        <v>-0.001366627549</v>
      </c>
      <c r="AQ30" s="191">
        <f>AK30/AI30</f>
        <v>-0.45</v>
      </c>
      <c r="AR30" s="116"/>
      <c r="AS30" s="98"/>
      <c r="AT30" s="98"/>
      <c r="AU30" s="98"/>
      <c r="AV30" s="98"/>
      <c r="AW30" s="98"/>
      <c r="AX30" s="98"/>
      <c r="AY30" s="98"/>
      <c r="AZ30" s="98"/>
      <c r="BA30" s="98"/>
      <c r="BB30" s="98"/>
      <c r="BC30" s="98"/>
      <c r="BD30" s="98"/>
      <c r="BE30" s="98"/>
      <c r="BF30" s="98"/>
      <c r="BG30" s="98"/>
      <c r="BH30" s="98"/>
      <c r="BI30" s="98"/>
      <c r="BJ30" s="98"/>
      <c r="BK30" s="98"/>
      <c r="BL30" s="98"/>
      <c r="BM30" s="98"/>
      <c r="BN30" s="98"/>
    </row>
    <row r="31">
      <c r="A31" s="453"/>
      <c r="B31" s="128"/>
      <c r="C31" s="129"/>
      <c r="D31" s="130"/>
      <c r="E31" s="131"/>
      <c r="F31" s="132"/>
      <c r="G31" s="132"/>
      <c r="H31" s="132" t="str">
        <f>VLOOKUP(H30,VALIDATION!F:G,2,false)</f>
        <v>61e871bfa4eaad5dc97701d0</v>
      </c>
      <c r="I31" s="133">
        <v>1.38</v>
      </c>
      <c r="J31" s="133">
        <v>3.7</v>
      </c>
      <c r="K31" s="130"/>
      <c r="L31" s="130"/>
      <c r="M31" s="130"/>
      <c r="N31" s="195"/>
      <c r="O31" s="369">
        <v>5.0</v>
      </c>
      <c r="P31" s="370">
        <v>3.0</v>
      </c>
      <c r="Q31" s="294"/>
      <c r="R31" s="295"/>
      <c r="S31" s="198"/>
      <c r="T31" s="199"/>
      <c r="U31" s="200"/>
      <c r="V31" s="201"/>
      <c r="W31" s="202"/>
      <c r="X31" s="202"/>
      <c r="Y31" s="376">
        <v>0.0</v>
      </c>
      <c r="Z31" s="377">
        <v>0.0</v>
      </c>
      <c r="AA31" s="205" t="s">
        <v>133</v>
      </c>
      <c r="AB31" s="141">
        <v>2.0</v>
      </c>
      <c r="AC31" s="142">
        <v>0.54625</v>
      </c>
      <c r="AD31" s="206" t="s">
        <v>179</v>
      </c>
      <c r="AE31" s="207" t="s">
        <v>133</v>
      </c>
      <c r="AF31" s="133" t="s">
        <v>133</v>
      </c>
      <c r="AG31" s="207">
        <v>1.09</v>
      </c>
      <c r="AH31" s="449">
        <v>39.87</v>
      </c>
      <c r="AI31" s="209"/>
      <c r="AJ31" s="207"/>
      <c r="AK31" s="210"/>
      <c r="AL31" s="114"/>
      <c r="AM31" s="211"/>
      <c r="AN31" s="132"/>
      <c r="AO31" s="132"/>
      <c r="AP31" s="149"/>
      <c r="AQ31" s="150"/>
      <c r="AR31" s="149"/>
      <c r="AS31" s="132"/>
      <c r="AT31" s="132"/>
      <c r="AU31" s="132"/>
      <c r="AV31" s="132"/>
      <c r="AW31" s="132"/>
      <c r="AX31" s="132"/>
      <c r="AY31" s="132"/>
      <c r="AZ31" s="132"/>
      <c r="BA31" s="132"/>
      <c r="BB31" s="132"/>
      <c r="BC31" s="132"/>
      <c r="BD31" s="132"/>
      <c r="BE31" s="132"/>
      <c r="BF31" s="132"/>
      <c r="BG31" s="132"/>
      <c r="BH31" s="132"/>
      <c r="BI31" s="132"/>
      <c r="BJ31" s="132"/>
      <c r="BK31" s="132"/>
      <c r="BL31" s="132"/>
      <c r="BM31" s="132"/>
      <c r="BN31" s="132"/>
    </row>
    <row r="32">
      <c r="A32" s="454"/>
      <c r="B32" s="94"/>
      <c r="C32" s="95"/>
      <c r="D32" s="96"/>
      <c r="E32" s="97"/>
      <c r="F32" s="98"/>
      <c r="G32" s="98"/>
      <c r="H32" s="98"/>
      <c r="I32" s="98"/>
      <c r="J32" s="98"/>
      <c r="K32" s="96"/>
      <c r="L32" s="96"/>
      <c r="M32" s="96"/>
      <c r="N32" s="279" t="s">
        <v>823</v>
      </c>
      <c r="O32" s="369">
        <v>5.0</v>
      </c>
      <c r="P32" s="370">
        <v>4.0</v>
      </c>
      <c r="Q32" s="294"/>
      <c r="R32" s="295"/>
      <c r="S32" s="198"/>
      <c r="T32" s="199"/>
      <c r="U32" s="200"/>
      <c r="V32" s="201"/>
      <c r="W32" s="202"/>
      <c r="X32" s="202"/>
      <c r="Y32" s="360">
        <v>0.0</v>
      </c>
      <c r="Z32" s="361">
        <v>0.0</v>
      </c>
      <c r="AA32" s="272" t="s">
        <v>132</v>
      </c>
      <c r="AB32" s="107">
        <v>3.0</v>
      </c>
      <c r="AC32" s="108">
        <v>0.5483101851851852</v>
      </c>
      <c r="AD32" s="273" t="s">
        <v>140</v>
      </c>
      <c r="AE32" s="274" t="s">
        <v>133</v>
      </c>
      <c r="AF32" s="99" t="s">
        <v>166</v>
      </c>
      <c r="AG32" s="274">
        <v>1.11</v>
      </c>
      <c r="AH32" s="411">
        <v>45.45</v>
      </c>
      <c r="AI32" s="276"/>
      <c r="AJ32" s="274"/>
      <c r="AK32" s="277"/>
      <c r="AL32" s="114"/>
      <c r="AM32" s="278"/>
      <c r="AN32" s="98"/>
      <c r="AO32" s="98"/>
      <c r="AP32" s="116"/>
      <c r="AQ32" s="117"/>
      <c r="AR32" s="116"/>
      <c r="AS32" s="98"/>
      <c r="AT32" s="98"/>
      <c r="AU32" s="98"/>
      <c r="AV32" s="98"/>
      <c r="AW32" s="98"/>
      <c r="AX32" s="98"/>
      <c r="AY32" s="98"/>
      <c r="AZ32" s="98"/>
      <c r="BA32" s="98"/>
      <c r="BB32" s="98"/>
      <c r="BC32" s="98"/>
      <c r="BD32" s="98"/>
      <c r="BE32" s="98"/>
      <c r="BF32" s="98"/>
      <c r="BG32" s="98"/>
      <c r="BH32" s="98"/>
      <c r="BI32" s="98"/>
      <c r="BJ32" s="98"/>
      <c r="BK32" s="98"/>
      <c r="BL32" s="98"/>
      <c r="BM32" s="98"/>
      <c r="BN32" s="98"/>
    </row>
    <row r="33">
      <c r="A33" s="453"/>
      <c r="B33" s="128"/>
      <c r="C33" s="129"/>
      <c r="D33" s="130"/>
      <c r="E33" s="131"/>
      <c r="F33" s="132"/>
      <c r="G33" s="132"/>
      <c r="H33" s="132"/>
      <c r="I33" s="132"/>
      <c r="J33" s="132"/>
      <c r="K33" s="130"/>
      <c r="L33" s="130"/>
      <c r="M33" s="130"/>
      <c r="N33" s="195"/>
      <c r="O33" s="369">
        <v>6.0</v>
      </c>
      <c r="P33" s="370">
        <v>4.0</v>
      </c>
      <c r="Q33" s="294"/>
      <c r="R33" s="295"/>
      <c r="S33" s="198"/>
      <c r="T33" s="199"/>
      <c r="U33" s="200"/>
      <c r="V33" s="201"/>
      <c r="W33" s="202"/>
      <c r="X33" s="202"/>
      <c r="Y33" s="376">
        <v>0.0</v>
      </c>
      <c r="Z33" s="377">
        <v>0.0</v>
      </c>
      <c r="AA33" s="205" t="s">
        <v>133</v>
      </c>
      <c r="AB33" s="141">
        <v>4.0</v>
      </c>
      <c r="AC33" s="142">
        <v>0.5519791666666667</v>
      </c>
      <c r="AD33" s="206" t="s">
        <v>179</v>
      </c>
      <c r="AE33" s="207" t="s">
        <v>133</v>
      </c>
      <c r="AF33" s="133" t="s">
        <v>133</v>
      </c>
      <c r="AG33" s="207">
        <v>1.09</v>
      </c>
      <c r="AH33" s="449">
        <v>46.28</v>
      </c>
      <c r="AI33" s="209"/>
      <c r="AJ33" s="207"/>
      <c r="AK33" s="210"/>
      <c r="AL33" s="114"/>
      <c r="AM33" s="211"/>
      <c r="AN33" s="132"/>
      <c r="AO33" s="132"/>
      <c r="AP33" s="149"/>
      <c r="AQ33" s="150"/>
      <c r="AR33" s="149"/>
      <c r="AS33" s="132"/>
      <c r="AT33" s="132"/>
      <c r="AU33" s="132"/>
      <c r="AV33" s="132"/>
      <c r="AW33" s="132"/>
      <c r="AX33" s="132"/>
      <c r="AY33" s="132"/>
      <c r="AZ33" s="132"/>
      <c r="BA33" s="132"/>
      <c r="BB33" s="132"/>
      <c r="BC33" s="132"/>
      <c r="BD33" s="132"/>
      <c r="BE33" s="132"/>
      <c r="BF33" s="132"/>
      <c r="BG33" s="132"/>
      <c r="BH33" s="132"/>
      <c r="BI33" s="132"/>
      <c r="BJ33" s="132"/>
      <c r="BK33" s="132"/>
      <c r="BL33" s="132"/>
      <c r="BM33" s="132"/>
      <c r="BN33" s="132"/>
    </row>
    <row r="34">
      <c r="A34" s="462"/>
      <c r="B34" s="215"/>
      <c r="C34" s="216"/>
      <c r="D34" s="217"/>
      <c r="E34" s="218"/>
      <c r="F34" s="219"/>
      <c r="G34" s="219"/>
      <c r="H34" s="219"/>
      <c r="I34" s="219"/>
      <c r="J34" s="219"/>
      <c r="K34" s="217"/>
      <c r="L34" s="217"/>
      <c r="M34" s="217"/>
      <c r="N34" s="220" t="s">
        <v>824</v>
      </c>
      <c r="O34" s="221">
        <v>6.0</v>
      </c>
      <c r="P34" s="222">
        <v>4.0</v>
      </c>
      <c r="Q34" s="298">
        <v>6.0</v>
      </c>
      <c r="R34" s="299">
        <v>4.0</v>
      </c>
      <c r="S34" s="225"/>
      <c r="T34" s="226"/>
      <c r="U34" s="227"/>
      <c r="V34" s="228"/>
      <c r="W34" s="229"/>
      <c r="X34" s="229"/>
      <c r="Y34" s="302"/>
      <c r="Z34" s="231"/>
      <c r="AA34" s="232"/>
      <c r="AB34" s="233"/>
      <c r="AC34" s="234"/>
      <c r="AD34" s="235" t="s">
        <v>142</v>
      </c>
      <c r="AE34" s="236"/>
      <c r="AF34" s="237"/>
      <c r="AG34" s="236"/>
      <c r="AH34" s="463"/>
      <c r="AI34" s="239"/>
      <c r="AJ34" s="240"/>
      <c r="AK34" s="241"/>
      <c r="AL34" s="114"/>
      <c r="AM34" s="243"/>
      <c r="AN34" s="219"/>
      <c r="AO34" s="219"/>
      <c r="AP34" s="244"/>
      <c r="AQ34" s="245"/>
      <c r="AR34" s="116"/>
      <c r="AS34" s="98"/>
      <c r="AT34" s="98"/>
      <c r="AU34" s="98"/>
      <c r="AV34" s="98"/>
      <c r="AW34" s="98"/>
      <c r="AX34" s="98"/>
      <c r="AY34" s="98"/>
      <c r="AZ34" s="98"/>
      <c r="BA34" s="98"/>
      <c r="BB34" s="98"/>
      <c r="BC34" s="98"/>
      <c r="BD34" s="98"/>
      <c r="BE34" s="98"/>
      <c r="BF34" s="98"/>
      <c r="BG34" s="98"/>
      <c r="BH34" s="98"/>
      <c r="BI34" s="98"/>
      <c r="BJ34" s="98"/>
      <c r="BK34" s="98"/>
      <c r="BL34" s="98"/>
      <c r="BM34" s="98"/>
      <c r="BN34" s="98"/>
    </row>
    <row r="35">
      <c r="A35" s="347" t="b">
        <v>0</v>
      </c>
      <c r="B35" s="247">
        <v>44585.0</v>
      </c>
      <c r="C35" s="248">
        <v>0.6841435185185185</v>
      </c>
      <c r="D35" s="249" t="s">
        <v>825</v>
      </c>
      <c r="E35" s="517" t="s">
        <v>16</v>
      </c>
      <c r="F35" s="358" t="s">
        <v>136</v>
      </c>
      <c r="G35" s="415"/>
      <c r="H35" s="251" t="s">
        <v>404</v>
      </c>
      <c r="I35" s="251" t="s">
        <v>405</v>
      </c>
      <c r="J35" s="251" t="s">
        <v>406</v>
      </c>
      <c r="K35" s="251" t="s">
        <v>406</v>
      </c>
      <c r="L35" s="251"/>
      <c r="M35" s="251"/>
      <c r="N35" s="286" t="s">
        <v>826</v>
      </c>
      <c r="O35" s="254">
        <v>0.0</v>
      </c>
      <c r="P35" s="255">
        <v>3.0</v>
      </c>
      <c r="Q35" s="170"/>
      <c r="R35" s="171"/>
      <c r="S35" s="172"/>
      <c r="T35" s="173"/>
      <c r="U35" s="174"/>
      <c r="V35" s="175"/>
      <c r="W35" s="176"/>
      <c r="X35" s="176"/>
      <c r="Y35" s="260">
        <v>0.0</v>
      </c>
      <c r="Z35" s="256">
        <v>0.0</v>
      </c>
      <c r="AA35" s="257" t="s">
        <v>133</v>
      </c>
      <c r="AB35" s="258">
        <v>1.0</v>
      </c>
      <c r="AC35" s="259">
        <v>0.5978125</v>
      </c>
      <c r="AD35" s="260" t="s">
        <v>140</v>
      </c>
      <c r="AE35" s="261" t="s">
        <v>133</v>
      </c>
      <c r="AF35" s="251" t="s">
        <v>166</v>
      </c>
      <c r="AG35" s="261">
        <v>1.34</v>
      </c>
      <c r="AH35" s="464">
        <v>29.41</v>
      </c>
      <c r="AI35" s="263">
        <v>10.0</v>
      </c>
      <c r="AJ35" s="261">
        <v>0.0</v>
      </c>
      <c r="AK35" s="264">
        <v>0.0</v>
      </c>
      <c r="AL35" s="114"/>
      <c r="AM35" s="265">
        <f>AK35+AM30</f>
        <v>2016.81</v>
      </c>
      <c r="AN35" s="266">
        <f>IF(AM35&gt;AN30,AM35,AN30)</f>
        <v>2019.57</v>
      </c>
      <c r="AO35" s="266">
        <f>AM35-AN35</f>
        <v>-2.76</v>
      </c>
      <c r="AP35" s="267">
        <f>AO35/AN35</f>
        <v>-0.001366627549</v>
      </c>
      <c r="AQ35" s="268">
        <f>AK35/AI35</f>
        <v>0</v>
      </c>
      <c r="AR35" s="149"/>
      <c r="AS35" s="132"/>
      <c r="AT35" s="132"/>
      <c r="AU35" s="132"/>
      <c r="AV35" s="132"/>
      <c r="AW35" s="132"/>
      <c r="AX35" s="132"/>
      <c r="AY35" s="132"/>
      <c r="AZ35" s="132"/>
      <c r="BA35" s="132"/>
      <c r="BB35" s="132"/>
      <c r="BC35" s="132"/>
      <c r="BD35" s="132"/>
      <c r="BE35" s="132"/>
      <c r="BF35" s="132"/>
      <c r="BG35" s="132"/>
      <c r="BH35" s="132"/>
      <c r="BI35" s="132"/>
      <c r="BJ35" s="132"/>
      <c r="BK35" s="132"/>
      <c r="BL35" s="132"/>
      <c r="BM35" s="132"/>
      <c r="BN35" s="132"/>
    </row>
    <row r="36">
      <c r="A36" s="454"/>
      <c r="B36" s="94"/>
      <c r="C36" s="95"/>
      <c r="D36" s="96"/>
      <c r="E36" s="97"/>
      <c r="F36" s="98"/>
      <c r="G36" s="98"/>
      <c r="H36" s="98" t="str">
        <f>VLOOKUP(H35,VALIDATION!F:G,2,false)</f>
        <v>61e871bfa4eaad5dc97701d0</v>
      </c>
      <c r="I36" s="99">
        <v>1.82</v>
      </c>
      <c r="J36" s="99">
        <v>2.2</v>
      </c>
      <c r="K36" s="96"/>
      <c r="L36" s="96"/>
      <c r="M36" s="96"/>
      <c r="N36" s="279" t="s">
        <v>827</v>
      </c>
      <c r="O36" s="168">
        <v>2.0</v>
      </c>
      <c r="P36" s="169">
        <v>6.0</v>
      </c>
      <c r="Q36" s="196"/>
      <c r="R36" s="197"/>
      <c r="S36" s="198"/>
      <c r="T36" s="199"/>
      <c r="U36" s="200"/>
      <c r="V36" s="201"/>
      <c r="W36" s="202"/>
      <c r="X36" s="202"/>
      <c r="Y36" s="273">
        <v>0.0</v>
      </c>
      <c r="Z36" s="271">
        <v>0.0</v>
      </c>
      <c r="AA36" s="272" t="s">
        <v>132</v>
      </c>
      <c r="AB36" s="107">
        <v>2.0</v>
      </c>
      <c r="AC36" s="108">
        <v>0.6101388888888889</v>
      </c>
      <c r="AD36" s="273" t="s">
        <v>179</v>
      </c>
      <c r="AE36" s="274" t="s">
        <v>133</v>
      </c>
      <c r="AF36" s="99" t="s">
        <v>133</v>
      </c>
      <c r="AG36" s="274">
        <v>1.34</v>
      </c>
      <c r="AH36" s="411">
        <v>29.41</v>
      </c>
      <c r="AI36" s="276"/>
      <c r="AJ36" s="274"/>
      <c r="AK36" s="277"/>
      <c r="AL36" s="114"/>
      <c r="AM36" s="278"/>
      <c r="AN36" s="98"/>
      <c r="AO36" s="98"/>
      <c r="AP36" s="116"/>
      <c r="AQ36" s="117"/>
      <c r="AR36" s="116"/>
      <c r="AS36" s="98"/>
      <c r="AT36" s="98"/>
      <c r="AU36" s="98"/>
      <c r="AV36" s="98"/>
      <c r="AW36" s="98"/>
      <c r="AX36" s="98"/>
      <c r="AY36" s="98"/>
      <c r="AZ36" s="98"/>
      <c r="BA36" s="98"/>
      <c r="BB36" s="98"/>
      <c r="BC36" s="98"/>
      <c r="BD36" s="98"/>
      <c r="BE36" s="98"/>
      <c r="BF36" s="98"/>
      <c r="BG36" s="98"/>
      <c r="BH36" s="98"/>
      <c r="BI36" s="98"/>
      <c r="BJ36" s="98"/>
      <c r="BK36" s="98"/>
      <c r="BL36" s="98"/>
      <c r="BM36" s="98"/>
      <c r="BN36" s="98"/>
    </row>
    <row r="37">
      <c r="A37" s="455"/>
      <c r="B37" s="313"/>
      <c r="C37" s="314"/>
      <c r="D37" s="315"/>
      <c r="E37" s="316"/>
      <c r="F37" s="317"/>
      <c r="G37" s="317"/>
      <c r="H37" s="317"/>
      <c r="I37" s="317"/>
      <c r="J37" s="317"/>
      <c r="K37" s="315"/>
      <c r="L37" s="315"/>
      <c r="M37" s="315"/>
      <c r="N37" s="383"/>
      <c r="O37" s="221">
        <v>2.0</v>
      </c>
      <c r="P37" s="222">
        <v>6.0</v>
      </c>
      <c r="Q37" s="298">
        <v>7.0</v>
      </c>
      <c r="R37" s="299">
        <v>5.0</v>
      </c>
      <c r="S37" s="300">
        <v>4.0</v>
      </c>
      <c r="T37" s="301">
        <v>6.0</v>
      </c>
      <c r="U37" s="227"/>
      <c r="V37" s="228"/>
      <c r="W37" s="229"/>
      <c r="X37" s="229"/>
      <c r="Y37" s="342"/>
      <c r="Z37" s="323"/>
      <c r="AA37" s="324"/>
      <c r="AB37" s="343"/>
      <c r="AC37" s="326"/>
      <c r="AD37" s="322" t="s">
        <v>142</v>
      </c>
      <c r="AE37" s="327"/>
      <c r="AF37" s="328"/>
      <c r="AG37" s="327"/>
      <c r="AH37" s="444"/>
      <c r="AI37" s="330"/>
      <c r="AJ37" s="331"/>
      <c r="AK37" s="332"/>
      <c r="AL37" s="114"/>
      <c r="AM37" s="333"/>
      <c r="AN37" s="317"/>
      <c r="AO37" s="317"/>
      <c r="AP37" s="334"/>
      <c r="AQ37" s="335"/>
      <c r="AR37" s="149"/>
      <c r="AS37" s="132"/>
      <c r="AT37" s="132"/>
      <c r="AU37" s="132"/>
      <c r="AV37" s="132"/>
      <c r="AW37" s="132"/>
      <c r="AX37" s="132"/>
      <c r="AY37" s="132"/>
      <c r="AZ37" s="132"/>
      <c r="BA37" s="132"/>
      <c r="BB37" s="132"/>
      <c r="BC37" s="132"/>
      <c r="BD37" s="132"/>
      <c r="BE37" s="132"/>
      <c r="BF37" s="132"/>
      <c r="BG37" s="132"/>
      <c r="BH37" s="132"/>
      <c r="BI37" s="132"/>
      <c r="BJ37" s="132"/>
      <c r="BK37" s="132"/>
      <c r="BL37" s="132"/>
      <c r="BM37" s="132"/>
      <c r="BN37" s="132"/>
    </row>
    <row r="38">
      <c r="A38" s="451" t="b">
        <v>0</v>
      </c>
      <c r="B38" s="161">
        <v>44585.0</v>
      </c>
      <c r="C38" s="162">
        <v>0.6841435185185185</v>
      </c>
      <c r="D38" s="163" t="s">
        <v>825</v>
      </c>
      <c r="E38" s="432" t="s">
        <v>16</v>
      </c>
      <c r="F38" s="379" t="s">
        <v>136</v>
      </c>
      <c r="G38" s="409"/>
      <c r="H38" s="165" t="s">
        <v>404</v>
      </c>
      <c r="I38" s="165" t="s">
        <v>405</v>
      </c>
      <c r="J38" s="165" t="s">
        <v>406</v>
      </c>
      <c r="K38" s="165" t="s">
        <v>406</v>
      </c>
      <c r="L38" s="165"/>
      <c r="M38" s="165"/>
      <c r="N38" s="336" t="s">
        <v>828</v>
      </c>
      <c r="O38" s="254">
        <v>2.0</v>
      </c>
      <c r="P38" s="255">
        <v>6.0</v>
      </c>
      <c r="Q38" s="284">
        <v>1.0</v>
      </c>
      <c r="R38" s="285">
        <v>0.0</v>
      </c>
      <c r="S38" s="172"/>
      <c r="T38" s="173"/>
      <c r="U38" s="174"/>
      <c r="V38" s="175"/>
      <c r="W38" s="176"/>
      <c r="X38" s="176"/>
      <c r="Y38" s="182">
        <v>0.0</v>
      </c>
      <c r="Z38" s="178">
        <v>0.0</v>
      </c>
      <c r="AA38" s="179" t="s">
        <v>133</v>
      </c>
      <c r="AB38" s="180">
        <v>1.0</v>
      </c>
      <c r="AC38" s="181">
        <v>0.6127662037037037</v>
      </c>
      <c r="AD38" s="182" t="s">
        <v>140</v>
      </c>
      <c r="AE38" s="183" t="s">
        <v>133</v>
      </c>
      <c r="AF38" s="165" t="s">
        <v>166</v>
      </c>
      <c r="AG38" s="183">
        <v>1.44</v>
      </c>
      <c r="AH38" s="446">
        <v>34.09</v>
      </c>
      <c r="AI38" s="185">
        <v>15.0</v>
      </c>
      <c r="AJ38" s="183">
        <v>0.0</v>
      </c>
      <c r="AK38" s="186">
        <v>-1.48</v>
      </c>
      <c r="AL38" s="114"/>
      <c r="AM38" s="188">
        <f>AK38+AM35</f>
        <v>2015.33</v>
      </c>
      <c r="AN38" s="189">
        <f>IF(AM38&gt;AN35,AM38,AN35)</f>
        <v>2019.57</v>
      </c>
      <c r="AO38" s="189">
        <f>AM38-AN38</f>
        <v>-4.24</v>
      </c>
      <c r="AP38" s="190">
        <f>AO38/AN38</f>
        <v>-0.002099456815</v>
      </c>
      <c r="AQ38" s="191">
        <f>AK38/AI38</f>
        <v>-0.09866666667</v>
      </c>
      <c r="AR38" s="116"/>
      <c r="AS38" s="98"/>
      <c r="AT38" s="98"/>
      <c r="AU38" s="98"/>
      <c r="AV38" s="98"/>
      <c r="AW38" s="98"/>
      <c r="AX38" s="98"/>
      <c r="AY38" s="98"/>
      <c r="AZ38" s="98"/>
      <c r="BA38" s="98"/>
      <c r="BB38" s="98"/>
      <c r="BC38" s="98"/>
      <c r="BD38" s="98"/>
      <c r="BE38" s="98"/>
      <c r="BF38" s="98"/>
      <c r="BG38" s="98"/>
      <c r="BH38" s="98"/>
      <c r="BI38" s="98"/>
      <c r="BJ38" s="98"/>
      <c r="BK38" s="98"/>
      <c r="BL38" s="98"/>
      <c r="BM38" s="98"/>
      <c r="BN38" s="98"/>
    </row>
    <row r="39">
      <c r="A39" s="453"/>
      <c r="B39" s="128"/>
      <c r="C39" s="129"/>
      <c r="D39" s="130"/>
      <c r="E39" s="131"/>
      <c r="F39" s="132"/>
      <c r="G39" s="132"/>
      <c r="H39" s="132" t="str">
        <f>VLOOKUP(H38,VALIDATION!F:G,2,false)</f>
        <v>61e871bfa4eaad5dc97701d0</v>
      </c>
      <c r="I39" s="133">
        <v>1.82</v>
      </c>
      <c r="J39" s="133">
        <v>2.2</v>
      </c>
      <c r="K39" s="130"/>
      <c r="L39" s="130"/>
      <c r="M39" s="130"/>
      <c r="N39" s="195"/>
      <c r="O39" s="168">
        <v>2.0</v>
      </c>
      <c r="P39" s="169">
        <v>6.0</v>
      </c>
      <c r="Q39" s="294">
        <v>1.0</v>
      </c>
      <c r="R39" s="295">
        <v>1.0</v>
      </c>
      <c r="S39" s="198"/>
      <c r="T39" s="199"/>
      <c r="U39" s="200"/>
      <c r="V39" s="201"/>
      <c r="W39" s="202"/>
      <c r="X39" s="202"/>
      <c r="Y39" s="206">
        <v>0.0</v>
      </c>
      <c r="Z39" s="204">
        <v>0.0</v>
      </c>
      <c r="AA39" s="205" t="s">
        <v>132</v>
      </c>
      <c r="AB39" s="141">
        <v>2.0</v>
      </c>
      <c r="AC39" s="142">
        <v>0.6155787037037037</v>
      </c>
      <c r="AD39" s="206" t="s">
        <v>179</v>
      </c>
      <c r="AE39" s="207" t="s">
        <v>133</v>
      </c>
      <c r="AF39" s="133" t="s">
        <v>133</v>
      </c>
      <c r="AG39" s="207">
        <v>1.34</v>
      </c>
      <c r="AH39" s="449">
        <v>35.57</v>
      </c>
      <c r="AI39" s="209"/>
      <c r="AJ39" s="207"/>
      <c r="AK39" s="210"/>
      <c r="AL39" s="114"/>
      <c r="AM39" s="211"/>
      <c r="AN39" s="132"/>
      <c r="AO39" s="132"/>
      <c r="AP39" s="149"/>
      <c r="AQ39" s="150"/>
      <c r="AR39" s="149"/>
      <c r="AS39" s="132"/>
      <c r="AT39" s="132"/>
      <c r="AU39" s="132"/>
      <c r="AV39" s="132"/>
      <c r="AW39" s="132"/>
      <c r="AX39" s="132"/>
      <c r="AY39" s="132"/>
      <c r="AZ39" s="132"/>
      <c r="BA39" s="132"/>
      <c r="BB39" s="132"/>
      <c r="BC39" s="132"/>
      <c r="BD39" s="132"/>
      <c r="BE39" s="132"/>
      <c r="BF39" s="132"/>
      <c r="BG39" s="132"/>
      <c r="BH39" s="132"/>
      <c r="BI39" s="132"/>
      <c r="BJ39" s="132"/>
      <c r="BK39" s="132"/>
      <c r="BL39" s="132"/>
      <c r="BM39" s="132"/>
      <c r="BN39" s="132"/>
    </row>
    <row r="40">
      <c r="A40" s="462"/>
      <c r="B40" s="215"/>
      <c r="C40" s="216"/>
      <c r="D40" s="217"/>
      <c r="E40" s="218"/>
      <c r="F40" s="219"/>
      <c r="G40" s="219"/>
      <c r="H40" s="219"/>
      <c r="I40" s="219"/>
      <c r="J40" s="219"/>
      <c r="K40" s="217"/>
      <c r="L40" s="217"/>
      <c r="M40" s="217"/>
      <c r="N40" s="220" t="s">
        <v>829</v>
      </c>
      <c r="O40" s="221">
        <v>2.0</v>
      </c>
      <c r="P40" s="222">
        <v>6.0</v>
      </c>
      <c r="Q40" s="340">
        <v>7.0</v>
      </c>
      <c r="R40" s="341">
        <v>5.0</v>
      </c>
      <c r="S40" s="371">
        <v>4.0</v>
      </c>
      <c r="T40" s="372">
        <v>6.0</v>
      </c>
      <c r="U40" s="227"/>
      <c r="V40" s="228"/>
      <c r="W40" s="229"/>
      <c r="X40" s="229"/>
      <c r="Y40" s="302"/>
      <c r="Z40" s="231"/>
      <c r="AA40" s="232"/>
      <c r="AB40" s="233"/>
      <c r="AC40" s="234"/>
      <c r="AD40" s="235" t="s">
        <v>142</v>
      </c>
      <c r="AE40" s="236"/>
      <c r="AF40" s="237"/>
      <c r="AG40" s="236"/>
      <c r="AH40" s="463"/>
      <c r="AI40" s="239"/>
      <c r="AJ40" s="240"/>
      <c r="AK40" s="241"/>
      <c r="AL40" s="114"/>
      <c r="AM40" s="243"/>
      <c r="AN40" s="219"/>
      <c r="AO40" s="219"/>
      <c r="AP40" s="244"/>
      <c r="AQ40" s="245"/>
      <c r="AR40" s="116"/>
      <c r="AS40" s="98"/>
      <c r="AT40" s="98"/>
      <c r="AU40" s="98"/>
      <c r="AV40" s="98"/>
      <c r="AW40" s="98"/>
      <c r="AX40" s="98"/>
      <c r="AY40" s="98"/>
      <c r="AZ40" s="98"/>
      <c r="BA40" s="98"/>
      <c r="BB40" s="98"/>
      <c r="BC40" s="98"/>
      <c r="BD40" s="98"/>
      <c r="BE40" s="98"/>
      <c r="BF40" s="98"/>
      <c r="BG40" s="98"/>
      <c r="BH40" s="98"/>
      <c r="BI40" s="98"/>
      <c r="BJ40" s="98"/>
      <c r="BK40" s="98"/>
      <c r="BL40" s="98"/>
      <c r="BM40" s="98"/>
      <c r="BN40" s="98"/>
    </row>
    <row r="41">
      <c r="A41" s="347" t="b">
        <v>0</v>
      </c>
      <c r="B41" s="247">
        <v>44585.0</v>
      </c>
      <c r="C41" s="248">
        <v>0.8619328703703704</v>
      </c>
      <c r="D41" s="249" t="s">
        <v>830</v>
      </c>
      <c r="E41" s="517" t="s">
        <v>16</v>
      </c>
      <c r="F41" s="358" t="s">
        <v>136</v>
      </c>
      <c r="G41" s="415"/>
      <c r="H41" s="251" t="s">
        <v>387</v>
      </c>
      <c r="I41" s="251" t="s">
        <v>581</v>
      </c>
      <c r="J41" s="251" t="s">
        <v>434</v>
      </c>
      <c r="K41" s="249" t="s">
        <v>434</v>
      </c>
      <c r="L41" s="249"/>
      <c r="M41" s="249"/>
      <c r="N41" s="286" t="s">
        <v>803</v>
      </c>
      <c r="O41" s="254">
        <v>2.0</v>
      </c>
      <c r="P41" s="255">
        <v>5.0</v>
      </c>
      <c r="Q41" s="170"/>
      <c r="R41" s="171"/>
      <c r="S41" s="172"/>
      <c r="T41" s="173"/>
      <c r="U41" s="174"/>
      <c r="V41" s="175"/>
      <c r="W41" s="176"/>
      <c r="X41" s="176"/>
      <c r="Y41" s="260">
        <v>0.0</v>
      </c>
      <c r="Z41" s="256">
        <v>0.0</v>
      </c>
      <c r="AA41" s="257" t="s">
        <v>133</v>
      </c>
      <c r="AB41" s="258">
        <v>1.0</v>
      </c>
      <c r="AC41" s="259">
        <v>0.8065393518518519</v>
      </c>
      <c r="AD41" s="260" t="s">
        <v>140</v>
      </c>
      <c r="AE41" s="261" t="s">
        <v>132</v>
      </c>
      <c r="AF41" s="251" t="s">
        <v>133</v>
      </c>
      <c r="AG41" s="261">
        <v>3.25</v>
      </c>
      <c r="AH41" s="464">
        <v>10.0</v>
      </c>
      <c r="AI41" s="263">
        <v>10.0</v>
      </c>
      <c r="AJ41" s="261">
        <v>0.0</v>
      </c>
      <c r="AK41" s="264">
        <v>-0.44</v>
      </c>
      <c r="AL41" s="114"/>
      <c r="AM41" s="265">
        <f>AK41+AM38</f>
        <v>2014.89</v>
      </c>
      <c r="AN41" s="266">
        <f>IF(AM41&gt;AN38,AM41,AN38)</f>
        <v>2019.57</v>
      </c>
      <c r="AO41" s="266">
        <f>AM41-AN41</f>
        <v>-4.68</v>
      </c>
      <c r="AP41" s="267">
        <f>AO41/AN41</f>
        <v>-0.002317324975</v>
      </c>
      <c r="AQ41" s="268">
        <f>AK41/AI41</f>
        <v>-0.044</v>
      </c>
      <c r="AR41" s="149"/>
      <c r="AS41" s="132"/>
      <c r="AT41" s="132"/>
      <c r="AU41" s="132"/>
      <c r="AV41" s="132"/>
      <c r="AW41" s="132"/>
      <c r="AX41" s="132"/>
      <c r="AY41" s="132"/>
      <c r="AZ41" s="132"/>
      <c r="BA41" s="132"/>
      <c r="BB41" s="132"/>
      <c r="BC41" s="132"/>
      <c r="BD41" s="132"/>
      <c r="BE41" s="132"/>
      <c r="BF41" s="132"/>
      <c r="BG41" s="132"/>
      <c r="BH41" s="132"/>
      <c r="BI41" s="132"/>
      <c r="BJ41" s="132"/>
      <c r="BK41" s="132"/>
      <c r="BL41" s="132"/>
      <c r="BM41" s="132"/>
      <c r="BN41" s="132"/>
    </row>
    <row r="42">
      <c r="A42" s="454"/>
      <c r="B42" s="94"/>
      <c r="C42" s="95"/>
      <c r="D42" s="96"/>
      <c r="E42" s="97"/>
      <c r="F42" s="98"/>
      <c r="G42" s="98"/>
      <c r="H42" s="98" t="str">
        <f>VLOOKUP(H41,VALIDATION!F:G,2,false)</f>
        <v>61e871d0a4eaad5dc97701d4</v>
      </c>
      <c r="I42" s="99">
        <v>1.52</v>
      </c>
      <c r="J42" s="99">
        <v>2.9</v>
      </c>
      <c r="K42" s="96"/>
      <c r="L42" s="96"/>
      <c r="M42" s="96"/>
      <c r="N42" s="270"/>
      <c r="O42" s="168">
        <v>2.0</v>
      </c>
      <c r="P42" s="169">
        <v>6.0</v>
      </c>
      <c r="Q42" s="196"/>
      <c r="R42" s="197"/>
      <c r="S42" s="198"/>
      <c r="T42" s="199"/>
      <c r="U42" s="200"/>
      <c r="V42" s="201"/>
      <c r="W42" s="202"/>
      <c r="X42" s="202"/>
      <c r="Y42" s="273">
        <v>0.0</v>
      </c>
      <c r="Z42" s="271">
        <v>0.0</v>
      </c>
      <c r="AA42" s="272" t="s">
        <v>132</v>
      </c>
      <c r="AB42" s="107">
        <v>2.0</v>
      </c>
      <c r="AC42" s="108">
        <v>0.8093981481481481</v>
      </c>
      <c r="AD42" s="273" t="s">
        <v>179</v>
      </c>
      <c r="AE42" s="274" t="s">
        <v>132</v>
      </c>
      <c r="AF42" s="99" t="s">
        <v>166</v>
      </c>
      <c r="AG42" s="274">
        <v>3.4</v>
      </c>
      <c r="AH42" s="411">
        <v>9.56</v>
      </c>
      <c r="AI42" s="276"/>
      <c r="AJ42" s="274"/>
      <c r="AK42" s="277"/>
      <c r="AL42" s="114"/>
      <c r="AM42" s="278"/>
      <c r="AN42" s="98"/>
      <c r="AO42" s="98"/>
      <c r="AP42" s="116"/>
      <c r="AQ42" s="117"/>
      <c r="AR42" s="116"/>
      <c r="AS42" s="98"/>
      <c r="AT42" s="98"/>
      <c r="AU42" s="98"/>
      <c r="AV42" s="98"/>
      <c r="AW42" s="98"/>
      <c r="AX42" s="98"/>
      <c r="AY42" s="98"/>
      <c r="AZ42" s="98"/>
      <c r="BA42" s="98"/>
      <c r="BB42" s="98"/>
      <c r="BC42" s="98"/>
      <c r="BD42" s="98"/>
      <c r="BE42" s="98"/>
      <c r="BF42" s="98"/>
      <c r="BG42" s="98"/>
      <c r="BH42" s="98"/>
      <c r="BI42" s="98"/>
      <c r="BJ42" s="98"/>
      <c r="BK42" s="98"/>
      <c r="BL42" s="98"/>
      <c r="BM42" s="98"/>
      <c r="BN42" s="98"/>
    </row>
    <row r="43">
      <c r="A43" s="455"/>
      <c r="B43" s="313"/>
      <c r="C43" s="314"/>
      <c r="D43" s="315"/>
      <c r="E43" s="316"/>
      <c r="F43" s="317"/>
      <c r="G43" s="317"/>
      <c r="H43" s="317"/>
      <c r="I43" s="317"/>
      <c r="J43" s="317"/>
      <c r="K43" s="315"/>
      <c r="L43" s="315"/>
      <c r="M43" s="315"/>
      <c r="N43" s="318" t="s">
        <v>831</v>
      </c>
      <c r="O43" s="221">
        <v>2.0</v>
      </c>
      <c r="P43" s="222">
        <v>6.0</v>
      </c>
      <c r="Q43" s="298">
        <v>6.0</v>
      </c>
      <c r="R43" s="299">
        <v>4.0</v>
      </c>
      <c r="S43" s="300">
        <v>0.0</v>
      </c>
      <c r="T43" s="301">
        <v>6.0</v>
      </c>
      <c r="U43" s="227"/>
      <c r="V43" s="228"/>
      <c r="W43" s="229"/>
      <c r="X43" s="229"/>
      <c r="Y43" s="342"/>
      <c r="Z43" s="323"/>
      <c r="AA43" s="324"/>
      <c r="AB43" s="343"/>
      <c r="AC43" s="326"/>
      <c r="AD43" s="322" t="s">
        <v>142</v>
      </c>
      <c r="AE43" s="327"/>
      <c r="AF43" s="328"/>
      <c r="AG43" s="327"/>
      <c r="AH43" s="444"/>
      <c r="AI43" s="330"/>
      <c r="AJ43" s="331"/>
      <c r="AK43" s="332"/>
      <c r="AL43" s="114"/>
      <c r="AM43" s="333"/>
      <c r="AN43" s="317"/>
      <c r="AO43" s="317"/>
      <c r="AP43" s="334"/>
      <c r="AQ43" s="335"/>
      <c r="AR43" s="149"/>
      <c r="AS43" s="132"/>
      <c r="AT43" s="132"/>
      <c r="AU43" s="132"/>
      <c r="AV43" s="132"/>
      <c r="AW43" s="132"/>
      <c r="AX43" s="132"/>
      <c r="AY43" s="132"/>
      <c r="AZ43" s="132"/>
      <c r="BA43" s="132"/>
      <c r="BB43" s="132"/>
      <c r="BC43" s="132"/>
      <c r="BD43" s="132"/>
      <c r="BE43" s="132"/>
      <c r="BF43" s="132"/>
      <c r="BG43" s="132"/>
      <c r="BH43" s="132"/>
      <c r="BI43" s="132"/>
      <c r="BJ43" s="132"/>
      <c r="BK43" s="132"/>
      <c r="BL43" s="132"/>
      <c r="BM43" s="132"/>
      <c r="BN43" s="132"/>
    </row>
    <row r="44">
      <c r="A44" s="451" t="b">
        <v>0</v>
      </c>
      <c r="B44" s="363">
        <v>44585.0</v>
      </c>
      <c r="C44" s="364">
        <v>0.9672453703703704</v>
      </c>
      <c r="D44" s="100" t="s">
        <v>832</v>
      </c>
      <c r="E44" s="365" t="s">
        <v>16</v>
      </c>
      <c r="F44" s="379" t="s">
        <v>136</v>
      </c>
      <c r="G44" s="98"/>
      <c r="H44" s="165" t="s">
        <v>387</v>
      </c>
      <c r="I44" s="99" t="s">
        <v>447</v>
      </c>
      <c r="J44" s="99" t="s">
        <v>561</v>
      </c>
      <c r="K44" s="100" t="s">
        <v>447</v>
      </c>
      <c r="L44" s="100"/>
      <c r="M44" s="100"/>
      <c r="N44" s="279" t="s">
        <v>823</v>
      </c>
      <c r="O44" s="168">
        <v>5.0</v>
      </c>
      <c r="P44" s="169">
        <v>4.0</v>
      </c>
      <c r="Q44" s="196"/>
      <c r="R44" s="197"/>
      <c r="S44" s="198"/>
      <c r="T44" s="199"/>
      <c r="U44" s="200"/>
      <c r="V44" s="201"/>
      <c r="W44" s="202"/>
      <c r="X44" s="202"/>
      <c r="Y44" s="360">
        <v>0.0</v>
      </c>
      <c r="Z44" s="361">
        <v>0.0</v>
      </c>
      <c r="AA44" s="272" t="s">
        <v>132</v>
      </c>
      <c r="AB44" s="107">
        <v>1.0</v>
      </c>
      <c r="AC44" s="108">
        <v>0.8911574074074075</v>
      </c>
      <c r="AD44" s="273" t="s">
        <v>140</v>
      </c>
      <c r="AE44" s="274" t="s">
        <v>132</v>
      </c>
      <c r="AF44" s="99" t="s">
        <v>166</v>
      </c>
      <c r="AG44" s="274">
        <v>1.46</v>
      </c>
      <c r="AH44" s="411">
        <v>32.6</v>
      </c>
      <c r="AI44" s="276">
        <v>15.0</v>
      </c>
      <c r="AJ44" s="274">
        <v>0.0</v>
      </c>
      <c r="AK44" s="277">
        <v>-11.33</v>
      </c>
      <c r="AL44" s="114"/>
      <c r="AM44" s="188">
        <f>AK44+AM41</f>
        <v>2003.56</v>
      </c>
      <c r="AN44" s="189">
        <f>IF(AM44&gt;AN41,AM44,AN41)</f>
        <v>2019.57</v>
      </c>
      <c r="AO44" s="189">
        <f>AM44-AN44</f>
        <v>-16.01</v>
      </c>
      <c r="AP44" s="190">
        <f>AO44/AN44</f>
        <v>-0.007927430097</v>
      </c>
      <c r="AQ44" s="191">
        <f>AK44/AI44</f>
        <v>-0.7553333333</v>
      </c>
      <c r="AR44" s="116"/>
      <c r="AS44" s="98"/>
      <c r="AT44" s="98"/>
      <c r="AU44" s="98"/>
      <c r="AV44" s="98"/>
      <c r="AW44" s="98"/>
      <c r="AX44" s="98"/>
      <c r="AY44" s="98"/>
      <c r="AZ44" s="98"/>
      <c r="BA44" s="98"/>
      <c r="BB44" s="98"/>
      <c r="BC44" s="98"/>
      <c r="BD44" s="98"/>
      <c r="BE44" s="98"/>
      <c r="BF44" s="98"/>
      <c r="BG44" s="98"/>
      <c r="BH44" s="98"/>
      <c r="BI44" s="98"/>
      <c r="BJ44" s="98"/>
      <c r="BK44" s="98"/>
      <c r="BL44" s="98"/>
      <c r="BM44" s="98"/>
      <c r="BN44" s="98"/>
    </row>
    <row r="45">
      <c r="A45" s="453"/>
      <c r="B45" s="128"/>
      <c r="C45" s="129"/>
      <c r="D45" s="130"/>
      <c r="E45" s="131"/>
      <c r="F45" s="132"/>
      <c r="G45" s="132"/>
      <c r="H45" s="132" t="str">
        <f>VLOOKUP(H44,VALIDATION!F:G,2,false)</f>
        <v>61e871d0a4eaad5dc97701d4</v>
      </c>
      <c r="I45" s="133">
        <v>2.1</v>
      </c>
      <c r="J45" s="133">
        <v>1.9</v>
      </c>
      <c r="K45" s="130"/>
      <c r="L45" s="130"/>
      <c r="M45" s="130"/>
      <c r="N45" s="195"/>
      <c r="O45" s="168">
        <v>6.0</v>
      </c>
      <c r="P45" s="169">
        <v>4.0</v>
      </c>
      <c r="Q45" s="196"/>
      <c r="R45" s="197"/>
      <c r="S45" s="198"/>
      <c r="T45" s="199"/>
      <c r="U45" s="200"/>
      <c r="V45" s="201"/>
      <c r="W45" s="202"/>
      <c r="X45" s="202"/>
      <c r="Y45" s="376">
        <v>0.0</v>
      </c>
      <c r="Z45" s="377">
        <v>0.0</v>
      </c>
      <c r="AA45" s="205" t="s">
        <v>133</v>
      </c>
      <c r="AB45" s="141">
        <v>2.0</v>
      </c>
      <c r="AC45" s="142">
        <v>0.8934837962962963</v>
      </c>
      <c r="AD45" s="206" t="s">
        <v>179</v>
      </c>
      <c r="AE45" s="207" t="s">
        <v>132</v>
      </c>
      <c r="AF45" s="133" t="s">
        <v>133</v>
      </c>
      <c r="AG45" s="207">
        <v>1.39</v>
      </c>
      <c r="AH45" s="449">
        <v>34.49</v>
      </c>
      <c r="AI45" s="209"/>
      <c r="AJ45" s="207"/>
      <c r="AK45" s="210"/>
      <c r="AL45" s="114"/>
      <c r="AM45" s="211"/>
      <c r="AN45" s="132"/>
      <c r="AO45" s="132"/>
      <c r="AP45" s="149"/>
      <c r="AQ45" s="150"/>
      <c r="AR45" s="149"/>
      <c r="AS45" s="132"/>
      <c r="AT45" s="132"/>
      <c r="AU45" s="132"/>
      <c r="AV45" s="132"/>
      <c r="AW45" s="132"/>
      <c r="AX45" s="132"/>
      <c r="AY45" s="132"/>
      <c r="AZ45" s="132"/>
      <c r="BA45" s="132"/>
      <c r="BB45" s="132"/>
      <c r="BC45" s="132"/>
      <c r="BD45" s="132"/>
      <c r="BE45" s="132"/>
      <c r="BF45" s="132"/>
      <c r="BG45" s="132"/>
      <c r="BH45" s="132"/>
      <c r="BI45" s="132"/>
      <c r="BJ45" s="132"/>
      <c r="BK45" s="132"/>
      <c r="BL45" s="132"/>
      <c r="BM45" s="132"/>
      <c r="BN45" s="132"/>
    </row>
    <row r="46">
      <c r="A46" s="454"/>
      <c r="B46" s="94"/>
      <c r="C46" s="95"/>
      <c r="D46" s="96"/>
      <c r="E46" s="97"/>
      <c r="F46" s="98"/>
      <c r="G46" s="98"/>
      <c r="H46" s="98"/>
      <c r="I46" s="98"/>
      <c r="J46" s="98"/>
      <c r="K46" s="96"/>
      <c r="L46" s="96"/>
      <c r="M46" s="96"/>
      <c r="N46" s="279" t="s">
        <v>828</v>
      </c>
      <c r="O46" s="303">
        <v>6.0</v>
      </c>
      <c r="P46" s="304">
        <v>4.0</v>
      </c>
      <c r="Q46" s="294">
        <v>0.0</v>
      </c>
      <c r="R46" s="295">
        <v>1.0</v>
      </c>
      <c r="S46" s="198"/>
      <c r="T46" s="199"/>
      <c r="U46" s="200"/>
      <c r="V46" s="201"/>
      <c r="W46" s="202"/>
      <c r="X46" s="202"/>
      <c r="Y46" s="360">
        <v>0.0</v>
      </c>
      <c r="Z46" s="361">
        <v>0.0</v>
      </c>
      <c r="AA46" s="272" t="s">
        <v>132</v>
      </c>
      <c r="AB46" s="107">
        <v>3.0</v>
      </c>
      <c r="AC46" s="108">
        <v>0.8966898148148148</v>
      </c>
      <c r="AD46" s="273" t="s">
        <v>140</v>
      </c>
      <c r="AE46" s="274" t="s">
        <v>132</v>
      </c>
      <c r="AF46" s="99" t="s">
        <v>166</v>
      </c>
      <c r="AG46" s="274">
        <v>1.44</v>
      </c>
      <c r="AH46" s="411">
        <v>34.09</v>
      </c>
      <c r="AI46" s="276"/>
      <c r="AJ46" s="274"/>
      <c r="AK46" s="277"/>
      <c r="AL46" s="114"/>
      <c r="AM46" s="278"/>
      <c r="AN46" s="98"/>
      <c r="AO46" s="98"/>
      <c r="AP46" s="116"/>
      <c r="AQ46" s="117"/>
      <c r="AR46" s="116"/>
      <c r="AS46" s="98"/>
      <c r="AT46" s="98"/>
      <c r="AU46" s="98"/>
      <c r="AV46" s="98"/>
      <c r="AW46" s="98"/>
      <c r="AX46" s="98"/>
      <c r="AY46" s="98"/>
      <c r="AZ46" s="98"/>
      <c r="BA46" s="98"/>
      <c r="BB46" s="98"/>
      <c r="BC46" s="98"/>
      <c r="BD46" s="98"/>
      <c r="BE46" s="98"/>
      <c r="BF46" s="98"/>
      <c r="BG46" s="98"/>
      <c r="BH46" s="98"/>
      <c r="BI46" s="98"/>
      <c r="BJ46" s="98"/>
      <c r="BK46" s="98"/>
      <c r="BL46" s="98"/>
      <c r="BM46" s="98"/>
      <c r="BN46" s="98"/>
    </row>
    <row r="47">
      <c r="A47" s="453"/>
      <c r="B47" s="128"/>
      <c r="C47" s="129"/>
      <c r="D47" s="130"/>
      <c r="E47" s="131"/>
      <c r="F47" s="132"/>
      <c r="G47" s="132"/>
      <c r="H47" s="132"/>
      <c r="I47" s="132"/>
      <c r="J47" s="132"/>
      <c r="K47" s="130"/>
      <c r="L47" s="130"/>
      <c r="M47" s="130"/>
      <c r="N47" s="195"/>
      <c r="O47" s="303">
        <v>6.0</v>
      </c>
      <c r="P47" s="304">
        <v>4.0</v>
      </c>
      <c r="Q47" s="294">
        <v>1.0</v>
      </c>
      <c r="R47" s="295">
        <v>1.0</v>
      </c>
      <c r="S47" s="198"/>
      <c r="T47" s="199"/>
      <c r="U47" s="200"/>
      <c r="V47" s="201"/>
      <c r="W47" s="202"/>
      <c r="X47" s="202"/>
      <c r="Y47" s="376">
        <v>0.0</v>
      </c>
      <c r="Z47" s="377">
        <v>0.0</v>
      </c>
      <c r="AA47" s="205" t="s">
        <v>133</v>
      </c>
      <c r="AB47" s="141">
        <v>4.0</v>
      </c>
      <c r="AC47" s="142">
        <v>0.8991898148148149</v>
      </c>
      <c r="AD47" s="206" t="s">
        <v>179</v>
      </c>
      <c r="AE47" s="207" t="s">
        <v>132</v>
      </c>
      <c r="AF47" s="133" t="s">
        <v>133</v>
      </c>
      <c r="AG47" s="207">
        <v>1.39</v>
      </c>
      <c r="AH47" s="449">
        <v>35.32</v>
      </c>
      <c r="AI47" s="209"/>
      <c r="AJ47" s="207"/>
      <c r="AK47" s="210"/>
      <c r="AL47" s="114"/>
      <c r="AM47" s="211"/>
      <c r="AN47" s="132"/>
      <c r="AO47" s="132"/>
      <c r="AP47" s="149"/>
      <c r="AQ47" s="150"/>
      <c r="AR47" s="149"/>
      <c r="AS47" s="132"/>
      <c r="AT47" s="132"/>
      <c r="AU47" s="132"/>
      <c r="AV47" s="132"/>
      <c r="AW47" s="132"/>
      <c r="AX47" s="132"/>
      <c r="AY47" s="132"/>
      <c r="AZ47" s="132"/>
      <c r="BA47" s="132"/>
      <c r="BB47" s="132"/>
      <c r="BC47" s="132"/>
      <c r="BD47" s="132"/>
      <c r="BE47" s="132"/>
      <c r="BF47" s="132"/>
      <c r="BG47" s="132"/>
      <c r="BH47" s="132"/>
      <c r="BI47" s="132"/>
      <c r="BJ47" s="132"/>
      <c r="BK47" s="132"/>
      <c r="BL47" s="132"/>
      <c r="BM47" s="132"/>
      <c r="BN47" s="132"/>
    </row>
    <row r="48">
      <c r="A48" s="454"/>
      <c r="B48" s="94"/>
      <c r="C48" s="95"/>
      <c r="D48" s="96"/>
      <c r="E48" s="97"/>
      <c r="F48" s="98"/>
      <c r="G48" s="98"/>
      <c r="H48" s="98"/>
      <c r="I48" s="98"/>
      <c r="J48" s="98"/>
      <c r="K48" s="96"/>
      <c r="L48" s="96"/>
      <c r="M48" s="96"/>
      <c r="N48" s="279" t="s">
        <v>828</v>
      </c>
      <c r="O48" s="303">
        <v>6.0</v>
      </c>
      <c r="P48" s="304">
        <v>4.0</v>
      </c>
      <c r="Q48" s="294">
        <v>1.0</v>
      </c>
      <c r="R48" s="295">
        <v>2.0</v>
      </c>
      <c r="S48" s="198"/>
      <c r="T48" s="199"/>
      <c r="U48" s="200"/>
      <c r="V48" s="201"/>
      <c r="W48" s="202"/>
      <c r="X48" s="202"/>
      <c r="Y48" s="360">
        <v>0.0</v>
      </c>
      <c r="Z48" s="361">
        <v>0.0</v>
      </c>
      <c r="AA48" s="272" t="s">
        <v>132</v>
      </c>
      <c r="AB48" s="107">
        <v>5.0</v>
      </c>
      <c r="AC48" s="108">
        <v>0.9011342592592593</v>
      </c>
      <c r="AD48" s="273" t="s">
        <v>140</v>
      </c>
      <c r="AE48" s="274" t="s">
        <v>132</v>
      </c>
      <c r="AF48" s="99" t="s">
        <v>166</v>
      </c>
      <c r="AG48" s="274">
        <v>1.48</v>
      </c>
      <c r="AH48" s="411">
        <v>31.25</v>
      </c>
      <c r="AI48" s="276"/>
      <c r="AJ48" s="274"/>
      <c r="AK48" s="277"/>
      <c r="AL48" s="114"/>
      <c r="AM48" s="278"/>
      <c r="AN48" s="98"/>
      <c r="AO48" s="98"/>
      <c r="AP48" s="116"/>
      <c r="AQ48" s="117"/>
      <c r="AR48" s="116"/>
      <c r="AS48" s="98"/>
      <c r="AT48" s="98"/>
      <c r="AU48" s="98"/>
      <c r="AV48" s="98"/>
      <c r="AW48" s="98"/>
      <c r="AX48" s="98"/>
      <c r="AY48" s="98"/>
      <c r="AZ48" s="98"/>
      <c r="BA48" s="98"/>
      <c r="BB48" s="98"/>
      <c r="BC48" s="98"/>
      <c r="BD48" s="98"/>
      <c r="BE48" s="98"/>
      <c r="BF48" s="98"/>
      <c r="BG48" s="98"/>
      <c r="BH48" s="98"/>
      <c r="BI48" s="98"/>
      <c r="BJ48" s="98"/>
      <c r="BK48" s="98"/>
      <c r="BL48" s="98"/>
      <c r="BM48" s="98"/>
      <c r="BN48" s="98"/>
    </row>
    <row r="49">
      <c r="A49" s="453"/>
      <c r="B49" s="128"/>
      <c r="C49" s="129"/>
      <c r="D49" s="130"/>
      <c r="E49" s="131"/>
      <c r="F49" s="132"/>
      <c r="G49" s="132"/>
      <c r="H49" s="132"/>
      <c r="I49" s="132"/>
      <c r="J49" s="132"/>
      <c r="K49" s="130"/>
      <c r="L49" s="130"/>
      <c r="M49" s="130"/>
      <c r="N49" s="195"/>
      <c r="O49" s="303">
        <v>6.0</v>
      </c>
      <c r="P49" s="304">
        <v>4.0</v>
      </c>
      <c r="Q49" s="294">
        <v>2.0</v>
      </c>
      <c r="R49" s="295">
        <v>2.0</v>
      </c>
      <c r="S49" s="198"/>
      <c r="T49" s="199"/>
      <c r="U49" s="200"/>
      <c r="V49" s="201"/>
      <c r="W49" s="202"/>
      <c r="X49" s="202"/>
      <c r="Y49" s="376">
        <v>0.0</v>
      </c>
      <c r="Z49" s="377">
        <v>0.0</v>
      </c>
      <c r="AA49" s="205" t="s">
        <v>133</v>
      </c>
      <c r="AB49" s="141">
        <v>6.0</v>
      </c>
      <c r="AC49" s="142">
        <v>0.9026273148148148</v>
      </c>
      <c r="AD49" s="206" t="s">
        <v>179</v>
      </c>
      <c r="AE49" s="207" t="s">
        <v>132</v>
      </c>
      <c r="AF49" s="133" t="s">
        <v>133</v>
      </c>
      <c r="AG49" s="207">
        <v>1.39</v>
      </c>
      <c r="AH49" s="449">
        <v>33.27</v>
      </c>
      <c r="AI49" s="209"/>
      <c r="AJ49" s="207"/>
      <c r="AK49" s="210"/>
      <c r="AL49" s="114"/>
      <c r="AM49" s="211"/>
      <c r="AN49" s="132"/>
      <c r="AO49" s="132"/>
      <c r="AP49" s="149"/>
      <c r="AQ49" s="150"/>
      <c r="AR49" s="149"/>
      <c r="AS49" s="132"/>
      <c r="AT49" s="132"/>
      <c r="AU49" s="132"/>
      <c r="AV49" s="132"/>
      <c r="AW49" s="132"/>
      <c r="AX49" s="132"/>
      <c r="AY49" s="132"/>
      <c r="AZ49" s="132"/>
      <c r="BA49" s="132"/>
      <c r="BB49" s="132"/>
      <c r="BC49" s="132"/>
      <c r="BD49" s="132"/>
      <c r="BE49" s="132"/>
      <c r="BF49" s="132"/>
      <c r="BG49" s="132"/>
      <c r="BH49" s="132"/>
      <c r="BI49" s="132"/>
      <c r="BJ49" s="132"/>
      <c r="BK49" s="132"/>
      <c r="BL49" s="132"/>
      <c r="BM49" s="132"/>
      <c r="BN49" s="132"/>
    </row>
    <row r="50">
      <c r="A50" s="454"/>
      <c r="B50" s="94"/>
      <c r="C50" s="95"/>
      <c r="D50" s="96"/>
      <c r="E50" s="97"/>
      <c r="F50" s="98"/>
      <c r="G50" s="98"/>
      <c r="H50" s="98"/>
      <c r="I50" s="98"/>
      <c r="J50" s="98"/>
      <c r="K50" s="96"/>
      <c r="L50" s="96"/>
      <c r="M50" s="96"/>
      <c r="N50" s="279" t="s">
        <v>828</v>
      </c>
      <c r="O50" s="303">
        <v>6.0</v>
      </c>
      <c r="P50" s="304">
        <v>4.0</v>
      </c>
      <c r="Q50" s="294">
        <v>2.0</v>
      </c>
      <c r="R50" s="295">
        <v>3.0</v>
      </c>
      <c r="S50" s="198"/>
      <c r="T50" s="199"/>
      <c r="U50" s="200"/>
      <c r="V50" s="201"/>
      <c r="W50" s="202"/>
      <c r="X50" s="202"/>
      <c r="Y50" s="360">
        <v>0.0</v>
      </c>
      <c r="Z50" s="361">
        <v>0.0</v>
      </c>
      <c r="AA50" s="272" t="s">
        <v>132</v>
      </c>
      <c r="AB50" s="107">
        <v>7.0</v>
      </c>
      <c r="AC50" s="108">
        <v>0.9049537037037036</v>
      </c>
      <c r="AD50" s="273" t="s">
        <v>140</v>
      </c>
      <c r="AE50" s="274" t="s">
        <v>132</v>
      </c>
      <c r="AF50" s="99" t="s">
        <v>166</v>
      </c>
      <c r="AG50" s="274">
        <v>1.42</v>
      </c>
      <c r="AH50" s="411">
        <v>35.71</v>
      </c>
      <c r="AI50" s="276"/>
      <c r="AJ50" s="274"/>
      <c r="AK50" s="277"/>
      <c r="AL50" s="114"/>
      <c r="AM50" s="278"/>
      <c r="AN50" s="98"/>
      <c r="AO50" s="98"/>
      <c r="AP50" s="116"/>
      <c r="AQ50" s="117"/>
      <c r="AR50" s="116"/>
      <c r="AS50" s="98"/>
      <c r="AT50" s="98"/>
      <c r="AU50" s="98"/>
      <c r="AV50" s="98"/>
      <c r="AW50" s="98"/>
      <c r="AX50" s="98"/>
      <c r="AY50" s="98"/>
      <c r="AZ50" s="98"/>
      <c r="BA50" s="98"/>
      <c r="BB50" s="98"/>
      <c r="BC50" s="98"/>
      <c r="BD50" s="98"/>
      <c r="BE50" s="98"/>
      <c r="BF50" s="98"/>
      <c r="BG50" s="98"/>
      <c r="BH50" s="98"/>
      <c r="BI50" s="98"/>
      <c r="BJ50" s="98"/>
      <c r="BK50" s="98"/>
      <c r="BL50" s="98"/>
      <c r="BM50" s="98"/>
      <c r="BN50" s="98"/>
    </row>
    <row r="51">
      <c r="A51" s="453"/>
      <c r="B51" s="128"/>
      <c r="C51" s="129"/>
      <c r="D51" s="130"/>
      <c r="E51" s="131"/>
      <c r="F51" s="132"/>
      <c r="G51" s="132"/>
      <c r="H51" s="132"/>
      <c r="I51" s="132"/>
      <c r="J51" s="132"/>
      <c r="K51" s="130"/>
      <c r="L51" s="130"/>
      <c r="M51" s="130"/>
      <c r="N51" s="195"/>
      <c r="O51" s="303">
        <v>6.0</v>
      </c>
      <c r="P51" s="304">
        <v>4.0</v>
      </c>
      <c r="Q51" s="294">
        <v>3.0</v>
      </c>
      <c r="R51" s="295">
        <v>3.0</v>
      </c>
      <c r="S51" s="198"/>
      <c r="T51" s="199"/>
      <c r="U51" s="200"/>
      <c r="V51" s="201"/>
      <c r="W51" s="202"/>
      <c r="X51" s="202"/>
      <c r="Y51" s="376">
        <v>0.0</v>
      </c>
      <c r="Z51" s="377">
        <v>0.0</v>
      </c>
      <c r="AA51" s="205" t="s">
        <v>133</v>
      </c>
      <c r="AB51" s="141">
        <v>8.0</v>
      </c>
      <c r="AC51" s="142">
        <v>0.9083564814814815</v>
      </c>
      <c r="AD51" s="206" t="s">
        <v>179</v>
      </c>
      <c r="AE51" s="207" t="s">
        <v>132</v>
      </c>
      <c r="AF51" s="133" t="s">
        <v>133</v>
      </c>
      <c r="AG51" s="207">
        <v>1.4</v>
      </c>
      <c r="AH51" s="449">
        <v>36.22</v>
      </c>
      <c r="AI51" s="209"/>
      <c r="AJ51" s="207"/>
      <c r="AK51" s="210"/>
      <c r="AL51" s="114"/>
      <c r="AM51" s="211"/>
      <c r="AN51" s="132"/>
      <c r="AO51" s="132"/>
      <c r="AP51" s="149"/>
      <c r="AQ51" s="150"/>
      <c r="AR51" s="149"/>
      <c r="AS51" s="132"/>
      <c r="AT51" s="132"/>
      <c r="AU51" s="132"/>
      <c r="AV51" s="132"/>
      <c r="AW51" s="132"/>
      <c r="AX51" s="132"/>
      <c r="AY51" s="132"/>
      <c r="AZ51" s="132"/>
      <c r="BA51" s="132"/>
      <c r="BB51" s="132"/>
      <c r="BC51" s="132"/>
      <c r="BD51" s="132"/>
      <c r="BE51" s="132"/>
      <c r="BF51" s="132"/>
      <c r="BG51" s="132"/>
      <c r="BH51" s="132"/>
      <c r="BI51" s="132"/>
      <c r="BJ51" s="132"/>
      <c r="BK51" s="132"/>
      <c r="BL51" s="132"/>
      <c r="BM51" s="132"/>
      <c r="BN51" s="132"/>
    </row>
    <row r="52">
      <c r="A52" s="454"/>
      <c r="B52" s="94"/>
      <c r="C52" s="95"/>
      <c r="D52" s="96"/>
      <c r="E52" s="97"/>
      <c r="F52" s="98"/>
      <c r="G52" s="98"/>
      <c r="H52" s="98"/>
      <c r="I52" s="98"/>
      <c r="J52" s="98"/>
      <c r="K52" s="96"/>
      <c r="L52" s="96"/>
      <c r="M52" s="96"/>
      <c r="N52" s="279" t="s">
        <v>828</v>
      </c>
      <c r="O52" s="303">
        <v>6.0</v>
      </c>
      <c r="P52" s="304">
        <v>4.0</v>
      </c>
      <c r="Q52" s="294">
        <v>3.0</v>
      </c>
      <c r="R52" s="295">
        <v>4.0</v>
      </c>
      <c r="S52" s="198"/>
      <c r="T52" s="199"/>
      <c r="U52" s="200"/>
      <c r="V52" s="201"/>
      <c r="W52" s="202"/>
      <c r="X52" s="202"/>
      <c r="Y52" s="360">
        <v>0.0</v>
      </c>
      <c r="Z52" s="361">
        <v>0.0</v>
      </c>
      <c r="AA52" s="272" t="s">
        <v>132</v>
      </c>
      <c r="AB52" s="107">
        <v>9.0</v>
      </c>
      <c r="AC52" s="108">
        <v>0.9115393518518519</v>
      </c>
      <c r="AD52" s="273" t="s">
        <v>140</v>
      </c>
      <c r="AE52" s="274" t="s">
        <v>132</v>
      </c>
      <c r="AF52" s="99" t="s">
        <v>166</v>
      </c>
      <c r="AG52" s="274">
        <v>1.46</v>
      </c>
      <c r="AH52" s="411">
        <v>32.6</v>
      </c>
      <c r="AI52" s="276"/>
      <c r="AJ52" s="274"/>
      <c r="AK52" s="277"/>
      <c r="AL52" s="114"/>
      <c r="AM52" s="278"/>
      <c r="AN52" s="98"/>
      <c r="AO52" s="98"/>
      <c r="AP52" s="116"/>
      <c r="AQ52" s="117"/>
      <c r="AR52" s="116"/>
      <c r="AS52" s="98"/>
      <c r="AT52" s="98"/>
      <c r="AU52" s="98"/>
      <c r="AV52" s="98"/>
      <c r="AW52" s="98"/>
      <c r="AX52" s="98"/>
      <c r="AY52" s="98"/>
      <c r="AZ52" s="98"/>
      <c r="BA52" s="98"/>
      <c r="BB52" s="98"/>
      <c r="BC52" s="98"/>
      <c r="BD52" s="98"/>
      <c r="BE52" s="98"/>
      <c r="BF52" s="98"/>
      <c r="BG52" s="98"/>
      <c r="BH52" s="98"/>
      <c r="BI52" s="98"/>
      <c r="BJ52" s="98"/>
      <c r="BK52" s="98"/>
      <c r="BL52" s="98"/>
      <c r="BM52" s="98"/>
      <c r="BN52" s="98"/>
    </row>
    <row r="53">
      <c r="A53" s="453"/>
      <c r="B53" s="128"/>
      <c r="C53" s="129"/>
      <c r="D53" s="130"/>
      <c r="E53" s="131"/>
      <c r="F53" s="132"/>
      <c r="G53" s="132"/>
      <c r="H53" s="132"/>
      <c r="I53" s="132"/>
      <c r="J53" s="132"/>
      <c r="K53" s="130"/>
      <c r="L53" s="130"/>
      <c r="M53" s="130"/>
      <c r="N53" s="195"/>
      <c r="O53" s="303">
        <v>6.0</v>
      </c>
      <c r="P53" s="304">
        <v>4.0</v>
      </c>
      <c r="Q53" s="294">
        <v>4.0</v>
      </c>
      <c r="R53" s="295">
        <v>4.0</v>
      </c>
      <c r="S53" s="198"/>
      <c r="T53" s="199"/>
      <c r="U53" s="200"/>
      <c r="V53" s="201"/>
      <c r="W53" s="202"/>
      <c r="X53" s="202"/>
      <c r="Y53" s="376">
        <v>0.0</v>
      </c>
      <c r="Z53" s="377">
        <v>0.0</v>
      </c>
      <c r="AA53" s="205" t="s">
        <v>133</v>
      </c>
      <c r="AB53" s="141">
        <v>10.0</v>
      </c>
      <c r="AC53" s="142">
        <v>0.9138541666666666</v>
      </c>
      <c r="AD53" s="206" t="s">
        <v>179</v>
      </c>
      <c r="AE53" s="207" t="s">
        <v>132</v>
      </c>
      <c r="AF53" s="133" t="s">
        <v>133</v>
      </c>
      <c r="AG53" s="207">
        <v>1.35</v>
      </c>
      <c r="AH53" s="449">
        <v>35.16</v>
      </c>
      <c r="AI53" s="209"/>
      <c r="AJ53" s="207"/>
      <c r="AK53" s="210"/>
      <c r="AL53" s="114"/>
      <c r="AM53" s="211"/>
      <c r="AN53" s="132"/>
      <c r="AO53" s="132"/>
      <c r="AP53" s="149"/>
      <c r="AQ53" s="150"/>
      <c r="AR53" s="149"/>
      <c r="AS53" s="132"/>
      <c r="AT53" s="132"/>
      <c r="AU53" s="132"/>
      <c r="AV53" s="132"/>
      <c r="AW53" s="132"/>
      <c r="AX53" s="132"/>
      <c r="AY53" s="132"/>
      <c r="AZ53" s="132"/>
      <c r="BA53" s="132"/>
      <c r="BB53" s="132"/>
      <c r="BC53" s="132"/>
      <c r="BD53" s="132"/>
      <c r="BE53" s="132"/>
      <c r="BF53" s="132"/>
      <c r="BG53" s="132"/>
      <c r="BH53" s="132"/>
      <c r="BI53" s="132"/>
      <c r="BJ53" s="132"/>
      <c r="BK53" s="132"/>
      <c r="BL53" s="132"/>
      <c r="BM53" s="132"/>
      <c r="BN53" s="132"/>
    </row>
    <row r="54">
      <c r="A54" s="454"/>
      <c r="B54" s="94"/>
      <c r="C54" s="95"/>
      <c r="D54" s="96"/>
      <c r="E54" s="97"/>
      <c r="F54" s="98"/>
      <c r="G54" s="98"/>
      <c r="H54" s="98"/>
      <c r="I54" s="98"/>
      <c r="J54" s="98"/>
      <c r="K54" s="96"/>
      <c r="L54" s="96"/>
      <c r="M54" s="96"/>
      <c r="N54" s="279" t="s">
        <v>828</v>
      </c>
      <c r="O54" s="303">
        <v>6.0</v>
      </c>
      <c r="P54" s="304">
        <v>4.0</v>
      </c>
      <c r="Q54" s="294">
        <v>4.0</v>
      </c>
      <c r="R54" s="295">
        <v>5.0</v>
      </c>
      <c r="S54" s="198"/>
      <c r="T54" s="199"/>
      <c r="U54" s="200"/>
      <c r="V54" s="201"/>
      <c r="W54" s="202"/>
      <c r="X54" s="202"/>
      <c r="Y54" s="360">
        <v>0.0</v>
      </c>
      <c r="Z54" s="361">
        <v>0.0</v>
      </c>
      <c r="AA54" s="272" t="s">
        <v>132</v>
      </c>
      <c r="AB54" s="107">
        <v>11.0</v>
      </c>
      <c r="AC54" s="491">
        <v>0.916400462962963</v>
      </c>
      <c r="AD54" s="273" t="s">
        <v>140</v>
      </c>
      <c r="AE54" s="274" t="s">
        <v>132</v>
      </c>
      <c r="AF54" s="99" t="s">
        <v>166</v>
      </c>
      <c r="AG54" s="274">
        <v>1.42</v>
      </c>
      <c r="AH54" s="411">
        <v>35.71</v>
      </c>
      <c r="AI54" s="276"/>
      <c r="AJ54" s="274"/>
      <c r="AK54" s="277"/>
      <c r="AL54" s="114"/>
      <c r="AM54" s="278"/>
      <c r="AN54" s="98"/>
      <c r="AO54" s="98"/>
      <c r="AP54" s="116"/>
      <c r="AQ54" s="117"/>
      <c r="AR54" s="116"/>
      <c r="AS54" s="98"/>
      <c r="AT54" s="98"/>
      <c r="AU54" s="98"/>
      <c r="AV54" s="98"/>
      <c r="AW54" s="98"/>
      <c r="AX54" s="98"/>
      <c r="AY54" s="98"/>
      <c r="AZ54" s="98"/>
      <c r="BA54" s="98"/>
      <c r="BB54" s="98"/>
      <c r="BC54" s="98"/>
      <c r="BD54" s="98"/>
      <c r="BE54" s="98"/>
      <c r="BF54" s="98"/>
      <c r="BG54" s="98"/>
      <c r="BH54" s="98"/>
      <c r="BI54" s="98"/>
      <c r="BJ54" s="98"/>
      <c r="BK54" s="98"/>
      <c r="BL54" s="98"/>
      <c r="BM54" s="98"/>
      <c r="BN54" s="98"/>
    </row>
    <row r="55">
      <c r="A55" s="453"/>
      <c r="B55" s="128"/>
      <c r="C55" s="129"/>
      <c r="D55" s="130"/>
      <c r="E55" s="131"/>
      <c r="F55" s="132"/>
      <c r="G55" s="132"/>
      <c r="H55" s="132"/>
      <c r="I55" s="132"/>
      <c r="J55" s="132"/>
      <c r="K55" s="130"/>
      <c r="L55" s="130"/>
      <c r="M55" s="130"/>
      <c r="N55" s="195"/>
      <c r="O55" s="303">
        <v>6.0</v>
      </c>
      <c r="P55" s="304">
        <v>4.0</v>
      </c>
      <c r="Q55" s="294">
        <v>5.0</v>
      </c>
      <c r="R55" s="295">
        <v>5.0</v>
      </c>
      <c r="S55" s="198"/>
      <c r="T55" s="199"/>
      <c r="U55" s="200"/>
      <c r="V55" s="201"/>
      <c r="W55" s="202"/>
      <c r="X55" s="202"/>
      <c r="Y55" s="376">
        <v>0.0</v>
      </c>
      <c r="Z55" s="377">
        <v>0.0</v>
      </c>
      <c r="AA55" s="205" t="s">
        <v>133</v>
      </c>
      <c r="AB55" s="141">
        <v>12.0</v>
      </c>
      <c r="AC55" s="142">
        <v>0.9197916666666667</v>
      </c>
      <c r="AD55" s="206" t="s">
        <v>179</v>
      </c>
      <c r="AE55" s="207" t="s">
        <v>132</v>
      </c>
      <c r="AF55" s="133" t="s">
        <v>133</v>
      </c>
      <c r="AG55" s="207">
        <v>1.37</v>
      </c>
      <c r="AH55" s="449">
        <v>37.01</v>
      </c>
      <c r="AI55" s="209"/>
      <c r="AJ55" s="207"/>
      <c r="AK55" s="210"/>
      <c r="AL55" s="114"/>
      <c r="AM55" s="211"/>
      <c r="AN55" s="132"/>
      <c r="AO55" s="132"/>
      <c r="AP55" s="149"/>
      <c r="AQ55" s="150"/>
      <c r="AR55" s="149"/>
      <c r="AS55" s="132"/>
      <c r="AT55" s="132"/>
      <c r="AU55" s="132"/>
      <c r="AV55" s="132"/>
      <c r="AW55" s="132"/>
      <c r="AX55" s="132"/>
      <c r="AY55" s="132"/>
      <c r="AZ55" s="132"/>
      <c r="BA55" s="132"/>
      <c r="BB55" s="132"/>
      <c r="BC55" s="132"/>
      <c r="BD55" s="132"/>
      <c r="BE55" s="132"/>
      <c r="BF55" s="132"/>
      <c r="BG55" s="132"/>
      <c r="BH55" s="132"/>
      <c r="BI55" s="132"/>
      <c r="BJ55" s="132"/>
      <c r="BK55" s="132"/>
      <c r="BL55" s="132"/>
      <c r="BM55" s="132"/>
      <c r="BN55" s="132"/>
    </row>
    <row r="56">
      <c r="A56" s="454"/>
      <c r="B56" s="94"/>
      <c r="C56" s="95"/>
      <c r="D56" s="96"/>
      <c r="E56" s="97"/>
      <c r="F56" s="98"/>
      <c r="G56" s="98"/>
      <c r="H56" s="98"/>
      <c r="I56" s="98"/>
      <c r="J56" s="98"/>
      <c r="K56" s="96"/>
      <c r="L56" s="96"/>
      <c r="M56" s="96"/>
      <c r="N56" s="279" t="s">
        <v>828</v>
      </c>
      <c r="O56" s="303">
        <v>6.0</v>
      </c>
      <c r="P56" s="304">
        <v>4.0</v>
      </c>
      <c r="Q56" s="294">
        <v>5.0</v>
      </c>
      <c r="R56" s="295">
        <v>6.0</v>
      </c>
      <c r="S56" s="198"/>
      <c r="T56" s="199"/>
      <c r="U56" s="200"/>
      <c r="V56" s="201"/>
      <c r="W56" s="202"/>
      <c r="X56" s="202"/>
      <c r="Y56" s="360">
        <v>0.0</v>
      </c>
      <c r="Z56" s="361">
        <v>0.0</v>
      </c>
      <c r="AA56" s="272" t="s">
        <v>132</v>
      </c>
      <c r="AB56" s="107">
        <v>13.0</v>
      </c>
      <c r="AC56" s="491">
        <v>0.921412037037037</v>
      </c>
      <c r="AD56" s="273" t="s">
        <v>140</v>
      </c>
      <c r="AE56" s="274" t="s">
        <v>132</v>
      </c>
      <c r="AF56" s="99" t="s">
        <v>166</v>
      </c>
      <c r="AG56" s="274">
        <v>1.47</v>
      </c>
      <c r="AH56" s="411">
        <v>31.91</v>
      </c>
      <c r="AI56" s="276"/>
      <c r="AJ56" s="274"/>
      <c r="AK56" s="277"/>
      <c r="AL56" s="114"/>
      <c r="AM56" s="278"/>
      <c r="AN56" s="98"/>
      <c r="AO56" s="98"/>
      <c r="AP56" s="116"/>
      <c r="AQ56" s="117"/>
      <c r="AR56" s="116"/>
      <c r="AS56" s="98"/>
      <c r="AT56" s="98"/>
      <c r="AU56" s="98"/>
      <c r="AV56" s="98"/>
      <c r="AW56" s="98"/>
      <c r="AX56" s="98"/>
      <c r="AY56" s="98"/>
      <c r="AZ56" s="98"/>
      <c r="BA56" s="98"/>
      <c r="BB56" s="98"/>
      <c r="BC56" s="98"/>
      <c r="BD56" s="98"/>
      <c r="BE56" s="98"/>
      <c r="BF56" s="98"/>
      <c r="BG56" s="98"/>
      <c r="BH56" s="98"/>
      <c r="BI56" s="98"/>
      <c r="BJ56" s="98"/>
      <c r="BK56" s="98"/>
      <c r="BL56" s="98"/>
      <c r="BM56" s="98"/>
      <c r="BN56" s="98"/>
    </row>
    <row r="57">
      <c r="A57" s="453"/>
      <c r="B57" s="128"/>
      <c r="C57" s="129"/>
      <c r="D57" s="130"/>
      <c r="E57" s="131"/>
      <c r="F57" s="132"/>
      <c r="G57" s="132"/>
      <c r="H57" s="132"/>
      <c r="I57" s="132"/>
      <c r="J57" s="132"/>
      <c r="K57" s="130"/>
      <c r="L57" s="130"/>
      <c r="M57" s="130"/>
      <c r="N57" s="195"/>
      <c r="O57" s="303">
        <v>6.0</v>
      </c>
      <c r="P57" s="304">
        <v>4.0</v>
      </c>
      <c r="Q57" s="294">
        <v>6.0</v>
      </c>
      <c r="R57" s="295">
        <v>6.0</v>
      </c>
      <c r="S57" s="198"/>
      <c r="T57" s="199"/>
      <c r="U57" s="200"/>
      <c r="V57" s="201"/>
      <c r="W57" s="202"/>
      <c r="X57" s="202"/>
      <c r="Y57" s="376">
        <v>0.0</v>
      </c>
      <c r="Z57" s="377">
        <v>0.0</v>
      </c>
      <c r="AA57" s="205" t="s">
        <v>133</v>
      </c>
      <c r="AB57" s="141">
        <v>14.0</v>
      </c>
      <c r="AC57" s="142">
        <v>0.9240972222222222</v>
      </c>
      <c r="AD57" s="206" t="s">
        <v>179</v>
      </c>
      <c r="AE57" s="207" t="s">
        <v>132</v>
      </c>
      <c r="AF57" s="133" t="s">
        <v>133</v>
      </c>
      <c r="AG57" s="207">
        <v>1.38</v>
      </c>
      <c r="AH57" s="449">
        <v>34.25</v>
      </c>
      <c r="AI57" s="209"/>
      <c r="AJ57" s="207"/>
      <c r="AK57" s="210"/>
      <c r="AL57" s="114"/>
      <c r="AM57" s="211"/>
      <c r="AN57" s="132"/>
      <c r="AO57" s="132"/>
      <c r="AP57" s="149"/>
      <c r="AQ57" s="150"/>
      <c r="AR57" s="149"/>
      <c r="AS57" s="132"/>
      <c r="AT57" s="132"/>
      <c r="AU57" s="132"/>
      <c r="AV57" s="132"/>
      <c r="AW57" s="132"/>
      <c r="AX57" s="132"/>
      <c r="AY57" s="132"/>
      <c r="AZ57" s="132"/>
      <c r="BA57" s="132"/>
      <c r="BB57" s="132"/>
      <c r="BC57" s="132"/>
      <c r="BD57" s="132"/>
      <c r="BE57" s="132"/>
      <c r="BF57" s="132"/>
      <c r="BG57" s="132"/>
      <c r="BH57" s="132"/>
      <c r="BI57" s="132"/>
      <c r="BJ57" s="132"/>
      <c r="BK57" s="132"/>
      <c r="BL57" s="132"/>
      <c r="BM57" s="132"/>
      <c r="BN57" s="132"/>
    </row>
    <row r="58">
      <c r="A58" s="462"/>
      <c r="B58" s="94"/>
      <c r="C58" s="95"/>
      <c r="D58" s="96"/>
      <c r="E58" s="97"/>
      <c r="F58" s="98"/>
      <c r="G58" s="98"/>
      <c r="H58" s="98"/>
      <c r="I58" s="98"/>
      <c r="J58" s="98"/>
      <c r="K58" s="96"/>
      <c r="L58" s="96"/>
      <c r="M58" s="96"/>
      <c r="N58" s="270"/>
      <c r="O58" s="168">
        <v>6.0</v>
      </c>
      <c r="P58" s="169">
        <v>4.0</v>
      </c>
      <c r="Q58" s="294">
        <v>6.0</v>
      </c>
      <c r="R58" s="295">
        <v>7.0</v>
      </c>
      <c r="S58" s="296">
        <v>7.0</v>
      </c>
      <c r="T58" s="297">
        <v>6.0</v>
      </c>
      <c r="U58" s="200"/>
      <c r="V58" s="201"/>
      <c r="W58" s="202"/>
      <c r="X58" s="202"/>
      <c r="Y58" s="360"/>
      <c r="Z58" s="361"/>
      <c r="AA58" s="106"/>
      <c r="AB58" s="281"/>
      <c r="AC58" s="282"/>
      <c r="AD58" s="273" t="s">
        <v>142</v>
      </c>
      <c r="AE58" s="110"/>
      <c r="AF58" s="99"/>
      <c r="AG58" s="110"/>
      <c r="AH58" s="427"/>
      <c r="AI58" s="239"/>
      <c r="AJ58" s="240"/>
      <c r="AK58" s="241"/>
      <c r="AL58" s="114"/>
      <c r="AM58" s="243"/>
      <c r="AN58" s="219"/>
      <c r="AO58" s="219"/>
      <c r="AP58" s="244"/>
      <c r="AQ58" s="245"/>
      <c r="AR58" s="116"/>
      <c r="AS58" s="98"/>
      <c r="AT58" s="98"/>
      <c r="AU58" s="98"/>
      <c r="AV58" s="98"/>
      <c r="AW58" s="98"/>
      <c r="AX58" s="98"/>
      <c r="AY58" s="98"/>
      <c r="AZ58" s="98"/>
      <c r="BA58" s="98"/>
      <c r="BB58" s="98"/>
      <c r="BC58" s="98"/>
      <c r="BD58" s="98"/>
      <c r="BE58" s="98"/>
      <c r="BF58" s="98"/>
      <c r="BG58" s="98"/>
      <c r="BH58" s="98"/>
      <c r="BI58" s="98"/>
      <c r="BJ58" s="98"/>
      <c r="BK58" s="98"/>
      <c r="BL58" s="98"/>
      <c r="BM58" s="98"/>
      <c r="BN58" s="98"/>
    </row>
    <row r="59">
      <c r="A59" s="347" t="b">
        <v>0</v>
      </c>
      <c r="B59" s="247">
        <v>44586.0</v>
      </c>
      <c r="C59" s="248">
        <v>0.5183564814814815</v>
      </c>
      <c r="D59" s="249" t="s">
        <v>833</v>
      </c>
      <c r="E59" s="250" t="s">
        <v>16</v>
      </c>
      <c r="F59" s="358" t="s">
        <v>136</v>
      </c>
      <c r="G59" s="251"/>
      <c r="H59" s="251" t="s">
        <v>404</v>
      </c>
      <c r="I59" s="251" t="s">
        <v>834</v>
      </c>
      <c r="J59" s="251" t="s">
        <v>835</v>
      </c>
      <c r="K59" s="249" t="s">
        <v>834</v>
      </c>
      <c r="L59" s="249"/>
      <c r="M59" s="249"/>
      <c r="N59" s="286" t="s">
        <v>823</v>
      </c>
      <c r="O59" s="254">
        <v>2.0</v>
      </c>
      <c r="P59" s="255">
        <v>1.0</v>
      </c>
      <c r="Q59" s="170"/>
      <c r="R59" s="171"/>
      <c r="S59" s="172"/>
      <c r="T59" s="173"/>
      <c r="U59" s="174"/>
      <c r="V59" s="175"/>
      <c r="W59" s="176"/>
      <c r="X59" s="176"/>
      <c r="Y59" s="402">
        <v>0.0</v>
      </c>
      <c r="Z59" s="403">
        <v>0.0</v>
      </c>
      <c r="AA59" s="257" t="s">
        <v>132</v>
      </c>
      <c r="AB59" s="258">
        <v>1.0</v>
      </c>
      <c r="AC59" s="259">
        <v>0.48563657407407407</v>
      </c>
      <c r="AD59" s="260" t="s">
        <v>140</v>
      </c>
      <c r="AE59" s="261" t="s">
        <v>132</v>
      </c>
      <c r="AF59" s="251" t="s">
        <v>166</v>
      </c>
      <c r="AG59" s="261">
        <v>1.32</v>
      </c>
      <c r="AH59" s="464">
        <v>31.24</v>
      </c>
      <c r="AI59" s="263">
        <v>10.0</v>
      </c>
      <c r="AJ59" s="261">
        <v>0.0</v>
      </c>
      <c r="AK59" s="264">
        <v>-8.05</v>
      </c>
      <c r="AL59" s="114"/>
      <c r="AM59" s="265">
        <f>AK59+AM44</f>
        <v>1995.51</v>
      </c>
      <c r="AN59" s="266">
        <f>IF(AM59&gt;AN44,AM59,AN44)</f>
        <v>2019.57</v>
      </c>
      <c r="AO59" s="266">
        <f>AM59-AN59</f>
        <v>-24.06</v>
      </c>
      <c r="AP59" s="267">
        <f>AO59/AN59</f>
        <v>-0.01191342712</v>
      </c>
      <c r="AQ59" s="268">
        <f>AK59/AI59</f>
        <v>-0.805</v>
      </c>
      <c r="AR59" s="149"/>
      <c r="AS59" s="132"/>
      <c r="AT59" s="132"/>
      <c r="AU59" s="132"/>
      <c r="AV59" s="132"/>
      <c r="AW59" s="132"/>
      <c r="AX59" s="132"/>
      <c r="AY59" s="132"/>
      <c r="AZ59" s="132"/>
      <c r="BA59" s="132"/>
      <c r="BB59" s="132"/>
      <c r="BC59" s="132"/>
      <c r="BD59" s="132"/>
      <c r="BE59" s="132"/>
      <c r="BF59" s="132"/>
      <c r="BG59" s="132"/>
      <c r="BH59" s="132"/>
      <c r="BI59" s="132"/>
      <c r="BJ59" s="132"/>
      <c r="BK59" s="132"/>
      <c r="BL59" s="132"/>
      <c r="BM59" s="132"/>
      <c r="BN59" s="132"/>
    </row>
    <row r="60">
      <c r="A60" s="454"/>
      <c r="B60" s="94"/>
      <c r="C60" s="95"/>
      <c r="D60" s="96"/>
      <c r="E60" s="97"/>
      <c r="F60" s="98"/>
      <c r="G60" s="98"/>
      <c r="H60" s="98" t="str">
        <f>VLOOKUP(H59,VALIDATION!F:G,2,false)</f>
        <v>61e871bfa4eaad5dc97701d0</v>
      </c>
      <c r="I60" s="99">
        <v>1.82</v>
      </c>
      <c r="J60" s="99">
        <v>2.2</v>
      </c>
      <c r="K60" s="96"/>
      <c r="L60" s="96"/>
      <c r="M60" s="96"/>
      <c r="N60" s="270"/>
      <c r="O60" s="168">
        <v>3.0</v>
      </c>
      <c r="P60" s="169">
        <v>1.0</v>
      </c>
      <c r="Q60" s="196"/>
      <c r="R60" s="197"/>
      <c r="S60" s="198"/>
      <c r="T60" s="199"/>
      <c r="U60" s="200"/>
      <c r="V60" s="201"/>
      <c r="W60" s="202"/>
      <c r="X60" s="202"/>
      <c r="Y60" s="360">
        <v>0.0</v>
      </c>
      <c r="Z60" s="361">
        <v>0.0</v>
      </c>
      <c r="AA60" s="272" t="s">
        <v>133</v>
      </c>
      <c r="AB60" s="107">
        <v>2.0</v>
      </c>
      <c r="AC60" s="108">
        <v>0.48736111111111113</v>
      </c>
      <c r="AD60" s="273" t="s">
        <v>179</v>
      </c>
      <c r="AE60" s="274" t="s">
        <v>132</v>
      </c>
      <c r="AF60" s="99" t="s">
        <v>133</v>
      </c>
      <c r="AG60" s="274">
        <v>1.24</v>
      </c>
      <c r="AH60" s="411">
        <v>33.53</v>
      </c>
      <c r="AI60" s="276"/>
      <c r="AJ60" s="274"/>
      <c r="AK60" s="277"/>
      <c r="AL60" s="114"/>
      <c r="AM60" s="278"/>
      <c r="AN60" s="98"/>
      <c r="AO60" s="98"/>
      <c r="AP60" s="116"/>
      <c r="AQ60" s="117"/>
      <c r="AR60" s="116"/>
      <c r="AS60" s="98"/>
      <c r="AT60" s="98"/>
      <c r="AU60" s="98"/>
      <c r="AV60" s="98"/>
      <c r="AW60" s="98"/>
      <c r="AX60" s="98"/>
      <c r="AY60" s="98"/>
      <c r="AZ60" s="98"/>
      <c r="BA60" s="98"/>
      <c r="BB60" s="98"/>
      <c r="BC60" s="98"/>
      <c r="BD60" s="98"/>
      <c r="BE60" s="98"/>
      <c r="BF60" s="98"/>
      <c r="BG60" s="98"/>
      <c r="BH60" s="98"/>
      <c r="BI60" s="98"/>
      <c r="BJ60" s="98"/>
      <c r="BK60" s="98"/>
      <c r="BL60" s="98"/>
      <c r="BM60" s="98"/>
      <c r="BN60" s="98"/>
    </row>
    <row r="61">
      <c r="A61" s="453"/>
      <c r="B61" s="128"/>
      <c r="C61" s="129"/>
      <c r="D61" s="130"/>
      <c r="E61" s="131"/>
      <c r="F61" s="132"/>
      <c r="G61" s="132"/>
      <c r="H61" s="132"/>
      <c r="I61" s="132"/>
      <c r="J61" s="132"/>
      <c r="K61" s="130"/>
      <c r="L61" s="130"/>
      <c r="M61" s="130"/>
      <c r="N61" s="473" t="s">
        <v>823</v>
      </c>
      <c r="O61" s="542">
        <v>3.0</v>
      </c>
      <c r="P61" s="543">
        <v>2.0</v>
      </c>
      <c r="Q61" s="196"/>
      <c r="R61" s="197"/>
      <c r="S61" s="198"/>
      <c r="T61" s="199"/>
      <c r="U61" s="200"/>
      <c r="V61" s="201"/>
      <c r="W61" s="202"/>
      <c r="X61" s="202"/>
      <c r="Y61" s="376">
        <v>0.0</v>
      </c>
      <c r="Z61" s="377">
        <v>0.0</v>
      </c>
      <c r="AA61" s="205" t="s">
        <v>132</v>
      </c>
      <c r="AB61" s="141">
        <v>3.0</v>
      </c>
      <c r="AC61" s="142">
        <v>0.4894907407407407</v>
      </c>
      <c r="AD61" s="206" t="s">
        <v>140</v>
      </c>
      <c r="AE61" s="207" t="s">
        <v>132</v>
      </c>
      <c r="AF61" s="133" t="s">
        <v>166</v>
      </c>
      <c r="AG61" s="207">
        <v>1.28</v>
      </c>
      <c r="AH61" s="449">
        <v>35.71</v>
      </c>
      <c r="AI61" s="209"/>
      <c r="AJ61" s="207"/>
      <c r="AK61" s="210"/>
      <c r="AL61" s="114"/>
      <c r="AM61" s="211"/>
      <c r="AN61" s="132"/>
      <c r="AO61" s="132"/>
      <c r="AP61" s="149"/>
      <c r="AQ61" s="150"/>
      <c r="AR61" s="149"/>
      <c r="AS61" s="132"/>
      <c r="AT61" s="132"/>
      <c r="AU61" s="132"/>
      <c r="AV61" s="132"/>
      <c r="AW61" s="132"/>
      <c r="AX61" s="132"/>
      <c r="AY61" s="132"/>
      <c r="AZ61" s="132"/>
      <c r="BA61" s="132"/>
      <c r="BB61" s="132"/>
      <c r="BC61" s="132"/>
      <c r="BD61" s="132"/>
      <c r="BE61" s="132"/>
      <c r="BF61" s="132"/>
      <c r="BG61" s="132"/>
      <c r="BH61" s="132"/>
      <c r="BI61" s="132"/>
      <c r="BJ61" s="132"/>
      <c r="BK61" s="132"/>
      <c r="BL61" s="132"/>
      <c r="BM61" s="132"/>
      <c r="BN61" s="132"/>
    </row>
    <row r="62">
      <c r="A62" s="454"/>
      <c r="B62" s="94"/>
      <c r="C62" s="95"/>
      <c r="D62" s="96"/>
      <c r="E62" s="97"/>
      <c r="F62" s="98"/>
      <c r="G62" s="98"/>
      <c r="H62" s="98"/>
      <c r="I62" s="98"/>
      <c r="J62" s="98"/>
      <c r="K62" s="96"/>
      <c r="L62" s="96"/>
      <c r="M62" s="96"/>
      <c r="N62" s="270"/>
      <c r="O62" s="168">
        <v>4.0</v>
      </c>
      <c r="P62" s="169">
        <v>2.0</v>
      </c>
      <c r="Q62" s="196"/>
      <c r="R62" s="197"/>
      <c r="S62" s="198"/>
      <c r="T62" s="199"/>
      <c r="U62" s="200"/>
      <c r="V62" s="201"/>
      <c r="W62" s="202"/>
      <c r="X62" s="202"/>
      <c r="Y62" s="360">
        <v>0.0</v>
      </c>
      <c r="Z62" s="361">
        <v>0.0</v>
      </c>
      <c r="AA62" s="272" t="s">
        <v>133</v>
      </c>
      <c r="AB62" s="107">
        <v>4.0</v>
      </c>
      <c r="AC62" s="108">
        <v>0.4921064814814815</v>
      </c>
      <c r="AD62" s="273" t="s">
        <v>179</v>
      </c>
      <c r="AE62" s="274" t="s">
        <v>132</v>
      </c>
      <c r="AF62" s="99" t="s">
        <v>133</v>
      </c>
      <c r="AG62" s="274">
        <v>1.21</v>
      </c>
      <c r="AH62" s="411">
        <v>37.57</v>
      </c>
      <c r="AI62" s="276"/>
      <c r="AJ62" s="274"/>
      <c r="AK62" s="277"/>
      <c r="AL62" s="114"/>
      <c r="AM62" s="278"/>
      <c r="AN62" s="98"/>
      <c r="AO62" s="98"/>
      <c r="AP62" s="116"/>
      <c r="AQ62" s="117"/>
      <c r="AR62" s="116"/>
      <c r="AS62" s="98"/>
      <c r="AT62" s="98"/>
      <c r="AU62" s="98"/>
      <c r="AV62" s="98"/>
      <c r="AW62" s="98"/>
      <c r="AX62" s="98"/>
      <c r="AY62" s="98"/>
      <c r="AZ62" s="98"/>
      <c r="BA62" s="98"/>
      <c r="BB62" s="98"/>
      <c r="BC62" s="98"/>
      <c r="BD62" s="98"/>
      <c r="BE62" s="98"/>
      <c r="BF62" s="98"/>
      <c r="BG62" s="98"/>
      <c r="BH62" s="98"/>
      <c r="BI62" s="98"/>
      <c r="BJ62" s="98"/>
      <c r="BK62" s="98"/>
      <c r="BL62" s="98"/>
      <c r="BM62" s="98"/>
      <c r="BN62" s="98"/>
    </row>
    <row r="63">
      <c r="A63" s="453"/>
      <c r="B63" s="128"/>
      <c r="C63" s="129"/>
      <c r="D63" s="130"/>
      <c r="E63" s="131"/>
      <c r="F63" s="132"/>
      <c r="G63" s="132"/>
      <c r="H63" s="132"/>
      <c r="I63" s="132"/>
      <c r="J63" s="132"/>
      <c r="K63" s="130"/>
      <c r="L63" s="130"/>
      <c r="M63" s="130"/>
      <c r="N63" s="473" t="s">
        <v>828</v>
      </c>
      <c r="O63" s="168">
        <v>6.0</v>
      </c>
      <c r="P63" s="169">
        <v>2.0</v>
      </c>
      <c r="Q63" s="294">
        <v>0.0</v>
      </c>
      <c r="R63" s="295">
        <v>1.0</v>
      </c>
      <c r="S63" s="198"/>
      <c r="T63" s="199"/>
      <c r="U63" s="200"/>
      <c r="V63" s="201"/>
      <c r="W63" s="202"/>
      <c r="X63" s="202"/>
      <c r="Y63" s="376">
        <v>0.0</v>
      </c>
      <c r="Z63" s="377">
        <v>0.0</v>
      </c>
      <c r="AA63" s="205" t="s">
        <v>132</v>
      </c>
      <c r="AB63" s="141">
        <v>7.0</v>
      </c>
      <c r="AC63" s="142">
        <v>0.4992013888888889</v>
      </c>
      <c r="AD63" s="206" t="s">
        <v>140</v>
      </c>
      <c r="AE63" s="207" t="s">
        <v>132</v>
      </c>
      <c r="AF63" s="133" t="s">
        <v>166</v>
      </c>
      <c r="AG63" s="207">
        <v>1.16</v>
      </c>
      <c r="AH63" s="449">
        <v>62.5</v>
      </c>
      <c r="AI63" s="209"/>
      <c r="AJ63" s="207"/>
      <c r="AK63" s="210"/>
      <c r="AL63" s="114"/>
      <c r="AM63" s="211"/>
      <c r="AN63" s="132"/>
      <c r="AO63" s="132"/>
      <c r="AP63" s="149"/>
      <c r="AQ63" s="150"/>
      <c r="AR63" s="149"/>
      <c r="AS63" s="132"/>
      <c r="AT63" s="132"/>
      <c r="AU63" s="132"/>
      <c r="AV63" s="132"/>
      <c r="AW63" s="132"/>
      <c r="AX63" s="132"/>
      <c r="AY63" s="132"/>
      <c r="AZ63" s="132"/>
      <c r="BA63" s="132"/>
      <c r="BB63" s="132"/>
      <c r="BC63" s="132"/>
      <c r="BD63" s="132"/>
      <c r="BE63" s="132"/>
      <c r="BF63" s="132"/>
      <c r="BG63" s="132"/>
      <c r="BH63" s="132"/>
      <c r="BI63" s="132"/>
      <c r="BJ63" s="132"/>
      <c r="BK63" s="132"/>
      <c r="BL63" s="132"/>
      <c r="BM63" s="132"/>
      <c r="BN63" s="132"/>
    </row>
    <row r="64">
      <c r="A64" s="454"/>
      <c r="B64" s="94"/>
      <c r="C64" s="95"/>
      <c r="D64" s="96"/>
      <c r="E64" s="97"/>
      <c r="F64" s="98"/>
      <c r="G64" s="98"/>
      <c r="H64" s="98"/>
      <c r="I64" s="98"/>
      <c r="J64" s="98"/>
      <c r="K64" s="96"/>
      <c r="L64" s="96"/>
      <c r="M64" s="96"/>
      <c r="N64" s="270"/>
      <c r="O64" s="168">
        <v>6.0</v>
      </c>
      <c r="P64" s="169">
        <v>2.0</v>
      </c>
      <c r="Q64" s="294">
        <v>1.0</v>
      </c>
      <c r="R64" s="295">
        <v>1.0</v>
      </c>
      <c r="S64" s="198"/>
      <c r="T64" s="199"/>
      <c r="U64" s="200"/>
      <c r="V64" s="201"/>
      <c r="W64" s="202"/>
      <c r="X64" s="202"/>
      <c r="Y64" s="360">
        <v>0.0</v>
      </c>
      <c r="Z64" s="361">
        <v>0.0</v>
      </c>
      <c r="AA64" s="272" t="s">
        <v>133</v>
      </c>
      <c r="AB64" s="107">
        <v>8.0</v>
      </c>
      <c r="AC64" s="108">
        <v>0.5020949074074074</v>
      </c>
      <c r="AD64" s="273" t="s">
        <v>179</v>
      </c>
      <c r="AE64" s="274" t="s">
        <v>132</v>
      </c>
      <c r="AF64" s="99" t="s">
        <v>133</v>
      </c>
      <c r="AG64" s="274">
        <v>1.14</v>
      </c>
      <c r="AH64" s="411">
        <v>63.6</v>
      </c>
      <c r="AI64" s="276"/>
      <c r="AJ64" s="274"/>
      <c r="AK64" s="277"/>
      <c r="AL64" s="114"/>
      <c r="AM64" s="278"/>
      <c r="AN64" s="98"/>
      <c r="AO64" s="98"/>
      <c r="AP64" s="116"/>
      <c r="AQ64" s="117"/>
      <c r="AR64" s="116"/>
      <c r="AS64" s="98"/>
      <c r="AT64" s="98"/>
      <c r="AU64" s="98"/>
      <c r="AV64" s="98"/>
      <c r="AW64" s="98"/>
      <c r="AX64" s="98"/>
      <c r="AY64" s="98"/>
      <c r="AZ64" s="98"/>
      <c r="BA64" s="98"/>
      <c r="BB64" s="98"/>
      <c r="BC64" s="98"/>
      <c r="BD64" s="98"/>
      <c r="BE64" s="98"/>
      <c r="BF64" s="98"/>
      <c r="BG64" s="98"/>
      <c r="BH64" s="98"/>
      <c r="BI64" s="98"/>
      <c r="BJ64" s="98"/>
      <c r="BK64" s="98"/>
      <c r="BL64" s="98"/>
      <c r="BM64" s="98"/>
      <c r="BN64" s="98"/>
    </row>
    <row r="65">
      <c r="A65" s="453"/>
      <c r="B65" s="128"/>
      <c r="C65" s="129"/>
      <c r="D65" s="130"/>
      <c r="E65" s="131"/>
      <c r="F65" s="132"/>
      <c r="G65" s="132"/>
      <c r="H65" s="132"/>
      <c r="I65" s="132"/>
      <c r="J65" s="132"/>
      <c r="K65" s="130"/>
      <c r="L65" s="130"/>
      <c r="M65" s="130"/>
      <c r="N65" s="473" t="s">
        <v>828</v>
      </c>
      <c r="O65" s="168">
        <v>6.0</v>
      </c>
      <c r="P65" s="169">
        <v>2.0</v>
      </c>
      <c r="Q65" s="294">
        <v>1.0</v>
      </c>
      <c r="R65" s="295">
        <v>2.0</v>
      </c>
      <c r="S65" s="198"/>
      <c r="T65" s="199"/>
      <c r="U65" s="200"/>
      <c r="V65" s="201"/>
      <c r="W65" s="202"/>
      <c r="X65" s="202"/>
      <c r="Y65" s="376">
        <v>0.0</v>
      </c>
      <c r="Z65" s="377">
        <v>0.0</v>
      </c>
      <c r="AA65" s="205" t="s">
        <v>132</v>
      </c>
      <c r="AB65" s="141">
        <v>9.0</v>
      </c>
      <c r="AC65" s="142">
        <v>0.5042824074074074</v>
      </c>
      <c r="AD65" s="206" t="s">
        <v>140</v>
      </c>
      <c r="AE65" s="207" t="s">
        <v>132</v>
      </c>
      <c r="AF65" s="133" t="s">
        <v>166</v>
      </c>
      <c r="AG65" s="207">
        <v>1.19</v>
      </c>
      <c r="AH65" s="449">
        <v>52.63</v>
      </c>
      <c r="AI65" s="209"/>
      <c r="AJ65" s="207"/>
      <c r="AK65" s="210"/>
      <c r="AL65" s="114"/>
      <c r="AM65" s="211"/>
      <c r="AN65" s="132"/>
      <c r="AO65" s="132"/>
      <c r="AP65" s="149"/>
      <c r="AQ65" s="150"/>
      <c r="AR65" s="149"/>
      <c r="AS65" s="132"/>
      <c r="AT65" s="132"/>
      <c r="AU65" s="132"/>
      <c r="AV65" s="132"/>
      <c r="AW65" s="132"/>
      <c r="AX65" s="132"/>
      <c r="AY65" s="132"/>
      <c r="AZ65" s="132"/>
      <c r="BA65" s="132"/>
      <c r="BB65" s="132"/>
      <c r="BC65" s="132"/>
      <c r="BD65" s="132"/>
      <c r="BE65" s="132"/>
      <c r="BF65" s="132"/>
      <c r="BG65" s="132"/>
      <c r="BH65" s="132"/>
      <c r="BI65" s="132"/>
      <c r="BJ65" s="132"/>
      <c r="BK65" s="132"/>
      <c r="BL65" s="132"/>
      <c r="BM65" s="132"/>
      <c r="BN65" s="132"/>
    </row>
    <row r="66">
      <c r="A66" s="454"/>
      <c r="B66" s="94"/>
      <c r="C66" s="95"/>
      <c r="D66" s="96"/>
      <c r="E66" s="97"/>
      <c r="F66" s="98"/>
      <c r="G66" s="98"/>
      <c r="H66" s="98"/>
      <c r="I66" s="98"/>
      <c r="J66" s="98"/>
      <c r="K66" s="96"/>
      <c r="L66" s="96"/>
      <c r="M66" s="96"/>
      <c r="N66" s="279"/>
      <c r="O66" s="168">
        <v>6.0</v>
      </c>
      <c r="P66" s="169">
        <v>2.0</v>
      </c>
      <c r="Q66" s="294">
        <v>2.0</v>
      </c>
      <c r="R66" s="295">
        <v>2.0</v>
      </c>
      <c r="S66" s="198"/>
      <c r="T66" s="199"/>
      <c r="U66" s="200"/>
      <c r="V66" s="201"/>
      <c r="W66" s="202"/>
      <c r="X66" s="202"/>
      <c r="Y66" s="360">
        <v>0.0</v>
      </c>
      <c r="Z66" s="361">
        <v>0.0</v>
      </c>
      <c r="AA66" s="272" t="s">
        <v>133</v>
      </c>
      <c r="AB66" s="107">
        <v>10.0</v>
      </c>
      <c r="AC66" s="282"/>
      <c r="AD66" s="273" t="s">
        <v>179</v>
      </c>
      <c r="AE66" s="274" t="s">
        <v>132</v>
      </c>
      <c r="AF66" s="99" t="s">
        <v>133</v>
      </c>
      <c r="AG66" s="274">
        <v>1.13</v>
      </c>
      <c r="AH66" s="411">
        <v>55.42</v>
      </c>
      <c r="AI66" s="276"/>
      <c r="AJ66" s="274"/>
      <c r="AK66" s="277"/>
      <c r="AL66" s="114"/>
      <c r="AM66" s="278"/>
      <c r="AN66" s="98"/>
      <c r="AO66" s="98"/>
      <c r="AP66" s="116"/>
      <c r="AQ66" s="117"/>
      <c r="AR66" s="116"/>
      <c r="AS66" s="98"/>
      <c r="AT66" s="98"/>
      <c r="AU66" s="98"/>
      <c r="AV66" s="98"/>
      <c r="AW66" s="98"/>
      <c r="AX66" s="98"/>
      <c r="AY66" s="98"/>
      <c r="AZ66" s="98"/>
      <c r="BA66" s="98"/>
      <c r="BB66" s="98"/>
      <c r="BC66" s="98"/>
      <c r="BD66" s="98"/>
      <c r="BE66" s="98"/>
      <c r="BF66" s="98"/>
      <c r="BG66" s="98"/>
      <c r="BH66" s="98"/>
      <c r="BI66" s="98"/>
      <c r="BJ66" s="98"/>
      <c r="BK66" s="98"/>
      <c r="BL66" s="98"/>
      <c r="BM66" s="98"/>
      <c r="BN66" s="98"/>
    </row>
    <row r="67">
      <c r="A67" s="455"/>
      <c r="B67" s="313"/>
      <c r="C67" s="314"/>
      <c r="D67" s="315"/>
      <c r="E67" s="316"/>
      <c r="F67" s="317"/>
      <c r="G67" s="317"/>
      <c r="H67" s="317"/>
      <c r="I67" s="317"/>
      <c r="J67" s="317"/>
      <c r="K67" s="315"/>
      <c r="L67" s="315"/>
      <c r="M67" s="315"/>
      <c r="N67" s="383"/>
      <c r="O67" s="221">
        <v>6.0</v>
      </c>
      <c r="P67" s="222">
        <v>2.0</v>
      </c>
      <c r="Q67" s="298">
        <v>6.0</v>
      </c>
      <c r="R67" s="299">
        <v>3.0</v>
      </c>
      <c r="S67" s="225"/>
      <c r="T67" s="226"/>
      <c r="U67" s="227"/>
      <c r="V67" s="228"/>
      <c r="W67" s="229"/>
      <c r="X67" s="229"/>
      <c r="Y67" s="342"/>
      <c r="Z67" s="323"/>
      <c r="AA67" s="324"/>
      <c r="AB67" s="343"/>
      <c r="AC67" s="326"/>
      <c r="AD67" s="322" t="s">
        <v>142</v>
      </c>
      <c r="AE67" s="327"/>
      <c r="AF67" s="328"/>
      <c r="AG67" s="331"/>
      <c r="AH67" s="444"/>
      <c r="AI67" s="330"/>
      <c r="AJ67" s="331"/>
      <c r="AK67" s="332"/>
      <c r="AL67" s="114"/>
      <c r="AM67" s="333"/>
      <c r="AN67" s="317"/>
      <c r="AO67" s="317"/>
      <c r="AP67" s="334"/>
      <c r="AQ67" s="335"/>
      <c r="AR67" s="149"/>
      <c r="AS67" s="132"/>
      <c r="AT67" s="132"/>
      <c r="AU67" s="132"/>
      <c r="AV67" s="132"/>
      <c r="AW67" s="132"/>
      <c r="AX67" s="132"/>
      <c r="AY67" s="132"/>
      <c r="AZ67" s="132"/>
      <c r="BA67" s="132"/>
      <c r="BB67" s="132"/>
      <c r="BC67" s="132"/>
      <c r="BD67" s="132"/>
      <c r="BE67" s="132"/>
      <c r="BF67" s="132"/>
      <c r="BG67" s="132"/>
      <c r="BH67" s="132"/>
      <c r="BI67" s="132"/>
      <c r="BJ67" s="132"/>
      <c r="BK67" s="132"/>
      <c r="BL67" s="132"/>
      <c r="BM67" s="132"/>
      <c r="BN67" s="132"/>
    </row>
    <row r="68">
      <c r="A68" s="451" t="b">
        <v>0</v>
      </c>
      <c r="B68" s="161">
        <v>44586.0</v>
      </c>
      <c r="C68" s="162">
        <v>0.5183564814814815</v>
      </c>
      <c r="D68" s="166" t="s">
        <v>833</v>
      </c>
      <c r="E68" s="387" t="s">
        <v>16</v>
      </c>
      <c r="F68" s="379" t="s">
        <v>136</v>
      </c>
      <c r="G68" s="165"/>
      <c r="H68" s="165" t="s">
        <v>404</v>
      </c>
      <c r="I68" s="379" t="s">
        <v>834</v>
      </c>
      <c r="J68" s="379" t="s">
        <v>835</v>
      </c>
      <c r="K68" s="166" t="s">
        <v>834</v>
      </c>
      <c r="L68" s="166"/>
      <c r="M68" s="166"/>
      <c r="N68" s="336" t="s">
        <v>836</v>
      </c>
      <c r="O68" s="434">
        <v>5.0</v>
      </c>
      <c r="P68" s="435">
        <v>2.0</v>
      </c>
      <c r="Q68" s="170"/>
      <c r="R68" s="171"/>
      <c r="S68" s="172"/>
      <c r="T68" s="173"/>
      <c r="U68" s="174"/>
      <c r="V68" s="175"/>
      <c r="W68" s="176"/>
      <c r="X68" s="176"/>
      <c r="Y68" s="436">
        <v>0.0</v>
      </c>
      <c r="Z68" s="437">
        <v>0.0</v>
      </c>
      <c r="AA68" s="394" t="s">
        <v>132</v>
      </c>
      <c r="AB68" s="544">
        <v>5.0</v>
      </c>
      <c r="AC68" s="381">
        <v>0.4945601851851852</v>
      </c>
      <c r="AD68" s="537" t="s">
        <v>140</v>
      </c>
      <c r="AE68" s="189" t="s">
        <v>132</v>
      </c>
      <c r="AF68" s="538" t="s">
        <v>166</v>
      </c>
      <c r="AG68" s="189">
        <v>1.15</v>
      </c>
      <c r="AH68" s="438">
        <v>66.66</v>
      </c>
      <c r="AI68" s="185">
        <v>10.0</v>
      </c>
      <c r="AJ68" s="183">
        <v>0.0</v>
      </c>
      <c r="AK68" s="186">
        <v>-1.79</v>
      </c>
      <c r="AL68" s="114"/>
      <c r="AM68" s="188">
        <f>AK68+AM59</f>
        <v>1993.72</v>
      </c>
      <c r="AN68" s="189">
        <f>IF(AM68&gt;AN59,AM68,AN59)</f>
        <v>2019.57</v>
      </c>
      <c r="AO68" s="189">
        <f>AM68-AN68</f>
        <v>-25.85</v>
      </c>
      <c r="AP68" s="190">
        <f>AO68/AN68</f>
        <v>-0.0127997544</v>
      </c>
      <c r="AQ68" s="191">
        <f>AK68/AI68</f>
        <v>-0.179</v>
      </c>
      <c r="AR68" s="116"/>
      <c r="AS68" s="98"/>
      <c r="AT68" s="98"/>
      <c r="AU68" s="98"/>
      <c r="AV68" s="98"/>
      <c r="AW68" s="98"/>
      <c r="AX68" s="98"/>
      <c r="AY68" s="98"/>
      <c r="AZ68" s="98"/>
      <c r="BA68" s="98"/>
      <c r="BB68" s="98"/>
      <c r="BC68" s="98"/>
      <c r="BD68" s="98"/>
      <c r="BE68" s="98"/>
      <c r="BF68" s="98"/>
      <c r="BG68" s="98"/>
      <c r="BH68" s="98"/>
      <c r="BI68" s="98"/>
      <c r="BJ68" s="98"/>
      <c r="BK68" s="98"/>
      <c r="BL68" s="98"/>
      <c r="BM68" s="98"/>
      <c r="BN68" s="98"/>
    </row>
    <row r="69">
      <c r="A69" s="453"/>
      <c r="B69" s="128"/>
      <c r="C69" s="129"/>
      <c r="D69" s="134"/>
      <c r="E69" s="131"/>
      <c r="F69" s="132"/>
      <c r="G69" s="132"/>
      <c r="H69" s="132" t="str">
        <f>VLOOKUP(H68,VALIDATION!F:G,2,false)</f>
        <v>61e871bfa4eaad5dc97701d0</v>
      </c>
      <c r="I69" s="133">
        <v>1.82</v>
      </c>
      <c r="J69" s="133">
        <v>2.2</v>
      </c>
      <c r="K69" s="130"/>
      <c r="L69" s="130"/>
      <c r="M69" s="130"/>
      <c r="N69" s="195"/>
      <c r="O69" s="369">
        <v>6.0</v>
      </c>
      <c r="P69" s="370">
        <v>2.0</v>
      </c>
      <c r="Q69" s="196"/>
      <c r="R69" s="197"/>
      <c r="S69" s="198"/>
      <c r="T69" s="199"/>
      <c r="U69" s="200"/>
      <c r="V69" s="201"/>
      <c r="W69" s="202"/>
      <c r="X69" s="202"/>
      <c r="Y69" s="539">
        <v>0.0</v>
      </c>
      <c r="Z69" s="545">
        <v>0.0</v>
      </c>
      <c r="AA69" s="480" t="s">
        <v>133</v>
      </c>
      <c r="AB69" s="546">
        <v>6.0</v>
      </c>
      <c r="AC69" s="421">
        <v>0.4968634259259259</v>
      </c>
      <c r="AD69" s="539" t="s">
        <v>179</v>
      </c>
      <c r="AE69" s="144" t="s">
        <v>132</v>
      </c>
      <c r="AF69" s="495" t="s">
        <v>133</v>
      </c>
      <c r="AG69" s="144">
        <v>1.12</v>
      </c>
      <c r="AH69" s="430">
        <v>68.45</v>
      </c>
      <c r="AI69" s="209"/>
      <c r="AJ69" s="207"/>
      <c r="AK69" s="210"/>
      <c r="AL69" s="114"/>
      <c r="AM69" s="211"/>
      <c r="AN69" s="132"/>
      <c r="AO69" s="132"/>
      <c r="AP69" s="149"/>
      <c r="AQ69" s="150"/>
      <c r="AR69" s="149"/>
      <c r="AS69" s="132"/>
      <c r="AT69" s="132"/>
      <c r="AU69" s="132"/>
      <c r="AV69" s="132"/>
      <c r="AW69" s="132"/>
      <c r="AX69" s="132"/>
      <c r="AY69" s="132"/>
      <c r="AZ69" s="132"/>
      <c r="BA69" s="132"/>
      <c r="BB69" s="132"/>
      <c r="BC69" s="132"/>
      <c r="BD69" s="132"/>
      <c r="BE69" s="132"/>
      <c r="BF69" s="132"/>
      <c r="BG69" s="132"/>
      <c r="BH69" s="132"/>
      <c r="BI69" s="132"/>
      <c r="BJ69" s="132"/>
      <c r="BK69" s="132"/>
      <c r="BL69" s="132"/>
      <c r="BM69" s="132"/>
      <c r="BN69" s="132"/>
    </row>
    <row r="70">
      <c r="A70" s="462"/>
      <c r="B70" s="215"/>
      <c r="C70" s="216"/>
      <c r="D70" s="217"/>
      <c r="E70" s="218"/>
      <c r="F70" s="219"/>
      <c r="G70" s="219"/>
      <c r="H70" s="219"/>
      <c r="I70" s="219"/>
      <c r="J70" s="219"/>
      <c r="K70" s="217"/>
      <c r="L70" s="217"/>
      <c r="M70" s="217"/>
      <c r="N70" s="287"/>
      <c r="O70" s="547">
        <v>6.0</v>
      </c>
      <c r="P70" s="548">
        <v>2.0</v>
      </c>
      <c r="Q70" s="223">
        <v>6.0</v>
      </c>
      <c r="R70" s="224">
        <v>3.0</v>
      </c>
      <c r="S70" s="225"/>
      <c r="T70" s="226"/>
      <c r="U70" s="227"/>
      <c r="V70" s="228"/>
      <c r="W70" s="229"/>
      <c r="X70" s="229"/>
      <c r="Y70" s="302"/>
      <c r="Z70" s="231"/>
      <c r="AA70" s="549"/>
      <c r="AB70" s="550"/>
      <c r="AC70" s="234"/>
      <c r="AD70" s="540" t="s">
        <v>142</v>
      </c>
      <c r="AE70" s="236"/>
      <c r="AF70" s="541"/>
      <c r="AG70" s="236"/>
      <c r="AH70" s="463"/>
      <c r="AI70" s="239"/>
      <c r="AJ70" s="240"/>
      <c r="AK70" s="241"/>
      <c r="AL70" s="114"/>
      <c r="AM70" s="243"/>
      <c r="AN70" s="219"/>
      <c r="AO70" s="219"/>
      <c r="AP70" s="244"/>
      <c r="AQ70" s="245"/>
      <c r="AR70" s="116"/>
      <c r="AS70" s="98"/>
      <c r="AT70" s="98"/>
      <c r="AU70" s="98"/>
      <c r="AV70" s="98"/>
      <c r="AW70" s="98"/>
      <c r="AX70" s="98"/>
      <c r="AY70" s="98"/>
      <c r="AZ70" s="98"/>
      <c r="BA70" s="98"/>
      <c r="BB70" s="98"/>
      <c r="BC70" s="98"/>
      <c r="BD70" s="98"/>
      <c r="BE70" s="98"/>
      <c r="BF70" s="98"/>
      <c r="BG70" s="98"/>
      <c r="BH70" s="98"/>
      <c r="BI70" s="98"/>
      <c r="BJ70" s="98"/>
      <c r="BK70" s="98"/>
      <c r="BL70" s="98"/>
      <c r="BM70" s="98"/>
      <c r="BN70" s="98"/>
    </row>
    <row r="71">
      <c r="A71" s="347" t="b">
        <v>0</v>
      </c>
      <c r="B71" s="247">
        <v>44586.0</v>
      </c>
      <c r="C71" s="248">
        <v>0.6003472222222223</v>
      </c>
      <c r="D71" s="249" t="s">
        <v>837</v>
      </c>
      <c r="E71" s="357" t="s">
        <v>16</v>
      </c>
      <c r="F71" s="358" t="s">
        <v>136</v>
      </c>
      <c r="G71" s="251" t="s">
        <v>43</v>
      </c>
      <c r="H71" s="251" t="s">
        <v>404</v>
      </c>
      <c r="I71" s="251" t="s">
        <v>406</v>
      </c>
      <c r="J71" s="251" t="s">
        <v>838</v>
      </c>
      <c r="K71" s="249" t="s">
        <v>406</v>
      </c>
      <c r="L71" s="249"/>
      <c r="M71" s="249"/>
      <c r="N71" s="286" t="s">
        <v>839</v>
      </c>
      <c r="O71" s="551">
        <v>6.0</v>
      </c>
      <c r="P71" s="552">
        <v>4.0</v>
      </c>
      <c r="Q71" s="553">
        <v>4.0</v>
      </c>
      <c r="R71" s="554">
        <v>1.0</v>
      </c>
      <c r="S71" s="172"/>
      <c r="T71" s="173"/>
      <c r="U71" s="174"/>
      <c r="V71" s="175"/>
      <c r="W71" s="176"/>
      <c r="X71" s="176"/>
      <c r="Y71" s="260">
        <v>0.0</v>
      </c>
      <c r="Z71" s="256">
        <v>0.0</v>
      </c>
      <c r="AA71" s="555" t="s">
        <v>132</v>
      </c>
      <c r="AB71" s="258">
        <v>1.0</v>
      </c>
      <c r="AC71" s="259">
        <v>0.5916203703703704</v>
      </c>
      <c r="AD71" s="556" t="s">
        <v>140</v>
      </c>
      <c r="AE71" s="266" t="s">
        <v>132</v>
      </c>
      <c r="AF71" s="557" t="s">
        <v>166</v>
      </c>
      <c r="AG71" s="266">
        <v>1.03</v>
      </c>
      <c r="AH71" s="464">
        <v>83.33</v>
      </c>
      <c r="AI71" s="263">
        <v>-2.5</v>
      </c>
      <c r="AJ71" s="261">
        <v>0.0</v>
      </c>
      <c r="AK71" s="264">
        <v>-2.5</v>
      </c>
      <c r="AL71" s="114"/>
      <c r="AM71" s="265">
        <f>AK71+AM68</f>
        <v>1991.22</v>
      </c>
      <c r="AN71" s="266">
        <f>IF(AM71&gt;AN68,AM71,AN68)</f>
        <v>2019.57</v>
      </c>
      <c r="AO71" s="266">
        <f>AM71-AN71</f>
        <v>-28.35</v>
      </c>
      <c r="AP71" s="267">
        <f>AO71/AN71</f>
        <v>-0.01403764168</v>
      </c>
      <c r="AQ71" s="268">
        <f>AK71/AI71</f>
        <v>1</v>
      </c>
      <c r="AR71" s="149"/>
      <c r="AS71" s="132"/>
      <c r="AT71" s="132"/>
      <c r="AU71" s="132"/>
      <c r="AV71" s="132"/>
      <c r="AW71" s="132"/>
      <c r="AX71" s="132"/>
      <c r="AY71" s="132"/>
      <c r="AZ71" s="132"/>
      <c r="BA71" s="132"/>
      <c r="BB71" s="132"/>
      <c r="BC71" s="132"/>
      <c r="BD71" s="132"/>
      <c r="BE71" s="132"/>
      <c r="BF71" s="132"/>
      <c r="BG71" s="132"/>
      <c r="BH71" s="132"/>
      <c r="BI71" s="132"/>
      <c r="BJ71" s="132"/>
      <c r="BK71" s="132"/>
      <c r="BL71" s="132"/>
      <c r="BM71" s="132"/>
      <c r="BN71" s="132"/>
    </row>
    <row r="72">
      <c r="A72" s="462"/>
      <c r="B72" s="215"/>
      <c r="C72" s="216"/>
      <c r="D72" s="558"/>
      <c r="E72" s="218"/>
      <c r="F72" s="219"/>
      <c r="G72" s="219"/>
      <c r="H72" s="98" t="str">
        <f>VLOOKUP(H71,VALIDATION!F:G,2,false)</f>
        <v>61e871bfa4eaad5dc97701d0</v>
      </c>
      <c r="I72" s="237">
        <v>1.68</v>
      </c>
      <c r="J72" s="237">
        <v>2.5</v>
      </c>
      <c r="K72" s="217"/>
      <c r="L72" s="217"/>
      <c r="M72" s="217"/>
      <c r="N72" s="220" t="s">
        <v>840</v>
      </c>
      <c r="O72" s="221">
        <v>6.0</v>
      </c>
      <c r="P72" s="222">
        <v>4.0</v>
      </c>
      <c r="Q72" s="298">
        <v>6.0</v>
      </c>
      <c r="R72" s="299">
        <v>1.0</v>
      </c>
      <c r="S72" s="225"/>
      <c r="T72" s="226"/>
      <c r="U72" s="227"/>
      <c r="V72" s="228"/>
      <c r="W72" s="229"/>
      <c r="X72" s="229"/>
      <c r="Y72" s="302"/>
      <c r="Z72" s="231"/>
      <c r="AA72" s="479"/>
      <c r="AB72" s="233"/>
      <c r="AC72" s="234"/>
      <c r="AD72" s="235" t="s">
        <v>142</v>
      </c>
      <c r="AE72" s="236"/>
      <c r="AF72" s="237"/>
      <c r="AG72" s="240"/>
      <c r="AH72" s="488"/>
      <c r="AI72" s="239"/>
      <c r="AJ72" s="240"/>
      <c r="AK72" s="241"/>
      <c r="AL72" s="114"/>
      <c r="AM72" s="243"/>
      <c r="AN72" s="219"/>
      <c r="AO72" s="219"/>
      <c r="AP72" s="244"/>
      <c r="AQ72" s="245"/>
      <c r="AR72" s="116"/>
      <c r="AS72" s="98"/>
      <c r="AT72" s="98"/>
      <c r="AU72" s="98"/>
      <c r="AV72" s="98"/>
      <c r="AW72" s="98"/>
      <c r="AX72" s="98"/>
      <c r="AY72" s="98"/>
      <c r="AZ72" s="98"/>
      <c r="BA72" s="98"/>
      <c r="BB72" s="98"/>
      <c r="BC72" s="98"/>
      <c r="BD72" s="98"/>
      <c r="BE72" s="98"/>
      <c r="BF72" s="98"/>
      <c r="BG72" s="98"/>
      <c r="BH72" s="98"/>
      <c r="BI72" s="98"/>
      <c r="BJ72" s="98"/>
      <c r="BK72" s="98"/>
      <c r="BL72" s="98"/>
      <c r="BM72" s="98"/>
      <c r="BN72" s="98"/>
    </row>
    <row r="73">
      <c r="A73" s="347" t="b">
        <v>0</v>
      </c>
      <c r="B73" s="247">
        <v>44586.0</v>
      </c>
      <c r="C73" s="248">
        <v>0.6773726851851852</v>
      </c>
      <c r="D73" s="249" t="s">
        <v>841</v>
      </c>
      <c r="E73" s="357" t="s">
        <v>16</v>
      </c>
      <c r="F73" s="358" t="s">
        <v>136</v>
      </c>
      <c r="G73" s="251"/>
      <c r="H73" s="251" t="s">
        <v>404</v>
      </c>
      <c r="I73" s="251" t="s">
        <v>776</v>
      </c>
      <c r="J73" s="251" t="s">
        <v>842</v>
      </c>
      <c r="K73" s="249" t="s">
        <v>776</v>
      </c>
      <c r="L73" s="249"/>
      <c r="M73" s="249"/>
      <c r="N73" s="286" t="s">
        <v>823</v>
      </c>
      <c r="O73" s="254">
        <v>5.0</v>
      </c>
      <c r="P73" s="255">
        <v>3.0</v>
      </c>
      <c r="Q73" s="170"/>
      <c r="R73" s="171"/>
      <c r="S73" s="172"/>
      <c r="T73" s="173"/>
      <c r="U73" s="174"/>
      <c r="V73" s="175"/>
      <c r="W73" s="176"/>
      <c r="X73" s="176"/>
      <c r="Y73" s="402">
        <v>0.0</v>
      </c>
      <c r="Z73" s="403">
        <v>0.0</v>
      </c>
      <c r="AA73" s="257" t="s">
        <v>132</v>
      </c>
      <c r="AB73" s="258">
        <v>1.0</v>
      </c>
      <c r="AC73" s="259">
        <v>0.6091087962962963</v>
      </c>
      <c r="AD73" s="556" t="s">
        <v>140</v>
      </c>
      <c r="AE73" s="266" t="s">
        <v>132</v>
      </c>
      <c r="AF73" s="557" t="s">
        <v>166</v>
      </c>
      <c r="AG73" s="261">
        <v>1.25</v>
      </c>
      <c r="AH73" s="464">
        <v>40.0</v>
      </c>
      <c r="AI73" s="263">
        <v>-10.0</v>
      </c>
      <c r="AJ73" s="261">
        <v>0.14</v>
      </c>
      <c r="AK73" s="264">
        <v>6.9</v>
      </c>
      <c r="AL73" s="114"/>
      <c r="AM73" s="265">
        <f>AK73+AM71</f>
        <v>1998.12</v>
      </c>
      <c r="AN73" s="266">
        <f>IF(AM73&gt;AN71,AM73,AN71)</f>
        <v>2019.57</v>
      </c>
      <c r="AO73" s="266">
        <f>AM73-AN73</f>
        <v>-21.45</v>
      </c>
      <c r="AP73" s="267">
        <f>AO73/AN73</f>
        <v>-0.0106210728</v>
      </c>
      <c r="AQ73" s="268">
        <f>AK73/AI73</f>
        <v>-0.69</v>
      </c>
      <c r="AR73" s="149"/>
      <c r="AS73" s="132"/>
      <c r="AT73" s="132"/>
      <c r="AU73" s="132"/>
      <c r="AV73" s="132"/>
      <c r="AW73" s="132"/>
      <c r="AX73" s="132"/>
      <c r="AY73" s="132"/>
      <c r="AZ73" s="132"/>
      <c r="BA73" s="132"/>
      <c r="BB73" s="132"/>
      <c r="BC73" s="132"/>
      <c r="BD73" s="132"/>
      <c r="BE73" s="132"/>
      <c r="BF73" s="132"/>
      <c r="BG73" s="132"/>
      <c r="BH73" s="132"/>
      <c r="BI73" s="132"/>
      <c r="BJ73" s="132"/>
      <c r="BK73" s="132"/>
      <c r="BL73" s="132"/>
      <c r="BM73" s="132"/>
      <c r="BN73" s="132"/>
    </row>
    <row r="74">
      <c r="A74" s="454"/>
      <c r="B74" s="94"/>
      <c r="C74" s="95"/>
      <c r="D74" s="96"/>
      <c r="E74" s="97"/>
      <c r="F74" s="98"/>
      <c r="G74" s="98"/>
      <c r="H74" s="98" t="str">
        <f>VLOOKUP(H73,VALIDATION!F:G,2,false)</f>
        <v>61e871bfa4eaad5dc97701d0</v>
      </c>
      <c r="I74" s="99">
        <v>1.42</v>
      </c>
      <c r="J74" s="99">
        <v>3.2</v>
      </c>
      <c r="K74" s="96"/>
      <c r="L74" s="96"/>
      <c r="M74" s="96"/>
      <c r="N74" s="279"/>
      <c r="O74" s="168">
        <v>6.0</v>
      </c>
      <c r="P74" s="169">
        <v>3.0</v>
      </c>
      <c r="Q74" s="196"/>
      <c r="R74" s="197"/>
      <c r="S74" s="198"/>
      <c r="T74" s="199"/>
      <c r="U74" s="200"/>
      <c r="V74" s="201"/>
      <c r="W74" s="202"/>
      <c r="X74" s="202"/>
      <c r="Y74" s="360">
        <v>0.0</v>
      </c>
      <c r="Z74" s="361">
        <v>0.0</v>
      </c>
      <c r="AA74" s="272" t="s">
        <v>133</v>
      </c>
      <c r="AB74" s="107">
        <v>2.0</v>
      </c>
      <c r="AC74" s="108">
        <v>0.611875</v>
      </c>
      <c r="AD74" s="494" t="s">
        <v>179</v>
      </c>
      <c r="AE74" s="110" t="s">
        <v>132</v>
      </c>
      <c r="AF74" s="405" t="s">
        <v>133</v>
      </c>
      <c r="AG74" s="274">
        <v>1.23</v>
      </c>
      <c r="AH74" s="411">
        <v>40.65</v>
      </c>
      <c r="AI74" s="276"/>
      <c r="AJ74" s="274"/>
      <c r="AK74" s="277"/>
      <c r="AL74" s="114"/>
      <c r="AM74" s="278"/>
      <c r="AN74" s="98"/>
      <c r="AO74" s="98"/>
      <c r="AP74" s="116"/>
      <c r="AQ74" s="117"/>
      <c r="AR74" s="116"/>
      <c r="AS74" s="98"/>
      <c r="AT74" s="98"/>
      <c r="AU74" s="98"/>
      <c r="AV74" s="98"/>
      <c r="AW74" s="98"/>
      <c r="AX74" s="98"/>
      <c r="AY74" s="98"/>
      <c r="AZ74" s="98"/>
      <c r="BA74" s="98"/>
      <c r="BB74" s="98"/>
      <c r="BC74" s="98"/>
      <c r="BD74" s="98"/>
      <c r="BE74" s="98"/>
      <c r="BF74" s="98"/>
      <c r="BG74" s="98"/>
      <c r="BH74" s="98"/>
      <c r="BI74" s="98"/>
      <c r="BJ74" s="98"/>
      <c r="BK74" s="98"/>
      <c r="BL74" s="98"/>
      <c r="BM74" s="98"/>
      <c r="BN74" s="98"/>
    </row>
    <row r="75">
      <c r="A75" s="453"/>
      <c r="B75" s="128"/>
      <c r="C75" s="129"/>
      <c r="D75" s="134"/>
      <c r="E75" s="131"/>
      <c r="F75" s="132"/>
      <c r="G75" s="132"/>
      <c r="H75" s="132"/>
      <c r="I75" s="132"/>
      <c r="J75" s="132"/>
      <c r="K75" s="130"/>
      <c r="L75" s="130"/>
      <c r="M75" s="130"/>
      <c r="N75" s="473" t="s">
        <v>828</v>
      </c>
      <c r="O75" s="168">
        <v>6.0</v>
      </c>
      <c r="P75" s="169">
        <v>3.0</v>
      </c>
      <c r="Q75" s="294">
        <v>0.0</v>
      </c>
      <c r="R75" s="295">
        <v>1.0</v>
      </c>
      <c r="S75" s="296"/>
      <c r="T75" s="297"/>
      <c r="U75" s="200"/>
      <c r="V75" s="201"/>
      <c r="W75" s="202"/>
      <c r="X75" s="202"/>
      <c r="Y75" s="376">
        <v>0.0</v>
      </c>
      <c r="Z75" s="377">
        <v>0.0</v>
      </c>
      <c r="AA75" s="205" t="s">
        <v>132</v>
      </c>
      <c r="AB75" s="141">
        <v>3.0</v>
      </c>
      <c r="AC75" s="142">
        <v>0.6147569444444444</v>
      </c>
      <c r="AD75" s="539" t="s">
        <v>140</v>
      </c>
      <c r="AE75" s="144" t="s">
        <v>132</v>
      </c>
      <c r="AF75" s="495" t="s">
        <v>166</v>
      </c>
      <c r="AG75" s="207">
        <v>1.28</v>
      </c>
      <c r="AH75" s="449">
        <v>35.71</v>
      </c>
      <c r="AI75" s="209"/>
      <c r="AJ75" s="207"/>
      <c r="AK75" s="210"/>
      <c r="AL75" s="114"/>
      <c r="AM75" s="211"/>
      <c r="AN75" s="132"/>
      <c r="AO75" s="132"/>
      <c r="AP75" s="149"/>
      <c r="AQ75" s="150"/>
      <c r="AR75" s="149"/>
      <c r="AS75" s="132"/>
      <c r="AT75" s="132"/>
      <c r="AU75" s="132"/>
      <c r="AV75" s="132"/>
      <c r="AW75" s="132"/>
      <c r="AX75" s="132"/>
      <c r="AY75" s="132"/>
      <c r="AZ75" s="132"/>
      <c r="BA75" s="132"/>
      <c r="BB75" s="132"/>
      <c r="BC75" s="132"/>
      <c r="BD75" s="132"/>
      <c r="BE75" s="132"/>
      <c r="BF75" s="132"/>
      <c r="BG75" s="132"/>
      <c r="BH75" s="132"/>
      <c r="BI75" s="132"/>
      <c r="BJ75" s="132"/>
      <c r="BK75" s="132"/>
      <c r="BL75" s="132"/>
      <c r="BM75" s="132"/>
      <c r="BN75" s="132"/>
    </row>
    <row r="76">
      <c r="A76" s="454"/>
      <c r="B76" s="94"/>
      <c r="C76" s="95"/>
      <c r="D76" s="96"/>
      <c r="E76" s="97"/>
      <c r="F76" s="98"/>
      <c r="G76" s="98"/>
      <c r="H76" s="98"/>
      <c r="I76" s="98"/>
      <c r="J76" s="98"/>
      <c r="K76" s="96"/>
      <c r="L76" s="96"/>
      <c r="M76" s="96"/>
      <c r="N76" s="270"/>
      <c r="O76" s="168">
        <v>6.0</v>
      </c>
      <c r="P76" s="169">
        <v>3.0</v>
      </c>
      <c r="Q76" s="294">
        <v>0.0</v>
      </c>
      <c r="R76" s="295">
        <v>2.0</v>
      </c>
      <c r="S76" s="198"/>
      <c r="T76" s="199"/>
      <c r="U76" s="200"/>
      <c r="V76" s="201"/>
      <c r="W76" s="202"/>
      <c r="X76" s="202"/>
      <c r="Y76" s="109"/>
      <c r="Z76" s="280"/>
      <c r="AA76" s="272" t="s">
        <v>133</v>
      </c>
      <c r="AB76" s="107">
        <v>4.0</v>
      </c>
      <c r="AC76" s="108">
        <v>0.6182523148148148</v>
      </c>
      <c r="AD76" s="494" t="s">
        <v>179</v>
      </c>
      <c r="AE76" s="110" t="s">
        <v>132</v>
      </c>
      <c r="AF76" s="405" t="s">
        <v>133</v>
      </c>
      <c r="AG76" s="274">
        <v>1.63</v>
      </c>
      <c r="AH76" s="411">
        <v>28.04</v>
      </c>
      <c r="AI76" s="276"/>
      <c r="AJ76" s="274"/>
      <c r="AK76" s="277"/>
      <c r="AL76" s="114"/>
      <c r="AM76" s="278"/>
      <c r="AN76" s="98"/>
      <c r="AO76" s="98"/>
      <c r="AP76" s="116"/>
      <c r="AQ76" s="117"/>
      <c r="AR76" s="116"/>
      <c r="AS76" s="98"/>
      <c r="AT76" s="98"/>
      <c r="AU76" s="98"/>
      <c r="AV76" s="98"/>
      <c r="AW76" s="98"/>
      <c r="AX76" s="98"/>
      <c r="AY76" s="98"/>
      <c r="AZ76" s="98"/>
      <c r="BA76" s="98"/>
      <c r="BB76" s="98"/>
      <c r="BC76" s="98"/>
      <c r="BD76" s="98"/>
      <c r="BE76" s="98"/>
      <c r="BF76" s="98"/>
      <c r="BG76" s="98"/>
      <c r="BH76" s="98"/>
      <c r="BI76" s="98"/>
      <c r="BJ76" s="98"/>
      <c r="BK76" s="98"/>
      <c r="BL76" s="98"/>
      <c r="BM76" s="98"/>
      <c r="BN76" s="98"/>
    </row>
    <row r="77">
      <c r="A77" s="453"/>
      <c r="B77" s="128"/>
      <c r="C77" s="129"/>
      <c r="D77" s="130"/>
      <c r="E77" s="131"/>
      <c r="F77" s="132"/>
      <c r="G77" s="132"/>
      <c r="H77" s="132"/>
      <c r="I77" s="132"/>
      <c r="J77" s="132"/>
      <c r="K77" s="130"/>
      <c r="L77" s="130"/>
      <c r="M77" s="130"/>
      <c r="N77" s="559"/>
      <c r="O77" s="560">
        <v>6.0</v>
      </c>
      <c r="P77" s="561">
        <v>3.0</v>
      </c>
      <c r="Q77" s="562">
        <v>0.0</v>
      </c>
      <c r="R77" s="563">
        <v>2.0</v>
      </c>
      <c r="S77" s="564"/>
      <c r="T77" s="565"/>
      <c r="U77" s="200"/>
      <c r="V77" s="201"/>
      <c r="W77" s="202"/>
      <c r="X77" s="202"/>
      <c r="Y77" s="143"/>
      <c r="Z77" s="367"/>
      <c r="AA77" s="345" t="s">
        <v>133</v>
      </c>
      <c r="AB77" s="141">
        <v>5.0</v>
      </c>
      <c r="AC77" s="142">
        <v>0.6183796296296297</v>
      </c>
      <c r="AD77" s="206" t="s">
        <v>179</v>
      </c>
      <c r="AE77" s="207" t="s">
        <v>132</v>
      </c>
      <c r="AF77" s="133" t="s">
        <v>166</v>
      </c>
      <c r="AG77" s="207">
        <v>1.63</v>
      </c>
      <c r="AH77" s="449">
        <v>0.03</v>
      </c>
      <c r="AI77" s="209"/>
      <c r="AJ77" s="207"/>
      <c r="AK77" s="210"/>
      <c r="AL77" s="114"/>
      <c r="AM77" s="211"/>
      <c r="AN77" s="132"/>
      <c r="AO77" s="132"/>
      <c r="AP77" s="149"/>
      <c r="AQ77" s="150"/>
      <c r="AR77" s="149"/>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row>
    <row r="78">
      <c r="A78" s="462"/>
      <c r="B78" s="215"/>
      <c r="C78" s="216"/>
      <c r="D78" s="558"/>
      <c r="E78" s="218"/>
      <c r="F78" s="219"/>
      <c r="G78" s="219"/>
      <c r="H78" s="219"/>
      <c r="I78" s="219"/>
      <c r="J78" s="219"/>
      <c r="K78" s="217"/>
      <c r="L78" s="217"/>
      <c r="M78" s="217"/>
      <c r="N78" s="220" t="s">
        <v>843</v>
      </c>
      <c r="O78" s="547">
        <v>6.0</v>
      </c>
      <c r="P78" s="548">
        <v>3.0</v>
      </c>
      <c r="Q78" s="566">
        <v>4.0</v>
      </c>
      <c r="R78" s="567">
        <v>6.0</v>
      </c>
      <c r="S78" s="225">
        <v>6.0</v>
      </c>
      <c r="T78" s="226">
        <v>4.0</v>
      </c>
      <c r="U78" s="227"/>
      <c r="V78" s="228"/>
      <c r="W78" s="229"/>
      <c r="X78" s="229"/>
      <c r="Y78" s="302"/>
      <c r="Z78" s="231"/>
      <c r="AA78" s="479" t="s">
        <v>133</v>
      </c>
      <c r="AB78" s="233"/>
      <c r="AC78" s="234"/>
      <c r="AD78" s="235" t="s">
        <v>142</v>
      </c>
      <c r="AE78" s="236"/>
      <c r="AF78" s="237"/>
      <c r="AG78" s="236"/>
      <c r="AH78" s="463"/>
      <c r="AI78" s="239"/>
      <c r="AJ78" s="240"/>
      <c r="AK78" s="241"/>
      <c r="AL78" s="114"/>
      <c r="AM78" s="243"/>
      <c r="AN78" s="219"/>
      <c r="AO78" s="219"/>
      <c r="AP78" s="244"/>
      <c r="AQ78" s="245"/>
      <c r="AR78" s="116"/>
      <c r="AS78" s="98"/>
      <c r="AT78" s="98"/>
      <c r="AU78" s="98"/>
      <c r="AV78" s="98"/>
      <c r="AW78" s="98"/>
      <c r="AX78" s="98"/>
      <c r="AY78" s="98"/>
      <c r="AZ78" s="98"/>
      <c r="BA78" s="98"/>
      <c r="BB78" s="98"/>
      <c r="BC78" s="98"/>
      <c r="BD78" s="98"/>
      <c r="BE78" s="98"/>
      <c r="BF78" s="98"/>
      <c r="BG78" s="98"/>
      <c r="BH78" s="98"/>
      <c r="BI78" s="98"/>
      <c r="BJ78" s="98"/>
      <c r="BK78" s="98"/>
      <c r="BL78" s="98"/>
      <c r="BM78" s="98"/>
      <c r="BN78" s="98"/>
    </row>
    <row r="79">
      <c r="A79" s="347" t="b">
        <v>0</v>
      </c>
      <c r="B79" s="247">
        <v>44586.0</v>
      </c>
      <c r="C79" s="248">
        <v>0.5478587962962963</v>
      </c>
      <c r="D79" s="249" t="s">
        <v>844</v>
      </c>
      <c r="E79" s="357" t="s">
        <v>16</v>
      </c>
      <c r="F79" s="358" t="s">
        <v>136</v>
      </c>
      <c r="G79" s="251" t="s">
        <v>45</v>
      </c>
      <c r="H79" s="251" t="s">
        <v>387</v>
      </c>
      <c r="I79" s="251" t="s">
        <v>477</v>
      </c>
      <c r="J79" s="251" t="s">
        <v>845</v>
      </c>
      <c r="K79" s="251" t="s">
        <v>477</v>
      </c>
      <c r="L79" s="251"/>
      <c r="M79" s="251"/>
      <c r="N79" s="568"/>
      <c r="O79" s="254">
        <v>2.0</v>
      </c>
      <c r="P79" s="255">
        <v>6.0</v>
      </c>
      <c r="Q79" s="284">
        <v>2.0</v>
      </c>
      <c r="R79" s="285">
        <v>1.0</v>
      </c>
      <c r="S79" s="569"/>
      <c r="T79" s="570"/>
      <c r="U79" s="174"/>
      <c r="V79" s="175"/>
      <c r="W79" s="176"/>
      <c r="X79" s="176"/>
      <c r="Y79" s="402">
        <v>0.0</v>
      </c>
      <c r="Z79" s="403">
        <v>0.0</v>
      </c>
      <c r="AA79" s="257" t="s">
        <v>133</v>
      </c>
      <c r="AB79" s="258">
        <v>1.0</v>
      </c>
      <c r="AC79" s="259">
        <v>0.9083564814814815</v>
      </c>
      <c r="AD79" s="556" t="s">
        <v>140</v>
      </c>
      <c r="AE79" s="261" t="s">
        <v>133</v>
      </c>
      <c r="AF79" s="557" t="s">
        <v>166</v>
      </c>
      <c r="AG79" s="261">
        <v>1.79</v>
      </c>
      <c r="AH79" s="464">
        <v>18.89</v>
      </c>
      <c r="AI79" s="571">
        <f>15</f>
        <v>15</v>
      </c>
      <c r="AJ79" s="261">
        <v>0.13</v>
      </c>
      <c r="AK79" s="264">
        <v>6.36</v>
      </c>
      <c r="AL79" s="114"/>
      <c r="AM79" s="265">
        <f>AK79+AM73</f>
        <v>2004.48</v>
      </c>
      <c r="AN79" s="266">
        <f>IF(AM79&gt;AN73,AM79,AN73)</f>
        <v>2019.57</v>
      </c>
      <c r="AO79" s="266">
        <f>AM79-AN79</f>
        <v>-15.09</v>
      </c>
      <c r="AP79" s="267">
        <f>AO79/AN79</f>
        <v>-0.00747188758</v>
      </c>
      <c r="AQ79" s="268">
        <f>AK79/AI79</f>
        <v>0.424</v>
      </c>
      <c r="AR79" s="149"/>
      <c r="AS79" s="132"/>
      <c r="AT79" s="132"/>
      <c r="AU79" s="132"/>
      <c r="AV79" s="132"/>
      <c r="AW79" s="132"/>
      <c r="AX79" s="132"/>
      <c r="AY79" s="132"/>
      <c r="AZ79" s="132"/>
      <c r="BA79" s="132"/>
      <c r="BB79" s="132"/>
      <c r="BC79" s="132"/>
      <c r="BD79" s="132"/>
      <c r="BE79" s="132"/>
      <c r="BF79" s="132"/>
      <c r="BG79" s="132"/>
      <c r="BH79" s="132"/>
      <c r="BI79" s="132"/>
      <c r="BJ79" s="132"/>
      <c r="BK79" s="132"/>
      <c r="BL79" s="132"/>
      <c r="BM79" s="132"/>
      <c r="BN79" s="132"/>
    </row>
    <row r="80">
      <c r="A80" s="454"/>
      <c r="B80" s="94"/>
      <c r="C80" s="95"/>
      <c r="D80" s="96"/>
      <c r="E80" s="97"/>
      <c r="F80" s="98"/>
      <c r="G80" s="98"/>
      <c r="H80" s="98" t="str">
        <f>VLOOKUP(H79,VALIDATION!F:G,2,false)</f>
        <v>61e871d0a4eaad5dc97701d4</v>
      </c>
      <c r="I80" s="99">
        <v>1.3</v>
      </c>
      <c r="J80" s="99">
        <v>4.1</v>
      </c>
      <c r="K80" s="96"/>
      <c r="L80" s="96"/>
      <c r="M80" s="96"/>
      <c r="N80" s="270"/>
      <c r="O80" s="168">
        <v>2.0</v>
      </c>
      <c r="P80" s="169">
        <v>6.0</v>
      </c>
      <c r="Q80" s="294">
        <v>2.0</v>
      </c>
      <c r="R80" s="295">
        <v>1.0</v>
      </c>
      <c r="S80" s="198"/>
      <c r="T80" s="199"/>
      <c r="U80" s="200"/>
      <c r="V80" s="201"/>
      <c r="W80" s="202"/>
      <c r="X80" s="202"/>
      <c r="Y80" s="360">
        <v>0.0</v>
      </c>
      <c r="Z80" s="361">
        <v>0.0</v>
      </c>
      <c r="AA80" s="272" t="s">
        <v>132</v>
      </c>
      <c r="AB80" s="107">
        <v>2.0</v>
      </c>
      <c r="AC80" s="108">
        <v>0.9086574074074074</v>
      </c>
      <c r="AD80" s="494" t="s">
        <v>140</v>
      </c>
      <c r="AE80" s="274" t="s">
        <v>133</v>
      </c>
      <c r="AF80" s="99" t="s">
        <v>166</v>
      </c>
      <c r="AG80" s="274">
        <v>1.79</v>
      </c>
      <c r="AH80" s="411">
        <v>0.69</v>
      </c>
      <c r="AI80" s="112"/>
      <c r="AJ80" s="274"/>
      <c r="AK80" s="277"/>
      <c r="AL80" s="114"/>
      <c r="AM80" s="278"/>
      <c r="AN80" s="98"/>
      <c r="AO80" s="98"/>
      <c r="AP80" s="116"/>
      <c r="AQ80" s="117"/>
      <c r="AR80" s="116"/>
      <c r="AS80" s="98"/>
      <c r="AT80" s="98"/>
      <c r="AU80" s="98"/>
      <c r="AV80" s="98"/>
      <c r="AW80" s="98"/>
      <c r="AX80" s="98"/>
      <c r="AY80" s="98"/>
      <c r="AZ80" s="98"/>
      <c r="BA80" s="98"/>
      <c r="BB80" s="98"/>
      <c r="BC80" s="98"/>
      <c r="BD80" s="98"/>
      <c r="BE80" s="98"/>
      <c r="BF80" s="98"/>
      <c r="BG80" s="98"/>
      <c r="BH80" s="98"/>
      <c r="BI80" s="98"/>
      <c r="BJ80" s="98"/>
      <c r="BK80" s="98"/>
      <c r="BL80" s="98"/>
      <c r="BM80" s="98"/>
      <c r="BN80" s="98"/>
    </row>
    <row r="81">
      <c r="A81" s="453"/>
      <c r="B81" s="128"/>
      <c r="C81" s="129"/>
      <c r="D81" s="130"/>
      <c r="E81" s="131"/>
      <c r="F81" s="132"/>
      <c r="G81" s="132"/>
      <c r="H81" s="132"/>
      <c r="I81" s="132"/>
      <c r="J81" s="132"/>
      <c r="K81" s="130"/>
      <c r="L81" s="130"/>
      <c r="M81" s="130"/>
      <c r="N81" s="195"/>
      <c r="O81" s="303">
        <v>2.0</v>
      </c>
      <c r="P81" s="304">
        <v>6.0</v>
      </c>
      <c r="Q81" s="305">
        <v>3.0</v>
      </c>
      <c r="R81" s="306">
        <v>1.0</v>
      </c>
      <c r="S81" s="198"/>
      <c r="T81" s="199"/>
      <c r="U81" s="200"/>
      <c r="V81" s="201"/>
      <c r="W81" s="202"/>
      <c r="X81" s="202"/>
      <c r="Y81" s="376">
        <v>0.0</v>
      </c>
      <c r="Z81" s="377">
        <v>0.0</v>
      </c>
      <c r="AA81" s="345" t="s">
        <v>132</v>
      </c>
      <c r="AB81" s="141">
        <v>3.0</v>
      </c>
      <c r="AC81" s="142">
        <v>0.9115162037037037</v>
      </c>
      <c r="AD81" s="539" t="s">
        <v>179</v>
      </c>
      <c r="AE81" s="207" t="s">
        <v>133</v>
      </c>
      <c r="AF81" s="495" t="s">
        <v>133</v>
      </c>
      <c r="AG81" s="207">
        <v>2.722</v>
      </c>
      <c r="AH81" s="449">
        <v>12.49</v>
      </c>
      <c r="AI81" s="146"/>
      <c r="AJ81" s="207"/>
      <c r="AK81" s="210"/>
      <c r="AL81" s="114"/>
      <c r="AM81" s="211"/>
      <c r="AN81" s="132"/>
      <c r="AO81" s="132"/>
      <c r="AP81" s="149"/>
      <c r="AQ81" s="150"/>
      <c r="AR81" s="149"/>
      <c r="AS81" s="132"/>
      <c r="AT81" s="132"/>
      <c r="AU81" s="132"/>
      <c r="AV81" s="132"/>
      <c r="AW81" s="132"/>
      <c r="AX81" s="132"/>
      <c r="AY81" s="132"/>
      <c r="AZ81" s="132"/>
      <c r="BA81" s="132"/>
      <c r="BB81" s="132"/>
      <c r="BC81" s="132"/>
      <c r="BD81" s="132"/>
      <c r="BE81" s="132"/>
      <c r="BF81" s="132"/>
      <c r="BG81" s="132"/>
      <c r="BH81" s="132"/>
      <c r="BI81" s="132"/>
      <c r="BJ81" s="132"/>
      <c r="BK81" s="132"/>
      <c r="BL81" s="132"/>
      <c r="BM81" s="132"/>
      <c r="BN81" s="132"/>
    </row>
    <row r="82">
      <c r="A82" s="462"/>
      <c r="B82" s="215"/>
      <c r="C82" s="216"/>
      <c r="D82" s="217"/>
      <c r="E82" s="218"/>
      <c r="F82" s="219"/>
      <c r="G82" s="219"/>
      <c r="H82" s="219"/>
      <c r="I82" s="219"/>
      <c r="J82" s="219"/>
      <c r="K82" s="217"/>
      <c r="L82" s="217"/>
      <c r="M82" s="217"/>
      <c r="N82" s="287"/>
      <c r="O82" s="221">
        <v>2.0</v>
      </c>
      <c r="P82" s="222">
        <v>6.0</v>
      </c>
      <c r="Q82" s="298">
        <v>6.0</v>
      </c>
      <c r="R82" s="299">
        <v>3.0</v>
      </c>
      <c r="S82" s="300">
        <v>7.0</v>
      </c>
      <c r="T82" s="301">
        <v>5.0</v>
      </c>
      <c r="U82" s="227"/>
      <c r="V82" s="228"/>
      <c r="W82" s="229"/>
      <c r="X82" s="229"/>
      <c r="Y82" s="302"/>
      <c r="Z82" s="231"/>
      <c r="AA82" s="232"/>
      <c r="AB82" s="233"/>
      <c r="AC82" s="234"/>
      <c r="AD82" s="235" t="s">
        <v>142</v>
      </c>
      <c r="AE82" s="236"/>
      <c r="AF82" s="237"/>
      <c r="AG82" s="236"/>
      <c r="AH82" s="463"/>
      <c r="AI82" s="390"/>
      <c r="AJ82" s="240"/>
      <c r="AK82" s="241"/>
      <c r="AL82" s="114"/>
      <c r="AM82" s="243"/>
      <c r="AN82" s="219"/>
      <c r="AO82" s="219"/>
      <c r="AP82" s="244"/>
      <c r="AQ82" s="245"/>
      <c r="AR82" s="116"/>
      <c r="AS82" s="98"/>
      <c r="AT82" s="98"/>
      <c r="AU82" s="98"/>
      <c r="AV82" s="98"/>
      <c r="AW82" s="98"/>
      <c r="AX82" s="98"/>
      <c r="AY82" s="98"/>
      <c r="AZ82" s="98"/>
      <c r="BA82" s="98"/>
      <c r="BB82" s="98"/>
      <c r="BC82" s="98"/>
      <c r="BD82" s="98"/>
      <c r="BE82" s="98"/>
      <c r="BF82" s="98"/>
      <c r="BG82" s="98"/>
      <c r="BH82" s="98"/>
      <c r="BI82" s="98"/>
      <c r="BJ82" s="98"/>
      <c r="BK82" s="98"/>
      <c r="BL82" s="98"/>
      <c r="BM82" s="98"/>
      <c r="BN82" s="98"/>
    </row>
    <row r="83">
      <c r="A83" s="347" t="b">
        <v>0</v>
      </c>
      <c r="B83" s="247">
        <v>44587.0</v>
      </c>
      <c r="C83" s="248">
        <v>0.5621296296296296</v>
      </c>
      <c r="D83" s="249" t="s">
        <v>439</v>
      </c>
      <c r="E83" s="357" t="s">
        <v>16</v>
      </c>
      <c r="F83" s="358" t="s">
        <v>136</v>
      </c>
      <c r="G83" s="251" t="s">
        <v>45</v>
      </c>
      <c r="H83" s="251" t="s">
        <v>176</v>
      </c>
      <c r="I83" s="251" t="s">
        <v>440</v>
      </c>
      <c r="J83" s="251" t="s">
        <v>441</v>
      </c>
      <c r="K83" s="251" t="s">
        <v>441</v>
      </c>
      <c r="L83" s="251"/>
      <c r="M83" s="251"/>
      <c r="N83" s="253"/>
      <c r="O83" s="254">
        <v>7.0</v>
      </c>
      <c r="P83" s="255">
        <v>6.0</v>
      </c>
      <c r="Q83" s="284">
        <v>3.0</v>
      </c>
      <c r="R83" s="285">
        <v>0.0</v>
      </c>
      <c r="S83" s="172"/>
      <c r="T83" s="173"/>
      <c r="U83" s="174"/>
      <c r="V83" s="175"/>
      <c r="W83" s="176"/>
      <c r="X83" s="176"/>
      <c r="Y83" s="402">
        <v>0.0</v>
      </c>
      <c r="Z83" s="403">
        <v>0.0</v>
      </c>
      <c r="AA83" s="257" t="s">
        <v>133</v>
      </c>
      <c r="AB83" s="258">
        <v>1.0</v>
      </c>
      <c r="AC83" s="259">
        <v>0.4215277777777778</v>
      </c>
      <c r="AD83" s="556" t="s">
        <v>140</v>
      </c>
      <c r="AE83" s="261" t="s">
        <v>133</v>
      </c>
      <c r="AF83" s="251" t="s">
        <v>133</v>
      </c>
      <c r="AG83" s="261">
        <v>2.6</v>
      </c>
      <c r="AH83" s="464">
        <v>20.0</v>
      </c>
      <c r="AI83" s="263">
        <v>20.0</v>
      </c>
      <c r="AJ83" s="261">
        <v>-0.27</v>
      </c>
      <c r="AK83" s="264">
        <v>-6.7</v>
      </c>
      <c r="AL83" s="114"/>
      <c r="AM83" s="265">
        <f>AK83+AM79</f>
        <v>1997.78</v>
      </c>
      <c r="AN83" s="266">
        <f>IF(AM83&gt;AN79,AM83,AN79)</f>
        <v>2019.57</v>
      </c>
      <c r="AO83" s="266">
        <f>AM83-AN83</f>
        <v>-21.79</v>
      </c>
      <c r="AP83" s="267">
        <f>AO83/AN83</f>
        <v>-0.01078942547</v>
      </c>
      <c r="AQ83" s="268">
        <f>AK83/AI83</f>
        <v>-0.335</v>
      </c>
      <c r="AR83" s="149"/>
      <c r="AS83" s="132"/>
      <c r="AT83" s="132"/>
      <c r="AU83" s="132"/>
      <c r="AV83" s="132"/>
      <c r="AW83" s="132"/>
      <c r="AX83" s="132"/>
      <c r="AY83" s="132"/>
      <c r="AZ83" s="132"/>
      <c r="BA83" s="132"/>
      <c r="BB83" s="132"/>
      <c r="BC83" s="132"/>
      <c r="BD83" s="132"/>
      <c r="BE83" s="132"/>
      <c r="BF83" s="132"/>
      <c r="BG83" s="132"/>
      <c r="BH83" s="132"/>
      <c r="BI83" s="132"/>
      <c r="BJ83" s="132"/>
      <c r="BK83" s="132"/>
      <c r="BL83" s="132"/>
      <c r="BM83" s="132"/>
      <c r="BN83" s="132"/>
    </row>
    <row r="84">
      <c r="A84" s="454"/>
      <c r="B84" s="94"/>
      <c r="C84" s="95"/>
      <c r="D84" s="96"/>
      <c r="E84" s="97"/>
      <c r="F84" s="98"/>
      <c r="G84" s="98"/>
      <c r="H84" s="98" t="str">
        <f>VLOOKUP(H83,VALIDATION!F:G,2,false)</f>
        <v>61dc5273a4eaad5dc976fcee</v>
      </c>
      <c r="I84" s="99">
        <v>7.0</v>
      </c>
      <c r="J84" s="99">
        <v>1.15</v>
      </c>
      <c r="K84" s="96"/>
      <c r="L84" s="96"/>
      <c r="M84" s="96"/>
      <c r="N84" s="279"/>
      <c r="O84" s="168">
        <v>7.0</v>
      </c>
      <c r="P84" s="169">
        <v>6.0</v>
      </c>
      <c r="Q84" s="294">
        <v>6.0</v>
      </c>
      <c r="R84" s="295">
        <v>3.0</v>
      </c>
      <c r="S84" s="296">
        <v>4.0</v>
      </c>
      <c r="T84" s="297">
        <v>4.0</v>
      </c>
      <c r="U84" s="200"/>
      <c r="V84" s="201"/>
      <c r="W84" s="202"/>
      <c r="X84" s="202"/>
      <c r="Y84" s="360">
        <v>0.0</v>
      </c>
      <c r="Z84" s="361">
        <v>0.0</v>
      </c>
      <c r="AA84" s="272" t="s">
        <v>133</v>
      </c>
      <c r="AB84" s="107">
        <v>2.0</v>
      </c>
      <c r="AC84" s="108">
        <v>0.46199074074074076</v>
      </c>
      <c r="AD84" s="273" t="s">
        <v>179</v>
      </c>
      <c r="AE84" s="274" t="s">
        <v>133</v>
      </c>
      <c r="AF84" s="99" t="s">
        <v>133</v>
      </c>
      <c r="AG84" s="274">
        <v>3.9</v>
      </c>
      <c r="AH84" s="411">
        <v>12.0</v>
      </c>
      <c r="AI84" s="276"/>
      <c r="AJ84" s="274"/>
      <c r="AK84" s="277"/>
      <c r="AL84" s="114"/>
      <c r="AM84" s="278"/>
      <c r="AN84" s="98"/>
      <c r="AO84" s="98"/>
      <c r="AP84" s="116"/>
      <c r="AQ84" s="117"/>
      <c r="AR84" s="116"/>
      <c r="AS84" s="98"/>
      <c r="AT84" s="98"/>
      <c r="AU84" s="98"/>
      <c r="AV84" s="98"/>
      <c r="AW84" s="98"/>
      <c r="AX84" s="98"/>
      <c r="AY84" s="98"/>
      <c r="AZ84" s="98"/>
      <c r="BA84" s="98"/>
      <c r="BB84" s="98"/>
      <c r="BC84" s="98"/>
      <c r="BD84" s="98"/>
      <c r="BE84" s="98"/>
      <c r="BF84" s="98"/>
      <c r="BG84" s="98"/>
      <c r="BH84" s="98"/>
      <c r="BI84" s="98"/>
      <c r="BJ84" s="98"/>
      <c r="BK84" s="98"/>
      <c r="BL84" s="98"/>
      <c r="BM84" s="98"/>
      <c r="BN84" s="98"/>
    </row>
    <row r="85">
      <c r="A85" s="453"/>
      <c r="B85" s="128"/>
      <c r="C85" s="129"/>
      <c r="D85" s="130"/>
      <c r="E85" s="131"/>
      <c r="F85" s="132"/>
      <c r="G85" s="132"/>
      <c r="H85" s="132"/>
      <c r="I85" s="132"/>
      <c r="J85" s="133" t="s">
        <v>846</v>
      </c>
      <c r="K85" s="130"/>
      <c r="L85" s="130"/>
      <c r="M85" s="130"/>
      <c r="N85" s="195"/>
      <c r="O85" s="168">
        <v>7.0</v>
      </c>
      <c r="P85" s="169">
        <v>6.0</v>
      </c>
      <c r="Q85" s="294">
        <v>6.0</v>
      </c>
      <c r="R85" s="295">
        <v>3.0</v>
      </c>
      <c r="S85" s="296">
        <v>4.0</v>
      </c>
      <c r="T85" s="297">
        <v>4.0</v>
      </c>
      <c r="U85" s="309"/>
      <c r="V85" s="310"/>
      <c r="W85" s="311"/>
      <c r="X85" s="311"/>
      <c r="Y85" s="376">
        <v>0.0</v>
      </c>
      <c r="Z85" s="377">
        <v>0.0</v>
      </c>
      <c r="AA85" s="205" t="s">
        <v>133</v>
      </c>
      <c r="AB85" s="141">
        <v>3.0</v>
      </c>
      <c r="AC85" s="142">
        <v>0.46369212962962963</v>
      </c>
      <c r="AD85" s="206" t="s">
        <v>179</v>
      </c>
      <c r="AE85" s="207" t="s">
        <v>133</v>
      </c>
      <c r="AF85" s="133" t="s">
        <v>133</v>
      </c>
      <c r="AG85" s="207">
        <v>3.9</v>
      </c>
      <c r="AH85" s="449">
        <v>1.3</v>
      </c>
      <c r="AI85" s="209"/>
      <c r="AJ85" s="207"/>
      <c r="AK85" s="210"/>
      <c r="AL85" s="114"/>
      <c r="AM85" s="211"/>
      <c r="AN85" s="132"/>
      <c r="AO85" s="132"/>
      <c r="AP85" s="149"/>
      <c r="AQ85" s="150"/>
      <c r="AR85" s="149"/>
      <c r="AS85" s="132"/>
      <c r="AT85" s="132"/>
      <c r="AU85" s="132"/>
      <c r="AV85" s="132"/>
      <c r="AW85" s="132"/>
      <c r="AX85" s="132"/>
      <c r="AY85" s="132"/>
      <c r="AZ85" s="132"/>
      <c r="BA85" s="132"/>
      <c r="BB85" s="132"/>
      <c r="BC85" s="132"/>
      <c r="BD85" s="132"/>
      <c r="BE85" s="132"/>
      <c r="BF85" s="132"/>
      <c r="BG85" s="132"/>
      <c r="BH85" s="132"/>
      <c r="BI85" s="132"/>
      <c r="BJ85" s="132"/>
      <c r="BK85" s="132"/>
      <c r="BL85" s="132"/>
      <c r="BM85" s="132"/>
      <c r="BN85" s="132"/>
    </row>
    <row r="86">
      <c r="A86" s="462"/>
      <c r="B86" s="215"/>
      <c r="C86" s="216"/>
      <c r="D86" s="217"/>
      <c r="E86" s="218"/>
      <c r="F86" s="219"/>
      <c r="G86" s="219"/>
      <c r="H86" s="219"/>
      <c r="I86" s="219"/>
      <c r="J86" s="219"/>
      <c r="K86" s="217"/>
      <c r="L86" s="217"/>
      <c r="M86" s="217"/>
      <c r="N86" s="220" t="s">
        <v>847</v>
      </c>
      <c r="O86" s="221">
        <v>7.0</v>
      </c>
      <c r="P86" s="222">
        <v>6.0</v>
      </c>
      <c r="Q86" s="298">
        <v>6.0</v>
      </c>
      <c r="R86" s="299">
        <v>3.0</v>
      </c>
      <c r="S86" s="300">
        <v>6.0</v>
      </c>
      <c r="T86" s="301">
        <v>7.0</v>
      </c>
      <c r="U86" s="319">
        <v>5.0</v>
      </c>
      <c r="V86" s="320">
        <v>7.0</v>
      </c>
      <c r="W86" s="321">
        <v>4.0</v>
      </c>
      <c r="X86" s="321">
        <v>6.0</v>
      </c>
      <c r="Y86" s="302"/>
      <c r="Z86" s="231"/>
      <c r="AA86" s="232"/>
      <c r="AB86" s="233"/>
      <c r="AC86" s="234"/>
      <c r="AD86" s="235" t="s">
        <v>142</v>
      </c>
      <c r="AE86" s="240"/>
      <c r="AF86" s="237"/>
      <c r="AG86" s="236"/>
      <c r="AH86" s="463"/>
      <c r="AI86" s="239"/>
      <c r="AJ86" s="240"/>
      <c r="AK86" s="241"/>
      <c r="AL86" s="114"/>
      <c r="AM86" s="243"/>
      <c r="AN86" s="219"/>
      <c r="AO86" s="219"/>
      <c r="AP86" s="244"/>
      <c r="AQ86" s="245"/>
      <c r="AR86" s="116"/>
      <c r="AS86" s="98"/>
      <c r="AT86" s="98"/>
      <c r="AU86" s="98"/>
      <c r="AV86" s="98"/>
      <c r="AW86" s="98"/>
      <c r="AX86" s="98"/>
      <c r="AY86" s="98"/>
      <c r="AZ86" s="98"/>
      <c r="BA86" s="98"/>
      <c r="BB86" s="98"/>
      <c r="BC86" s="98"/>
      <c r="BD86" s="98"/>
      <c r="BE86" s="98"/>
      <c r="BF86" s="98"/>
      <c r="BG86" s="98"/>
      <c r="BH86" s="98"/>
      <c r="BI86" s="98"/>
      <c r="BJ86" s="98"/>
      <c r="BK86" s="98"/>
      <c r="BL86" s="98"/>
      <c r="BM86" s="98"/>
      <c r="BN86" s="98"/>
    </row>
    <row r="87">
      <c r="A87" s="347" t="b">
        <v>0</v>
      </c>
      <c r="B87" s="247">
        <v>44588.0</v>
      </c>
      <c r="C87" s="248">
        <v>0.47980324074074077</v>
      </c>
      <c r="D87" s="249" t="s">
        <v>848</v>
      </c>
      <c r="E87" s="357" t="s">
        <v>16</v>
      </c>
      <c r="F87" s="358" t="s">
        <v>136</v>
      </c>
      <c r="G87" s="251" t="s">
        <v>45</v>
      </c>
      <c r="H87" s="251" t="s">
        <v>137</v>
      </c>
      <c r="I87" s="251" t="s">
        <v>849</v>
      </c>
      <c r="J87" s="251" t="s">
        <v>850</v>
      </c>
      <c r="K87" s="249" t="s">
        <v>849</v>
      </c>
      <c r="L87" s="249"/>
      <c r="M87" s="249"/>
      <c r="N87" s="286" t="s">
        <v>851</v>
      </c>
      <c r="O87" s="254">
        <v>6.0</v>
      </c>
      <c r="P87" s="255">
        <v>4.0</v>
      </c>
      <c r="Q87" s="284">
        <v>2.0</v>
      </c>
      <c r="R87" s="285">
        <v>0.0</v>
      </c>
      <c r="S87" s="172"/>
      <c r="T87" s="173"/>
      <c r="U87" s="174"/>
      <c r="V87" s="175"/>
      <c r="W87" s="176"/>
      <c r="X87" s="176"/>
      <c r="Y87" s="260">
        <v>40.0</v>
      </c>
      <c r="Z87" s="256">
        <v>0.0</v>
      </c>
      <c r="AA87" s="257" t="s">
        <v>133</v>
      </c>
      <c r="AB87" s="258">
        <v>1.0</v>
      </c>
      <c r="AC87" s="259">
        <v>0.46663194444444445</v>
      </c>
      <c r="AD87" s="260" t="s">
        <v>140</v>
      </c>
      <c r="AE87" s="261" t="s">
        <v>132</v>
      </c>
      <c r="AF87" s="251" t="s">
        <v>166</v>
      </c>
      <c r="AG87" s="261">
        <v>1.07</v>
      </c>
      <c r="AH87" s="464">
        <v>71.42</v>
      </c>
      <c r="AI87" s="263">
        <v>5.0</v>
      </c>
      <c r="AJ87" s="261">
        <v>0.0</v>
      </c>
      <c r="AK87" s="264">
        <v>-5.0</v>
      </c>
      <c r="AL87" s="114"/>
      <c r="AM87" s="265">
        <f>AK87+AM83</f>
        <v>1992.78</v>
      </c>
      <c r="AN87" s="266">
        <f>IF(AM87&gt;AN83,AM87,AN83)</f>
        <v>2019.57</v>
      </c>
      <c r="AO87" s="266">
        <f>AM87-AN87</f>
        <v>-26.79</v>
      </c>
      <c r="AP87" s="267">
        <f>AO87/AN87</f>
        <v>-0.01326520002</v>
      </c>
      <c r="AQ87" s="268">
        <f>AK87/AI87</f>
        <v>-1</v>
      </c>
      <c r="AR87" s="149"/>
      <c r="AS87" s="132"/>
      <c r="AT87" s="132"/>
      <c r="AU87" s="132"/>
      <c r="AV87" s="132"/>
      <c r="AW87" s="132"/>
      <c r="AX87" s="132"/>
      <c r="AY87" s="132"/>
      <c r="AZ87" s="132"/>
      <c r="BA87" s="132"/>
      <c r="BB87" s="132"/>
      <c r="BC87" s="132"/>
      <c r="BD87" s="132"/>
      <c r="BE87" s="132"/>
      <c r="BF87" s="132"/>
      <c r="BG87" s="132"/>
      <c r="BH87" s="132"/>
      <c r="BI87" s="132"/>
      <c r="BJ87" s="132"/>
      <c r="BK87" s="132"/>
      <c r="BL87" s="132"/>
      <c r="BM87" s="132"/>
      <c r="BN87" s="132"/>
    </row>
    <row r="88">
      <c r="A88" s="462"/>
      <c r="B88" s="94"/>
      <c r="C88" s="95"/>
      <c r="D88" s="96"/>
      <c r="E88" s="97"/>
      <c r="F88" s="98"/>
      <c r="G88" s="98"/>
      <c r="H88" s="98" t="str">
        <f>VLOOKUP(H87,VALIDATION!F:G,2,false)</f>
        <v>61dc5283a4eaad5dc976fcf2</v>
      </c>
      <c r="I88" s="99">
        <v>2.35</v>
      </c>
      <c r="J88" s="99">
        <v>1.7</v>
      </c>
      <c r="K88" s="96"/>
      <c r="L88" s="96"/>
      <c r="M88" s="96"/>
      <c r="N88" s="270"/>
      <c r="O88" s="168">
        <v>6.0</v>
      </c>
      <c r="P88" s="169">
        <v>4.0</v>
      </c>
      <c r="Q88" s="294">
        <v>6.0</v>
      </c>
      <c r="R88" s="295">
        <v>1.0</v>
      </c>
      <c r="S88" s="198"/>
      <c r="T88" s="199"/>
      <c r="U88" s="200"/>
      <c r="V88" s="201"/>
      <c r="W88" s="202"/>
      <c r="X88" s="202"/>
      <c r="Y88" s="109"/>
      <c r="Z88" s="280"/>
      <c r="AA88" s="106"/>
      <c r="AB88" s="281"/>
      <c r="AC88" s="282"/>
      <c r="AD88" s="273" t="s">
        <v>142</v>
      </c>
      <c r="AE88" s="110"/>
      <c r="AF88" s="99"/>
      <c r="AG88" s="110"/>
      <c r="AH88" s="427"/>
      <c r="AI88" s="239"/>
      <c r="AJ88" s="240"/>
      <c r="AK88" s="241"/>
      <c r="AL88" s="114"/>
      <c r="AM88" s="243"/>
      <c r="AN88" s="219"/>
      <c r="AO88" s="219"/>
      <c r="AP88" s="244"/>
      <c r="AQ88" s="245"/>
      <c r="AR88" s="116"/>
      <c r="AS88" s="98"/>
      <c r="AT88" s="98"/>
      <c r="AU88" s="98"/>
      <c r="AV88" s="98"/>
      <c r="AW88" s="98"/>
      <c r="AX88" s="98"/>
      <c r="AY88" s="98"/>
      <c r="AZ88" s="98"/>
      <c r="BA88" s="98"/>
      <c r="BB88" s="98"/>
      <c r="BC88" s="98"/>
      <c r="BD88" s="98"/>
      <c r="BE88" s="98"/>
      <c r="BF88" s="98"/>
      <c r="BG88" s="98"/>
      <c r="BH88" s="98"/>
      <c r="BI88" s="98"/>
      <c r="BJ88" s="98"/>
      <c r="BK88" s="98"/>
      <c r="BL88" s="98"/>
      <c r="BM88" s="98"/>
      <c r="BN88" s="98"/>
    </row>
    <row r="89">
      <c r="A89" s="347" t="b">
        <v>0</v>
      </c>
      <c r="B89" s="247">
        <v>44590.0</v>
      </c>
      <c r="C89" s="248">
        <v>0.9448148148148148</v>
      </c>
      <c r="D89" s="249" t="s">
        <v>852</v>
      </c>
      <c r="E89" s="357" t="s">
        <v>16</v>
      </c>
      <c r="F89" s="358" t="s">
        <v>136</v>
      </c>
      <c r="G89" s="251"/>
      <c r="H89" s="251" t="s">
        <v>467</v>
      </c>
      <c r="I89" s="251" t="s">
        <v>228</v>
      </c>
      <c r="J89" s="251" t="s">
        <v>853</v>
      </c>
      <c r="K89" s="249" t="s">
        <v>228</v>
      </c>
      <c r="L89" s="249"/>
      <c r="M89" s="249"/>
      <c r="N89" s="286" t="s">
        <v>854</v>
      </c>
      <c r="O89" s="254">
        <v>7.0</v>
      </c>
      <c r="P89" s="255">
        <v>5.0</v>
      </c>
      <c r="Q89" s="284">
        <v>1.0</v>
      </c>
      <c r="R89" s="285">
        <v>1.0</v>
      </c>
      <c r="S89" s="172"/>
      <c r="T89" s="173"/>
      <c r="U89" s="174"/>
      <c r="V89" s="175"/>
      <c r="W89" s="176"/>
      <c r="X89" s="176"/>
      <c r="Y89" s="260">
        <v>0.0</v>
      </c>
      <c r="Z89" s="256">
        <v>0.0</v>
      </c>
      <c r="AA89" s="257" t="s">
        <v>132</v>
      </c>
      <c r="AB89" s="258">
        <v>1.0</v>
      </c>
      <c r="AC89" s="259">
        <v>0.9188657407407408</v>
      </c>
      <c r="AD89" s="260" t="s">
        <v>140</v>
      </c>
      <c r="AE89" s="261" t="s">
        <v>132</v>
      </c>
      <c r="AF89" s="251" t="s">
        <v>166</v>
      </c>
      <c r="AG89" s="261">
        <v>1.28</v>
      </c>
      <c r="AH89" s="464">
        <v>71.42</v>
      </c>
      <c r="AI89" s="263">
        <v>15.0</v>
      </c>
      <c r="AJ89" s="261">
        <v>0.0</v>
      </c>
      <c r="AK89" s="264">
        <v>-14.99</v>
      </c>
      <c r="AL89" s="114"/>
      <c r="AM89" s="265">
        <f>AK89+AM87</f>
        <v>1977.79</v>
      </c>
      <c r="AN89" s="266">
        <f>IF(AM89&gt;AN87,AM89,AN87)</f>
        <v>2019.57</v>
      </c>
      <c r="AO89" s="266">
        <f>AM89-AN89</f>
        <v>-41.78</v>
      </c>
      <c r="AP89" s="267">
        <f>AO89/AN89</f>
        <v>-0.02068757211</v>
      </c>
      <c r="AQ89" s="268">
        <f>AK89/AI89</f>
        <v>-0.9993333333</v>
      </c>
      <c r="AR89" s="149"/>
      <c r="AS89" s="132"/>
      <c r="AT89" s="132"/>
      <c r="AU89" s="132"/>
      <c r="AV89" s="132"/>
      <c r="AW89" s="132"/>
      <c r="AX89" s="132"/>
      <c r="AY89" s="132"/>
      <c r="AZ89" s="132"/>
      <c r="BA89" s="132"/>
      <c r="BB89" s="132"/>
      <c r="BC89" s="132"/>
      <c r="BD89" s="132"/>
      <c r="BE89" s="132"/>
      <c r="BF89" s="132"/>
      <c r="BG89" s="132"/>
      <c r="BH89" s="132"/>
      <c r="BI89" s="132"/>
      <c r="BJ89" s="132"/>
      <c r="BK89" s="132"/>
      <c r="BL89" s="132"/>
      <c r="BM89" s="132"/>
      <c r="BN89" s="132"/>
    </row>
    <row r="90">
      <c r="A90" s="454"/>
      <c r="B90" s="94"/>
      <c r="C90" s="95"/>
      <c r="D90" s="96"/>
      <c r="E90" s="97"/>
      <c r="F90" s="98"/>
      <c r="G90" s="98"/>
      <c r="H90" s="98" t="str">
        <f>VLOOKUP(H89,VALIDATION!F:G,2,false)</f>
        <v>61f51d4fa4eaad5dc97704e1</v>
      </c>
      <c r="I90" s="99">
        <v>1.7</v>
      </c>
      <c r="J90" s="99">
        <v>2.3</v>
      </c>
      <c r="K90" s="96"/>
      <c r="L90" s="96"/>
      <c r="M90" s="96"/>
      <c r="N90" s="270"/>
      <c r="O90" s="168">
        <v>7.0</v>
      </c>
      <c r="P90" s="169">
        <v>5.0</v>
      </c>
      <c r="Q90" s="294">
        <v>2.0</v>
      </c>
      <c r="R90" s="295">
        <v>1.0</v>
      </c>
      <c r="S90" s="198"/>
      <c r="T90" s="199"/>
      <c r="U90" s="200"/>
      <c r="V90" s="201"/>
      <c r="W90" s="202"/>
      <c r="X90" s="202"/>
      <c r="Y90" s="273">
        <v>0.0</v>
      </c>
      <c r="Z90" s="271">
        <v>0.0</v>
      </c>
      <c r="AA90" s="272" t="s">
        <v>133</v>
      </c>
      <c r="AB90" s="107">
        <v>2.0</v>
      </c>
      <c r="AC90" s="108">
        <v>0.9217824074074074</v>
      </c>
      <c r="AD90" s="273" t="s">
        <v>179</v>
      </c>
      <c r="AE90" s="274" t="s">
        <v>132</v>
      </c>
      <c r="AF90" s="99" t="s">
        <v>133</v>
      </c>
      <c r="AG90" s="274">
        <v>1.21</v>
      </c>
      <c r="AH90" s="411">
        <v>75.55</v>
      </c>
      <c r="AI90" s="276"/>
      <c r="AJ90" s="274"/>
      <c r="AK90" s="277"/>
      <c r="AL90" s="114"/>
      <c r="AM90" s="278"/>
      <c r="AN90" s="98"/>
      <c r="AO90" s="98"/>
      <c r="AP90" s="116"/>
      <c r="AQ90" s="117"/>
      <c r="AR90" s="116"/>
      <c r="AS90" s="98"/>
      <c r="AT90" s="98"/>
      <c r="AU90" s="98"/>
      <c r="AV90" s="98"/>
      <c r="AW90" s="98"/>
      <c r="AX90" s="98"/>
      <c r="AY90" s="98"/>
      <c r="AZ90" s="98"/>
      <c r="BA90" s="98"/>
      <c r="BB90" s="98"/>
      <c r="BC90" s="98"/>
      <c r="BD90" s="98"/>
      <c r="BE90" s="98"/>
      <c r="BF90" s="98"/>
      <c r="BG90" s="98"/>
      <c r="BH90" s="98"/>
      <c r="BI90" s="98"/>
      <c r="BJ90" s="98"/>
      <c r="BK90" s="98"/>
      <c r="BL90" s="98"/>
      <c r="BM90" s="98"/>
      <c r="BN90" s="98"/>
    </row>
    <row r="91">
      <c r="A91" s="453"/>
      <c r="B91" s="128"/>
      <c r="C91" s="129"/>
      <c r="D91" s="130"/>
      <c r="E91" s="131"/>
      <c r="F91" s="132"/>
      <c r="G91" s="132"/>
      <c r="H91" s="132"/>
      <c r="I91" s="132"/>
      <c r="J91" s="132"/>
      <c r="K91" s="130"/>
      <c r="L91" s="130"/>
      <c r="M91" s="130"/>
      <c r="N91" s="397" t="s">
        <v>855</v>
      </c>
      <c r="O91" s="168">
        <v>7.0</v>
      </c>
      <c r="P91" s="169">
        <v>5.0</v>
      </c>
      <c r="Q91" s="294">
        <v>3.0</v>
      </c>
      <c r="R91" s="295">
        <v>1.0</v>
      </c>
      <c r="S91" s="198"/>
      <c r="T91" s="199"/>
      <c r="U91" s="200"/>
      <c r="V91" s="201"/>
      <c r="W91" s="202"/>
      <c r="X91" s="202"/>
      <c r="Y91" s="206">
        <v>0.0</v>
      </c>
      <c r="Z91" s="204">
        <v>0.0</v>
      </c>
      <c r="AA91" s="205" t="s">
        <v>132</v>
      </c>
      <c r="AB91" s="141">
        <v>3.0</v>
      </c>
      <c r="AC91" s="142">
        <v>0.9259490740740741</v>
      </c>
      <c r="AD91" s="206" t="s">
        <v>140</v>
      </c>
      <c r="AE91" s="207" t="s">
        <v>132</v>
      </c>
      <c r="AF91" s="133" t="s">
        <v>166</v>
      </c>
      <c r="AG91" s="207">
        <v>1.08</v>
      </c>
      <c r="AH91" s="449">
        <v>124.99</v>
      </c>
      <c r="AI91" s="209"/>
      <c r="AJ91" s="207"/>
      <c r="AK91" s="210"/>
      <c r="AL91" s="114"/>
      <c r="AM91" s="211"/>
      <c r="AN91" s="132"/>
      <c r="AO91" s="132"/>
      <c r="AP91" s="149"/>
      <c r="AQ91" s="150"/>
      <c r="AR91" s="149"/>
      <c r="AS91" s="132"/>
      <c r="AT91" s="132"/>
      <c r="AU91" s="132"/>
      <c r="AV91" s="132"/>
      <c r="AW91" s="132"/>
      <c r="AX91" s="132"/>
      <c r="AY91" s="132"/>
      <c r="AZ91" s="132"/>
      <c r="BA91" s="132"/>
      <c r="BB91" s="132"/>
      <c r="BC91" s="132"/>
      <c r="BD91" s="132"/>
      <c r="BE91" s="132"/>
      <c r="BF91" s="132"/>
      <c r="BG91" s="132"/>
      <c r="BH91" s="132"/>
      <c r="BI91" s="132"/>
      <c r="BJ91" s="132"/>
      <c r="BK91" s="132"/>
      <c r="BL91" s="132"/>
      <c r="BM91" s="132"/>
      <c r="BN91" s="132"/>
    </row>
    <row r="92">
      <c r="A92" s="454"/>
      <c r="B92" s="94"/>
      <c r="C92" s="95"/>
      <c r="D92" s="96"/>
      <c r="E92" s="97"/>
      <c r="F92" s="98"/>
      <c r="G92" s="98"/>
      <c r="H92" s="98"/>
      <c r="I92" s="98"/>
      <c r="J92" s="98"/>
      <c r="K92" s="96"/>
      <c r="L92" s="96"/>
      <c r="M92" s="96"/>
      <c r="N92" s="279" t="s">
        <v>855</v>
      </c>
      <c r="O92" s="168">
        <v>7.0</v>
      </c>
      <c r="P92" s="169">
        <v>5.0</v>
      </c>
      <c r="Q92" s="294">
        <v>4.0</v>
      </c>
      <c r="R92" s="295">
        <v>1.0</v>
      </c>
      <c r="S92" s="198"/>
      <c r="T92" s="199"/>
      <c r="U92" s="200"/>
      <c r="V92" s="201"/>
      <c r="W92" s="202"/>
      <c r="X92" s="202"/>
      <c r="Y92" s="273" t="s">
        <v>132</v>
      </c>
      <c r="Z92" s="271">
        <v>40.0</v>
      </c>
      <c r="AA92" s="272" t="s">
        <v>133</v>
      </c>
      <c r="AB92" s="107">
        <v>4.0</v>
      </c>
      <c r="AC92" s="108">
        <v>0.9347222222222222</v>
      </c>
      <c r="AD92" s="273" t="s">
        <v>296</v>
      </c>
      <c r="AE92" s="274" t="s">
        <v>132</v>
      </c>
      <c r="AF92" s="99" t="s">
        <v>166</v>
      </c>
      <c r="AG92" s="274">
        <v>1.02</v>
      </c>
      <c r="AH92" s="411">
        <v>43.49</v>
      </c>
      <c r="AI92" s="276"/>
      <c r="AJ92" s="274"/>
      <c r="AK92" s="277"/>
      <c r="AL92" s="114"/>
      <c r="AM92" s="278"/>
      <c r="AN92" s="98"/>
      <c r="AO92" s="98"/>
      <c r="AP92" s="116"/>
      <c r="AQ92" s="117"/>
      <c r="AR92" s="116"/>
      <c r="AS92" s="98"/>
      <c r="AT92" s="98"/>
      <c r="AU92" s="98"/>
      <c r="AV92" s="98"/>
      <c r="AW92" s="98"/>
      <c r="AX92" s="98"/>
      <c r="AY92" s="98"/>
      <c r="AZ92" s="98"/>
      <c r="BA92" s="98"/>
      <c r="BB92" s="98"/>
      <c r="BC92" s="98"/>
      <c r="BD92" s="98"/>
      <c r="BE92" s="98"/>
      <c r="BF92" s="98"/>
      <c r="BG92" s="98"/>
      <c r="BH92" s="98"/>
      <c r="BI92" s="98"/>
      <c r="BJ92" s="98"/>
      <c r="BK92" s="98"/>
      <c r="BL92" s="98"/>
      <c r="BM92" s="98"/>
      <c r="BN92" s="98"/>
    </row>
    <row r="93">
      <c r="A93" s="455"/>
      <c r="B93" s="313"/>
      <c r="C93" s="314"/>
      <c r="D93" s="315"/>
      <c r="E93" s="316"/>
      <c r="F93" s="317"/>
      <c r="G93" s="317"/>
      <c r="H93" s="317"/>
      <c r="I93" s="317"/>
      <c r="J93" s="317"/>
      <c r="K93" s="315"/>
      <c r="L93" s="315"/>
      <c r="M93" s="315"/>
      <c r="N93" s="383"/>
      <c r="O93" s="221">
        <v>7.0</v>
      </c>
      <c r="P93" s="222">
        <v>5.0</v>
      </c>
      <c r="Q93" s="298">
        <v>6.0</v>
      </c>
      <c r="R93" s="299">
        <v>3.0</v>
      </c>
      <c r="S93" s="225"/>
      <c r="T93" s="226"/>
      <c r="U93" s="227"/>
      <c r="V93" s="228"/>
      <c r="W93" s="229"/>
      <c r="X93" s="229"/>
      <c r="Y93" s="322"/>
      <c r="Z93" s="493"/>
      <c r="AA93" s="418"/>
      <c r="AB93" s="343"/>
      <c r="AC93" s="326"/>
      <c r="AD93" s="322" t="s">
        <v>142</v>
      </c>
      <c r="AE93" s="331"/>
      <c r="AF93" s="328"/>
      <c r="AG93" s="331"/>
      <c r="AH93" s="490"/>
      <c r="AI93" s="330"/>
      <c r="AJ93" s="331"/>
      <c r="AK93" s="332"/>
      <c r="AL93" s="114"/>
      <c r="AM93" s="333"/>
      <c r="AN93" s="317"/>
      <c r="AO93" s="317"/>
      <c r="AP93" s="334"/>
      <c r="AQ93" s="335"/>
      <c r="AR93" s="149"/>
      <c r="AS93" s="132"/>
      <c r="AT93" s="132"/>
      <c r="AU93" s="132"/>
      <c r="AV93" s="132"/>
      <c r="AW93" s="132"/>
      <c r="AX93" s="132"/>
      <c r="AY93" s="132"/>
      <c r="AZ93" s="132"/>
      <c r="BA93" s="132"/>
      <c r="BB93" s="132"/>
      <c r="BC93" s="132"/>
      <c r="BD93" s="132"/>
      <c r="BE93" s="132"/>
      <c r="BF93" s="132"/>
      <c r="BG93" s="132"/>
      <c r="BH93" s="132"/>
      <c r="BI93" s="132"/>
      <c r="BJ93" s="132"/>
      <c r="BK93" s="132"/>
      <c r="BL93" s="132"/>
      <c r="BM93" s="132"/>
      <c r="BN93" s="132"/>
    </row>
    <row r="94">
      <c r="A94" s="451" t="b">
        <v>0</v>
      </c>
      <c r="B94" s="161">
        <v>44590.0</v>
      </c>
      <c r="C94" s="162">
        <v>0.9902546296296296</v>
      </c>
      <c r="D94" s="163" t="s">
        <v>856</v>
      </c>
      <c r="E94" s="387" t="s">
        <v>16</v>
      </c>
      <c r="F94" s="379" t="s">
        <v>136</v>
      </c>
      <c r="G94" s="165" t="s">
        <v>45</v>
      </c>
      <c r="H94" s="165" t="s">
        <v>208</v>
      </c>
      <c r="I94" s="165" t="s">
        <v>205</v>
      </c>
      <c r="J94" s="165" t="s">
        <v>857</v>
      </c>
      <c r="K94" s="163" t="s">
        <v>205</v>
      </c>
      <c r="L94" s="163"/>
      <c r="M94" s="163"/>
      <c r="N94" s="336" t="s">
        <v>855</v>
      </c>
      <c r="O94" s="254">
        <v>6.0</v>
      </c>
      <c r="P94" s="255">
        <v>4.0</v>
      </c>
      <c r="Q94" s="284">
        <v>2.0</v>
      </c>
      <c r="R94" s="285">
        <v>0.0</v>
      </c>
      <c r="S94" s="172"/>
      <c r="T94" s="173"/>
      <c r="U94" s="174"/>
      <c r="V94" s="175"/>
      <c r="W94" s="176"/>
      <c r="X94" s="176"/>
      <c r="Y94" s="182">
        <v>0.0</v>
      </c>
      <c r="Z94" s="178">
        <v>0.0</v>
      </c>
      <c r="AA94" s="179" t="s">
        <v>132</v>
      </c>
      <c r="AB94" s="180">
        <v>1.0</v>
      </c>
      <c r="AC94" s="381"/>
      <c r="AD94" s="182" t="s">
        <v>140</v>
      </c>
      <c r="AE94" s="183" t="s">
        <v>132</v>
      </c>
      <c r="AF94" s="165" t="s">
        <v>166</v>
      </c>
      <c r="AG94" s="183">
        <v>1.06</v>
      </c>
      <c r="AH94" s="446">
        <v>166.66</v>
      </c>
      <c r="AI94" s="185">
        <v>10.0</v>
      </c>
      <c r="AJ94" s="183">
        <v>0.0</v>
      </c>
      <c r="AK94" s="186">
        <v>-10.0</v>
      </c>
      <c r="AL94" s="114"/>
      <c r="AM94" s="188">
        <f>AK94+AM89</f>
        <v>1967.79</v>
      </c>
      <c r="AN94" s="189">
        <f>IF(AM94&gt;AN89,AM94,AN89)</f>
        <v>2019.57</v>
      </c>
      <c r="AO94" s="189">
        <f>AM94-AN94</f>
        <v>-51.78</v>
      </c>
      <c r="AP94" s="190">
        <f>AO94/AN94</f>
        <v>-0.0256391212</v>
      </c>
      <c r="AQ94" s="191">
        <f>AK94/AI94</f>
        <v>-1</v>
      </c>
      <c r="AR94" s="116"/>
      <c r="AS94" s="98"/>
      <c r="AT94" s="98"/>
      <c r="AU94" s="98"/>
      <c r="AV94" s="98"/>
      <c r="AW94" s="98"/>
      <c r="AX94" s="98"/>
      <c r="AY94" s="98"/>
      <c r="AZ94" s="98"/>
      <c r="BA94" s="98"/>
      <c r="BB94" s="98"/>
      <c r="BC94" s="98"/>
      <c r="BD94" s="98"/>
      <c r="BE94" s="98"/>
      <c r="BF94" s="98"/>
      <c r="BG94" s="98"/>
      <c r="BH94" s="98"/>
      <c r="BI94" s="98"/>
      <c r="BJ94" s="98"/>
      <c r="BK94" s="98"/>
      <c r="BL94" s="98"/>
      <c r="BM94" s="98"/>
      <c r="BN94" s="98"/>
    </row>
    <row r="95">
      <c r="A95" s="455"/>
      <c r="B95" s="313"/>
      <c r="C95" s="314"/>
      <c r="D95" s="315"/>
      <c r="E95" s="316"/>
      <c r="F95" s="317"/>
      <c r="G95" s="317"/>
      <c r="H95" s="132" t="str">
        <f>VLOOKUP(H94,VALIDATION!F:G,2,false)</f>
        <v>61e871eaa4eaad5dc97701d8</v>
      </c>
      <c r="I95" s="328">
        <v>1.75</v>
      </c>
      <c r="J95" s="328">
        <v>2.25</v>
      </c>
      <c r="K95" s="315"/>
      <c r="L95" s="315"/>
      <c r="M95" s="315"/>
      <c r="N95" s="318" t="s">
        <v>858</v>
      </c>
      <c r="O95" s="221">
        <v>6.0</v>
      </c>
      <c r="P95" s="222">
        <v>4.0</v>
      </c>
      <c r="Q95" s="298">
        <v>6.0</v>
      </c>
      <c r="R95" s="299">
        <v>3.0</v>
      </c>
      <c r="S95" s="225"/>
      <c r="T95" s="226"/>
      <c r="U95" s="227"/>
      <c r="V95" s="228"/>
      <c r="W95" s="229"/>
      <c r="X95" s="229"/>
      <c r="Y95" s="342"/>
      <c r="Z95" s="323"/>
      <c r="AA95" s="324"/>
      <c r="AB95" s="343"/>
      <c r="AC95" s="326"/>
      <c r="AD95" s="322" t="s">
        <v>142</v>
      </c>
      <c r="AE95" s="331"/>
      <c r="AF95" s="328"/>
      <c r="AG95" s="327"/>
      <c r="AH95" s="444"/>
      <c r="AI95" s="330"/>
      <c r="AJ95" s="331"/>
      <c r="AK95" s="332"/>
      <c r="AL95" s="114"/>
      <c r="AM95" s="333"/>
      <c r="AN95" s="317"/>
      <c r="AO95" s="317"/>
      <c r="AP95" s="334"/>
      <c r="AQ95" s="335"/>
      <c r="AR95" s="149"/>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row>
    <row r="96">
      <c r="A96" s="451" t="b">
        <v>0</v>
      </c>
      <c r="B96" s="161">
        <v>44591.0</v>
      </c>
      <c r="C96" s="162">
        <v>0.6676504629629629</v>
      </c>
      <c r="D96" s="163" t="s">
        <v>859</v>
      </c>
      <c r="E96" s="387" t="s">
        <v>16</v>
      </c>
      <c r="F96" s="379" t="s">
        <v>136</v>
      </c>
      <c r="G96" s="165" t="s">
        <v>42</v>
      </c>
      <c r="H96" s="165" t="s">
        <v>404</v>
      </c>
      <c r="I96" s="165" t="s">
        <v>453</v>
      </c>
      <c r="J96" s="165" t="s">
        <v>776</v>
      </c>
      <c r="K96" s="163" t="s">
        <v>776</v>
      </c>
      <c r="L96" s="163"/>
      <c r="M96" s="163"/>
      <c r="N96" s="336" t="s">
        <v>860</v>
      </c>
      <c r="O96" s="348">
        <v>3.0</v>
      </c>
      <c r="P96" s="349">
        <v>4.0</v>
      </c>
      <c r="Q96" s="170"/>
      <c r="R96" s="171"/>
      <c r="S96" s="172"/>
      <c r="T96" s="173"/>
      <c r="U96" s="174"/>
      <c r="V96" s="175"/>
      <c r="W96" s="176"/>
      <c r="X96" s="176"/>
      <c r="Y96" s="392">
        <v>0.0</v>
      </c>
      <c r="Z96" s="393">
        <v>0.0</v>
      </c>
      <c r="AA96" s="408" t="s">
        <v>133</v>
      </c>
      <c r="AB96" s="180">
        <v>1.0</v>
      </c>
      <c r="AC96" s="181">
        <v>0.6101851851851852</v>
      </c>
      <c r="AD96" s="182" t="s">
        <v>140</v>
      </c>
      <c r="AE96" s="183" t="s">
        <v>133</v>
      </c>
      <c r="AF96" s="165" t="s">
        <v>166</v>
      </c>
      <c r="AG96" s="183">
        <v>1.4</v>
      </c>
      <c r="AH96" s="446">
        <v>37.5</v>
      </c>
      <c r="AI96" s="185">
        <v>15.0</v>
      </c>
      <c r="AJ96" s="183">
        <v>0.09</v>
      </c>
      <c r="AK96" s="186">
        <v>4.27</v>
      </c>
      <c r="AL96" s="114"/>
      <c r="AM96" s="188">
        <f>AK96+AM94</f>
        <v>1972.06</v>
      </c>
      <c r="AN96" s="189">
        <f>IF(AM96&gt;AN94,AM96,AN94)</f>
        <v>2019.57</v>
      </c>
      <c r="AO96" s="189">
        <f>AM96-AN96</f>
        <v>-47.51</v>
      </c>
      <c r="AP96" s="190">
        <f>AO96/AN96</f>
        <v>-0.02352480974</v>
      </c>
      <c r="AQ96" s="191">
        <f>AK96/AI96</f>
        <v>0.2846666667</v>
      </c>
      <c r="AR96" s="116"/>
      <c r="AS96" s="98"/>
      <c r="AT96" s="98"/>
      <c r="AU96" s="98"/>
      <c r="AV96" s="98"/>
      <c r="AW96" s="98"/>
      <c r="AX96" s="98"/>
      <c r="AY96" s="98"/>
      <c r="AZ96" s="98"/>
      <c r="BA96" s="98"/>
      <c r="BB96" s="98"/>
      <c r="BC96" s="98"/>
      <c r="BD96" s="98"/>
      <c r="BE96" s="98"/>
      <c r="BF96" s="98"/>
      <c r="BG96" s="98"/>
      <c r="BH96" s="98"/>
      <c r="BI96" s="98"/>
      <c r="BJ96" s="98"/>
      <c r="BK96" s="98"/>
      <c r="BL96" s="98"/>
      <c r="BM96" s="98"/>
      <c r="BN96" s="98"/>
    </row>
    <row r="97">
      <c r="A97" s="453"/>
      <c r="B97" s="128"/>
      <c r="C97" s="129"/>
      <c r="D97" s="130"/>
      <c r="E97" s="131"/>
      <c r="F97" s="132"/>
      <c r="G97" s="132"/>
      <c r="H97" s="132" t="str">
        <f>VLOOKUP(H96,VALIDATION!F:G,2,false)</f>
        <v>61e871bfa4eaad5dc97701d0</v>
      </c>
      <c r="I97" s="395">
        <v>2.32</v>
      </c>
      <c r="J97" s="395">
        <v>1.64</v>
      </c>
      <c r="K97" s="130"/>
      <c r="L97" s="130"/>
      <c r="M97" s="130"/>
      <c r="N97" s="195"/>
      <c r="O97" s="303">
        <v>3.0</v>
      </c>
      <c r="P97" s="304">
        <v>5.0</v>
      </c>
      <c r="Q97" s="196"/>
      <c r="R97" s="197"/>
      <c r="S97" s="198"/>
      <c r="T97" s="199"/>
      <c r="U97" s="200"/>
      <c r="V97" s="201"/>
      <c r="W97" s="202"/>
      <c r="X97" s="202"/>
      <c r="Y97" s="376">
        <v>0.0</v>
      </c>
      <c r="Z97" s="377">
        <v>0.0</v>
      </c>
      <c r="AA97" s="345" t="s">
        <v>132</v>
      </c>
      <c r="AB97" s="141">
        <v>2.0</v>
      </c>
      <c r="AC97" s="142">
        <v>0.6127199074074074</v>
      </c>
      <c r="AD97" s="206" t="s">
        <v>179</v>
      </c>
      <c r="AE97" s="207" t="s">
        <v>133</v>
      </c>
      <c r="AF97" s="133" t="s">
        <v>133</v>
      </c>
      <c r="AG97" s="207">
        <v>1.33</v>
      </c>
      <c r="AH97" s="449">
        <v>39.47</v>
      </c>
      <c r="AI97" s="209"/>
      <c r="AJ97" s="207"/>
      <c r="AK97" s="210"/>
      <c r="AL97" s="114"/>
      <c r="AM97" s="211"/>
      <c r="AN97" s="132"/>
      <c r="AO97" s="132"/>
      <c r="AP97" s="149"/>
      <c r="AQ97" s="150"/>
      <c r="AR97" s="149"/>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row>
    <row r="98">
      <c r="A98" s="454"/>
      <c r="B98" s="94"/>
      <c r="C98" s="95"/>
      <c r="D98" s="96"/>
      <c r="E98" s="97"/>
      <c r="F98" s="98"/>
      <c r="G98" s="98"/>
      <c r="H98" s="98"/>
      <c r="I98" s="98"/>
      <c r="J98" s="98"/>
      <c r="K98" s="96"/>
      <c r="L98" s="96"/>
      <c r="M98" s="96"/>
      <c r="N98" s="270"/>
      <c r="O98" s="303">
        <v>3.0</v>
      </c>
      <c r="P98" s="304">
        <v>5.0</v>
      </c>
      <c r="Q98" s="196"/>
      <c r="R98" s="197"/>
      <c r="S98" s="198"/>
      <c r="T98" s="199"/>
      <c r="U98" s="200"/>
      <c r="V98" s="201"/>
      <c r="W98" s="202"/>
      <c r="X98" s="202"/>
      <c r="Y98" s="360">
        <v>0.0</v>
      </c>
      <c r="Z98" s="361">
        <v>40.0</v>
      </c>
      <c r="AA98" s="346" t="s">
        <v>132</v>
      </c>
      <c r="AB98" s="107">
        <v>3.0</v>
      </c>
      <c r="AC98" s="108">
        <v>0.6139351851851852</v>
      </c>
      <c r="AD98" s="273" t="s">
        <v>140</v>
      </c>
      <c r="AE98" s="274" t="s">
        <v>133</v>
      </c>
      <c r="AF98" s="99" t="s">
        <v>166</v>
      </c>
      <c r="AG98" s="274">
        <v>1.26</v>
      </c>
      <c r="AH98" s="411">
        <v>57.69</v>
      </c>
      <c r="AI98" s="276"/>
      <c r="AJ98" s="274"/>
      <c r="AK98" s="277"/>
      <c r="AL98" s="114"/>
      <c r="AM98" s="278"/>
      <c r="AN98" s="98"/>
      <c r="AO98" s="98"/>
      <c r="AP98" s="116"/>
      <c r="AQ98" s="117"/>
      <c r="AR98" s="116"/>
      <c r="AS98" s="98"/>
      <c r="AT98" s="98"/>
      <c r="AU98" s="98"/>
      <c r="AV98" s="98"/>
      <c r="AW98" s="98"/>
      <c r="AX98" s="98"/>
      <c r="AY98" s="98"/>
      <c r="AZ98" s="98"/>
      <c r="BA98" s="98"/>
      <c r="BB98" s="98"/>
      <c r="BC98" s="98"/>
      <c r="BD98" s="98"/>
      <c r="BE98" s="98"/>
      <c r="BF98" s="98"/>
      <c r="BG98" s="98"/>
      <c r="BH98" s="98"/>
      <c r="BI98" s="98"/>
      <c r="BJ98" s="98"/>
      <c r="BK98" s="98"/>
      <c r="BL98" s="98"/>
      <c r="BM98" s="98"/>
      <c r="BN98" s="98"/>
    </row>
    <row r="99">
      <c r="A99" s="453"/>
      <c r="B99" s="128"/>
      <c r="C99" s="129"/>
      <c r="D99" s="130"/>
      <c r="E99" s="131"/>
      <c r="F99" s="132"/>
      <c r="G99" s="132"/>
      <c r="H99" s="132"/>
      <c r="I99" s="395"/>
      <c r="J99" s="395"/>
      <c r="K99" s="130"/>
      <c r="L99" s="130"/>
      <c r="M99" s="130"/>
      <c r="N99" s="195"/>
      <c r="O99" s="303">
        <v>4.0</v>
      </c>
      <c r="P99" s="304">
        <v>6.0</v>
      </c>
      <c r="Q99" s="196"/>
      <c r="R99" s="197"/>
      <c r="S99" s="198"/>
      <c r="T99" s="199"/>
      <c r="U99" s="200"/>
      <c r="V99" s="201"/>
      <c r="W99" s="202"/>
      <c r="X99" s="202"/>
      <c r="Y99" s="376">
        <v>0.0</v>
      </c>
      <c r="Z99" s="377">
        <v>0.0</v>
      </c>
      <c r="AA99" s="345" t="s">
        <v>132</v>
      </c>
      <c r="AB99" s="141">
        <v>4.0</v>
      </c>
      <c r="AC99" s="142">
        <v>0.6201388888888889</v>
      </c>
      <c r="AD99" s="206" t="s">
        <v>179</v>
      </c>
      <c r="AE99" s="207" t="s">
        <v>133</v>
      </c>
      <c r="AF99" s="133" t="s">
        <v>133</v>
      </c>
      <c r="AG99" s="207">
        <v>1.29</v>
      </c>
      <c r="AH99" s="449">
        <v>56.35</v>
      </c>
      <c r="AI99" s="209"/>
      <c r="AJ99" s="207"/>
      <c r="AK99" s="210"/>
      <c r="AL99" s="114"/>
      <c r="AM99" s="211"/>
      <c r="AN99" s="132"/>
      <c r="AO99" s="132"/>
      <c r="AP99" s="149"/>
      <c r="AQ99" s="150"/>
      <c r="AR99" s="149"/>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row>
    <row r="100">
      <c r="A100" s="454"/>
      <c r="B100" s="94"/>
      <c r="C100" s="95"/>
      <c r="D100" s="96"/>
      <c r="E100" s="97"/>
      <c r="F100" s="98"/>
      <c r="G100" s="98"/>
      <c r="H100" s="98"/>
      <c r="I100" s="396"/>
      <c r="J100" s="396"/>
      <c r="K100" s="96"/>
      <c r="L100" s="96"/>
      <c r="M100" s="96"/>
      <c r="N100" s="270"/>
      <c r="O100" s="303">
        <v>4.0</v>
      </c>
      <c r="P100" s="304">
        <v>6.0</v>
      </c>
      <c r="Q100" s="305">
        <v>0.0</v>
      </c>
      <c r="R100" s="306">
        <v>1.0</v>
      </c>
      <c r="S100" s="198"/>
      <c r="T100" s="199"/>
      <c r="U100" s="200"/>
      <c r="V100" s="201"/>
      <c r="W100" s="202"/>
      <c r="X100" s="202"/>
      <c r="Y100" s="360">
        <v>0.0</v>
      </c>
      <c r="Z100" s="361">
        <v>0.0</v>
      </c>
      <c r="AA100" s="346" t="s">
        <v>133</v>
      </c>
      <c r="AB100" s="107">
        <v>5.0</v>
      </c>
      <c r="AC100" s="108">
        <v>1.039236111111111</v>
      </c>
      <c r="AD100" s="273" t="s">
        <v>140</v>
      </c>
      <c r="AE100" s="274" t="s">
        <v>133</v>
      </c>
      <c r="AF100" s="99" t="s">
        <v>166</v>
      </c>
      <c r="AG100" s="274">
        <v>1.1</v>
      </c>
      <c r="AH100" s="411">
        <v>49.99</v>
      </c>
      <c r="AI100" s="276"/>
      <c r="AJ100" s="274"/>
      <c r="AK100" s="277"/>
      <c r="AL100" s="114"/>
      <c r="AM100" s="278"/>
      <c r="AN100" s="98"/>
      <c r="AO100" s="98"/>
      <c r="AP100" s="116"/>
      <c r="AQ100" s="117"/>
      <c r="AR100" s="116"/>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row>
    <row r="101">
      <c r="A101" s="453"/>
      <c r="B101" s="128"/>
      <c r="C101" s="129"/>
      <c r="D101" s="130"/>
      <c r="E101" s="131"/>
      <c r="F101" s="132"/>
      <c r="G101" s="132"/>
      <c r="H101" s="132"/>
      <c r="I101" s="132"/>
      <c r="J101" s="132"/>
      <c r="K101" s="130"/>
      <c r="L101" s="130"/>
      <c r="M101" s="130"/>
      <c r="N101" s="195"/>
      <c r="O101" s="303">
        <v>4.0</v>
      </c>
      <c r="P101" s="304">
        <v>6.0</v>
      </c>
      <c r="Q101" s="305">
        <v>1.0</v>
      </c>
      <c r="R101" s="306">
        <v>1.0</v>
      </c>
      <c r="S101" s="198"/>
      <c r="T101" s="199"/>
      <c r="U101" s="200"/>
      <c r="V101" s="201"/>
      <c r="W101" s="202"/>
      <c r="X101" s="202"/>
      <c r="Y101" s="376">
        <v>0.0</v>
      </c>
      <c r="Z101" s="377">
        <v>0.0</v>
      </c>
      <c r="AA101" s="345" t="s">
        <v>132</v>
      </c>
      <c r="AB101" s="141">
        <v>6.0</v>
      </c>
      <c r="AC101" s="142">
        <v>0.6259722222222223</v>
      </c>
      <c r="AD101" s="206" t="s">
        <v>165</v>
      </c>
      <c r="AE101" s="207" t="s">
        <v>133</v>
      </c>
      <c r="AF101" s="133" t="s">
        <v>133</v>
      </c>
      <c r="AG101" s="207">
        <v>1.3</v>
      </c>
      <c r="AH101" s="449">
        <v>16.66</v>
      </c>
      <c r="AI101" s="209"/>
      <c r="AJ101" s="207"/>
      <c r="AK101" s="210"/>
      <c r="AL101" s="114"/>
      <c r="AM101" s="211"/>
      <c r="AN101" s="132"/>
      <c r="AO101" s="132"/>
      <c r="AP101" s="149"/>
      <c r="AQ101" s="150"/>
      <c r="AR101" s="149"/>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row>
    <row r="102">
      <c r="A102" s="454"/>
      <c r="B102" s="94"/>
      <c r="C102" s="95"/>
      <c r="D102" s="96"/>
      <c r="E102" s="97"/>
      <c r="F102" s="98"/>
      <c r="G102" s="98"/>
      <c r="H102" s="98"/>
      <c r="I102" s="98"/>
      <c r="J102" s="98"/>
      <c r="K102" s="96"/>
      <c r="L102" s="96"/>
      <c r="M102" s="96"/>
      <c r="N102" s="270"/>
      <c r="O102" s="168">
        <v>4.0</v>
      </c>
      <c r="P102" s="169">
        <v>6.0</v>
      </c>
      <c r="Q102" s="294">
        <v>5.0</v>
      </c>
      <c r="R102" s="295">
        <v>3.0</v>
      </c>
      <c r="S102" s="198"/>
      <c r="T102" s="199"/>
      <c r="U102" s="200"/>
      <c r="V102" s="201"/>
      <c r="W102" s="202"/>
      <c r="X102" s="202"/>
      <c r="Y102" s="273">
        <v>0.0</v>
      </c>
      <c r="Z102" s="271">
        <v>0.0</v>
      </c>
      <c r="AA102" s="272" t="s">
        <v>132</v>
      </c>
      <c r="AB102" s="107">
        <v>7.0</v>
      </c>
      <c r="AC102" s="572">
        <v>0.6444444444444445</v>
      </c>
      <c r="AD102" s="273" t="s">
        <v>165</v>
      </c>
      <c r="AE102" s="274" t="s">
        <v>133</v>
      </c>
      <c r="AF102" s="99" t="s">
        <v>133</v>
      </c>
      <c r="AG102" s="274">
        <v>2.0</v>
      </c>
      <c r="AH102" s="411">
        <v>5.0</v>
      </c>
      <c r="AI102" s="276"/>
      <c r="AJ102" s="274"/>
      <c r="AK102" s="277"/>
      <c r="AL102" s="114"/>
      <c r="AM102" s="278"/>
      <c r="AN102" s="98"/>
      <c r="AO102" s="98"/>
      <c r="AP102" s="116"/>
      <c r="AQ102" s="117"/>
      <c r="AR102" s="116"/>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row>
    <row r="103">
      <c r="A103" s="455"/>
      <c r="B103" s="313"/>
      <c r="C103" s="314"/>
      <c r="D103" s="315"/>
      <c r="E103" s="316"/>
      <c r="F103" s="317"/>
      <c r="G103" s="317"/>
      <c r="H103" s="317"/>
      <c r="I103" s="382"/>
      <c r="J103" s="382"/>
      <c r="K103" s="315"/>
      <c r="L103" s="315"/>
      <c r="M103" s="315"/>
      <c r="N103" s="383"/>
      <c r="O103" s="221">
        <v>4.0</v>
      </c>
      <c r="P103" s="222">
        <v>6.0</v>
      </c>
      <c r="Q103" s="298">
        <v>6.0</v>
      </c>
      <c r="R103" s="299">
        <v>3.0</v>
      </c>
      <c r="S103" s="300">
        <v>1.0</v>
      </c>
      <c r="T103" s="301">
        <v>6.0</v>
      </c>
      <c r="U103" s="227"/>
      <c r="V103" s="228"/>
      <c r="W103" s="229"/>
      <c r="X103" s="229"/>
      <c r="Y103" s="373"/>
      <c r="Z103" s="374"/>
      <c r="AA103" s="375"/>
      <c r="AB103" s="343"/>
      <c r="AC103" s="326"/>
      <c r="AD103" s="322" t="s">
        <v>142</v>
      </c>
      <c r="AE103" s="331"/>
      <c r="AF103" s="328"/>
      <c r="AG103" s="331"/>
      <c r="AH103" s="490"/>
      <c r="AI103" s="330"/>
      <c r="AJ103" s="331"/>
      <c r="AK103" s="332"/>
      <c r="AL103" s="114"/>
      <c r="AM103" s="333"/>
      <c r="AN103" s="317"/>
      <c r="AO103" s="317"/>
      <c r="AP103" s="334"/>
      <c r="AQ103" s="335"/>
      <c r="AR103" s="149"/>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row>
    <row r="104">
      <c r="A104" s="451" t="b">
        <v>0</v>
      </c>
      <c r="B104" s="161">
        <v>44591.0</v>
      </c>
      <c r="C104" s="162">
        <v>0.6892592592592592</v>
      </c>
      <c r="D104" s="163" t="s">
        <v>861</v>
      </c>
      <c r="E104" s="387" t="s">
        <v>16</v>
      </c>
      <c r="F104" s="379" t="s">
        <v>136</v>
      </c>
      <c r="G104" s="165" t="s">
        <v>42</v>
      </c>
      <c r="H104" s="165" t="s">
        <v>467</v>
      </c>
      <c r="I104" s="165" t="s">
        <v>862</v>
      </c>
      <c r="J104" s="165" t="s">
        <v>863</v>
      </c>
      <c r="K104" s="165" t="s">
        <v>862</v>
      </c>
      <c r="L104" s="165"/>
      <c r="M104" s="165"/>
      <c r="N104" s="336" t="s">
        <v>864</v>
      </c>
      <c r="O104" s="254">
        <v>3.0</v>
      </c>
      <c r="P104" s="255">
        <v>1.0</v>
      </c>
      <c r="Q104" s="170"/>
      <c r="R104" s="171"/>
      <c r="S104" s="172"/>
      <c r="T104" s="173"/>
      <c r="U104" s="174"/>
      <c r="V104" s="175"/>
      <c r="W104" s="176"/>
      <c r="X104" s="176"/>
      <c r="Y104" s="182">
        <v>30.0</v>
      </c>
      <c r="Z104" s="178">
        <v>15.0</v>
      </c>
      <c r="AA104" s="179" t="s">
        <v>133</v>
      </c>
      <c r="AB104" s="180">
        <v>1.0</v>
      </c>
      <c r="AC104" s="181">
        <v>0.6426967592592593</v>
      </c>
      <c r="AD104" s="182" t="s">
        <v>140</v>
      </c>
      <c r="AE104" s="183" t="s">
        <v>132</v>
      </c>
      <c r="AF104" s="165" t="s">
        <v>166</v>
      </c>
      <c r="AG104" s="183">
        <v>1.34</v>
      </c>
      <c r="AH104" s="446">
        <v>42.85</v>
      </c>
      <c r="AI104" s="185">
        <v>10.0</v>
      </c>
      <c r="AJ104" s="183">
        <v>0.0</v>
      </c>
      <c r="AK104" s="186">
        <v>-2.8</v>
      </c>
      <c r="AL104" s="114"/>
      <c r="AM104" s="188">
        <f>AK104+AM96</f>
        <v>1969.26</v>
      </c>
      <c r="AN104" s="189">
        <f>IF(AM104&gt;AN96,AM104,AN96)</f>
        <v>2019.57</v>
      </c>
      <c r="AO104" s="189">
        <f>AM104-AN104</f>
        <v>-50.31</v>
      </c>
      <c r="AP104" s="190">
        <f>AO104/AN104</f>
        <v>-0.02491124348</v>
      </c>
      <c r="AQ104" s="191">
        <f>AK104/AI104</f>
        <v>-0.28</v>
      </c>
      <c r="AR104" s="116"/>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row>
    <row r="105">
      <c r="A105" s="453"/>
      <c r="B105" s="128"/>
      <c r="C105" s="129"/>
      <c r="D105" s="130"/>
      <c r="E105" s="131"/>
      <c r="F105" s="132"/>
      <c r="G105" s="132"/>
      <c r="H105" s="132" t="str">
        <f>VLOOKUP(H104,VALIDATION!F:G,2,false)</f>
        <v>61f51d4fa4eaad5dc97704e1</v>
      </c>
      <c r="I105" s="132"/>
      <c r="J105" s="132"/>
      <c r="K105" s="130"/>
      <c r="L105" s="130"/>
      <c r="M105" s="130"/>
      <c r="N105" s="195"/>
      <c r="O105" s="303">
        <v>3.0</v>
      </c>
      <c r="P105" s="304">
        <v>1.0</v>
      </c>
      <c r="Q105" s="196"/>
      <c r="R105" s="197"/>
      <c r="S105" s="198"/>
      <c r="T105" s="199"/>
      <c r="U105" s="200"/>
      <c r="V105" s="201"/>
      <c r="W105" s="202"/>
      <c r="X105" s="202"/>
      <c r="Y105" s="376">
        <v>30.0</v>
      </c>
      <c r="Z105" s="377">
        <v>15.0</v>
      </c>
      <c r="AA105" s="345"/>
      <c r="AB105" s="141">
        <v>2.0</v>
      </c>
      <c r="AC105" s="142">
        <v>0.6428472222222222</v>
      </c>
      <c r="AD105" s="206" t="s">
        <v>140</v>
      </c>
      <c r="AE105" s="207" t="s">
        <v>132</v>
      </c>
      <c r="AF105" s="133" t="s">
        <v>166</v>
      </c>
      <c r="AG105" s="207">
        <v>1.34</v>
      </c>
      <c r="AH105" s="449">
        <v>1.26</v>
      </c>
      <c r="AI105" s="209"/>
      <c r="AJ105" s="207"/>
      <c r="AK105" s="210"/>
      <c r="AL105" s="114"/>
      <c r="AM105" s="211"/>
      <c r="AN105" s="132"/>
      <c r="AO105" s="132"/>
      <c r="AP105" s="149"/>
      <c r="AQ105" s="150"/>
      <c r="AR105" s="149"/>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row>
    <row r="106">
      <c r="A106" s="454"/>
      <c r="B106" s="94"/>
      <c r="C106" s="95"/>
      <c r="D106" s="96"/>
      <c r="E106" s="97"/>
      <c r="F106" s="98"/>
      <c r="G106" s="98"/>
      <c r="H106" s="98"/>
      <c r="I106" s="98"/>
      <c r="J106" s="98"/>
      <c r="K106" s="96"/>
      <c r="L106" s="96"/>
      <c r="M106" s="96"/>
      <c r="N106" s="270"/>
      <c r="O106" s="168">
        <v>6.0</v>
      </c>
      <c r="P106" s="169">
        <v>4.0</v>
      </c>
      <c r="Q106" s="294"/>
      <c r="R106" s="295"/>
      <c r="S106" s="198"/>
      <c r="T106" s="199"/>
      <c r="U106" s="200"/>
      <c r="V106" s="201"/>
      <c r="W106" s="202"/>
      <c r="X106" s="202"/>
      <c r="Y106" s="273">
        <v>0.0</v>
      </c>
      <c r="Z106" s="271">
        <v>0.0</v>
      </c>
      <c r="AA106" s="272" t="s">
        <v>133</v>
      </c>
      <c r="AB106" s="107">
        <v>3.0</v>
      </c>
      <c r="AC106" s="108">
        <v>0.6665162037037037</v>
      </c>
      <c r="AD106" s="273" t="s">
        <v>179</v>
      </c>
      <c r="AE106" s="274" t="s">
        <v>132</v>
      </c>
      <c r="AF106" s="99" t="s">
        <v>133</v>
      </c>
      <c r="AG106" s="274">
        <v>1.26</v>
      </c>
      <c r="AH106" s="411">
        <v>46.91</v>
      </c>
      <c r="AI106" s="276"/>
      <c r="AJ106" s="274"/>
      <c r="AK106" s="277"/>
      <c r="AL106" s="114"/>
      <c r="AM106" s="278"/>
      <c r="AN106" s="98"/>
      <c r="AO106" s="98"/>
      <c r="AP106" s="116"/>
      <c r="AQ106" s="117"/>
      <c r="AR106" s="116"/>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row>
    <row r="107">
      <c r="A107" s="455"/>
      <c r="B107" s="313"/>
      <c r="C107" s="314"/>
      <c r="D107" s="315"/>
      <c r="E107" s="316"/>
      <c r="F107" s="317"/>
      <c r="G107" s="317"/>
      <c r="H107" s="317"/>
      <c r="I107" s="317"/>
      <c r="J107" s="317"/>
      <c r="K107" s="315"/>
      <c r="L107" s="315"/>
      <c r="M107" s="315"/>
      <c r="N107" s="383"/>
      <c r="O107" s="338">
        <v>6.0</v>
      </c>
      <c r="P107" s="339">
        <v>4.0</v>
      </c>
      <c r="Q107" s="340">
        <v>6.0</v>
      </c>
      <c r="R107" s="341">
        <v>1.0</v>
      </c>
      <c r="S107" s="225"/>
      <c r="T107" s="226"/>
      <c r="U107" s="227"/>
      <c r="V107" s="228"/>
      <c r="W107" s="229"/>
      <c r="X107" s="229"/>
      <c r="Y107" s="373"/>
      <c r="Z107" s="374"/>
      <c r="AA107" s="418"/>
      <c r="AB107" s="343"/>
      <c r="AC107" s="326"/>
      <c r="AD107" s="322" t="s">
        <v>142</v>
      </c>
      <c r="AE107" s="331"/>
      <c r="AF107" s="328"/>
      <c r="AG107" s="331"/>
      <c r="AH107" s="490"/>
      <c r="AI107" s="330"/>
      <c r="AJ107" s="331"/>
      <c r="AK107" s="332"/>
      <c r="AL107" s="114"/>
      <c r="AM107" s="333"/>
      <c r="AN107" s="317"/>
      <c r="AO107" s="317"/>
      <c r="AP107" s="334"/>
      <c r="AQ107" s="335"/>
      <c r="AR107" s="149"/>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row>
    <row r="108">
      <c r="A108" s="160" t="b">
        <v>0</v>
      </c>
      <c r="B108" s="161">
        <v>44592.0</v>
      </c>
      <c r="C108" s="162">
        <v>0.957037037037037</v>
      </c>
      <c r="D108" s="163" t="s">
        <v>865</v>
      </c>
      <c r="E108" s="387" t="s">
        <v>16</v>
      </c>
      <c r="F108" s="379" t="s">
        <v>136</v>
      </c>
      <c r="G108" s="165"/>
      <c r="H108" s="165" t="s">
        <v>222</v>
      </c>
      <c r="I108" s="165" t="s">
        <v>866</v>
      </c>
      <c r="J108" s="165" t="s">
        <v>867</v>
      </c>
      <c r="K108" s="163" t="s">
        <v>867</v>
      </c>
      <c r="L108" s="163"/>
      <c r="M108" s="163"/>
      <c r="N108" s="336" t="s">
        <v>823</v>
      </c>
      <c r="O108" s="254">
        <v>3.0</v>
      </c>
      <c r="P108" s="255">
        <v>5.0</v>
      </c>
      <c r="Q108" s="350"/>
      <c r="R108" s="351"/>
      <c r="S108" s="172"/>
      <c r="T108" s="173"/>
      <c r="U108" s="174"/>
      <c r="V108" s="175"/>
      <c r="W108" s="176"/>
      <c r="X108" s="176"/>
      <c r="Y108" s="182">
        <v>30.0</v>
      </c>
      <c r="Z108" s="178">
        <v>40.0</v>
      </c>
      <c r="AA108" s="179" t="s">
        <v>132</v>
      </c>
      <c r="AB108" s="180">
        <v>1.0</v>
      </c>
      <c r="AC108" s="181">
        <v>0.9340972222222222</v>
      </c>
      <c r="AD108" s="182" t="s">
        <v>140</v>
      </c>
      <c r="AE108" s="183" t="s">
        <v>133</v>
      </c>
      <c r="AF108" s="165" t="s">
        <v>166</v>
      </c>
      <c r="AG108" s="183">
        <v>1.63</v>
      </c>
      <c r="AH108" s="446">
        <v>23.8</v>
      </c>
      <c r="AI108" s="185">
        <v>17.77</v>
      </c>
      <c r="AJ108" s="183">
        <v>0.0</v>
      </c>
      <c r="AK108" s="457">
        <v>-5.72</v>
      </c>
      <c r="AL108" s="187"/>
      <c r="AM108" s="188">
        <f>AK108+AM104</f>
        <v>1963.54</v>
      </c>
      <c r="AN108" s="189">
        <f>IF(AM108&gt;AN104,AM108,AN104)</f>
        <v>2019.57</v>
      </c>
      <c r="AO108" s="189">
        <f>AM108-AN108</f>
        <v>-56.03</v>
      </c>
      <c r="AP108" s="190">
        <f>AO108/AN108</f>
        <v>-0.02774352956</v>
      </c>
      <c r="AQ108" s="191">
        <f>AK108/AI108</f>
        <v>-0.3218908272</v>
      </c>
      <c r="AR108" s="116"/>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row>
    <row r="109">
      <c r="A109" s="440"/>
      <c r="B109" s="128"/>
      <c r="C109" s="129"/>
      <c r="D109" s="130"/>
      <c r="E109" s="131"/>
      <c r="F109" s="132"/>
      <c r="G109" s="132"/>
      <c r="H109" s="132" t="str">
        <f>VLOOKUP(H108,VALIDATION!F:G,2,false)</f>
        <v>61f51d73a4eaad5dc97704ec</v>
      </c>
      <c r="I109" s="133">
        <v>1.6</v>
      </c>
      <c r="J109" s="133">
        <v>2.6</v>
      </c>
      <c r="K109" s="130"/>
      <c r="L109" s="130"/>
      <c r="M109" s="130"/>
      <c r="N109" s="195"/>
      <c r="O109" s="168">
        <v>3.0</v>
      </c>
      <c r="P109" s="169">
        <v>6.0</v>
      </c>
      <c r="Q109" s="196"/>
      <c r="R109" s="197"/>
      <c r="S109" s="198"/>
      <c r="T109" s="199"/>
      <c r="U109" s="200"/>
      <c r="V109" s="201"/>
      <c r="W109" s="202"/>
      <c r="X109" s="202"/>
      <c r="Y109" s="206">
        <v>0.0</v>
      </c>
      <c r="Z109" s="204">
        <v>0.0</v>
      </c>
      <c r="AA109" s="140"/>
      <c r="AB109" s="141">
        <v>2.0</v>
      </c>
      <c r="AC109" s="142">
        <v>0.9351273148148148</v>
      </c>
      <c r="AD109" s="206" t="s">
        <v>179</v>
      </c>
      <c r="AE109" s="207" t="s">
        <v>133</v>
      </c>
      <c r="AF109" s="133" t="s">
        <v>133</v>
      </c>
      <c r="AG109" s="207">
        <v>1.47</v>
      </c>
      <c r="AH109" s="449">
        <v>26.57</v>
      </c>
      <c r="AI109" s="209"/>
      <c r="AJ109" s="207"/>
      <c r="AK109" s="459"/>
      <c r="AL109" s="114"/>
      <c r="AM109" s="211"/>
      <c r="AN109" s="132"/>
      <c r="AO109" s="132"/>
      <c r="AP109" s="149"/>
      <c r="AQ109" s="150"/>
      <c r="AR109" s="149"/>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row>
    <row r="110">
      <c r="A110" s="442"/>
      <c r="B110" s="94"/>
      <c r="C110" s="95"/>
      <c r="D110" s="96"/>
      <c r="E110" s="97"/>
      <c r="F110" s="98"/>
      <c r="G110" s="98"/>
      <c r="H110" s="98"/>
      <c r="I110" s="98"/>
      <c r="J110" s="98"/>
      <c r="K110" s="96"/>
      <c r="L110" s="96"/>
      <c r="M110" s="96"/>
      <c r="N110" s="279" t="s">
        <v>868</v>
      </c>
      <c r="O110" s="168">
        <v>3.0</v>
      </c>
      <c r="P110" s="169">
        <v>6.0</v>
      </c>
      <c r="Q110" s="196"/>
      <c r="R110" s="197"/>
      <c r="S110" s="198"/>
      <c r="T110" s="199"/>
      <c r="U110" s="200"/>
      <c r="V110" s="201"/>
      <c r="W110" s="202"/>
      <c r="X110" s="202"/>
      <c r="Y110" s="273">
        <v>0.0</v>
      </c>
      <c r="Z110" s="271">
        <v>0.0</v>
      </c>
      <c r="AA110" s="106"/>
      <c r="AB110" s="107">
        <v>3.0</v>
      </c>
      <c r="AC110" s="108">
        <v>0.9367013888888889</v>
      </c>
      <c r="AD110" s="273" t="s">
        <v>140</v>
      </c>
      <c r="AE110" s="274" t="s">
        <v>133</v>
      </c>
      <c r="AF110" s="99" t="s">
        <v>166</v>
      </c>
      <c r="AG110" s="274">
        <v>1.37</v>
      </c>
      <c r="AH110" s="411">
        <v>40.54</v>
      </c>
      <c r="AI110" s="276"/>
      <c r="AJ110" s="274"/>
      <c r="AK110" s="460"/>
      <c r="AL110" s="114"/>
      <c r="AM110" s="278"/>
      <c r="AN110" s="98"/>
      <c r="AO110" s="98"/>
      <c r="AP110" s="116"/>
      <c r="AQ110" s="117"/>
      <c r="AR110" s="116"/>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row>
    <row r="111">
      <c r="A111" s="440"/>
      <c r="B111" s="128"/>
      <c r="C111" s="129"/>
      <c r="D111" s="130"/>
      <c r="E111" s="131"/>
      <c r="F111" s="132"/>
      <c r="G111" s="132"/>
      <c r="H111" s="132"/>
      <c r="I111" s="132"/>
      <c r="J111" s="132"/>
      <c r="K111" s="130"/>
      <c r="L111" s="130"/>
      <c r="M111" s="130"/>
      <c r="N111" s="195"/>
      <c r="O111" s="168">
        <v>3.0</v>
      </c>
      <c r="P111" s="169">
        <v>6.0</v>
      </c>
      <c r="Q111" s="294">
        <v>0.0</v>
      </c>
      <c r="R111" s="295">
        <v>1.0</v>
      </c>
      <c r="S111" s="198"/>
      <c r="T111" s="199"/>
      <c r="U111" s="200"/>
      <c r="V111" s="201"/>
      <c r="W111" s="202"/>
      <c r="X111" s="202"/>
      <c r="Y111" s="206">
        <v>0.0</v>
      </c>
      <c r="Z111" s="204">
        <v>0.0</v>
      </c>
      <c r="AA111" s="205" t="s">
        <v>132</v>
      </c>
      <c r="AB111" s="141">
        <v>4.0</v>
      </c>
      <c r="AC111" s="142">
        <v>0.9380324074074075</v>
      </c>
      <c r="AD111" s="206" t="s">
        <v>179</v>
      </c>
      <c r="AE111" s="207" t="s">
        <v>133</v>
      </c>
      <c r="AF111" s="133" t="s">
        <v>133</v>
      </c>
      <c r="AG111" s="207">
        <v>1.27</v>
      </c>
      <c r="AH111" s="449">
        <v>43.93</v>
      </c>
      <c r="AI111" s="209"/>
      <c r="AJ111" s="207"/>
      <c r="AK111" s="459"/>
      <c r="AL111" s="114"/>
      <c r="AM111" s="211"/>
      <c r="AN111" s="132"/>
      <c r="AO111" s="132"/>
      <c r="AP111" s="149"/>
      <c r="AQ111" s="150"/>
      <c r="AR111" s="149"/>
      <c r="AS111" s="132"/>
      <c r="AT111" s="132"/>
      <c r="AU111" s="132"/>
      <c r="AV111" s="132"/>
      <c r="AW111" s="132"/>
      <c r="AX111" s="132"/>
      <c r="AY111" s="132"/>
      <c r="AZ111" s="132"/>
      <c r="BA111" s="132"/>
      <c r="BB111" s="132"/>
      <c r="BC111" s="132"/>
      <c r="BD111" s="132"/>
      <c r="BE111" s="132"/>
      <c r="BF111" s="132"/>
      <c r="BG111" s="132"/>
      <c r="BH111" s="132"/>
      <c r="BI111" s="132"/>
      <c r="BJ111" s="132"/>
      <c r="BK111" s="132"/>
      <c r="BL111" s="132"/>
      <c r="BM111" s="132"/>
      <c r="BN111" s="132"/>
    </row>
    <row r="112">
      <c r="A112" s="466"/>
      <c r="B112" s="215"/>
      <c r="C112" s="216"/>
      <c r="D112" s="217"/>
      <c r="E112" s="218"/>
      <c r="F112" s="219"/>
      <c r="G112" s="219"/>
      <c r="H112" s="219"/>
      <c r="I112" s="219"/>
      <c r="J112" s="219"/>
      <c r="K112" s="217"/>
      <c r="L112" s="217"/>
      <c r="M112" s="217"/>
      <c r="N112" s="287"/>
      <c r="O112" s="221">
        <v>3.0</v>
      </c>
      <c r="P112" s="222">
        <v>6.0</v>
      </c>
      <c r="Q112" s="298">
        <v>2.0</v>
      </c>
      <c r="R112" s="299">
        <v>6.0</v>
      </c>
      <c r="S112" s="225"/>
      <c r="T112" s="226"/>
      <c r="U112" s="227"/>
      <c r="V112" s="228"/>
      <c r="W112" s="229"/>
      <c r="X112" s="229"/>
      <c r="Y112" s="302"/>
      <c r="Z112" s="231"/>
      <c r="AA112" s="232"/>
      <c r="AB112" s="233"/>
      <c r="AC112" s="234"/>
      <c r="AD112" s="235" t="s">
        <v>142</v>
      </c>
      <c r="AE112" s="236"/>
      <c r="AF112" s="237"/>
      <c r="AG112" s="236"/>
      <c r="AH112" s="463"/>
      <c r="AI112" s="239"/>
      <c r="AJ112" s="240"/>
      <c r="AK112" s="573"/>
      <c r="AL112" s="242"/>
      <c r="AM112" s="243"/>
      <c r="AN112" s="219"/>
      <c r="AO112" s="219"/>
      <c r="AP112" s="244"/>
      <c r="AQ112" s="245"/>
      <c r="AR112" s="116"/>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row>
    <row r="113">
      <c r="A113" s="347" t="b">
        <v>0</v>
      </c>
      <c r="B113" s="247">
        <v>44592.0</v>
      </c>
      <c r="C113" s="248">
        <v>0.03197916666666667</v>
      </c>
      <c r="D113" s="249" t="s">
        <v>869</v>
      </c>
      <c r="E113" s="357" t="s">
        <v>16</v>
      </c>
      <c r="F113" s="358" t="s">
        <v>136</v>
      </c>
      <c r="G113" s="251" t="s">
        <v>42</v>
      </c>
      <c r="H113" s="251" t="s">
        <v>222</v>
      </c>
      <c r="I113" s="251" t="s">
        <v>870</v>
      </c>
      <c r="J113" s="251" t="s">
        <v>871</v>
      </c>
      <c r="K113" s="251" t="s">
        <v>871</v>
      </c>
      <c r="L113" s="251"/>
      <c r="M113" s="251"/>
      <c r="N113" s="286" t="s">
        <v>860</v>
      </c>
      <c r="O113" s="254">
        <v>3.0</v>
      </c>
      <c r="P113" s="255">
        <v>5.0</v>
      </c>
      <c r="Q113" s="170"/>
      <c r="R113" s="171"/>
      <c r="S113" s="172"/>
      <c r="T113" s="173"/>
      <c r="U113" s="174"/>
      <c r="V113" s="175"/>
      <c r="W113" s="176"/>
      <c r="X113" s="176"/>
      <c r="Y113" s="260">
        <v>0.0</v>
      </c>
      <c r="Z113" s="256">
        <v>0.0</v>
      </c>
      <c r="AA113" s="257" t="s">
        <v>133</v>
      </c>
      <c r="AB113" s="258">
        <v>1.0</v>
      </c>
      <c r="AC113" s="259">
        <v>0.9601388888888889</v>
      </c>
      <c r="AD113" s="260" t="s">
        <v>140</v>
      </c>
      <c r="AE113" s="261" t="s">
        <v>133</v>
      </c>
      <c r="AF113" s="251" t="s">
        <v>166</v>
      </c>
      <c r="AG113" s="261">
        <v>1.35</v>
      </c>
      <c r="AH113" s="464">
        <v>41.66</v>
      </c>
      <c r="AI113" s="263">
        <v>15.0</v>
      </c>
      <c r="AJ113" s="261">
        <v>-0.02</v>
      </c>
      <c r="AK113" s="264">
        <v>-1.24</v>
      </c>
      <c r="AL113" s="187"/>
      <c r="AM113" s="265">
        <f>AK113+AM108</f>
        <v>1962.3</v>
      </c>
      <c r="AN113" s="266">
        <f>IF(AM113&gt;AN108,AM113,AN108)</f>
        <v>2019.57</v>
      </c>
      <c r="AO113" s="266">
        <f>AM113-AN113</f>
        <v>-57.27</v>
      </c>
      <c r="AP113" s="267">
        <f>AO113/AN113</f>
        <v>-0.02835752165</v>
      </c>
      <c r="AQ113" s="268">
        <f>AK113/AI113</f>
        <v>-0.08266666667</v>
      </c>
      <c r="AR113" s="149"/>
      <c r="AS113" s="132"/>
      <c r="AT113" s="132"/>
      <c r="AU113" s="132"/>
      <c r="AV113" s="132"/>
      <c r="AW113" s="132"/>
      <c r="AX113" s="132"/>
      <c r="AY113" s="132"/>
      <c r="AZ113" s="132"/>
      <c r="BA113" s="132"/>
      <c r="BB113" s="132"/>
      <c r="BC113" s="132"/>
      <c r="BD113" s="132"/>
      <c r="BE113" s="132"/>
      <c r="BF113" s="132"/>
      <c r="BG113" s="132"/>
      <c r="BH113" s="132"/>
      <c r="BI113" s="132"/>
      <c r="BJ113" s="132"/>
      <c r="BK113" s="132"/>
      <c r="BL113" s="132"/>
      <c r="BM113" s="132"/>
      <c r="BN113" s="132"/>
    </row>
    <row r="114">
      <c r="A114" s="454"/>
      <c r="B114" s="94"/>
      <c r="C114" s="95"/>
      <c r="D114" s="96"/>
      <c r="E114" s="97"/>
      <c r="F114" s="98"/>
      <c r="G114" s="98"/>
      <c r="H114" s="98" t="str">
        <f>VLOOKUP(H113,VALIDATION!F:G,2,false)</f>
        <v>61f51d73a4eaad5dc97704ec</v>
      </c>
      <c r="I114" s="99">
        <v>2.2</v>
      </c>
      <c r="J114" s="99">
        <v>1.8</v>
      </c>
      <c r="K114" s="96"/>
      <c r="L114" s="96"/>
      <c r="M114" s="96"/>
      <c r="N114" s="270"/>
      <c r="O114" s="168">
        <v>3.0</v>
      </c>
      <c r="P114" s="169">
        <v>5.0</v>
      </c>
      <c r="Q114" s="196"/>
      <c r="R114" s="197"/>
      <c r="S114" s="198"/>
      <c r="T114" s="199"/>
      <c r="U114" s="200"/>
      <c r="V114" s="201"/>
      <c r="W114" s="202"/>
      <c r="X114" s="202"/>
      <c r="Y114" s="360">
        <v>0.0</v>
      </c>
      <c r="Z114" s="361">
        <v>0.0</v>
      </c>
      <c r="AA114" s="346" t="s">
        <v>133</v>
      </c>
      <c r="AB114" s="107">
        <v>2.0</v>
      </c>
      <c r="AC114" s="108">
        <v>0.9603587962962963</v>
      </c>
      <c r="AD114" s="273" t="s">
        <v>140</v>
      </c>
      <c r="AE114" s="274" t="s">
        <v>133</v>
      </c>
      <c r="AF114" s="99" t="s">
        <v>166</v>
      </c>
      <c r="AG114" s="274">
        <v>1.31</v>
      </c>
      <c r="AH114" s="411">
        <v>1.38</v>
      </c>
      <c r="AI114" s="276"/>
      <c r="AJ114" s="274"/>
      <c r="AK114" s="277"/>
      <c r="AL114" s="114"/>
      <c r="AM114" s="278"/>
      <c r="AN114" s="98"/>
      <c r="AO114" s="98"/>
      <c r="AP114" s="116"/>
      <c r="AQ114" s="117"/>
      <c r="AR114" s="116"/>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row>
    <row r="115">
      <c r="A115" s="453"/>
      <c r="B115" s="128"/>
      <c r="C115" s="129"/>
      <c r="D115" s="130"/>
      <c r="E115" s="131"/>
      <c r="F115" s="132"/>
      <c r="G115" s="132"/>
      <c r="H115" s="132"/>
      <c r="I115" s="132"/>
      <c r="J115" s="132"/>
      <c r="K115" s="130"/>
      <c r="L115" s="130"/>
      <c r="M115" s="130"/>
      <c r="N115" s="195"/>
      <c r="O115" s="168">
        <v>3.0</v>
      </c>
      <c r="P115" s="169">
        <v>5.0</v>
      </c>
      <c r="Q115" s="196"/>
      <c r="R115" s="197"/>
      <c r="S115" s="198"/>
      <c r="T115" s="199"/>
      <c r="U115" s="200"/>
      <c r="V115" s="201"/>
      <c r="W115" s="202"/>
      <c r="X115" s="202"/>
      <c r="Y115" s="206">
        <v>40.0</v>
      </c>
      <c r="Z115" s="204">
        <v>15.0</v>
      </c>
      <c r="AA115" s="205" t="s">
        <v>133</v>
      </c>
      <c r="AB115" s="141">
        <v>3.0</v>
      </c>
      <c r="AC115" s="142">
        <v>0.9625925925925926</v>
      </c>
      <c r="AD115" s="206" t="s">
        <v>165</v>
      </c>
      <c r="AE115" s="207" t="s">
        <v>133</v>
      </c>
      <c r="AF115" s="133" t="s">
        <v>133</v>
      </c>
      <c r="AG115" s="207">
        <v>1.54</v>
      </c>
      <c r="AH115" s="449">
        <v>9.25</v>
      </c>
      <c r="AI115" s="209"/>
      <c r="AJ115" s="207"/>
      <c r="AK115" s="210"/>
      <c r="AL115" s="114"/>
      <c r="AM115" s="211"/>
      <c r="AN115" s="132"/>
      <c r="AO115" s="132"/>
      <c r="AP115" s="149"/>
      <c r="AQ115" s="150"/>
      <c r="AR115" s="149"/>
      <c r="AS115" s="132"/>
      <c r="AT115" s="132"/>
      <c r="AU115" s="132"/>
      <c r="AV115" s="132"/>
      <c r="AW115" s="132"/>
      <c r="AX115" s="132"/>
      <c r="AY115" s="132"/>
      <c r="AZ115" s="132"/>
      <c r="BA115" s="132"/>
      <c r="BB115" s="132"/>
      <c r="BC115" s="132"/>
      <c r="BD115" s="132"/>
      <c r="BE115" s="132"/>
      <c r="BF115" s="132"/>
      <c r="BG115" s="132"/>
      <c r="BH115" s="132"/>
      <c r="BI115" s="132"/>
      <c r="BJ115" s="132"/>
      <c r="BK115" s="132"/>
      <c r="BL115" s="132"/>
      <c r="BM115" s="132"/>
      <c r="BN115" s="132"/>
    </row>
    <row r="116">
      <c r="A116" s="454"/>
      <c r="B116" s="94"/>
      <c r="C116" s="95"/>
      <c r="D116" s="96"/>
      <c r="E116" s="97"/>
      <c r="F116" s="98"/>
      <c r="G116" s="98"/>
      <c r="H116" s="98"/>
      <c r="I116" s="98"/>
      <c r="J116" s="98"/>
      <c r="K116" s="96"/>
      <c r="L116" s="96"/>
      <c r="M116" s="96"/>
      <c r="N116" s="270"/>
      <c r="O116" s="168">
        <v>3.0</v>
      </c>
      <c r="P116" s="169">
        <v>6.0</v>
      </c>
      <c r="Q116" s="196"/>
      <c r="R116" s="197"/>
      <c r="S116" s="198"/>
      <c r="T116" s="199"/>
      <c r="U116" s="200"/>
      <c r="V116" s="201"/>
      <c r="W116" s="202"/>
      <c r="X116" s="202"/>
      <c r="Y116" s="273">
        <v>0.0</v>
      </c>
      <c r="Z116" s="271">
        <v>0.0</v>
      </c>
      <c r="AA116" s="272" t="s">
        <v>132</v>
      </c>
      <c r="AB116" s="107">
        <v>4.0</v>
      </c>
      <c r="AC116" s="108">
        <v>0.964837962962963</v>
      </c>
      <c r="AD116" s="273" t="s">
        <v>179</v>
      </c>
      <c r="AE116" s="274" t="s">
        <v>133</v>
      </c>
      <c r="AF116" s="99" t="s">
        <v>133</v>
      </c>
      <c r="AG116" s="274">
        <v>1.25</v>
      </c>
      <c r="AH116" s="411">
        <v>35.05</v>
      </c>
      <c r="AI116" s="276"/>
      <c r="AJ116" s="274"/>
      <c r="AK116" s="277"/>
      <c r="AL116" s="114"/>
      <c r="AM116" s="278"/>
      <c r="AN116" s="98"/>
      <c r="AO116" s="98"/>
      <c r="AP116" s="116"/>
      <c r="AQ116" s="117"/>
      <c r="AR116" s="116"/>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row>
    <row r="117">
      <c r="A117" s="455"/>
      <c r="B117" s="128"/>
      <c r="C117" s="129"/>
      <c r="D117" s="130"/>
      <c r="E117" s="131"/>
      <c r="F117" s="132"/>
      <c r="G117" s="132"/>
      <c r="H117" s="132"/>
      <c r="I117" s="132"/>
      <c r="J117" s="132"/>
      <c r="K117" s="130"/>
      <c r="L117" s="130"/>
      <c r="M117" s="130"/>
      <c r="N117" s="195"/>
      <c r="O117" s="369"/>
      <c r="P117" s="370"/>
      <c r="Q117" s="196"/>
      <c r="R117" s="197"/>
      <c r="S117" s="198"/>
      <c r="T117" s="199"/>
      <c r="U117" s="200"/>
      <c r="V117" s="201"/>
      <c r="W117" s="202"/>
      <c r="X117" s="202"/>
      <c r="Y117" s="143"/>
      <c r="Z117" s="367"/>
      <c r="AA117" s="140"/>
      <c r="AB117" s="420"/>
      <c r="AC117" s="421"/>
      <c r="AD117" s="206" t="s">
        <v>142</v>
      </c>
      <c r="AE117" s="144"/>
      <c r="AF117" s="133"/>
      <c r="AG117" s="144"/>
      <c r="AH117" s="430"/>
      <c r="AI117" s="330"/>
      <c r="AJ117" s="331"/>
      <c r="AK117" s="332"/>
      <c r="AL117" s="242"/>
      <c r="AM117" s="333"/>
      <c r="AN117" s="317"/>
      <c r="AO117" s="317"/>
      <c r="AP117" s="334"/>
      <c r="AQ117" s="335"/>
      <c r="AR117" s="149"/>
      <c r="AS117" s="132"/>
      <c r="AT117" s="132"/>
      <c r="AU117" s="132"/>
      <c r="AV117" s="132"/>
      <c r="AW117" s="132"/>
      <c r="AX117" s="132"/>
      <c r="AY117" s="132"/>
      <c r="AZ117" s="132"/>
      <c r="BA117" s="132"/>
      <c r="BB117" s="132"/>
      <c r="BC117" s="132"/>
      <c r="BD117" s="132"/>
      <c r="BE117" s="132"/>
      <c r="BF117" s="132"/>
      <c r="BG117" s="132"/>
      <c r="BH117" s="132"/>
      <c r="BI117" s="132"/>
      <c r="BJ117" s="132"/>
      <c r="BK117" s="132"/>
      <c r="BL117" s="132"/>
      <c r="BM117" s="132"/>
      <c r="BN117" s="132"/>
    </row>
    <row r="118">
      <c r="A118" s="451" t="b">
        <v>0</v>
      </c>
      <c r="B118" s="161">
        <v>44592.0</v>
      </c>
      <c r="C118" s="162">
        <v>0.03197916666666667</v>
      </c>
      <c r="D118" s="163" t="s">
        <v>869</v>
      </c>
      <c r="E118" s="387" t="s">
        <v>16</v>
      </c>
      <c r="F118" s="379" t="s">
        <v>136</v>
      </c>
      <c r="G118" s="165" t="s">
        <v>46</v>
      </c>
      <c r="H118" s="165" t="s">
        <v>222</v>
      </c>
      <c r="I118" s="165" t="s">
        <v>870</v>
      </c>
      <c r="J118" s="165" t="s">
        <v>871</v>
      </c>
      <c r="K118" s="165" t="s">
        <v>871</v>
      </c>
      <c r="L118" s="165"/>
      <c r="M118" s="165"/>
      <c r="N118" s="167" t="s">
        <v>872</v>
      </c>
      <c r="O118" s="254">
        <v>3.0</v>
      </c>
      <c r="P118" s="255">
        <v>6.0</v>
      </c>
      <c r="Q118" s="284">
        <v>6.0</v>
      </c>
      <c r="R118" s="285">
        <v>5.0</v>
      </c>
      <c r="S118" s="172"/>
      <c r="T118" s="173"/>
      <c r="U118" s="174"/>
      <c r="V118" s="175"/>
      <c r="W118" s="176"/>
      <c r="X118" s="176"/>
      <c r="Y118" s="182">
        <v>0.0</v>
      </c>
      <c r="Z118" s="178">
        <v>0.0</v>
      </c>
      <c r="AA118" s="179" t="s">
        <v>133</v>
      </c>
      <c r="AB118" s="180">
        <v>1.0</v>
      </c>
      <c r="AC118" s="181">
        <v>0.9986111111111111</v>
      </c>
      <c r="AD118" s="537" t="s">
        <v>140</v>
      </c>
      <c r="AE118" s="189" t="s">
        <v>133</v>
      </c>
      <c r="AF118" s="538" t="s">
        <v>166</v>
      </c>
      <c r="AG118" s="189">
        <v>1.35</v>
      </c>
      <c r="AH118" s="438">
        <v>14.28</v>
      </c>
      <c r="AI118" s="185">
        <v>5.0</v>
      </c>
      <c r="AJ118" s="183">
        <v>0.1</v>
      </c>
      <c r="AK118" s="186">
        <v>5.03</v>
      </c>
      <c r="AL118" s="114"/>
      <c r="AM118" s="188">
        <f>AK118+AM113</f>
        <v>1967.33</v>
      </c>
      <c r="AN118" s="189">
        <f>IF(AM118&gt;AN113,AM118,AN113)</f>
        <v>2019.57</v>
      </c>
      <c r="AO118" s="189">
        <f>AM118-AN118</f>
        <v>-52.24</v>
      </c>
      <c r="AP118" s="190">
        <f>AO118/AN118</f>
        <v>-0.02586689246</v>
      </c>
      <c r="AQ118" s="191">
        <f>AK118/AI118</f>
        <v>1.006</v>
      </c>
      <c r="AR118" s="116"/>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row>
    <row r="119">
      <c r="A119" s="453"/>
      <c r="B119" s="288"/>
      <c r="C119" s="129"/>
      <c r="D119" s="134"/>
      <c r="E119" s="131"/>
      <c r="F119" s="132"/>
      <c r="G119" s="132"/>
      <c r="H119" s="132" t="str">
        <f>VLOOKUP(H118,VALIDATION!F:G,2,false)</f>
        <v>61f51d73a4eaad5dc97704ec</v>
      </c>
      <c r="I119" s="133">
        <v>2.2</v>
      </c>
      <c r="J119" s="133">
        <v>1.8</v>
      </c>
      <c r="K119" s="130"/>
      <c r="L119" s="130"/>
      <c r="M119" s="130"/>
      <c r="N119" s="458"/>
      <c r="O119" s="168">
        <v>3.0</v>
      </c>
      <c r="P119" s="169">
        <v>6.0</v>
      </c>
      <c r="Q119" s="294">
        <v>7.0</v>
      </c>
      <c r="R119" s="295">
        <v>5.0</v>
      </c>
      <c r="S119" s="198"/>
      <c r="T119" s="199"/>
      <c r="U119" s="200"/>
      <c r="V119" s="201"/>
      <c r="W119" s="202"/>
      <c r="X119" s="202"/>
      <c r="Y119" s="206">
        <v>0.0</v>
      </c>
      <c r="Z119" s="204">
        <v>0.0</v>
      </c>
      <c r="AA119" s="205" t="s">
        <v>132</v>
      </c>
      <c r="AB119" s="141">
        <v>2.0</v>
      </c>
      <c r="AC119" s="142">
        <v>1.0041666666666667</v>
      </c>
      <c r="AD119" s="539" t="s">
        <v>179</v>
      </c>
      <c r="AE119" s="144" t="s">
        <v>133</v>
      </c>
      <c r="AF119" s="495" t="s">
        <v>133</v>
      </c>
      <c r="AG119" s="144">
        <v>2.1</v>
      </c>
      <c r="AH119" s="430">
        <v>9.17</v>
      </c>
      <c r="AI119" s="209"/>
      <c r="AJ119" s="207"/>
      <c r="AK119" s="210"/>
      <c r="AL119" s="114"/>
      <c r="AM119" s="211"/>
      <c r="AN119" s="132"/>
      <c r="AO119" s="132"/>
      <c r="AP119" s="149"/>
      <c r="AQ119" s="150"/>
      <c r="AR119" s="149"/>
      <c r="AS119" s="132"/>
      <c r="AT119" s="132"/>
      <c r="AU119" s="132"/>
      <c r="AV119" s="132"/>
      <c r="AW119" s="132"/>
      <c r="AX119" s="132"/>
      <c r="AY119" s="132"/>
      <c r="AZ119" s="132"/>
      <c r="BA119" s="132"/>
      <c r="BB119" s="132"/>
      <c r="BC119" s="132"/>
      <c r="BD119" s="132"/>
      <c r="BE119" s="132"/>
      <c r="BF119" s="132"/>
      <c r="BG119" s="132"/>
      <c r="BH119" s="132"/>
      <c r="BI119" s="132"/>
      <c r="BJ119" s="132"/>
      <c r="BK119" s="132"/>
      <c r="BL119" s="132"/>
      <c r="BM119" s="132"/>
      <c r="BN119" s="132"/>
    </row>
    <row r="120">
      <c r="A120" s="462"/>
      <c r="B120" s="215"/>
      <c r="C120" s="216"/>
      <c r="D120" s="217"/>
      <c r="E120" s="218"/>
      <c r="F120" s="219"/>
      <c r="G120" s="219"/>
      <c r="H120" s="219"/>
      <c r="I120" s="237"/>
      <c r="J120" s="219"/>
      <c r="K120" s="217"/>
      <c r="L120" s="217"/>
      <c r="M120" s="217"/>
      <c r="N120" s="287"/>
      <c r="O120" s="221">
        <v>3.0</v>
      </c>
      <c r="P120" s="222">
        <v>6.0</v>
      </c>
      <c r="Q120" s="298">
        <v>7.0</v>
      </c>
      <c r="R120" s="299">
        <v>5.0</v>
      </c>
      <c r="S120" s="300">
        <v>4.0</v>
      </c>
      <c r="T120" s="301">
        <v>6.0</v>
      </c>
      <c r="U120" s="227"/>
      <c r="V120" s="228"/>
      <c r="W120" s="229"/>
      <c r="X120" s="229"/>
      <c r="Y120" s="302"/>
      <c r="Z120" s="231"/>
      <c r="AA120" s="232"/>
      <c r="AB120" s="233"/>
      <c r="AC120" s="234"/>
      <c r="AD120" s="235" t="s">
        <v>142</v>
      </c>
      <c r="AE120" s="240"/>
      <c r="AF120" s="237"/>
      <c r="AG120" s="240"/>
      <c r="AH120" s="488"/>
      <c r="AI120" s="239"/>
      <c r="AJ120" s="240"/>
      <c r="AK120" s="241"/>
      <c r="AL120" s="114"/>
      <c r="AM120" s="243"/>
      <c r="AN120" s="219"/>
      <c r="AO120" s="219"/>
      <c r="AP120" s="244"/>
      <c r="AQ120" s="245"/>
      <c r="AR120" s="116"/>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row>
    <row r="121">
      <c r="A121" s="347" t="b">
        <v>0</v>
      </c>
      <c r="B121" s="247">
        <v>44592.0</v>
      </c>
      <c r="C121" s="248">
        <v>0.5402199074074074</v>
      </c>
      <c r="D121" s="249" t="s">
        <v>873</v>
      </c>
      <c r="E121" s="357" t="s">
        <v>16</v>
      </c>
      <c r="F121" s="358" t="s">
        <v>136</v>
      </c>
      <c r="G121" s="251" t="s">
        <v>46</v>
      </c>
      <c r="H121" s="251" t="s">
        <v>504</v>
      </c>
      <c r="I121" s="251" t="s">
        <v>437</v>
      </c>
      <c r="J121" s="251" t="s">
        <v>874</v>
      </c>
      <c r="K121" s="249" t="s">
        <v>437</v>
      </c>
      <c r="L121" s="249"/>
      <c r="M121" s="249"/>
      <c r="N121" s="574" t="s">
        <v>875</v>
      </c>
      <c r="O121" s="348">
        <v>6.0</v>
      </c>
      <c r="P121" s="349">
        <v>6.0</v>
      </c>
      <c r="Q121" s="170"/>
      <c r="R121" s="171"/>
      <c r="S121" s="172"/>
      <c r="T121" s="173"/>
      <c r="U121" s="174"/>
      <c r="V121" s="175"/>
      <c r="W121" s="176"/>
      <c r="X121" s="176"/>
      <c r="Y121" s="402">
        <v>4.0</v>
      </c>
      <c r="Z121" s="403">
        <v>0.0</v>
      </c>
      <c r="AA121" s="404" t="s">
        <v>132</v>
      </c>
      <c r="AB121" s="258">
        <v>1.0</v>
      </c>
      <c r="AC121" s="259">
        <v>0.5038657407407408</v>
      </c>
      <c r="AD121" s="260" t="s">
        <v>140</v>
      </c>
      <c r="AE121" s="261" t="s">
        <v>132</v>
      </c>
      <c r="AF121" s="251" t="s">
        <v>166</v>
      </c>
      <c r="AG121" s="261">
        <v>1.4</v>
      </c>
      <c r="AH121" s="464">
        <v>12.5</v>
      </c>
      <c r="AI121" s="263">
        <v>10.0</v>
      </c>
      <c r="AJ121" s="261">
        <v>0.0</v>
      </c>
      <c r="AK121" s="264">
        <v>0.18</v>
      </c>
      <c r="AL121" s="114"/>
      <c r="AM121" s="265">
        <f>AK121+AM118</f>
        <v>1967.51</v>
      </c>
      <c r="AN121" s="266">
        <f>IF(AM121&gt;AN118,AM121,AN118)</f>
        <v>2019.57</v>
      </c>
      <c r="AO121" s="266">
        <f>AM121-AN121</f>
        <v>-52.06</v>
      </c>
      <c r="AP121" s="267">
        <f>AO121/AN121</f>
        <v>-0.02577776457</v>
      </c>
      <c r="AQ121" s="268">
        <f>AK121/AI121</f>
        <v>0.018</v>
      </c>
      <c r="AR121" s="149"/>
      <c r="AS121" s="132"/>
      <c r="AT121" s="132"/>
      <c r="AU121" s="132"/>
      <c r="AV121" s="132"/>
      <c r="AW121" s="132"/>
      <c r="AX121" s="132"/>
      <c r="AY121" s="132"/>
      <c r="AZ121" s="132"/>
      <c r="BA121" s="132"/>
      <c r="BB121" s="132"/>
      <c r="BC121" s="132"/>
      <c r="BD121" s="132"/>
      <c r="BE121" s="132"/>
      <c r="BF121" s="132"/>
      <c r="BG121" s="132"/>
      <c r="BH121" s="132"/>
      <c r="BI121" s="132"/>
      <c r="BJ121" s="132"/>
      <c r="BK121" s="132"/>
      <c r="BL121" s="132"/>
      <c r="BM121" s="132"/>
      <c r="BN121" s="132"/>
    </row>
    <row r="122">
      <c r="A122" s="454"/>
      <c r="B122" s="94"/>
      <c r="C122" s="95"/>
      <c r="D122" s="96"/>
      <c r="E122" s="97"/>
      <c r="F122" s="98"/>
      <c r="G122" s="98"/>
      <c r="H122" s="98" t="str">
        <f>VLOOKUP(H121,VALIDATION!F:G,2,false)</f>
        <v>61f51d62a4eaad5dc97704e8</v>
      </c>
      <c r="I122" s="98"/>
      <c r="J122" s="98"/>
      <c r="K122" s="96"/>
      <c r="L122" s="96"/>
      <c r="M122" s="96"/>
      <c r="N122" s="279" t="s">
        <v>876</v>
      </c>
      <c r="O122" s="303">
        <v>7.0</v>
      </c>
      <c r="P122" s="304">
        <v>6.0</v>
      </c>
      <c r="Q122" s="305"/>
      <c r="R122" s="306"/>
      <c r="S122" s="198"/>
      <c r="T122" s="199"/>
      <c r="U122" s="200"/>
      <c r="V122" s="201"/>
      <c r="W122" s="202"/>
      <c r="X122" s="202"/>
      <c r="Y122" s="360">
        <v>2.0</v>
      </c>
      <c r="Z122" s="361">
        <v>0.0</v>
      </c>
      <c r="AA122" s="346" t="s">
        <v>132</v>
      </c>
      <c r="AB122" s="107">
        <v>2.0</v>
      </c>
      <c r="AC122" s="108">
        <v>0.5100231481481482</v>
      </c>
      <c r="AD122" s="273" t="s">
        <v>296</v>
      </c>
      <c r="AE122" s="274" t="s">
        <v>132</v>
      </c>
      <c r="AF122" s="99" t="s">
        <v>166</v>
      </c>
      <c r="AG122" s="274">
        <v>1.12</v>
      </c>
      <c r="AH122" s="411">
        <v>41.66</v>
      </c>
      <c r="AI122" s="276"/>
      <c r="AJ122" s="274"/>
      <c r="AK122" s="277"/>
      <c r="AL122" s="114"/>
      <c r="AM122" s="278"/>
      <c r="AN122" s="98"/>
      <c r="AO122" s="98"/>
      <c r="AP122" s="116"/>
      <c r="AQ122" s="117"/>
      <c r="AR122" s="116"/>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row>
    <row r="123">
      <c r="A123" s="453"/>
      <c r="B123" s="575"/>
      <c r="C123" s="576"/>
      <c r="D123" s="577"/>
      <c r="E123" s="578"/>
      <c r="F123" s="579"/>
      <c r="G123" s="579"/>
      <c r="H123" s="579"/>
      <c r="I123" s="579"/>
      <c r="J123" s="579"/>
      <c r="K123" s="577"/>
      <c r="L123" s="577"/>
      <c r="M123" s="577"/>
      <c r="N123" s="580" t="s">
        <v>877</v>
      </c>
      <c r="O123" s="581">
        <v>7.0</v>
      </c>
      <c r="P123" s="582">
        <v>6.0</v>
      </c>
      <c r="Q123" s="583">
        <v>3.0</v>
      </c>
      <c r="R123" s="584">
        <v>3.0</v>
      </c>
      <c r="S123" s="585"/>
      <c r="T123" s="586"/>
      <c r="U123" s="587"/>
      <c r="V123" s="588"/>
      <c r="W123" s="589"/>
      <c r="X123" s="589"/>
      <c r="Y123" s="590">
        <v>0.0</v>
      </c>
      <c r="Z123" s="591">
        <v>0.0</v>
      </c>
      <c r="AA123" s="592" t="s">
        <v>133</v>
      </c>
      <c r="AB123" s="593">
        <v>3.0</v>
      </c>
      <c r="AC123" s="594">
        <v>0.5119907407407407</v>
      </c>
      <c r="AD123" s="595" t="s">
        <v>179</v>
      </c>
      <c r="AE123" s="596" t="s">
        <v>132</v>
      </c>
      <c r="AF123" s="597" t="s">
        <v>133</v>
      </c>
      <c r="AG123" s="596">
        <v>1.28</v>
      </c>
      <c r="AH123" s="598">
        <v>36.35</v>
      </c>
      <c r="AI123" s="209"/>
      <c r="AJ123" s="207"/>
      <c r="AK123" s="210"/>
      <c r="AL123" s="114"/>
      <c r="AM123" s="211"/>
      <c r="AN123" s="132"/>
      <c r="AO123" s="132"/>
      <c r="AP123" s="149"/>
      <c r="AQ123" s="150"/>
      <c r="AR123" s="149"/>
      <c r="AS123" s="132"/>
      <c r="AT123" s="132"/>
      <c r="AU123" s="132"/>
      <c r="AV123" s="132"/>
      <c r="AW123" s="132"/>
      <c r="AX123" s="132"/>
      <c r="AY123" s="132"/>
      <c r="AZ123" s="132"/>
      <c r="BA123" s="132"/>
      <c r="BB123" s="132"/>
      <c r="BC123" s="132"/>
      <c r="BD123" s="132"/>
      <c r="BE123" s="132"/>
      <c r="BF123" s="132"/>
      <c r="BG123" s="132"/>
      <c r="BH123" s="132"/>
      <c r="BI123" s="132"/>
      <c r="BJ123" s="132"/>
      <c r="BK123" s="132"/>
      <c r="BL123" s="132"/>
      <c r="BM123" s="132"/>
      <c r="BN123" s="132"/>
    </row>
    <row r="124">
      <c r="A124" s="462"/>
      <c r="B124" s="215"/>
      <c r="C124" s="216"/>
      <c r="D124" s="558"/>
      <c r="E124" s="218"/>
      <c r="F124" s="219"/>
      <c r="G124" s="219"/>
      <c r="H124" s="219"/>
      <c r="I124" s="237"/>
      <c r="J124" s="237"/>
      <c r="K124" s="217"/>
      <c r="L124" s="217"/>
      <c r="M124" s="217"/>
      <c r="N124" s="220"/>
      <c r="O124" s="221">
        <v>7.0</v>
      </c>
      <c r="P124" s="222">
        <v>6.0</v>
      </c>
      <c r="Q124" s="298">
        <v>7.0</v>
      </c>
      <c r="R124" s="299">
        <v>5.0</v>
      </c>
      <c r="S124" s="225"/>
      <c r="T124" s="226"/>
      <c r="U124" s="227"/>
      <c r="V124" s="228"/>
      <c r="W124" s="229"/>
      <c r="X124" s="229"/>
      <c r="Y124" s="540"/>
      <c r="Z124" s="599"/>
      <c r="AA124" s="549"/>
      <c r="AB124" s="233"/>
      <c r="AC124" s="234"/>
      <c r="AD124" s="235" t="s">
        <v>142</v>
      </c>
      <c r="AE124" s="236"/>
      <c r="AF124" s="541"/>
      <c r="AG124" s="236"/>
      <c r="AH124" s="463"/>
      <c r="AI124" s="239"/>
      <c r="AJ124" s="240"/>
      <c r="AK124" s="241"/>
      <c r="AL124" s="114"/>
      <c r="AM124" s="243"/>
      <c r="AN124" s="219"/>
      <c r="AO124" s="219"/>
      <c r="AP124" s="244"/>
      <c r="AQ124" s="245"/>
      <c r="AR124" s="116"/>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row>
    <row r="125">
      <c r="A125" s="347" t="b">
        <v>0</v>
      </c>
      <c r="B125" s="288">
        <v>44592.0</v>
      </c>
      <c r="C125" s="289">
        <v>0.6247916666666666</v>
      </c>
      <c r="D125" s="134" t="s">
        <v>878</v>
      </c>
      <c r="E125" s="357" t="s">
        <v>16</v>
      </c>
      <c r="F125" s="358" t="s">
        <v>136</v>
      </c>
      <c r="G125" s="133" t="s">
        <v>42</v>
      </c>
      <c r="H125" s="251" t="s">
        <v>504</v>
      </c>
      <c r="I125" s="133" t="s">
        <v>879</v>
      </c>
      <c r="J125" s="133" t="s">
        <v>880</v>
      </c>
      <c r="K125" s="134" t="s">
        <v>879</v>
      </c>
      <c r="L125" s="134"/>
      <c r="M125" s="134"/>
      <c r="N125" s="458" t="s">
        <v>881</v>
      </c>
      <c r="O125" s="369">
        <v>5.0</v>
      </c>
      <c r="P125" s="370">
        <v>3.0</v>
      </c>
      <c r="Q125" s="196"/>
      <c r="R125" s="197"/>
      <c r="S125" s="198"/>
      <c r="T125" s="199"/>
      <c r="U125" s="200"/>
      <c r="V125" s="201"/>
      <c r="W125" s="202"/>
      <c r="X125" s="202"/>
      <c r="Y125" s="143">
        <v>40.0</v>
      </c>
      <c r="Z125" s="367">
        <v>0.0</v>
      </c>
      <c r="AA125" s="140" t="s">
        <v>133</v>
      </c>
      <c r="AB125" s="141">
        <v>1.0</v>
      </c>
      <c r="AC125" s="142">
        <v>0.624375</v>
      </c>
      <c r="AD125" s="539" t="s">
        <v>140</v>
      </c>
      <c r="AE125" s="144" t="s">
        <v>132</v>
      </c>
      <c r="AF125" s="495" t="s">
        <v>166</v>
      </c>
      <c r="AG125" s="144">
        <v>1.19</v>
      </c>
      <c r="AH125" s="430">
        <v>78.94</v>
      </c>
      <c r="AI125" s="209">
        <v>25.0</v>
      </c>
      <c r="AJ125" s="207">
        <v>0.0</v>
      </c>
      <c r="AK125" s="210">
        <v>0.56</v>
      </c>
      <c r="AL125" s="114"/>
      <c r="AM125" s="265">
        <f>AK125+AM121</f>
        <v>1968.07</v>
      </c>
      <c r="AN125" s="266">
        <f>IF(AM125&gt;AN121,AM125,AN121)</f>
        <v>2019.57</v>
      </c>
      <c r="AO125" s="266">
        <f>AM125-AN125</f>
        <v>-51.5</v>
      </c>
      <c r="AP125" s="267">
        <f>AO125/AN125</f>
        <v>-0.02550047782</v>
      </c>
      <c r="AQ125" s="268">
        <f>AK125/AI125</f>
        <v>0.0224</v>
      </c>
      <c r="AR125" s="149"/>
      <c r="AS125" s="132"/>
      <c r="AT125" s="132"/>
      <c r="AU125" s="132"/>
      <c r="AV125" s="132"/>
      <c r="AW125" s="132"/>
      <c r="AX125" s="132"/>
      <c r="AY125" s="132"/>
      <c r="AZ125" s="132"/>
      <c r="BA125" s="132"/>
      <c r="BB125" s="132"/>
      <c r="BC125" s="132"/>
      <c r="BD125" s="132"/>
      <c r="BE125" s="132"/>
      <c r="BF125" s="132"/>
      <c r="BG125" s="132"/>
      <c r="BH125" s="132"/>
      <c r="BI125" s="132"/>
      <c r="BJ125" s="132"/>
      <c r="BK125" s="132"/>
      <c r="BL125" s="132"/>
      <c r="BM125" s="132"/>
      <c r="BN125" s="132"/>
    </row>
    <row r="126">
      <c r="A126" s="454"/>
      <c r="B126" s="94"/>
      <c r="C126" s="95"/>
      <c r="D126" s="96"/>
      <c r="E126" s="97"/>
      <c r="F126" s="98"/>
      <c r="G126" s="98"/>
      <c r="H126" s="98" t="str">
        <f>VLOOKUP(H125,VALIDATION!F:G,2,false)</f>
        <v>61f51d62a4eaad5dc97704e8</v>
      </c>
      <c r="I126" s="396">
        <v>1.72</v>
      </c>
      <c r="J126" s="396">
        <v>2.3</v>
      </c>
      <c r="K126" s="96"/>
      <c r="L126" s="96"/>
      <c r="M126" s="96"/>
      <c r="N126" s="512" t="s">
        <v>882</v>
      </c>
      <c r="O126" s="542">
        <v>5.0</v>
      </c>
      <c r="P126" s="543">
        <v>4.0</v>
      </c>
      <c r="Q126" s="474"/>
      <c r="R126" s="475"/>
      <c r="S126" s="198"/>
      <c r="T126" s="199"/>
      <c r="U126" s="200"/>
      <c r="V126" s="201"/>
      <c r="W126" s="202"/>
      <c r="X126" s="202"/>
      <c r="Y126" s="494">
        <v>15.0</v>
      </c>
      <c r="Z126" s="600">
        <v>30.0</v>
      </c>
      <c r="AA126" s="476" t="s">
        <v>132</v>
      </c>
      <c r="AB126" s="107">
        <v>2.0</v>
      </c>
      <c r="AC126" s="108">
        <v>0.5812037037037037</v>
      </c>
      <c r="AD126" s="494" t="s">
        <v>165</v>
      </c>
      <c r="AE126" s="110" t="s">
        <v>132</v>
      </c>
      <c r="AF126" s="405" t="s">
        <v>133</v>
      </c>
      <c r="AG126" s="110">
        <v>1.5</v>
      </c>
      <c r="AH126" s="427">
        <v>10.0</v>
      </c>
      <c r="AI126" s="276"/>
      <c r="AJ126" s="274"/>
      <c r="AK126" s="277"/>
      <c r="AL126" s="114"/>
      <c r="AM126" s="278"/>
      <c r="AN126" s="98"/>
      <c r="AO126" s="98"/>
      <c r="AP126" s="116"/>
      <c r="AQ126" s="117"/>
      <c r="AR126" s="116"/>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row>
    <row r="127">
      <c r="A127" s="453"/>
      <c r="B127" s="128"/>
      <c r="C127" s="129"/>
      <c r="D127" s="130"/>
      <c r="E127" s="131"/>
      <c r="F127" s="132"/>
      <c r="G127" s="132"/>
      <c r="H127" s="132"/>
      <c r="I127" s="132"/>
      <c r="J127" s="132"/>
      <c r="K127" s="130"/>
      <c r="L127" s="130"/>
      <c r="M127" s="130"/>
      <c r="N127" s="458" t="s">
        <v>883</v>
      </c>
      <c r="O127" s="542">
        <v>6.0</v>
      </c>
      <c r="P127" s="543">
        <v>4.0</v>
      </c>
      <c r="Q127" s="474">
        <v>0.0</v>
      </c>
      <c r="R127" s="475">
        <v>1.0</v>
      </c>
      <c r="S127" s="198"/>
      <c r="T127" s="199"/>
      <c r="U127" s="200"/>
      <c r="V127" s="201"/>
      <c r="W127" s="202"/>
      <c r="X127" s="202"/>
      <c r="Y127" s="539">
        <v>0.0</v>
      </c>
      <c r="Z127" s="545">
        <v>0.0</v>
      </c>
      <c r="AA127" s="480" t="s">
        <v>132</v>
      </c>
      <c r="AB127" s="141">
        <v>3.0</v>
      </c>
      <c r="AC127" s="142">
        <v>0.5892361111111111</v>
      </c>
      <c r="AD127" s="539" t="s">
        <v>296</v>
      </c>
      <c r="AE127" s="207" t="s">
        <v>132</v>
      </c>
      <c r="AF127" s="133" t="s">
        <v>166</v>
      </c>
      <c r="AG127" s="207">
        <v>1.29</v>
      </c>
      <c r="AH127" s="449">
        <v>34.48</v>
      </c>
      <c r="AI127" s="209"/>
      <c r="AJ127" s="207"/>
      <c r="AK127" s="210"/>
      <c r="AL127" s="114"/>
      <c r="AM127" s="211"/>
      <c r="AN127" s="132"/>
      <c r="AO127" s="132"/>
      <c r="AP127" s="149"/>
      <c r="AQ127" s="150"/>
      <c r="AR127" s="149"/>
      <c r="AS127" s="132"/>
      <c r="AT127" s="132"/>
      <c r="AU127" s="132"/>
      <c r="AV127" s="132"/>
      <c r="AW127" s="132"/>
      <c r="AX127" s="132"/>
      <c r="AY127" s="132"/>
      <c r="AZ127" s="132"/>
      <c r="BA127" s="132"/>
      <c r="BB127" s="132"/>
      <c r="BC127" s="132"/>
      <c r="BD127" s="132"/>
      <c r="BE127" s="132"/>
      <c r="BF127" s="132"/>
      <c r="BG127" s="132"/>
      <c r="BH127" s="132"/>
      <c r="BI127" s="132"/>
      <c r="BJ127" s="132"/>
      <c r="BK127" s="132"/>
      <c r="BL127" s="132"/>
      <c r="BM127" s="132"/>
      <c r="BN127" s="132"/>
    </row>
    <row r="128">
      <c r="A128" s="454"/>
      <c r="B128" s="94"/>
      <c r="C128" s="95"/>
      <c r="D128" s="96"/>
      <c r="E128" s="97"/>
      <c r="F128" s="98"/>
      <c r="G128" s="98"/>
      <c r="H128" s="98"/>
      <c r="I128" s="98"/>
      <c r="J128" s="98"/>
      <c r="K128" s="96"/>
      <c r="L128" s="96"/>
      <c r="M128" s="96"/>
      <c r="N128" s="512" t="s">
        <v>884</v>
      </c>
      <c r="O128" s="369">
        <v>6.0</v>
      </c>
      <c r="P128" s="370">
        <v>4.0</v>
      </c>
      <c r="Q128" s="196">
        <v>1.0</v>
      </c>
      <c r="R128" s="197">
        <v>1.0</v>
      </c>
      <c r="S128" s="198"/>
      <c r="T128" s="199"/>
      <c r="U128" s="200"/>
      <c r="V128" s="201"/>
      <c r="W128" s="202"/>
      <c r="X128" s="202"/>
      <c r="Y128" s="109">
        <v>15.0</v>
      </c>
      <c r="Z128" s="280">
        <v>0.0</v>
      </c>
      <c r="AA128" s="106"/>
      <c r="AB128" s="107">
        <v>4.0</v>
      </c>
      <c r="AC128" s="108">
        <v>0.5929282407407407</v>
      </c>
      <c r="AD128" s="494" t="s">
        <v>179</v>
      </c>
      <c r="AE128" s="274" t="s">
        <v>132</v>
      </c>
      <c r="AF128" s="99" t="s">
        <v>133</v>
      </c>
      <c r="AG128" s="274">
        <v>1.2</v>
      </c>
      <c r="AH128" s="411">
        <v>102.85</v>
      </c>
      <c r="AI128" s="276"/>
      <c r="AJ128" s="274"/>
      <c r="AK128" s="277"/>
      <c r="AL128" s="114"/>
      <c r="AM128" s="278"/>
      <c r="AN128" s="98"/>
      <c r="AO128" s="98"/>
      <c r="AP128" s="116"/>
      <c r="AQ128" s="117"/>
      <c r="AR128" s="116"/>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row>
    <row r="129">
      <c r="A129" s="455"/>
      <c r="B129" s="128"/>
      <c r="C129" s="129"/>
      <c r="D129" s="130"/>
      <c r="E129" s="131"/>
      <c r="F129" s="132"/>
      <c r="G129" s="132"/>
      <c r="H129" s="132"/>
      <c r="I129" s="132"/>
      <c r="J129" s="132"/>
      <c r="K129" s="130"/>
      <c r="L129" s="130"/>
      <c r="M129" s="130"/>
      <c r="N129" s="195"/>
      <c r="O129" s="168">
        <v>6.0</v>
      </c>
      <c r="P129" s="169">
        <v>4.0</v>
      </c>
      <c r="Q129" s="294">
        <v>7.0</v>
      </c>
      <c r="R129" s="295">
        <v>5.0</v>
      </c>
      <c r="S129" s="198"/>
      <c r="T129" s="199"/>
      <c r="U129" s="200"/>
      <c r="V129" s="201"/>
      <c r="W129" s="202"/>
      <c r="X129" s="202"/>
      <c r="Y129" s="143"/>
      <c r="Z129" s="367"/>
      <c r="AA129" s="140"/>
      <c r="AB129" s="420"/>
      <c r="AC129" s="421"/>
      <c r="AD129" s="206" t="s">
        <v>142</v>
      </c>
      <c r="AE129" s="144"/>
      <c r="AF129" s="495"/>
      <c r="AG129" s="144"/>
      <c r="AH129" s="430"/>
      <c r="AI129" s="209"/>
      <c r="AJ129" s="207"/>
      <c r="AK129" s="210"/>
      <c r="AL129" s="114"/>
      <c r="AM129" s="333"/>
      <c r="AN129" s="317"/>
      <c r="AO129" s="317"/>
      <c r="AP129" s="334"/>
      <c r="AQ129" s="335"/>
      <c r="AR129" s="149"/>
      <c r="AS129" s="132"/>
      <c r="AT129" s="132"/>
      <c r="AU129" s="132"/>
      <c r="AV129" s="132"/>
      <c r="AW129" s="132"/>
      <c r="AX129" s="132"/>
      <c r="AY129" s="132"/>
      <c r="AZ129" s="132"/>
      <c r="BA129" s="132"/>
      <c r="BB129" s="132"/>
      <c r="BC129" s="132"/>
      <c r="BD129" s="132"/>
      <c r="BE129" s="132"/>
      <c r="BF129" s="132"/>
      <c r="BG129" s="132"/>
      <c r="BH129" s="132"/>
      <c r="BI129" s="132"/>
      <c r="BJ129" s="132"/>
      <c r="BK129" s="132"/>
      <c r="BL129" s="132"/>
      <c r="BM129" s="132"/>
      <c r="BN129" s="132"/>
    </row>
    <row r="130">
      <c r="A130" s="451" t="b">
        <v>0</v>
      </c>
      <c r="B130" s="161">
        <v>44592.0</v>
      </c>
      <c r="C130" s="162">
        <v>0.6247916666666666</v>
      </c>
      <c r="D130" s="163" t="s">
        <v>878</v>
      </c>
      <c r="E130" s="387" t="s">
        <v>16</v>
      </c>
      <c r="F130" s="379" t="s">
        <v>136</v>
      </c>
      <c r="G130" s="165" t="s">
        <v>46</v>
      </c>
      <c r="H130" s="165" t="s">
        <v>504</v>
      </c>
      <c r="I130" s="165" t="s">
        <v>879</v>
      </c>
      <c r="J130" s="165" t="s">
        <v>880</v>
      </c>
      <c r="K130" s="163" t="s">
        <v>879</v>
      </c>
      <c r="L130" s="163"/>
      <c r="M130" s="163"/>
      <c r="N130" s="536" t="s">
        <v>885</v>
      </c>
      <c r="O130" s="551">
        <v>6.0</v>
      </c>
      <c r="P130" s="552">
        <v>4.0</v>
      </c>
      <c r="Q130" s="170">
        <v>2.0</v>
      </c>
      <c r="R130" s="171">
        <v>1.0</v>
      </c>
      <c r="S130" s="172"/>
      <c r="T130" s="173"/>
      <c r="U130" s="174"/>
      <c r="V130" s="175"/>
      <c r="W130" s="176"/>
      <c r="X130" s="176"/>
      <c r="Y130" s="537">
        <v>0.0</v>
      </c>
      <c r="Z130" s="452">
        <v>0.0</v>
      </c>
      <c r="AA130" s="601" t="s">
        <v>132</v>
      </c>
      <c r="AB130" s="180">
        <v>1.0</v>
      </c>
      <c r="AC130" s="181">
        <v>0.5966203703703704</v>
      </c>
      <c r="AD130" s="537" t="s">
        <v>140</v>
      </c>
      <c r="AE130" s="183" t="s">
        <v>132</v>
      </c>
      <c r="AF130" s="165" t="s">
        <v>166</v>
      </c>
      <c r="AG130" s="183">
        <v>1.11</v>
      </c>
      <c r="AH130" s="446">
        <v>45.45</v>
      </c>
      <c r="AI130" s="185">
        <v>5.0</v>
      </c>
      <c r="AJ130" s="183">
        <v>0.13</v>
      </c>
      <c r="AK130" s="186">
        <v>5.58</v>
      </c>
      <c r="AL130" s="114"/>
      <c r="AM130" s="188">
        <f>AK130+AM125</f>
        <v>1973.65</v>
      </c>
      <c r="AN130" s="189">
        <f>IF(AM130&gt;AN125,AM130,AN125)</f>
        <v>2019.57</v>
      </c>
      <c r="AO130" s="189">
        <f>AM130-AN130</f>
        <v>-45.92</v>
      </c>
      <c r="AP130" s="190">
        <f>AO130/AN130</f>
        <v>-0.02273751343</v>
      </c>
      <c r="AQ130" s="191">
        <f>AK130/AI130</f>
        <v>1.116</v>
      </c>
      <c r="AR130" s="116"/>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row>
    <row r="131">
      <c r="A131" s="453"/>
      <c r="B131" s="128"/>
      <c r="C131" s="129"/>
      <c r="D131" s="130"/>
      <c r="E131" s="131"/>
      <c r="F131" s="132"/>
      <c r="G131" s="132"/>
      <c r="H131" s="132" t="str">
        <f>VLOOKUP(H130,VALIDATION!F:G,2,false)</f>
        <v>61f51d62a4eaad5dc97704e8</v>
      </c>
      <c r="I131" s="133">
        <v>1.72</v>
      </c>
      <c r="J131" s="133">
        <v>2.3</v>
      </c>
      <c r="K131" s="130"/>
      <c r="L131" s="130"/>
      <c r="M131" s="130"/>
      <c r="N131" s="458"/>
      <c r="O131" s="542">
        <v>6.0</v>
      </c>
      <c r="P131" s="543">
        <v>4.0</v>
      </c>
      <c r="Q131" s="196">
        <v>2.0</v>
      </c>
      <c r="R131" s="197">
        <v>1.0</v>
      </c>
      <c r="S131" s="198"/>
      <c r="T131" s="199"/>
      <c r="U131" s="200"/>
      <c r="V131" s="201"/>
      <c r="W131" s="202"/>
      <c r="X131" s="202"/>
      <c r="Y131" s="539">
        <v>0.0</v>
      </c>
      <c r="Z131" s="545">
        <v>40.0</v>
      </c>
      <c r="AA131" s="480" t="s">
        <v>132</v>
      </c>
      <c r="AB131" s="141">
        <v>2.0</v>
      </c>
      <c r="AC131" s="142">
        <v>0.5971296296296297</v>
      </c>
      <c r="AD131" s="539" t="s">
        <v>179</v>
      </c>
      <c r="AE131" s="207" t="s">
        <v>132</v>
      </c>
      <c r="AF131" s="133" t="s">
        <v>133</v>
      </c>
      <c r="AG131" s="144">
        <v>1.25</v>
      </c>
      <c r="AH131" s="430">
        <v>2.22</v>
      </c>
      <c r="AI131" s="209"/>
      <c r="AJ131" s="207"/>
      <c r="AK131" s="210"/>
      <c r="AL131" s="114"/>
      <c r="AM131" s="211"/>
      <c r="AN131" s="132"/>
      <c r="AO131" s="132"/>
      <c r="AP131" s="149"/>
      <c r="AQ131" s="150"/>
      <c r="AR131" s="149"/>
      <c r="AS131" s="132"/>
      <c r="AT131" s="132"/>
      <c r="AU131" s="132"/>
      <c r="AV131" s="132"/>
      <c r="AW131" s="132"/>
      <c r="AX131" s="132"/>
      <c r="AY131" s="132"/>
      <c r="AZ131" s="132"/>
      <c r="BA131" s="132"/>
      <c r="BB131" s="132"/>
      <c r="BC131" s="132"/>
      <c r="BD131" s="132"/>
      <c r="BE131" s="132"/>
      <c r="BF131" s="132"/>
      <c r="BG131" s="132"/>
      <c r="BH131" s="132"/>
      <c r="BI131" s="132"/>
      <c r="BJ131" s="132"/>
      <c r="BK131" s="132"/>
      <c r="BL131" s="132"/>
      <c r="BM131" s="132"/>
      <c r="BN131" s="132"/>
    </row>
    <row r="132">
      <c r="A132" s="454"/>
      <c r="B132" s="94"/>
      <c r="C132" s="95"/>
      <c r="D132" s="96"/>
      <c r="E132" s="97"/>
      <c r="F132" s="98"/>
      <c r="G132" s="98"/>
      <c r="H132" s="98"/>
      <c r="I132" s="98"/>
      <c r="J132" s="98"/>
      <c r="K132" s="96"/>
      <c r="L132" s="96"/>
      <c r="M132" s="96"/>
      <c r="N132" s="512"/>
      <c r="O132" s="542">
        <v>6.0</v>
      </c>
      <c r="P132" s="543">
        <v>4.0</v>
      </c>
      <c r="Q132" s="474">
        <v>2.0</v>
      </c>
      <c r="R132" s="475">
        <v>2.0</v>
      </c>
      <c r="S132" s="198"/>
      <c r="T132" s="199"/>
      <c r="U132" s="200"/>
      <c r="V132" s="201"/>
      <c r="W132" s="202"/>
      <c r="X132" s="202"/>
      <c r="Y132" s="494">
        <v>0.0</v>
      </c>
      <c r="Z132" s="600">
        <v>0.0</v>
      </c>
      <c r="AA132" s="476" t="s">
        <v>133</v>
      </c>
      <c r="AB132" s="107">
        <v>3.0</v>
      </c>
      <c r="AC132" s="108">
        <v>0.5990740740740741</v>
      </c>
      <c r="AD132" s="494" t="s">
        <v>179</v>
      </c>
      <c r="AE132" s="274" t="s">
        <v>132</v>
      </c>
      <c r="AF132" s="99" t="s">
        <v>133</v>
      </c>
      <c r="AG132" s="110">
        <v>1.27</v>
      </c>
      <c r="AH132" s="427">
        <v>37.54</v>
      </c>
      <c r="AI132" s="276"/>
      <c r="AJ132" s="274"/>
      <c r="AK132" s="277"/>
      <c r="AL132" s="114"/>
      <c r="AM132" s="278"/>
      <c r="AN132" s="98"/>
      <c r="AO132" s="98"/>
      <c r="AP132" s="116"/>
      <c r="AQ132" s="117"/>
      <c r="AR132" s="116"/>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row>
    <row r="133">
      <c r="A133" s="455"/>
      <c r="B133" s="313"/>
      <c r="C133" s="314"/>
      <c r="D133" s="315"/>
      <c r="E133" s="316"/>
      <c r="F133" s="317"/>
      <c r="G133" s="317"/>
      <c r="H133" s="317"/>
      <c r="I133" s="317"/>
      <c r="J133" s="317"/>
      <c r="K133" s="315"/>
      <c r="L133" s="315"/>
      <c r="M133" s="315"/>
      <c r="N133" s="318"/>
      <c r="O133" s="221">
        <v>6.0</v>
      </c>
      <c r="P133" s="222">
        <v>4.0</v>
      </c>
      <c r="Q133" s="298">
        <v>7.0</v>
      </c>
      <c r="R133" s="299">
        <v>5.0</v>
      </c>
      <c r="S133" s="225"/>
      <c r="T133" s="226"/>
      <c r="U133" s="227"/>
      <c r="V133" s="228"/>
      <c r="W133" s="229"/>
      <c r="X133" s="229"/>
      <c r="Y133" s="322"/>
      <c r="Z133" s="493"/>
      <c r="AA133" s="324"/>
      <c r="AB133" s="343"/>
      <c r="AC133" s="326"/>
      <c r="AD133" s="322" t="s">
        <v>142</v>
      </c>
      <c r="AE133" s="327"/>
      <c r="AF133" s="328"/>
      <c r="AG133" s="327"/>
      <c r="AH133" s="444"/>
      <c r="AI133" s="330"/>
      <c r="AJ133" s="331"/>
      <c r="AK133" s="332"/>
      <c r="AL133" s="114"/>
      <c r="AM133" s="333"/>
      <c r="AN133" s="317"/>
      <c r="AO133" s="317"/>
      <c r="AP133" s="334"/>
      <c r="AQ133" s="335"/>
      <c r="AR133" s="149"/>
      <c r="AS133" s="132"/>
      <c r="AT133" s="132"/>
      <c r="AU133" s="132"/>
      <c r="AV133" s="132"/>
      <c r="AW133" s="132"/>
      <c r="AX133" s="132"/>
      <c r="AY133" s="132"/>
      <c r="AZ133" s="132"/>
      <c r="BA133" s="132"/>
      <c r="BB133" s="132"/>
      <c r="BC133" s="132"/>
      <c r="BD133" s="132"/>
      <c r="BE133" s="132"/>
      <c r="BF133" s="132"/>
      <c r="BG133" s="132"/>
      <c r="BH133" s="132"/>
      <c r="BI133" s="132"/>
      <c r="BJ133" s="132"/>
      <c r="BK133" s="132"/>
      <c r="BL133" s="132"/>
      <c r="BM133" s="132"/>
      <c r="BN133" s="132"/>
    </row>
    <row r="134">
      <c r="A134" s="451" t="b">
        <v>0</v>
      </c>
      <c r="B134" s="161">
        <v>44592.0</v>
      </c>
      <c r="C134" s="162">
        <v>0.9416898148148148</v>
      </c>
      <c r="D134" s="163" t="s">
        <v>886</v>
      </c>
      <c r="E134" s="387" t="s">
        <v>16</v>
      </c>
      <c r="F134" s="379" t="s">
        <v>136</v>
      </c>
      <c r="G134" s="165" t="s">
        <v>46</v>
      </c>
      <c r="H134" s="165" t="s">
        <v>504</v>
      </c>
      <c r="I134" s="165" t="s">
        <v>355</v>
      </c>
      <c r="J134" s="165" t="s">
        <v>887</v>
      </c>
      <c r="K134" s="163" t="s">
        <v>355</v>
      </c>
      <c r="L134" s="163"/>
      <c r="M134" s="163"/>
      <c r="N134" s="336" t="s">
        <v>876</v>
      </c>
      <c r="O134" s="254">
        <v>7.0</v>
      </c>
      <c r="P134" s="255">
        <v>6.0</v>
      </c>
      <c r="Q134" s="284">
        <v>2.0</v>
      </c>
      <c r="R134" s="285">
        <v>0.0</v>
      </c>
      <c r="S134" s="172"/>
      <c r="T134" s="173"/>
      <c r="U134" s="174"/>
      <c r="V134" s="175"/>
      <c r="W134" s="176"/>
      <c r="X134" s="176"/>
      <c r="Y134" s="182">
        <v>0.0</v>
      </c>
      <c r="Z134" s="178">
        <v>0.0</v>
      </c>
      <c r="AA134" s="179" t="s">
        <v>132</v>
      </c>
      <c r="AB134" s="180">
        <v>1.0</v>
      </c>
      <c r="AC134" s="381"/>
      <c r="AD134" s="182" t="s">
        <v>140</v>
      </c>
      <c r="AE134" s="183" t="s">
        <v>132</v>
      </c>
      <c r="AF134" s="165" t="s">
        <v>166</v>
      </c>
      <c r="AG134" s="183">
        <v>1.11</v>
      </c>
      <c r="AH134" s="446">
        <v>45.45</v>
      </c>
      <c r="AI134" s="185">
        <v>5.0</v>
      </c>
      <c r="AJ134" s="183">
        <v>0.11</v>
      </c>
      <c r="AK134" s="186">
        <v>5.3</v>
      </c>
      <c r="AL134" s="114"/>
      <c r="AM134" s="188">
        <f>AK134+AM130</f>
        <v>1978.95</v>
      </c>
      <c r="AN134" s="189">
        <f>IF(AM134&gt;AN130,AM134,AN130)</f>
        <v>2019.57</v>
      </c>
      <c r="AO134" s="189">
        <f>AM134-AN134</f>
        <v>-40.62</v>
      </c>
      <c r="AP134" s="190">
        <f>AO134/AN134</f>
        <v>-0.02011319241</v>
      </c>
      <c r="AQ134" s="191">
        <f>AK134/AI134</f>
        <v>1.06</v>
      </c>
      <c r="AR134" s="116"/>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row>
    <row r="135">
      <c r="A135" s="453"/>
      <c r="B135" s="128"/>
      <c r="C135" s="129"/>
      <c r="D135" s="130"/>
      <c r="E135" s="131"/>
      <c r="F135" s="132"/>
      <c r="G135" s="132"/>
      <c r="H135" s="132" t="str">
        <f>VLOOKUP(H134,VALIDATION!F:G,2,false)</f>
        <v>61f51d62a4eaad5dc97704e8</v>
      </c>
      <c r="I135" s="133">
        <v>2.46</v>
      </c>
      <c r="J135" s="133">
        <v>1.7</v>
      </c>
      <c r="K135" s="130"/>
      <c r="L135" s="130"/>
      <c r="M135" s="130"/>
      <c r="N135" s="195"/>
      <c r="O135" s="303">
        <v>7.0</v>
      </c>
      <c r="P135" s="304">
        <v>6.0</v>
      </c>
      <c r="Q135" s="305">
        <v>2.0</v>
      </c>
      <c r="R135" s="306">
        <v>0.0</v>
      </c>
      <c r="S135" s="198"/>
      <c r="T135" s="199"/>
      <c r="U135" s="200"/>
      <c r="V135" s="201"/>
      <c r="W135" s="202"/>
      <c r="X135" s="202"/>
      <c r="Y135" s="206">
        <v>40.0</v>
      </c>
      <c r="Z135" s="204" t="s">
        <v>132</v>
      </c>
      <c r="AA135" s="205" t="s">
        <v>132</v>
      </c>
      <c r="AB135" s="141">
        <v>2.0</v>
      </c>
      <c r="AC135" s="421"/>
      <c r="AD135" s="206" t="s">
        <v>179</v>
      </c>
      <c r="AE135" s="207" t="s">
        <v>132</v>
      </c>
      <c r="AF135" s="133" t="s">
        <v>133</v>
      </c>
      <c r="AG135" s="207">
        <v>1.26</v>
      </c>
      <c r="AH135" s="449">
        <v>40.04</v>
      </c>
      <c r="AI135" s="209"/>
      <c r="AJ135" s="207"/>
      <c r="AK135" s="210"/>
      <c r="AL135" s="114"/>
      <c r="AM135" s="211"/>
      <c r="AN135" s="132"/>
      <c r="AO135" s="132"/>
      <c r="AP135" s="149"/>
      <c r="AQ135" s="150"/>
      <c r="AR135" s="149"/>
      <c r="AS135" s="132"/>
      <c r="AT135" s="132"/>
      <c r="AU135" s="132"/>
      <c r="AV135" s="132"/>
      <c r="AW135" s="132"/>
      <c r="AX135" s="132"/>
      <c r="AY135" s="132"/>
      <c r="AZ135" s="132"/>
      <c r="BA135" s="132"/>
      <c r="BB135" s="132"/>
      <c r="BC135" s="132"/>
      <c r="BD135" s="132"/>
      <c r="BE135" s="132"/>
      <c r="BF135" s="132"/>
      <c r="BG135" s="132"/>
      <c r="BH135" s="132"/>
      <c r="BI135" s="132"/>
      <c r="BJ135" s="132"/>
      <c r="BK135" s="132"/>
      <c r="BL135" s="132"/>
      <c r="BM135" s="132"/>
      <c r="BN135" s="132"/>
    </row>
    <row r="136">
      <c r="A136" s="462"/>
      <c r="B136" s="215"/>
      <c r="C136" s="216"/>
      <c r="D136" s="217"/>
      <c r="E136" s="218"/>
      <c r="F136" s="219"/>
      <c r="G136" s="219"/>
      <c r="H136" s="219"/>
      <c r="I136" s="219"/>
      <c r="J136" s="219"/>
      <c r="K136" s="217"/>
      <c r="L136" s="217"/>
      <c r="M136" s="217"/>
      <c r="N136" s="287"/>
      <c r="O136" s="221">
        <v>7.0</v>
      </c>
      <c r="P136" s="222">
        <v>6.0</v>
      </c>
      <c r="Q136" s="298">
        <v>7.0</v>
      </c>
      <c r="R136" s="299">
        <v>6.0</v>
      </c>
      <c r="S136" s="225"/>
      <c r="T136" s="226"/>
      <c r="U136" s="227"/>
      <c r="V136" s="228"/>
      <c r="W136" s="229"/>
      <c r="X136" s="229"/>
      <c r="Y136" s="235"/>
      <c r="Z136" s="482"/>
      <c r="AA136" s="479"/>
      <c r="AB136" s="389"/>
      <c r="AC136" s="234"/>
      <c r="AD136" s="235" t="s">
        <v>142</v>
      </c>
      <c r="AE136" s="236"/>
      <c r="AF136" s="237"/>
      <c r="AG136" s="240"/>
      <c r="AH136" s="488"/>
      <c r="AI136" s="239"/>
      <c r="AJ136" s="240"/>
      <c r="AK136" s="241"/>
      <c r="AL136" s="114"/>
      <c r="AM136" s="243"/>
      <c r="AN136" s="219"/>
      <c r="AO136" s="219"/>
      <c r="AP136" s="244"/>
      <c r="AQ136" s="245"/>
      <c r="AR136" s="116"/>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row>
    <row r="137">
      <c r="A137" s="347" t="b">
        <v>0</v>
      </c>
      <c r="B137" s="247">
        <v>44592.0</v>
      </c>
      <c r="C137" s="248">
        <v>0.9615972222222222</v>
      </c>
      <c r="D137" s="249" t="s">
        <v>888</v>
      </c>
      <c r="E137" s="357" t="s">
        <v>16</v>
      </c>
      <c r="F137" s="358" t="s">
        <v>136</v>
      </c>
      <c r="G137" s="251" t="s">
        <v>46</v>
      </c>
      <c r="H137" s="251" t="s">
        <v>222</v>
      </c>
      <c r="I137" s="251" t="s">
        <v>570</v>
      </c>
      <c r="J137" s="251" t="s">
        <v>285</v>
      </c>
      <c r="K137" s="249" t="s">
        <v>570</v>
      </c>
      <c r="L137" s="249"/>
      <c r="M137" s="249"/>
      <c r="N137" s="286" t="s">
        <v>876</v>
      </c>
      <c r="O137" s="348">
        <v>7.0</v>
      </c>
      <c r="P137" s="349">
        <v>6.0</v>
      </c>
      <c r="Q137" s="350">
        <v>1.0</v>
      </c>
      <c r="R137" s="351">
        <v>0.0</v>
      </c>
      <c r="S137" s="172"/>
      <c r="T137" s="173"/>
      <c r="U137" s="174"/>
      <c r="V137" s="175"/>
      <c r="W137" s="176"/>
      <c r="X137" s="176"/>
      <c r="Y137" s="402">
        <v>0.0</v>
      </c>
      <c r="Z137" s="403">
        <v>0.0</v>
      </c>
      <c r="AA137" s="404" t="s">
        <v>132</v>
      </c>
      <c r="AB137" s="258">
        <v>1.0</v>
      </c>
      <c r="AC137" s="359"/>
      <c r="AD137" s="260" t="s">
        <v>140</v>
      </c>
      <c r="AE137" s="261" t="s">
        <v>132</v>
      </c>
      <c r="AF137" s="251" t="s">
        <v>166</v>
      </c>
      <c r="AG137" s="261">
        <v>1.25</v>
      </c>
      <c r="AH137" s="464">
        <v>20.0</v>
      </c>
      <c r="AI137" s="263">
        <v>5.0</v>
      </c>
      <c r="AJ137" s="261">
        <v>0.0</v>
      </c>
      <c r="AK137" s="264">
        <v>-5.0</v>
      </c>
      <c r="AL137" s="114"/>
      <c r="AM137" s="265">
        <f>AK137+AM134</f>
        <v>1973.95</v>
      </c>
      <c r="AN137" s="266">
        <f>IF(AM137&gt;AN134,AM137,AN134)</f>
        <v>2019.57</v>
      </c>
      <c r="AO137" s="266">
        <f>AM137-AN137</f>
        <v>-45.62</v>
      </c>
      <c r="AP137" s="267">
        <f>AO137/AN137</f>
        <v>-0.02258896696</v>
      </c>
      <c r="AQ137" s="268">
        <f>AK137/AI137</f>
        <v>-1</v>
      </c>
      <c r="AR137" s="149"/>
      <c r="AS137" s="132"/>
      <c r="AT137" s="132"/>
      <c r="AU137" s="132"/>
      <c r="AV137" s="132"/>
      <c r="AW137" s="132"/>
      <c r="AX137" s="132"/>
      <c r="AY137" s="132"/>
      <c r="AZ137" s="132"/>
      <c r="BA137" s="132"/>
      <c r="BB137" s="132"/>
      <c r="BC137" s="132"/>
      <c r="BD137" s="132"/>
      <c r="BE137" s="132"/>
      <c r="BF137" s="132"/>
      <c r="BG137" s="132"/>
      <c r="BH137" s="132"/>
      <c r="BI137" s="132"/>
      <c r="BJ137" s="132"/>
      <c r="BK137" s="132"/>
      <c r="BL137" s="132"/>
      <c r="BM137" s="132"/>
      <c r="BN137" s="132"/>
    </row>
    <row r="138">
      <c r="A138" s="462"/>
      <c r="B138" s="215"/>
      <c r="C138" s="216"/>
      <c r="D138" s="217"/>
      <c r="E138" s="218"/>
      <c r="F138" s="219"/>
      <c r="G138" s="219"/>
      <c r="H138" s="98" t="str">
        <f>VLOOKUP(H137,VALIDATION!F:G,2,false)</f>
        <v>61f51d73a4eaad5dc97704ec</v>
      </c>
      <c r="I138" s="237">
        <v>3.0</v>
      </c>
      <c r="J138" s="237">
        <v>1.5</v>
      </c>
      <c r="K138" s="217"/>
      <c r="L138" s="217"/>
      <c r="M138" s="217"/>
      <c r="N138" s="220"/>
      <c r="O138" s="221">
        <v>7.0</v>
      </c>
      <c r="P138" s="222">
        <v>6.0</v>
      </c>
      <c r="Q138" s="298">
        <v>6.0</v>
      </c>
      <c r="R138" s="299">
        <v>4.0</v>
      </c>
      <c r="S138" s="225"/>
      <c r="T138" s="226"/>
      <c r="U138" s="227"/>
      <c r="V138" s="228"/>
      <c r="W138" s="229"/>
      <c r="X138" s="229"/>
      <c r="Y138" s="235"/>
      <c r="Z138" s="482"/>
      <c r="AA138" s="479"/>
      <c r="AB138" s="233"/>
      <c r="AC138" s="234"/>
      <c r="AD138" s="235" t="s">
        <v>142</v>
      </c>
      <c r="AE138" s="236"/>
      <c r="AF138" s="237"/>
      <c r="AG138" s="236"/>
      <c r="AH138" s="463"/>
      <c r="AI138" s="239"/>
      <c r="AJ138" s="240"/>
      <c r="AK138" s="241"/>
      <c r="AL138" s="114"/>
      <c r="AM138" s="243"/>
      <c r="AN138" s="219"/>
      <c r="AO138" s="219"/>
      <c r="AP138" s="244"/>
      <c r="AQ138" s="245"/>
      <c r="AR138" s="116"/>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row>
    <row r="139">
      <c r="A139" s="347" t="b">
        <v>0</v>
      </c>
      <c r="B139" s="247">
        <v>44593.0</v>
      </c>
      <c r="C139" s="602">
        <v>0.013877314814814815</v>
      </c>
      <c r="D139" s="249" t="s">
        <v>889</v>
      </c>
      <c r="E139" s="357" t="s">
        <v>16</v>
      </c>
      <c r="F139" s="358" t="s">
        <v>136</v>
      </c>
      <c r="G139" s="251" t="s">
        <v>47</v>
      </c>
      <c r="H139" s="251" t="s">
        <v>467</v>
      </c>
      <c r="I139" s="251" t="s">
        <v>862</v>
      </c>
      <c r="J139" s="251" t="s">
        <v>890</v>
      </c>
      <c r="K139" s="249" t="s">
        <v>862</v>
      </c>
      <c r="L139" s="249"/>
      <c r="M139" s="249"/>
      <c r="N139" s="253" t="s">
        <v>891</v>
      </c>
      <c r="O139" s="551">
        <v>6.0</v>
      </c>
      <c r="P139" s="552">
        <v>4.0</v>
      </c>
      <c r="Q139" s="553">
        <v>4.0</v>
      </c>
      <c r="R139" s="554">
        <v>5.0</v>
      </c>
      <c r="S139" s="172"/>
      <c r="T139" s="173"/>
      <c r="U139" s="174"/>
      <c r="V139" s="175"/>
      <c r="W139" s="176"/>
      <c r="X139" s="176"/>
      <c r="Y139" s="556">
        <v>0.0</v>
      </c>
      <c r="Z139" s="603">
        <v>0.0</v>
      </c>
      <c r="AA139" s="604" t="s">
        <v>132</v>
      </c>
      <c r="AB139" s="258">
        <v>1.0</v>
      </c>
      <c r="AC139" s="605">
        <v>0.9455787037037037</v>
      </c>
      <c r="AD139" s="556" t="s">
        <v>140</v>
      </c>
      <c r="AE139" s="266" t="s">
        <v>132</v>
      </c>
      <c r="AF139" s="557" t="s">
        <v>166</v>
      </c>
      <c r="AG139" s="266">
        <v>1.36</v>
      </c>
      <c r="AH139" s="464">
        <v>55.55</v>
      </c>
      <c r="AI139" s="263">
        <v>20.0</v>
      </c>
      <c r="AJ139" s="261">
        <v>0.2</v>
      </c>
      <c r="AK139" s="264">
        <v>9.84</v>
      </c>
      <c r="AL139" s="114"/>
      <c r="AM139" s="265">
        <f>AK139+AM137</f>
        <v>1983.79</v>
      </c>
      <c r="AN139" s="266">
        <f>IF(AM139&gt;AN137,AM139,AN137)</f>
        <v>2019.57</v>
      </c>
      <c r="AO139" s="266">
        <f>AM139-AN139</f>
        <v>-35.78</v>
      </c>
      <c r="AP139" s="267">
        <f>AO139/AN139</f>
        <v>-0.01771664265</v>
      </c>
      <c r="AQ139" s="268">
        <f>AK139/AI139</f>
        <v>0.492</v>
      </c>
      <c r="AR139" s="149"/>
      <c r="AS139" s="132"/>
      <c r="AT139" s="132"/>
      <c r="AU139" s="132"/>
      <c r="AV139" s="132"/>
      <c r="AW139" s="132"/>
      <c r="AX139" s="132"/>
      <c r="AY139" s="132"/>
      <c r="AZ139" s="132"/>
      <c r="BA139" s="132"/>
      <c r="BB139" s="132"/>
      <c r="BC139" s="132"/>
      <c r="BD139" s="132"/>
      <c r="BE139" s="132"/>
      <c r="BF139" s="132"/>
      <c r="BG139" s="132"/>
      <c r="BH139" s="132"/>
      <c r="BI139" s="132"/>
      <c r="BJ139" s="132"/>
      <c r="BK139" s="132"/>
      <c r="BL139" s="132"/>
      <c r="BM139" s="132"/>
      <c r="BN139" s="132"/>
    </row>
    <row r="140">
      <c r="A140" s="454"/>
      <c r="B140" s="94"/>
      <c r="C140" s="95"/>
      <c r="D140" s="96"/>
      <c r="E140" s="97"/>
      <c r="F140" s="98"/>
      <c r="G140" s="98"/>
      <c r="H140" s="98" t="str">
        <f>VLOOKUP(H139,VALIDATION!F:G,2,false)</f>
        <v>61f51d4fa4eaad5dc97704e1</v>
      </c>
      <c r="I140" s="98"/>
      <c r="J140" s="98"/>
      <c r="K140" s="96"/>
      <c r="L140" s="96"/>
      <c r="M140" s="96"/>
      <c r="N140" s="270"/>
      <c r="O140" s="369">
        <v>6.0</v>
      </c>
      <c r="P140" s="370">
        <v>4.0</v>
      </c>
      <c r="Q140" s="196">
        <v>4.0</v>
      </c>
      <c r="R140" s="197">
        <v>5.0</v>
      </c>
      <c r="S140" s="198"/>
      <c r="T140" s="199"/>
      <c r="U140" s="200"/>
      <c r="V140" s="201"/>
      <c r="W140" s="202"/>
      <c r="X140" s="202"/>
      <c r="Y140" s="109">
        <v>0.0</v>
      </c>
      <c r="Z140" s="280">
        <v>15.0</v>
      </c>
      <c r="AA140" s="106" t="s">
        <v>132</v>
      </c>
      <c r="AB140" s="107">
        <v>2.0</v>
      </c>
      <c r="AC140" s="108">
        <v>0.9463310185185185</v>
      </c>
      <c r="AD140" s="494" t="s">
        <v>165</v>
      </c>
      <c r="AE140" s="110" t="s">
        <v>132</v>
      </c>
      <c r="AF140" s="405" t="s">
        <v>133</v>
      </c>
      <c r="AG140" s="110">
        <v>1.44</v>
      </c>
      <c r="AH140" s="427">
        <v>11.36</v>
      </c>
      <c r="AI140" s="276"/>
      <c r="AJ140" s="274"/>
      <c r="AK140" s="277"/>
      <c r="AL140" s="114"/>
      <c r="AM140" s="278"/>
      <c r="AN140" s="98"/>
      <c r="AO140" s="98"/>
      <c r="AP140" s="116"/>
      <c r="AQ140" s="117"/>
      <c r="AR140" s="116"/>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row>
    <row r="141">
      <c r="A141" s="453"/>
      <c r="B141" s="128"/>
      <c r="C141" s="129"/>
      <c r="D141" s="130"/>
      <c r="E141" s="131"/>
      <c r="F141" s="132"/>
      <c r="G141" s="132"/>
      <c r="H141" s="132"/>
      <c r="I141" s="133"/>
      <c r="J141" s="133"/>
      <c r="K141" s="130"/>
      <c r="L141" s="130"/>
      <c r="M141" s="130"/>
      <c r="N141" s="458"/>
      <c r="O141" s="542">
        <v>6.0</v>
      </c>
      <c r="P141" s="543">
        <v>4.0</v>
      </c>
      <c r="Q141" s="474">
        <v>5.0</v>
      </c>
      <c r="R141" s="475">
        <v>5.0</v>
      </c>
      <c r="S141" s="198"/>
      <c r="T141" s="199"/>
      <c r="U141" s="200"/>
      <c r="V141" s="201"/>
      <c r="W141" s="202"/>
      <c r="X141" s="202"/>
      <c r="Y141" s="539">
        <v>0.0</v>
      </c>
      <c r="Z141" s="545">
        <v>0.0</v>
      </c>
      <c r="AA141" s="480" t="s">
        <v>133</v>
      </c>
      <c r="AB141" s="141">
        <v>3.0</v>
      </c>
      <c r="AC141" s="142">
        <v>0.9490393518518518</v>
      </c>
      <c r="AD141" s="539" t="s">
        <v>179</v>
      </c>
      <c r="AE141" s="144" t="s">
        <v>132</v>
      </c>
      <c r="AF141" s="495" t="s">
        <v>133</v>
      </c>
      <c r="AG141" s="144">
        <v>1.27</v>
      </c>
      <c r="AH141" s="430">
        <v>46.61</v>
      </c>
      <c r="AI141" s="209"/>
      <c r="AJ141" s="207"/>
      <c r="AK141" s="210"/>
      <c r="AL141" s="114"/>
      <c r="AM141" s="211"/>
      <c r="AN141" s="132"/>
      <c r="AO141" s="132"/>
      <c r="AP141" s="149"/>
      <c r="AQ141" s="150"/>
      <c r="AR141" s="149"/>
      <c r="AS141" s="132"/>
      <c r="AT141" s="132"/>
      <c r="AU141" s="132"/>
      <c r="AV141" s="132"/>
      <c r="AW141" s="132"/>
      <c r="AX141" s="132"/>
      <c r="AY141" s="132"/>
      <c r="AZ141" s="132"/>
      <c r="BA141" s="132"/>
      <c r="BB141" s="132"/>
      <c r="BC141" s="132"/>
      <c r="BD141" s="132"/>
      <c r="BE141" s="132"/>
      <c r="BF141" s="132"/>
      <c r="BG141" s="132"/>
      <c r="BH141" s="132"/>
      <c r="BI141" s="132"/>
      <c r="BJ141" s="132"/>
      <c r="BK141" s="132"/>
      <c r="BL141" s="132"/>
      <c r="BM141" s="132"/>
      <c r="BN141" s="132"/>
    </row>
    <row r="142">
      <c r="A142" s="454"/>
      <c r="B142" s="94"/>
      <c r="C142" s="95"/>
      <c r="D142" s="96"/>
      <c r="E142" s="97"/>
      <c r="F142" s="98"/>
      <c r="G142" s="98"/>
      <c r="H142" s="98"/>
      <c r="I142" s="98"/>
      <c r="J142" s="98"/>
      <c r="K142" s="96"/>
      <c r="L142" s="96"/>
      <c r="M142" s="96"/>
      <c r="N142" s="270"/>
      <c r="O142" s="369">
        <v>6.0</v>
      </c>
      <c r="P142" s="370">
        <v>4.0</v>
      </c>
      <c r="Q142" s="196">
        <v>5.0</v>
      </c>
      <c r="R142" s="197">
        <v>6.0</v>
      </c>
      <c r="S142" s="198"/>
      <c r="T142" s="199"/>
      <c r="U142" s="200"/>
      <c r="V142" s="201"/>
      <c r="W142" s="202"/>
      <c r="X142" s="202"/>
      <c r="Y142" s="109">
        <v>0.0</v>
      </c>
      <c r="Z142" s="280">
        <v>0.0</v>
      </c>
      <c r="AA142" s="106" t="s">
        <v>132</v>
      </c>
      <c r="AB142" s="107">
        <v>4.0</v>
      </c>
      <c r="AC142" s="108">
        <v>0.9520138888888889</v>
      </c>
      <c r="AD142" s="494" t="s">
        <v>140</v>
      </c>
      <c r="AE142" s="110" t="s">
        <v>132</v>
      </c>
      <c r="AF142" s="405" t="s">
        <v>166</v>
      </c>
      <c r="AG142" s="110">
        <v>1.36</v>
      </c>
      <c r="AH142" s="427"/>
      <c r="AI142" s="276"/>
      <c r="AJ142" s="274"/>
      <c r="AK142" s="277"/>
      <c r="AL142" s="114"/>
      <c r="AM142" s="278"/>
      <c r="AN142" s="98"/>
      <c r="AO142" s="98"/>
      <c r="AP142" s="116"/>
      <c r="AQ142" s="117"/>
      <c r="AR142" s="116"/>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row>
    <row r="143">
      <c r="A143" s="453"/>
      <c r="B143" s="128"/>
      <c r="C143" s="129"/>
      <c r="D143" s="130"/>
      <c r="E143" s="131"/>
      <c r="F143" s="132"/>
      <c r="G143" s="132"/>
      <c r="H143" s="132"/>
      <c r="I143" s="132"/>
      <c r="J143" s="132"/>
      <c r="K143" s="130"/>
      <c r="L143" s="130"/>
      <c r="M143" s="130"/>
      <c r="N143" s="195"/>
      <c r="O143" s="542">
        <v>6.0</v>
      </c>
      <c r="P143" s="543">
        <v>4.0</v>
      </c>
      <c r="Q143" s="474">
        <v>5.0</v>
      </c>
      <c r="R143" s="475">
        <v>6.0</v>
      </c>
      <c r="S143" s="198"/>
      <c r="T143" s="199"/>
      <c r="U143" s="200"/>
      <c r="V143" s="201"/>
      <c r="W143" s="202"/>
      <c r="X143" s="202"/>
      <c r="Y143" s="539">
        <v>0.0</v>
      </c>
      <c r="Z143" s="545">
        <v>15.0</v>
      </c>
      <c r="AA143" s="480" t="s">
        <v>132</v>
      </c>
      <c r="AB143" s="141">
        <v>5.0</v>
      </c>
      <c r="AC143" s="142">
        <v>0.9536574074074075</v>
      </c>
      <c r="AD143" s="539" t="s">
        <v>165</v>
      </c>
      <c r="AE143" s="144" t="s">
        <v>132</v>
      </c>
      <c r="AF143" s="495" t="s">
        <v>133</v>
      </c>
      <c r="AG143" s="144">
        <v>1.46</v>
      </c>
      <c r="AH143" s="430">
        <v>10.86</v>
      </c>
      <c r="AI143" s="209"/>
      <c r="AJ143" s="207"/>
      <c r="AK143" s="210"/>
      <c r="AL143" s="114"/>
      <c r="AM143" s="211"/>
      <c r="AN143" s="132"/>
      <c r="AO143" s="132"/>
      <c r="AP143" s="149"/>
      <c r="AQ143" s="150"/>
      <c r="AR143" s="149"/>
      <c r="AS143" s="132"/>
      <c r="AT143" s="132"/>
      <c r="AU143" s="132"/>
      <c r="AV143" s="132"/>
      <c r="AW143" s="132"/>
      <c r="AX143" s="132"/>
      <c r="AY143" s="132"/>
      <c r="AZ143" s="132"/>
      <c r="BA143" s="132"/>
      <c r="BB143" s="132"/>
      <c r="BC143" s="132"/>
      <c r="BD143" s="132"/>
      <c r="BE143" s="132"/>
      <c r="BF143" s="132"/>
      <c r="BG143" s="132"/>
      <c r="BH143" s="132"/>
      <c r="BI143" s="132"/>
      <c r="BJ143" s="132"/>
      <c r="BK143" s="132"/>
      <c r="BL143" s="132"/>
      <c r="BM143" s="132"/>
      <c r="BN143" s="132"/>
    </row>
    <row r="144">
      <c r="A144" s="454"/>
      <c r="B144" s="94"/>
      <c r="C144" s="95"/>
      <c r="D144" s="96"/>
      <c r="E144" s="97"/>
      <c r="F144" s="98"/>
      <c r="G144" s="98"/>
      <c r="H144" s="98"/>
      <c r="I144" s="99"/>
      <c r="J144" s="99"/>
      <c r="K144" s="96"/>
      <c r="L144" s="96"/>
      <c r="M144" s="96"/>
      <c r="N144" s="512"/>
      <c r="O144" s="369">
        <v>6.0</v>
      </c>
      <c r="P144" s="370">
        <v>4.0</v>
      </c>
      <c r="Q144" s="474">
        <v>5.0</v>
      </c>
      <c r="R144" s="475">
        <v>6.0</v>
      </c>
      <c r="S144" s="198"/>
      <c r="T144" s="199"/>
      <c r="U144" s="200"/>
      <c r="V144" s="201"/>
      <c r="W144" s="202"/>
      <c r="X144" s="202"/>
      <c r="Y144" s="494">
        <v>30.0</v>
      </c>
      <c r="Z144" s="600">
        <v>40.0</v>
      </c>
      <c r="AA144" s="106" t="s">
        <v>132</v>
      </c>
      <c r="AB144" s="107">
        <v>6.0</v>
      </c>
      <c r="AC144" s="108">
        <v>0.9556597222222222</v>
      </c>
      <c r="AD144" s="494" t="s">
        <v>165</v>
      </c>
      <c r="AE144" s="110" t="s">
        <v>132</v>
      </c>
      <c r="AF144" s="405" t="s">
        <v>133</v>
      </c>
      <c r="AG144" s="110">
        <v>1.58</v>
      </c>
      <c r="AH144" s="427">
        <v>8.62</v>
      </c>
      <c r="AI144" s="276"/>
      <c r="AJ144" s="274"/>
      <c r="AK144" s="277"/>
      <c r="AL144" s="114"/>
      <c r="AM144" s="278"/>
      <c r="AN144" s="98"/>
      <c r="AO144" s="98"/>
      <c r="AP144" s="116"/>
      <c r="AQ144" s="117"/>
      <c r="AR144" s="116"/>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row>
    <row r="145">
      <c r="A145" s="453"/>
      <c r="B145" s="128"/>
      <c r="C145" s="129"/>
      <c r="D145" s="130"/>
      <c r="E145" s="131"/>
      <c r="F145" s="132"/>
      <c r="G145" s="132"/>
      <c r="H145" s="132"/>
      <c r="I145" s="132"/>
      <c r="J145" s="132"/>
      <c r="K145" s="130"/>
      <c r="L145" s="130"/>
      <c r="M145" s="130"/>
      <c r="N145" s="195"/>
      <c r="O145" s="542">
        <v>6.0</v>
      </c>
      <c r="P145" s="543">
        <v>4.0</v>
      </c>
      <c r="Q145" s="196">
        <v>5.0</v>
      </c>
      <c r="R145" s="197">
        <v>7.0</v>
      </c>
      <c r="S145" s="198"/>
      <c r="T145" s="199"/>
      <c r="U145" s="200"/>
      <c r="V145" s="201"/>
      <c r="W145" s="202"/>
      <c r="X145" s="202"/>
      <c r="Y145" s="143">
        <v>0.0</v>
      </c>
      <c r="Z145" s="367">
        <v>0.0</v>
      </c>
      <c r="AA145" s="480" t="s">
        <v>133</v>
      </c>
      <c r="AB145" s="141">
        <v>7.0</v>
      </c>
      <c r="AC145" s="142">
        <v>0.9584490740740741</v>
      </c>
      <c r="AD145" s="539" t="s">
        <v>179</v>
      </c>
      <c r="AE145" s="144" t="s">
        <v>132</v>
      </c>
      <c r="AF145" s="495" t="s">
        <v>133</v>
      </c>
      <c r="AG145" s="144">
        <v>1.95</v>
      </c>
      <c r="AH145" s="430">
        <v>23.63</v>
      </c>
      <c r="AI145" s="209"/>
      <c r="AJ145" s="207"/>
      <c r="AK145" s="210"/>
      <c r="AL145" s="114"/>
      <c r="AM145" s="211"/>
      <c r="AN145" s="132"/>
      <c r="AO145" s="132"/>
      <c r="AP145" s="149"/>
      <c r="AQ145" s="150"/>
      <c r="AR145" s="149"/>
      <c r="AS145" s="132"/>
      <c r="AT145" s="132"/>
      <c r="AU145" s="132"/>
      <c r="AV145" s="132"/>
      <c r="AW145" s="132"/>
      <c r="AX145" s="132"/>
      <c r="AY145" s="132"/>
      <c r="AZ145" s="132"/>
      <c r="BA145" s="132"/>
      <c r="BB145" s="132"/>
      <c r="BC145" s="132"/>
      <c r="BD145" s="132"/>
      <c r="BE145" s="132"/>
      <c r="BF145" s="132"/>
      <c r="BG145" s="132"/>
      <c r="BH145" s="132"/>
      <c r="BI145" s="132"/>
      <c r="BJ145" s="132"/>
      <c r="BK145" s="132"/>
      <c r="BL145" s="132"/>
      <c r="BM145" s="132"/>
      <c r="BN145" s="132"/>
    </row>
    <row r="146">
      <c r="A146" s="462"/>
      <c r="B146" s="215"/>
      <c r="C146" s="216"/>
      <c r="D146" s="217"/>
      <c r="E146" s="218"/>
      <c r="F146" s="219"/>
      <c r="G146" s="219"/>
      <c r="H146" s="219"/>
      <c r="I146" s="219"/>
      <c r="J146" s="219"/>
      <c r="K146" s="217"/>
      <c r="L146" s="217"/>
      <c r="M146" s="217"/>
      <c r="N146" s="287"/>
      <c r="O146" s="221">
        <v>6.0</v>
      </c>
      <c r="P146" s="222">
        <v>4.0</v>
      </c>
      <c r="Q146" s="298">
        <v>5.0</v>
      </c>
      <c r="R146" s="299">
        <v>7.0</v>
      </c>
      <c r="S146" s="300">
        <v>7.0</v>
      </c>
      <c r="T146" s="301">
        <v>6.0</v>
      </c>
      <c r="U146" s="227"/>
      <c r="V146" s="228"/>
      <c r="W146" s="229"/>
      <c r="X146" s="229"/>
      <c r="Y146" s="235"/>
      <c r="Z146" s="482"/>
      <c r="AA146" s="479"/>
      <c r="AB146" s="233"/>
      <c r="AC146" s="234"/>
      <c r="AD146" s="235" t="s">
        <v>142</v>
      </c>
      <c r="AE146" s="240"/>
      <c r="AF146" s="237"/>
      <c r="AG146" s="240"/>
      <c r="AH146" s="488"/>
      <c r="AI146" s="239"/>
      <c r="AJ146" s="240"/>
      <c r="AK146" s="241"/>
      <c r="AL146" s="114"/>
      <c r="AM146" s="243"/>
      <c r="AN146" s="219"/>
      <c r="AO146" s="219"/>
      <c r="AP146" s="244"/>
      <c r="AQ146" s="245"/>
      <c r="AR146" s="116"/>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row>
    <row r="147">
      <c r="A147" s="347" t="b">
        <v>0</v>
      </c>
      <c r="B147" s="247">
        <v>44593.0</v>
      </c>
      <c r="C147" s="248">
        <v>0.034525462962962966</v>
      </c>
      <c r="D147" s="249" t="s">
        <v>892</v>
      </c>
      <c r="E147" s="357" t="s">
        <v>16</v>
      </c>
      <c r="F147" s="358" t="s">
        <v>136</v>
      </c>
      <c r="G147" s="251" t="s">
        <v>42</v>
      </c>
      <c r="H147" s="251" t="s">
        <v>222</v>
      </c>
      <c r="I147" s="251" t="s">
        <v>562</v>
      </c>
      <c r="J147" s="251" t="s">
        <v>845</v>
      </c>
      <c r="K147" s="249" t="s">
        <v>562</v>
      </c>
      <c r="L147" s="249"/>
      <c r="M147" s="249"/>
      <c r="N147" s="286" t="s">
        <v>893</v>
      </c>
      <c r="O147" s="551">
        <v>4.0</v>
      </c>
      <c r="P147" s="552">
        <v>5.0</v>
      </c>
      <c r="Q147" s="553"/>
      <c r="R147" s="554"/>
      <c r="S147" s="172"/>
      <c r="T147" s="173"/>
      <c r="U147" s="174"/>
      <c r="V147" s="175"/>
      <c r="W147" s="176"/>
      <c r="X147" s="176"/>
      <c r="Y147" s="556">
        <v>0.0</v>
      </c>
      <c r="Z147" s="603">
        <v>0.0</v>
      </c>
      <c r="AA147" s="604" t="s">
        <v>132</v>
      </c>
      <c r="AB147" s="258">
        <v>1.0</v>
      </c>
      <c r="AC147" s="259">
        <v>0.9959490740740741</v>
      </c>
      <c r="AD147" s="556" t="s">
        <v>140</v>
      </c>
      <c r="AE147" s="266" t="s">
        <v>133</v>
      </c>
      <c r="AF147" s="557" t="s">
        <v>166</v>
      </c>
      <c r="AG147" s="266">
        <v>1.28</v>
      </c>
      <c r="AH147" s="606">
        <v>0.14</v>
      </c>
      <c r="AI147" s="263">
        <v>15.0</v>
      </c>
      <c r="AJ147" s="261">
        <v>0.35</v>
      </c>
      <c r="AK147" s="264">
        <v>17.98</v>
      </c>
      <c r="AL147" s="114"/>
      <c r="AM147" s="265">
        <f>AK147+AM139</f>
        <v>2001.77</v>
      </c>
      <c r="AN147" s="266">
        <f>IF(AM147&gt;AN139,AM147,AN139)</f>
        <v>2019.57</v>
      </c>
      <c r="AO147" s="266">
        <f>AM147-AN147</f>
        <v>-17.8</v>
      </c>
      <c r="AP147" s="267">
        <f>AO147/AN147</f>
        <v>-0.008813757384</v>
      </c>
      <c r="AQ147" s="268">
        <f>AK147/AI147</f>
        <v>1.198666667</v>
      </c>
      <c r="AR147" s="149"/>
      <c r="AS147" s="132"/>
      <c r="AT147" s="132"/>
      <c r="AU147" s="132"/>
      <c r="AV147" s="132"/>
      <c r="AW147" s="132"/>
      <c r="AX147" s="132"/>
      <c r="AY147" s="132"/>
      <c r="AZ147" s="132"/>
      <c r="BA147" s="132"/>
      <c r="BB147" s="132"/>
      <c r="BC147" s="132"/>
      <c r="BD147" s="132"/>
      <c r="BE147" s="132"/>
      <c r="BF147" s="132"/>
      <c r="BG147" s="132"/>
      <c r="BH147" s="132"/>
      <c r="BI147" s="132"/>
      <c r="BJ147" s="132"/>
      <c r="BK147" s="132"/>
      <c r="BL147" s="132"/>
      <c r="BM147" s="132"/>
      <c r="BN147" s="132"/>
    </row>
    <row r="148">
      <c r="A148" s="454"/>
      <c r="B148" s="94"/>
      <c r="C148" s="95"/>
      <c r="D148" s="96"/>
      <c r="E148" s="97"/>
      <c r="F148" s="98"/>
      <c r="G148" s="98"/>
      <c r="H148" s="98" t="str">
        <f>VLOOKUP(H147,VALIDATION!F:G,2,false)</f>
        <v>61f51d73a4eaad5dc97704ec</v>
      </c>
      <c r="I148" s="98"/>
      <c r="J148" s="98"/>
      <c r="K148" s="96"/>
      <c r="L148" s="96"/>
      <c r="M148" s="96"/>
      <c r="N148" s="270"/>
      <c r="O148" s="542">
        <v>4.0</v>
      </c>
      <c r="P148" s="543">
        <v>5.0</v>
      </c>
      <c r="Q148" s="474"/>
      <c r="R148" s="475"/>
      <c r="S148" s="198"/>
      <c r="T148" s="199"/>
      <c r="U148" s="200"/>
      <c r="V148" s="201"/>
      <c r="W148" s="202"/>
      <c r="X148" s="202"/>
      <c r="Y148" s="494">
        <v>0.0</v>
      </c>
      <c r="Z148" s="600">
        <v>0.0</v>
      </c>
      <c r="AA148" s="476" t="s">
        <v>132</v>
      </c>
      <c r="AB148" s="107">
        <v>2.0</v>
      </c>
      <c r="AC148" s="108">
        <v>0.9960648148148148</v>
      </c>
      <c r="AD148" s="494" t="s">
        <v>140</v>
      </c>
      <c r="AE148" s="110" t="s">
        <v>133</v>
      </c>
      <c r="AF148" s="405" t="s">
        <v>166</v>
      </c>
      <c r="AG148" s="110">
        <v>1.29</v>
      </c>
      <c r="AH148" s="427">
        <v>51.75</v>
      </c>
      <c r="AI148" s="276"/>
      <c r="AJ148" s="274"/>
      <c r="AK148" s="277"/>
      <c r="AL148" s="114"/>
      <c r="AM148" s="278"/>
      <c r="AN148" s="98"/>
      <c r="AO148" s="98"/>
      <c r="AP148" s="116"/>
      <c r="AQ148" s="117"/>
      <c r="AR148" s="116"/>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row>
    <row r="149">
      <c r="A149" s="453"/>
      <c r="B149" s="128"/>
      <c r="C149" s="129"/>
      <c r="D149" s="130"/>
      <c r="E149" s="131"/>
      <c r="F149" s="132"/>
      <c r="G149" s="132"/>
      <c r="H149" s="132"/>
      <c r="I149" s="132"/>
      <c r="J149" s="132"/>
      <c r="K149" s="130"/>
      <c r="L149" s="130"/>
      <c r="M149" s="130"/>
      <c r="N149" s="195"/>
      <c r="O149" s="542">
        <v>4.0</v>
      </c>
      <c r="P149" s="543">
        <v>5.0</v>
      </c>
      <c r="Q149" s="474"/>
      <c r="R149" s="475"/>
      <c r="S149" s="198"/>
      <c r="T149" s="199"/>
      <c r="U149" s="200"/>
      <c r="V149" s="201"/>
      <c r="W149" s="202"/>
      <c r="X149" s="202"/>
      <c r="Y149" s="539">
        <v>30.0</v>
      </c>
      <c r="Z149" s="545">
        <v>0.0</v>
      </c>
      <c r="AA149" s="480" t="s">
        <v>132</v>
      </c>
      <c r="AB149" s="141">
        <v>3.0</v>
      </c>
      <c r="AC149" s="142">
        <v>0.9971064814814815</v>
      </c>
      <c r="AD149" s="539" t="s">
        <v>165</v>
      </c>
      <c r="AE149" s="144" t="s">
        <v>133</v>
      </c>
      <c r="AF149" s="495" t="s">
        <v>133</v>
      </c>
      <c r="AG149" s="144">
        <v>1.44</v>
      </c>
      <c r="AH149" s="430">
        <v>11.36</v>
      </c>
      <c r="AI149" s="209"/>
      <c r="AJ149" s="207"/>
      <c r="AK149" s="210"/>
      <c r="AL149" s="114"/>
      <c r="AM149" s="211"/>
      <c r="AN149" s="132"/>
      <c r="AO149" s="132"/>
      <c r="AP149" s="149"/>
      <c r="AQ149" s="150"/>
      <c r="AR149" s="149"/>
      <c r="AS149" s="132"/>
      <c r="AT149" s="132"/>
      <c r="AU149" s="132"/>
      <c r="AV149" s="132"/>
      <c r="AW149" s="132"/>
      <c r="AX149" s="132"/>
      <c r="AY149" s="132"/>
      <c r="AZ149" s="132"/>
      <c r="BA149" s="132"/>
      <c r="BB149" s="132"/>
      <c r="BC149" s="132"/>
      <c r="BD149" s="132"/>
      <c r="BE149" s="132"/>
      <c r="BF149" s="132"/>
      <c r="BG149" s="132"/>
      <c r="BH149" s="132"/>
      <c r="BI149" s="132"/>
      <c r="BJ149" s="132"/>
      <c r="BK149" s="132"/>
      <c r="BL149" s="132"/>
      <c r="BM149" s="132"/>
      <c r="BN149" s="132"/>
    </row>
    <row r="150">
      <c r="A150" s="454"/>
      <c r="B150" s="94"/>
      <c r="C150" s="95"/>
      <c r="D150" s="96"/>
      <c r="E150" s="97"/>
      <c r="F150" s="98"/>
      <c r="G150" s="98"/>
      <c r="H150" s="98"/>
      <c r="I150" s="98"/>
      <c r="J150" s="98"/>
      <c r="K150" s="96"/>
      <c r="L150" s="96"/>
      <c r="M150" s="96"/>
      <c r="N150" s="270"/>
      <c r="O150" s="542">
        <v>4.0</v>
      </c>
      <c r="P150" s="543">
        <v>5.0</v>
      </c>
      <c r="Q150" s="474"/>
      <c r="R150" s="475"/>
      <c r="S150" s="198"/>
      <c r="T150" s="199"/>
      <c r="U150" s="200"/>
      <c r="V150" s="201"/>
      <c r="W150" s="202"/>
      <c r="X150" s="202"/>
      <c r="Y150" s="494">
        <v>40.0</v>
      </c>
      <c r="Z150" s="600">
        <v>0.0</v>
      </c>
      <c r="AA150" s="476" t="s">
        <v>132</v>
      </c>
      <c r="AB150" s="107">
        <v>4.0</v>
      </c>
      <c r="AC150" s="108">
        <v>0.9975810185185185</v>
      </c>
      <c r="AD150" s="494" t="s">
        <v>165</v>
      </c>
      <c r="AE150" s="110" t="s">
        <v>133</v>
      </c>
      <c r="AF150" s="405" t="s">
        <v>133</v>
      </c>
      <c r="AG150" s="110">
        <v>1.58</v>
      </c>
      <c r="AH150" s="427">
        <v>8.62</v>
      </c>
      <c r="AI150" s="276"/>
      <c r="AJ150" s="274"/>
      <c r="AK150" s="277"/>
      <c r="AL150" s="114"/>
      <c r="AM150" s="278"/>
      <c r="AN150" s="98"/>
      <c r="AO150" s="98"/>
      <c r="AP150" s="116"/>
      <c r="AQ150" s="117"/>
      <c r="AR150" s="116"/>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row>
    <row r="151">
      <c r="A151" s="453"/>
      <c r="B151" s="128"/>
      <c r="C151" s="129"/>
      <c r="D151" s="130"/>
      <c r="E151" s="131"/>
      <c r="F151" s="132"/>
      <c r="G151" s="132"/>
      <c r="H151" s="132"/>
      <c r="I151" s="132"/>
      <c r="J151" s="132"/>
      <c r="K151" s="130"/>
      <c r="L151" s="130"/>
      <c r="M151" s="130"/>
      <c r="N151" s="195"/>
      <c r="O151" s="369">
        <v>6.0</v>
      </c>
      <c r="P151" s="370">
        <v>5.0</v>
      </c>
      <c r="Q151" s="196"/>
      <c r="R151" s="197"/>
      <c r="S151" s="198"/>
      <c r="T151" s="199"/>
      <c r="U151" s="200"/>
      <c r="V151" s="201"/>
      <c r="W151" s="202"/>
      <c r="X151" s="202"/>
      <c r="Y151" s="143">
        <v>30.0</v>
      </c>
      <c r="Z151" s="367">
        <v>0.0</v>
      </c>
      <c r="AA151" s="140" t="s">
        <v>132</v>
      </c>
      <c r="AB151" s="141">
        <v>5.0</v>
      </c>
      <c r="AC151" s="142">
        <v>0.0018171296296296297</v>
      </c>
      <c r="AD151" s="539" t="s">
        <v>165</v>
      </c>
      <c r="AE151" s="144" t="s">
        <v>133</v>
      </c>
      <c r="AF151" s="495" t="s">
        <v>133</v>
      </c>
      <c r="AG151" s="144">
        <v>2.36</v>
      </c>
      <c r="AH151" s="430">
        <v>3.67</v>
      </c>
      <c r="AI151" s="209"/>
      <c r="AJ151" s="207"/>
      <c r="AK151" s="210"/>
      <c r="AL151" s="114"/>
      <c r="AM151" s="211"/>
      <c r="AN151" s="132"/>
      <c r="AO151" s="132"/>
      <c r="AP151" s="149"/>
      <c r="AQ151" s="150"/>
      <c r="AR151" s="149"/>
      <c r="AS151" s="132"/>
      <c r="AT151" s="132"/>
      <c r="AU151" s="132"/>
      <c r="AV151" s="132"/>
      <c r="AW151" s="132"/>
      <c r="AX151" s="132"/>
      <c r="AY151" s="132"/>
      <c r="AZ151" s="132"/>
      <c r="BA151" s="132"/>
      <c r="BB151" s="132"/>
      <c r="BC151" s="132"/>
      <c r="BD151" s="132"/>
      <c r="BE151" s="132"/>
      <c r="BF151" s="132"/>
      <c r="BG151" s="132"/>
      <c r="BH151" s="132"/>
      <c r="BI151" s="132"/>
      <c r="BJ151" s="132"/>
      <c r="BK151" s="132"/>
      <c r="BL151" s="132"/>
      <c r="BM151" s="132"/>
      <c r="BN151" s="132"/>
    </row>
    <row r="152">
      <c r="A152" s="454"/>
      <c r="B152" s="94"/>
      <c r="C152" s="95"/>
      <c r="D152" s="96"/>
      <c r="E152" s="97"/>
      <c r="F152" s="98"/>
      <c r="G152" s="98"/>
      <c r="H152" s="98"/>
      <c r="I152" s="98"/>
      <c r="J152" s="98"/>
      <c r="K152" s="96"/>
      <c r="L152" s="96"/>
      <c r="M152" s="96"/>
      <c r="N152" s="270"/>
      <c r="O152" s="369">
        <v>6.0</v>
      </c>
      <c r="P152" s="370">
        <v>5.0</v>
      </c>
      <c r="Q152" s="196"/>
      <c r="R152" s="197"/>
      <c r="S152" s="198"/>
      <c r="T152" s="199"/>
      <c r="U152" s="200"/>
      <c r="V152" s="201"/>
      <c r="W152" s="202"/>
      <c r="X152" s="202"/>
      <c r="Y152" s="109">
        <v>40.0</v>
      </c>
      <c r="Z152" s="280">
        <v>30.0</v>
      </c>
      <c r="AA152" s="106" t="s">
        <v>132</v>
      </c>
      <c r="AB152" s="107">
        <v>6.0</v>
      </c>
      <c r="AC152" s="108">
        <v>0.003171296296296296</v>
      </c>
      <c r="AD152" s="494" t="s">
        <v>165</v>
      </c>
      <c r="AE152" s="110" t="s">
        <v>133</v>
      </c>
      <c r="AF152" s="405" t="s">
        <v>133</v>
      </c>
      <c r="AG152" s="110">
        <v>2.32</v>
      </c>
      <c r="AH152" s="427">
        <v>3.78</v>
      </c>
      <c r="AI152" s="276"/>
      <c r="AJ152" s="274"/>
      <c r="AK152" s="277"/>
      <c r="AL152" s="114"/>
      <c r="AM152" s="278"/>
      <c r="AN152" s="98"/>
      <c r="AO152" s="98"/>
      <c r="AP152" s="116"/>
      <c r="AQ152" s="117"/>
      <c r="AR152" s="116"/>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row>
    <row r="153">
      <c r="A153" s="453"/>
      <c r="B153" s="128"/>
      <c r="C153" s="129"/>
      <c r="D153" s="130"/>
      <c r="E153" s="131"/>
      <c r="F153" s="132"/>
      <c r="G153" s="132"/>
      <c r="H153" s="132"/>
      <c r="I153" s="133"/>
      <c r="J153" s="133"/>
      <c r="K153" s="130"/>
      <c r="L153" s="130"/>
      <c r="M153" s="130"/>
      <c r="N153" s="397"/>
      <c r="O153" s="542">
        <v>7.0</v>
      </c>
      <c r="P153" s="543">
        <v>5.0</v>
      </c>
      <c r="Q153" s="196"/>
      <c r="R153" s="197"/>
      <c r="S153" s="198"/>
      <c r="T153" s="199"/>
      <c r="U153" s="200"/>
      <c r="V153" s="201"/>
      <c r="W153" s="202"/>
      <c r="X153" s="202"/>
      <c r="Y153" s="539">
        <v>0.0</v>
      </c>
      <c r="Z153" s="545">
        <v>0.0</v>
      </c>
      <c r="AA153" s="480" t="s">
        <v>133</v>
      </c>
      <c r="AB153" s="141">
        <v>7.0</v>
      </c>
      <c r="AC153" s="142">
        <v>0.0035416666666666665</v>
      </c>
      <c r="AD153" s="539" t="s">
        <v>179</v>
      </c>
      <c r="AE153" s="144" t="s">
        <v>133</v>
      </c>
      <c r="AF153" s="495" t="s">
        <v>133</v>
      </c>
      <c r="AG153" s="144">
        <v>3.15</v>
      </c>
      <c r="AH153" s="430">
        <v>17.88</v>
      </c>
      <c r="AI153" s="209"/>
      <c r="AJ153" s="207"/>
      <c r="AK153" s="210"/>
      <c r="AL153" s="114"/>
      <c r="AM153" s="211"/>
      <c r="AN153" s="132"/>
      <c r="AO153" s="132"/>
      <c r="AP153" s="149"/>
      <c r="AQ153" s="150"/>
      <c r="AR153" s="149"/>
      <c r="AS153" s="132"/>
      <c r="AT153" s="132"/>
      <c r="AU153" s="132"/>
      <c r="AV153" s="132"/>
      <c r="AW153" s="132"/>
      <c r="AX153" s="132"/>
      <c r="AY153" s="132"/>
      <c r="AZ153" s="132"/>
      <c r="BA153" s="132"/>
      <c r="BB153" s="132"/>
      <c r="BC153" s="132"/>
      <c r="BD153" s="132"/>
      <c r="BE153" s="132"/>
      <c r="BF153" s="132"/>
      <c r="BG153" s="132"/>
      <c r="BH153" s="132"/>
      <c r="BI153" s="132"/>
      <c r="BJ153" s="132"/>
      <c r="BK153" s="132"/>
      <c r="BL153" s="132"/>
      <c r="BM153" s="132"/>
      <c r="BN153" s="132"/>
    </row>
    <row r="154">
      <c r="A154" s="462"/>
      <c r="B154" s="215"/>
      <c r="C154" s="216"/>
      <c r="D154" s="217"/>
      <c r="E154" s="218"/>
      <c r="F154" s="219"/>
      <c r="G154" s="219"/>
      <c r="H154" s="219"/>
      <c r="I154" s="219"/>
      <c r="J154" s="219"/>
      <c r="K154" s="217"/>
      <c r="L154" s="217"/>
      <c r="M154" s="217"/>
      <c r="N154" s="287"/>
      <c r="O154" s="221"/>
      <c r="P154" s="222"/>
      <c r="Q154" s="223"/>
      <c r="R154" s="224"/>
      <c r="S154" s="225"/>
      <c r="T154" s="226"/>
      <c r="U154" s="227"/>
      <c r="V154" s="228"/>
      <c r="W154" s="229"/>
      <c r="X154" s="229"/>
      <c r="Y154" s="235"/>
      <c r="Z154" s="482"/>
      <c r="AA154" s="479"/>
      <c r="AB154" s="233"/>
      <c r="AC154" s="234"/>
      <c r="AD154" s="235" t="s">
        <v>142</v>
      </c>
      <c r="AE154" s="240"/>
      <c r="AF154" s="237"/>
      <c r="AG154" s="240"/>
      <c r="AH154" s="488"/>
      <c r="AI154" s="239"/>
      <c r="AJ154" s="240"/>
      <c r="AK154" s="241"/>
      <c r="AL154" s="114"/>
      <c r="AM154" s="243"/>
      <c r="AN154" s="219"/>
      <c r="AO154" s="219"/>
      <c r="AP154" s="244"/>
      <c r="AQ154" s="245"/>
      <c r="AR154" s="116"/>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row>
    <row r="155">
      <c r="A155" s="347" t="b">
        <v>0</v>
      </c>
      <c r="B155" s="247">
        <v>44593.0</v>
      </c>
      <c r="C155" s="248">
        <v>0.034525462962962966</v>
      </c>
      <c r="D155" s="252" t="s">
        <v>892</v>
      </c>
      <c r="E155" s="357" t="s">
        <v>16</v>
      </c>
      <c r="F155" s="358" t="s">
        <v>136</v>
      </c>
      <c r="G155" s="251" t="s">
        <v>46</v>
      </c>
      <c r="H155" s="251" t="s">
        <v>222</v>
      </c>
      <c r="I155" s="358" t="s">
        <v>562</v>
      </c>
      <c r="J155" s="358" t="s">
        <v>845</v>
      </c>
      <c r="K155" s="252" t="s">
        <v>562</v>
      </c>
      <c r="L155" s="252"/>
      <c r="M155" s="252"/>
      <c r="N155" s="574" t="s">
        <v>876</v>
      </c>
      <c r="O155" s="254">
        <v>7.0</v>
      </c>
      <c r="P155" s="255">
        <v>5.0</v>
      </c>
      <c r="Q155" s="350">
        <v>2.0</v>
      </c>
      <c r="R155" s="351">
        <v>1.0</v>
      </c>
      <c r="S155" s="172"/>
      <c r="T155" s="173"/>
      <c r="U155" s="174"/>
      <c r="V155" s="175"/>
      <c r="W155" s="176"/>
      <c r="X155" s="176"/>
      <c r="Y155" s="260">
        <v>40.0</v>
      </c>
      <c r="Z155" s="256">
        <v>0.0</v>
      </c>
      <c r="AA155" s="257" t="s">
        <v>133</v>
      </c>
      <c r="AB155" s="258">
        <v>1.0</v>
      </c>
      <c r="AC155" s="259">
        <v>0.016145833333333335</v>
      </c>
      <c r="AD155" s="260" t="s">
        <v>140</v>
      </c>
      <c r="AE155" s="261" t="s">
        <v>132</v>
      </c>
      <c r="AF155" s="251" t="s">
        <v>166</v>
      </c>
      <c r="AG155" s="261">
        <v>1.13</v>
      </c>
      <c r="AH155" s="464">
        <v>38.46</v>
      </c>
      <c r="AI155" s="263">
        <v>5.0</v>
      </c>
      <c r="AJ155" s="261">
        <v>-0.09</v>
      </c>
      <c r="AK155" s="264">
        <v>-5.0</v>
      </c>
      <c r="AL155" s="114"/>
      <c r="AM155" s="265">
        <f>AK155+AM147</f>
        <v>1996.77</v>
      </c>
      <c r="AN155" s="266">
        <f>IF(AM155&gt;AN147,AM155,AN147)</f>
        <v>2019.57</v>
      </c>
      <c r="AO155" s="266">
        <f>AM155-AN155</f>
        <v>-22.8</v>
      </c>
      <c r="AP155" s="267">
        <f>AO155/AN155</f>
        <v>-0.01128953193</v>
      </c>
      <c r="AQ155" s="268">
        <f>AK155/AI155</f>
        <v>-1</v>
      </c>
      <c r="AR155" s="149"/>
      <c r="AS155" s="132"/>
      <c r="AT155" s="132"/>
      <c r="AU155" s="132"/>
      <c r="AV155" s="132"/>
      <c r="AW155" s="132"/>
      <c r="AX155" s="132"/>
      <c r="AY155" s="132"/>
      <c r="AZ155" s="132"/>
      <c r="BA155" s="132"/>
      <c r="BB155" s="132"/>
      <c r="BC155" s="132"/>
      <c r="BD155" s="132"/>
      <c r="BE155" s="132"/>
      <c r="BF155" s="132"/>
      <c r="BG155" s="132"/>
      <c r="BH155" s="132"/>
      <c r="BI155" s="132"/>
      <c r="BJ155" s="132"/>
      <c r="BK155" s="132"/>
      <c r="BL155" s="132"/>
      <c r="BM155" s="132"/>
      <c r="BN155" s="132"/>
    </row>
    <row r="156">
      <c r="A156" s="462"/>
      <c r="B156" s="94"/>
      <c r="C156" s="95"/>
      <c r="D156" s="96"/>
      <c r="E156" s="97"/>
      <c r="F156" s="98"/>
      <c r="G156" s="98"/>
      <c r="H156" s="98" t="str">
        <f>VLOOKUP(H155,VALIDATION!F:G,2,false)</f>
        <v>61f51d73a4eaad5dc97704ec</v>
      </c>
      <c r="I156" s="98"/>
      <c r="J156" s="98"/>
      <c r="K156" s="96"/>
      <c r="L156" s="96"/>
      <c r="M156" s="96"/>
      <c r="N156" s="270"/>
      <c r="O156" s="369"/>
      <c r="P156" s="370"/>
      <c r="Q156" s="196"/>
      <c r="R156" s="197"/>
      <c r="S156" s="198"/>
      <c r="T156" s="199"/>
      <c r="U156" s="200"/>
      <c r="V156" s="201"/>
      <c r="W156" s="202"/>
      <c r="X156" s="202"/>
      <c r="Y156" s="109"/>
      <c r="Z156" s="280"/>
      <c r="AA156" s="106"/>
      <c r="AB156" s="281"/>
      <c r="AC156" s="282"/>
      <c r="AD156" s="273" t="s">
        <v>142</v>
      </c>
      <c r="AE156" s="110"/>
      <c r="AF156" s="405"/>
      <c r="AG156" s="274"/>
      <c r="AH156" s="411"/>
      <c r="AI156" s="239"/>
      <c r="AJ156" s="240"/>
      <c r="AK156" s="241"/>
      <c r="AL156" s="114"/>
      <c r="AM156" s="243"/>
      <c r="AN156" s="219"/>
      <c r="AO156" s="219"/>
      <c r="AP156" s="244"/>
      <c r="AQ156" s="245"/>
      <c r="AR156" s="116"/>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row>
    <row r="157">
      <c r="A157" s="347" t="b">
        <v>0</v>
      </c>
      <c r="B157" s="247">
        <v>44593.0</v>
      </c>
      <c r="C157" s="248">
        <v>0.6276851851851852</v>
      </c>
      <c r="D157" s="249" t="s">
        <v>894</v>
      </c>
      <c r="E157" s="357" t="s">
        <v>16</v>
      </c>
      <c r="F157" s="358" t="s">
        <v>136</v>
      </c>
      <c r="G157" s="251" t="s">
        <v>42</v>
      </c>
      <c r="H157" s="251" t="s">
        <v>504</v>
      </c>
      <c r="I157" s="251" t="s">
        <v>895</v>
      </c>
      <c r="J157" s="251" t="s">
        <v>687</v>
      </c>
      <c r="K157" s="249" t="s">
        <v>895</v>
      </c>
      <c r="L157" s="249"/>
      <c r="M157" s="249"/>
      <c r="N157" s="286" t="s">
        <v>860</v>
      </c>
      <c r="O157" s="254">
        <v>3.0</v>
      </c>
      <c r="P157" s="255">
        <v>1.0</v>
      </c>
      <c r="Q157" s="170"/>
      <c r="R157" s="171"/>
      <c r="S157" s="172"/>
      <c r="T157" s="173"/>
      <c r="U157" s="174"/>
      <c r="V157" s="175"/>
      <c r="W157" s="176"/>
      <c r="X157" s="176"/>
      <c r="Y157" s="260">
        <v>0.0</v>
      </c>
      <c r="Z157" s="256">
        <v>0.0</v>
      </c>
      <c r="AA157" s="257" t="s">
        <v>132</v>
      </c>
      <c r="AB157" s="258">
        <v>1.0</v>
      </c>
      <c r="AC157" s="259">
        <v>0.5750925925925926</v>
      </c>
      <c r="AD157" s="260" t="s">
        <v>140</v>
      </c>
      <c r="AE157" s="261" t="s">
        <v>132</v>
      </c>
      <c r="AF157" s="251" t="s">
        <v>166</v>
      </c>
      <c r="AG157" s="261">
        <v>1.49</v>
      </c>
      <c r="AH157" s="464">
        <v>30.61</v>
      </c>
      <c r="AI157" s="263">
        <v>15.0</v>
      </c>
      <c r="AJ157" s="261">
        <v>0.2</v>
      </c>
      <c r="AK157" s="264">
        <v>9.71</v>
      </c>
      <c r="AL157" s="114"/>
      <c r="AM157" s="265">
        <f>AK157+AM155</f>
        <v>2006.48</v>
      </c>
      <c r="AN157" s="266">
        <f>IF(AM157&gt;AN155,AM157,AN155)</f>
        <v>2019.57</v>
      </c>
      <c r="AO157" s="266">
        <f>AM157-AN157</f>
        <v>-13.09</v>
      </c>
      <c r="AP157" s="267">
        <f>AO157/AN157</f>
        <v>-0.006481577762</v>
      </c>
      <c r="AQ157" s="268">
        <f>AK157/AI157</f>
        <v>0.6473333333</v>
      </c>
      <c r="AR157" s="149"/>
      <c r="AS157" s="132"/>
      <c r="AT157" s="132"/>
      <c r="AU157" s="132"/>
      <c r="AV157" s="132"/>
      <c r="AW157" s="132"/>
      <c r="AX157" s="132"/>
      <c r="AY157" s="132"/>
      <c r="AZ157" s="132"/>
      <c r="BA157" s="132"/>
      <c r="BB157" s="132"/>
      <c r="BC157" s="132"/>
      <c r="BD157" s="132"/>
      <c r="BE157" s="132"/>
      <c r="BF157" s="132"/>
      <c r="BG157" s="132"/>
      <c r="BH157" s="132"/>
      <c r="BI157" s="132"/>
      <c r="BJ157" s="132"/>
      <c r="BK157" s="132"/>
      <c r="BL157" s="132"/>
      <c r="BM157" s="132"/>
      <c r="BN157" s="132"/>
    </row>
    <row r="158">
      <c r="A158" s="454"/>
      <c r="B158" s="94"/>
      <c r="C158" s="95"/>
      <c r="D158" s="96"/>
      <c r="E158" s="97"/>
      <c r="F158" s="98"/>
      <c r="G158" s="98"/>
      <c r="H158" s="98" t="str">
        <f>VLOOKUP(H157,VALIDATION!F:G,2,false)</f>
        <v>61f51d62a4eaad5dc97704e8</v>
      </c>
      <c r="I158" s="99">
        <v>2.2</v>
      </c>
      <c r="J158" s="99">
        <v>1.82</v>
      </c>
      <c r="K158" s="96"/>
      <c r="L158" s="96"/>
      <c r="M158" s="96"/>
      <c r="N158" s="270"/>
      <c r="O158" s="168">
        <v>3.0</v>
      </c>
      <c r="P158" s="169">
        <v>2.0</v>
      </c>
      <c r="Q158" s="196"/>
      <c r="R158" s="197"/>
      <c r="S158" s="198"/>
      <c r="T158" s="199"/>
      <c r="U158" s="200"/>
      <c r="V158" s="201"/>
      <c r="W158" s="202"/>
      <c r="X158" s="202"/>
      <c r="Y158" s="273">
        <v>0.0</v>
      </c>
      <c r="Z158" s="271">
        <v>0.0</v>
      </c>
      <c r="AA158" s="272" t="s">
        <v>133</v>
      </c>
      <c r="AB158" s="107">
        <v>2.0</v>
      </c>
      <c r="AC158" s="108">
        <v>0.5794444444444444</v>
      </c>
      <c r="AD158" s="273" t="s">
        <v>179</v>
      </c>
      <c r="AE158" s="274" t="s">
        <v>132</v>
      </c>
      <c r="AF158" s="99" t="s">
        <v>133</v>
      </c>
      <c r="AG158" s="274">
        <v>2.12</v>
      </c>
      <c r="AH158" s="411">
        <v>4.46</v>
      </c>
      <c r="AI158" s="276"/>
      <c r="AJ158" s="274"/>
      <c r="AK158" s="277"/>
      <c r="AL158" s="114"/>
      <c r="AM158" s="278"/>
      <c r="AN158" s="98"/>
      <c r="AO158" s="98"/>
      <c r="AP158" s="116"/>
      <c r="AQ158" s="117"/>
      <c r="AR158" s="116"/>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row>
    <row r="159">
      <c r="A159" s="453"/>
      <c r="B159" s="128"/>
      <c r="C159" s="129"/>
      <c r="D159" s="130"/>
      <c r="E159" s="131"/>
      <c r="F159" s="132"/>
      <c r="G159" s="132"/>
      <c r="H159" s="132"/>
      <c r="I159" s="132"/>
      <c r="J159" s="132"/>
      <c r="K159" s="130"/>
      <c r="L159" s="130"/>
      <c r="M159" s="130"/>
      <c r="N159" s="195"/>
      <c r="O159" s="168">
        <v>3.0</v>
      </c>
      <c r="P159" s="169">
        <v>2.0</v>
      </c>
      <c r="Q159" s="196"/>
      <c r="R159" s="197"/>
      <c r="S159" s="198"/>
      <c r="T159" s="199"/>
      <c r="U159" s="200"/>
      <c r="V159" s="201"/>
      <c r="W159" s="202"/>
      <c r="X159" s="202"/>
      <c r="Y159" s="206">
        <v>0.0</v>
      </c>
      <c r="Z159" s="204">
        <v>0.0</v>
      </c>
      <c r="AA159" s="205"/>
      <c r="AB159" s="141">
        <v>3.0</v>
      </c>
      <c r="AC159" s="142">
        <v>0.5795601851851852</v>
      </c>
      <c r="AD159" s="206" t="s">
        <v>179</v>
      </c>
      <c r="AE159" s="207" t="s">
        <v>132</v>
      </c>
      <c r="AF159" s="133" t="s">
        <v>133</v>
      </c>
      <c r="AG159" s="207">
        <v>2.14</v>
      </c>
      <c r="AH159" s="449">
        <v>4.46</v>
      </c>
      <c r="AI159" s="209"/>
      <c r="AJ159" s="207"/>
      <c r="AK159" s="210"/>
      <c r="AL159" s="114"/>
      <c r="AM159" s="211"/>
      <c r="AN159" s="132"/>
      <c r="AO159" s="132"/>
      <c r="AP159" s="149"/>
      <c r="AQ159" s="150"/>
      <c r="AR159" s="149"/>
      <c r="AS159" s="132"/>
      <c r="AT159" s="132"/>
      <c r="AU159" s="132"/>
      <c r="AV159" s="132"/>
      <c r="AW159" s="132"/>
      <c r="AX159" s="132"/>
      <c r="AY159" s="132"/>
      <c r="AZ159" s="132"/>
      <c r="BA159" s="132"/>
      <c r="BB159" s="132"/>
      <c r="BC159" s="132"/>
      <c r="BD159" s="132"/>
      <c r="BE159" s="132"/>
      <c r="BF159" s="132"/>
      <c r="BG159" s="132"/>
      <c r="BH159" s="132"/>
      <c r="BI159" s="132"/>
      <c r="BJ159" s="132"/>
      <c r="BK159" s="132"/>
      <c r="BL159" s="132"/>
      <c r="BM159" s="132"/>
      <c r="BN159" s="132"/>
    </row>
    <row r="160">
      <c r="A160" s="454"/>
      <c r="B160" s="94"/>
      <c r="C160" s="95"/>
      <c r="D160" s="96"/>
      <c r="E160" s="97"/>
      <c r="F160" s="98"/>
      <c r="G160" s="98"/>
      <c r="H160" s="98"/>
      <c r="I160" s="99"/>
      <c r="J160" s="99"/>
      <c r="K160" s="96"/>
      <c r="L160" s="96"/>
      <c r="M160" s="96"/>
      <c r="N160" s="270"/>
      <c r="O160" s="168">
        <v>3.0</v>
      </c>
      <c r="P160" s="169">
        <v>2.0</v>
      </c>
      <c r="Q160" s="294"/>
      <c r="R160" s="295"/>
      <c r="S160" s="198"/>
      <c r="T160" s="199"/>
      <c r="U160" s="200"/>
      <c r="V160" s="201"/>
      <c r="W160" s="202"/>
      <c r="X160" s="202"/>
      <c r="Y160" s="273">
        <v>0.0</v>
      </c>
      <c r="Z160" s="271">
        <v>0.0</v>
      </c>
      <c r="AA160" s="106"/>
      <c r="AB160" s="107">
        <v>4.0</v>
      </c>
      <c r="AC160" s="108">
        <v>0.5806944444444444</v>
      </c>
      <c r="AD160" s="273" t="s">
        <v>179</v>
      </c>
      <c r="AE160" s="274" t="s">
        <v>132</v>
      </c>
      <c r="AF160" s="99" t="s">
        <v>133</v>
      </c>
      <c r="AG160" s="274">
        <v>2.26</v>
      </c>
      <c r="AH160" s="411">
        <v>11.77</v>
      </c>
      <c r="AI160" s="276"/>
      <c r="AJ160" s="274"/>
      <c r="AK160" s="277"/>
      <c r="AL160" s="114"/>
      <c r="AM160" s="278"/>
      <c r="AN160" s="98"/>
      <c r="AO160" s="98"/>
      <c r="AP160" s="116"/>
      <c r="AQ160" s="117"/>
      <c r="AR160" s="116"/>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row>
    <row r="161">
      <c r="A161" s="455"/>
      <c r="B161" s="313"/>
      <c r="C161" s="314"/>
      <c r="D161" s="315"/>
      <c r="E161" s="316"/>
      <c r="F161" s="317"/>
      <c r="G161" s="317"/>
      <c r="H161" s="317"/>
      <c r="I161" s="317"/>
      <c r="J161" s="317"/>
      <c r="K161" s="315"/>
      <c r="L161" s="315"/>
      <c r="M161" s="315"/>
      <c r="N161" s="318"/>
      <c r="O161" s="221">
        <v>6.0</v>
      </c>
      <c r="P161" s="222">
        <v>4.0</v>
      </c>
      <c r="Q161" s="298">
        <v>6.0</v>
      </c>
      <c r="R161" s="299">
        <v>4.0</v>
      </c>
      <c r="S161" s="225"/>
      <c r="T161" s="226"/>
      <c r="U161" s="227"/>
      <c r="V161" s="228"/>
      <c r="W161" s="229"/>
      <c r="X161" s="229"/>
      <c r="Y161" s="342"/>
      <c r="Z161" s="323"/>
      <c r="AA161" s="324"/>
      <c r="AB161" s="325"/>
      <c r="AC161" s="326"/>
      <c r="AD161" s="322" t="s">
        <v>142</v>
      </c>
      <c r="AE161" s="327"/>
      <c r="AF161" s="328"/>
      <c r="AG161" s="327"/>
      <c r="AH161" s="444"/>
      <c r="AI161" s="330"/>
      <c r="AJ161" s="331"/>
      <c r="AK161" s="332"/>
      <c r="AL161" s="114"/>
      <c r="AM161" s="333"/>
      <c r="AN161" s="317"/>
      <c r="AO161" s="317"/>
      <c r="AP161" s="334"/>
      <c r="AQ161" s="335"/>
      <c r="AR161" s="149"/>
      <c r="AS161" s="132"/>
      <c r="AT161" s="132"/>
      <c r="AU161" s="132"/>
      <c r="AV161" s="132"/>
      <c r="AW161" s="132"/>
      <c r="AX161" s="132"/>
      <c r="AY161" s="132"/>
      <c r="AZ161" s="132"/>
      <c r="BA161" s="132"/>
      <c r="BB161" s="132"/>
      <c r="BC161" s="132"/>
      <c r="BD161" s="132"/>
      <c r="BE161" s="132"/>
      <c r="BF161" s="132"/>
      <c r="BG161" s="132"/>
      <c r="BH161" s="132"/>
      <c r="BI161" s="132"/>
      <c r="BJ161" s="132"/>
      <c r="BK161" s="132"/>
      <c r="BL161" s="132"/>
      <c r="BM161" s="132"/>
      <c r="BN161" s="132"/>
    </row>
    <row r="162">
      <c r="A162" s="451" t="b">
        <v>0</v>
      </c>
      <c r="B162" s="161">
        <v>44593.0</v>
      </c>
      <c r="C162" s="162">
        <v>0.6065393518518518</v>
      </c>
      <c r="D162" s="163" t="s">
        <v>896</v>
      </c>
      <c r="E162" s="387" t="s">
        <v>16</v>
      </c>
      <c r="F162" s="379" t="s">
        <v>136</v>
      </c>
      <c r="G162" s="165" t="s">
        <v>46</v>
      </c>
      <c r="H162" s="165" t="s">
        <v>467</v>
      </c>
      <c r="I162" s="165" t="s">
        <v>177</v>
      </c>
      <c r="J162" s="165" t="s">
        <v>897</v>
      </c>
      <c r="K162" s="165" t="s">
        <v>897</v>
      </c>
      <c r="L162" s="165"/>
      <c r="M162" s="165"/>
      <c r="N162" s="536" t="s">
        <v>876</v>
      </c>
      <c r="O162" s="551">
        <v>2.0</v>
      </c>
      <c r="P162" s="552">
        <v>6.0</v>
      </c>
      <c r="Q162" s="553">
        <v>2.0</v>
      </c>
      <c r="R162" s="554">
        <v>3.0</v>
      </c>
      <c r="S162" s="172"/>
      <c r="T162" s="173"/>
      <c r="U162" s="174"/>
      <c r="V162" s="175"/>
      <c r="W162" s="176"/>
      <c r="X162" s="176"/>
      <c r="Y162" s="537">
        <v>0.0</v>
      </c>
      <c r="Z162" s="452">
        <v>0.0</v>
      </c>
      <c r="AA162" s="601"/>
      <c r="AB162" s="180">
        <v>1.0</v>
      </c>
      <c r="AC162" s="181">
        <v>0.5890740740740741</v>
      </c>
      <c r="AD162" s="537" t="s">
        <v>140</v>
      </c>
      <c r="AE162" s="189" t="s">
        <v>132</v>
      </c>
      <c r="AF162" s="538" t="s">
        <v>166</v>
      </c>
      <c r="AG162" s="189">
        <v>1.18</v>
      </c>
      <c r="AH162" s="438">
        <v>27.77</v>
      </c>
      <c r="AI162" s="185">
        <v>5.0</v>
      </c>
      <c r="AJ162" s="183">
        <v>0.0</v>
      </c>
      <c r="AK162" s="186">
        <v>-5.0</v>
      </c>
      <c r="AL162" s="114"/>
      <c r="AM162" s="188">
        <f>AK162+AM157</f>
        <v>2001.48</v>
      </c>
      <c r="AN162" s="189">
        <f>IF(AM162&gt;AN157,AM162,AN157)</f>
        <v>2019.57</v>
      </c>
      <c r="AO162" s="189">
        <f>AM162-AN162</f>
        <v>-18.09</v>
      </c>
      <c r="AP162" s="190">
        <f>AO162/AN162</f>
        <v>-0.008957352308</v>
      </c>
      <c r="AQ162" s="191">
        <f>AK162/AI162</f>
        <v>-1</v>
      </c>
      <c r="AR162" s="116"/>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row>
    <row r="163">
      <c r="A163" s="455"/>
      <c r="B163" s="313"/>
      <c r="C163" s="314"/>
      <c r="D163" s="315"/>
      <c r="E163" s="316"/>
      <c r="F163" s="317"/>
      <c r="G163" s="317"/>
      <c r="H163" s="132" t="str">
        <f>VLOOKUP(H162,VALIDATION!F:G,2,false)</f>
        <v>61f51d4fa4eaad5dc97704e1</v>
      </c>
      <c r="I163" s="328">
        <v>1.62</v>
      </c>
      <c r="J163" s="328">
        <v>2.6</v>
      </c>
      <c r="K163" s="315"/>
      <c r="L163" s="315"/>
      <c r="M163" s="315"/>
      <c r="N163" s="383" t="s">
        <v>898</v>
      </c>
      <c r="O163" s="221">
        <v>2.0</v>
      </c>
      <c r="P163" s="222">
        <v>6.0</v>
      </c>
      <c r="Q163" s="298">
        <v>4.0</v>
      </c>
      <c r="R163" s="299">
        <v>6.0</v>
      </c>
      <c r="S163" s="607"/>
      <c r="T163" s="608"/>
      <c r="U163" s="227"/>
      <c r="V163" s="228"/>
      <c r="W163" s="229"/>
      <c r="X163" s="229"/>
      <c r="Y163" s="609"/>
      <c r="Z163" s="610"/>
      <c r="AA163" s="611"/>
      <c r="AB163" s="343"/>
      <c r="AC163" s="326"/>
      <c r="AD163" s="322" t="s">
        <v>142</v>
      </c>
      <c r="AE163" s="327"/>
      <c r="AF163" s="535"/>
      <c r="AG163" s="327"/>
      <c r="AH163" s="444"/>
      <c r="AI163" s="330"/>
      <c r="AJ163" s="331"/>
      <c r="AK163" s="332"/>
      <c r="AL163" s="114"/>
      <c r="AM163" s="333"/>
      <c r="AN163" s="317"/>
      <c r="AO163" s="317"/>
      <c r="AP163" s="334"/>
      <c r="AQ163" s="335"/>
      <c r="AR163" s="149"/>
      <c r="AS163" s="132"/>
      <c r="AT163" s="132"/>
      <c r="AU163" s="132"/>
      <c r="AV163" s="132"/>
      <c r="AW163" s="132"/>
      <c r="AX163" s="132"/>
      <c r="AY163" s="132"/>
      <c r="AZ163" s="132"/>
      <c r="BA163" s="132"/>
      <c r="BB163" s="132"/>
      <c r="BC163" s="132"/>
      <c r="BD163" s="132"/>
      <c r="BE163" s="132"/>
      <c r="BF163" s="132"/>
      <c r="BG163" s="132"/>
      <c r="BH163" s="132"/>
      <c r="BI163" s="132"/>
      <c r="BJ163" s="132"/>
      <c r="BK163" s="132"/>
      <c r="BL163" s="132"/>
      <c r="BM163" s="132"/>
      <c r="BN163" s="132"/>
    </row>
    <row r="164">
      <c r="A164" s="451" t="b">
        <v>0</v>
      </c>
      <c r="B164" s="161">
        <v>44593.0</v>
      </c>
      <c r="C164" s="162">
        <v>0.6430902777777778</v>
      </c>
      <c r="D164" s="163" t="s">
        <v>899</v>
      </c>
      <c r="E164" s="387" t="s">
        <v>16</v>
      </c>
      <c r="F164" s="379" t="s">
        <v>136</v>
      </c>
      <c r="G164" s="165" t="s">
        <v>46</v>
      </c>
      <c r="H164" s="165" t="s">
        <v>467</v>
      </c>
      <c r="I164" s="165" t="s">
        <v>214</v>
      </c>
      <c r="J164" s="165" t="s">
        <v>900</v>
      </c>
      <c r="K164" s="163" t="s">
        <v>214</v>
      </c>
      <c r="L164" s="163"/>
      <c r="M164" s="163"/>
      <c r="N164" s="536" t="s">
        <v>876</v>
      </c>
      <c r="O164" s="434">
        <v>2.0</v>
      </c>
      <c r="P164" s="435">
        <v>6.0</v>
      </c>
      <c r="Q164" s="170">
        <v>6.0</v>
      </c>
      <c r="R164" s="171">
        <v>3.0</v>
      </c>
      <c r="S164" s="172">
        <v>3.0</v>
      </c>
      <c r="T164" s="173">
        <v>2.0</v>
      </c>
      <c r="U164" s="174"/>
      <c r="V164" s="175"/>
      <c r="W164" s="176"/>
      <c r="X164" s="176"/>
      <c r="Y164" s="436">
        <v>0.0</v>
      </c>
      <c r="Z164" s="437">
        <v>0.0</v>
      </c>
      <c r="AA164" s="394" t="s">
        <v>132</v>
      </c>
      <c r="AB164" s="180">
        <v>1.0</v>
      </c>
      <c r="AC164" s="181">
        <v>0.6240277777777777</v>
      </c>
      <c r="AD164" s="537" t="s">
        <v>140</v>
      </c>
      <c r="AE164" s="189" t="s">
        <v>132</v>
      </c>
      <c r="AF164" s="538" t="s">
        <v>166</v>
      </c>
      <c r="AG164" s="189">
        <v>1.25</v>
      </c>
      <c r="AH164" s="438">
        <v>20.0</v>
      </c>
      <c r="AI164" s="185">
        <v>5.0</v>
      </c>
      <c r="AJ164" s="183">
        <v>0.0</v>
      </c>
      <c r="AK164" s="186">
        <v>-5.0</v>
      </c>
      <c r="AL164" s="114"/>
      <c r="AM164" s="188">
        <f>AK164+AM162</f>
        <v>1996.48</v>
      </c>
      <c r="AN164" s="189">
        <f>IF(AM164&gt;AN162,AM164,AN162)</f>
        <v>2019.57</v>
      </c>
      <c r="AO164" s="189">
        <f>AM164-AN164</f>
        <v>-23.09</v>
      </c>
      <c r="AP164" s="190">
        <f>AO164/AN164</f>
        <v>-0.01143312685</v>
      </c>
      <c r="AQ164" s="191">
        <f>AK164/AI164</f>
        <v>-1</v>
      </c>
      <c r="AR164" s="116"/>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row>
    <row r="165">
      <c r="A165" s="455"/>
      <c r="B165" s="313"/>
      <c r="C165" s="314"/>
      <c r="D165" s="315"/>
      <c r="E165" s="316"/>
      <c r="F165" s="317"/>
      <c r="G165" s="317"/>
      <c r="H165" s="132" t="str">
        <f>VLOOKUP(H164,VALIDATION!F:G,2,false)</f>
        <v>61f51d4fa4eaad5dc97704e1</v>
      </c>
      <c r="I165" s="328">
        <v>2.3</v>
      </c>
      <c r="J165" s="328">
        <v>1.76</v>
      </c>
      <c r="K165" s="315"/>
      <c r="L165" s="315"/>
      <c r="M165" s="315"/>
      <c r="N165" s="383"/>
      <c r="O165" s="221">
        <v>2.0</v>
      </c>
      <c r="P165" s="222">
        <v>6.0</v>
      </c>
      <c r="Q165" s="298">
        <v>6.0</v>
      </c>
      <c r="R165" s="299">
        <v>3.0</v>
      </c>
      <c r="S165" s="300">
        <v>6.0</v>
      </c>
      <c r="T165" s="301">
        <v>4.0</v>
      </c>
      <c r="U165" s="227"/>
      <c r="V165" s="228"/>
      <c r="W165" s="229"/>
      <c r="X165" s="229"/>
      <c r="Y165" s="342"/>
      <c r="Z165" s="323"/>
      <c r="AA165" s="324"/>
      <c r="AB165" s="343"/>
      <c r="AC165" s="326"/>
      <c r="AD165" s="322" t="s">
        <v>142</v>
      </c>
      <c r="AE165" s="327"/>
      <c r="AF165" s="535"/>
      <c r="AG165" s="327"/>
      <c r="AH165" s="444"/>
      <c r="AI165" s="330"/>
      <c r="AJ165" s="331"/>
      <c r="AK165" s="332"/>
      <c r="AL165" s="114"/>
      <c r="AM165" s="333"/>
      <c r="AN165" s="317"/>
      <c r="AO165" s="317"/>
      <c r="AP165" s="334"/>
      <c r="AQ165" s="335"/>
      <c r="AR165" s="149"/>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row>
    <row r="166">
      <c r="A166" s="451" t="b">
        <v>0</v>
      </c>
      <c r="B166" s="161">
        <v>44593.0</v>
      </c>
      <c r="C166" s="162">
        <v>0.6644675925925926</v>
      </c>
      <c r="D166" s="163" t="s">
        <v>901</v>
      </c>
      <c r="E166" s="387" t="s">
        <v>16</v>
      </c>
      <c r="F166" s="379" t="s">
        <v>136</v>
      </c>
      <c r="G166" s="165" t="s">
        <v>46</v>
      </c>
      <c r="H166" s="165" t="s">
        <v>504</v>
      </c>
      <c r="I166" s="165" t="s">
        <v>902</v>
      </c>
      <c r="J166" s="165" t="s">
        <v>604</v>
      </c>
      <c r="K166" s="163" t="s">
        <v>604</v>
      </c>
      <c r="L166" s="163"/>
      <c r="M166" s="163"/>
      <c r="N166" s="536" t="s">
        <v>876</v>
      </c>
      <c r="O166" s="551">
        <v>6.0</v>
      </c>
      <c r="P166" s="552">
        <v>7.0</v>
      </c>
      <c r="Q166" s="553">
        <v>0.0</v>
      </c>
      <c r="R166" s="554">
        <v>2.0</v>
      </c>
      <c r="S166" s="172"/>
      <c r="T166" s="173"/>
      <c r="U166" s="174"/>
      <c r="V166" s="175"/>
      <c r="W166" s="176"/>
      <c r="X166" s="176"/>
      <c r="Y166" s="537">
        <v>0.0</v>
      </c>
      <c r="Z166" s="452">
        <v>0.0</v>
      </c>
      <c r="AA166" s="601" t="s">
        <v>133</v>
      </c>
      <c r="AB166" s="180">
        <v>1.0</v>
      </c>
      <c r="AC166" s="181">
        <v>0.6498611111111111</v>
      </c>
      <c r="AD166" s="537" t="s">
        <v>140</v>
      </c>
      <c r="AE166" s="189" t="s">
        <v>133</v>
      </c>
      <c r="AF166" s="538" t="s">
        <v>166</v>
      </c>
      <c r="AG166" s="189">
        <v>1.22</v>
      </c>
      <c r="AH166" s="438">
        <v>22.72</v>
      </c>
      <c r="AI166" s="185">
        <v>5.0</v>
      </c>
      <c r="AJ166" s="183">
        <v>0.0</v>
      </c>
      <c r="AK166" s="186">
        <v>-5.0</v>
      </c>
      <c r="AL166" s="114"/>
      <c r="AM166" s="188">
        <f>AK166+AM164</f>
        <v>1991.48</v>
      </c>
      <c r="AN166" s="189">
        <f>IF(AM166&gt;AN164,AM166,AN164)</f>
        <v>2019.57</v>
      </c>
      <c r="AO166" s="189">
        <f>AM166-AN166</f>
        <v>-28.09</v>
      </c>
      <c r="AP166" s="190">
        <f>AO166/AN166</f>
        <v>-0.0139089014</v>
      </c>
      <c r="AQ166" s="191">
        <f>AK166/AI166</f>
        <v>-1</v>
      </c>
      <c r="AR166" s="116"/>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row>
    <row r="167">
      <c r="A167" s="455"/>
      <c r="B167" s="313"/>
      <c r="C167" s="314"/>
      <c r="D167" s="315"/>
      <c r="E167" s="316"/>
      <c r="F167" s="317"/>
      <c r="G167" s="317"/>
      <c r="H167" s="132" t="str">
        <f>VLOOKUP(H166,VALIDATION!F:G,2,false)</f>
        <v>61f51d62a4eaad5dc97704e8</v>
      </c>
      <c r="I167" s="328">
        <v>1.48</v>
      </c>
      <c r="J167" s="328">
        <v>3.05</v>
      </c>
      <c r="K167" s="315"/>
      <c r="L167" s="315"/>
      <c r="M167" s="315"/>
      <c r="N167" s="383"/>
      <c r="O167" s="221">
        <v>6.0</v>
      </c>
      <c r="P167" s="222">
        <v>7.0</v>
      </c>
      <c r="Q167" s="298">
        <v>0.0</v>
      </c>
      <c r="R167" s="299">
        <v>6.0</v>
      </c>
      <c r="S167" s="225"/>
      <c r="T167" s="226"/>
      <c r="U167" s="227"/>
      <c r="V167" s="228"/>
      <c r="W167" s="229"/>
      <c r="X167" s="229"/>
      <c r="Y167" s="342"/>
      <c r="Z167" s="323"/>
      <c r="AA167" s="324"/>
      <c r="AB167" s="343"/>
      <c r="AC167" s="326"/>
      <c r="AD167" s="322" t="s">
        <v>142</v>
      </c>
      <c r="AE167" s="327"/>
      <c r="AF167" s="535"/>
      <c r="AG167" s="327"/>
      <c r="AH167" s="444"/>
      <c r="AI167" s="330"/>
      <c r="AJ167" s="331"/>
      <c r="AK167" s="332"/>
      <c r="AL167" s="114"/>
      <c r="AM167" s="333"/>
      <c r="AN167" s="317"/>
      <c r="AO167" s="317"/>
      <c r="AP167" s="334"/>
      <c r="AQ167" s="335"/>
      <c r="AR167" s="149"/>
      <c r="AS167" s="132"/>
      <c r="AT167" s="132"/>
      <c r="AU167" s="132"/>
      <c r="AV167" s="132"/>
      <c r="AW167" s="132"/>
      <c r="AX167" s="132"/>
      <c r="AY167" s="132"/>
      <c r="AZ167" s="132"/>
      <c r="BA167" s="132"/>
      <c r="BB167" s="132"/>
      <c r="BC167" s="132"/>
      <c r="BD167" s="132"/>
      <c r="BE167" s="132"/>
      <c r="BF167" s="132"/>
      <c r="BG167" s="132"/>
      <c r="BH167" s="132"/>
      <c r="BI167" s="132"/>
      <c r="BJ167" s="132"/>
      <c r="BK167" s="132"/>
      <c r="BL167" s="132"/>
      <c r="BM167" s="132"/>
      <c r="BN167" s="132"/>
    </row>
    <row r="168">
      <c r="A168" s="451" t="b">
        <v>0</v>
      </c>
      <c r="B168" s="161">
        <v>44593.0</v>
      </c>
      <c r="C168" s="162">
        <v>0.702511574074074</v>
      </c>
      <c r="D168" s="163" t="s">
        <v>903</v>
      </c>
      <c r="E168" s="387" t="s">
        <v>16</v>
      </c>
      <c r="F168" s="379" t="s">
        <v>136</v>
      </c>
      <c r="G168" s="165" t="s">
        <v>42</v>
      </c>
      <c r="H168" s="165" t="s">
        <v>222</v>
      </c>
      <c r="I168" s="165" t="s">
        <v>904</v>
      </c>
      <c r="J168" s="165" t="s">
        <v>905</v>
      </c>
      <c r="K168" s="163" t="s">
        <v>905</v>
      </c>
      <c r="L168" s="163"/>
      <c r="M168" s="163"/>
      <c r="N168" s="336" t="s">
        <v>906</v>
      </c>
      <c r="O168" s="434">
        <v>5.0</v>
      </c>
      <c r="P168" s="435">
        <v>4.0</v>
      </c>
      <c r="Q168" s="170"/>
      <c r="R168" s="171"/>
      <c r="S168" s="172"/>
      <c r="T168" s="173"/>
      <c r="U168" s="174"/>
      <c r="V168" s="175"/>
      <c r="W168" s="176"/>
      <c r="X168" s="176"/>
      <c r="Y168" s="436">
        <v>40.0</v>
      </c>
      <c r="Z168" s="437">
        <v>0.0</v>
      </c>
      <c r="AA168" s="394" t="s">
        <v>133</v>
      </c>
      <c r="AB168" s="180">
        <v>1.0</v>
      </c>
      <c r="AC168" s="181">
        <v>0.659375</v>
      </c>
      <c r="AD168" s="537" t="s">
        <v>140</v>
      </c>
      <c r="AE168" s="189" t="s">
        <v>132</v>
      </c>
      <c r="AF168" s="538" t="s">
        <v>166</v>
      </c>
      <c r="AG168" s="189">
        <v>1.27</v>
      </c>
      <c r="AH168" s="438">
        <v>111.11</v>
      </c>
      <c r="AI168" s="185">
        <v>30.0</v>
      </c>
      <c r="AJ168" s="183">
        <v>0.96</v>
      </c>
      <c r="AK168" s="186">
        <v>46.95</v>
      </c>
      <c r="AL168" s="114"/>
      <c r="AM168" s="188">
        <f>AK168+AM166</f>
        <v>2038.43</v>
      </c>
      <c r="AN168" s="189">
        <f>IF(AM168&gt;AN166,AM168,AN166)</f>
        <v>2038.43</v>
      </c>
      <c r="AO168" s="189">
        <f>AM168-AN168</f>
        <v>0</v>
      </c>
      <c r="AP168" s="190">
        <f>AO168/AN168</f>
        <v>0</v>
      </c>
      <c r="AQ168" s="191">
        <f>AK168/AI168</f>
        <v>1.565</v>
      </c>
      <c r="AR168" s="116"/>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row>
    <row r="169">
      <c r="A169" s="453"/>
      <c r="B169" s="128"/>
      <c r="C169" s="129"/>
      <c r="D169" s="130"/>
      <c r="E169" s="131"/>
      <c r="F169" s="132"/>
      <c r="G169" s="132"/>
      <c r="H169" s="132" t="str">
        <f>VLOOKUP(H168,VALIDATION!F:G,2,false)</f>
        <v>61f51d73a4eaad5dc97704ec</v>
      </c>
      <c r="I169" s="133">
        <v>1.8</v>
      </c>
      <c r="J169" s="133">
        <v>2.2</v>
      </c>
      <c r="K169" s="130"/>
      <c r="L169" s="130"/>
      <c r="M169" s="130"/>
      <c r="N169" s="195"/>
      <c r="O169" s="542">
        <v>5.0</v>
      </c>
      <c r="P169" s="543">
        <v>4.0</v>
      </c>
      <c r="Q169" s="196"/>
      <c r="R169" s="197"/>
      <c r="S169" s="198"/>
      <c r="T169" s="199"/>
      <c r="U169" s="200"/>
      <c r="V169" s="201"/>
      <c r="W169" s="202"/>
      <c r="X169" s="202"/>
      <c r="Y169" s="539">
        <v>40.0</v>
      </c>
      <c r="Z169" s="545">
        <v>30.0</v>
      </c>
      <c r="AA169" s="205" t="s">
        <v>133</v>
      </c>
      <c r="AB169" s="141">
        <v>2.0</v>
      </c>
      <c r="AC169" s="142">
        <v>0.6603125</v>
      </c>
      <c r="AD169" s="539" t="s">
        <v>165</v>
      </c>
      <c r="AE169" s="144" t="s">
        <v>132</v>
      </c>
      <c r="AF169" s="495" t="s">
        <v>133</v>
      </c>
      <c r="AG169" s="144">
        <v>1.37</v>
      </c>
      <c r="AH169" s="430">
        <v>13.51</v>
      </c>
      <c r="AI169" s="209"/>
      <c r="AJ169" s="207"/>
      <c r="AK169" s="210"/>
      <c r="AL169" s="114"/>
      <c r="AM169" s="211"/>
      <c r="AN169" s="132"/>
      <c r="AO169" s="132"/>
      <c r="AP169" s="149"/>
      <c r="AQ169" s="150"/>
      <c r="AR169" s="149"/>
      <c r="AS169" s="132"/>
      <c r="AT169" s="132"/>
      <c r="AU169" s="132"/>
      <c r="AV169" s="132"/>
      <c r="AW169" s="132"/>
      <c r="AX169" s="132"/>
      <c r="AY169" s="132"/>
      <c r="AZ169" s="132"/>
      <c r="BA169" s="132"/>
      <c r="BB169" s="132"/>
      <c r="BC169" s="132"/>
      <c r="BD169" s="132"/>
      <c r="BE169" s="132"/>
      <c r="BF169" s="132"/>
      <c r="BG169" s="132"/>
      <c r="BH169" s="132"/>
      <c r="BI169" s="132"/>
      <c r="BJ169" s="132"/>
      <c r="BK169" s="132"/>
      <c r="BL169" s="132"/>
      <c r="BM169" s="132"/>
      <c r="BN169" s="132"/>
    </row>
    <row r="170">
      <c r="A170" s="454"/>
      <c r="B170" s="94"/>
      <c r="C170" s="95"/>
      <c r="D170" s="96"/>
      <c r="E170" s="97"/>
      <c r="F170" s="98"/>
      <c r="G170" s="98"/>
      <c r="H170" s="98"/>
      <c r="I170" s="98"/>
      <c r="J170" s="98"/>
      <c r="K170" s="96"/>
      <c r="L170" s="96"/>
      <c r="M170" s="96"/>
      <c r="N170" s="270"/>
      <c r="O170" s="542">
        <v>5.0</v>
      </c>
      <c r="P170" s="543">
        <v>4.0</v>
      </c>
      <c r="Q170" s="196"/>
      <c r="R170" s="197"/>
      <c r="S170" s="198"/>
      <c r="T170" s="199"/>
      <c r="U170" s="200"/>
      <c r="V170" s="201"/>
      <c r="W170" s="202"/>
      <c r="X170" s="202"/>
      <c r="Y170" s="494">
        <v>40.0</v>
      </c>
      <c r="Z170" s="600">
        <v>40.0</v>
      </c>
      <c r="AA170" s="272" t="s">
        <v>133</v>
      </c>
      <c r="AB170" s="107">
        <v>3.0</v>
      </c>
      <c r="AC170" s="108">
        <v>0.6607291666666667</v>
      </c>
      <c r="AD170" s="494" t="s">
        <v>165</v>
      </c>
      <c r="AE170" s="110" t="s">
        <v>132</v>
      </c>
      <c r="AF170" s="405" t="s">
        <v>133</v>
      </c>
      <c r="AG170" s="110">
        <v>1.51</v>
      </c>
      <c r="AH170" s="427">
        <v>1.18</v>
      </c>
      <c r="AI170" s="276"/>
      <c r="AJ170" s="274"/>
      <c r="AK170" s="277"/>
      <c r="AL170" s="114"/>
      <c r="AM170" s="278"/>
      <c r="AN170" s="98"/>
      <c r="AO170" s="98"/>
      <c r="AP170" s="116"/>
      <c r="AQ170" s="117"/>
      <c r="AR170" s="116"/>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row>
    <row r="171">
      <c r="A171" s="453"/>
      <c r="B171" s="128"/>
      <c r="C171" s="129"/>
      <c r="D171" s="130"/>
      <c r="E171" s="131"/>
      <c r="F171" s="132"/>
      <c r="G171" s="132"/>
      <c r="H171" s="132"/>
      <c r="I171" s="132"/>
      <c r="J171" s="132"/>
      <c r="K171" s="130"/>
      <c r="L171" s="130"/>
      <c r="M171" s="130"/>
      <c r="N171" s="195"/>
      <c r="O171" s="542">
        <v>5.0</v>
      </c>
      <c r="P171" s="543">
        <v>5.0</v>
      </c>
      <c r="Q171" s="196"/>
      <c r="R171" s="197"/>
      <c r="S171" s="198"/>
      <c r="T171" s="199"/>
      <c r="U171" s="200"/>
      <c r="V171" s="201"/>
      <c r="W171" s="202"/>
      <c r="X171" s="202"/>
      <c r="Y171" s="539">
        <v>0.0</v>
      </c>
      <c r="Z171" s="545">
        <v>0.0</v>
      </c>
      <c r="AA171" s="205" t="s">
        <v>132</v>
      </c>
      <c r="AB171" s="141">
        <v>4.0</v>
      </c>
      <c r="AC171" s="142">
        <v>0.6645717592592593</v>
      </c>
      <c r="AD171" s="539" t="s">
        <v>165</v>
      </c>
      <c r="AE171" s="144" t="s">
        <v>132</v>
      </c>
      <c r="AF171" s="495" t="s">
        <v>133</v>
      </c>
      <c r="AG171" s="144">
        <v>1.63</v>
      </c>
      <c r="AH171" s="430">
        <v>7.93</v>
      </c>
      <c r="AI171" s="209"/>
      <c r="AJ171" s="207"/>
      <c r="AK171" s="210"/>
      <c r="AL171" s="114"/>
      <c r="AM171" s="211"/>
      <c r="AN171" s="132"/>
      <c r="AO171" s="132"/>
      <c r="AP171" s="149"/>
      <c r="AQ171" s="150"/>
      <c r="AR171" s="149"/>
      <c r="AS171" s="132"/>
      <c r="AT171" s="132"/>
      <c r="AU171" s="132"/>
      <c r="AV171" s="132"/>
      <c r="AW171" s="132"/>
      <c r="AX171" s="132"/>
      <c r="AY171" s="132"/>
      <c r="AZ171" s="132"/>
      <c r="BA171" s="132"/>
      <c r="BB171" s="132"/>
      <c r="BC171" s="132"/>
      <c r="BD171" s="132"/>
      <c r="BE171" s="132"/>
      <c r="BF171" s="132"/>
      <c r="BG171" s="132"/>
      <c r="BH171" s="132"/>
      <c r="BI171" s="132"/>
      <c r="BJ171" s="132"/>
      <c r="BK171" s="132"/>
      <c r="BL171" s="132"/>
      <c r="BM171" s="132"/>
      <c r="BN171" s="132"/>
    </row>
    <row r="172">
      <c r="A172" s="454"/>
      <c r="B172" s="94"/>
      <c r="C172" s="95"/>
      <c r="D172" s="96"/>
      <c r="E172" s="97"/>
      <c r="F172" s="98"/>
      <c r="G172" s="98"/>
      <c r="H172" s="98"/>
      <c r="I172" s="98"/>
      <c r="J172" s="98"/>
      <c r="K172" s="96"/>
      <c r="L172" s="96"/>
      <c r="M172" s="96"/>
      <c r="N172" s="270"/>
      <c r="O172" s="542">
        <v>6.0</v>
      </c>
      <c r="P172" s="543">
        <v>6.0</v>
      </c>
      <c r="Q172" s="196"/>
      <c r="R172" s="197"/>
      <c r="S172" s="198"/>
      <c r="T172" s="199"/>
      <c r="U172" s="200"/>
      <c r="V172" s="201"/>
      <c r="W172" s="202"/>
      <c r="X172" s="202"/>
      <c r="Y172" s="494">
        <v>4.0</v>
      </c>
      <c r="Z172" s="600">
        <v>5.0</v>
      </c>
      <c r="AA172" s="106"/>
      <c r="AB172" s="107">
        <v>5.0</v>
      </c>
      <c r="AC172" s="108">
        <v>0.6743634259259259</v>
      </c>
      <c r="AD172" s="494" t="s">
        <v>165</v>
      </c>
      <c r="AE172" s="110" t="s">
        <v>132</v>
      </c>
      <c r="AF172" s="405" t="s">
        <v>133</v>
      </c>
      <c r="AG172" s="110">
        <v>2.1</v>
      </c>
      <c r="AH172" s="427">
        <v>9.09</v>
      </c>
      <c r="AI172" s="276"/>
      <c r="AJ172" s="274"/>
      <c r="AK172" s="277"/>
      <c r="AL172" s="114"/>
      <c r="AM172" s="278"/>
      <c r="AN172" s="98"/>
      <c r="AO172" s="98"/>
      <c r="AP172" s="116"/>
      <c r="AQ172" s="117"/>
      <c r="AR172" s="116"/>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row>
    <row r="173">
      <c r="A173" s="453"/>
      <c r="B173" s="128"/>
      <c r="C173" s="129"/>
      <c r="D173" s="130"/>
      <c r="E173" s="131"/>
      <c r="F173" s="132"/>
      <c r="G173" s="132"/>
      <c r="H173" s="132"/>
      <c r="I173" s="132"/>
      <c r="J173" s="132"/>
      <c r="K173" s="130"/>
      <c r="L173" s="130"/>
      <c r="M173" s="130"/>
      <c r="N173" s="195"/>
      <c r="O173" s="542">
        <v>6.0</v>
      </c>
      <c r="P173" s="543">
        <v>6.0</v>
      </c>
      <c r="Q173" s="196"/>
      <c r="R173" s="197"/>
      <c r="S173" s="198"/>
      <c r="T173" s="199"/>
      <c r="U173" s="200"/>
      <c r="V173" s="201"/>
      <c r="W173" s="202"/>
      <c r="X173" s="202"/>
      <c r="Y173" s="539">
        <v>4.0</v>
      </c>
      <c r="Z173" s="545">
        <v>5.0</v>
      </c>
      <c r="AA173" s="140"/>
      <c r="AB173" s="141">
        <v>6.0</v>
      </c>
      <c r="AC173" s="142">
        <v>0.6747337962962963</v>
      </c>
      <c r="AD173" s="539" t="s">
        <v>165</v>
      </c>
      <c r="AE173" s="144" t="s">
        <v>132</v>
      </c>
      <c r="AF173" s="495" t="s">
        <v>133</v>
      </c>
      <c r="AG173" s="144">
        <v>2.46</v>
      </c>
      <c r="AH173" s="430">
        <v>6.85</v>
      </c>
      <c r="AI173" s="209"/>
      <c r="AJ173" s="207"/>
      <c r="AK173" s="210"/>
      <c r="AL173" s="114"/>
      <c r="AM173" s="211"/>
      <c r="AN173" s="132"/>
      <c r="AO173" s="132"/>
      <c r="AP173" s="149"/>
      <c r="AQ173" s="150"/>
      <c r="AR173" s="149"/>
      <c r="AS173" s="132"/>
      <c r="AT173" s="132"/>
      <c r="AU173" s="132"/>
      <c r="AV173" s="132"/>
      <c r="AW173" s="132"/>
      <c r="AX173" s="132"/>
      <c r="AY173" s="132"/>
      <c r="AZ173" s="132"/>
      <c r="BA173" s="132"/>
      <c r="BB173" s="132"/>
      <c r="BC173" s="132"/>
      <c r="BD173" s="132"/>
      <c r="BE173" s="132"/>
      <c r="BF173" s="132"/>
      <c r="BG173" s="132"/>
      <c r="BH173" s="132"/>
      <c r="BI173" s="132"/>
      <c r="BJ173" s="132"/>
      <c r="BK173" s="132"/>
      <c r="BL173" s="132"/>
      <c r="BM173" s="132"/>
      <c r="BN173" s="132"/>
    </row>
    <row r="174">
      <c r="A174" s="454"/>
      <c r="B174" s="94"/>
      <c r="C174" s="95"/>
      <c r="D174" s="96"/>
      <c r="E174" s="97"/>
      <c r="F174" s="98"/>
      <c r="G174" s="98"/>
      <c r="H174" s="98"/>
      <c r="I174" s="98"/>
      <c r="J174" s="98"/>
      <c r="K174" s="96"/>
      <c r="L174" s="96"/>
      <c r="M174" s="96"/>
      <c r="N174" s="270"/>
      <c r="O174" s="542">
        <v>6.0</v>
      </c>
      <c r="P174" s="543">
        <v>7.0</v>
      </c>
      <c r="Q174" s="196"/>
      <c r="R174" s="197"/>
      <c r="S174" s="198"/>
      <c r="T174" s="199"/>
      <c r="U174" s="200"/>
      <c r="V174" s="201"/>
      <c r="W174" s="202"/>
      <c r="X174" s="202"/>
      <c r="Y174" s="494">
        <v>0.0</v>
      </c>
      <c r="Z174" s="600">
        <v>0.0</v>
      </c>
      <c r="AA174" s="106" t="s">
        <v>133</v>
      </c>
      <c r="AB174" s="107">
        <v>7.0</v>
      </c>
      <c r="AC174" s="108">
        <v>0.675162037037037</v>
      </c>
      <c r="AD174" s="494" t="s">
        <v>179</v>
      </c>
      <c r="AE174" s="110" t="s">
        <v>132</v>
      </c>
      <c r="AF174" s="405" t="s">
        <v>133</v>
      </c>
      <c r="AG174" s="110">
        <v>2.92</v>
      </c>
      <c r="AH174" s="427">
        <v>24.64</v>
      </c>
      <c r="AI174" s="276"/>
      <c r="AJ174" s="274"/>
      <c r="AK174" s="277"/>
      <c r="AL174" s="114"/>
      <c r="AM174" s="278"/>
      <c r="AN174" s="98"/>
      <c r="AO174" s="98"/>
      <c r="AP174" s="116"/>
      <c r="AQ174" s="117"/>
      <c r="AR174" s="116"/>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row>
    <row r="175">
      <c r="A175" s="455"/>
      <c r="B175" s="313"/>
      <c r="C175" s="314"/>
      <c r="D175" s="315"/>
      <c r="E175" s="316"/>
      <c r="F175" s="317"/>
      <c r="G175" s="317"/>
      <c r="H175" s="317"/>
      <c r="I175" s="317"/>
      <c r="J175" s="317"/>
      <c r="K175" s="315"/>
      <c r="L175" s="315"/>
      <c r="M175" s="315"/>
      <c r="N175" s="383"/>
      <c r="O175" s="221">
        <v>6.0</v>
      </c>
      <c r="P175" s="222">
        <v>7.0</v>
      </c>
      <c r="Q175" s="298">
        <v>3.0</v>
      </c>
      <c r="R175" s="299">
        <v>6.0</v>
      </c>
      <c r="S175" s="225"/>
      <c r="T175" s="226"/>
      <c r="U175" s="227"/>
      <c r="V175" s="228"/>
      <c r="W175" s="229"/>
      <c r="X175" s="229"/>
      <c r="Y175" s="609"/>
      <c r="Z175" s="610"/>
      <c r="AA175" s="611"/>
      <c r="AB175" s="343"/>
      <c r="AC175" s="326"/>
      <c r="AD175" s="322" t="s">
        <v>142</v>
      </c>
      <c r="AE175" s="327"/>
      <c r="AF175" s="535"/>
      <c r="AG175" s="327"/>
      <c r="AH175" s="444"/>
      <c r="AI175" s="330"/>
      <c r="AJ175" s="331"/>
      <c r="AK175" s="332"/>
      <c r="AL175" s="114"/>
      <c r="AM175" s="333"/>
      <c r="AN175" s="317"/>
      <c r="AO175" s="317"/>
      <c r="AP175" s="334"/>
      <c r="AQ175" s="335"/>
      <c r="AR175" s="149"/>
      <c r="AS175" s="132"/>
      <c r="AT175" s="132"/>
      <c r="AU175" s="132"/>
      <c r="AV175" s="132"/>
      <c r="AW175" s="132"/>
      <c r="AX175" s="132"/>
      <c r="AY175" s="132"/>
      <c r="AZ175" s="132"/>
      <c r="BA175" s="132"/>
      <c r="BB175" s="132"/>
      <c r="BC175" s="132"/>
      <c r="BD175" s="132"/>
      <c r="BE175" s="132"/>
      <c r="BF175" s="132"/>
      <c r="BG175" s="132"/>
      <c r="BH175" s="132"/>
      <c r="BI175" s="132"/>
      <c r="BJ175" s="132"/>
      <c r="BK175" s="132"/>
      <c r="BL175" s="132"/>
      <c r="BM175" s="132"/>
      <c r="BN175" s="132"/>
    </row>
    <row r="176">
      <c r="A176" s="451" t="b">
        <v>0</v>
      </c>
      <c r="B176" s="161">
        <v>44593.0</v>
      </c>
      <c r="C176" s="162">
        <v>0.7284722222222222</v>
      </c>
      <c r="D176" s="163" t="s">
        <v>907</v>
      </c>
      <c r="E176" s="387" t="s">
        <v>16</v>
      </c>
      <c r="F176" s="379" t="s">
        <v>136</v>
      </c>
      <c r="G176" s="165" t="s">
        <v>42</v>
      </c>
      <c r="H176" s="165" t="s">
        <v>467</v>
      </c>
      <c r="I176" s="165" t="s">
        <v>908</v>
      </c>
      <c r="J176" s="165" t="s">
        <v>468</v>
      </c>
      <c r="K176" s="163" t="s">
        <v>468</v>
      </c>
      <c r="L176" s="163"/>
      <c r="M176" s="163"/>
      <c r="N176" s="167" t="s">
        <v>909</v>
      </c>
      <c r="O176" s="434">
        <v>6.0</v>
      </c>
      <c r="P176" s="435">
        <v>5.0</v>
      </c>
      <c r="Q176" s="170"/>
      <c r="R176" s="171"/>
      <c r="S176" s="172"/>
      <c r="T176" s="173"/>
      <c r="U176" s="174"/>
      <c r="V176" s="175"/>
      <c r="W176" s="176"/>
      <c r="X176" s="176"/>
      <c r="Y176" s="436">
        <v>40.0</v>
      </c>
      <c r="Z176" s="437">
        <v>30.0</v>
      </c>
      <c r="AA176" s="394" t="s">
        <v>133</v>
      </c>
      <c r="AB176" s="180">
        <v>1.0</v>
      </c>
      <c r="AC176" s="181">
        <v>0.6890277777777778</v>
      </c>
      <c r="AD176" s="537" t="s">
        <v>140</v>
      </c>
      <c r="AE176" s="189" t="s">
        <v>133</v>
      </c>
      <c r="AF176" s="538" t="s">
        <v>166</v>
      </c>
      <c r="AG176" s="189">
        <v>1.31</v>
      </c>
      <c r="AH176" s="438">
        <v>48.39</v>
      </c>
      <c r="AI176" s="185">
        <v>15.0</v>
      </c>
      <c r="AJ176" s="183">
        <v>0.37</v>
      </c>
      <c r="AK176" s="186">
        <v>18.09</v>
      </c>
      <c r="AL176" s="114"/>
      <c r="AM176" s="188">
        <f>AK176+AM168</f>
        <v>2056.52</v>
      </c>
      <c r="AN176" s="189">
        <f>IF(AM176&gt;AN168,AM176,AN168)</f>
        <v>2056.52</v>
      </c>
      <c r="AO176" s="189">
        <f>AM176-AN176</f>
        <v>0</v>
      </c>
      <c r="AP176" s="190">
        <f>AO176/AN176</f>
        <v>0</v>
      </c>
      <c r="AQ176" s="191">
        <f>AK176/AI176</f>
        <v>1.206</v>
      </c>
      <c r="AR176" s="116"/>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row>
    <row r="177">
      <c r="A177" s="453"/>
      <c r="B177" s="128"/>
      <c r="C177" s="129"/>
      <c r="D177" s="130"/>
      <c r="E177" s="131"/>
      <c r="F177" s="132"/>
      <c r="G177" s="132"/>
      <c r="H177" s="132" t="str">
        <f>VLOOKUP(H176,VALIDATION!F:G,2,false)</f>
        <v>61f51d4fa4eaad5dc97704e1</v>
      </c>
      <c r="I177" s="133">
        <v>1.68</v>
      </c>
      <c r="J177" s="133">
        <v>2.65</v>
      </c>
      <c r="K177" s="130"/>
      <c r="L177" s="130"/>
      <c r="M177" s="130"/>
      <c r="N177" s="195"/>
      <c r="O177" s="369">
        <v>6.0</v>
      </c>
      <c r="P177" s="370">
        <v>6.0</v>
      </c>
      <c r="Q177" s="196"/>
      <c r="R177" s="197"/>
      <c r="S177" s="198"/>
      <c r="T177" s="199"/>
      <c r="U177" s="200"/>
      <c r="V177" s="201"/>
      <c r="W177" s="202"/>
      <c r="X177" s="202"/>
      <c r="Y177" s="143">
        <v>0.0</v>
      </c>
      <c r="Z177" s="367">
        <v>0.0</v>
      </c>
      <c r="AA177" s="140" t="s">
        <v>132</v>
      </c>
      <c r="AB177" s="141">
        <v>2.0</v>
      </c>
      <c r="AC177" s="142">
        <v>0.6904861111111111</v>
      </c>
      <c r="AD177" s="539" t="s">
        <v>165</v>
      </c>
      <c r="AE177" s="144" t="s">
        <v>133</v>
      </c>
      <c r="AF177" s="495" t="s">
        <v>133</v>
      </c>
      <c r="AG177" s="144">
        <v>1.6</v>
      </c>
      <c r="AH177" s="430">
        <v>8.33</v>
      </c>
      <c r="AI177" s="209"/>
      <c r="AJ177" s="207"/>
      <c r="AK177" s="210"/>
      <c r="AL177" s="114"/>
      <c r="AM177" s="211"/>
      <c r="AN177" s="132"/>
      <c r="AO177" s="132"/>
      <c r="AP177" s="149"/>
      <c r="AQ177" s="150"/>
      <c r="AR177" s="149"/>
      <c r="AS177" s="132"/>
      <c r="AT177" s="132"/>
      <c r="AU177" s="132"/>
      <c r="AV177" s="132"/>
      <c r="AW177" s="132"/>
      <c r="AX177" s="132"/>
      <c r="AY177" s="132"/>
      <c r="AZ177" s="132"/>
      <c r="BA177" s="132"/>
      <c r="BB177" s="132"/>
      <c r="BC177" s="132"/>
      <c r="BD177" s="132"/>
      <c r="BE177" s="132"/>
      <c r="BF177" s="132"/>
      <c r="BG177" s="132"/>
      <c r="BH177" s="132"/>
      <c r="BI177" s="132"/>
      <c r="BJ177" s="132"/>
      <c r="BK177" s="132"/>
      <c r="BL177" s="132"/>
      <c r="BM177" s="132"/>
      <c r="BN177" s="132"/>
    </row>
    <row r="178">
      <c r="A178" s="454"/>
      <c r="B178" s="94"/>
      <c r="C178" s="95"/>
      <c r="D178" s="96"/>
      <c r="E178" s="97"/>
      <c r="F178" s="98"/>
      <c r="G178" s="98"/>
      <c r="H178" s="98"/>
      <c r="I178" s="99"/>
      <c r="J178" s="99"/>
      <c r="K178" s="96"/>
      <c r="L178" s="96"/>
      <c r="M178" s="96"/>
      <c r="N178" s="270"/>
      <c r="O178" s="542">
        <v>6.0</v>
      </c>
      <c r="P178" s="543">
        <v>6.0</v>
      </c>
      <c r="Q178" s="196"/>
      <c r="R178" s="197"/>
      <c r="S178" s="198"/>
      <c r="T178" s="199"/>
      <c r="U178" s="200"/>
      <c r="V178" s="201"/>
      <c r="W178" s="202"/>
      <c r="X178" s="202"/>
      <c r="Y178" s="494">
        <v>5.0</v>
      </c>
      <c r="Z178" s="600">
        <v>6.0</v>
      </c>
      <c r="AA178" s="476"/>
      <c r="AB178" s="107">
        <v>3.0</v>
      </c>
      <c r="AC178" s="108">
        <v>0.696875</v>
      </c>
      <c r="AD178" s="494" t="s">
        <v>165</v>
      </c>
      <c r="AE178" s="110" t="s">
        <v>133</v>
      </c>
      <c r="AF178" s="405" t="s">
        <v>133</v>
      </c>
      <c r="AG178" s="110">
        <v>1.92</v>
      </c>
      <c r="AH178" s="427">
        <v>10.87</v>
      </c>
      <c r="AI178" s="276"/>
      <c r="AJ178" s="274"/>
      <c r="AK178" s="277"/>
      <c r="AL178" s="114"/>
      <c r="AM178" s="278"/>
      <c r="AN178" s="98"/>
      <c r="AO178" s="98"/>
      <c r="AP178" s="116"/>
      <c r="AQ178" s="117"/>
      <c r="AR178" s="116"/>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row>
    <row r="179">
      <c r="A179" s="453"/>
      <c r="B179" s="128"/>
      <c r="C179" s="129"/>
      <c r="D179" s="130"/>
      <c r="E179" s="131"/>
      <c r="F179" s="132"/>
      <c r="G179" s="132"/>
      <c r="H179" s="132"/>
      <c r="I179" s="133"/>
      <c r="J179" s="133"/>
      <c r="K179" s="130"/>
      <c r="L179" s="130"/>
      <c r="M179" s="130"/>
      <c r="N179" s="195"/>
      <c r="O179" s="542">
        <v>6.0</v>
      </c>
      <c r="P179" s="543">
        <v>7.0</v>
      </c>
      <c r="Q179" s="474"/>
      <c r="R179" s="475"/>
      <c r="S179" s="198"/>
      <c r="T179" s="199"/>
      <c r="U179" s="200"/>
      <c r="V179" s="201"/>
      <c r="W179" s="202"/>
      <c r="X179" s="202"/>
      <c r="Y179" s="539">
        <v>0.0</v>
      </c>
      <c r="Z179" s="545">
        <v>0.0</v>
      </c>
      <c r="AA179" s="480"/>
      <c r="AB179" s="141">
        <v>4.0</v>
      </c>
      <c r="AC179" s="142">
        <v>0.6974421296296296</v>
      </c>
      <c r="AD179" s="539" t="s">
        <v>179</v>
      </c>
      <c r="AE179" s="144" t="s">
        <v>133</v>
      </c>
      <c r="AF179" s="495" t="s">
        <v>133</v>
      </c>
      <c r="AG179" s="144">
        <v>2.72</v>
      </c>
      <c r="AH179" s="430">
        <v>10.73</v>
      </c>
      <c r="AI179" s="209"/>
      <c r="AJ179" s="207"/>
      <c r="AK179" s="210"/>
      <c r="AL179" s="114"/>
      <c r="AM179" s="211"/>
      <c r="AN179" s="132"/>
      <c r="AO179" s="132"/>
      <c r="AP179" s="149"/>
      <c r="AQ179" s="150"/>
      <c r="AR179" s="149"/>
      <c r="AS179" s="132"/>
      <c r="AT179" s="132"/>
      <c r="AU179" s="132"/>
      <c r="AV179" s="132"/>
      <c r="AW179" s="132"/>
      <c r="AX179" s="132"/>
      <c r="AY179" s="132"/>
      <c r="AZ179" s="132"/>
      <c r="BA179" s="132"/>
      <c r="BB179" s="132"/>
      <c r="BC179" s="132"/>
      <c r="BD179" s="132"/>
      <c r="BE179" s="132"/>
      <c r="BF179" s="132"/>
      <c r="BG179" s="132"/>
      <c r="BH179" s="132"/>
      <c r="BI179" s="132"/>
      <c r="BJ179" s="132"/>
      <c r="BK179" s="132"/>
      <c r="BL179" s="132"/>
      <c r="BM179" s="132"/>
      <c r="BN179" s="132"/>
    </row>
    <row r="180">
      <c r="A180" s="462"/>
      <c r="B180" s="215"/>
      <c r="C180" s="216"/>
      <c r="D180" s="217"/>
      <c r="E180" s="218"/>
      <c r="F180" s="219"/>
      <c r="G180" s="219"/>
      <c r="H180" s="219"/>
      <c r="I180" s="237"/>
      <c r="J180" s="237"/>
      <c r="K180" s="217"/>
      <c r="L180" s="217"/>
      <c r="M180" s="217"/>
      <c r="N180" s="287"/>
      <c r="O180" s="221">
        <v>6.0</v>
      </c>
      <c r="P180" s="222">
        <v>7.0</v>
      </c>
      <c r="Q180" s="298">
        <v>2.0</v>
      </c>
      <c r="R180" s="299">
        <v>6.0</v>
      </c>
      <c r="S180" s="225"/>
      <c r="T180" s="226"/>
      <c r="U180" s="227"/>
      <c r="V180" s="228"/>
      <c r="W180" s="229"/>
      <c r="X180" s="229"/>
      <c r="Y180" s="302"/>
      <c r="Z180" s="231"/>
      <c r="AA180" s="232"/>
      <c r="AB180" s="233"/>
      <c r="AC180" s="234"/>
      <c r="AD180" s="235" t="s">
        <v>142</v>
      </c>
      <c r="AE180" s="236"/>
      <c r="AF180" s="541"/>
      <c r="AG180" s="236"/>
      <c r="AH180" s="463"/>
      <c r="AI180" s="239"/>
      <c r="AJ180" s="240"/>
      <c r="AK180" s="241"/>
      <c r="AL180" s="114"/>
      <c r="AM180" s="243"/>
      <c r="AN180" s="219"/>
      <c r="AO180" s="219"/>
      <c r="AP180" s="244"/>
      <c r="AQ180" s="245"/>
      <c r="AR180" s="116"/>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row>
    <row r="181">
      <c r="A181" s="347" t="b">
        <v>0</v>
      </c>
      <c r="B181" s="247">
        <v>44593.0</v>
      </c>
      <c r="C181" s="248">
        <v>0.7625462962962963</v>
      </c>
      <c r="D181" s="249" t="s">
        <v>910</v>
      </c>
      <c r="E181" s="357" t="s">
        <v>16</v>
      </c>
      <c r="F181" s="358" t="s">
        <v>136</v>
      </c>
      <c r="G181" s="251" t="s">
        <v>42</v>
      </c>
      <c r="H181" s="251" t="s">
        <v>504</v>
      </c>
      <c r="I181" s="358" t="s">
        <v>250</v>
      </c>
      <c r="J181" s="358" t="s">
        <v>879</v>
      </c>
      <c r="K181" s="249" t="s">
        <v>879</v>
      </c>
      <c r="L181" s="249"/>
      <c r="M181" s="249"/>
      <c r="N181" s="612"/>
      <c r="O181" s="551">
        <v>6.0</v>
      </c>
      <c r="P181" s="552">
        <v>6.0</v>
      </c>
      <c r="Q181" s="170"/>
      <c r="R181" s="171"/>
      <c r="S181" s="172"/>
      <c r="T181" s="173"/>
      <c r="U181" s="174"/>
      <c r="V181" s="175"/>
      <c r="W181" s="176"/>
      <c r="X181" s="176"/>
      <c r="Y181" s="556">
        <v>2.0</v>
      </c>
      <c r="Z181" s="603">
        <v>6.0</v>
      </c>
      <c r="AA181" s="604" t="s">
        <v>133</v>
      </c>
      <c r="AB181" s="258">
        <v>1.0</v>
      </c>
      <c r="AC181" s="259">
        <v>0.6820833333333334</v>
      </c>
      <c r="AD181" s="556" t="s">
        <v>140</v>
      </c>
      <c r="AE181" s="266" t="s">
        <v>133</v>
      </c>
      <c r="AF181" s="557" t="s">
        <v>166</v>
      </c>
      <c r="AG181" s="266">
        <v>1.29</v>
      </c>
      <c r="AH181" s="606">
        <v>51.72</v>
      </c>
      <c r="AI181" s="263">
        <v>15.0</v>
      </c>
      <c r="AJ181" s="261">
        <v>0.0</v>
      </c>
      <c r="AK181" s="264">
        <v>-2.52</v>
      </c>
      <c r="AL181" s="114"/>
      <c r="AM181" s="265">
        <f>AK181+AM176</f>
        <v>2054</v>
      </c>
      <c r="AN181" s="266">
        <f>IF(AM181&gt;AN176,AM181,AN176)</f>
        <v>2056.52</v>
      </c>
      <c r="AO181" s="266">
        <f>AM181-AN181</f>
        <v>-2.52</v>
      </c>
      <c r="AP181" s="267">
        <f>AO181/AN181</f>
        <v>-0.001225371015</v>
      </c>
      <c r="AQ181" s="268">
        <f>AK181/AI181</f>
        <v>-0.168</v>
      </c>
      <c r="AR181" s="149"/>
      <c r="AS181" s="132"/>
      <c r="AT181" s="132"/>
      <c r="AU181" s="132"/>
      <c r="AV181" s="132"/>
      <c r="AW181" s="132"/>
      <c r="AX181" s="132"/>
      <c r="AY181" s="132"/>
      <c r="AZ181" s="132"/>
      <c r="BA181" s="132"/>
      <c r="BB181" s="132"/>
      <c r="BC181" s="132"/>
      <c r="BD181" s="132"/>
      <c r="BE181" s="132"/>
      <c r="BF181" s="132"/>
      <c r="BG181" s="132"/>
      <c r="BH181" s="132"/>
      <c r="BI181" s="132"/>
      <c r="BJ181" s="132"/>
      <c r="BK181" s="132"/>
      <c r="BL181" s="132"/>
      <c r="BM181" s="132"/>
      <c r="BN181" s="132"/>
    </row>
    <row r="182">
      <c r="A182" s="454"/>
      <c r="B182" s="94"/>
      <c r="C182" s="95"/>
      <c r="D182" s="96"/>
      <c r="E182" s="97"/>
      <c r="F182" s="98"/>
      <c r="G182" s="98"/>
      <c r="H182" s="98" t="str">
        <f>VLOOKUP(H181,VALIDATION!F:G,2,false)</f>
        <v>61f51d62a4eaad5dc97704e8</v>
      </c>
      <c r="I182" s="396">
        <v>2.1</v>
      </c>
      <c r="J182" s="396">
        <v>1.95</v>
      </c>
      <c r="K182" s="96"/>
      <c r="L182" s="96"/>
      <c r="M182" s="96"/>
      <c r="N182" s="270"/>
      <c r="O182" s="369">
        <v>6.0</v>
      </c>
      <c r="P182" s="370">
        <v>7.0</v>
      </c>
      <c r="Q182" s="196">
        <v>0.0</v>
      </c>
      <c r="R182" s="197">
        <v>1.0</v>
      </c>
      <c r="S182" s="198"/>
      <c r="T182" s="199"/>
      <c r="U182" s="200"/>
      <c r="V182" s="201"/>
      <c r="W182" s="202"/>
      <c r="X182" s="202"/>
      <c r="Y182" s="109">
        <v>0.0</v>
      </c>
      <c r="Z182" s="280">
        <v>0.0</v>
      </c>
      <c r="AA182" s="106" t="s">
        <v>133</v>
      </c>
      <c r="AB182" s="107">
        <v>2.0</v>
      </c>
      <c r="AC182" s="108">
        <v>0.6865856481481482</v>
      </c>
      <c r="AD182" s="494" t="s">
        <v>179</v>
      </c>
      <c r="AE182" s="110" t="s">
        <v>133</v>
      </c>
      <c r="AF182" s="405" t="s">
        <v>133</v>
      </c>
      <c r="AG182" s="110">
        <v>1.23</v>
      </c>
      <c r="AH182" s="427">
        <v>54.24</v>
      </c>
      <c r="AI182" s="276"/>
      <c r="AJ182" s="274"/>
      <c r="AK182" s="277"/>
      <c r="AL182" s="114"/>
      <c r="AM182" s="278"/>
      <c r="AN182" s="98"/>
      <c r="AO182" s="98"/>
      <c r="AP182" s="116"/>
      <c r="AQ182" s="117"/>
      <c r="AR182" s="116"/>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row>
    <row r="183">
      <c r="A183" s="455"/>
      <c r="B183" s="313"/>
      <c r="C183" s="314"/>
      <c r="D183" s="315"/>
      <c r="E183" s="316"/>
      <c r="F183" s="317"/>
      <c r="G183" s="317"/>
      <c r="H183" s="317"/>
      <c r="I183" s="382"/>
      <c r="J183" s="382"/>
      <c r="K183" s="315"/>
      <c r="L183" s="315"/>
      <c r="M183" s="315"/>
      <c r="N183" s="383"/>
      <c r="O183" s="221">
        <v>6.0</v>
      </c>
      <c r="P183" s="222">
        <v>7.0</v>
      </c>
      <c r="Q183" s="298">
        <v>7.0</v>
      </c>
      <c r="R183" s="299">
        <v>5.0</v>
      </c>
      <c r="S183" s="300">
        <v>4.0</v>
      </c>
      <c r="T183" s="301">
        <v>6.0</v>
      </c>
      <c r="U183" s="227"/>
      <c r="V183" s="228"/>
      <c r="W183" s="229"/>
      <c r="X183" s="229"/>
      <c r="Y183" s="342"/>
      <c r="Z183" s="323"/>
      <c r="AA183" s="324"/>
      <c r="AB183" s="343"/>
      <c r="AC183" s="326"/>
      <c r="AD183" s="322" t="s">
        <v>142</v>
      </c>
      <c r="AE183" s="327"/>
      <c r="AF183" s="535"/>
      <c r="AG183" s="327"/>
      <c r="AH183" s="444"/>
      <c r="AI183" s="330"/>
      <c r="AJ183" s="331"/>
      <c r="AK183" s="332"/>
      <c r="AL183" s="114"/>
      <c r="AM183" s="333"/>
      <c r="AN183" s="317"/>
      <c r="AO183" s="317"/>
      <c r="AP183" s="334"/>
      <c r="AQ183" s="335"/>
      <c r="AR183" s="149"/>
      <c r="AS183" s="132"/>
      <c r="AT183" s="132"/>
      <c r="AU183" s="132"/>
      <c r="AV183" s="132"/>
      <c r="AW183" s="132"/>
      <c r="AX183" s="132"/>
      <c r="AY183" s="132"/>
      <c r="AZ183" s="132"/>
      <c r="BA183" s="132"/>
      <c r="BB183" s="132"/>
      <c r="BC183" s="132"/>
      <c r="BD183" s="132"/>
      <c r="BE183" s="132"/>
      <c r="BF183" s="132"/>
      <c r="BG183" s="132"/>
      <c r="BH183" s="132"/>
      <c r="BI183" s="132"/>
      <c r="BJ183" s="132"/>
      <c r="BK183" s="132"/>
      <c r="BL183" s="132"/>
      <c r="BM183" s="132"/>
      <c r="BN183" s="132"/>
    </row>
    <row r="184">
      <c r="A184" s="451" t="b">
        <v>0</v>
      </c>
      <c r="B184" s="161">
        <v>44593.0</v>
      </c>
      <c r="C184" s="162">
        <v>0.8812962962962962</v>
      </c>
      <c r="D184" s="163" t="s">
        <v>543</v>
      </c>
      <c r="E184" s="387" t="s">
        <v>16</v>
      </c>
      <c r="F184" s="379" t="s">
        <v>136</v>
      </c>
      <c r="G184" s="165" t="s">
        <v>42</v>
      </c>
      <c r="H184" s="165" t="s">
        <v>222</v>
      </c>
      <c r="I184" s="165" t="s">
        <v>911</v>
      </c>
      <c r="J184" s="165" t="s">
        <v>912</v>
      </c>
      <c r="K184" s="163" t="s">
        <v>911</v>
      </c>
      <c r="L184" s="163"/>
      <c r="M184" s="163"/>
      <c r="N184" s="336" t="s">
        <v>909</v>
      </c>
      <c r="O184" s="434">
        <v>5.0</v>
      </c>
      <c r="P184" s="435">
        <v>4.0</v>
      </c>
      <c r="Q184" s="170"/>
      <c r="R184" s="171"/>
      <c r="S184" s="172"/>
      <c r="T184" s="173"/>
      <c r="U184" s="174"/>
      <c r="V184" s="175"/>
      <c r="W184" s="176"/>
      <c r="X184" s="176"/>
      <c r="Y184" s="436" t="s">
        <v>132</v>
      </c>
      <c r="Z184" s="437">
        <v>40.0</v>
      </c>
      <c r="AA184" s="394" t="s">
        <v>132</v>
      </c>
      <c r="AB184" s="180">
        <v>1.0</v>
      </c>
      <c r="AC184" s="181">
        <v>0.8527314814814815</v>
      </c>
      <c r="AD184" s="537" t="s">
        <v>140</v>
      </c>
      <c r="AE184" s="189" t="s">
        <v>132</v>
      </c>
      <c r="AF184" s="538" t="s">
        <v>166</v>
      </c>
      <c r="AG184" s="189">
        <v>1.37</v>
      </c>
      <c r="AH184" s="446">
        <v>40.54</v>
      </c>
      <c r="AI184" s="185">
        <v>15.0</v>
      </c>
      <c r="AJ184" s="183">
        <v>0.0</v>
      </c>
      <c r="AK184" s="186">
        <v>-1.54</v>
      </c>
      <c r="AL184" s="114"/>
      <c r="AM184" s="188">
        <f>AK184+AM181</f>
        <v>2052.46</v>
      </c>
      <c r="AN184" s="189">
        <f>IF(AM184&gt;AN181,AM184,AN181)</f>
        <v>2056.52</v>
      </c>
      <c r="AO184" s="189">
        <f>AM184-AN184</f>
        <v>-4.06</v>
      </c>
      <c r="AP184" s="190">
        <f>AO184/AN184</f>
        <v>-0.001974208858</v>
      </c>
      <c r="AQ184" s="191">
        <f>AK184/AI184</f>
        <v>-0.1026666667</v>
      </c>
      <c r="AR184" s="116"/>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row>
    <row r="185">
      <c r="A185" s="453"/>
      <c r="B185" s="128"/>
      <c r="C185" s="129"/>
      <c r="D185" s="130"/>
      <c r="E185" s="131"/>
      <c r="F185" s="132"/>
      <c r="G185" s="132"/>
      <c r="H185" s="132" t="str">
        <f>VLOOKUP(H184,VALIDATION!F:G,2,false)</f>
        <v>61f51d73a4eaad5dc97704ec</v>
      </c>
      <c r="I185" s="133">
        <v>1.89</v>
      </c>
      <c r="J185" s="133">
        <v>2.1</v>
      </c>
      <c r="K185" s="130"/>
      <c r="L185" s="130"/>
      <c r="M185" s="130"/>
      <c r="N185" s="195"/>
      <c r="O185" s="369">
        <v>6.0</v>
      </c>
      <c r="P185" s="370">
        <v>4.0</v>
      </c>
      <c r="Q185" s="196"/>
      <c r="R185" s="197"/>
      <c r="S185" s="198"/>
      <c r="T185" s="199"/>
      <c r="U185" s="200"/>
      <c r="V185" s="201"/>
      <c r="W185" s="202"/>
      <c r="X185" s="202"/>
      <c r="Y185" s="143">
        <v>0.0</v>
      </c>
      <c r="Z185" s="367">
        <v>0.0</v>
      </c>
      <c r="AA185" s="140" t="s">
        <v>133</v>
      </c>
      <c r="AB185" s="141">
        <v>2.0</v>
      </c>
      <c r="AC185" s="142">
        <v>0.8538310185185185</v>
      </c>
      <c r="AD185" s="539" t="s">
        <v>179</v>
      </c>
      <c r="AE185" s="144" t="s">
        <v>132</v>
      </c>
      <c r="AF185" s="495" t="s">
        <v>133</v>
      </c>
      <c r="AG185" s="144">
        <v>1.32</v>
      </c>
      <c r="AH185" s="449">
        <v>42.08</v>
      </c>
      <c r="AI185" s="209"/>
      <c r="AJ185" s="207"/>
      <c r="AK185" s="210"/>
      <c r="AL185" s="114"/>
      <c r="AM185" s="211"/>
      <c r="AN185" s="132"/>
      <c r="AO185" s="132"/>
      <c r="AP185" s="149"/>
      <c r="AQ185" s="150"/>
      <c r="AR185" s="149"/>
      <c r="AS185" s="132"/>
      <c r="AT185" s="132"/>
      <c r="AU185" s="132"/>
      <c r="AV185" s="132"/>
      <c r="AW185" s="132"/>
      <c r="AX185" s="132"/>
      <c r="AY185" s="132"/>
      <c r="AZ185" s="132"/>
      <c r="BA185" s="132"/>
      <c r="BB185" s="132"/>
      <c r="BC185" s="132"/>
      <c r="BD185" s="132"/>
      <c r="BE185" s="132"/>
      <c r="BF185" s="132"/>
      <c r="BG185" s="132"/>
      <c r="BH185" s="132"/>
      <c r="BI185" s="132"/>
      <c r="BJ185" s="132"/>
      <c r="BK185" s="132"/>
      <c r="BL185" s="132"/>
      <c r="BM185" s="132"/>
      <c r="BN185" s="132"/>
    </row>
    <row r="186">
      <c r="A186" s="462"/>
      <c r="B186" s="94"/>
      <c r="C186" s="95"/>
      <c r="D186" s="96"/>
      <c r="E186" s="97"/>
      <c r="F186" s="98"/>
      <c r="G186" s="98"/>
      <c r="H186" s="98"/>
      <c r="I186" s="99"/>
      <c r="J186" s="99"/>
      <c r="K186" s="96"/>
      <c r="L186" s="96"/>
      <c r="M186" s="96"/>
      <c r="N186" s="270"/>
      <c r="O186" s="168">
        <v>6.0</v>
      </c>
      <c r="P186" s="169">
        <v>4.0</v>
      </c>
      <c r="Q186" s="294">
        <v>6.0</v>
      </c>
      <c r="R186" s="295">
        <v>4.0</v>
      </c>
      <c r="S186" s="198"/>
      <c r="T186" s="199"/>
      <c r="U186" s="200"/>
      <c r="V186" s="201"/>
      <c r="W186" s="202"/>
      <c r="X186" s="202"/>
      <c r="Y186" s="494"/>
      <c r="Z186" s="600"/>
      <c r="AA186" s="476"/>
      <c r="AB186" s="281"/>
      <c r="AC186" s="282"/>
      <c r="AD186" s="273" t="s">
        <v>142</v>
      </c>
      <c r="AE186" s="110"/>
      <c r="AF186" s="405"/>
      <c r="AG186" s="110"/>
      <c r="AH186" s="427"/>
      <c r="AI186" s="239"/>
      <c r="AJ186" s="240"/>
      <c r="AK186" s="241"/>
      <c r="AL186" s="114"/>
      <c r="AM186" s="243"/>
      <c r="AN186" s="219"/>
      <c r="AO186" s="219"/>
      <c r="AP186" s="244"/>
      <c r="AQ186" s="245"/>
      <c r="AR186" s="116"/>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row>
    <row r="187">
      <c r="A187" s="347" t="b">
        <v>0</v>
      </c>
      <c r="B187" s="247">
        <v>44593.0</v>
      </c>
      <c r="C187" s="248">
        <v>0.9650925925925926</v>
      </c>
      <c r="D187" s="249" t="s">
        <v>913</v>
      </c>
      <c r="E187" s="357" t="s">
        <v>16</v>
      </c>
      <c r="F187" s="358" t="s">
        <v>136</v>
      </c>
      <c r="G187" s="251" t="s">
        <v>42</v>
      </c>
      <c r="H187" s="251" t="s">
        <v>222</v>
      </c>
      <c r="I187" s="251" t="s">
        <v>742</v>
      </c>
      <c r="J187" s="251" t="s">
        <v>914</v>
      </c>
      <c r="K187" s="249" t="s">
        <v>742</v>
      </c>
      <c r="L187" s="249"/>
      <c r="M187" s="249"/>
      <c r="N187" s="286" t="s">
        <v>909</v>
      </c>
      <c r="O187" s="254">
        <v>5.0</v>
      </c>
      <c r="P187" s="255">
        <v>4.0</v>
      </c>
      <c r="Q187" s="170"/>
      <c r="R187" s="171"/>
      <c r="S187" s="172"/>
      <c r="T187" s="173"/>
      <c r="U187" s="174"/>
      <c r="V187" s="175"/>
      <c r="W187" s="176"/>
      <c r="X187" s="176"/>
      <c r="Y187" s="260">
        <v>40.0</v>
      </c>
      <c r="Z187" s="256">
        <v>15.0</v>
      </c>
      <c r="AA187" s="257" t="s">
        <v>132</v>
      </c>
      <c r="AB187" s="258">
        <v>1.0</v>
      </c>
      <c r="AC187" s="359"/>
      <c r="AD187" s="260" t="s">
        <v>140</v>
      </c>
      <c r="AE187" s="261" t="s">
        <v>132</v>
      </c>
      <c r="AF187" s="251" t="s">
        <v>166</v>
      </c>
      <c r="AG187" s="261">
        <v>1.17</v>
      </c>
      <c r="AH187" s="464">
        <v>67.99</v>
      </c>
      <c r="AI187" s="263">
        <v>11.56</v>
      </c>
      <c r="AJ187" s="261">
        <v>0.0</v>
      </c>
      <c r="AK187" s="264">
        <v>0.0</v>
      </c>
      <c r="AL187" s="114"/>
      <c r="AM187" s="265">
        <f>AK187+AM184</f>
        <v>2052.46</v>
      </c>
      <c r="AN187" s="266">
        <f>IF(AM187&gt;AN184,AM187,AN184)</f>
        <v>2056.52</v>
      </c>
      <c r="AO187" s="266">
        <f>AM187-AN187</f>
        <v>-4.06</v>
      </c>
      <c r="AP187" s="267">
        <f>AO187/AN187</f>
        <v>-0.001974208858</v>
      </c>
      <c r="AQ187" s="268">
        <f>AK187/AI187</f>
        <v>0</v>
      </c>
      <c r="AR187" s="149"/>
      <c r="AS187" s="132"/>
      <c r="AT187" s="132"/>
      <c r="AU187" s="132"/>
      <c r="AV187" s="132"/>
      <c r="AW187" s="132"/>
      <c r="AX187" s="132"/>
      <c r="AY187" s="132"/>
      <c r="AZ187" s="132"/>
      <c r="BA187" s="132"/>
      <c r="BB187" s="132"/>
      <c r="BC187" s="132"/>
      <c r="BD187" s="132"/>
      <c r="BE187" s="132"/>
      <c r="BF187" s="132"/>
      <c r="BG187" s="132"/>
      <c r="BH187" s="132"/>
      <c r="BI187" s="132"/>
      <c r="BJ187" s="132"/>
      <c r="BK187" s="132"/>
      <c r="BL187" s="132"/>
      <c r="BM187" s="132"/>
      <c r="BN187" s="132"/>
    </row>
    <row r="188">
      <c r="A188" s="454"/>
      <c r="B188" s="94"/>
      <c r="C188" s="95"/>
      <c r="D188" s="96"/>
      <c r="E188" s="97"/>
      <c r="F188" s="98"/>
      <c r="G188" s="98"/>
      <c r="H188" s="98" t="str">
        <f>VLOOKUP(H187,VALIDATION!F:G,2,false)</f>
        <v>61f51d73a4eaad5dc97704ec</v>
      </c>
      <c r="I188" s="98"/>
      <c r="J188" s="98"/>
      <c r="K188" s="96"/>
      <c r="L188" s="96"/>
      <c r="M188" s="96"/>
      <c r="N188" s="279" t="s">
        <v>915</v>
      </c>
      <c r="O188" s="168">
        <v>6.0</v>
      </c>
      <c r="P188" s="169">
        <v>4.0</v>
      </c>
      <c r="Q188" s="196"/>
      <c r="R188" s="197"/>
      <c r="S188" s="198"/>
      <c r="T188" s="199"/>
      <c r="U188" s="200"/>
      <c r="V188" s="201"/>
      <c r="W188" s="202"/>
      <c r="X188" s="202"/>
      <c r="Y188" s="273">
        <v>0.0</v>
      </c>
      <c r="Z188" s="271">
        <v>0.0</v>
      </c>
      <c r="AA188" s="272" t="s">
        <v>133</v>
      </c>
      <c r="AB188" s="107">
        <v>2.0</v>
      </c>
      <c r="AC188" s="282"/>
      <c r="AD188" s="273" t="s">
        <v>179</v>
      </c>
      <c r="AE188" s="274" t="s">
        <v>132</v>
      </c>
      <c r="AF188" s="99" t="s">
        <v>133</v>
      </c>
      <c r="AG188" s="274">
        <v>1.17</v>
      </c>
      <c r="AH188" s="411">
        <v>67.99</v>
      </c>
      <c r="AI188" s="276"/>
      <c r="AJ188" s="274"/>
      <c r="AK188" s="277"/>
      <c r="AL188" s="114"/>
      <c r="AM188" s="278"/>
      <c r="AN188" s="98"/>
      <c r="AO188" s="98"/>
      <c r="AP188" s="116"/>
      <c r="AQ188" s="117"/>
      <c r="AR188" s="116"/>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row>
    <row r="189">
      <c r="A189" s="455"/>
      <c r="B189" s="313"/>
      <c r="C189" s="314"/>
      <c r="D189" s="315"/>
      <c r="E189" s="316"/>
      <c r="F189" s="317"/>
      <c r="G189" s="317"/>
      <c r="H189" s="317"/>
      <c r="I189" s="317"/>
      <c r="J189" s="317"/>
      <c r="K189" s="315"/>
      <c r="L189" s="315"/>
      <c r="M189" s="315"/>
      <c r="N189" s="383"/>
      <c r="O189" s="221">
        <v>6.0</v>
      </c>
      <c r="P189" s="222">
        <v>4.0</v>
      </c>
      <c r="Q189" s="298">
        <v>6.0</v>
      </c>
      <c r="R189" s="299">
        <v>2.0</v>
      </c>
      <c r="S189" s="225"/>
      <c r="T189" s="226"/>
      <c r="U189" s="227"/>
      <c r="V189" s="228"/>
      <c r="W189" s="229"/>
      <c r="X189" s="229"/>
      <c r="Y189" s="342"/>
      <c r="Z189" s="323"/>
      <c r="AA189" s="324"/>
      <c r="AB189" s="343"/>
      <c r="AC189" s="326"/>
      <c r="AD189" s="322" t="s">
        <v>142</v>
      </c>
      <c r="AE189" s="327"/>
      <c r="AF189" s="535"/>
      <c r="AG189" s="327"/>
      <c r="AH189" s="444"/>
      <c r="AI189" s="330"/>
      <c r="AJ189" s="331"/>
      <c r="AK189" s="332"/>
      <c r="AL189" s="114"/>
      <c r="AM189" s="333"/>
      <c r="AN189" s="317"/>
      <c r="AO189" s="317"/>
      <c r="AP189" s="334"/>
      <c r="AQ189" s="335"/>
      <c r="AR189" s="149"/>
      <c r="AS189" s="132"/>
      <c r="AT189" s="132"/>
      <c r="AU189" s="132"/>
      <c r="AV189" s="132"/>
      <c r="AW189" s="132"/>
      <c r="AX189" s="132"/>
      <c r="AY189" s="132"/>
      <c r="AZ189" s="132"/>
      <c r="BA189" s="132"/>
      <c r="BB189" s="132"/>
      <c r="BC189" s="132"/>
      <c r="BD189" s="132"/>
      <c r="BE189" s="132"/>
      <c r="BF189" s="132"/>
      <c r="BG189" s="132"/>
      <c r="BH189" s="132"/>
      <c r="BI189" s="132"/>
      <c r="BJ189" s="132"/>
      <c r="BK189" s="132"/>
      <c r="BL189" s="132"/>
      <c r="BM189" s="132"/>
      <c r="BN189" s="132"/>
    </row>
    <row r="190">
      <c r="A190" s="451" t="b">
        <v>0</v>
      </c>
      <c r="B190" s="161">
        <v>44594.0</v>
      </c>
      <c r="C190" s="162">
        <v>0.018298611111111113</v>
      </c>
      <c r="D190" s="163" t="s">
        <v>916</v>
      </c>
      <c r="E190" s="387" t="s">
        <v>16</v>
      </c>
      <c r="F190" s="379" t="s">
        <v>136</v>
      </c>
      <c r="G190" s="165" t="s">
        <v>42</v>
      </c>
      <c r="H190" s="165" t="s">
        <v>222</v>
      </c>
      <c r="I190" s="165" t="s">
        <v>917</v>
      </c>
      <c r="J190" s="165" t="s">
        <v>918</v>
      </c>
      <c r="K190" s="163" t="s">
        <v>918</v>
      </c>
      <c r="L190" s="163"/>
      <c r="M190" s="163"/>
      <c r="N190" s="336" t="s">
        <v>919</v>
      </c>
      <c r="O190" s="254">
        <v>4.0</v>
      </c>
      <c r="P190" s="255">
        <v>6.0</v>
      </c>
      <c r="Q190" s="284">
        <v>6.0</v>
      </c>
      <c r="R190" s="285">
        <v>6.0</v>
      </c>
      <c r="S190" s="172"/>
      <c r="T190" s="173"/>
      <c r="U190" s="174"/>
      <c r="V190" s="175"/>
      <c r="W190" s="176"/>
      <c r="X190" s="176"/>
      <c r="Y190" s="182">
        <v>5.0</v>
      </c>
      <c r="Z190" s="178">
        <v>1.0</v>
      </c>
      <c r="AA190" s="179" t="s">
        <v>132</v>
      </c>
      <c r="AB190" s="180">
        <v>1.0</v>
      </c>
      <c r="AC190" s="181">
        <v>0.9883101851851852</v>
      </c>
      <c r="AD190" s="182" t="s">
        <v>140</v>
      </c>
      <c r="AE190" s="183" t="s">
        <v>133</v>
      </c>
      <c r="AF190" s="165" t="s">
        <v>133</v>
      </c>
      <c r="AG190" s="183">
        <v>3.15</v>
      </c>
      <c r="AH190" s="446">
        <v>15.0</v>
      </c>
      <c r="AI190" s="185">
        <v>15.0</v>
      </c>
      <c r="AJ190" s="183">
        <v>0.0</v>
      </c>
      <c r="AK190" s="186">
        <v>18.93</v>
      </c>
      <c r="AL190" s="114"/>
      <c r="AM190" s="188">
        <f>AK190+AM187</f>
        <v>2071.39</v>
      </c>
      <c r="AN190" s="189">
        <f>IF(AM190&gt;AN187,AM190,AN187)</f>
        <v>2071.39</v>
      </c>
      <c r="AO190" s="189">
        <f>AM190-AN190</f>
        <v>0</v>
      </c>
      <c r="AP190" s="190">
        <f>AO190/AN190</f>
        <v>0</v>
      </c>
      <c r="AQ190" s="191">
        <f>AK190/AI190</f>
        <v>1.262</v>
      </c>
      <c r="AR190" s="116"/>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row>
    <row r="191">
      <c r="A191" s="453"/>
      <c r="B191" s="128"/>
      <c r="C191" s="129"/>
      <c r="D191" s="130"/>
      <c r="E191" s="131"/>
      <c r="F191" s="132"/>
      <c r="G191" s="132"/>
      <c r="H191" s="132" t="str">
        <f>VLOOKUP(H190,VALIDATION!F:G,2,false)</f>
        <v>61f51d73a4eaad5dc97704ec</v>
      </c>
      <c r="I191" s="395"/>
      <c r="J191" s="395"/>
      <c r="K191" s="130"/>
      <c r="L191" s="130"/>
      <c r="M191" s="130"/>
      <c r="N191" s="195"/>
      <c r="O191" s="168">
        <v>4.0</v>
      </c>
      <c r="P191" s="169">
        <v>6.0</v>
      </c>
      <c r="Q191" s="294">
        <v>6.0</v>
      </c>
      <c r="R191" s="295">
        <v>6.0</v>
      </c>
      <c r="S191" s="198"/>
      <c r="T191" s="199"/>
      <c r="U191" s="200"/>
      <c r="V191" s="201"/>
      <c r="W191" s="202"/>
      <c r="X191" s="202"/>
      <c r="Y191" s="206">
        <v>6.0</v>
      </c>
      <c r="Z191" s="204">
        <v>5.0</v>
      </c>
      <c r="AA191" s="205" t="s">
        <v>133</v>
      </c>
      <c r="AB191" s="141">
        <v>2.0</v>
      </c>
      <c r="AC191" s="142">
        <v>0.9896527777777778</v>
      </c>
      <c r="AD191" s="206" t="s">
        <v>165</v>
      </c>
      <c r="AE191" s="207" t="s">
        <v>133</v>
      </c>
      <c r="AF191" s="133" t="s">
        <v>166</v>
      </c>
      <c r="AG191" s="207">
        <v>2.0</v>
      </c>
      <c r="AH191" s="449">
        <v>5.0</v>
      </c>
      <c r="AI191" s="209"/>
      <c r="AJ191" s="207"/>
      <c r="AK191" s="210"/>
      <c r="AL191" s="114"/>
      <c r="AM191" s="211"/>
      <c r="AN191" s="132"/>
      <c r="AO191" s="132"/>
      <c r="AP191" s="149"/>
      <c r="AQ191" s="150"/>
      <c r="AR191" s="149"/>
      <c r="AS191" s="132"/>
      <c r="AT191" s="132"/>
      <c r="AU191" s="132"/>
      <c r="AV191" s="132"/>
      <c r="AW191" s="132"/>
      <c r="AX191" s="132"/>
      <c r="AY191" s="132"/>
      <c r="AZ191" s="132"/>
      <c r="BA191" s="132"/>
      <c r="BB191" s="132"/>
      <c r="BC191" s="132"/>
      <c r="BD191" s="132"/>
      <c r="BE191" s="132"/>
      <c r="BF191" s="132"/>
      <c r="BG191" s="132"/>
      <c r="BH191" s="132"/>
      <c r="BI191" s="132"/>
      <c r="BJ191" s="132"/>
      <c r="BK191" s="132"/>
      <c r="BL191" s="132"/>
      <c r="BM191" s="132"/>
      <c r="BN191" s="132"/>
    </row>
    <row r="192">
      <c r="A192" s="454"/>
      <c r="B192" s="94"/>
      <c r="C192" s="95"/>
      <c r="D192" s="96"/>
      <c r="E192" s="97"/>
      <c r="F192" s="98"/>
      <c r="G192" s="98"/>
      <c r="H192" s="98"/>
      <c r="I192" s="396"/>
      <c r="J192" s="396"/>
      <c r="K192" s="96"/>
      <c r="L192" s="96"/>
      <c r="M192" s="96"/>
      <c r="N192" s="270"/>
      <c r="O192" s="168">
        <v>4.0</v>
      </c>
      <c r="P192" s="169">
        <v>6.0</v>
      </c>
      <c r="Q192" s="294">
        <v>6.0</v>
      </c>
      <c r="R192" s="295">
        <v>6.0</v>
      </c>
      <c r="S192" s="198"/>
      <c r="T192" s="199"/>
      <c r="U192" s="200"/>
      <c r="V192" s="201"/>
      <c r="W192" s="202"/>
      <c r="X192" s="202"/>
      <c r="Y192" s="273">
        <v>6.0</v>
      </c>
      <c r="Z192" s="271">
        <v>6.0</v>
      </c>
      <c r="AA192" s="272" t="s">
        <v>133</v>
      </c>
      <c r="AB192" s="107">
        <v>3.0</v>
      </c>
      <c r="AC192" s="108">
        <v>0.9899537037037037</v>
      </c>
      <c r="AD192" s="273" t="s">
        <v>165</v>
      </c>
      <c r="AE192" s="274" t="s">
        <v>133</v>
      </c>
      <c r="AF192" s="99" t="s">
        <v>166</v>
      </c>
      <c r="AG192" s="274">
        <v>1.64</v>
      </c>
      <c r="AH192" s="411">
        <v>5.0</v>
      </c>
      <c r="AI192" s="276"/>
      <c r="AJ192" s="274"/>
      <c r="AK192" s="277"/>
      <c r="AL192" s="114"/>
      <c r="AM192" s="278"/>
      <c r="AN192" s="98"/>
      <c r="AO192" s="98"/>
      <c r="AP192" s="116"/>
      <c r="AQ192" s="117"/>
      <c r="AR192" s="116"/>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row>
    <row r="193">
      <c r="A193" s="453"/>
      <c r="B193" s="128"/>
      <c r="C193" s="129"/>
      <c r="D193" s="130"/>
      <c r="E193" s="131"/>
      <c r="F193" s="132"/>
      <c r="G193" s="132"/>
      <c r="H193" s="132"/>
      <c r="I193" s="395"/>
      <c r="J193" s="395"/>
      <c r="K193" s="130"/>
      <c r="L193" s="130"/>
      <c r="M193" s="130"/>
      <c r="N193" s="195"/>
      <c r="O193" s="168">
        <v>4.0</v>
      </c>
      <c r="P193" s="169">
        <v>6.0</v>
      </c>
      <c r="Q193" s="294">
        <v>6.0</v>
      </c>
      <c r="R193" s="295">
        <v>6.0</v>
      </c>
      <c r="S193" s="198"/>
      <c r="T193" s="199"/>
      <c r="U193" s="200"/>
      <c r="V193" s="201"/>
      <c r="W193" s="202"/>
      <c r="X193" s="202"/>
      <c r="Y193" s="206">
        <v>6.0</v>
      </c>
      <c r="Z193" s="204">
        <v>7.0</v>
      </c>
      <c r="AA193" s="205" t="s">
        <v>132</v>
      </c>
      <c r="AB193" s="141">
        <v>4.0</v>
      </c>
      <c r="AC193" s="142">
        <v>0.9903819444444445</v>
      </c>
      <c r="AD193" s="206" t="s">
        <v>165</v>
      </c>
      <c r="AE193" s="207" t="s">
        <v>133</v>
      </c>
      <c r="AF193" s="133" t="s">
        <v>133</v>
      </c>
      <c r="AG193" s="207">
        <v>1.33</v>
      </c>
      <c r="AH193" s="449">
        <v>5.0</v>
      </c>
      <c r="AI193" s="209"/>
      <c r="AJ193" s="207"/>
      <c r="AK193" s="210"/>
      <c r="AL193" s="114"/>
      <c r="AM193" s="211"/>
      <c r="AN193" s="132"/>
      <c r="AO193" s="132"/>
      <c r="AP193" s="149"/>
      <c r="AQ193" s="150"/>
      <c r="AR193" s="149"/>
      <c r="AS193" s="132"/>
      <c r="AT193" s="132"/>
      <c r="AU193" s="132"/>
      <c r="AV193" s="132"/>
      <c r="AW193" s="132"/>
      <c r="AX193" s="132"/>
      <c r="AY193" s="132"/>
      <c r="AZ193" s="132"/>
      <c r="BA193" s="132"/>
      <c r="BB193" s="132"/>
      <c r="BC193" s="132"/>
      <c r="BD193" s="132"/>
      <c r="BE193" s="132"/>
      <c r="BF193" s="132"/>
      <c r="BG193" s="132"/>
      <c r="BH193" s="132"/>
      <c r="BI193" s="132"/>
      <c r="BJ193" s="132"/>
      <c r="BK193" s="132"/>
      <c r="BL193" s="132"/>
      <c r="BM193" s="132"/>
      <c r="BN193" s="132"/>
    </row>
    <row r="194">
      <c r="A194" s="454"/>
      <c r="B194" s="94"/>
      <c r="C194" s="95"/>
      <c r="D194" s="96"/>
      <c r="E194" s="97"/>
      <c r="F194" s="98"/>
      <c r="G194" s="98"/>
      <c r="H194" s="98"/>
      <c r="I194" s="98"/>
      <c r="J194" s="98"/>
      <c r="K194" s="96"/>
      <c r="L194" s="96"/>
      <c r="M194" s="96"/>
      <c r="N194" s="270"/>
      <c r="O194" s="168">
        <v>4.0</v>
      </c>
      <c r="P194" s="169">
        <v>6.0</v>
      </c>
      <c r="Q194" s="294">
        <v>7.0</v>
      </c>
      <c r="R194" s="295">
        <v>6.0</v>
      </c>
      <c r="S194" s="296">
        <v>4.0</v>
      </c>
      <c r="T194" s="297">
        <v>5.0</v>
      </c>
      <c r="U194" s="200"/>
      <c r="V194" s="201"/>
      <c r="W194" s="202"/>
      <c r="X194" s="202"/>
      <c r="Y194" s="273">
        <v>0.0</v>
      </c>
      <c r="Z194" s="271">
        <v>0.0</v>
      </c>
      <c r="AA194" s="272" t="s">
        <v>133</v>
      </c>
      <c r="AB194" s="107">
        <v>5.0</v>
      </c>
      <c r="AC194" s="108">
        <v>0.01423611111111111</v>
      </c>
      <c r="AD194" s="273" t="s">
        <v>179</v>
      </c>
      <c r="AE194" s="274" t="s">
        <v>133</v>
      </c>
      <c r="AF194" s="99" t="s">
        <v>166</v>
      </c>
      <c r="AG194" s="274">
        <v>1.16</v>
      </c>
      <c r="AH194" s="411">
        <v>19.32</v>
      </c>
      <c r="AI194" s="276"/>
      <c r="AJ194" s="274"/>
      <c r="AK194" s="277"/>
      <c r="AL194" s="114"/>
      <c r="AM194" s="278"/>
      <c r="AN194" s="98"/>
      <c r="AO194" s="98"/>
      <c r="AP194" s="116"/>
      <c r="AQ194" s="117"/>
      <c r="AR194" s="116"/>
      <c r="AS194" s="98"/>
      <c r="AT194" s="98"/>
      <c r="AU194" s="98"/>
      <c r="AV194" s="98"/>
      <c r="AW194" s="98"/>
      <c r="AX194" s="98"/>
      <c r="AY194" s="98"/>
      <c r="AZ194" s="98"/>
      <c r="BA194" s="98"/>
      <c r="BB194" s="98"/>
      <c r="BC194" s="98"/>
      <c r="BD194" s="98"/>
      <c r="BE194" s="98"/>
      <c r="BF194" s="98"/>
      <c r="BG194" s="98"/>
      <c r="BH194" s="98"/>
      <c r="BI194" s="98"/>
      <c r="BJ194" s="98"/>
      <c r="BK194" s="98"/>
      <c r="BL194" s="98"/>
      <c r="BM194" s="98"/>
      <c r="BN194" s="98"/>
    </row>
    <row r="195">
      <c r="A195" s="455"/>
      <c r="B195" s="313"/>
      <c r="C195" s="314"/>
      <c r="D195" s="315"/>
      <c r="E195" s="316"/>
      <c r="F195" s="317"/>
      <c r="G195" s="317"/>
      <c r="H195" s="317"/>
      <c r="I195" s="317"/>
      <c r="J195" s="317"/>
      <c r="K195" s="315"/>
      <c r="L195" s="315"/>
      <c r="M195" s="315"/>
      <c r="N195" s="383"/>
      <c r="O195" s="221">
        <v>4.0</v>
      </c>
      <c r="P195" s="222">
        <v>6.0</v>
      </c>
      <c r="Q195" s="298">
        <v>7.0</v>
      </c>
      <c r="R195" s="299">
        <v>6.0</v>
      </c>
      <c r="S195" s="300">
        <v>4.0</v>
      </c>
      <c r="T195" s="301">
        <v>6.0</v>
      </c>
      <c r="U195" s="227"/>
      <c r="V195" s="228"/>
      <c r="W195" s="229"/>
      <c r="X195" s="229"/>
      <c r="Y195" s="342"/>
      <c r="Z195" s="323"/>
      <c r="AA195" s="324"/>
      <c r="AB195" s="343"/>
      <c r="AC195" s="326"/>
      <c r="AD195" s="322" t="s">
        <v>142</v>
      </c>
      <c r="AE195" s="327"/>
      <c r="AF195" s="328"/>
      <c r="AG195" s="327"/>
      <c r="AH195" s="444"/>
      <c r="AI195" s="330"/>
      <c r="AJ195" s="331"/>
      <c r="AK195" s="332"/>
      <c r="AL195" s="114"/>
      <c r="AM195" s="333"/>
      <c r="AN195" s="317"/>
      <c r="AO195" s="317"/>
      <c r="AP195" s="334"/>
      <c r="AQ195" s="335"/>
      <c r="AR195" s="149"/>
      <c r="AS195" s="132"/>
      <c r="AT195" s="132"/>
      <c r="AU195" s="132"/>
      <c r="AV195" s="132"/>
      <c r="AW195" s="132"/>
      <c r="AX195" s="132"/>
      <c r="AY195" s="132"/>
      <c r="AZ195" s="132"/>
      <c r="BA195" s="132"/>
      <c r="BB195" s="132"/>
      <c r="BC195" s="132"/>
      <c r="BD195" s="132"/>
      <c r="BE195" s="132"/>
      <c r="BF195" s="132"/>
      <c r="BG195" s="132"/>
      <c r="BH195" s="132"/>
      <c r="BI195" s="132"/>
      <c r="BJ195" s="132"/>
      <c r="BK195" s="132"/>
      <c r="BL195" s="132"/>
      <c r="BM195" s="132"/>
      <c r="BN195" s="132"/>
    </row>
    <row r="196">
      <c r="A196" s="451" t="b">
        <v>0</v>
      </c>
      <c r="B196" s="161">
        <v>44594.0</v>
      </c>
      <c r="C196" s="162">
        <v>0.5158912037037037</v>
      </c>
      <c r="D196" s="163" t="s">
        <v>920</v>
      </c>
      <c r="E196" s="387" t="s">
        <v>16</v>
      </c>
      <c r="F196" s="379" t="s">
        <v>136</v>
      </c>
      <c r="G196" s="165" t="s">
        <v>42</v>
      </c>
      <c r="H196" s="165" t="s">
        <v>217</v>
      </c>
      <c r="I196" s="165" t="s">
        <v>547</v>
      </c>
      <c r="J196" s="165" t="s">
        <v>548</v>
      </c>
      <c r="K196" s="433"/>
      <c r="L196" s="433"/>
      <c r="M196" s="433"/>
      <c r="N196" s="336" t="s">
        <v>921</v>
      </c>
      <c r="O196" s="254">
        <v>5.0</v>
      </c>
      <c r="P196" s="255">
        <v>4.0</v>
      </c>
      <c r="Q196" s="170"/>
      <c r="R196" s="171"/>
      <c r="S196" s="172"/>
      <c r="T196" s="173"/>
      <c r="U196" s="174"/>
      <c r="V196" s="175"/>
      <c r="W196" s="176"/>
      <c r="X196" s="176"/>
      <c r="Y196" s="182">
        <v>40.0</v>
      </c>
      <c r="Z196" s="178">
        <v>30.0</v>
      </c>
      <c r="AA196" s="179" t="s">
        <v>132</v>
      </c>
      <c r="AB196" s="180">
        <v>1.0</v>
      </c>
      <c r="AC196" s="181">
        <v>0.44895833333333335</v>
      </c>
      <c r="AD196" s="182" t="s">
        <v>140</v>
      </c>
      <c r="AE196" s="183" t="s">
        <v>132</v>
      </c>
      <c r="AF196" s="165" t="s">
        <v>166</v>
      </c>
      <c r="AG196" s="183">
        <v>1.33</v>
      </c>
      <c r="AH196" s="446">
        <v>45.45</v>
      </c>
      <c r="AI196" s="185">
        <v>15.0</v>
      </c>
      <c r="AJ196" s="183">
        <v>0.0</v>
      </c>
      <c r="AK196" s="186">
        <v>-1.41</v>
      </c>
      <c r="AL196" s="114"/>
      <c r="AM196" s="188">
        <f>AK196+AM190</f>
        <v>2069.98</v>
      </c>
      <c r="AN196" s="189">
        <f>IF(AM196&gt;AN190,AM196,AN190)</f>
        <v>2071.39</v>
      </c>
      <c r="AO196" s="189">
        <f>AM196-AN196</f>
        <v>-1.41</v>
      </c>
      <c r="AP196" s="190">
        <f>AO196/AN196</f>
        <v>-0.0006807023303</v>
      </c>
      <c r="AQ196" s="191">
        <f>AK196/AI196</f>
        <v>-0.094</v>
      </c>
      <c r="AR196" s="116"/>
      <c r="AS196" s="98"/>
      <c r="AT196" s="98"/>
      <c r="AU196" s="98"/>
      <c r="AV196" s="98"/>
      <c r="AW196" s="98"/>
      <c r="AX196" s="98"/>
      <c r="AY196" s="98"/>
      <c r="AZ196" s="98"/>
      <c r="BA196" s="98"/>
      <c r="BB196" s="98"/>
      <c r="BC196" s="98"/>
      <c r="BD196" s="98"/>
      <c r="BE196" s="98"/>
      <c r="BF196" s="98"/>
      <c r="BG196" s="98"/>
      <c r="BH196" s="98"/>
      <c r="BI196" s="98"/>
      <c r="BJ196" s="98"/>
      <c r="BK196" s="98"/>
      <c r="BL196" s="98"/>
      <c r="BM196" s="98"/>
      <c r="BN196" s="98"/>
    </row>
    <row r="197">
      <c r="A197" s="453"/>
      <c r="B197" s="128"/>
      <c r="C197" s="129"/>
      <c r="D197" s="130"/>
      <c r="E197" s="131"/>
      <c r="F197" s="132"/>
      <c r="G197" s="132"/>
      <c r="H197" s="132" t="str">
        <f>VLOOKUP(H196,VALIDATION!F:G,2,false)</f>
        <v>61f51d3aa4eaad5dc97704dd</v>
      </c>
      <c r="I197" s="133">
        <v>1.7</v>
      </c>
      <c r="J197" s="133">
        <v>2.4</v>
      </c>
      <c r="K197" s="130"/>
      <c r="L197" s="130"/>
      <c r="M197" s="130"/>
      <c r="N197" s="195"/>
      <c r="O197" s="168">
        <v>6.0</v>
      </c>
      <c r="P197" s="169">
        <v>4.0</v>
      </c>
      <c r="Q197" s="196"/>
      <c r="R197" s="197"/>
      <c r="S197" s="198"/>
      <c r="T197" s="199"/>
      <c r="U197" s="200"/>
      <c r="V197" s="201"/>
      <c r="W197" s="202"/>
      <c r="X197" s="202"/>
      <c r="Y197" s="206">
        <v>0.0</v>
      </c>
      <c r="Z197" s="204">
        <v>0.0</v>
      </c>
      <c r="AA197" s="205" t="s">
        <v>133</v>
      </c>
      <c r="AB197" s="141">
        <v>2.0</v>
      </c>
      <c r="AC197" s="142">
        <v>0.4492939814814815</v>
      </c>
      <c r="AD197" s="206" t="s">
        <v>179</v>
      </c>
      <c r="AE197" s="207" t="s">
        <v>132</v>
      </c>
      <c r="AF197" s="133" t="s">
        <v>133</v>
      </c>
      <c r="AG197" s="207">
        <v>1.29</v>
      </c>
      <c r="AH197" s="449">
        <v>46.86</v>
      </c>
      <c r="AI197" s="209"/>
      <c r="AJ197" s="207"/>
      <c r="AK197" s="210"/>
      <c r="AL197" s="114"/>
      <c r="AM197" s="211"/>
      <c r="AN197" s="132"/>
      <c r="AO197" s="132"/>
      <c r="AP197" s="149"/>
      <c r="AQ197" s="150"/>
      <c r="AR197" s="149"/>
      <c r="AS197" s="132"/>
      <c r="AT197" s="132"/>
      <c r="AU197" s="132"/>
      <c r="AV197" s="132"/>
      <c r="AW197" s="132"/>
      <c r="AX197" s="132"/>
      <c r="AY197" s="132"/>
      <c r="AZ197" s="132"/>
      <c r="BA197" s="132"/>
      <c r="BB197" s="132"/>
      <c r="BC197" s="132"/>
      <c r="BD197" s="132"/>
      <c r="BE197" s="132"/>
      <c r="BF197" s="132"/>
      <c r="BG197" s="132"/>
      <c r="BH197" s="132"/>
      <c r="BI197" s="132"/>
      <c r="BJ197" s="132"/>
      <c r="BK197" s="132"/>
      <c r="BL197" s="132"/>
      <c r="BM197" s="132"/>
      <c r="BN197" s="132"/>
    </row>
    <row r="198">
      <c r="A198" s="462"/>
      <c r="B198" s="215"/>
      <c r="C198" s="216"/>
      <c r="D198" s="217"/>
      <c r="E198" s="218"/>
      <c r="F198" s="219"/>
      <c r="G198" s="219"/>
      <c r="H198" s="219"/>
      <c r="I198" s="219"/>
      <c r="J198" s="219"/>
      <c r="K198" s="217"/>
      <c r="L198" s="217"/>
      <c r="M198" s="217"/>
      <c r="N198" s="287"/>
      <c r="O198" s="221">
        <v>6.0</v>
      </c>
      <c r="P198" s="222">
        <v>4.0</v>
      </c>
      <c r="Q198" s="298">
        <v>3.0</v>
      </c>
      <c r="R198" s="299">
        <v>6.0</v>
      </c>
      <c r="S198" s="300">
        <v>6.0</v>
      </c>
      <c r="T198" s="301">
        <v>7.0</v>
      </c>
      <c r="U198" s="227"/>
      <c r="V198" s="228"/>
      <c r="W198" s="229"/>
      <c r="X198" s="229"/>
      <c r="Y198" s="302"/>
      <c r="Z198" s="231"/>
      <c r="AA198" s="232"/>
      <c r="AB198" s="233"/>
      <c r="AC198" s="234"/>
      <c r="AD198" s="235" t="s">
        <v>142</v>
      </c>
      <c r="AE198" s="236"/>
      <c r="AF198" s="237"/>
      <c r="AG198" s="236"/>
      <c r="AH198" s="463"/>
      <c r="AI198" s="239"/>
      <c r="AJ198" s="240"/>
      <c r="AK198" s="241"/>
      <c r="AL198" s="114"/>
      <c r="AM198" s="243"/>
      <c r="AN198" s="219"/>
      <c r="AO198" s="219"/>
      <c r="AP198" s="244"/>
      <c r="AQ198" s="245"/>
      <c r="AR198" s="116"/>
      <c r="AS198" s="98"/>
      <c r="AT198" s="98"/>
      <c r="AU198" s="98"/>
      <c r="AV198" s="98"/>
      <c r="AW198" s="98"/>
      <c r="AX198" s="98"/>
      <c r="AY198" s="98"/>
      <c r="AZ198" s="98"/>
      <c r="BA198" s="98"/>
      <c r="BB198" s="98"/>
      <c r="BC198" s="98"/>
      <c r="BD198" s="98"/>
      <c r="BE198" s="98"/>
      <c r="BF198" s="98"/>
      <c r="BG198" s="98"/>
      <c r="BH198" s="98"/>
      <c r="BI198" s="98"/>
      <c r="BJ198" s="98"/>
      <c r="BK198" s="98"/>
      <c r="BL198" s="98"/>
      <c r="BM198" s="98"/>
      <c r="BN198" s="98"/>
    </row>
    <row r="199">
      <c r="A199" s="347" t="b">
        <v>0</v>
      </c>
      <c r="B199" s="247">
        <v>44594.0</v>
      </c>
      <c r="C199" s="248">
        <v>0.6135185185185185</v>
      </c>
      <c r="D199" s="249" t="s">
        <v>922</v>
      </c>
      <c r="E199" s="357" t="s">
        <v>16</v>
      </c>
      <c r="F199" s="358" t="s">
        <v>136</v>
      </c>
      <c r="G199" s="251" t="s">
        <v>42</v>
      </c>
      <c r="H199" s="251" t="s">
        <v>217</v>
      </c>
      <c r="I199" s="251" t="s">
        <v>520</v>
      </c>
      <c r="J199" s="251" t="s">
        <v>923</v>
      </c>
      <c r="K199" s="414"/>
      <c r="L199" s="414"/>
      <c r="M199" s="414"/>
      <c r="N199" s="286" t="s">
        <v>924</v>
      </c>
      <c r="O199" s="254">
        <v>6.0</v>
      </c>
      <c r="P199" s="255">
        <v>7.0</v>
      </c>
      <c r="Q199" s="284">
        <v>4.0</v>
      </c>
      <c r="R199" s="285">
        <v>2.0</v>
      </c>
      <c r="S199" s="172"/>
      <c r="T199" s="173"/>
      <c r="U199" s="174"/>
      <c r="V199" s="175"/>
      <c r="W199" s="176"/>
      <c r="X199" s="176"/>
      <c r="Y199" s="260">
        <v>40.0</v>
      </c>
      <c r="Z199" s="256">
        <v>0.0</v>
      </c>
      <c r="AA199" s="257" t="s">
        <v>132</v>
      </c>
      <c r="AB199" s="258">
        <v>1.0</v>
      </c>
      <c r="AC199" s="259">
        <v>0.5815046296296297</v>
      </c>
      <c r="AD199" s="260" t="s">
        <v>140</v>
      </c>
      <c r="AE199" s="261" t="s">
        <v>133</v>
      </c>
      <c r="AF199" s="251" t="s">
        <v>133</v>
      </c>
      <c r="AG199" s="261">
        <v>2.22</v>
      </c>
      <c r="AH199" s="464">
        <v>0.74</v>
      </c>
      <c r="AI199" s="263">
        <v>15.0</v>
      </c>
      <c r="AJ199" s="261">
        <v>0.0</v>
      </c>
      <c r="AK199" s="264">
        <v>-1.45</v>
      </c>
      <c r="AL199" s="114"/>
      <c r="AM199" s="265">
        <f>AK199+AM196</f>
        <v>2068.53</v>
      </c>
      <c r="AN199" s="266">
        <f>IF(AM199&gt;AN196,AM199,AN196)</f>
        <v>2071.39</v>
      </c>
      <c r="AO199" s="266">
        <f>AM199-AN199</f>
        <v>-2.86</v>
      </c>
      <c r="AP199" s="267">
        <f>AO199/AN199</f>
        <v>-0.001380715365</v>
      </c>
      <c r="AQ199" s="268">
        <f>AK199/AI199</f>
        <v>-0.09666666667</v>
      </c>
      <c r="AR199" s="149"/>
      <c r="AS199" s="132"/>
      <c r="AT199" s="132"/>
      <c r="AU199" s="132"/>
      <c r="AV199" s="132"/>
      <c r="AW199" s="132"/>
      <c r="AX199" s="132"/>
      <c r="AY199" s="132"/>
      <c r="AZ199" s="132"/>
      <c r="BA199" s="132"/>
      <c r="BB199" s="132"/>
      <c r="BC199" s="132"/>
      <c r="BD199" s="132"/>
      <c r="BE199" s="132"/>
      <c r="BF199" s="132"/>
      <c r="BG199" s="132"/>
      <c r="BH199" s="132"/>
      <c r="BI199" s="132"/>
      <c r="BJ199" s="132"/>
      <c r="BK199" s="132"/>
      <c r="BL199" s="132"/>
      <c r="BM199" s="132"/>
      <c r="BN199" s="132"/>
    </row>
    <row r="200">
      <c r="A200" s="454"/>
      <c r="B200" s="94"/>
      <c r="C200" s="95"/>
      <c r="D200" s="96"/>
      <c r="E200" s="97"/>
      <c r="F200" s="98"/>
      <c r="G200" s="98"/>
      <c r="H200" s="98" t="str">
        <f>VLOOKUP(H199,VALIDATION!F:G,2,false)</f>
        <v>61f51d3aa4eaad5dc97704dd</v>
      </c>
      <c r="I200" s="99">
        <v>1.75</v>
      </c>
      <c r="J200" s="99">
        <v>2.35</v>
      </c>
      <c r="K200" s="96"/>
      <c r="L200" s="96"/>
      <c r="M200" s="96"/>
      <c r="N200" s="270"/>
      <c r="O200" s="168">
        <v>6.0</v>
      </c>
      <c r="P200" s="169">
        <v>7.0</v>
      </c>
      <c r="Q200" s="294">
        <v>4.0</v>
      </c>
      <c r="R200" s="295">
        <v>2.0</v>
      </c>
      <c r="S200" s="198"/>
      <c r="T200" s="199"/>
      <c r="U200" s="200"/>
      <c r="V200" s="201"/>
      <c r="W200" s="202"/>
      <c r="X200" s="202"/>
      <c r="Y200" s="273">
        <v>40.0</v>
      </c>
      <c r="Z200" s="271">
        <v>0.0</v>
      </c>
      <c r="AA200" s="272" t="s">
        <v>132</v>
      </c>
      <c r="AB200" s="107">
        <v>2.0</v>
      </c>
      <c r="AC200" s="108">
        <v>0.5819907407407408</v>
      </c>
      <c r="AD200" s="273" t="s">
        <v>296</v>
      </c>
      <c r="AE200" s="274" t="s">
        <v>133</v>
      </c>
      <c r="AF200" s="99" t="s">
        <v>133</v>
      </c>
      <c r="AG200" s="274">
        <v>2.36</v>
      </c>
      <c r="AH200" s="411">
        <v>15.0</v>
      </c>
      <c r="AI200" s="276"/>
      <c r="AJ200" s="274"/>
      <c r="AK200" s="277"/>
      <c r="AL200" s="114"/>
      <c r="AM200" s="278"/>
      <c r="AN200" s="98"/>
      <c r="AO200" s="98"/>
      <c r="AP200" s="116"/>
      <c r="AQ200" s="117"/>
      <c r="AR200" s="116"/>
      <c r="AS200" s="98"/>
      <c r="AT200" s="98"/>
      <c r="AU200" s="98"/>
      <c r="AV200" s="98"/>
      <c r="AW200" s="98"/>
      <c r="AX200" s="98"/>
      <c r="AY200" s="98"/>
      <c r="AZ200" s="98"/>
      <c r="BA200" s="98"/>
      <c r="BB200" s="98"/>
      <c r="BC200" s="98"/>
      <c r="BD200" s="98"/>
      <c r="BE200" s="98"/>
      <c r="BF200" s="98"/>
      <c r="BG200" s="98"/>
      <c r="BH200" s="98"/>
      <c r="BI200" s="98"/>
      <c r="BJ200" s="98"/>
      <c r="BK200" s="98"/>
      <c r="BL200" s="98"/>
      <c r="BM200" s="98"/>
      <c r="BN200" s="98"/>
    </row>
    <row r="201">
      <c r="A201" s="453"/>
      <c r="B201" s="128"/>
      <c r="C201" s="129"/>
      <c r="D201" s="130"/>
      <c r="E201" s="131"/>
      <c r="F201" s="132"/>
      <c r="G201" s="132"/>
      <c r="H201" s="132"/>
      <c r="I201" s="132"/>
      <c r="J201" s="132"/>
      <c r="K201" s="130"/>
      <c r="L201" s="130"/>
      <c r="M201" s="130"/>
      <c r="N201" s="195"/>
      <c r="O201" s="168">
        <v>6.0</v>
      </c>
      <c r="P201" s="169">
        <v>7.0</v>
      </c>
      <c r="Q201" s="294">
        <v>4.0</v>
      </c>
      <c r="R201" s="295">
        <v>2.0</v>
      </c>
      <c r="S201" s="198"/>
      <c r="T201" s="199"/>
      <c r="U201" s="200"/>
      <c r="V201" s="201"/>
      <c r="W201" s="202"/>
      <c r="X201" s="202"/>
      <c r="Y201" s="206">
        <v>40.0</v>
      </c>
      <c r="Z201" s="204">
        <v>0.0</v>
      </c>
      <c r="AA201" s="205" t="s">
        <v>132</v>
      </c>
      <c r="AB201" s="141">
        <v>3.0</v>
      </c>
      <c r="AC201" s="142">
        <v>0.5826388888888889</v>
      </c>
      <c r="AD201" s="206" t="s">
        <v>296</v>
      </c>
      <c r="AE201" s="207" t="s">
        <v>133</v>
      </c>
      <c r="AF201" s="133" t="s">
        <v>133</v>
      </c>
      <c r="AG201" s="207">
        <v>2.3</v>
      </c>
      <c r="AH201" s="449">
        <v>0.26</v>
      </c>
      <c r="AI201" s="209"/>
      <c r="AJ201" s="207"/>
      <c r="AK201" s="210"/>
      <c r="AL201" s="114"/>
      <c r="AM201" s="211"/>
      <c r="AN201" s="132"/>
      <c r="AO201" s="132"/>
      <c r="AP201" s="149"/>
      <c r="AQ201" s="150"/>
      <c r="AR201" s="149"/>
      <c r="AS201" s="132"/>
      <c r="AT201" s="132"/>
      <c r="AU201" s="132"/>
      <c r="AV201" s="132"/>
      <c r="AW201" s="132"/>
      <c r="AX201" s="132"/>
      <c r="AY201" s="132"/>
      <c r="AZ201" s="132"/>
      <c r="BA201" s="132"/>
      <c r="BB201" s="132"/>
      <c r="BC201" s="132"/>
      <c r="BD201" s="132"/>
      <c r="BE201" s="132"/>
      <c r="BF201" s="132"/>
      <c r="BG201" s="132"/>
      <c r="BH201" s="132"/>
      <c r="BI201" s="132"/>
      <c r="BJ201" s="132"/>
      <c r="BK201" s="132"/>
      <c r="BL201" s="132"/>
      <c r="BM201" s="132"/>
      <c r="BN201" s="132"/>
    </row>
    <row r="202">
      <c r="A202" s="454"/>
      <c r="B202" s="94"/>
      <c r="C202" s="95"/>
      <c r="D202" s="96"/>
      <c r="E202" s="97"/>
      <c r="F202" s="98"/>
      <c r="G202" s="98"/>
      <c r="H202" s="98"/>
      <c r="I202" s="98"/>
      <c r="J202" s="98"/>
      <c r="K202" s="96"/>
      <c r="L202" s="96"/>
      <c r="M202" s="96"/>
      <c r="N202" s="270"/>
      <c r="O202" s="369"/>
      <c r="P202" s="370"/>
      <c r="Q202" s="196"/>
      <c r="R202" s="197"/>
      <c r="S202" s="198"/>
      <c r="T202" s="199"/>
      <c r="U202" s="200"/>
      <c r="V202" s="201"/>
      <c r="W202" s="202"/>
      <c r="X202" s="202"/>
      <c r="Y202" s="109"/>
      <c r="Z202" s="280"/>
      <c r="AA202" s="106"/>
      <c r="AB202" s="107">
        <v>4.0</v>
      </c>
      <c r="AC202" s="108">
        <v>0.5880208333333333</v>
      </c>
      <c r="AD202" s="273" t="s">
        <v>179</v>
      </c>
      <c r="AE202" s="274" t="s">
        <v>133</v>
      </c>
      <c r="AF202" s="99" t="s">
        <v>166</v>
      </c>
      <c r="AG202" s="274">
        <v>2.5</v>
      </c>
      <c r="AH202" s="411">
        <v>13.55</v>
      </c>
      <c r="AI202" s="276"/>
      <c r="AJ202" s="274"/>
      <c r="AK202" s="277"/>
      <c r="AL202" s="114"/>
      <c r="AM202" s="278"/>
      <c r="AN202" s="98"/>
      <c r="AO202" s="98"/>
      <c r="AP202" s="116"/>
      <c r="AQ202" s="117"/>
      <c r="AR202" s="116"/>
      <c r="AS202" s="98"/>
      <c r="AT202" s="98"/>
      <c r="AU202" s="98"/>
      <c r="AV202" s="98"/>
      <c r="AW202" s="98"/>
      <c r="AX202" s="98"/>
      <c r="AY202" s="98"/>
      <c r="AZ202" s="98"/>
      <c r="BA202" s="98"/>
      <c r="BB202" s="98"/>
      <c r="BC202" s="98"/>
      <c r="BD202" s="98"/>
      <c r="BE202" s="98"/>
      <c r="BF202" s="98"/>
      <c r="BG202" s="98"/>
      <c r="BH202" s="98"/>
      <c r="BI202" s="98"/>
      <c r="BJ202" s="98"/>
      <c r="BK202" s="98"/>
      <c r="BL202" s="98"/>
      <c r="BM202" s="98"/>
      <c r="BN202" s="98"/>
    </row>
    <row r="203">
      <c r="A203" s="455"/>
      <c r="B203" s="313"/>
      <c r="C203" s="314"/>
      <c r="D203" s="315"/>
      <c r="E203" s="316"/>
      <c r="F203" s="317"/>
      <c r="G203" s="317"/>
      <c r="H203" s="317"/>
      <c r="I203" s="328"/>
      <c r="J203" s="328"/>
      <c r="K203" s="315"/>
      <c r="L203" s="315"/>
      <c r="M203" s="315"/>
      <c r="N203" s="383"/>
      <c r="O203" s="221">
        <v>6.0</v>
      </c>
      <c r="P203" s="222">
        <v>7.0</v>
      </c>
      <c r="Q203" s="298">
        <v>6.0</v>
      </c>
      <c r="R203" s="299">
        <v>3.0</v>
      </c>
      <c r="S203" s="300">
        <v>3.0</v>
      </c>
      <c r="T203" s="301">
        <v>6.0</v>
      </c>
      <c r="U203" s="227"/>
      <c r="V203" s="228"/>
      <c r="W203" s="229"/>
      <c r="X203" s="229"/>
      <c r="Y203" s="322"/>
      <c r="Z203" s="493"/>
      <c r="AA203" s="418"/>
      <c r="AB203" s="343"/>
      <c r="AC203" s="326"/>
      <c r="AD203" s="322" t="s">
        <v>142</v>
      </c>
      <c r="AE203" s="327"/>
      <c r="AF203" s="328"/>
      <c r="AG203" s="327"/>
      <c r="AH203" s="444"/>
      <c r="AI203" s="330"/>
      <c r="AJ203" s="331"/>
      <c r="AK203" s="332"/>
      <c r="AL203" s="114"/>
      <c r="AM203" s="333"/>
      <c r="AN203" s="317"/>
      <c r="AO203" s="317"/>
      <c r="AP203" s="334"/>
      <c r="AQ203" s="335"/>
      <c r="AR203" s="149"/>
      <c r="AS203" s="132"/>
      <c r="AT203" s="132"/>
      <c r="AU203" s="132"/>
      <c r="AV203" s="132"/>
      <c r="AW203" s="132"/>
      <c r="AX203" s="132"/>
      <c r="AY203" s="132"/>
      <c r="AZ203" s="132"/>
      <c r="BA203" s="132"/>
      <c r="BB203" s="132"/>
      <c r="BC203" s="132"/>
      <c r="BD203" s="132"/>
      <c r="BE203" s="132"/>
      <c r="BF203" s="132"/>
      <c r="BG203" s="132"/>
      <c r="BH203" s="132"/>
      <c r="BI203" s="132"/>
      <c r="BJ203" s="132"/>
      <c r="BK203" s="132"/>
      <c r="BL203" s="132"/>
      <c r="BM203" s="132"/>
      <c r="BN203" s="132"/>
    </row>
    <row r="204">
      <c r="A204" s="451" t="b">
        <v>0</v>
      </c>
      <c r="B204" s="161">
        <v>44594.0</v>
      </c>
      <c r="C204" s="162">
        <v>0.6478472222222222</v>
      </c>
      <c r="D204" s="163" t="s">
        <v>925</v>
      </c>
      <c r="E204" s="387" t="s">
        <v>16</v>
      </c>
      <c r="F204" s="379" t="s">
        <v>136</v>
      </c>
      <c r="G204" s="165" t="s">
        <v>42</v>
      </c>
      <c r="H204" s="165" t="s">
        <v>504</v>
      </c>
      <c r="I204" s="165" t="s">
        <v>355</v>
      </c>
      <c r="J204" s="165" t="s">
        <v>437</v>
      </c>
      <c r="K204" s="433"/>
      <c r="L204" s="433"/>
      <c r="M204" s="433"/>
      <c r="N204" s="336" t="s">
        <v>921</v>
      </c>
      <c r="O204" s="254">
        <v>4.0</v>
      </c>
      <c r="P204" s="255">
        <v>2.0</v>
      </c>
      <c r="Q204" s="170"/>
      <c r="R204" s="171"/>
      <c r="S204" s="172"/>
      <c r="T204" s="173"/>
      <c r="U204" s="174"/>
      <c r="V204" s="175"/>
      <c r="W204" s="176"/>
      <c r="X204" s="176"/>
      <c r="Y204" s="182">
        <v>40.0</v>
      </c>
      <c r="Z204" s="178">
        <v>15.0</v>
      </c>
      <c r="AA204" s="179" t="s">
        <v>133</v>
      </c>
      <c r="AB204" s="180">
        <v>1.0</v>
      </c>
      <c r="AC204" s="181">
        <v>0.5840509259259259</v>
      </c>
      <c r="AD204" s="182" t="s">
        <v>140</v>
      </c>
      <c r="AE204" s="183" t="s">
        <v>132</v>
      </c>
      <c r="AF204" s="165" t="s">
        <v>166</v>
      </c>
      <c r="AG204" s="183">
        <v>1.19</v>
      </c>
      <c r="AH204" s="446">
        <v>39.47</v>
      </c>
      <c r="AI204" s="185">
        <v>15.0</v>
      </c>
      <c r="AJ204" s="183">
        <v>0.0</v>
      </c>
      <c r="AK204" s="186">
        <v>-1.31</v>
      </c>
      <c r="AL204" s="114"/>
      <c r="AM204" s="188">
        <f>AK204+AM199</f>
        <v>2067.22</v>
      </c>
      <c r="AN204" s="189">
        <f>IF(AM204&gt;AN199,AM204,AN199)</f>
        <v>2071.39</v>
      </c>
      <c r="AO204" s="189">
        <f>AM204-AN204</f>
        <v>-4.17</v>
      </c>
      <c r="AP204" s="190">
        <f>AO204/AN204</f>
        <v>-0.002013140934</v>
      </c>
      <c r="AQ204" s="191">
        <f>AK204/AI204</f>
        <v>-0.08733333333</v>
      </c>
      <c r="AR204" s="116"/>
      <c r="AS204" s="98"/>
      <c r="AT204" s="98"/>
      <c r="AU204" s="98"/>
      <c r="AV204" s="98"/>
      <c r="AW204" s="98"/>
      <c r="AX204" s="98"/>
      <c r="AY204" s="98"/>
      <c r="AZ204" s="98"/>
      <c r="BA204" s="98"/>
      <c r="BB204" s="98"/>
      <c r="BC204" s="98"/>
      <c r="BD204" s="98"/>
      <c r="BE204" s="98"/>
      <c r="BF204" s="98"/>
      <c r="BG204" s="98"/>
      <c r="BH204" s="98"/>
      <c r="BI204" s="98"/>
      <c r="BJ204" s="98"/>
      <c r="BK204" s="98"/>
      <c r="BL204" s="98"/>
      <c r="BM204" s="98"/>
      <c r="BN204" s="98"/>
    </row>
    <row r="205">
      <c r="A205" s="453"/>
      <c r="B205" s="128"/>
      <c r="C205" s="129"/>
      <c r="D205" s="130"/>
      <c r="E205" s="131"/>
      <c r="F205" s="132"/>
      <c r="G205" s="132"/>
      <c r="H205" s="132" t="str">
        <f>VLOOKUP(H204,VALIDATION!F:G,2,false)</f>
        <v>61f51d62a4eaad5dc97704e8</v>
      </c>
      <c r="I205" s="133">
        <v>1.62</v>
      </c>
      <c r="J205" s="133">
        <v>2.6</v>
      </c>
      <c r="K205" s="130"/>
      <c r="L205" s="130"/>
      <c r="M205" s="130"/>
      <c r="N205" s="195"/>
      <c r="O205" s="168">
        <v>5.0</v>
      </c>
      <c r="P205" s="169">
        <v>3.0</v>
      </c>
      <c r="Q205" s="196"/>
      <c r="R205" s="197"/>
      <c r="S205" s="198"/>
      <c r="T205" s="199"/>
      <c r="U205" s="200"/>
      <c r="V205" s="201"/>
      <c r="W205" s="202"/>
      <c r="X205" s="202"/>
      <c r="Y205" s="206">
        <v>40.0</v>
      </c>
      <c r="Z205" s="204">
        <v>40.0</v>
      </c>
      <c r="AA205" s="205" t="s">
        <v>133</v>
      </c>
      <c r="AB205" s="141">
        <v>2.0</v>
      </c>
      <c r="AC205" s="142">
        <v>0.5939930555555556</v>
      </c>
      <c r="AD205" s="206" t="s">
        <v>296</v>
      </c>
      <c r="AE205" s="207" t="s">
        <v>132</v>
      </c>
      <c r="AF205" s="133" t="s">
        <v>166</v>
      </c>
      <c r="AG205" s="207">
        <v>1.24</v>
      </c>
      <c r="AH205" s="449">
        <v>31.25</v>
      </c>
      <c r="AI205" s="209"/>
      <c r="AJ205" s="207"/>
      <c r="AK205" s="210"/>
      <c r="AL205" s="114"/>
      <c r="AM205" s="211"/>
      <c r="AN205" s="132"/>
      <c r="AO205" s="132"/>
      <c r="AP205" s="149"/>
      <c r="AQ205" s="150"/>
      <c r="AR205" s="149"/>
      <c r="AS205" s="132"/>
      <c r="AT205" s="132"/>
      <c r="AU205" s="132"/>
      <c r="AV205" s="132"/>
      <c r="AW205" s="132"/>
      <c r="AX205" s="132"/>
      <c r="AY205" s="132"/>
      <c r="AZ205" s="132"/>
      <c r="BA205" s="132"/>
      <c r="BB205" s="132"/>
      <c r="BC205" s="132"/>
      <c r="BD205" s="132"/>
      <c r="BE205" s="132"/>
      <c r="BF205" s="132"/>
      <c r="BG205" s="132"/>
      <c r="BH205" s="132"/>
      <c r="BI205" s="132"/>
      <c r="BJ205" s="132"/>
      <c r="BK205" s="132"/>
      <c r="BL205" s="132"/>
      <c r="BM205" s="132"/>
      <c r="BN205" s="132"/>
    </row>
    <row r="206">
      <c r="A206" s="454"/>
      <c r="B206" s="94"/>
      <c r="C206" s="95"/>
      <c r="D206" s="96"/>
      <c r="E206" s="97"/>
      <c r="F206" s="98"/>
      <c r="G206" s="98"/>
      <c r="H206" s="98"/>
      <c r="I206" s="98"/>
      <c r="J206" s="98"/>
      <c r="K206" s="96"/>
      <c r="L206" s="96"/>
      <c r="M206" s="96"/>
      <c r="N206" s="270"/>
      <c r="O206" s="168">
        <v>6.0</v>
      </c>
      <c r="P206" s="169">
        <v>3.0</v>
      </c>
      <c r="Q206" s="196"/>
      <c r="R206" s="197"/>
      <c r="S206" s="198"/>
      <c r="T206" s="199"/>
      <c r="U206" s="200"/>
      <c r="V206" s="201"/>
      <c r="W206" s="202"/>
      <c r="X206" s="202"/>
      <c r="Y206" s="109"/>
      <c r="Z206" s="280"/>
      <c r="AA206" s="106"/>
      <c r="AB206" s="107">
        <v>3.0</v>
      </c>
      <c r="AC206" s="108">
        <v>0.5954050925925926</v>
      </c>
      <c r="AD206" s="273" t="s">
        <v>179</v>
      </c>
      <c r="AE206" s="274" t="s">
        <v>132</v>
      </c>
      <c r="AF206" s="99" t="s">
        <v>133</v>
      </c>
      <c r="AG206" s="274">
        <v>1.19</v>
      </c>
      <c r="AH206" s="411">
        <v>72.03</v>
      </c>
      <c r="AI206" s="276"/>
      <c r="AJ206" s="274"/>
      <c r="AK206" s="277"/>
      <c r="AL206" s="114"/>
      <c r="AM206" s="278"/>
      <c r="AN206" s="98"/>
      <c r="AO206" s="98"/>
      <c r="AP206" s="116"/>
      <c r="AQ206" s="117"/>
      <c r="AR206" s="116"/>
      <c r="AS206" s="98"/>
      <c r="AT206" s="98"/>
      <c r="AU206" s="98"/>
      <c r="AV206" s="98"/>
      <c r="AW206" s="98"/>
      <c r="AX206" s="98"/>
      <c r="AY206" s="98"/>
      <c r="AZ206" s="98"/>
      <c r="BA206" s="98"/>
      <c r="BB206" s="98"/>
      <c r="BC206" s="98"/>
      <c r="BD206" s="98"/>
      <c r="BE206" s="98"/>
      <c r="BF206" s="98"/>
      <c r="BG206" s="98"/>
      <c r="BH206" s="98"/>
      <c r="BI206" s="98"/>
      <c r="BJ206" s="98"/>
      <c r="BK206" s="98"/>
      <c r="BL206" s="98"/>
      <c r="BM206" s="98"/>
      <c r="BN206" s="98"/>
    </row>
    <row r="207">
      <c r="A207" s="455"/>
      <c r="B207" s="128"/>
      <c r="C207" s="129"/>
      <c r="D207" s="130"/>
      <c r="E207" s="131"/>
      <c r="F207" s="132"/>
      <c r="G207" s="132"/>
      <c r="H207" s="132"/>
      <c r="I207" s="132"/>
      <c r="J207" s="132"/>
      <c r="K207" s="130"/>
      <c r="L207" s="130"/>
      <c r="M207" s="130"/>
      <c r="N207" s="195"/>
      <c r="O207" s="168">
        <v>6.0</v>
      </c>
      <c r="P207" s="169">
        <v>3.0</v>
      </c>
      <c r="Q207" s="294">
        <v>6.0</v>
      </c>
      <c r="R207" s="295">
        <v>7.0</v>
      </c>
      <c r="S207" s="296">
        <v>6.0</v>
      </c>
      <c r="T207" s="297">
        <v>2.0</v>
      </c>
      <c r="U207" s="200"/>
      <c r="V207" s="201"/>
      <c r="W207" s="202"/>
      <c r="X207" s="202"/>
      <c r="Y207" s="143"/>
      <c r="Z207" s="367"/>
      <c r="AA207" s="140"/>
      <c r="AB207" s="420"/>
      <c r="AC207" s="421"/>
      <c r="AD207" s="206" t="s">
        <v>142</v>
      </c>
      <c r="AE207" s="144"/>
      <c r="AF207" s="133"/>
      <c r="AG207" s="144"/>
      <c r="AH207" s="430"/>
      <c r="AI207" s="330"/>
      <c r="AJ207" s="331"/>
      <c r="AK207" s="332"/>
      <c r="AL207" s="114"/>
      <c r="AM207" s="333"/>
      <c r="AN207" s="317"/>
      <c r="AO207" s="317"/>
      <c r="AP207" s="334"/>
      <c r="AQ207" s="335"/>
      <c r="AR207" s="149"/>
      <c r="AS207" s="132"/>
      <c r="AT207" s="132"/>
      <c r="AU207" s="132"/>
      <c r="AV207" s="132"/>
      <c r="AW207" s="132"/>
      <c r="AX207" s="132"/>
      <c r="AY207" s="132"/>
      <c r="AZ207" s="132"/>
      <c r="BA207" s="132"/>
      <c r="BB207" s="132"/>
      <c r="BC207" s="132"/>
      <c r="BD207" s="132"/>
      <c r="BE207" s="132"/>
      <c r="BF207" s="132"/>
      <c r="BG207" s="132"/>
      <c r="BH207" s="132"/>
      <c r="BI207" s="132"/>
      <c r="BJ207" s="132"/>
      <c r="BK207" s="132"/>
      <c r="BL207" s="132"/>
      <c r="BM207" s="132"/>
      <c r="BN207" s="132"/>
    </row>
    <row r="208">
      <c r="A208" s="451" t="b">
        <v>0</v>
      </c>
      <c r="B208" s="161">
        <v>44594.0</v>
      </c>
      <c r="C208" s="162">
        <v>0.6882523148148149</v>
      </c>
      <c r="D208" s="163" t="s">
        <v>926</v>
      </c>
      <c r="E208" s="387" t="s">
        <v>16</v>
      </c>
      <c r="F208" s="379" t="s">
        <v>136</v>
      </c>
      <c r="G208" s="165" t="s">
        <v>44</v>
      </c>
      <c r="H208" s="165" t="s">
        <v>504</v>
      </c>
      <c r="I208" s="165" t="s">
        <v>191</v>
      </c>
      <c r="J208" s="165" t="s">
        <v>927</v>
      </c>
      <c r="K208" s="433"/>
      <c r="L208" s="433"/>
      <c r="M208" s="433"/>
      <c r="N208" s="336" t="s">
        <v>928</v>
      </c>
      <c r="O208" s="254">
        <v>4.0</v>
      </c>
      <c r="P208" s="255">
        <v>3.0</v>
      </c>
      <c r="Q208" s="170"/>
      <c r="R208" s="171"/>
      <c r="S208" s="172"/>
      <c r="T208" s="173"/>
      <c r="U208" s="174"/>
      <c r="V208" s="175"/>
      <c r="W208" s="176"/>
      <c r="X208" s="176"/>
      <c r="Y208" s="182">
        <v>0.0</v>
      </c>
      <c r="Z208" s="178">
        <v>0.0</v>
      </c>
      <c r="AA208" s="394"/>
      <c r="AB208" s="180">
        <v>1.0</v>
      </c>
      <c r="AC208" s="181">
        <v>0.5928125</v>
      </c>
      <c r="AD208" s="182" t="s">
        <v>140</v>
      </c>
      <c r="AE208" s="183" t="s">
        <v>132</v>
      </c>
      <c r="AF208" s="165" t="s">
        <v>166</v>
      </c>
      <c r="AG208" s="183">
        <v>1.71</v>
      </c>
      <c r="AH208" s="446">
        <v>14.08</v>
      </c>
      <c r="AI208" s="185">
        <v>10.0</v>
      </c>
      <c r="AJ208" s="183">
        <v>0.09</v>
      </c>
      <c r="AK208" s="186">
        <v>4.72</v>
      </c>
      <c r="AL208" s="114"/>
      <c r="AM208" s="188">
        <f>AK208+AM204</f>
        <v>2071.94</v>
      </c>
      <c r="AN208" s="189">
        <f>IF(AM208&gt;AN204,AM208,AN204)</f>
        <v>2071.94</v>
      </c>
      <c r="AO208" s="189">
        <f>AM208-AN208</f>
        <v>0</v>
      </c>
      <c r="AP208" s="190">
        <f>AO208/AN208</f>
        <v>0</v>
      </c>
      <c r="AQ208" s="191">
        <f>AK208/AI208</f>
        <v>0.472</v>
      </c>
      <c r="AR208" s="116"/>
      <c r="AS208" s="98"/>
      <c r="AT208" s="98"/>
      <c r="AU208" s="98"/>
      <c r="AV208" s="98"/>
      <c r="AW208" s="98"/>
      <c r="AX208" s="98"/>
      <c r="AY208" s="98"/>
      <c r="AZ208" s="98"/>
      <c r="BA208" s="98"/>
      <c r="BB208" s="98"/>
      <c r="BC208" s="98"/>
      <c r="BD208" s="98"/>
      <c r="BE208" s="98"/>
      <c r="BF208" s="98"/>
      <c r="BG208" s="98"/>
      <c r="BH208" s="98"/>
      <c r="BI208" s="98"/>
      <c r="BJ208" s="98"/>
      <c r="BK208" s="98"/>
      <c r="BL208" s="98"/>
      <c r="BM208" s="98"/>
      <c r="BN208" s="98"/>
    </row>
    <row r="209">
      <c r="A209" s="453"/>
      <c r="B209" s="128"/>
      <c r="C209" s="129"/>
      <c r="D209" s="130"/>
      <c r="E209" s="131"/>
      <c r="F209" s="132"/>
      <c r="G209" s="132"/>
      <c r="H209" s="132" t="str">
        <f>VLOOKUP(H208,VALIDATION!F:G,2,false)</f>
        <v>61f51d62a4eaad5dc97704e8</v>
      </c>
      <c r="I209" s="133">
        <v>3.1</v>
      </c>
      <c r="J209" s="133">
        <v>1.48</v>
      </c>
      <c r="K209" s="130"/>
      <c r="L209" s="130"/>
      <c r="M209" s="130"/>
      <c r="N209" s="397" t="s">
        <v>929</v>
      </c>
      <c r="O209" s="168">
        <v>4.0</v>
      </c>
      <c r="P209" s="169">
        <v>4.0</v>
      </c>
      <c r="Q209" s="196"/>
      <c r="R209" s="197"/>
      <c r="S209" s="198"/>
      <c r="T209" s="199"/>
      <c r="U209" s="200"/>
      <c r="V209" s="201"/>
      <c r="W209" s="202"/>
      <c r="X209" s="202"/>
      <c r="Y209" s="206">
        <v>0.0</v>
      </c>
      <c r="Z209" s="204">
        <v>0.0</v>
      </c>
      <c r="AA209" s="140"/>
      <c r="AB209" s="141">
        <v>2.0</v>
      </c>
      <c r="AC209" s="142">
        <v>0.5968402777777778</v>
      </c>
      <c r="AD209" s="206" t="s">
        <v>179</v>
      </c>
      <c r="AE209" s="207" t="s">
        <v>132</v>
      </c>
      <c r="AF209" s="133" t="s">
        <v>133</v>
      </c>
      <c r="AG209" s="207">
        <v>2.62</v>
      </c>
      <c r="AH209" s="449">
        <v>0.12</v>
      </c>
      <c r="AI209" s="209"/>
      <c r="AJ209" s="207"/>
      <c r="AK209" s="210"/>
      <c r="AL209" s="114"/>
      <c r="AM209" s="211"/>
      <c r="AN209" s="132"/>
      <c r="AO209" s="132"/>
      <c r="AP209" s="149"/>
      <c r="AQ209" s="150"/>
      <c r="AR209" s="149"/>
      <c r="AS209" s="132"/>
      <c r="AT209" s="132"/>
      <c r="AU209" s="132"/>
      <c r="AV209" s="132"/>
      <c r="AW209" s="132"/>
      <c r="AX209" s="132"/>
      <c r="AY209" s="132"/>
      <c r="AZ209" s="132"/>
      <c r="BA209" s="132"/>
      <c r="BB209" s="132"/>
      <c r="BC209" s="132"/>
      <c r="BD209" s="132"/>
      <c r="BE209" s="132"/>
      <c r="BF209" s="132"/>
      <c r="BG209" s="132"/>
      <c r="BH209" s="132"/>
      <c r="BI209" s="132"/>
      <c r="BJ209" s="132"/>
      <c r="BK209" s="132"/>
      <c r="BL209" s="132"/>
      <c r="BM209" s="132"/>
      <c r="BN209" s="132"/>
    </row>
    <row r="210">
      <c r="A210" s="454"/>
      <c r="B210" s="94"/>
      <c r="C210" s="95"/>
      <c r="D210" s="96"/>
      <c r="E210" s="97"/>
      <c r="F210" s="98"/>
      <c r="G210" s="98"/>
      <c r="H210" s="98"/>
      <c r="I210" s="98"/>
      <c r="J210" s="98"/>
      <c r="K210" s="96"/>
      <c r="L210" s="96"/>
      <c r="M210" s="96"/>
      <c r="N210" s="270"/>
      <c r="O210" s="168">
        <v>4.0</v>
      </c>
      <c r="P210" s="169">
        <v>4.0</v>
      </c>
      <c r="Q210" s="196"/>
      <c r="R210" s="197"/>
      <c r="S210" s="198"/>
      <c r="T210" s="199"/>
      <c r="U210" s="200"/>
      <c r="V210" s="201"/>
      <c r="W210" s="202"/>
      <c r="X210" s="202"/>
      <c r="Y210" s="273">
        <v>0.0</v>
      </c>
      <c r="Z210" s="271">
        <v>0.0</v>
      </c>
      <c r="AA210" s="106"/>
      <c r="AB210" s="107">
        <v>3.0</v>
      </c>
      <c r="AC210" s="108">
        <v>0.5969097222222223</v>
      </c>
      <c r="AD210" s="273" t="s">
        <v>179</v>
      </c>
      <c r="AE210" s="274" t="s">
        <v>132</v>
      </c>
      <c r="AF210" s="99" t="s">
        <v>133</v>
      </c>
      <c r="AG210" s="274">
        <v>2.62</v>
      </c>
      <c r="AH210" s="411">
        <v>9.14</v>
      </c>
      <c r="AI210" s="276"/>
      <c r="AJ210" s="274"/>
      <c r="AK210" s="277"/>
      <c r="AL210" s="114"/>
      <c r="AM210" s="278"/>
      <c r="AN210" s="98"/>
      <c r="AO210" s="98"/>
      <c r="AP210" s="116"/>
      <c r="AQ210" s="117"/>
      <c r="AR210" s="116"/>
      <c r="AS210" s="98"/>
      <c r="AT210" s="98"/>
      <c r="AU210" s="98"/>
      <c r="AV210" s="98"/>
      <c r="AW210" s="98"/>
      <c r="AX210" s="98"/>
      <c r="AY210" s="98"/>
      <c r="AZ210" s="98"/>
      <c r="BA210" s="98"/>
      <c r="BB210" s="98"/>
      <c r="BC210" s="98"/>
      <c r="BD210" s="98"/>
      <c r="BE210" s="98"/>
      <c r="BF210" s="98"/>
      <c r="BG210" s="98"/>
      <c r="BH210" s="98"/>
      <c r="BI210" s="98"/>
      <c r="BJ210" s="98"/>
      <c r="BK210" s="98"/>
      <c r="BL210" s="98"/>
      <c r="BM210" s="98"/>
      <c r="BN210" s="98"/>
    </row>
    <row r="211">
      <c r="A211" s="455"/>
      <c r="B211" s="313"/>
      <c r="C211" s="314"/>
      <c r="D211" s="315"/>
      <c r="E211" s="316"/>
      <c r="F211" s="317"/>
      <c r="G211" s="317"/>
      <c r="H211" s="317"/>
      <c r="I211" s="317"/>
      <c r="J211" s="317"/>
      <c r="K211" s="315"/>
      <c r="L211" s="315"/>
      <c r="M211" s="315"/>
      <c r="N211" s="383"/>
      <c r="O211" s="221">
        <v>6.0</v>
      </c>
      <c r="P211" s="222">
        <v>7.0</v>
      </c>
      <c r="Q211" s="298">
        <v>6.0</v>
      </c>
      <c r="R211" s="299">
        <v>4.0</v>
      </c>
      <c r="S211" s="300">
        <v>6.0</v>
      </c>
      <c r="T211" s="301">
        <v>3.0</v>
      </c>
      <c r="U211" s="227"/>
      <c r="V211" s="228"/>
      <c r="W211" s="229"/>
      <c r="X211" s="229"/>
      <c r="Y211" s="322"/>
      <c r="Z211" s="493"/>
      <c r="AA211" s="418"/>
      <c r="AB211" s="325"/>
      <c r="AC211" s="326"/>
      <c r="AD211" s="322" t="s">
        <v>142</v>
      </c>
      <c r="AE211" s="331"/>
      <c r="AF211" s="328"/>
      <c r="AG211" s="331"/>
      <c r="AH211" s="444"/>
      <c r="AI211" s="330"/>
      <c r="AJ211" s="331"/>
      <c r="AK211" s="332"/>
      <c r="AL211" s="114"/>
      <c r="AM211" s="333"/>
      <c r="AN211" s="317"/>
      <c r="AO211" s="317"/>
      <c r="AP211" s="334"/>
      <c r="AQ211" s="335"/>
      <c r="AR211" s="149"/>
      <c r="AS211" s="132"/>
      <c r="AT211" s="132"/>
      <c r="AU211" s="132"/>
      <c r="AV211" s="132"/>
      <c r="AW211" s="132"/>
      <c r="AX211" s="132"/>
      <c r="AY211" s="132"/>
      <c r="AZ211" s="132"/>
      <c r="BA211" s="132"/>
      <c r="BB211" s="132"/>
      <c r="BC211" s="132"/>
      <c r="BD211" s="132"/>
      <c r="BE211" s="132"/>
      <c r="BF211" s="132"/>
      <c r="BG211" s="132"/>
      <c r="BH211" s="132"/>
      <c r="BI211" s="132"/>
      <c r="BJ211" s="132"/>
      <c r="BK211" s="132"/>
      <c r="BL211" s="132"/>
      <c r="BM211" s="132"/>
      <c r="BN211" s="132"/>
    </row>
    <row r="212">
      <c r="A212" s="451" t="b">
        <v>0</v>
      </c>
      <c r="B212" s="161">
        <v>44594.0</v>
      </c>
      <c r="C212" s="162">
        <v>0.6882523148148149</v>
      </c>
      <c r="D212" s="163" t="s">
        <v>926</v>
      </c>
      <c r="E212" s="387" t="s">
        <v>16</v>
      </c>
      <c r="F212" s="379" t="s">
        <v>136</v>
      </c>
      <c r="G212" s="165" t="s">
        <v>44</v>
      </c>
      <c r="H212" s="165" t="s">
        <v>504</v>
      </c>
      <c r="I212" s="165" t="s">
        <v>191</v>
      </c>
      <c r="J212" s="165" t="s">
        <v>927</v>
      </c>
      <c r="K212" s="433"/>
      <c r="L212" s="433"/>
      <c r="M212" s="433"/>
      <c r="N212" s="336" t="s">
        <v>928</v>
      </c>
      <c r="O212" s="434">
        <v>5.0</v>
      </c>
      <c r="P212" s="435">
        <v>5.0</v>
      </c>
      <c r="Q212" s="170"/>
      <c r="R212" s="171"/>
      <c r="S212" s="172"/>
      <c r="T212" s="173"/>
      <c r="U212" s="174"/>
      <c r="V212" s="175"/>
      <c r="W212" s="176"/>
      <c r="X212" s="176"/>
      <c r="Y212" s="436">
        <v>0.0</v>
      </c>
      <c r="Z212" s="437">
        <v>0.0</v>
      </c>
      <c r="AA212" s="394" t="s">
        <v>133</v>
      </c>
      <c r="AB212" s="180">
        <v>1.0</v>
      </c>
      <c r="AC212" s="181">
        <v>0.6015625</v>
      </c>
      <c r="AD212" s="537" t="s">
        <v>140</v>
      </c>
      <c r="AE212" s="189" t="s">
        <v>133</v>
      </c>
      <c r="AF212" s="538" t="s">
        <v>166</v>
      </c>
      <c r="AG212" s="189">
        <v>1.65</v>
      </c>
      <c r="AH212" s="446">
        <v>15.38</v>
      </c>
      <c r="AI212" s="185">
        <v>10.0</v>
      </c>
      <c r="AJ212" s="183">
        <v>0.0</v>
      </c>
      <c r="AK212" s="186">
        <v>0.09</v>
      </c>
      <c r="AL212" s="114"/>
      <c r="AM212" s="188">
        <f>AK212+AM208</f>
        <v>2072.03</v>
      </c>
      <c r="AN212" s="189">
        <f>IF(AM212&gt;AN208,AM212,AN208)</f>
        <v>2072.03</v>
      </c>
      <c r="AO212" s="189">
        <f>AM212-AN212</f>
        <v>0</v>
      </c>
      <c r="AP212" s="190">
        <f>AO212/AN212</f>
        <v>0</v>
      </c>
      <c r="AQ212" s="191">
        <f>AK212/AI212</f>
        <v>0.009</v>
      </c>
      <c r="AR212" s="116"/>
      <c r="AS212" s="98"/>
      <c r="AT212" s="98"/>
      <c r="AU212" s="98"/>
      <c r="AV212" s="98"/>
      <c r="AW212" s="98"/>
      <c r="AX212" s="98"/>
      <c r="AY212" s="98"/>
      <c r="AZ212" s="98"/>
      <c r="BA212" s="98"/>
      <c r="BB212" s="98"/>
      <c r="BC212" s="98"/>
      <c r="BD212" s="98"/>
      <c r="BE212" s="98"/>
      <c r="BF212" s="98"/>
      <c r="BG212" s="98"/>
      <c r="BH212" s="98"/>
      <c r="BI212" s="98"/>
      <c r="BJ212" s="98"/>
      <c r="BK212" s="98"/>
      <c r="BL212" s="98"/>
      <c r="BM212" s="98"/>
      <c r="BN212" s="98"/>
    </row>
    <row r="213">
      <c r="A213" s="453"/>
      <c r="B213" s="128"/>
      <c r="C213" s="129"/>
      <c r="D213" s="130"/>
      <c r="E213" s="131"/>
      <c r="F213" s="132"/>
      <c r="G213" s="132"/>
      <c r="H213" s="132" t="str">
        <f>VLOOKUP(H212,VALIDATION!F:G,2,false)</f>
        <v>61f51d62a4eaad5dc97704e8</v>
      </c>
      <c r="I213" s="133">
        <v>3.1</v>
      </c>
      <c r="J213" s="133">
        <v>1.48</v>
      </c>
      <c r="K213" s="130"/>
      <c r="L213" s="130"/>
      <c r="M213" s="130"/>
      <c r="N213" s="397" t="s">
        <v>930</v>
      </c>
      <c r="O213" s="168">
        <v>5.0</v>
      </c>
      <c r="P213" s="169">
        <v>6.0</v>
      </c>
      <c r="Q213" s="196"/>
      <c r="R213" s="197"/>
      <c r="S213" s="198"/>
      <c r="T213" s="199"/>
      <c r="U213" s="200"/>
      <c r="V213" s="201"/>
      <c r="W213" s="202"/>
      <c r="X213" s="202"/>
      <c r="Y213" s="206">
        <v>0.0</v>
      </c>
      <c r="Z213" s="204">
        <v>0.0</v>
      </c>
      <c r="AA213" s="205" t="s">
        <v>132</v>
      </c>
      <c r="AB213" s="141">
        <v>2.0</v>
      </c>
      <c r="AC213" s="142">
        <v>0.6121180555555555</v>
      </c>
      <c r="AD213" s="206" t="s">
        <v>179</v>
      </c>
      <c r="AE213" s="207" t="s">
        <v>133</v>
      </c>
      <c r="AF213" s="133" t="s">
        <v>133</v>
      </c>
      <c r="AG213" s="207">
        <v>1.66</v>
      </c>
      <c r="AH213" s="449">
        <v>15.29</v>
      </c>
      <c r="AI213" s="209"/>
      <c r="AJ213" s="207"/>
      <c r="AK213" s="210"/>
      <c r="AL213" s="114"/>
      <c r="AM213" s="211"/>
      <c r="AN213" s="132"/>
      <c r="AO213" s="132"/>
      <c r="AP213" s="149"/>
      <c r="AQ213" s="150"/>
      <c r="AR213" s="149"/>
      <c r="AS213" s="132"/>
      <c r="AT213" s="132"/>
      <c r="AU213" s="132"/>
      <c r="AV213" s="132"/>
      <c r="AW213" s="132"/>
      <c r="AX213" s="132"/>
      <c r="AY213" s="132"/>
      <c r="AZ213" s="132"/>
      <c r="BA213" s="132"/>
      <c r="BB213" s="132"/>
      <c r="BC213" s="132"/>
      <c r="BD213" s="132"/>
      <c r="BE213" s="132"/>
      <c r="BF213" s="132"/>
      <c r="BG213" s="132"/>
      <c r="BH213" s="132"/>
      <c r="BI213" s="132"/>
      <c r="BJ213" s="132"/>
      <c r="BK213" s="132"/>
      <c r="BL213" s="132"/>
      <c r="BM213" s="132"/>
      <c r="BN213" s="132"/>
    </row>
    <row r="214">
      <c r="A214" s="462"/>
      <c r="B214" s="215"/>
      <c r="C214" s="216"/>
      <c r="D214" s="217"/>
      <c r="E214" s="218"/>
      <c r="F214" s="219"/>
      <c r="G214" s="219"/>
      <c r="H214" s="219"/>
      <c r="I214" s="219"/>
      <c r="J214" s="219"/>
      <c r="K214" s="217"/>
      <c r="L214" s="217"/>
      <c r="M214" s="217"/>
      <c r="N214" s="287"/>
      <c r="O214" s="221">
        <v>6.0</v>
      </c>
      <c r="P214" s="222">
        <v>7.0</v>
      </c>
      <c r="Q214" s="298">
        <v>6.0</v>
      </c>
      <c r="R214" s="299">
        <v>4.0</v>
      </c>
      <c r="S214" s="300">
        <v>6.0</v>
      </c>
      <c r="T214" s="301">
        <v>3.0</v>
      </c>
      <c r="U214" s="227"/>
      <c r="V214" s="228"/>
      <c r="W214" s="229"/>
      <c r="X214" s="229"/>
      <c r="Y214" s="302"/>
      <c r="Z214" s="231"/>
      <c r="AA214" s="232"/>
      <c r="AB214" s="233"/>
      <c r="AC214" s="234"/>
      <c r="AD214" s="235" t="s">
        <v>142</v>
      </c>
      <c r="AE214" s="236"/>
      <c r="AF214" s="237"/>
      <c r="AG214" s="236"/>
      <c r="AH214" s="463"/>
      <c r="AI214" s="239"/>
      <c r="AJ214" s="240"/>
      <c r="AK214" s="241"/>
      <c r="AL214" s="114"/>
      <c r="AM214" s="243"/>
      <c r="AN214" s="219"/>
      <c r="AO214" s="219"/>
      <c r="AP214" s="244"/>
      <c r="AQ214" s="245"/>
      <c r="AR214" s="116"/>
      <c r="AS214" s="98"/>
      <c r="AT214" s="98"/>
      <c r="AU214" s="98"/>
      <c r="AV214" s="98"/>
      <c r="AW214" s="98"/>
      <c r="AX214" s="98"/>
      <c r="AY214" s="98"/>
      <c r="AZ214" s="98"/>
      <c r="BA214" s="98"/>
      <c r="BB214" s="98"/>
      <c r="BC214" s="98"/>
      <c r="BD214" s="98"/>
      <c r="BE214" s="98"/>
      <c r="BF214" s="98"/>
      <c r="BG214" s="98"/>
      <c r="BH214" s="98"/>
      <c r="BI214" s="98"/>
      <c r="BJ214" s="98"/>
      <c r="BK214" s="98"/>
      <c r="BL214" s="98"/>
      <c r="BM214" s="98"/>
      <c r="BN214" s="98"/>
    </row>
    <row r="215">
      <c r="A215" s="347" t="b">
        <v>0</v>
      </c>
      <c r="B215" s="247">
        <v>44594.0</v>
      </c>
      <c r="C215" s="248">
        <v>0.6882523148148149</v>
      </c>
      <c r="D215" s="249" t="s">
        <v>926</v>
      </c>
      <c r="E215" s="357" t="s">
        <v>16</v>
      </c>
      <c r="F215" s="358" t="s">
        <v>136</v>
      </c>
      <c r="G215" s="251" t="s">
        <v>42</v>
      </c>
      <c r="H215" s="251" t="s">
        <v>504</v>
      </c>
      <c r="I215" s="251" t="s">
        <v>191</v>
      </c>
      <c r="J215" s="251" t="s">
        <v>927</v>
      </c>
      <c r="K215" s="414"/>
      <c r="L215" s="414"/>
      <c r="M215" s="414"/>
      <c r="N215" s="286" t="s">
        <v>921</v>
      </c>
      <c r="O215" s="254">
        <v>5.0</v>
      </c>
      <c r="P215" s="255">
        <v>6.0</v>
      </c>
      <c r="Q215" s="170"/>
      <c r="R215" s="171"/>
      <c r="S215" s="172"/>
      <c r="T215" s="173"/>
      <c r="U215" s="174"/>
      <c r="V215" s="175"/>
      <c r="W215" s="176"/>
      <c r="X215" s="176"/>
      <c r="Y215" s="260">
        <v>40.0</v>
      </c>
      <c r="Z215" s="256" t="s">
        <v>132</v>
      </c>
      <c r="AA215" s="257" t="s">
        <v>132</v>
      </c>
      <c r="AB215" s="258">
        <v>1.0</v>
      </c>
      <c r="AC215" s="259">
        <v>0.6166435185185185</v>
      </c>
      <c r="AD215" s="260" t="s">
        <v>140</v>
      </c>
      <c r="AE215" s="261" t="s">
        <v>133</v>
      </c>
      <c r="AF215" s="251" t="s">
        <v>166</v>
      </c>
      <c r="AG215" s="261">
        <v>1.42</v>
      </c>
      <c r="AH215" s="464">
        <v>17.85</v>
      </c>
      <c r="AI215" s="263">
        <v>15.0</v>
      </c>
      <c r="AJ215" s="261">
        <v>0.0</v>
      </c>
      <c r="AK215" s="264">
        <v>-4.24</v>
      </c>
      <c r="AL215" s="114"/>
      <c r="AM215" s="265">
        <f>AK215+AM212</f>
        <v>2067.79</v>
      </c>
      <c r="AN215" s="266">
        <f>IF(AM215&gt;AN212,AM215,AN212)</f>
        <v>2072.03</v>
      </c>
      <c r="AO215" s="266">
        <f>AM215-AN215</f>
        <v>-4.24</v>
      </c>
      <c r="AP215" s="267">
        <f>AO215/AN215</f>
        <v>-0.002046302418</v>
      </c>
      <c r="AQ215" s="268">
        <f>AK215/AI215</f>
        <v>-0.2826666667</v>
      </c>
      <c r="AR215" s="149"/>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c r="BN215" s="132"/>
    </row>
    <row r="216">
      <c r="A216" s="454"/>
      <c r="B216" s="94"/>
      <c r="C216" s="95"/>
      <c r="D216" s="96"/>
      <c r="E216" s="97"/>
      <c r="F216" s="98"/>
      <c r="G216" s="98"/>
      <c r="H216" s="98" t="str">
        <f>VLOOKUP(H215,VALIDATION!F:G,2,false)</f>
        <v>61f51d62a4eaad5dc97704e8</v>
      </c>
      <c r="I216" s="99">
        <v>3.1</v>
      </c>
      <c r="J216" s="99">
        <v>1.48</v>
      </c>
      <c r="K216" s="96"/>
      <c r="L216" s="96"/>
      <c r="M216" s="96"/>
      <c r="N216" s="270"/>
      <c r="O216" s="168">
        <v>6.0</v>
      </c>
      <c r="P216" s="169">
        <v>6.0</v>
      </c>
      <c r="Q216" s="196"/>
      <c r="R216" s="197"/>
      <c r="S216" s="198"/>
      <c r="T216" s="199"/>
      <c r="U216" s="200"/>
      <c r="V216" s="201"/>
      <c r="W216" s="202"/>
      <c r="X216" s="202"/>
      <c r="Y216" s="273">
        <v>3.0</v>
      </c>
      <c r="Z216" s="271">
        <v>6.0</v>
      </c>
      <c r="AA216" s="272" t="s">
        <v>132</v>
      </c>
      <c r="AB216" s="107">
        <v>2.0</v>
      </c>
      <c r="AC216" s="108">
        <v>0.6208333333333333</v>
      </c>
      <c r="AD216" s="273" t="s">
        <v>296</v>
      </c>
      <c r="AE216" s="274" t="s">
        <v>133</v>
      </c>
      <c r="AF216" s="99" t="s">
        <v>166</v>
      </c>
      <c r="AG216" s="274">
        <v>1.31</v>
      </c>
      <c r="AH216" s="411">
        <v>24.19</v>
      </c>
      <c r="AI216" s="276"/>
      <c r="AJ216" s="274"/>
      <c r="AK216" s="277"/>
      <c r="AL216" s="114"/>
      <c r="AM216" s="278"/>
      <c r="AN216" s="98"/>
      <c r="AO216" s="98"/>
      <c r="AP216" s="116"/>
      <c r="AQ216" s="117"/>
      <c r="AR216" s="116"/>
      <c r="AS216" s="98"/>
      <c r="AT216" s="98"/>
      <c r="AU216" s="98"/>
      <c r="AV216" s="98"/>
      <c r="AW216" s="98"/>
      <c r="AX216" s="98"/>
      <c r="AY216" s="98"/>
      <c r="AZ216" s="98"/>
      <c r="BA216" s="98"/>
      <c r="BB216" s="98"/>
      <c r="BC216" s="98"/>
      <c r="BD216" s="98"/>
      <c r="BE216" s="98"/>
      <c r="BF216" s="98"/>
      <c r="BG216" s="98"/>
      <c r="BH216" s="98"/>
      <c r="BI216" s="98"/>
      <c r="BJ216" s="98"/>
      <c r="BK216" s="98"/>
      <c r="BL216" s="98"/>
      <c r="BM216" s="98"/>
      <c r="BN216" s="98"/>
    </row>
    <row r="217">
      <c r="A217" s="453"/>
      <c r="B217" s="128"/>
      <c r="C217" s="129"/>
      <c r="D217" s="130"/>
      <c r="E217" s="131"/>
      <c r="F217" s="132"/>
      <c r="G217" s="132"/>
      <c r="H217" s="132"/>
      <c r="I217" s="132"/>
      <c r="J217" s="132"/>
      <c r="K217" s="130"/>
      <c r="L217" s="130"/>
      <c r="M217" s="130"/>
      <c r="N217" s="195"/>
      <c r="O217" s="168">
        <v>6.0</v>
      </c>
      <c r="P217" s="169">
        <v>7.0</v>
      </c>
      <c r="Q217" s="196"/>
      <c r="R217" s="197"/>
      <c r="S217" s="198"/>
      <c r="T217" s="199"/>
      <c r="U217" s="200"/>
      <c r="V217" s="201"/>
      <c r="W217" s="202"/>
      <c r="X217" s="202"/>
      <c r="Y217" s="206">
        <v>0.0</v>
      </c>
      <c r="Z217" s="204">
        <v>0.0</v>
      </c>
      <c r="AA217" s="140"/>
      <c r="AB217" s="420"/>
      <c r="AC217" s="142">
        <v>0.6664930555555556</v>
      </c>
      <c r="AD217" s="206" t="s">
        <v>179</v>
      </c>
      <c r="AE217" s="207" t="s">
        <v>133</v>
      </c>
      <c r="AF217" s="133" t="s">
        <v>133</v>
      </c>
      <c r="AG217" s="207">
        <v>1.23</v>
      </c>
      <c r="AH217" s="449">
        <v>46.37</v>
      </c>
      <c r="AI217" s="209"/>
      <c r="AJ217" s="207"/>
      <c r="AK217" s="210"/>
      <c r="AL217" s="114"/>
      <c r="AM217" s="211"/>
      <c r="AN217" s="132"/>
      <c r="AO217" s="132"/>
      <c r="AP217" s="149"/>
      <c r="AQ217" s="150"/>
      <c r="AR217" s="149"/>
      <c r="AS217" s="132"/>
      <c r="AT217" s="132"/>
      <c r="AU217" s="132"/>
      <c r="AV217" s="132"/>
      <c r="AW217" s="132"/>
      <c r="AX217" s="132"/>
      <c r="AY217" s="132"/>
      <c r="AZ217" s="132"/>
      <c r="BA217" s="132"/>
      <c r="BB217" s="132"/>
      <c r="BC217" s="132"/>
      <c r="BD217" s="132"/>
      <c r="BE217" s="132"/>
      <c r="BF217" s="132"/>
      <c r="BG217" s="132"/>
      <c r="BH217" s="132"/>
      <c r="BI217" s="132"/>
      <c r="BJ217" s="132"/>
      <c r="BK217" s="132"/>
      <c r="BL217" s="132"/>
      <c r="BM217" s="132"/>
      <c r="BN217" s="132"/>
    </row>
    <row r="218">
      <c r="A218" s="462"/>
      <c r="B218" s="215"/>
      <c r="C218" s="216"/>
      <c r="D218" s="217"/>
      <c r="E218" s="218"/>
      <c r="F218" s="219"/>
      <c r="G218" s="219"/>
      <c r="H218" s="219"/>
      <c r="I218" s="219"/>
      <c r="J218" s="219"/>
      <c r="K218" s="217"/>
      <c r="L218" s="217"/>
      <c r="M218" s="217"/>
      <c r="N218" s="287"/>
      <c r="O218" s="221">
        <v>6.0</v>
      </c>
      <c r="P218" s="222">
        <v>7.0</v>
      </c>
      <c r="Q218" s="298">
        <v>6.0</v>
      </c>
      <c r="R218" s="299">
        <v>4.0</v>
      </c>
      <c r="S218" s="300">
        <v>6.0</v>
      </c>
      <c r="T218" s="301">
        <v>3.0</v>
      </c>
      <c r="U218" s="227"/>
      <c r="V218" s="228"/>
      <c r="W218" s="229"/>
      <c r="X218" s="229"/>
      <c r="Y218" s="302"/>
      <c r="Z218" s="231"/>
      <c r="AA218" s="232"/>
      <c r="AB218" s="233"/>
      <c r="AC218" s="234"/>
      <c r="AD218" s="235" t="s">
        <v>142</v>
      </c>
      <c r="AE218" s="236"/>
      <c r="AF218" s="237"/>
      <c r="AG218" s="236"/>
      <c r="AH218" s="463"/>
      <c r="AI218" s="239"/>
      <c r="AJ218" s="240"/>
      <c r="AK218" s="241"/>
      <c r="AL218" s="114"/>
      <c r="AM218" s="243"/>
      <c r="AN218" s="219"/>
      <c r="AO218" s="219"/>
      <c r="AP218" s="244"/>
      <c r="AQ218" s="245"/>
      <c r="AR218" s="116"/>
      <c r="AS218" s="98"/>
      <c r="AT218" s="98"/>
      <c r="AU218" s="98"/>
      <c r="AV218" s="98"/>
      <c r="AW218" s="98"/>
      <c r="AX218" s="98"/>
      <c r="AY218" s="98"/>
      <c r="AZ218" s="98"/>
      <c r="BA218" s="98"/>
      <c r="BB218" s="98"/>
      <c r="BC218" s="98"/>
      <c r="BD218" s="98"/>
      <c r="BE218" s="98"/>
      <c r="BF218" s="98"/>
      <c r="BG218" s="98"/>
      <c r="BH218" s="98"/>
      <c r="BI218" s="98"/>
      <c r="BJ218" s="98"/>
      <c r="BK218" s="98"/>
      <c r="BL218" s="98"/>
      <c r="BM218" s="98"/>
      <c r="BN218" s="98"/>
    </row>
    <row r="219">
      <c r="A219" s="347" t="b">
        <v>0</v>
      </c>
      <c r="B219" s="247">
        <v>44594.0</v>
      </c>
      <c r="C219" s="248">
        <v>0.6478472222222222</v>
      </c>
      <c r="D219" s="249" t="s">
        <v>925</v>
      </c>
      <c r="E219" s="357" t="s">
        <v>16</v>
      </c>
      <c r="F219" s="358" t="s">
        <v>136</v>
      </c>
      <c r="G219" s="251" t="s">
        <v>47</v>
      </c>
      <c r="H219" s="251" t="s">
        <v>504</v>
      </c>
      <c r="I219" s="251" t="s">
        <v>355</v>
      </c>
      <c r="J219" s="251" t="s">
        <v>437</v>
      </c>
      <c r="K219" s="414"/>
      <c r="L219" s="414"/>
      <c r="M219" s="414"/>
      <c r="N219" s="286" t="s">
        <v>931</v>
      </c>
      <c r="O219" s="254">
        <v>6.0</v>
      </c>
      <c r="P219" s="255">
        <v>4.0</v>
      </c>
      <c r="Q219" s="284">
        <v>4.0</v>
      </c>
      <c r="R219" s="285">
        <v>4.0</v>
      </c>
      <c r="S219" s="172"/>
      <c r="T219" s="173"/>
      <c r="U219" s="174"/>
      <c r="V219" s="175"/>
      <c r="W219" s="176"/>
      <c r="X219" s="176"/>
      <c r="Y219" s="260">
        <v>0.0</v>
      </c>
      <c r="Z219" s="256">
        <v>0.0</v>
      </c>
      <c r="AA219" s="257" t="s">
        <v>132</v>
      </c>
      <c r="AB219" s="258">
        <v>1.0</v>
      </c>
      <c r="AC219" s="259">
        <v>0.61625</v>
      </c>
      <c r="AD219" s="260" t="s">
        <v>140</v>
      </c>
      <c r="AE219" s="261" t="s">
        <v>132</v>
      </c>
      <c r="AF219" s="251" t="s">
        <v>166</v>
      </c>
      <c r="AG219" s="261">
        <v>1.23</v>
      </c>
      <c r="AH219" s="464">
        <v>86.95</v>
      </c>
      <c r="AI219" s="263">
        <v>20.0</v>
      </c>
      <c r="AJ219" s="261">
        <v>0.0</v>
      </c>
      <c r="AK219" s="264">
        <v>-6.03</v>
      </c>
      <c r="AL219" s="114"/>
      <c r="AM219" s="265">
        <f>AK219+AM215</f>
        <v>2061.76</v>
      </c>
      <c r="AN219" s="266">
        <f>IF(AM219&gt;AN215,AM219,AN215)</f>
        <v>2072.03</v>
      </c>
      <c r="AO219" s="266">
        <f>AM219-AN219</f>
        <v>-10.27</v>
      </c>
      <c r="AP219" s="267">
        <f>AO219/AN219</f>
        <v>-0.004956491943</v>
      </c>
      <c r="AQ219" s="268">
        <f>AK219/AI219</f>
        <v>-0.3015</v>
      </c>
      <c r="AR219" s="149"/>
      <c r="AS219" s="132"/>
      <c r="AT219" s="132"/>
      <c r="AU219" s="132"/>
      <c r="AV219" s="132"/>
      <c r="AW219" s="132"/>
      <c r="AX219" s="132"/>
      <c r="AY219" s="132"/>
      <c r="AZ219" s="132"/>
      <c r="BA219" s="132"/>
      <c r="BB219" s="132"/>
      <c r="BC219" s="132"/>
      <c r="BD219" s="132"/>
      <c r="BE219" s="132"/>
      <c r="BF219" s="132"/>
      <c r="BG219" s="132"/>
      <c r="BH219" s="132"/>
      <c r="BI219" s="132"/>
      <c r="BJ219" s="132"/>
      <c r="BK219" s="132"/>
      <c r="BL219" s="132"/>
      <c r="BM219" s="132"/>
      <c r="BN219" s="132"/>
    </row>
    <row r="220">
      <c r="A220" s="454"/>
      <c r="B220" s="94"/>
      <c r="C220" s="95"/>
      <c r="D220" s="96"/>
      <c r="E220" s="97"/>
      <c r="F220" s="98"/>
      <c r="G220" s="98"/>
      <c r="H220" s="98" t="str">
        <f>VLOOKUP(H219,VALIDATION!F:G,2,false)</f>
        <v>61f51d62a4eaad5dc97704e8</v>
      </c>
      <c r="I220" s="99">
        <v>1.62</v>
      </c>
      <c r="J220" s="99">
        <v>2.6</v>
      </c>
      <c r="K220" s="96"/>
      <c r="L220" s="96"/>
      <c r="M220" s="96"/>
      <c r="N220" s="279" t="s">
        <v>932</v>
      </c>
      <c r="O220" s="168">
        <v>6.0</v>
      </c>
      <c r="P220" s="169">
        <v>4.0</v>
      </c>
      <c r="Q220" s="294">
        <v>5.0</v>
      </c>
      <c r="R220" s="295">
        <v>4.0</v>
      </c>
      <c r="S220" s="198"/>
      <c r="T220" s="199"/>
      <c r="U220" s="200"/>
      <c r="V220" s="201"/>
      <c r="W220" s="202"/>
      <c r="X220" s="202"/>
      <c r="Y220" s="273">
        <v>0.0</v>
      </c>
      <c r="Z220" s="271">
        <v>0.0</v>
      </c>
      <c r="AA220" s="272" t="s">
        <v>133</v>
      </c>
      <c r="AB220" s="107">
        <v>2.0</v>
      </c>
      <c r="AC220" s="108">
        <v>0.6174074074074074</v>
      </c>
      <c r="AD220" s="273" t="s">
        <v>179</v>
      </c>
      <c r="AE220" s="274" t="s">
        <v>132</v>
      </c>
      <c r="AF220" s="99" t="s">
        <v>133</v>
      </c>
      <c r="AG220" s="274">
        <v>1.15</v>
      </c>
      <c r="AH220" s="411">
        <v>93.0</v>
      </c>
      <c r="AI220" s="276"/>
      <c r="AJ220" s="274"/>
      <c r="AK220" s="277"/>
      <c r="AL220" s="114"/>
      <c r="AM220" s="278"/>
      <c r="AN220" s="98"/>
      <c r="AO220" s="98"/>
      <c r="AP220" s="116"/>
      <c r="AQ220" s="117"/>
      <c r="AR220" s="116"/>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row>
    <row r="221">
      <c r="A221" s="455"/>
      <c r="B221" s="313"/>
      <c r="C221" s="314"/>
      <c r="D221" s="315"/>
      <c r="E221" s="316"/>
      <c r="F221" s="317"/>
      <c r="G221" s="317"/>
      <c r="H221" s="317"/>
      <c r="I221" s="317"/>
      <c r="J221" s="317"/>
      <c r="K221" s="315"/>
      <c r="L221" s="315"/>
      <c r="M221" s="315"/>
      <c r="N221" s="383"/>
      <c r="O221" s="338">
        <v>6.0</v>
      </c>
      <c r="P221" s="339">
        <v>3.0</v>
      </c>
      <c r="Q221" s="340">
        <v>6.0</v>
      </c>
      <c r="R221" s="341">
        <v>7.0</v>
      </c>
      <c r="S221" s="371">
        <v>6.0</v>
      </c>
      <c r="T221" s="372">
        <v>2.0</v>
      </c>
      <c r="U221" s="227"/>
      <c r="V221" s="228"/>
      <c r="W221" s="229"/>
      <c r="X221" s="229"/>
      <c r="Y221" s="342"/>
      <c r="Z221" s="323"/>
      <c r="AA221" s="324"/>
      <c r="AB221" s="343"/>
      <c r="AC221" s="326"/>
      <c r="AD221" s="322"/>
      <c r="AE221" s="327"/>
      <c r="AF221" s="328"/>
      <c r="AG221" s="327"/>
      <c r="AH221" s="444"/>
      <c r="AI221" s="330"/>
      <c r="AJ221" s="331"/>
      <c r="AK221" s="332"/>
      <c r="AL221" s="114"/>
      <c r="AM221" s="333"/>
      <c r="AN221" s="317"/>
      <c r="AO221" s="317"/>
      <c r="AP221" s="334"/>
      <c r="AQ221" s="335"/>
      <c r="AR221" s="149"/>
      <c r="AS221" s="132"/>
      <c r="AT221" s="132"/>
      <c r="AU221" s="132"/>
      <c r="AV221" s="132"/>
      <c r="AW221" s="132"/>
      <c r="AX221" s="132"/>
      <c r="AY221" s="132"/>
      <c r="AZ221" s="132"/>
      <c r="BA221" s="132"/>
      <c r="BB221" s="132"/>
      <c r="BC221" s="132"/>
      <c r="BD221" s="132"/>
      <c r="BE221" s="132"/>
      <c r="BF221" s="132"/>
      <c r="BG221" s="132"/>
      <c r="BH221" s="132"/>
      <c r="BI221" s="132"/>
      <c r="BJ221" s="132"/>
      <c r="BK221" s="132"/>
      <c r="BL221" s="132"/>
      <c r="BM221" s="132"/>
      <c r="BN221" s="132"/>
    </row>
    <row r="222">
      <c r="A222" s="451" t="b">
        <v>0</v>
      </c>
      <c r="B222" s="161">
        <v>44594.0</v>
      </c>
      <c r="C222" s="162">
        <v>0.7176041666666667</v>
      </c>
      <c r="D222" s="163" t="s">
        <v>933</v>
      </c>
      <c r="E222" s="387" t="s">
        <v>16</v>
      </c>
      <c r="F222" s="379" t="s">
        <v>136</v>
      </c>
      <c r="G222" s="165" t="s">
        <v>42</v>
      </c>
      <c r="H222" s="165" t="s">
        <v>222</v>
      </c>
      <c r="I222" s="165" t="s">
        <v>934</v>
      </c>
      <c r="J222" s="165" t="s">
        <v>905</v>
      </c>
      <c r="K222" s="433"/>
      <c r="L222" s="433"/>
      <c r="M222" s="433"/>
      <c r="N222" s="336" t="s">
        <v>921</v>
      </c>
      <c r="O222" s="254">
        <v>6.0</v>
      </c>
      <c r="P222" s="255">
        <v>5.0</v>
      </c>
      <c r="Q222" s="170"/>
      <c r="R222" s="171"/>
      <c r="S222" s="172"/>
      <c r="T222" s="173"/>
      <c r="U222" s="174"/>
      <c r="V222" s="175"/>
      <c r="W222" s="176"/>
      <c r="X222" s="176"/>
      <c r="Y222" s="182">
        <v>30.0</v>
      </c>
      <c r="Z222" s="178">
        <v>30.0</v>
      </c>
      <c r="AA222" s="179" t="s">
        <v>132</v>
      </c>
      <c r="AB222" s="180">
        <v>1.0</v>
      </c>
      <c r="AC222" s="613">
        <v>0.6581018518518519</v>
      </c>
      <c r="AD222" s="182" t="s">
        <v>140</v>
      </c>
      <c r="AE222" s="183" t="s">
        <v>132</v>
      </c>
      <c r="AF222" s="165" t="s">
        <v>166</v>
      </c>
      <c r="AG222" s="183">
        <v>1.42</v>
      </c>
      <c r="AH222" s="446">
        <v>17.85</v>
      </c>
      <c r="AI222" s="185">
        <v>15.0</v>
      </c>
      <c r="AJ222" s="183">
        <v>0.0</v>
      </c>
      <c r="AK222" s="186">
        <v>-2.66</v>
      </c>
      <c r="AL222" s="114"/>
      <c r="AM222" s="188">
        <f>AK222+AM219</f>
        <v>2059.1</v>
      </c>
      <c r="AN222" s="189">
        <f>IF(AM222&gt;AN219,AM222,AN219)</f>
        <v>2072.03</v>
      </c>
      <c r="AO222" s="189">
        <f>AM222-AN222</f>
        <v>-12.93</v>
      </c>
      <c r="AP222" s="190">
        <f>AO222/AN222</f>
        <v>-0.006240257139</v>
      </c>
      <c r="AQ222" s="191">
        <f>AK222/AI222</f>
        <v>-0.1773333333</v>
      </c>
      <c r="AR222" s="116"/>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row>
    <row r="223">
      <c r="A223" s="453"/>
      <c r="B223" s="128"/>
      <c r="C223" s="129"/>
      <c r="D223" s="130"/>
      <c r="E223" s="131"/>
      <c r="F223" s="132"/>
      <c r="G223" s="132"/>
      <c r="H223" s="132" t="str">
        <f>VLOOKUP(H222,VALIDATION!F:G,2,false)</f>
        <v>61f51d73a4eaad5dc97704ec</v>
      </c>
      <c r="I223" s="133">
        <v>2.1</v>
      </c>
      <c r="J223" s="133">
        <v>1.9</v>
      </c>
      <c r="K223" s="130"/>
      <c r="L223" s="130"/>
      <c r="M223" s="130"/>
      <c r="N223" s="195"/>
      <c r="O223" s="168">
        <v>6.0</v>
      </c>
      <c r="P223" s="169">
        <v>5.0</v>
      </c>
      <c r="Q223" s="196"/>
      <c r="R223" s="197"/>
      <c r="S223" s="198"/>
      <c r="T223" s="199"/>
      <c r="U223" s="200"/>
      <c r="V223" s="201"/>
      <c r="W223" s="202"/>
      <c r="X223" s="202"/>
      <c r="Y223" s="206">
        <v>40.0</v>
      </c>
      <c r="Z223" s="204">
        <v>30.0</v>
      </c>
      <c r="AA223" s="205" t="s">
        <v>132</v>
      </c>
      <c r="AB223" s="141">
        <v>2.0</v>
      </c>
      <c r="AC223" s="142">
        <v>0.6582870370370371</v>
      </c>
      <c r="AD223" s="206" t="s">
        <v>140</v>
      </c>
      <c r="AE223" s="207" t="s">
        <v>132</v>
      </c>
      <c r="AF223" s="133" t="s">
        <v>166</v>
      </c>
      <c r="AG223" s="207">
        <v>1.34</v>
      </c>
      <c r="AH223" s="449">
        <v>22.05</v>
      </c>
      <c r="AI223" s="209"/>
      <c r="AJ223" s="207"/>
      <c r="AK223" s="210"/>
      <c r="AL223" s="114"/>
      <c r="AM223" s="211"/>
      <c r="AN223" s="132"/>
      <c r="AO223" s="132"/>
      <c r="AP223" s="149"/>
      <c r="AQ223" s="150"/>
      <c r="AR223" s="149"/>
      <c r="AS223" s="132"/>
      <c r="AT223" s="132"/>
      <c r="AU223" s="132"/>
      <c r="AV223" s="132"/>
      <c r="AW223" s="132"/>
      <c r="AX223" s="132"/>
      <c r="AY223" s="132"/>
      <c r="AZ223" s="132"/>
      <c r="BA223" s="132"/>
      <c r="BB223" s="132"/>
      <c r="BC223" s="132"/>
      <c r="BD223" s="132"/>
      <c r="BE223" s="132"/>
      <c r="BF223" s="132"/>
      <c r="BG223" s="132"/>
      <c r="BH223" s="132"/>
      <c r="BI223" s="132"/>
      <c r="BJ223" s="132"/>
      <c r="BK223" s="132"/>
      <c r="BL223" s="132"/>
      <c r="BM223" s="132"/>
      <c r="BN223" s="132"/>
    </row>
    <row r="224">
      <c r="A224" s="454"/>
      <c r="B224" s="94"/>
      <c r="C224" s="95"/>
      <c r="D224" s="96"/>
      <c r="E224" s="97"/>
      <c r="F224" s="98"/>
      <c r="G224" s="98"/>
      <c r="H224" s="98"/>
      <c r="I224" s="98"/>
      <c r="J224" s="98"/>
      <c r="K224" s="96"/>
      <c r="L224" s="96"/>
      <c r="M224" s="96"/>
      <c r="N224" s="270"/>
      <c r="O224" s="168">
        <v>7.0</v>
      </c>
      <c r="P224" s="169">
        <v>5.0</v>
      </c>
      <c r="Q224" s="196"/>
      <c r="R224" s="197"/>
      <c r="S224" s="198"/>
      <c r="T224" s="199"/>
      <c r="U224" s="200"/>
      <c r="V224" s="201"/>
      <c r="W224" s="202"/>
      <c r="X224" s="202"/>
      <c r="Y224" s="273">
        <v>0.0</v>
      </c>
      <c r="Z224" s="271">
        <v>0.0</v>
      </c>
      <c r="AA224" s="272" t="s">
        <v>133</v>
      </c>
      <c r="AB224" s="281"/>
      <c r="AC224" s="108">
        <v>0.6588888888888889</v>
      </c>
      <c r="AD224" s="273" t="s">
        <v>179</v>
      </c>
      <c r="AE224" s="274" t="s">
        <v>132</v>
      </c>
      <c r="AF224" s="99" t="s">
        <v>133</v>
      </c>
      <c r="AG224" s="274">
        <v>1.29</v>
      </c>
      <c r="AH224" s="411">
        <v>42.56</v>
      </c>
      <c r="AI224" s="276"/>
      <c r="AJ224" s="274"/>
      <c r="AK224" s="277"/>
      <c r="AL224" s="114"/>
      <c r="AM224" s="278"/>
      <c r="AN224" s="98"/>
      <c r="AO224" s="98"/>
      <c r="AP224" s="116"/>
      <c r="AQ224" s="117"/>
      <c r="AR224" s="116"/>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row>
    <row r="225">
      <c r="A225" s="455"/>
      <c r="B225" s="128"/>
      <c r="C225" s="129"/>
      <c r="D225" s="130"/>
      <c r="E225" s="131"/>
      <c r="F225" s="132"/>
      <c r="G225" s="132"/>
      <c r="H225" s="132"/>
      <c r="I225" s="132"/>
      <c r="J225" s="132"/>
      <c r="K225" s="130"/>
      <c r="L225" s="130"/>
      <c r="M225" s="130"/>
      <c r="N225" s="195"/>
      <c r="O225" s="168">
        <v>7.0</v>
      </c>
      <c r="P225" s="169">
        <v>5.0</v>
      </c>
      <c r="Q225" s="294">
        <v>3.0</v>
      </c>
      <c r="R225" s="295">
        <v>6.0</v>
      </c>
      <c r="S225" s="296">
        <v>6.0</v>
      </c>
      <c r="T225" s="297">
        <v>1.0</v>
      </c>
      <c r="U225" s="200"/>
      <c r="V225" s="201"/>
      <c r="W225" s="202"/>
      <c r="X225" s="202"/>
      <c r="Y225" s="143"/>
      <c r="Z225" s="367"/>
      <c r="AA225" s="140"/>
      <c r="AB225" s="420"/>
      <c r="AC225" s="421"/>
      <c r="AD225" s="206" t="s">
        <v>142</v>
      </c>
      <c r="AE225" s="144"/>
      <c r="AF225" s="133"/>
      <c r="AG225" s="144"/>
      <c r="AH225" s="430"/>
      <c r="AI225" s="330"/>
      <c r="AJ225" s="331"/>
      <c r="AK225" s="332"/>
      <c r="AL225" s="114"/>
      <c r="AM225" s="333"/>
      <c r="AN225" s="317"/>
      <c r="AO225" s="317"/>
      <c r="AP225" s="334"/>
      <c r="AQ225" s="335"/>
      <c r="AR225" s="149"/>
      <c r="AS225" s="132"/>
      <c r="AT225" s="132"/>
      <c r="AU225" s="132"/>
      <c r="AV225" s="132"/>
      <c r="AW225" s="132"/>
      <c r="AX225" s="132"/>
      <c r="AY225" s="132"/>
      <c r="AZ225" s="132"/>
      <c r="BA225" s="132"/>
      <c r="BB225" s="132"/>
      <c r="BC225" s="132"/>
      <c r="BD225" s="132"/>
      <c r="BE225" s="132"/>
      <c r="BF225" s="132"/>
      <c r="BG225" s="132"/>
      <c r="BH225" s="132"/>
      <c r="BI225" s="132"/>
      <c r="BJ225" s="132"/>
      <c r="BK225" s="132"/>
      <c r="BL225" s="132"/>
      <c r="BM225" s="132"/>
      <c r="BN225" s="132"/>
    </row>
    <row r="226">
      <c r="A226" s="614" t="b">
        <v>0</v>
      </c>
      <c r="B226" s="161">
        <v>44595.0</v>
      </c>
      <c r="C226" s="615">
        <v>0.0759375</v>
      </c>
      <c r="D226" s="163" t="s">
        <v>935</v>
      </c>
      <c r="E226" s="387" t="s">
        <v>16</v>
      </c>
      <c r="F226" s="379" t="s">
        <v>136</v>
      </c>
      <c r="G226" s="165" t="s">
        <v>42</v>
      </c>
      <c r="H226" s="165" t="s">
        <v>467</v>
      </c>
      <c r="I226" s="165" t="s">
        <v>214</v>
      </c>
      <c r="J226" s="165" t="s">
        <v>490</v>
      </c>
      <c r="K226" s="433"/>
      <c r="L226" s="433"/>
      <c r="M226" s="433"/>
      <c r="N226" s="336" t="s">
        <v>936</v>
      </c>
      <c r="O226" s="254">
        <v>0.0</v>
      </c>
      <c r="P226" s="255">
        <v>3.0</v>
      </c>
      <c r="Q226" s="284"/>
      <c r="R226" s="171"/>
      <c r="S226" s="172"/>
      <c r="T226" s="173"/>
      <c r="U226" s="174"/>
      <c r="V226" s="175"/>
      <c r="W226" s="176"/>
      <c r="X226" s="176"/>
      <c r="Y226" s="182">
        <v>40.0</v>
      </c>
      <c r="Z226" s="178" t="s">
        <v>132</v>
      </c>
      <c r="AA226" s="179" t="s">
        <v>132</v>
      </c>
      <c r="AB226" s="180">
        <v>1.0</v>
      </c>
      <c r="AC226" s="181">
        <v>0.005381944444444444</v>
      </c>
      <c r="AD226" s="182" t="s">
        <v>140</v>
      </c>
      <c r="AE226" s="183" t="s">
        <v>133</v>
      </c>
      <c r="AF226" s="165" t="s">
        <v>166</v>
      </c>
      <c r="AG226" s="183">
        <v>1.52</v>
      </c>
      <c r="AH226" s="446">
        <v>1.26</v>
      </c>
      <c r="AI226" s="185">
        <v>20.0</v>
      </c>
      <c r="AJ226" s="183">
        <v>0.0</v>
      </c>
      <c r="AK226" s="186">
        <v>0.17</v>
      </c>
      <c r="AL226" s="114"/>
      <c r="AM226" s="188">
        <f>AK226+AM222</f>
        <v>2059.27</v>
      </c>
      <c r="AN226" s="189">
        <f>IF(AM226&gt;AN222,AM226,AN222)</f>
        <v>2072.03</v>
      </c>
      <c r="AO226" s="189">
        <f>AM226-AN226</f>
        <v>-12.76</v>
      </c>
      <c r="AP226" s="190">
        <f>AO226/AN226</f>
        <v>-0.006158211995</v>
      </c>
      <c r="AQ226" s="191">
        <f>AK226/AI226</f>
        <v>0.0085</v>
      </c>
      <c r="AR226" s="116"/>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row>
    <row r="227">
      <c r="A227" s="616" t="b">
        <v>0</v>
      </c>
      <c r="B227" s="128"/>
      <c r="C227" s="129"/>
      <c r="D227" s="130"/>
      <c r="E227" s="131"/>
      <c r="F227" s="132"/>
      <c r="G227" s="132"/>
      <c r="H227" s="132" t="str">
        <f>VLOOKUP(H226,VALIDATION!F:G,2,false)</f>
        <v>61f51d4fa4eaad5dc97704e1</v>
      </c>
      <c r="I227" s="133">
        <v>1.51</v>
      </c>
      <c r="J227" s="133">
        <v>2.88</v>
      </c>
      <c r="K227" s="130"/>
      <c r="L227" s="130"/>
      <c r="M227" s="130"/>
      <c r="N227" s="195"/>
      <c r="O227" s="168">
        <v>0.0</v>
      </c>
      <c r="P227" s="169">
        <v>3.0</v>
      </c>
      <c r="Q227" s="196"/>
      <c r="R227" s="197"/>
      <c r="S227" s="198"/>
      <c r="T227" s="199"/>
      <c r="U227" s="200"/>
      <c r="V227" s="201"/>
      <c r="W227" s="202"/>
      <c r="X227" s="202"/>
      <c r="Y227" s="206">
        <v>40.0</v>
      </c>
      <c r="Z227" s="204" t="s">
        <v>132</v>
      </c>
      <c r="AA227" s="205" t="s">
        <v>132</v>
      </c>
      <c r="AB227" s="141">
        <v>2.0</v>
      </c>
      <c r="AC227" s="142">
        <v>0.006215277777777778</v>
      </c>
      <c r="AD227" s="206" t="s">
        <v>140</v>
      </c>
      <c r="AE227" s="207" t="s">
        <v>133</v>
      </c>
      <c r="AF227" s="133" t="s">
        <v>166</v>
      </c>
      <c r="AG227" s="207">
        <v>1.54</v>
      </c>
      <c r="AH227" s="449">
        <v>13.88</v>
      </c>
      <c r="AI227" s="209"/>
      <c r="AJ227" s="207"/>
      <c r="AK227" s="210"/>
      <c r="AL227" s="114"/>
      <c r="AM227" s="211"/>
      <c r="AN227" s="132"/>
      <c r="AO227" s="132"/>
      <c r="AP227" s="149"/>
      <c r="AQ227" s="150"/>
      <c r="AR227" s="149"/>
      <c r="AS227" s="132"/>
      <c r="AT227" s="132"/>
      <c r="AU227" s="132"/>
      <c r="AV227" s="132"/>
      <c r="AW227" s="132"/>
      <c r="AX227" s="132"/>
      <c r="AY227" s="132"/>
      <c r="AZ227" s="132"/>
      <c r="BA227" s="132"/>
      <c r="BB227" s="132"/>
      <c r="BC227" s="132"/>
      <c r="BD227" s="132"/>
      <c r="BE227" s="132"/>
      <c r="BF227" s="132"/>
      <c r="BG227" s="132"/>
      <c r="BH227" s="132"/>
      <c r="BI227" s="132"/>
      <c r="BJ227" s="132"/>
      <c r="BK227" s="132"/>
      <c r="BL227" s="132"/>
      <c r="BM227" s="132"/>
      <c r="BN227" s="132"/>
    </row>
    <row r="228">
      <c r="A228" s="614" t="b">
        <v>0</v>
      </c>
      <c r="B228" s="94"/>
      <c r="C228" s="95"/>
      <c r="D228" s="96"/>
      <c r="E228" s="97"/>
      <c r="F228" s="98"/>
      <c r="G228" s="98"/>
      <c r="H228" s="98"/>
      <c r="I228" s="98"/>
      <c r="J228" s="98"/>
      <c r="K228" s="96"/>
      <c r="L228" s="96"/>
      <c r="M228" s="96"/>
      <c r="N228" s="270"/>
      <c r="O228" s="168">
        <v>0.0</v>
      </c>
      <c r="P228" s="169">
        <v>4.0</v>
      </c>
      <c r="Q228" s="196"/>
      <c r="R228" s="197"/>
      <c r="S228" s="198"/>
      <c r="T228" s="199"/>
      <c r="U228" s="200"/>
      <c r="V228" s="201"/>
      <c r="W228" s="202"/>
      <c r="X228" s="202"/>
      <c r="Y228" s="273">
        <v>0.0</v>
      </c>
      <c r="Z228" s="271">
        <v>0.0</v>
      </c>
      <c r="AA228" s="272" t="s">
        <v>133</v>
      </c>
      <c r="AB228" s="107">
        <v>3.0</v>
      </c>
      <c r="AC228" s="108">
        <v>0.007476851851851852</v>
      </c>
      <c r="AD228" s="273" t="s">
        <v>140</v>
      </c>
      <c r="AE228" s="274" t="s">
        <v>133</v>
      </c>
      <c r="AF228" s="99" t="s">
        <v>166</v>
      </c>
      <c r="AG228" s="274">
        <v>1.42</v>
      </c>
      <c r="AH228" s="411">
        <v>17.85</v>
      </c>
      <c r="AI228" s="276"/>
      <c r="AJ228" s="274"/>
      <c r="AK228" s="277"/>
      <c r="AL228" s="114"/>
      <c r="AM228" s="278"/>
      <c r="AN228" s="98"/>
      <c r="AO228" s="98"/>
      <c r="AP228" s="116"/>
      <c r="AQ228" s="117"/>
      <c r="AR228" s="116"/>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row>
    <row r="229">
      <c r="A229" s="616" t="b">
        <v>0</v>
      </c>
      <c r="B229" s="128"/>
      <c r="C229" s="129"/>
      <c r="D229" s="130"/>
      <c r="E229" s="131"/>
      <c r="F229" s="132"/>
      <c r="G229" s="132"/>
      <c r="H229" s="132"/>
      <c r="I229" s="132"/>
      <c r="J229" s="132"/>
      <c r="K229" s="130"/>
      <c r="L229" s="130"/>
      <c r="M229" s="130"/>
      <c r="N229" s="195"/>
      <c r="O229" s="168">
        <v>0.0</v>
      </c>
      <c r="P229" s="169">
        <v>4.0</v>
      </c>
      <c r="Q229" s="196"/>
      <c r="R229" s="197"/>
      <c r="S229" s="198"/>
      <c r="T229" s="199"/>
      <c r="U229" s="200"/>
      <c r="V229" s="201"/>
      <c r="W229" s="202"/>
      <c r="X229" s="202"/>
      <c r="Y229" s="206">
        <v>0.0</v>
      </c>
      <c r="Z229" s="204">
        <v>0.0</v>
      </c>
      <c r="AA229" s="205" t="s">
        <v>133</v>
      </c>
      <c r="AB229" s="141">
        <v>4.0</v>
      </c>
      <c r="AC229" s="142">
        <v>0.020324074074074074</v>
      </c>
      <c r="AD229" s="206" t="s">
        <v>140</v>
      </c>
      <c r="AE229" s="207" t="s">
        <v>133</v>
      </c>
      <c r="AF229" s="133" t="s">
        <v>166</v>
      </c>
      <c r="AG229" s="207">
        <v>1.67</v>
      </c>
      <c r="AH229" s="449">
        <v>11.19</v>
      </c>
      <c r="AI229" s="209"/>
      <c r="AJ229" s="207"/>
      <c r="AK229" s="210"/>
      <c r="AL229" s="114"/>
      <c r="AM229" s="211"/>
      <c r="AN229" s="132"/>
      <c r="AO229" s="132"/>
      <c r="AP229" s="149"/>
      <c r="AQ229" s="150"/>
      <c r="AR229" s="149"/>
      <c r="AS229" s="132"/>
      <c r="AT229" s="132"/>
      <c r="AU229" s="132"/>
      <c r="AV229" s="132"/>
      <c r="AW229" s="132"/>
      <c r="AX229" s="132"/>
      <c r="AY229" s="132"/>
      <c r="AZ229" s="132"/>
      <c r="BA229" s="132"/>
      <c r="BB229" s="132"/>
      <c r="BC229" s="132"/>
      <c r="BD229" s="132"/>
      <c r="BE229" s="132"/>
      <c r="BF229" s="132"/>
      <c r="BG229" s="132"/>
      <c r="BH229" s="132"/>
      <c r="BI229" s="132"/>
      <c r="BJ229" s="132"/>
      <c r="BK229" s="132"/>
      <c r="BL229" s="132"/>
      <c r="BM229" s="132"/>
      <c r="BN229" s="132"/>
    </row>
    <row r="230">
      <c r="A230" s="614" t="b">
        <v>0</v>
      </c>
      <c r="B230" s="94"/>
      <c r="C230" s="95"/>
      <c r="D230" s="96"/>
      <c r="E230" s="97"/>
      <c r="F230" s="98"/>
      <c r="G230" s="98"/>
      <c r="H230" s="98"/>
      <c r="I230" s="98"/>
      <c r="J230" s="98"/>
      <c r="K230" s="96"/>
      <c r="L230" s="96"/>
      <c r="M230" s="96"/>
      <c r="N230" s="270"/>
      <c r="O230" s="168">
        <v>3.0</v>
      </c>
      <c r="P230" s="169">
        <v>6.0</v>
      </c>
      <c r="Q230" s="196"/>
      <c r="R230" s="197"/>
      <c r="S230" s="198"/>
      <c r="T230" s="199"/>
      <c r="U230" s="200"/>
      <c r="V230" s="201"/>
      <c r="W230" s="202"/>
      <c r="X230" s="202"/>
      <c r="Y230" s="273">
        <v>0.0</v>
      </c>
      <c r="Z230" s="271">
        <v>0.0</v>
      </c>
      <c r="AA230" s="272" t="s">
        <v>132</v>
      </c>
      <c r="AB230" s="107">
        <v>5.0</v>
      </c>
      <c r="AC230" s="108">
        <v>0.024386574074074074</v>
      </c>
      <c r="AD230" s="273" t="s">
        <v>179</v>
      </c>
      <c r="AE230" s="274" t="s">
        <v>133</v>
      </c>
      <c r="AF230" s="99" t="s">
        <v>133</v>
      </c>
      <c r="AG230" s="274">
        <v>1.53</v>
      </c>
      <c r="AH230" s="411">
        <v>44.01</v>
      </c>
      <c r="AI230" s="276"/>
      <c r="AJ230" s="274"/>
      <c r="AK230" s="277"/>
      <c r="AL230" s="114"/>
      <c r="AM230" s="278"/>
      <c r="AN230" s="98"/>
      <c r="AO230" s="98"/>
      <c r="AP230" s="116"/>
      <c r="AQ230" s="117"/>
      <c r="AR230" s="116"/>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row>
    <row r="231">
      <c r="A231" s="616" t="b">
        <v>0</v>
      </c>
      <c r="B231" s="617"/>
      <c r="C231" s="314"/>
      <c r="D231" s="429"/>
      <c r="E231" s="316"/>
      <c r="F231" s="317"/>
      <c r="G231" s="317"/>
      <c r="H231" s="317"/>
      <c r="I231" s="328"/>
      <c r="J231" s="328"/>
      <c r="K231" s="315"/>
      <c r="L231" s="315"/>
      <c r="M231" s="315"/>
      <c r="N231" s="318"/>
      <c r="O231" s="221">
        <v>3.0</v>
      </c>
      <c r="P231" s="222">
        <v>6.0</v>
      </c>
      <c r="Q231" s="298">
        <v>6.0</v>
      </c>
      <c r="R231" s="299">
        <v>7.0</v>
      </c>
      <c r="S231" s="225"/>
      <c r="T231" s="226"/>
      <c r="U231" s="227"/>
      <c r="V231" s="228"/>
      <c r="W231" s="229"/>
      <c r="X231" s="229"/>
      <c r="Y231" s="342"/>
      <c r="Z231" s="323"/>
      <c r="AA231" s="418"/>
      <c r="AB231" s="343"/>
      <c r="AC231" s="326"/>
      <c r="AD231" s="322" t="s">
        <v>142</v>
      </c>
      <c r="AE231" s="331"/>
      <c r="AF231" s="328"/>
      <c r="AG231" s="331"/>
      <c r="AH231" s="444"/>
      <c r="AI231" s="330"/>
      <c r="AJ231" s="331"/>
      <c r="AK231" s="332"/>
      <c r="AL231" s="114"/>
      <c r="AM231" s="333"/>
      <c r="AN231" s="317"/>
      <c r="AO231" s="317"/>
      <c r="AP231" s="334"/>
      <c r="AQ231" s="335"/>
      <c r="AR231" s="149"/>
      <c r="AS231" s="132"/>
      <c r="AT231" s="132"/>
      <c r="AU231" s="132"/>
      <c r="AV231" s="132"/>
      <c r="AW231" s="132"/>
      <c r="AX231" s="132"/>
      <c r="AY231" s="132"/>
      <c r="AZ231" s="132"/>
      <c r="BA231" s="132"/>
      <c r="BB231" s="132"/>
      <c r="BC231" s="132"/>
      <c r="BD231" s="132"/>
      <c r="BE231" s="132"/>
      <c r="BF231" s="132"/>
      <c r="BG231" s="132"/>
      <c r="BH231" s="132"/>
      <c r="BI231" s="132"/>
      <c r="BJ231" s="132"/>
      <c r="BK231" s="132"/>
      <c r="BL231" s="132"/>
      <c r="BM231" s="132"/>
      <c r="BN231" s="132"/>
    </row>
    <row r="232">
      <c r="A232" s="484" t="b">
        <v>0</v>
      </c>
      <c r="B232" s="386">
        <v>44595.0</v>
      </c>
      <c r="C232" s="615">
        <v>0.0759375</v>
      </c>
      <c r="D232" s="433" t="s">
        <v>937</v>
      </c>
      <c r="E232" s="432" t="s">
        <v>16</v>
      </c>
      <c r="F232" s="409" t="s">
        <v>136</v>
      </c>
      <c r="G232" s="165" t="s">
        <v>45</v>
      </c>
      <c r="H232" s="165" t="s">
        <v>467</v>
      </c>
      <c r="I232" s="165" t="s">
        <v>214</v>
      </c>
      <c r="J232" s="165" t="s">
        <v>490</v>
      </c>
      <c r="K232" s="433"/>
      <c r="L232" s="433"/>
      <c r="M232" s="433"/>
      <c r="N232" s="336" t="s">
        <v>938</v>
      </c>
      <c r="O232" s="551">
        <v>3.0</v>
      </c>
      <c r="P232" s="552">
        <v>6.0</v>
      </c>
      <c r="Q232" s="553">
        <v>0.0</v>
      </c>
      <c r="R232" s="554">
        <v>0.0</v>
      </c>
      <c r="S232" s="172"/>
      <c r="T232" s="173"/>
      <c r="U232" s="174"/>
      <c r="V232" s="175"/>
      <c r="W232" s="176"/>
      <c r="X232" s="176"/>
      <c r="Y232" s="436"/>
      <c r="Z232" s="437"/>
      <c r="AA232" s="601" t="s">
        <v>132</v>
      </c>
      <c r="AB232" s="180">
        <v>1.0</v>
      </c>
      <c r="AC232" s="181">
        <v>0.024444444444444446</v>
      </c>
      <c r="AD232" s="537" t="s">
        <v>140</v>
      </c>
      <c r="AE232" s="189" t="s">
        <v>133</v>
      </c>
      <c r="AF232" s="538" t="s">
        <v>166</v>
      </c>
      <c r="AG232" s="189">
        <v>1.54</v>
      </c>
      <c r="AH232" s="446">
        <v>37.03</v>
      </c>
      <c r="AI232" s="185">
        <v>60.0</v>
      </c>
      <c r="AJ232" s="183">
        <v>0.0</v>
      </c>
      <c r="AK232" s="186">
        <v>-4.91</v>
      </c>
      <c r="AL232" s="114"/>
      <c r="AM232" s="188">
        <f>AK232+AM226</f>
        <v>2054.36</v>
      </c>
      <c r="AN232" s="189">
        <f>IF(AM232&gt;AN226,AM232,AN226)</f>
        <v>2072.03</v>
      </c>
      <c r="AO232" s="189">
        <f>AM232-AN232</f>
        <v>-17.67</v>
      </c>
      <c r="AP232" s="190">
        <f>AO232/AN232</f>
        <v>-0.008527868805</v>
      </c>
      <c r="AQ232" s="191">
        <f>AK232/AI232</f>
        <v>-0.08183333333</v>
      </c>
      <c r="AR232" s="116"/>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row>
    <row r="233">
      <c r="A233" s="485" t="b">
        <v>0</v>
      </c>
      <c r="B233" s="128"/>
      <c r="C233" s="129"/>
      <c r="D233" s="130"/>
      <c r="E233" s="131"/>
      <c r="F233" s="132"/>
      <c r="G233" s="132"/>
      <c r="H233" s="132" t="str">
        <f>VLOOKUP(H232,VALIDATION!F:G,2,false)</f>
        <v>61f51d4fa4eaad5dc97704e1</v>
      </c>
      <c r="I233" s="132">
        <v>1.51</v>
      </c>
      <c r="J233" s="132">
        <v>2.88</v>
      </c>
      <c r="K233" s="130"/>
      <c r="L233" s="130"/>
      <c r="M233" s="130"/>
      <c r="N233" s="397" t="s">
        <v>939</v>
      </c>
      <c r="O233" s="542">
        <v>3.0</v>
      </c>
      <c r="P233" s="543">
        <v>6.0</v>
      </c>
      <c r="Q233" s="474">
        <v>1.0</v>
      </c>
      <c r="R233" s="475">
        <v>0.0</v>
      </c>
      <c r="S233" s="198"/>
      <c r="T233" s="199"/>
      <c r="U233" s="200"/>
      <c r="V233" s="201"/>
      <c r="W233" s="202"/>
      <c r="X233" s="202"/>
      <c r="Y233" s="143"/>
      <c r="Z233" s="367"/>
      <c r="AA233" s="480" t="s">
        <v>133</v>
      </c>
      <c r="AB233" s="141">
        <v>2.0</v>
      </c>
      <c r="AC233" s="142">
        <v>0.026863425925925926</v>
      </c>
      <c r="AD233" s="539" t="s">
        <v>296</v>
      </c>
      <c r="AE233" s="144" t="s">
        <v>133</v>
      </c>
      <c r="AF233" s="495" t="s">
        <v>166</v>
      </c>
      <c r="AG233" s="144">
        <v>1.66</v>
      </c>
      <c r="AH233" s="449">
        <v>30.3</v>
      </c>
      <c r="AI233" s="209"/>
      <c r="AJ233" s="207"/>
      <c r="AK233" s="210"/>
      <c r="AL233" s="114"/>
      <c r="AM233" s="211"/>
      <c r="AN233" s="132"/>
      <c r="AO233" s="132"/>
      <c r="AP233" s="149"/>
      <c r="AQ233" s="150"/>
      <c r="AR233" s="149"/>
      <c r="AS233" s="132"/>
      <c r="AT233" s="132"/>
      <c r="AU233" s="132"/>
      <c r="AV233" s="132"/>
      <c r="AW233" s="132"/>
      <c r="AX233" s="132"/>
      <c r="AY233" s="132"/>
      <c r="AZ233" s="132"/>
      <c r="BA233" s="132"/>
      <c r="BB233" s="132"/>
      <c r="BC233" s="132"/>
      <c r="BD233" s="132"/>
      <c r="BE233" s="132"/>
      <c r="BF233" s="132"/>
      <c r="BG233" s="132"/>
      <c r="BH233" s="132"/>
      <c r="BI233" s="132"/>
      <c r="BJ233" s="132"/>
      <c r="BK233" s="132"/>
      <c r="BL233" s="132"/>
      <c r="BM233" s="132"/>
      <c r="BN233" s="132"/>
    </row>
    <row r="234">
      <c r="A234" s="484" t="b">
        <v>0</v>
      </c>
      <c r="B234" s="94"/>
      <c r="C234" s="95"/>
      <c r="D234" s="96"/>
      <c r="E234" s="97"/>
      <c r="F234" s="98"/>
      <c r="G234" s="98"/>
      <c r="H234" s="98"/>
      <c r="I234" s="98"/>
      <c r="J234" s="98"/>
      <c r="K234" s="96"/>
      <c r="L234" s="96"/>
      <c r="M234" s="96"/>
      <c r="N234" s="270" t="s">
        <v>940</v>
      </c>
      <c r="O234" s="542">
        <v>3.0</v>
      </c>
      <c r="P234" s="543">
        <v>6.0</v>
      </c>
      <c r="Q234" s="474">
        <v>2.0</v>
      </c>
      <c r="R234" s="475">
        <v>1.0</v>
      </c>
      <c r="S234" s="198"/>
      <c r="T234" s="199"/>
      <c r="U234" s="200"/>
      <c r="V234" s="201"/>
      <c r="W234" s="202"/>
      <c r="X234" s="202"/>
      <c r="Y234" s="109"/>
      <c r="Z234" s="280"/>
      <c r="AA234" s="476" t="s">
        <v>132</v>
      </c>
      <c r="AB234" s="107">
        <v>3.0</v>
      </c>
      <c r="AC234" s="108">
        <v>0.03469907407407408</v>
      </c>
      <c r="AD234" s="494" t="s">
        <v>296</v>
      </c>
      <c r="AE234" s="110" t="s">
        <v>133</v>
      </c>
      <c r="AF234" s="405" t="s">
        <v>166</v>
      </c>
      <c r="AG234" s="110">
        <v>1.67</v>
      </c>
      <c r="AH234" s="411">
        <v>29.85</v>
      </c>
      <c r="AI234" s="276"/>
      <c r="AJ234" s="274"/>
      <c r="AK234" s="277"/>
      <c r="AL234" s="114"/>
      <c r="AM234" s="278"/>
      <c r="AN234" s="98"/>
      <c r="AO234" s="98"/>
      <c r="AP234" s="116"/>
      <c r="AQ234" s="117"/>
      <c r="AR234" s="116"/>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row>
    <row r="235">
      <c r="A235" s="485" t="b">
        <v>0</v>
      </c>
      <c r="B235" s="128"/>
      <c r="C235" s="129"/>
      <c r="D235" s="130"/>
      <c r="E235" s="131"/>
      <c r="F235" s="132"/>
      <c r="G235" s="132"/>
      <c r="H235" s="132"/>
      <c r="I235" s="132"/>
      <c r="J235" s="132"/>
      <c r="K235" s="130"/>
      <c r="L235" s="130"/>
      <c r="M235" s="130"/>
      <c r="N235" s="195"/>
      <c r="O235" s="369">
        <v>3.0</v>
      </c>
      <c r="P235" s="370">
        <v>6.0</v>
      </c>
      <c r="Q235" s="196">
        <v>2.0</v>
      </c>
      <c r="R235" s="197">
        <v>2.0</v>
      </c>
      <c r="S235" s="198"/>
      <c r="T235" s="199"/>
      <c r="U235" s="200"/>
      <c r="V235" s="201"/>
      <c r="W235" s="202"/>
      <c r="X235" s="202"/>
      <c r="Y235" s="143"/>
      <c r="Z235" s="367"/>
      <c r="AA235" s="140" t="s">
        <v>133</v>
      </c>
      <c r="AB235" s="141">
        <v>4.0</v>
      </c>
      <c r="AC235" s="142">
        <v>0.03869212962962963</v>
      </c>
      <c r="AD235" s="539" t="s">
        <v>179</v>
      </c>
      <c r="AE235" s="144" t="s">
        <v>133</v>
      </c>
      <c r="AF235" s="495" t="s">
        <v>166</v>
      </c>
      <c r="AG235" s="144">
        <v>1.54</v>
      </c>
      <c r="AH235" s="449">
        <v>102.06</v>
      </c>
      <c r="AI235" s="209"/>
      <c r="AJ235" s="207"/>
      <c r="AK235" s="210"/>
      <c r="AL235" s="114"/>
      <c r="AM235" s="211"/>
      <c r="AN235" s="132"/>
      <c r="AO235" s="132"/>
      <c r="AP235" s="149"/>
      <c r="AQ235" s="150"/>
      <c r="AR235" s="149"/>
      <c r="AS235" s="132"/>
      <c r="AT235" s="132"/>
      <c r="AU235" s="132"/>
      <c r="AV235" s="132"/>
      <c r="AW235" s="132"/>
      <c r="AX235" s="132"/>
      <c r="AY235" s="132"/>
      <c r="AZ235" s="132"/>
      <c r="BA235" s="132"/>
      <c r="BB235" s="132"/>
      <c r="BC235" s="132"/>
      <c r="BD235" s="132"/>
      <c r="BE235" s="132"/>
      <c r="BF235" s="132"/>
      <c r="BG235" s="132"/>
      <c r="BH235" s="132"/>
      <c r="BI235" s="132"/>
      <c r="BJ235" s="132"/>
      <c r="BK235" s="132"/>
      <c r="BL235" s="132"/>
      <c r="BM235" s="132"/>
      <c r="BN235" s="132"/>
    </row>
    <row r="236">
      <c r="A236" s="484" t="b">
        <v>0</v>
      </c>
      <c r="B236" s="94"/>
      <c r="C236" s="95"/>
      <c r="D236" s="96"/>
      <c r="E236" s="97"/>
      <c r="F236" s="98"/>
      <c r="G236" s="98"/>
      <c r="H236" s="98"/>
      <c r="I236" s="98"/>
      <c r="J236" s="98"/>
      <c r="K236" s="96"/>
      <c r="L236" s="96"/>
      <c r="M236" s="96"/>
      <c r="N236" s="270"/>
      <c r="O236" s="168">
        <v>3.0</v>
      </c>
      <c r="P236" s="169">
        <v>6.0</v>
      </c>
      <c r="Q236" s="294">
        <v>6.0</v>
      </c>
      <c r="R236" s="295">
        <v>7.0</v>
      </c>
      <c r="S236" s="198"/>
      <c r="T236" s="199"/>
      <c r="U236" s="200"/>
      <c r="V236" s="201"/>
      <c r="W236" s="202"/>
      <c r="X236" s="202"/>
      <c r="Y236" s="109"/>
      <c r="Z236" s="280"/>
      <c r="AA236" s="106"/>
      <c r="AB236" s="281"/>
      <c r="AC236" s="282"/>
      <c r="AD236" s="273" t="s">
        <v>142</v>
      </c>
      <c r="AE236" s="274"/>
      <c r="AF236" s="99"/>
      <c r="AG236" s="274"/>
      <c r="AH236" s="411"/>
      <c r="AI236" s="239"/>
      <c r="AJ236" s="240"/>
      <c r="AK236" s="241"/>
      <c r="AL236" s="114"/>
      <c r="AM236" s="243"/>
      <c r="AN236" s="219"/>
      <c r="AO236" s="219"/>
      <c r="AP236" s="244"/>
      <c r="AQ236" s="245"/>
      <c r="AR236" s="116"/>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row>
    <row r="237">
      <c r="A237" s="616" t="b">
        <v>0</v>
      </c>
      <c r="B237" s="247">
        <v>44595.0</v>
      </c>
      <c r="C237" s="248">
        <v>0.6313194444444444</v>
      </c>
      <c r="D237" s="249" t="s">
        <v>941</v>
      </c>
      <c r="E237" s="517" t="s">
        <v>16</v>
      </c>
      <c r="F237" s="415" t="s">
        <v>136</v>
      </c>
      <c r="G237" s="251" t="s">
        <v>42</v>
      </c>
      <c r="H237" s="251" t="s">
        <v>504</v>
      </c>
      <c r="I237" s="251" t="s">
        <v>942</v>
      </c>
      <c r="J237" s="251" t="s">
        <v>943</v>
      </c>
      <c r="K237" s="414"/>
      <c r="L237" s="414"/>
      <c r="M237" s="414"/>
      <c r="N237" s="286" t="s">
        <v>921</v>
      </c>
      <c r="O237" s="254">
        <v>3.0</v>
      </c>
      <c r="P237" s="255">
        <v>0.0</v>
      </c>
      <c r="Q237" s="170"/>
      <c r="R237" s="171"/>
      <c r="S237" s="172"/>
      <c r="T237" s="173"/>
      <c r="U237" s="174"/>
      <c r="V237" s="175"/>
      <c r="W237" s="176"/>
      <c r="X237" s="176"/>
      <c r="Y237" s="618"/>
      <c r="Z237" s="619"/>
      <c r="AA237" s="257" t="s">
        <v>132</v>
      </c>
      <c r="AB237" s="258">
        <v>1.0</v>
      </c>
      <c r="AC237" s="259">
        <v>0.5774421296296296</v>
      </c>
      <c r="AD237" s="260" t="s">
        <v>140</v>
      </c>
      <c r="AE237" s="261" t="s">
        <v>132</v>
      </c>
      <c r="AF237" s="251" t="s">
        <v>166</v>
      </c>
      <c r="AG237" s="261">
        <v>1.22</v>
      </c>
      <c r="AH237" s="464">
        <v>34.09</v>
      </c>
      <c r="AI237" s="263">
        <v>15.0</v>
      </c>
      <c r="AJ237" s="261">
        <v>0.16</v>
      </c>
      <c r="AK237" s="264">
        <v>9.96</v>
      </c>
      <c r="AL237" s="114"/>
      <c r="AM237" s="265">
        <f>AK237+AM232</f>
        <v>2064.32</v>
      </c>
      <c r="AN237" s="266">
        <f>IF(AM237&gt;AN232,AM237,AN232)</f>
        <v>2072.03</v>
      </c>
      <c r="AO237" s="266">
        <f>AM237-AN237</f>
        <v>-7.71</v>
      </c>
      <c r="AP237" s="267">
        <f>AO237/AN237</f>
        <v>-0.003720988596</v>
      </c>
      <c r="AQ237" s="268">
        <f>AK237/AI237</f>
        <v>0.664</v>
      </c>
      <c r="AR237" s="149"/>
      <c r="AS237" s="132"/>
      <c r="AT237" s="132"/>
      <c r="AU237" s="132"/>
      <c r="AV237" s="132"/>
      <c r="AW237" s="132"/>
      <c r="AX237" s="132"/>
      <c r="AY237" s="132"/>
      <c r="AZ237" s="132"/>
      <c r="BA237" s="132"/>
      <c r="BB237" s="132"/>
      <c r="BC237" s="132"/>
      <c r="BD237" s="132"/>
      <c r="BE237" s="132"/>
      <c r="BF237" s="132"/>
      <c r="BG237" s="132"/>
      <c r="BH237" s="132"/>
      <c r="BI237" s="132"/>
      <c r="BJ237" s="132"/>
      <c r="BK237" s="132"/>
      <c r="BL237" s="132"/>
      <c r="BM237" s="132"/>
      <c r="BN237" s="132"/>
    </row>
    <row r="238">
      <c r="A238" s="614" t="b">
        <v>0</v>
      </c>
      <c r="B238" s="94"/>
      <c r="C238" s="95"/>
      <c r="D238" s="96"/>
      <c r="E238" s="97"/>
      <c r="F238" s="98"/>
      <c r="G238" s="98"/>
      <c r="H238" s="98" t="str">
        <f>VLOOKUP(H237,VALIDATION!F:G,2,false)</f>
        <v>61f51d62a4eaad5dc97704e8</v>
      </c>
      <c r="I238" s="99">
        <v>1.62</v>
      </c>
      <c r="J238" s="99">
        <v>2.56</v>
      </c>
      <c r="K238" s="96"/>
      <c r="L238" s="96"/>
      <c r="M238" s="96"/>
      <c r="N238" s="279" t="s">
        <v>944</v>
      </c>
      <c r="O238" s="168">
        <v>3.0</v>
      </c>
      <c r="P238" s="169">
        <v>2.0</v>
      </c>
      <c r="Q238" s="196"/>
      <c r="R238" s="197"/>
      <c r="S238" s="198"/>
      <c r="T238" s="199"/>
      <c r="U238" s="200"/>
      <c r="V238" s="201"/>
      <c r="W238" s="202"/>
      <c r="X238" s="202"/>
      <c r="Y238" s="109"/>
      <c r="Z238" s="280"/>
      <c r="AA238" s="272" t="s">
        <v>132</v>
      </c>
      <c r="AB238" s="107">
        <v>2.0</v>
      </c>
      <c r="AC238" s="108">
        <v>0.5885185185185186</v>
      </c>
      <c r="AD238" s="273" t="s">
        <v>165</v>
      </c>
      <c r="AE238" s="274" t="s">
        <v>132</v>
      </c>
      <c r="AF238" s="99" t="s">
        <v>133</v>
      </c>
      <c r="AG238" s="274">
        <v>1.49</v>
      </c>
      <c r="AH238" s="411">
        <v>6.12</v>
      </c>
      <c r="AI238" s="276"/>
      <c r="AJ238" s="274"/>
      <c r="AK238" s="277"/>
      <c r="AL238" s="114"/>
      <c r="AM238" s="278"/>
      <c r="AN238" s="98"/>
      <c r="AO238" s="98"/>
      <c r="AP238" s="116"/>
      <c r="AQ238" s="117"/>
      <c r="AR238" s="116"/>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row>
    <row r="239">
      <c r="A239" s="616" t="b">
        <v>0</v>
      </c>
      <c r="B239" s="128"/>
      <c r="C239" s="129"/>
      <c r="D239" s="130"/>
      <c r="E239" s="131"/>
      <c r="F239" s="132"/>
      <c r="G239" s="132"/>
      <c r="H239" s="132"/>
      <c r="I239" s="132"/>
      <c r="J239" s="132"/>
      <c r="K239" s="130"/>
      <c r="L239" s="130"/>
      <c r="M239" s="130"/>
      <c r="N239" s="195"/>
      <c r="O239" s="168">
        <v>3.0</v>
      </c>
      <c r="P239" s="169">
        <v>2.0</v>
      </c>
      <c r="Q239" s="196"/>
      <c r="R239" s="197"/>
      <c r="S239" s="198"/>
      <c r="T239" s="199"/>
      <c r="U239" s="200"/>
      <c r="V239" s="201"/>
      <c r="W239" s="202"/>
      <c r="X239" s="202"/>
      <c r="Y239" s="206">
        <v>15.0</v>
      </c>
      <c r="Z239" s="204">
        <v>40.0</v>
      </c>
      <c r="AA239" s="205" t="s">
        <v>132</v>
      </c>
      <c r="AB239" s="141">
        <v>3.0</v>
      </c>
      <c r="AC239" s="142">
        <v>0.5905208333333334</v>
      </c>
      <c r="AD239" s="206" t="s">
        <v>165</v>
      </c>
      <c r="AE239" s="207" t="s">
        <v>132</v>
      </c>
      <c r="AF239" s="133" t="s">
        <v>133</v>
      </c>
      <c r="AG239" s="207">
        <v>1.76</v>
      </c>
      <c r="AH239" s="449">
        <v>6.08</v>
      </c>
      <c r="AI239" s="209"/>
      <c r="AJ239" s="207"/>
      <c r="AK239" s="210"/>
      <c r="AL239" s="114"/>
      <c r="AM239" s="211"/>
      <c r="AN239" s="132"/>
      <c r="AO239" s="132"/>
      <c r="AP239" s="149"/>
      <c r="AQ239" s="150"/>
      <c r="AR239" s="149"/>
      <c r="AS239" s="132"/>
      <c r="AT239" s="132"/>
      <c r="AU239" s="132"/>
      <c r="AV239" s="132"/>
      <c r="AW239" s="132"/>
      <c r="AX239" s="132"/>
      <c r="AY239" s="132"/>
      <c r="AZ239" s="132"/>
      <c r="BA239" s="132"/>
      <c r="BB239" s="132"/>
      <c r="BC239" s="132"/>
      <c r="BD239" s="132"/>
      <c r="BE239" s="132"/>
      <c r="BF239" s="132"/>
      <c r="BG239" s="132"/>
      <c r="BH239" s="132"/>
      <c r="BI239" s="132"/>
      <c r="BJ239" s="132"/>
      <c r="BK239" s="132"/>
      <c r="BL239" s="132"/>
      <c r="BM239" s="132"/>
      <c r="BN239" s="132"/>
    </row>
    <row r="240">
      <c r="A240" s="614" t="b">
        <v>0</v>
      </c>
      <c r="B240" s="94"/>
      <c r="C240" s="95"/>
      <c r="D240" s="96"/>
      <c r="E240" s="97"/>
      <c r="F240" s="98"/>
      <c r="G240" s="98"/>
      <c r="H240" s="98"/>
      <c r="I240" s="98"/>
      <c r="J240" s="98"/>
      <c r="K240" s="96"/>
      <c r="L240" s="96"/>
      <c r="M240" s="96"/>
      <c r="N240" s="270"/>
      <c r="O240" s="168">
        <v>3.0</v>
      </c>
      <c r="P240" s="169">
        <v>3.0</v>
      </c>
      <c r="Q240" s="196"/>
      <c r="R240" s="197"/>
      <c r="S240" s="198"/>
      <c r="T240" s="199"/>
      <c r="U240" s="200"/>
      <c r="V240" s="201"/>
      <c r="W240" s="202"/>
      <c r="X240" s="202"/>
      <c r="Y240" s="273">
        <v>0.0</v>
      </c>
      <c r="Z240" s="271">
        <v>0.0</v>
      </c>
      <c r="AA240" s="272" t="s">
        <v>133</v>
      </c>
      <c r="AB240" s="107">
        <v>4.0</v>
      </c>
      <c r="AC240" s="108">
        <v>0.5911805555555556</v>
      </c>
      <c r="AD240" s="273" t="s">
        <v>179</v>
      </c>
      <c r="AE240" s="274" t="s">
        <v>132</v>
      </c>
      <c r="AF240" s="99" t="s">
        <v>133</v>
      </c>
      <c r="AG240" s="274">
        <v>1.98</v>
      </c>
      <c r="AH240" s="411">
        <v>10.99</v>
      </c>
      <c r="AI240" s="276"/>
      <c r="AJ240" s="274"/>
      <c r="AK240" s="277"/>
      <c r="AL240" s="114"/>
      <c r="AM240" s="278"/>
      <c r="AN240" s="98"/>
      <c r="AO240" s="98"/>
      <c r="AP240" s="116"/>
      <c r="AQ240" s="117"/>
      <c r="AR240" s="116"/>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row>
    <row r="241">
      <c r="A241" s="616" t="b">
        <v>0</v>
      </c>
      <c r="B241" s="128"/>
      <c r="C241" s="129"/>
      <c r="D241" s="130"/>
      <c r="E241" s="131"/>
      <c r="F241" s="132"/>
      <c r="G241" s="132"/>
      <c r="H241" s="132"/>
      <c r="I241" s="132"/>
      <c r="J241" s="132"/>
      <c r="K241" s="130"/>
      <c r="L241" s="130"/>
      <c r="M241" s="130"/>
      <c r="N241" s="397" t="s">
        <v>945</v>
      </c>
      <c r="O241" s="168">
        <v>5.0</v>
      </c>
      <c r="P241" s="169">
        <v>4.0</v>
      </c>
      <c r="Q241" s="196"/>
      <c r="R241" s="197"/>
      <c r="S241" s="198"/>
      <c r="T241" s="199"/>
      <c r="U241" s="200"/>
      <c r="V241" s="201"/>
      <c r="W241" s="202"/>
      <c r="X241" s="202"/>
      <c r="Y241" s="206">
        <v>40.0</v>
      </c>
      <c r="Z241" s="204">
        <v>0.0</v>
      </c>
      <c r="AA241" s="140"/>
      <c r="AB241" s="141">
        <v>5.0</v>
      </c>
      <c r="AC241" s="142">
        <v>0.6018518518518519</v>
      </c>
      <c r="AD241" s="206" t="s">
        <v>140</v>
      </c>
      <c r="AE241" s="207" t="s">
        <v>132</v>
      </c>
      <c r="AF241" s="133" t="s">
        <v>166</v>
      </c>
      <c r="AG241" s="207">
        <v>1.29</v>
      </c>
      <c r="AH241" s="449">
        <v>24.19</v>
      </c>
      <c r="AI241" s="209"/>
      <c r="AJ241" s="207"/>
      <c r="AK241" s="210"/>
      <c r="AL241" s="114"/>
      <c r="AM241" s="211"/>
      <c r="AN241" s="132"/>
      <c r="AO241" s="132"/>
      <c r="AP241" s="149"/>
      <c r="AQ241" s="150"/>
      <c r="AR241" s="149"/>
      <c r="AS241" s="132"/>
      <c r="AT241" s="132"/>
      <c r="AU241" s="132"/>
      <c r="AV241" s="132"/>
      <c r="AW241" s="132"/>
      <c r="AX241" s="132"/>
      <c r="AY241" s="132"/>
      <c r="AZ241" s="132"/>
      <c r="BA241" s="132"/>
      <c r="BB241" s="132"/>
      <c r="BC241" s="132"/>
      <c r="BD241" s="132"/>
      <c r="BE241" s="132"/>
      <c r="BF241" s="132"/>
      <c r="BG241" s="132"/>
      <c r="BH241" s="132"/>
      <c r="BI241" s="132"/>
      <c r="BJ241" s="132"/>
      <c r="BK241" s="132"/>
      <c r="BL241" s="132"/>
      <c r="BM241" s="132"/>
      <c r="BN241" s="132"/>
    </row>
    <row r="242">
      <c r="A242" s="614" t="b">
        <v>0</v>
      </c>
      <c r="B242" s="94"/>
      <c r="C242" s="95"/>
      <c r="D242" s="96"/>
      <c r="E242" s="97"/>
      <c r="F242" s="98"/>
      <c r="G242" s="98"/>
      <c r="H242" s="98"/>
      <c r="I242" s="98"/>
      <c r="J242" s="98"/>
      <c r="K242" s="96"/>
      <c r="L242" s="96"/>
      <c r="M242" s="96"/>
      <c r="N242" s="270"/>
      <c r="O242" s="168">
        <v>6.0</v>
      </c>
      <c r="P242" s="169">
        <v>4.0</v>
      </c>
      <c r="Q242" s="196"/>
      <c r="R242" s="197"/>
      <c r="S242" s="198"/>
      <c r="T242" s="199"/>
      <c r="U242" s="200"/>
      <c r="V242" s="201"/>
      <c r="W242" s="202"/>
      <c r="X242" s="202"/>
      <c r="Y242" s="109"/>
      <c r="Z242" s="280"/>
      <c r="AA242" s="106"/>
      <c r="AB242" s="107">
        <v>6.0</v>
      </c>
      <c r="AC242" s="108">
        <v>0.602199074074074</v>
      </c>
      <c r="AD242" s="273" t="s">
        <v>179</v>
      </c>
      <c r="AE242" s="274" t="s">
        <v>132</v>
      </c>
      <c r="AF242" s="99" t="s">
        <v>133</v>
      </c>
      <c r="AG242" s="274">
        <v>1.25</v>
      </c>
      <c r="AH242" s="411">
        <v>24.98</v>
      </c>
      <c r="AI242" s="276"/>
      <c r="AJ242" s="274"/>
      <c r="AK242" s="277"/>
      <c r="AL242" s="114"/>
      <c r="AM242" s="278"/>
      <c r="AN242" s="98"/>
      <c r="AO242" s="98"/>
      <c r="AP242" s="116"/>
      <c r="AQ242" s="117"/>
      <c r="AR242" s="116"/>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row>
    <row r="243">
      <c r="A243" s="616" t="b">
        <v>0</v>
      </c>
      <c r="B243" s="313"/>
      <c r="C243" s="314"/>
      <c r="D243" s="315"/>
      <c r="E243" s="316"/>
      <c r="F243" s="317"/>
      <c r="G243" s="317"/>
      <c r="H243" s="317"/>
      <c r="I243" s="317"/>
      <c r="J243" s="317"/>
      <c r="K243" s="315"/>
      <c r="L243" s="315"/>
      <c r="M243" s="315"/>
      <c r="N243" s="383"/>
      <c r="O243" s="221">
        <v>6.0</v>
      </c>
      <c r="P243" s="222">
        <v>4.0</v>
      </c>
      <c r="Q243" s="298">
        <v>6.0</v>
      </c>
      <c r="R243" s="299">
        <v>2.0</v>
      </c>
      <c r="S243" s="225"/>
      <c r="T243" s="226"/>
      <c r="U243" s="227"/>
      <c r="V243" s="228"/>
      <c r="W243" s="229"/>
      <c r="X243" s="229"/>
      <c r="Y243" s="342"/>
      <c r="Z243" s="323"/>
      <c r="AA243" s="324"/>
      <c r="AB243" s="343"/>
      <c r="AC243" s="326"/>
      <c r="AD243" s="322" t="s">
        <v>142</v>
      </c>
      <c r="AE243" s="327"/>
      <c r="AF243" s="328"/>
      <c r="AG243" s="327"/>
      <c r="AH243" s="444"/>
      <c r="AI243" s="330"/>
      <c r="AJ243" s="331"/>
      <c r="AK243" s="332"/>
      <c r="AL243" s="114"/>
      <c r="AM243" s="333"/>
      <c r="AN243" s="317"/>
      <c r="AO243" s="317"/>
      <c r="AP243" s="334"/>
      <c r="AQ243" s="335"/>
      <c r="AR243" s="149"/>
      <c r="AS243" s="132"/>
      <c r="AT243" s="132"/>
      <c r="AU243" s="132"/>
      <c r="AV243" s="132"/>
      <c r="AW243" s="132"/>
      <c r="AX243" s="132"/>
      <c r="AY243" s="132"/>
      <c r="AZ243" s="132"/>
      <c r="BA243" s="132"/>
      <c r="BB243" s="132"/>
      <c r="BC243" s="132"/>
      <c r="BD243" s="132"/>
      <c r="BE243" s="132"/>
      <c r="BF243" s="132"/>
      <c r="BG243" s="132"/>
      <c r="BH243" s="132"/>
      <c r="BI243" s="132"/>
      <c r="BJ243" s="132"/>
      <c r="BK243" s="132"/>
      <c r="BL243" s="132"/>
      <c r="BM243" s="132"/>
      <c r="BN243" s="132"/>
    </row>
    <row r="244">
      <c r="A244" s="484" t="b">
        <v>0</v>
      </c>
      <c r="B244" s="161">
        <v>44595.0</v>
      </c>
      <c r="C244" s="162">
        <v>0.6313194444444444</v>
      </c>
      <c r="D244" s="163" t="s">
        <v>941</v>
      </c>
      <c r="E244" s="432" t="s">
        <v>16</v>
      </c>
      <c r="F244" s="409" t="s">
        <v>136</v>
      </c>
      <c r="G244" s="165" t="s">
        <v>43</v>
      </c>
      <c r="H244" s="165" t="s">
        <v>504</v>
      </c>
      <c r="I244" s="165" t="s">
        <v>942</v>
      </c>
      <c r="J244" s="165" t="s">
        <v>943</v>
      </c>
      <c r="K244" s="433"/>
      <c r="L244" s="433"/>
      <c r="M244" s="433"/>
      <c r="N244" s="336" t="s">
        <v>839</v>
      </c>
      <c r="O244" s="254">
        <v>6.0</v>
      </c>
      <c r="P244" s="255">
        <v>4.0</v>
      </c>
      <c r="Q244" s="284">
        <v>4.0</v>
      </c>
      <c r="R244" s="285">
        <v>2.0</v>
      </c>
      <c r="S244" s="172"/>
      <c r="T244" s="173"/>
      <c r="U244" s="174"/>
      <c r="V244" s="175"/>
      <c r="W244" s="176"/>
      <c r="X244" s="176"/>
      <c r="Y244" s="182">
        <v>0.0</v>
      </c>
      <c r="Z244" s="178">
        <v>30.0</v>
      </c>
      <c r="AA244" s="179" t="s">
        <v>133</v>
      </c>
      <c r="AB244" s="180">
        <v>1.0</v>
      </c>
      <c r="AC244" s="181">
        <v>0.6254976851851852</v>
      </c>
      <c r="AD244" s="182" t="s">
        <v>140</v>
      </c>
      <c r="AE244" s="183" t="s">
        <v>132</v>
      </c>
      <c r="AF244" s="165" t="s">
        <v>166</v>
      </c>
      <c r="AG244" s="183">
        <v>1.03</v>
      </c>
      <c r="AH244" s="446">
        <v>33.33</v>
      </c>
      <c r="AI244" s="185">
        <v>2.0</v>
      </c>
      <c r="AJ244" s="183">
        <v>-0.03</v>
      </c>
      <c r="AK244" s="186">
        <v>-2.0</v>
      </c>
      <c r="AL244" s="114"/>
      <c r="AM244" s="188">
        <f>AK244+AM237</f>
        <v>2062.32</v>
      </c>
      <c r="AN244" s="189">
        <f>IF(AM244&gt;AN237,AM244,AN237)</f>
        <v>2072.03</v>
      </c>
      <c r="AO244" s="189">
        <f>AM244-AN244</f>
        <v>-9.71</v>
      </c>
      <c r="AP244" s="190">
        <f>AO244/AN244</f>
        <v>-0.004686225586</v>
      </c>
      <c r="AQ244" s="191">
        <f>AK244/AI244</f>
        <v>-1</v>
      </c>
      <c r="AR244" s="116"/>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row>
    <row r="245">
      <c r="A245" s="485" t="b">
        <v>0</v>
      </c>
      <c r="B245" s="128"/>
      <c r="C245" s="129"/>
      <c r="D245" s="130"/>
      <c r="E245" s="131"/>
      <c r="F245" s="132"/>
      <c r="G245" s="132"/>
      <c r="H245" s="132" t="str">
        <f>VLOOKUP(H244,VALIDATION!F:G,2,false)</f>
        <v>61f51d62a4eaad5dc97704e8</v>
      </c>
      <c r="I245" s="133">
        <v>1.62</v>
      </c>
      <c r="J245" s="133">
        <v>2.56</v>
      </c>
      <c r="K245" s="130"/>
      <c r="L245" s="130"/>
      <c r="M245" s="130"/>
      <c r="N245" s="195"/>
      <c r="O245" s="168">
        <v>6.0</v>
      </c>
      <c r="P245" s="169">
        <v>4.0</v>
      </c>
      <c r="Q245" s="294">
        <v>5.0</v>
      </c>
      <c r="R245" s="295">
        <v>2.0</v>
      </c>
      <c r="S245" s="198"/>
      <c r="T245" s="199"/>
      <c r="U245" s="200"/>
      <c r="V245" s="201"/>
      <c r="W245" s="202"/>
      <c r="X245" s="202"/>
      <c r="Y245" s="206">
        <v>0.0</v>
      </c>
      <c r="Z245" s="204">
        <v>0.0</v>
      </c>
      <c r="AA245" s="205" t="s">
        <v>132</v>
      </c>
      <c r="AB245" s="141">
        <v>2.0</v>
      </c>
      <c r="AC245" s="142">
        <v>0.6272222222222222</v>
      </c>
      <c r="AD245" s="206" t="s">
        <v>140</v>
      </c>
      <c r="AE245" s="207" t="s">
        <v>132</v>
      </c>
      <c r="AF245" s="133" t="s">
        <v>166</v>
      </c>
      <c r="AG245" s="207">
        <v>1.01</v>
      </c>
      <c r="AH245" s="449">
        <v>99.99</v>
      </c>
      <c r="AI245" s="209"/>
      <c r="AJ245" s="207"/>
      <c r="AK245" s="210"/>
      <c r="AL245" s="114"/>
      <c r="AM245" s="211"/>
      <c r="AN245" s="132"/>
      <c r="AO245" s="132"/>
      <c r="AP245" s="149"/>
      <c r="AQ245" s="150"/>
      <c r="AR245" s="149"/>
      <c r="AS245" s="132"/>
      <c r="AT245" s="132"/>
      <c r="AU245" s="132"/>
      <c r="AV245" s="132"/>
      <c r="AW245" s="132"/>
      <c r="AX245" s="132"/>
      <c r="AY245" s="132"/>
      <c r="AZ245" s="132"/>
      <c r="BA245" s="132"/>
      <c r="BB245" s="132"/>
      <c r="BC245" s="132"/>
      <c r="BD245" s="132"/>
      <c r="BE245" s="132"/>
      <c r="BF245" s="132"/>
      <c r="BG245" s="132"/>
      <c r="BH245" s="132"/>
      <c r="BI245" s="132"/>
      <c r="BJ245" s="132"/>
      <c r="BK245" s="132"/>
      <c r="BL245" s="132"/>
      <c r="BM245" s="132"/>
      <c r="BN245" s="132"/>
    </row>
    <row r="246">
      <c r="A246" s="484" t="b">
        <v>0</v>
      </c>
      <c r="B246" s="215"/>
      <c r="C246" s="216"/>
      <c r="D246" s="217"/>
      <c r="E246" s="218"/>
      <c r="F246" s="219"/>
      <c r="G246" s="219"/>
      <c r="H246" s="219"/>
      <c r="I246" s="219"/>
      <c r="J246" s="219"/>
      <c r="K246" s="217"/>
      <c r="L246" s="217"/>
      <c r="M246" s="217"/>
      <c r="N246" s="287"/>
      <c r="O246" s="221">
        <v>6.0</v>
      </c>
      <c r="P246" s="222">
        <v>4.0</v>
      </c>
      <c r="Q246" s="298">
        <v>6.0</v>
      </c>
      <c r="R246" s="299">
        <v>2.0</v>
      </c>
      <c r="S246" s="225"/>
      <c r="T246" s="226"/>
      <c r="U246" s="227"/>
      <c r="V246" s="228"/>
      <c r="W246" s="229"/>
      <c r="X246" s="229"/>
      <c r="Y246" s="302"/>
      <c r="Z246" s="231"/>
      <c r="AA246" s="232"/>
      <c r="AB246" s="389"/>
      <c r="AC246" s="234"/>
      <c r="AD246" s="235" t="s">
        <v>142</v>
      </c>
      <c r="AE246" s="236"/>
      <c r="AF246" s="237"/>
      <c r="AG246" s="236"/>
      <c r="AH246" s="463"/>
      <c r="AI246" s="239"/>
      <c r="AJ246" s="240"/>
      <c r="AK246" s="241"/>
      <c r="AL246" s="114"/>
      <c r="AM246" s="243"/>
      <c r="AN246" s="219"/>
      <c r="AO246" s="219"/>
      <c r="AP246" s="244"/>
      <c r="AQ246" s="245"/>
      <c r="AR246" s="116"/>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row>
    <row r="247">
      <c r="A247" s="485" t="b">
        <v>0</v>
      </c>
      <c r="B247" s="247">
        <v>44595.0</v>
      </c>
      <c r="C247" s="248">
        <v>0.7154398148148148</v>
      </c>
      <c r="D247" s="249" t="s">
        <v>946</v>
      </c>
      <c r="E247" s="517" t="s">
        <v>16</v>
      </c>
      <c r="F247" s="415" t="s">
        <v>136</v>
      </c>
      <c r="G247" s="415"/>
      <c r="H247" s="251" t="s">
        <v>504</v>
      </c>
      <c r="I247" s="251" t="s">
        <v>178</v>
      </c>
      <c r="J247" s="251" t="s">
        <v>191</v>
      </c>
      <c r="K247" s="414"/>
      <c r="L247" s="414"/>
      <c r="M247" s="414"/>
      <c r="N247" s="286" t="s">
        <v>947</v>
      </c>
      <c r="O247" s="254">
        <v>2.0</v>
      </c>
      <c r="P247" s="255">
        <v>2.0</v>
      </c>
      <c r="Q247" s="170"/>
      <c r="R247" s="171"/>
      <c r="S247" s="172"/>
      <c r="T247" s="173"/>
      <c r="U247" s="174"/>
      <c r="V247" s="175"/>
      <c r="W247" s="176"/>
      <c r="X247" s="176"/>
      <c r="Y247" s="260">
        <v>0.0</v>
      </c>
      <c r="Z247" s="256">
        <v>0.0</v>
      </c>
      <c r="AA247" s="257" t="s">
        <v>132</v>
      </c>
      <c r="AB247" s="258">
        <v>1.0</v>
      </c>
      <c r="AC247" s="259">
        <v>0.6541550925925926</v>
      </c>
      <c r="AD247" s="260" t="s">
        <v>140</v>
      </c>
      <c r="AE247" s="261" t="s">
        <v>132</v>
      </c>
      <c r="AF247" s="251" t="s">
        <v>133</v>
      </c>
      <c r="AG247" s="261">
        <v>3.4</v>
      </c>
      <c r="AH247" s="464">
        <v>1.82</v>
      </c>
      <c r="AI247" s="263">
        <v>10.0</v>
      </c>
      <c r="AJ247" s="266">
        <v>0.09744</v>
      </c>
      <c r="AK247" s="264">
        <v>2.32</v>
      </c>
      <c r="AL247" s="114"/>
      <c r="AM247" s="265">
        <f>AK247+AM244</f>
        <v>2064.64</v>
      </c>
      <c r="AN247" s="266">
        <f>IF(AM247&gt;AN244,AM247,AN244)</f>
        <v>2072.03</v>
      </c>
      <c r="AO247" s="266">
        <f>AM247-AN247</f>
        <v>-7.39</v>
      </c>
      <c r="AP247" s="267">
        <f>AO247/AN247</f>
        <v>-0.003566550677</v>
      </c>
      <c r="AQ247" s="268">
        <f>AK247/AI247</f>
        <v>0.232</v>
      </c>
      <c r="AR247" s="149"/>
      <c r="AS247" s="132"/>
      <c r="AT247" s="132"/>
      <c r="AU247" s="132"/>
      <c r="AV247" s="132"/>
      <c r="AW247" s="132"/>
      <c r="AX247" s="132"/>
      <c r="AY247" s="132"/>
      <c r="AZ247" s="132"/>
      <c r="BA247" s="132"/>
      <c r="BB247" s="132"/>
      <c r="BC247" s="132"/>
      <c r="BD247" s="132"/>
      <c r="BE247" s="132"/>
      <c r="BF247" s="132"/>
      <c r="BG247" s="132"/>
      <c r="BH247" s="132"/>
      <c r="BI247" s="132"/>
      <c r="BJ247" s="132"/>
      <c r="BK247" s="132"/>
      <c r="BL247" s="132"/>
      <c r="BM247" s="132"/>
      <c r="BN247" s="132"/>
    </row>
    <row r="248">
      <c r="A248" s="484" t="b">
        <v>0</v>
      </c>
      <c r="B248" s="94"/>
      <c r="C248" s="95"/>
      <c r="D248" s="96"/>
      <c r="E248" s="97"/>
      <c r="F248" s="98"/>
      <c r="G248" s="98"/>
      <c r="H248" s="98" t="str">
        <f>VLOOKUP(H247,VALIDATION!F:G,2,false)</f>
        <v>61f51d62a4eaad5dc97704e8</v>
      </c>
      <c r="I248" s="99">
        <v>1.51</v>
      </c>
      <c r="J248" s="99">
        <v>2.94</v>
      </c>
      <c r="K248" s="96"/>
      <c r="L248" s="96"/>
      <c r="M248" s="96"/>
      <c r="N248" s="270"/>
      <c r="O248" s="168">
        <v>2.0</v>
      </c>
      <c r="P248" s="169">
        <v>3.0</v>
      </c>
      <c r="Q248" s="196"/>
      <c r="R248" s="197"/>
      <c r="S248" s="198"/>
      <c r="T248" s="199"/>
      <c r="U248" s="200"/>
      <c r="V248" s="201"/>
      <c r="W248" s="202"/>
      <c r="X248" s="202"/>
      <c r="Y248" s="273">
        <v>0.0</v>
      </c>
      <c r="Z248" s="271">
        <v>0.0</v>
      </c>
      <c r="AA248" s="272" t="s">
        <v>133</v>
      </c>
      <c r="AB248" s="107">
        <v>2.0</v>
      </c>
      <c r="AC248" s="108">
        <v>0.6593518518518519</v>
      </c>
      <c r="AD248" s="273" t="s">
        <v>140</v>
      </c>
      <c r="AE248" s="274" t="s">
        <v>132</v>
      </c>
      <c r="AF248" s="99" t="s">
        <v>133</v>
      </c>
      <c r="AG248" s="274">
        <v>2.92</v>
      </c>
      <c r="AH248" s="411">
        <v>8.18</v>
      </c>
      <c r="AI248" s="276"/>
      <c r="AJ248" s="110"/>
      <c r="AK248" s="277"/>
      <c r="AL248" s="114"/>
      <c r="AM248" s="278"/>
      <c r="AN248" s="98"/>
      <c r="AO248" s="98"/>
      <c r="AP248" s="116"/>
      <c r="AQ248" s="117"/>
      <c r="AR248" s="116"/>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row>
    <row r="249">
      <c r="A249" s="485" t="b">
        <v>0</v>
      </c>
      <c r="B249" s="128"/>
      <c r="C249" s="129"/>
      <c r="D249" s="130"/>
      <c r="E249" s="131"/>
      <c r="F249" s="132"/>
      <c r="G249" s="132"/>
      <c r="H249" s="132"/>
      <c r="I249" s="132"/>
      <c r="J249" s="132"/>
      <c r="K249" s="130"/>
      <c r="L249" s="130"/>
      <c r="M249" s="130"/>
      <c r="N249" s="195"/>
      <c r="O249" s="168">
        <v>2.0</v>
      </c>
      <c r="P249" s="169">
        <v>3.0</v>
      </c>
      <c r="Q249" s="196"/>
      <c r="R249" s="197"/>
      <c r="S249" s="198"/>
      <c r="T249" s="199"/>
      <c r="U249" s="200"/>
      <c r="V249" s="201"/>
      <c r="W249" s="202"/>
      <c r="X249" s="202"/>
      <c r="Y249" s="206">
        <v>0.0</v>
      </c>
      <c r="Z249" s="204">
        <v>15.0</v>
      </c>
      <c r="AA249" s="140"/>
      <c r="AB249" s="141">
        <v>3.0</v>
      </c>
      <c r="AC249" s="142">
        <v>0.6601736111111111</v>
      </c>
      <c r="AD249" s="206" t="s">
        <v>165</v>
      </c>
      <c r="AE249" s="207" t="s">
        <v>132</v>
      </c>
      <c r="AF249" s="133" t="s">
        <v>166</v>
      </c>
      <c r="AG249" s="207">
        <v>2.28</v>
      </c>
      <c r="AH249" s="449">
        <v>2.5</v>
      </c>
      <c r="AI249" s="209"/>
      <c r="AJ249" s="144"/>
      <c r="AK249" s="210"/>
      <c r="AL249" s="114"/>
      <c r="AM249" s="211"/>
      <c r="AN249" s="132"/>
      <c r="AO249" s="132"/>
      <c r="AP249" s="149"/>
      <c r="AQ249" s="150"/>
      <c r="AR249" s="149"/>
      <c r="AS249" s="132"/>
      <c r="AT249" s="132"/>
      <c r="AU249" s="132"/>
      <c r="AV249" s="132"/>
      <c r="AW249" s="132"/>
      <c r="AX249" s="132"/>
      <c r="AY249" s="132"/>
      <c r="AZ249" s="132"/>
      <c r="BA249" s="132"/>
      <c r="BB249" s="132"/>
      <c r="BC249" s="132"/>
      <c r="BD249" s="132"/>
      <c r="BE249" s="132"/>
      <c r="BF249" s="132"/>
      <c r="BG249" s="132"/>
      <c r="BH249" s="132"/>
      <c r="BI249" s="132"/>
      <c r="BJ249" s="132"/>
      <c r="BK249" s="132"/>
      <c r="BL249" s="132"/>
      <c r="BM249" s="132"/>
      <c r="BN249" s="132"/>
    </row>
    <row r="250">
      <c r="A250" s="484" t="b">
        <v>0</v>
      </c>
      <c r="B250" s="94"/>
      <c r="C250" s="95"/>
      <c r="D250" s="96"/>
      <c r="E250" s="97"/>
      <c r="F250" s="98"/>
      <c r="G250" s="98"/>
      <c r="H250" s="98"/>
      <c r="I250" s="98"/>
      <c r="J250" s="98"/>
      <c r="K250" s="96"/>
      <c r="L250" s="96"/>
      <c r="M250" s="96"/>
      <c r="N250" s="270"/>
      <c r="O250" s="168">
        <v>2.0</v>
      </c>
      <c r="P250" s="169">
        <v>3.0</v>
      </c>
      <c r="Q250" s="196"/>
      <c r="R250" s="197"/>
      <c r="S250" s="198"/>
      <c r="T250" s="199"/>
      <c r="U250" s="200"/>
      <c r="V250" s="201"/>
      <c r="W250" s="202"/>
      <c r="X250" s="202"/>
      <c r="Y250" s="273">
        <v>0.0</v>
      </c>
      <c r="Z250" s="271">
        <v>30.0</v>
      </c>
      <c r="AA250" s="106"/>
      <c r="AB250" s="107">
        <v>4.0</v>
      </c>
      <c r="AC250" s="108">
        <v>0.6611458333333333</v>
      </c>
      <c r="AD250" s="273" t="s">
        <v>165</v>
      </c>
      <c r="AE250" s="274" t="s">
        <v>132</v>
      </c>
      <c r="AF250" s="99" t="s">
        <v>166</v>
      </c>
      <c r="AG250" s="274">
        <v>2.12</v>
      </c>
      <c r="AH250" s="411">
        <v>2.5</v>
      </c>
      <c r="AI250" s="276"/>
      <c r="AJ250" s="110"/>
      <c r="AK250" s="277"/>
      <c r="AL250" s="114"/>
      <c r="AM250" s="278"/>
      <c r="AN250" s="98"/>
      <c r="AO250" s="98"/>
      <c r="AP250" s="116"/>
      <c r="AQ250" s="117"/>
      <c r="AR250" s="116"/>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row>
    <row r="251">
      <c r="A251" s="485" t="b">
        <v>0</v>
      </c>
      <c r="B251" s="128"/>
      <c r="C251" s="129"/>
      <c r="D251" s="130"/>
      <c r="E251" s="131"/>
      <c r="F251" s="132"/>
      <c r="G251" s="132"/>
      <c r="H251" s="132"/>
      <c r="I251" s="132"/>
      <c r="J251" s="132"/>
      <c r="K251" s="130"/>
      <c r="L251" s="130"/>
      <c r="M251" s="130"/>
      <c r="N251" s="195"/>
      <c r="O251" s="168">
        <v>2.0</v>
      </c>
      <c r="P251" s="169">
        <v>3.0</v>
      </c>
      <c r="Q251" s="196"/>
      <c r="R251" s="197"/>
      <c r="S251" s="198"/>
      <c r="T251" s="199"/>
      <c r="U251" s="200"/>
      <c r="V251" s="201"/>
      <c r="W251" s="202"/>
      <c r="X251" s="202"/>
      <c r="Y251" s="206">
        <v>0.0</v>
      </c>
      <c r="Z251" s="204">
        <v>30.0</v>
      </c>
      <c r="AA251" s="140"/>
      <c r="AB251" s="141">
        <v>5.0</v>
      </c>
      <c r="AC251" s="142">
        <v>0.6614236111111111</v>
      </c>
      <c r="AD251" s="206" t="s">
        <v>165</v>
      </c>
      <c r="AE251" s="207" t="s">
        <v>132</v>
      </c>
      <c r="AF251" s="133" t="s">
        <v>166</v>
      </c>
      <c r="AG251" s="207">
        <v>2.14</v>
      </c>
      <c r="AH251" s="449">
        <v>2.5</v>
      </c>
      <c r="AI251" s="209"/>
      <c r="AJ251" s="144"/>
      <c r="AK251" s="210"/>
      <c r="AL251" s="114"/>
      <c r="AM251" s="211"/>
      <c r="AN251" s="132"/>
      <c r="AO251" s="132"/>
      <c r="AP251" s="149"/>
      <c r="AQ251" s="150"/>
      <c r="AR251" s="149"/>
      <c r="AS251" s="132"/>
      <c r="AT251" s="132"/>
      <c r="AU251" s="132"/>
      <c r="AV251" s="132"/>
      <c r="AW251" s="132"/>
      <c r="AX251" s="132"/>
      <c r="AY251" s="132"/>
      <c r="AZ251" s="132"/>
      <c r="BA251" s="132"/>
      <c r="BB251" s="132"/>
      <c r="BC251" s="132"/>
      <c r="BD251" s="132"/>
      <c r="BE251" s="132"/>
      <c r="BF251" s="132"/>
      <c r="BG251" s="132"/>
      <c r="BH251" s="132"/>
      <c r="BI251" s="132"/>
      <c r="BJ251" s="132"/>
      <c r="BK251" s="132"/>
      <c r="BL251" s="132"/>
      <c r="BM251" s="132"/>
      <c r="BN251" s="132"/>
    </row>
    <row r="252">
      <c r="A252" s="484" t="b">
        <v>0</v>
      </c>
      <c r="B252" s="94"/>
      <c r="C252" s="95"/>
      <c r="D252" s="96"/>
      <c r="E252" s="97"/>
      <c r="F252" s="98"/>
      <c r="G252" s="98"/>
      <c r="H252" s="98"/>
      <c r="I252" s="98"/>
      <c r="J252" s="98"/>
      <c r="K252" s="96"/>
      <c r="L252" s="96"/>
      <c r="M252" s="96"/>
      <c r="N252" s="270"/>
      <c r="O252" s="168">
        <v>4.0</v>
      </c>
      <c r="P252" s="169">
        <v>3.0</v>
      </c>
      <c r="Q252" s="196"/>
      <c r="R252" s="197"/>
      <c r="S252" s="198"/>
      <c r="T252" s="199"/>
      <c r="U252" s="200"/>
      <c r="V252" s="201"/>
      <c r="W252" s="202"/>
      <c r="X252" s="202"/>
      <c r="Y252" s="273">
        <v>0.0</v>
      </c>
      <c r="Z252" s="271">
        <v>0.0</v>
      </c>
      <c r="AA252" s="272" t="s">
        <v>133</v>
      </c>
      <c r="AB252" s="107">
        <v>6.0</v>
      </c>
      <c r="AC252" s="108">
        <v>0.6669097222222222</v>
      </c>
      <c r="AD252" s="273" t="s">
        <v>179</v>
      </c>
      <c r="AE252" s="274" t="s">
        <v>132</v>
      </c>
      <c r="AF252" s="99" t="s">
        <v>166</v>
      </c>
      <c r="AG252" s="274">
        <v>2.82</v>
      </c>
      <c r="AH252" s="411">
        <v>4.87</v>
      </c>
      <c r="AI252" s="276"/>
      <c r="AJ252" s="110"/>
      <c r="AK252" s="277"/>
      <c r="AL252" s="114"/>
      <c r="AM252" s="278"/>
      <c r="AN252" s="98"/>
      <c r="AO252" s="98"/>
      <c r="AP252" s="116"/>
      <c r="AQ252" s="117"/>
      <c r="AR252" s="116"/>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row>
    <row r="253">
      <c r="A253" s="485" t="b">
        <v>0</v>
      </c>
      <c r="B253" s="313"/>
      <c r="C253" s="314"/>
      <c r="D253" s="315"/>
      <c r="E253" s="316"/>
      <c r="F253" s="317"/>
      <c r="G253" s="317"/>
      <c r="H253" s="317"/>
      <c r="I253" s="328"/>
      <c r="J253" s="328"/>
      <c r="K253" s="315"/>
      <c r="L253" s="315"/>
      <c r="M253" s="315"/>
      <c r="N253" s="383"/>
      <c r="O253" s="221">
        <v>5.0</v>
      </c>
      <c r="P253" s="222">
        <v>7.0</v>
      </c>
      <c r="Q253" s="298">
        <v>4.0</v>
      </c>
      <c r="R253" s="299">
        <v>6.0</v>
      </c>
      <c r="S253" s="225"/>
      <c r="T253" s="226"/>
      <c r="U253" s="227"/>
      <c r="V253" s="228"/>
      <c r="W253" s="229"/>
      <c r="X253" s="229"/>
      <c r="Y253" s="322"/>
      <c r="Z253" s="493"/>
      <c r="AA253" s="324"/>
      <c r="AB253" s="343"/>
      <c r="AC253" s="326"/>
      <c r="AD253" s="322" t="s">
        <v>142</v>
      </c>
      <c r="AE253" s="331"/>
      <c r="AF253" s="328"/>
      <c r="AG253" s="331"/>
      <c r="AH253" s="444"/>
      <c r="AI253" s="330"/>
      <c r="AJ253" s="327"/>
      <c r="AK253" s="332"/>
      <c r="AL253" s="114"/>
      <c r="AM253" s="333"/>
      <c r="AN253" s="317"/>
      <c r="AO253" s="317"/>
      <c r="AP253" s="334"/>
      <c r="AQ253" s="335"/>
      <c r="AR253" s="149"/>
      <c r="AS253" s="132"/>
      <c r="AT253" s="132"/>
      <c r="AU253" s="132"/>
      <c r="AV253" s="132"/>
      <c r="AW253" s="132"/>
      <c r="AX253" s="132"/>
      <c r="AY253" s="132"/>
      <c r="AZ253" s="132"/>
      <c r="BA253" s="132"/>
      <c r="BB253" s="132"/>
      <c r="BC253" s="132"/>
      <c r="BD253" s="132"/>
      <c r="BE253" s="132"/>
      <c r="BF253" s="132"/>
      <c r="BG253" s="132"/>
      <c r="BH253" s="132"/>
      <c r="BI253" s="132"/>
      <c r="BJ253" s="132"/>
      <c r="BK253" s="132"/>
      <c r="BL253" s="132"/>
      <c r="BM253" s="132"/>
      <c r="BN253" s="132"/>
    </row>
    <row r="254">
      <c r="A254" s="484" t="b">
        <v>0</v>
      </c>
      <c r="B254" s="161">
        <v>44595.0</v>
      </c>
      <c r="C254" s="162">
        <v>0.6696064814814815</v>
      </c>
      <c r="D254" s="163" t="s">
        <v>948</v>
      </c>
      <c r="E254" s="432" t="s">
        <v>16</v>
      </c>
      <c r="F254" s="409" t="s">
        <v>136</v>
      </c>
      <c r="G254" s="165" t="s">
        <v>43</v>
      </c>
      <c r="H254" s="165" t="s">
        <v>217</v>
      </c>
      <c r="I254" s="165" t="s">
        <v>949</v>
      </c>
      <c r="J254" s="165" t="s">
        <v>950</v>
      </c>
      <c r="K254" s="433"/>
      <c r="L254" s="433"/>
      <c r="M254" s="433"/>
      <c r="N254" s="336" t="s">
        <v>839</v>
      </c>
      <c r="O254" s="434">
        <v>3.0</v>
      </c>
      <c r="P254" s="435">
        <v>6.0</v>
      </c>
      <c r="Q254" s="170">
        <v>7.0</v>
      </c>
      <c r="R254" s="171">
        <v>5.0</v>
      </c>
      <c r="S254" s="172"/>
      <c r="T254" s="173"/>
      <c r="U254" s="174"/>
      <c r="V254" s="175"/>
      <c r="W254" s="176"/>
      <c r="X254" s="176"/>
      <c r="Y254" s="436">
        <v>5.0</v>
      </c>
      <c r="Z254" s="437">
        <v>1.0</v>
      </c>
      <c r="AA254" s="394"/>
      <c r="AB254" s="180">
        <v>1.0</v>
      </c>
      <c r="AC254" s="181">
        <v>0.6657986111111112</v>
      </c>
      <c r="AD254" s="537" t="s">
        <v>140</v>
      </c>
      <c r="AE254" s="189" t="s">
        <v>132</v>
      </c>
      <c r="AF254" s="538" t="s">
        <v>166</v>
      </c>
      <c r="AG254" s="183">
        <v>1.07</v>
      </c>
      <c r="AH254" s="446">
        <v>28.57</v>
      </c>
      <c r="AI254" s="185">
        <v>2.32</v>
      </c>
      <c r="AJ254" s="183">
        <v>0.0</v>
      </c>
      <c r="AK254" s="186">
        <v>-2.32</v>
      </c>
      <c r="AL254" s="114"/>
      <c r="AM254" s="188">
        <f>AK254+AM247</f>
        <v>2062.32</v>
      </c>
      <c r="AN254" s="189">
        <f>IF(AM254&gt;AN247,AM254,AN247)</f>
        <v>2072.03</v>
      </c>
      <c r="AO254" s="189">
        <f>AM254-AN254</f>
        <v>-9.71</v>
      </c>
      <c r="AP254" s="190">
        <f>AO254/AN254</f>
        <v>-0.004686225586</v>
      </c>
      <c r="AQ254" s="191">
        <f>AK254/AI254</f>
        <v>-1</v>
      </c>
      <c r="AR254" s="116"/>
      <c r="AS254" s="98"/>
      <c r="AT254" s="98"/>
      <c r="AU254" s="98"/>
      <c r="AV254" s="98"/>
      <c r="AW254" s="98"/>
      <c r="AX254" s="98"/>
      <c r="AY254" s="98"/>
      <c r="AZ254" s="98"/>
      <c r="BA254" s="98"/>
      <c r="BB254" s="98"/>
      <c r="BC254" s="98"/>
      <c r="BD254" s="98"/>
      <c r="BE254" s="98"/>
      <c r="BF254" s="98"/>
      <c r="BG254" s="98"/>
      <c r="BH254" s="98"/>
      <c r="BI254" s="98"/>
      <c r="BJ254" s="98"/>
      <c r="BK254" s="98"/>
      <c r="BL254" s="98"/>
      <c r="BM254" s="98"/>
      <c r="BN254" s="98"/>
    </row>
    <row r="255">
      <c r="A255" s="485" t="b">
        <v>0</v>
      </c>
      <c r="B255" s="128"/>
      <c r="C255" s="129"/>
      <c r="D255" s="130"/>
      <c r="E255" s="131"/>
      <c r="F255" s="132"/>
      <c r="G255" s="132"/>
      <c r="H255" s="132" t="str">
        <f>VLOOKUP(H254,VALIDATION!F:G,2,false)</f>
        <v>61f51d3aa4eaad5dc97704dd</v>
      </c>
      <c r="I255" s="132">
        <v>1.3</v>
      </c>
      <c r="J255" s="132">
        <v>4.0</v>
      </c>
      <c r="K255" s="130"/>
      <c r="L255" s="521"/>
      <c r="M255" s="521"/>
      <c r="N255" s="620"/>
      <c r="O255" s="168">
        <v>3.0</v>
      </c>
      <c r="P255" s="169">
        <v>6.0</v>
      </c>
      <c r="Q255" s="294">
        <v>7.0</v>
      </c>
      <c r="R255" s="295">
        <v>5.0</v>
      </c>
      <c r="S255" s="526"/>
      <c r="T255" s="199"/>
      <c r="U255" s="200"/>
      <c r="V255" s="201"/>
      <c r="W255" s="202"/>
      <c r="X255" s="202"/>
      <c r="Y255" s="206">
        <v>6.0</v>
      </c>
      <c r="Z255" s="204">
        <v>1.0</v>
      </c>
      <c r="AA255" s="140"/>
      <c r="AB255" s="141">
        <v>2.0</v>
      </c>
      <c r="AC255" s="142">
        <v>0.6670833333333334</v>
      </c>
      <c r="AD255" s="206" t="s">
        <v>140</v>
      </c>
      <c r="AE255" s="207" t="s">
        <v>132</v>
      </c>
      <c r="AF255" s="133" t="s">
        <v>166</v>
      </c>
      <c r="AG255" s="207">
        <v>1.03</v>
      </c>
      <c r="AH255" s="449">
        <v>10.66</v>
      </c>
      <c r="AI255" s="209"/>
      <c r="AJ255" s="207"/>
      <c r="AK255" s="210"/>
      <c r="AL255" s="114"/>
      <c r="AM255" s="211"/>
      <c r="AN255" s="132"/>
      <c r="AO255" s="132"/>
      <c r="AP255" s="149"/>
      <c r="AQ255" s="150"/>
      <c r="AR255" s="149"/>
      <c r="AS255" s="132"/>
      <c r="AT255" s="132"/>
      <c r="AU255" s="132"/>
      <c r="AV255" s="132"/>
      <c r="AW255" s="132"/>
      <c r="AX255" s="132"/>
      <c r="AY255" s="132"/>
      <c r="AZ255" s="132"/>
      <c r="BA255" s="132"/>
      <c r="BB255" s="132"/>
      <c r="BC255" s="132"/>
      <c r="BD255" s="132"/>
      <c r="BE255" s="132"/>
      <c r="BF255" s="132"/>
      <c r="BG255" s="132"/>
      <c r="BH255" s="132"/>
      <c r="BI255" s="132"/>
      <c r="BJ255" s="132"/>
      <c r="BK255" s="132"/>
      <c r="BL255" s="132"/>
      <c r="BM255" s="132"/>
      <c r="BN255" s="132"/>
    </row>
    <row r="256">
      <c r="A256" s="484" t="b">
        <v>0</v>
      </c>
      <c r="B256" s="215"/>
      <c r="C256" s="216"/>
      <c r="D256" s="217"/>
      <c r="E256" s="218"/>
      <c r="F256" s="219"/>
      <c r="G256" s="219"/>
      <c r="H256" s="219"/>
      <c r="I256" s="219"/>
      <c r="J256" s="219"/>
      <c r="K256" s="217"/>
      <c r="L256" s="217"/>
      <c r="M256" s="217"/>
      <c r="N256" s="287"/>
      <c r="O256" s="221">
        <v>3.0</v>
      </c>
      <c r="P256" s="222">
        <v>6.0</v>
      </c>
      <c r="Q256" s="298">
        <v>7.0</v>
      </c>
      <c r="R256" s="299">
        <v>5.0</v>
      </c>
      <c r="S256" s="225"/>
      <c r="T256" s="226"/>
      <c r="U256" s="227"/>
      <c r="V256" s="228"/>
      <c r="W256" s="229"/>
      <c r="X256" s="229"/>
      <c r="Y256" s="235">
        <v>10.0</v>
      </c>
      <c r="Z256" s="482">
        <v>3.0</v>
      </c>
      <c r="AA256" s="232"/>
      <c r="AB256" s="233"/>
      <c r="AC256" s="234"/>
      <c r="AD256" s="235" t="s">
        <v>142</v>
      </c>
      <c r="AE256" s="236"/>
      <c r="AF256" s="237"/>
      <c r="AG256" s="236"/>
      <c r="AH256" s="463"/>
      <c r="AI256" s="239"/>
      <c r="AJ256" s="240"/>
      <c r="AK256" s="241"/>
      <c r="AL256" s="114"/>
      <c r="AM256" s="243"/>
      <c r="AN256" s="219"/>
      <c r="AO256" s="219"/>
      <c r="AP256" s="244"/>
      <c r="AQ256" s="245"/>
      <c r="AR256" s="116"/>
      <c r="AS256" s="98"/>
      <c r="AT256" s="98"/>
      <c r="AU256" s="98"/>
      <c r="AV256" s="98"/>
      <c r="AW256" s="98"/>
      <c r="AX256" s="98"/>
      <c r="AY256" s="98"/>
      <c r="AZ256" s="98"/>
      <c r="BA256" s="98"/>
      <c r="BB256" s="98"/>
      <c r="BC256" s="98"/>
      <c r="BD256" s="98"/>
      <c r="BE256" s="98"/>
      <c r="BF256" s="98"/>
      <c r="BG256" s="98"/>
      <c r="BH256" s="98"/>
      <c r="BI256" s="98"/>
      <c r="BJ256" s="98"/>
      <c r="BK256" s="98"/>
      <c r="BL256" s="98"/>
      <c r="BM256" s="98"/>
      <c r="BN256" s="98"/>
    </row>
    <row r="257">
      <c r="A257" s="485" t="b">
        <v>0</v>
      </c>
      <c r="B257" s="247">
        <v>44595.0</v>
      </c>
      <c r="C257" s="248">
        <v>0.8145717592592593</v>
      </c>
      <c r="D257" s="249" t="s">
        <v>951</v>
      </c>
      <c r="E257" s="517" t="s">
        <v>16</v>
      </c>
      <c r="F257" s="415" t="s">
        <v>136</v>
      </c>
      <c r="G257" s="251" t="s">
        <v>42</v>
      </c>
      <c r="H257" s="251" t="s">
        <v>222</v>
      </c>
      <c r="I257" s="251" t="s">
        <v>478</v>
      </c>
      <c r="J257" s="251" t="s">
        <v>952</v>
      </c>
      <c r="K257" s="414"/>
      <c r="L257" s="414"/>
      <c r="M257" s="414"/>
      <c r="N257" s="286" t="s">
        <v>953</v>
      </c>
      <c r="O257" s="254">
        <v>5.0</v>
      </c>
      <c r="P257" s="255">
        <v>4.0</v>
      </c>
      <c r="Q257" s="170"/>
      <c r="R257" s="171"/>
      <c r="S257" s="172"/>
      <c r="T257" s="173"/>
      <c r="U257" s="174"/>
      <c r="V257" s="175"/>
      <c r="W257" s="176"/>
      <c r="X257" s="176"/>
      <c r="Y257" s="260">
        <v>40.0</v>
      </c>
      <c r="Z257" s="256">
        <v>30.0</v>
      </c>
      <c r="AA257" s="257" t="s">
        <v>133</v>
      </c>
      <c r="AB257" s="258">
        <v>1.0</v>
      </c>
      <c r="AC257" s="259">
        <v>0.7553125</v>
      </c>
      <c r="AD257" s="260" t="s">
        <v>140</v>
      </c>
      <c r="AE257" s="261" t="s">
        <v>132</v>
      </c>
      <c r="AF257" s="251" t="s">
        <v>166</v>
      </c>
      <c r="AG257" s="261">
        <v>1.17</v>
      </c>
      <c r="AH257" s="464">
        <v>88.23</v>
      </c>
      <c r="AI257" s="263">
        <v>15.0</v>
      </c>
      <c r="AJ257" s="261">
        <v>0.0</v>
      </c>
      <c r="AK257" s="264">
        <v>-1.74</v>
      </c>
      <c r="AL257" s="114"/>
      <c r="AM257" s="265">
        <f>AK257+AM254</f>
        <v>2060.58</v>
      </c>
      <c r="AN257" s="266">
        <f>IF(AM257&gt;AN254,AM257,AN254)</f>
        <v>2072.03</v>
      </c>
      <c r="AO257" s="266">
        <f>AM257-AN257</f>
        <v>-11.45</v>
      </c>
      <c r="AP257" s="267">
        <f>AO257/AN257</f>
        <v>-0.005525981767</v>
      </c>
      <c r="AQ257" s="268">
        <f>AK257/AI257</f>
        <v>-0.116</v>
      </c>
      <c r="AR257" s="149"/>
      <c r="AS257" s="132"/>
      <c r="AT257" s="132"/>
      <c r="AU257" s="132"/>
      <c r="AV257" s="132"/>
      <c r="AW257" s="132"/>
      <c r="AX257" s="132"/>
      <c r="AY257" s="132"/>
      <c r="AZ257" s="132"/>
      <c r="BA257" s="132"/>
      <c r="BB257" s="132"/>
      <c r="BC257" s="132"/>
      <c r="BD257" s="132"/>
      <c r="BE257" s="132"/>
      <c r="BF257" s="132"/>
      <c r="BG257" s="132"/>
      <c r="BH257" s="132"/>
      <c r="BI257" s="132"/>
      <c r="BJ257" s="132"/>
      <c r="BK257" s="132"/>
      <c r="BL257" s="132"/>
      <c r="BM257" s="132"/>
      <c r="BN257" s="132"/>
    </row>
    <row r="258">
      <c r="A258" s="484" t="b">
        <v>0</v>
      </c>
      <c r="B258" s="94"/>
      <c r="C258" s="95"/>
      <c r="D258" s="96"/>
      <c r="E258" s="97"/>
      <c r="F258" s="98"/>
      <c r="G258" s="98"/>
      <c r="H258" s="98" t="str">
        <f>VLOOKUP(H257,VALIDATION!F:G,2,false)</f>
        <v>61f51d73a4eaad5dc97704ec</v>
      </c>
      <c r="I258" s="99">
        <v>1.18</v>
      </c>
      <c r="J258" s="99">
        <v>6.4</v>
      </c>
      <c r="K258" s="96"/>
      <c r="L258" s="96"/>
      <c r="M258" s="96"/>
      <c r="N258" s="270"/>
      <c r="O258" s="168">
        <v>6.0</v>
      </c>
      <c r="P258" s="169">
        <v>4.0</v>
      </c>
      <c r="Q258" s="294">
        <v>0.0</v>
      </c>
      <c r="R258" s="295">
        <v>0.0</v>
      </c>
      <c r="S258" s="198"/>
      <c r="T258" s="199"/>
      <c r="U258" s="200"/>
      <c r="V258" s="201"/>
      <c r="W258" s="202"/>
      <c r="X258" s="202"/>
      <c r="Y258" s="273">
        <v>0.0</v>
      </c>
      <c r="Z258" s="271">
        <v>15.0</v>
      </c>
      <c r="AA258" s="106"/>
      <c r="AB258" s="107">
        <v>2.0</v>
      </c>
      <c r="AC258" s="108">
        <v>0.7585532407407407</v>
      </c>
      <c r="AD258" s="273" t="s">
        <v>165</v>
      </c>
      <c r="AE258" s="274" t="s">
        <v>132</v>
      </c>
      <c r="AF258" s="99" t="s">
        <v>133</v>
      </c>
      <c r="AG258" s="274">
        <v>1.13</v>
      </c>
      <c r="AH258" s="411">
        <v>57.69</v>
      </c>
      <c r="AI258" s="276"/>
      <c r="AJ258" s="274"/>
      <c r="AK258" s="277"/>
      <c r="AL258" s="114"/>
      <c r="AM258" s="278"/>
      <c r="AN258" s="98"/>
      <c r="AO258" s="98"/>
      <c r="AP258" s="116"/>
      <c r="AQ258" s="117"/>
      <c r="AR258" s="116"/>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row>
    <row r="259">
      <c r="A259" s="485" t="b">
        <v>0</v>
      </c>
      <c r="B259" s="128"/>
      <c r="C259" s="129"/>
      <c r="D259" s="130"/>
      <c r="E259" s="131"/>
      <c r="F259" s="132"/>
      <c r="G259" s="132"/>
      <c r="H259" s="132"/>
      <c r="I259" s="132"/>
      <c r="J259" s="132"/>
      <c r="K259" s="130"/>
      <c r="L259" s="130"/>
      <c r="M259" s="130"/>
      <c r="N259" s="195"/>
      <c r="O259" s="168">
        <v>6.0</v>
      </c>
      <c r="P259" s="169">
        <v>4.0</v>
      </c>
      <c r="Q259" s="294">
        <v>0.0</v>
      </c>
      <c r="R259" s="295">
        <v>0.0</v>
      </c>
      <c r="S259" s="198"/>
      <c r="T259" s="199"/>
      <c r="U259" s="200"/>
      <c r="V259" s="201"/>
      <c r="W259" s="202"/>
      <c r="X259" s="202"/>
      <c r="Y259" s="206">
        <v>0.0</v>
      </c>
      <c r="Z259" s="204">
        <v>30.0</v>
      </c>
      <c r="AA259" s="140"/>
      <c r="AB259" s="141">
        <v>3.0</v>
      </c>
      <c r="AC259" s="142">
        <v>0.7588773148148148</v>
      </c>
      <c r="AD259" s="206" t="s">
        <v>165</v>
      </c>
      <c r="AE259" s="207" t="s">
        <v>132</v>
      </c>
      <c r="AF259" s="133" t="s">
        <v>133</v>
      </c>
      <c r="AG259" s="207">
        <v>1.18</v>
      </c>
      <c r="AH259" s="449">
        <v>29.54</v>
      </c>
      <c r="AI259" s="209"/>
      <c r="AJ259" s="207"/>
      <c r="AK259" s="210"/>
      <c r="AL259" s="114"/>
      <c r="AM259" s="211"/>
      <c r="AN259" s="132"/>
      <c r="AO259" s="132"/>
      <c r="AP259" s="149"/>
      <c r="AQ259" s="150"/>
      <c r="AR259" s="149"/>
      <c r="AS259" s="132"/>
      <c r="AT259" s="132"/>
      <c r="AU259" s="132"/>
      <c r="AV259" s="132"/>
      <c r="AW259" s="132"/>
      <c r="AX259" s="132"/>
      <c r="AY259" s="132"/>
      <c r="AZ259" s="132"/>
      <c r="BA259" s="132"/>
      <c r="BB259" s="132"/>
      <c r="BC259" s="132"/>
      <c r="BD259" s="132"/>
      <c r="BE259" s="132"/>
      <c r="BF259" s="132"/>
      <c r="BG259" s="132"/>
      <c r="BH259" s="132"/>
      <c r="BI259" s="132"/>
      <c r="BJ259" s="132"/>
      <c r="BK259" s="132"/>
      <c r="BL259" s="132"/>
      <c r="BM259" s="132"/>
      <c r="BN259" s="132"/>
    </row>
    <row r="260">
      <c r="A260" s="484" t="b">
        <v>0</v>
      </c>
      <c r="B260" s="94"/>
      <c r="C260" s="95"/>
      <c r="D260" s="96"/>
      <c r="E260" s="97"/>
      <c r="F260" s="98"/>
      <c r="G260" s="98"/>
      <c r="H260" s="98"/>
      <c r="I260" s="98"/>
      <c r="J260" s="98"/>
      <c r="K260" s="96"/>
      <c r="L260" s="96"/>
      <c r="M260" s="96"/>
      <c r="N260" s="270"/>
      <c r="O260" s="168">
        <v>6.0</v>
      </c>
      <c r="P260" s="169">
        <v>4.0</v>
      </c>
      <c r="Q260" s="294">
        <v>0.0</v>
      </c>
      <c r="R260" s="295">
        <v>0.0</v>
      </c>
      <c r="S260" s="198"/>
      <c r="T260" s="199"/>
      <c r="U260" s="200"/>
      <c r="V260" s="201"/>
      <c r="W260" s="202"/>
      <c r="X260" s="202"/>
      <c r="Y260" s="273">
        <v>0.0</v>
      </c>
      <c r="Z260" s="271">
        <v>30.0</v>
      </c>
      <c r="AA260" s="106"/>
      <c r="AB260" s="107">
        <v>4.0</v>
      </c>
      <c r="AC260" s="108">
        <v>0.7590856481481482</v>
      </c>
      <c r="AD260" s="273" t="s">
        <v>179</v>
      </c>
      <c r="AE260" s="274" t="s">
        <v>132</v>
      </c>
      <c r="AF260" s="99" t="s">
        <v>133</v>
      </c>
      <c r="AG260" s="274">
        <v>1.16</v>
      </c>
      <c r="AH260" s="411">
        <v>2.74</v>
      </c>
      <c r="AI260" s="276"/>
      <c r="AJ260" s="274"/>
      <c r="AK260" s="277"/>
      <c r="AL260" s="114"/>
      <c r="AM260" s="278"/>
      <c r="AN260" s="98"/>
      <c r="AO260" s="98"/>
      <c r="AP260" s="116"/>
      <c r="AQ260" s="117"/>
      <c r="AR260" s="116"/>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98"/>
    </row>
    <row r="261">
      <c r="A261" s="485" t="b">
        <v>0</v>
      </c>
      <c r="B261" s="313"/>
      <c r="C261" s="314"/>
      <c r="D261" s="315"/>
      <c r="E261" s="316"/>
      <c r="F261" s="317"/>
      <c r="G261" s="317"/>
      <c r="H261" s="317"/>
      <c r="I261" s="317"/>
      <c r="J261" s="317"/>
      <c r="K261" s="315"/>
      <c r="L261" s="315"/>
      <c r="M261" s="315"/>
      <c r="N261" s="383"/>
      <c r="O261" s="221">
        <v>6.0</v>
      </c>
      <c r="P261" s="222">
        <v>4.0</v>
      </c>
      <c r="Q261" s="298">
        <v>1.0</v>
      </c>
      <c r="R261" s="299">
        <v>6.0</v>
      </c>
      <c r="S261" s="300">
        <v>6.0</v>
      </c>
      <c r="T261" s="301">
        <v>4.0</v>
      </c>
      <c r="U261" s="227"/>
      <c r="V261" s="228"/>
      <c r="W261" s="229"/>
      <c r="X261" s="229"/>
      <c r="Y261" s="342"/>
      <c r="Z261" s="323"/>
      <c r="AA261" s="324"/>
      <c r="AB261" s="343"/>
      <c r="AC261" s="326"/>
      <c r="AD261" s="322" t="s">
        <v>142</v>
      </c>
      <c r="AE261" s="327"/>
      <c r="AF261" s="328"/>
      <c r="AG261" s="327"/>
      <c r="AH261" s="444"/>
      <c r="AI261" s="330"/>
      <c r="AJ261" s="331"/>
      <c r="AK261" s="332"/>
      <c r="AL261" s="114"/>
      <c r="AM261" s="333"/>
      <c r="AN261" s="317"/>
      <c r="AO261" s="317"/>
      <c r="AP261" s="334"/>
      <c r="AQ261" s="335"/>
      <c r="AR261" s="149"/>
      <c r="AS261" s="132"/>
      <c r="AT261" s="132"/>
      <c r="AU261" s="132"/>
      <c r="AV261" s="132"/>
      <c r="AW261" s="132"/>
      <c r="AX261" s="132"/>
      <c r="AY261" s="132"/>
      <c r="AZ261" s="132"/>
      <c r="BA261" s="132"/>
      <c r="BB261" s="132"/>
      <c r="BC261" s="132"/>
      <c r="BD261" s="132"/>
      <c r="BE261" s="132"/>
      <c r="BF261" s="132"/>
      <c r="BG261" s="132"/>
      <c r="BH261" s="132"/>
      <c r="BI261" s="132"/>
      <c r="BJ261" s="132"/>
      <c r="BK261" s="132"/>
      <c r="BL261" s="132"/>
      <c r="BM261" s="132"/>
      <c r="BN261" s="132"/>
    </row>
    <row r="262">
      <c r="A262" s="484" t="b">
        <v>0</v>
      </c>
      <c r="B262" s="161">
        <v>44595.0</v>
      </c>
      <c r="C262" s="162">
        <v>0.789212962962963</v>
      </c>
      <c r="D262" s="163" t="s">
        <v>954</v>
      </c>
      <c r="E262" s="432" t="s">
        <v>16</v>
      </c>
      <c r="F262" s="409" t="s">
        <v>136</v>
      </c>
      <c r="G262" s="165" t="s">
        <v>42</v>
      </c>
      <c r="H262" s="165" t="s">
        <v>467</v>
      </c>
      <c r="I262" s="621" t="s">
        <v>673</v>
      </c>
      <c r="J262" s="622" t="s">
        <v>862</v>
      </c>
      <c r="K262" s="623"/>
      <c r="L262" s="623"/>
      <c r="M262" s="623"/>
      <c r="N262" s="624" t="s">
        <v>955</v>
      </c>
      <c r="O262" s="625">
        <v>5.0</v>
      </c>
      <c r="P262" s="626">
        <v>4.0</v>
      </c>
      <c r="Q262" s="627"/>
      <c r="R262" s="628"/>
      <c r="S262" s="629"/>
      <c r="T262" s="630"/>
      <c r="U262" s="631"/>
      <c r="V262" s="632"/>
      <c r="W262" s="633"/>
      <c r="X262" s="634"/>
      <c r="Y262" s="635">
        <v>40.0</v>
      </c>
      <c r="Z262" s="636">
        <v>15.0</v>
      </c>
      <c r="AA262" s="636" t="s">
        <v>132</v>
      </c>
      <c r="AB262" s="180">
        <v>1.0</v>
      </c>
      <c r="AC262" s="181">
        <v>0.7692708333333333</v>
      </c>
      <c r="AD262" s="182" t="s">
        <v>140</v>
      </c>
      <c r="AE262" s="183" t="s">
        <v>132</v>
      </c>
      <c r="AF262" s="165" t="s">
        <v>166</v>
      </c>
      <c r="AG262" s="183">
        <v>1.39</v>
      </c>
      <c r="AH262" s="446">
        <v>38.46</v>
      </c>
      <c r="AI262" s="185">
        <v>15.0</v>
      </c>
      <c r="AJ262" s="183">
        <v>0.0</v>
      </c>
      <c r="AK262" s="186">
        <v>0.27</v>
      </c>
      <c r="AL262" s="114"/>
      <c r="AM262" s="188">
        <f>AK262+AM257</f>
        <v>2060.85</v>
      </c>
      <c r="AN262" s="189">
        <f>IF(AM262&gt;AN257,AM262,AN257)</f>
        <v>2072.03</v>
      </c>
      <c r="AO262" s="189">
        <f>AM262-AN262</f>
        <v>-11.18</v>
      </c>
      <c r="AP262" s="190">
        <f>AO262/AN262</f>
        <v>-0.005395674773</v>
      </c>
      <c r="AQ262" s="191">
        <f>AK262/AI262</f>
        <v>0.018</v>
      </c>
      <c r="AR262" s="116"/>
      <c r="AS262" s="98"/>
      <c r="AT262" s="98"/>
      <c r="AU262" s="98"/>
      <c r="AV262" s="98"/>
      <c r="AW262" s="98"/>
      <c r="AX262" s="98"/>
      <c r="AY262" s="98"/>
      <c r="AZ262" s="98"/>
      <c r="BA262" s="98"/>
      <c r="BB262" s="98"/>
      <c r="BC262" s="98"/>
      <c r="BD262" s="98"/>
      <c r="BE262" s="98"/>
      <c r="BF262" s="98"/>
      <c r="BG262" s="98"/>
      <c r="BH262" s="98"/>
      <c r="BI262" s="98"/>
      <c r="BJ262" s="98"/>
      <c r="BK262" s="98"/>
      <c r="BL262" s="98"/>
      <c r="BM262" s="98"/>
      <c r="BN262" s="98"/>
    </row>
    <row r="263">
      <c r="A263" s="485" t="b">
        <v>0</v>
      </c>
      <c r="B263" s="128"/>
      <c r="C263" s="129"/>
      <c r="D263" s="130"/>
      <c r="E263" s="131"/>
      <c r="F263" s="132"/>
      <c r="G263" s="132"/>
      <c r="H263" s="132" t="str">
        <f>VLOOKUP(H262,VALIDATION!F:G,2,false)</f>
        <v>61f51d4fa4eaad5dc97704e1</v>
      </c>
      <c r="I263" s="637">
        <v>1.75</v>
      </c>
      <c r="J263" s="638">
        <v>2.3</v>
      </c>
      <c r="K263" s="639"/>
      <c r="L263" s="639"/>
      <c r="M263" s="639"/>
      <c r="N263" s="640"/>
      <c r="O263" s="641">
        <v>6.0</v>
      </c>
      <c r="P263" s="642">
        <v>4.0</v>
      </c>
      <c r="Q263" s="643"/>
      <c r="R263" s="644"/>
      <c r="S263" s="645"/>
      <c r="T263" s="646"/>
      <c r="U263" s="647"/>
      <c r="V263" s="648"/>
      <c r="W263" s="649"/>
      <c r="X263" s="650"/>
      <c r="Y263" s="637">
        <v>0.0</v>
      </c>
      <c r="Z263" s="651">
        <v>0.0</v>
      </c>
      <c r="AA263" s="651" t="s">
        <v>133</v>
      </c>
      <c r="AB263" s="141">
        <v>2.0</v>
      </c>
      <c r="AC263" s="142">
        <v>0.7696875</v>
      </c>
      <c r="AD263" s="206" t="s">
        <v>179</v>
      </c>
      <c r="AE263" s="207" t="s">
        <v>132</v>
      </c>
      <c r="AF263" s="133" t="s">
        <v>133</v>
      </c>
      <c r="AG263" s="207">
        <v>1.4</v>
      </c>
      <c r="AH263" s="449">
        <v>38.19</v>
      </c>
      <c r="AI263" s="209"/>
      <c r="AJ263" s="207"/>
      <c r="AK263" s="210"/>
      <c r="AL263" s="114"/>
      <c r="AM263" s="211"/>
      <c r="AN263" s="132"/>
      <c r="AO263" s="132"/>
      <c r="AP263" s="149"/>
      <c r="AQ263" s="150"/>
      <c r="AR263" s="149"/>
      <c r="AS263" s="132"/>
      <c r="AT263" s="132"/>
      <c r="AU263" s="132"/>
      <c r="AV263" s="132"/>
      <c r="AW263" s="132"/>
      <c r="AX263" s="132"/>
      <c r="AY263" s="132"/>
      <c r="AZ263" s="132"/>
      <c r="BA263" s="132"/>
      <c r="BB263" s="132"/>
      <c r="BC263" s="132"/>
      <c r="BD263" s="132"/>
      <c r="BE263" s="132"/>
      <c r="BF263" s="132"/>
      <c r="BG263" s="132"/>
      <c r="BH263" s="132"/>
      <c r="BI263" s="132"/>
      <c r="BJ263" s="132"/>
      <c r="BK263" s="132"/>
      <c r="BL263" s="132"/>
      <c r="BM263" s="132"/>
      <c r="BN263" s="132"/>
    </row>
    <row r="264">
      <c r="A264" s="484" t="b">
        <v>0</v>
      </c>
      <c r="B264" s="215"/>
      <c r="C264" s="216"/>
      <c r="D264" s="217"/>
      <c r="E264" s="218"/>
      <c r="F264" s="219"/>
      <c r="G264" s="219"/>
      <c r="H264" s="219"/>
      <c r="I264" s="237"/>
      <c r="J264" s="237"/>
      <c r="K264" s="217"/>
      <c r="L264" s="217"/>
      <c r="M264" s="217"/>
      <c r="N264" s="287"/>
      <c r="O264" s="221">
        <v>6.0</v>
      </c>
      <c r="P264" s="222">
        <v>4.0</v>
      </c>
      <c r="Q264" s="298">
        <v>3.0</v>
      </c>
      <c r="R264" s="299">
        <v>2.0</v>
      </c>
      <c r="S264" s="225"/>
      <c r="T264" s="226"/>
      <c r="U264" s="227"/>
      <c r="V264" s="228"/>
      <c r="W264" s="229"/>
      <c r="X264" s="229"/>
      <c r="Y264" s="235"/>
      <c r="Z264" s="482"/>
      <c r="AA264" s="479"/>
      <c r="AB264" s="233"/>
      <c r="AC264" s="234"/>
      <c r="AD264" s="235" t="s">
        <v>142</v>
      </c>
      <c r="AE264" s="236"/>
      <c r="AF264" s="237"/>
      <c r="AG264" s="236"/>
      <c r="AH264" s="463"/>
      <c r="AI264" s="239"/>
      <c r="AJ264" s="240"/>
      <c r="AK264" s="241"/>
      <c r="AL264" s="114"/>
      <c r="AM264" s="243"/>
      <c r="AN264" s="219"/>
      <c r="AO264" s="219"/>
      <c r="AP264" s="244"/>
      <c r="AQ264" s="245"/>
      <c r="AR264" s="116"/>
      <c r="AS264" s="98"/>
      <c r="AT264" s="98"/>
      <c r="AU264" s="98"/>
      <c r="AV264" s="98"/>
      <c r="AW264" s="98"/>
      <c r="AX264" s="98"/>
      <c r="AY264" s="98"/>
      <c r="AZ264" s="98"/>
      <c r="BA264" s="98"/>
      <c r="BB264" s="98"/>
      <c r="BC264" s="98"/>
      <c r="BD264" s="98"/>
      <c r="BE264" s="98"/>
      <c r="BF264" s="98"/>
      <c r="BG264" s="98"/>
      <c r="BH264" s="98"/>
      <c r="BI264" s="98"/>
      <c r="BJ264" s="98"/>
      <c r="BK264" s="98"/>
      <c r="BL264" s="98"/>
      <c r="BM264" s="98"/>
      <c r="BN264" s="98"/>
    </row>
    <row r="265">
      <c r="A265" s="485" t="b">
        <v>0</v>
      </c>
      <c r="B265" s="247">
        <v>44595.0</v>
      </c>
      <c r="C265" s="248">
        <v>0.8340740740740741</v>
      </c>
      <c r="D265" s="249" t="s">
        <v>956</v>
      </c>
      <c r="E265" s="517" t="s">
        <v>16</v>
      </c>
      <c r="F265" s="415" t="s">
        <v>136</v>
      </c>
      <c r="G265" s="251" t="s">
        <v>45</v>
      </c>
      <c r="H265" s="251" t="s">
        <v>504</v>
      </c>
      <c r="I265" s="251" t="s">
        <v>383</v>
      </c>
      <c r="J265" s="251" t="s">
        <v>556</v>
      </c>
      <c r="K265" s="414"/>
      <c r="L265" s="414"/>
      <c r="M265" s="414"/>
      <c r="N265" s="286" t="s">
        <v>957</v>
      </c>
      <c r="O265" s="254">
        <v>0.0</v>
      </c>
      <c r="P265" s="255">
        <v>0.0</v>
      </c>
      <c r="Q265" s="170"/>
      <c r="R265" s="171"/>
      <c r="S265" s="172"/>
      <c r="T265" s="173"/>
      <c r="U265" s="174"/>
      <c r="V265" s="175"/>
      <c r="W265" s="176"/>
      <c r="X265" s="176"/>
      <c r="Y265" s="260">
        <v>0.0</v>
      </c>
      <c r="Z265" s="256">
        <v>0.0</v>
      </c>
      <c r="AA265" s="257" t="s">
        <v>133</v>
      </c>
      <c r="AB265" s="258">
        <v>1.0</v>
      </c>
      <c r="AC265" s="259">
        <v>0.7755555555555556</v>
      </c>
      <c r="AD265" s="260" t="s">
        <v>140</v>
      </c>
      <c r="AE265" s="261" t="s">
        <v>132</v>
      </c>
      <c r="AF265" s="251" t="s">
        <v>166</v>
      </c>
      <c r="AG265" s="261">
        <v>1.15</v>
      </c>
      <c r="AH265" s="464">
        <v>66.66</v>
      </c>
      <c r="AI265" s="263">
        <v>10.0</v>
      </c>
      <c r="AJ265" s="261">
        <v>0.0</v>
      </c>
      <c r="AK265" s="264">
        <v>-10.0</v>
      </c>
      <c r="AL265" s="114"/>
      <c r="AM265" s="265">
        <f>AK265+AM262</f>
        <v>2050.85</v>
      </c>
      <c r="AN265" s="266">
        <f>IF(AM265&gt;AN262,AM265,AN262)</f>
        <v>2072.03</v>
      </c>
      <c r="AO265" s="266">
        <f>AM265-AN265</f>
        <v>-21.18</v>
      </c>
      <c r="AP265" s="267">
        <f>AO265/AN265</f>
        <v>-0.01022185972</v>
      </c>
      <c r="AQ265" s="268">
        <f>AK265/AI265</f>
        <v>-1</v>
      </c>
      <c r="AR265" s="149"/>
      <c r="AS265" s="132"/>
      <c r="AT265" s="132"/>
      <c r="AU265" s="132"/>
      <c r="AV265" s="132"/>
      <c r="AW265" s="132"/>
      <c r="AX265" s="132"/>
      <c r="AY265" s="132"/>
      <c r="AZ265" s="132"/>
      <c r="BA265" s="132"/>
      <c r="BB265" s="132"/>
      <c r="BC265" s="132"/>
      <c r="BD265" s="132"/>
      <c r="BE265" s="132"/>
      <c r="BF265" s="132"/>
      <c r="BG265" s="132"/>
      <c r="BH265" s="132"/>
      <c r="BI265" s="132"/>
      <c r="BJ265" s="132"/>
      <c r="BK265" s="132"/>
      <c r="BL265" s="132"/>
      <c r="BM265" s="132"/>
      <c r="BN265" s="132"/>
    </row>
    <row r="266">
      <c r="A266" s="484" t="b">
        <v>0</v>
      </c>
      <c r="B266" s="215"/>
      <c r="C266" s="216"/>
      <c r="D266" s="217"/>
      <c r="E266" s="218"/>
      <c r="F266" s="219"/>
      <c r="G266" s="219"/>
      <c r="H266" s="98" t="str">
        <f>VLOOKUP(H265,VALIDATION!F:G,2,false)</f>
        <v>61f51d62a4eaad5dc97704e8</v>
      </c>
      <c r="I266" s="237">
        <v>1.15</v>
      </c>
      <c r="J266" s="237">
        <v>7.6</v>
      </c>
      <c r="K266" s="217"/>
      <c r="L266" s="217"/>
      <c r="M266" s="217"/>
      <c r="N266" s="287"/>
      <c r="O266" s="221">
        <v>6.0</v>
      </c>
      <c r="P266" s="222">
        <v>2.0</v>
      </c>
      <c r="Q266" s="298">
        <v>7.0</v>
      </c>
      <c r="R266" s="299">
        <v>6.0</v>
      </c>
      <c r="S266" s="225"/>
      <c r="T266" s="226"/>
      <c r="U266" s="227"/>
      <c r="V266" s="228"/>
      <c r="W266" s="229"/>
      <c r="X266" s="229"/>
      <c r="Y266" s="302"/>
      <c r="Z266" s="231"/>
      <c r="AA266" s="232"/>
      <c r="AB266" s="233"/>
      <c r="AC266" s="234"/>
      <c r="AD266" s="235" t="s">
        <v>142</v>
      </c>
      <c r="AE266" s="236"/>
      <c r="AF266" s="237"/>
      <c r="AG266" s="236"/>
      <c r="AH266" s="463"/>
      <c r="AI266" s="239"/>
      <c r="AJ266" s="240"/>
      <c r="AK266" s="241"/>
      <c r="AL266" s="114"/>
      <c r="AM266" s="243"/>
      <c r="AN266" s="219"/>
      <c r="AO266" s="219"/>
      <c r="AP266" s="244"/>
      <c r="AQ266" s="245"/>
      <c r="AR266" s="116"/>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row>
    <row r="267">
      <c r="A267" s="485" t="b">
        <v>0</v>
      </c>
      <c r="B267" s="247">
        <v>44595.0</v>
      </c>
      <c r="C267" s="248">
        <v>0.9185069444444445</v>
      </c>
      <c r="D267" s="249" t="s">
        <v>958</v>
      </c>
      <c r="E267" s="517" t="s">
        <v>16</v>
      </c>
      <c r="F267" s="415" t="s">
        <v>136</v>
      </c>
      <c r="G267" s="251" t="s">
        <v>42</v>
      </c>
      <c r="H267" s="251" t="s">
        <v>467</v>
      </c>
      <c r="I267" s="251" t="s">
        <v>959</v>
      </c>
      <c r="J267" s="251" t="s">
        <v>379</v>
      </c>
      <c r="K267" s="414"/>
      <c r="L267" s="414"/>
      <c r="M267" s="414"/>
      <c r="N267" s="286" t="s">
        <v>936</v>
      </c>
      <c r="O267" s="254">
        <v>5.0</v>
      </c>
      <c r="P267" s="255">
        <v>4.0</v>
      </c>
      <c r="Q267" s="170"/>
      <c r="R267" s="171"/>
      <c r="S267" s="172"/>
      <c r="T267" s="173"/>
      <c r="U267" s="174"/>
      <c r="V267" s="175"/>
      <c r="W267" s="176"/>
      <c r="X267" s="176"/>
      <c r="Y267" s="260">
        <v>30.0</v>
      </c>
      <c r="Z267" s="256">
        <v>0.0</v>
      </c>
      <c r="AA267" s="257" t="s">
        <v>132</v>
      </c>
      <c r="AB267" s="258">
        <v>1.0</v>
      </c>
      <c r="AC267" s="259">
        <v>0.8378240740740741</v>
      </c>
      <c r="AD267" s="260" t="s">
        <v>140</v>
      </c>
      <c r="AE267" s="261" t="s">
        <v>132</v>
      </c>
      <c r="AF267" s="251" t="s">
        <v>166</v>
      </c>
      <c r="AG267" s="261">
        <v>1.52</v>
      </c>
      <c r="AH267" s="464">
        <v>28.84</v>
      </c>
      <c r="AI267" s="263">
        <v>30.0</v>
      </c>
      <c r="AJ267" s="261">
        <v>0.0</v>
      </c>
      <c r="AK267" s="264">
        <v>-2.2</v>
      </c>
      <c r="AL267" s="114"/>
      <c r="AM267" s="265">
        <f>AK267+AM265</f>
        <v>2048.65</v>
      </c>
      <c r="AN267" s="266">
        <f>IF(AM267&gt;AN265,AM267,AN265)</f>
        <v>2072.03</v>
      </c>
      <c r="AO267" s="266">
        <f>AM267-AN267</f>
        <v>-23.38</v>
      </c>
      <c r="AP267" s="267">
        <f>AO267/AN267</f>
        <v>-0.01128362041</v>
      </c>
      <c r="AQ267" s="268">
        <f>AK267/AI267</f>
        <v>-0.07333333333</v>
      </c>
      <c r="AR267" s="149"/>
      <c r="AS267" s="132"/>
      <c r="AT267" s="132"/>
      <c r="AU267" s="132"/>
      <c r="AV267" s="132"/>
      <c r="AW267" s="132"/>
      <c r="AX267" s="132"/>
      <c r="AY267" s="132"/>
      <c r="AZ267" s="132"/>
      <c r="BA267" s="132"/>
      <c r="BB267" s="132"/>
      <c r="BC267" s="132"/>
      <c r="BD267" s="132"/>
      <c r="BE267" s="132"/>
      <c r="BF267" s="132"/>
      <c r="BG267" s="132"/>
      <c r="BH267" s="132"/>
      <c r="BI267" s="132"/>
      <c r="BJ267" s="132"/>
      <c r="BK267" s="132"/>
      <c r="BL267" s="132"/>
      <c r="BM267" s="132"/>
      <c r="BN267" s="132"/>
    </row>
    <row r="268">
      <c r="A268" s="484" t="b">
        <v>0</v>
      </c>
      <c r="B268" s="94"/>
      <c r="C268" s="95"/>
      <c r="D268" s="96"/>
      <c r="E268" s="97"/>
      <c r="F268" s="98"/>
      <c r="G268" s="98"/>
      <c r="H268" s="98" t="str">
        <f>VLOOKUP(H267,VALIDATION!F:G,2,false)</f>
        <v>61f51d4fa4eaad5dc97704e1</v>
      </c>
      <c r="I268" s="99">
        <v>2.6</v>
      </c>
      <c r="J268" s="99">
        <v>1.62</v>
      </c>
      <c r="K268" s="96"/>
      <c r="L268" s="96"/>
      <c r="M268" s="96"/>
      <c r="N268" s="270"/>
      <c r="O268" s="168">
        <v>5.0</v>
      </c>
      <c r="P268" s="169">
        <v>4.0</v>
      </c>
      <c r="Q268" s="196"/>
      <c r="R268" s="197"/>
      <c r="S268" s="198"/>
      <c r="T268" s="199"/>
      <c r="U268" s="200"/>
      <c r="V268" s="201"/>
      <c r="W268" s="202"/>
      <c r="X268" s="202"/>
      <c r="Y268" s="273">
        <v>40.0</v>
      </c>
      <c r="Z268" s="271">
        <v>0.0</v>
      </c>
      <c r="AA268" s="272" t="s">
        <v>132</v>
      </c>
      <c r="AB268" s="107">
        <v>2.0</v>
      </c>
      <c r="AC268" s="108">
        <v>0.8379282407407408</v>
      </c>
      <c r="AD268" s="273" t="s">
        <v>140</v>
      </c>
      <c r="AE268" s="274" t="s">
        <v>132</v>
      </c>
      <c r="AF268" s="99" t="s">
        <v>166</v>
      </c>
      <c r="AG268" s="274">
        <v>1.51</v>
      </c>
      <c r="AH268" s="411">
        <v>29.41</v>
      </c>
      <c r="AI268" s="276"/>
      <c r="AJ268" s="274"/>
      <c r="AK268" s="277"/>
      <c r="AL268" s="114"/>
      <c r="AM268" s="278"/>
      <c r="AN268" s="98"/>
      <c r="AO268" s="98"/>
      <c r="AP268" s="116"/>
      <c r="AQ268" s="117"/>
      <c r="AR268" s="116"/>
      <c r="AS268" s="98"/>
      <c r="AT268" s="98"/>
      <c r="AU268" s="98"/>
      <c r="AV268" s="98"/>
      <c r="AW268" s="98"/>
      <c r="AX268" s="98"/>
      <c r="AY268" s="98"/>
      <c r="AZ268" s="98"/>
      <c r="BA268" s="98"/>
      <c r="BB268" s="98"/>
      <c r="BC268" s="98"/>
      <c r="BD268" s="98"/>
      <c r="BE268" s="98"/>
      <c r="BF268" s="98"/>
      <c r="BG268" s="98"/>
      <c r="BH268" s="98"/>
      <c r="BI268" s="98"/>
      <c r="BJ268" s="98"/>
      <c r="BK268" s="98"/>
      <c r="BL268" s="98"/>
      <c r="BM268" s="98"/>
      <c r="BN268" s="98"/>
    </row>
    <row r="269">
      <c r="A269" s="485" t="b">
        <v>0</v>
      </c>
      <c r="B269" s="128"/>
      <c r="C269" s="129"/>
      <c r="D269" s="130"/>
      <c r="E269" s="131"/>
      <c r="F269" s="132"/>
      <c r="G269" s="132"/>
      <c r="H269" s="132"/>
      <c r="I269" s="132"/>
      <c r="J269" s="132"/>
      <c r="K269" s="130"/>
      <c r="L269" s="130"/>
      <c r="M269" s="130"/>
      <c r="N269" s="195"/>
      <c r="O269" s="168">
        <v>6.0</v>
      </c>
      <c r="P269" s="169">
        <v>4.0</v>
      </c>
      <c r="Q269" s="196"/>
      <c r="R269" s="197"/>
      <c r="S269" s="198"/>
      <c r="T269" s="199"/>
      <c r="U269" s="200"/>
      <c r="V269" s="201"/>
      <c r="W269" s="202"/>
      <c r="X269" s="202"/>
      <c r="Y269" s="206">
        <v>0.0</v>
      </c>
      <c r="Z269" s="204">
        <v>0.0</v>
      </c>
      <c r="AA269" s="205" t="s">
        <v>133</v>
      </c>
      <c r="AB269" s="420"/>
      <c r="AC269" s="142">
        <v>0.8383912037037037</v>
      </c>
      <c r="AD269" s="206" t="s">
        <v>179</v>
      </c>
      <c r="AE269" s="207" t="s">
        <v>132</v>
      </c>
      <c r="AF269" s="133" t="s">
        <v>133</v>
      </c>
      <c r="AG269" s="207">
        <v>1.46</v>
      </c>
      <c r="AH269" s="449">
        <v>60.45</v>
      </c>
      <c r="AI269" s="209"/>
      <c r="AJ269" s="207"/>
      <c r="AK269" s="210"/>
      <c r="AL269" s="114"/>
      <c r="AM269" s="211"/>
      <c r="AN269" s="132"/>
      <c r="AO269" s="132"/>
      <c r="AP269" s="149"/>
      <c r="AQ269" s="150"/>
      <c r="AR269" s="149"/>
      <c r="AS269" s="132"/>
      <c r="AT269" s="132"/>
      <c r="AU269" s="132"/>
      <c r="AV269" s="132"/>
      <c r="AW269" s="132"/>
      <c r="AX269" s="132"/>
      <c r="AY269" s="132"/>
      <c r="AZ269" s="132"/>
      <c r="BA269" s="132"/>
      <c r="BB269" s="132"/>
      <c r="BC269" s="132"/>
      <c r="BD269" s="132"/>
      <c r="BE269" s="132"/>
      <c r="BF269" s="132"/>
      <c r="BG269" s="132"/>
      <c r="BH269" s="132"/>
      <c r="BI269" s="132"/>
      <c r="BJ269" s="132"/>
      <c r="BK269" s="132"/>
      <c r="BL269" s="132"/>
      <c r="BM269" s="132"/>
      <c r="BN269" s="132"/>
    </row>
    <row r="270">
      <c r="A270" s="484" t="b">
        <v>0</v>
      </c>
      <c r="B270" s="215"/>
      <c r="C270" s="216"/>
      <c r="D270" s="217"/>
      <c r="E270" s="218"/>
      <c r="F270" s="219"/>
      <c r="G270" s="219"/>
      <c r="H270" s="219"/>
      <c r="I270" s="219"/>
      <c r="J270" s="219"/>
      <c r="K270" s="217"/>
      <c r="L270" s="217"/>
      <c r="M270" s="217"/>
      <c r="N270" s="287"/>
      <c r="O270" s="221">
        <v>6.0</v>
      </c>
      <c r="P270" s="222">
        <v>4.0</v>
      </c>
      <c r="Q270" s="298">
        <v>6.0</v>
      </c>
      <c r="R270" s="299">
        <v>7.0</v>
      </c>
      <c r="S270" s="300">
        <v>2.0</v>
      </c>
      <c r="T270" s="301">
        <v>6.0</v>
      </c>
      <c r="U270" s="227"/>
      <c r="V270" s="228"/>
      <c r="W270" s="229"/>
      <c r="X270" s="229"/>
      <c r="Y270" s="302"/>
      <c r="Z270" s="231"/>
      <c r="AA270" s="232"/>
      <c r="AB270" s="233"/>
      <c r="AC270" s="234"/>
      <c r="AD270" s="235" t="s">
        <v>142</v>
      </c>
      <c r="AE270" s="236"/>
      <c r="AF270" s="237"/>
      <c r="AG270" s="236"/>
      <c r="AH270" s="463"/>
      <c r="AI270" s="239"/>
      <c r="AJ270" s="240"/>
      <c r="AK270" s="241"/>
      <c r="AL270" s="114"/>
      <c r="AM270" s="243"/>
      <c r="AN270" s="219"/>
      <c r="AO270" s="219"/>
      <c r="AP270" s="244"/>
      <c r="AQ270" s="245"/>
      <c r="AR270" s="116"/>
      <c r="AS270" s="98"/>
      <c r="AT270" s="98"/>
      <c r="AU270" s="98"/>
      <c r="AV270" s="98"/>
      <c r="AW270" s="98"/>
      <c r="AX270" s="98"/>
      <c r="AY270" s="98"/>
      <c r="AZ270" s="98"/>
      <c r="BA270" s="98"/>
      <c r="BB270" s="98"/>
      <c r="BC270" s="98"/>
      <c r="BD270" s="98"/>
      <c r="BE270" s="98"/>
      <c r="BF270" s="98"/>
      <c r="BG270" s="98"/>
      <c r="BH270" s="98"/>
      <c r="BI270" s="98"/>
      <c r="BJ270" s="98"/>
      <c r="BK270" s="98"/>
      <c r="BL270" s="98"/>
      <c r="BM270" s="98"/>
      <c r="BN270" s="98"/>
    </row>
    <row r="271">
      <c r="A271" s="485" t="b">
        <v>0</v>
      </c>
      <c r="B271" s="247">
        <v>44597.0</v>
      </c>
      <c r="C271" s="248">
        <v>0.5314467592592592</v>
      </c>
      <c r="D271" s="249" t="s">
        <v>960</v>
      </c>
      <c r="E271" s="517" t="s">
        <v>16</v>
      </c>
      <c r="F271" s="415" t="s">
        <v>136</v>
      </c>
      <c r="G271" s="251" t="s">
        <v>42</v>
      </c>
      <c r="H271" s="251" t="s">
        <v>613</v>
      </c>
      <c r="I271" s="251" t="s">
        <v>961</v>
      </c>
      <c r="J271" s="251" t="s">
        <v>650</v>
      </c>
      <c r="K271" s="414"/>
      <c r="L271" s="414"/>
      <c r="M271" s="414"/>
      <c r="N271" s="286" t="s">
        <v>962</v>
      </c>
      <c r="O271" s="254">
        <v>4.0</v>
      </c>
      <c r="P271" s="255">
        <v>5.0</v>
      </c>
      <c r="Q271" s="170"/>
      <c r="R271" s="171"/>
      <c r="S271" s="172"/>
      <c r="T271" s="173"/>
      <c r="U271" s="174"/>
      <c r="V271" s="175"/>
      <c r="W271" s="176"/>
      <c r="X271" s="176"/>
      <c r="Y271" s="260">
        <v>0.0</v>
      </c>
      <c r="Z271" s="256">
        <v>40.0</v>
      </c>
      <c r="AA271" s="257" t="s">
        <v>133</v>
      </c>
      <c r="AB271" s="258">
        <v>1.0</v>
      </c>
      <c r="AC271" s="259">
        <v>0.5050925925925925</v>
      </c>
      <c r="AD271" s="260" t="s">
        <v>140</v>
      </c>
      <c r="AE271" s="261" t="s">
        <v>133</v>
      </c>
      <c r="AF271" s="251" t="s">
        <v>166</v>
      </c>
      <c r="AG271" s="261">
        <v>1.33</v>
      </c>
      <c r="AH271" s="464">
        <v>22.72</v>
      </c>
      <c r="AI271" s="263">
        <v>7.5</v>
      </c>
      <c r="AJ271" s="261">
        <v>0.0</v>
      </c>
      <c r="AK271" s="264">
        <v>-1.04</v>
      </c>
      <c r="AL271" s="114"/>
      <c r="AM271" s="265">
        <f>AK271+AM267</f>
        <v>2047.61</v>
      </c>
      <c r="AN271" s="266">
        <f>IF(AM271&gt;AN267,AM271,AN267)</f>
        <v>2072.03</v>
      </c>
      <c r="AO271" s="266">
        <f>AM271-AN271</f>
        <v>-24.42</v>
      </c>
      <c r="AP271" s="267">
        <f>AO271/AN271</f>
        <v>-0.01178554365</v>
      </c>
      <c r="AQ271" s="268">
        <f>AK271/AI271</f>
        <v>-0.1386666667</v>
      </c>
      <c r="AR271" s="149"/>
      <c r="AS271" s="132"/>
      <c r="AT271" s="132"/>
      <c r="AU271" s="132"/>
      <c r="AV271" s="132"/>
      <c r="AW271" s="132"/>
      <c r="AX271" s="132"/>
      <c r="AY271" s="132"/>
      <c r="AZ271" s="132"/>
      <c r="BA271" s="132"/>
      <c r="BB271" s="132"/>
      <c r="BC271" s="132"/>
      <c r="BD271" s="132"/>
      <c r="BE271" s="132"/>
      <c r="BF271" s="132"/>
      <c r="BG271" s="132"/>
      <c r="BH271" s="132"/>
      <c r="BI271" s="132"/>
      <c r="BJ271" s="132"/>
      <c r="BK271" s="132"/>
      <c r="BL271" s="132"/>
      <c r="BM271" s="132"/>
      <c r="BN271" s="132"/>
    </row>
    <row r="272">
      <c r="A272" s="484" t="b">
        <v>0</v>
      </c>
      <c r="B272" s="94"/>
      <c r="C272" s="95"/>
      <c r="D272" s="96"/>
      <c r="E272" s="97"/>
      <c r="F272" s="98"/>
      <c r="G272" s="98"/>
      <c r="H272" s="98" t="str">
        <f>VLOOKUP(H271,VALIDATION!F:G,2,false)</f>
        <v>61fe7f84a4eaad5dc977082f</v>
      </c>
      <c r="I272" s="99">
        <v>1.75</v>
      </c>
      <c r="J272" s="99">
        <v>2.3</v>
      </c>
      <c r="K272" s="96"/>
      <c r="L272" s="96"/>
      <c r="M272" s="96"/>
      <c r="N272" s="270"/>
      <c r="O272" s="168">
        <v>4.0</v>
      </c>
      <c r="P272" s="169">
        <v>6.0</v>
      </c>
      <c r="Q272" s="196"/>
      <c r="R272" s="197"/>
      <c r="S272" s="198"/>
      <c r="T272" s="199"/>
      <c r="U272" s="200"/>
      <c r="V272" s="201"/>
      <c r="W272" s="202"/>
      <c r="X272" s="202"/>
      <c r="Y272" s="273">
        <v>0.0</v>
      </c>
      <c r="Z272" s="271">
        <v>0.0</v>
      </c>
      <c r="AA272" s="272" t="s">
        <v>132</v>
      </c>
      <c r="AB272" s="107">
        <v>2.0</v>
      </c>
      <c r="AC272" s="108">
        <v>0.50625</v>
      </c>
      <c r="AD272" s="273" t="s">
        <v>179</v>
      </c>
      <c r="AE272" s="274" t="s">
        <v>133</v>
      </c>
      <c r="AF272" s="99" t="s">
        <v>133</v>
      </c>
      <c r="AG272" s="274">
        <v>1.27</v>
      </c>
      <c r="AH272" s="411">
        <v>23.8</v>
      </c>
      <c r="AI272" s="276"/>
      <c r="AJ272" s="274"/>
      <c r="AK272" s="277"/>
      <c r="AL272" s="114"/>
      <c r="AM272" s="278"/>
      <c r="AN272" s="98"/>
      <c r="AO272" s="98"/>
      <c r="AP272" s="116"/>
      <c r="AQ272" s="117"/>
      <c r="AR272" s="116"/>
      <c r="AS272" s="98"/>
      <c r="AT272" s="98"/>
      <c r="AU272" s="98"/>
      <c r="AV272" s="98"/>
      <c r="AW272" s="98"/>
      <c r="AX272" s="98"/>
      <c r="AY272" s="98"/>
      <c r="AZ272" s="98"/>
      <c r="BA272" s="98"/>
      <c r="BB272" s="98"/>
      <c r="BC272" s="98"/>
      <c r="BD272" s="98"/>
      <c r="BE272" s="98"/>
      <c r="BF272" s="98"/>
      <c r="BG272" s="98"/>
      <c r="BH272" s="98"/>
      <c r="BI272" s="98"/>
      <c r="BJ272" s="98"/>
      <c r="BK272" s="98"/>
      <c r="BL272" s="98"/>
      <c r="BM272" s="98"/>
      <c r="BN272" s="98"/>
    </row>
    <row r="273">
      <c r="A273" s="485" t="b">
        <v>0</v>
      </c>
      <c r="B273" s="128"/>
      <c r="C273" s="129"/>
      <c r="D273" s="130"/>
      <c r="E273" s="131"/>
      <c r="F273" s="132"/>
      <c r="G273" s="132"/>
      <c r="H273" s="132"/>
      <c r="I273" s="132"/>
      <c r="J273" s="132"/>
      <c r="K273" s="130"/>
      <c r="L273" s="130"/>
      <c r="M273" s="130"/>
      <c r="N273" s="195"/>
      <c r="O273" s="168">
        <v>4.0</v>
      </c>
      <c r="P273" s="169">
        <v>6.0</v>
      </c>
      <c r="Q273" s="196"/>
      <c r="R273" s="197"/>
      <c r="S273" s="198"/>
      <c r="T273" s="199"/>
      <c r="U273" s="200"/>
      <c r="V273" s="201"/>
      <c r="W273" s="202"/>
      <c r="X273" s="202"/>
      <c r="Y273" s="206">
        <v>0.0</v>
      </c>
      <c r="Z273" s="204">
        <v>0.0</v>
      </c>
      <c r="AA273" s="205" t="s">
        <v>132</v>
      </c>
      <c r="AB273" s="420"/>
      <c r="AC273" s="142">
        <v>0.5064004629629629</v>
      </c>
      <c r="AD273" s="206" t="s">
        <v>165</v>
      </c>
      <c r="AE273" s="207" t="s">
        <v>133</v>
      </c>
      <c r="AF273" s="133" t="s">
        <v>166</v>
      </c>
      <c r="AG273" s="207">
        <v>1.28</v>
      </c>
      <c r="AH273" s="449">
        <v>0.04</v>
      </c>
      <c r="AI273" s="209"/>
      <c r="AJ273" s="207"/>
      <c r="AK273" s="210"/>
      <c r="AL273" s="114"/>
      <c r="AM273" s="211"/>
      <c r="AN273" s="132"/>
      <c r="AO273" s="132"/>
      <c r="AP273" s="149"/>
      <c r="AQ273" s="150"/>
      <c r="AR273" s="149"/>
      <c r="AS273" s="132"/>
      <c r="AT273" s="132"/>
      <c r="AU273" s="132"/>
      <c r="AV273" s="132"/>
      <c r="AW273" s="132"/>
      <c r="AX273" s="132"/>
      <c r="AY273" s="132"/>
      <c r="AZ273" s="132"/>
      <c r="BA273" s="132"/>
      <c r="BB273" s="132"/>
      <c r="BC273" s="132"/>
      <c r="BD273" s="132"/>
      <c r="BE273" s="132"/>
      <c r="BF273" s="132"/>
      <c r="BG273" s="132"/>
      <c r="BH273" s="132"/>
      <c r="BI273" s="132"/>
      <c r="BJ273" s="132"/>
      <c r="BK273" s="132"/>
      <c r="BL273" s="132"/>
      <c r="BM273" s="132"/>
      <c r="BN273" s="132"/>
    </row>
    <row r="274">
      <c r="A274" s="484" t="b">
        <v>0</v>
      </c>
      <c r="B274" s="215"/>
      <c r="C274" s="216"/>
      <c r="D274" s="217"/>
      <c r="E274" s="218"/>
      <c r="F274" s="219"/>
      <c r="G274" s="219"/>
      <c r="H274" s="219"/>
      <c r="I274" s="219"/>
      <c r="J274" s="219"/>
      <c r="K274" s="217"/>
      <c r="L274" s="217"/>
      <c r="M274" s="217"/>
      <c r="N274" s="287"/>
      <c r="O274" s="221">
        <v>4.0</v>
      </c>
      <c r="P274" s="222">
        <v>6.0</v>
      </c>
      <c r="Q274" s="298">
        <v>3.0</v>
      </c>
      <c r="R274" s="299">
        <v>6.0</v>
      </c>
      <c r="S274" s="225"/>
      <c r="T274" s="226"/>
      <c r="U274" s="227"/>
      <c r="V274" s="228"/>
      <c r="W274" s="229"/>
      <c r="X274" s="229"/>
      <c r="Y274" s="302"/>
      <c r="Z274" s="231"/>
      <c r="AA274" s="232"/>
      <c r="AB274" s="233"/>
      <c r="AC274" s="234"/>
      <c r="AD274" s="235" t="s">
        <v>142</v>
      </c>
      <c r="AE274" s="236"/>
      <c r="AF274" s="237"/>
      <c r="AG274" s="236"/>
      <c r="AH274" s="463"/>
      <c r="AI274" s="239"/>
      <c r="AJ274" s="240"/>
      <c r="AK274" s="241"/>
      <c r="AL274" s="114"/>
      <c r="AM274" s="278"/>
      <c r="AN274" s="98"/>
      <c r="AO274" s="98"/>
      <c r="AP274" s="116"/>
      <c r="AQ274" s="117"/>
      <c r="AR274" s="116"/>
      <c r="AS274" s="98"/>
      <c r="AT274" s="98"/>
      <c r="AU274" s="98"/>
      <c r="AV274" s="98"/>
      <c r="AW274" s="98"/>
      <c r="AX274" s="98"/>
      <c r="AY274" s="98"/>
      <c r="AZ274" s="98"/>
      <c r="BA274" s="98"/>
      <c r="BB274" s="98"/>
      <c r="BC274" s="98"/>
      <c r="BD274" s="98"/>
      <c r="BE274" s="98"/>
      <c r="BF274" s="98"/>
      <c r="BG274" s="98"/>
      <c r="BH274" s="98"/>
      <c r="BI274" s="98"/>
      <c r="BJ274" s="98"/>
      <c r="BK274" s="98"/>
      <c r="BL274" s="98"/>
      <c r="BM274" s="98"/>
      <c r="BN274" s="98"/>
    </row>
    <row r="275">
      <c r="A275" s="485" t="b">
        <v>0</v>
      </c>
      <c r="B275" s="247">
        <v>44597.0</v>
      </c>
      <c r="C275" s="248">
        <v>0.6201388888888889</v>
      </c>
      <c r="D275" s="249" t="s">
        <v>622</v>
      </c>
      <c r="E275" s="517" t="s">
        <v>16</v>
      </c>
      <c r="F275" s="415" t="s">
        <v>136</v>
      </c>
      <c r="G275" s="251" t="s">
        <v>42</v>
      </c>
      <c r="H275" s="251" t="s">
        <v>623</v>
      </c>
      <c r="I275" s="251" t="s">
        <v>624</v>
      </c>
      <c r="J275" s="251" t="s">
        <v>625</v>
      </c>
      <c r="K275" s="414"/>
      <c r="L275" s="414"/>
      <c r="M275" s="414"/>
      <c r="N275" s="286" t="s">
        <v>921</v>
      </c>
      <c r="O275" s="348">
        <v>4.0</v>
      </c>
      <c r="P275" s="349">
        <v>5.0</v>
      </c>
      <c r="Q275" s="170"/>
      <c r="R275" s="171"/>
      <c r="S275" s="172"/>
      <c r="T275" s="173"/>
      <c r="U275" s="174"/>
      <c r="V275" s="175"/>
      <c r="W275" s="176"/>
      <c r="X275" s="176"/>
      <c r="Y275" s="402">
        <v>40.0</v>
      </c>
      <c r="Z275" s="403" t="s">
        <v>132</v>
      </c>
      <c r="AA275" s="404" t="s">
        <v>133</v>
      </c>
      <c r="AB275" s="258">
        <v>1.0</v>
      </c>
      <c r="AC275" s="259">
        <v>0.5955555555555555</v>
      </c>
      <c r="AD275" s="260" t="s">
        <v>140</v>
      </c>
      <c r="AE275" s="261" t="s">
        <v>133</v>
      </c>
      <c r="AF275" s="251" t="s">
        <v>166</v>
      </c>
      <c r="AG275" s="261">
        <v>1.4</v>
      </c>
      <c r="AH275" s="464">
        <v>18.75</v>
      </c>
      <c r="AI275" s="263">
        <v>15.0</v>
      </c>
      <c r="AJ275" s="261">
        <v>0.0</v>
      </c>
      <c r="AK275" s="264">
        <v>-5.07</v>
      </c>
      <c r="AL275" s="114"/>
      <c r="AM275" s="265">
        <f>AK275+AM271</f>
        <v>2042.54</v>
      </c>
      <c r="AN275" s="266">
        <f>IF(AM275&gt;AN271,AM275,AN271)</f>
        <v>2072.03</v>
      </c>
      <c r="AO275" s="266">
        <f>AM275-AN275</f>
        <v>-29.49</v>
      </c>
      <c r="AP275" s="267">
        <f>AO275/AN275</f>
        <v>-0.01423241941</v>
      </c>
      <c r="AQ275" s="268">
        <f>AK275/AI275</f>
        <v>-0.338</v>
      </c>
      <c r="AR275" s="149"/>
      <c r="AS275" s="132"/>
      <c r="AT275" s="132"/>
      <c r="AU275" s="132"/>
      <c r="AV275" s="132"/>
      <c r="AW275" s="132"/>
      <c r="AX275" s="132"/>
      <c r="AY275" s="132"/>
      <c r="AZ275" s="132"/>
      <c r="BA275" s="132"/>
      <c r="BB275" s="132"/>
      <c r="BC275" s="132"/>
      <c r="BD275" s="132"/>
      <c r="BE275" s="132"/>
      <c r="BF275" s="132"/>
      <c r="BG275" s="132"/>
      <c r="BH275" s="132"/>
      <c r="BI275" s="132"/>
      <c r="BJ275" s="132"/>
      <c r="BK275" s="132"/>
      <c r="BL275" s="132"/>
      <c r="BM275" s="132"/>
      <c r="BN275" s="132"/>
    </row>
    <row r="276">
      <c r="A276" s="484" t="b">
        <v>0</v>
      </c>
      <c r="B276" s="94"/>
      <c r="C276" s="95"/>
      <c r="D276" s="96"/>
      <c r="E276" s="97"/>
      <c r="F276" s="98"/>
      <c r="G276" s="98"/>
      <c r="H276" s="98" t="str">
        <f>VLOOKUP(H275,VALIDATION!F:G,2,false)</f>
        <v>61fe7f62a4eaad5dc977082b</v>
      </c>
      <c r="I276" s="99">
        <v>2.2</v>
      </c>
      <c r="J276" s="99">
        <v>1.8</v>
      </c>
      <c r="K276" s="96"/>
      <c r="L276" s="96"/>
      <c r="M276" s="96"/>
      <c r="N276" s="270"/>
      <c r="O276" s="303">
        <v>4.0</v>
      </c>
      <c r="P276" s="304">
        <v>6.0</v>
      </c>
      <c r="Q276" s="196"/>
      <c r="R276" s="197"/>
      <c r="S276" s="198"/>
      <c r="T276" s="199"/>
      <c r="U276" s="200"/>
      <c r="V276" s="201"/>
      <c r="W276" s="202"/>
      <c r="X276" s="202"/>
      <c r="Y276" s="360">
        <v>0.0</v>
      </c>
      <c r="Z276" s="361">
        <v>0.0</v>
      </c>
      <c r="AA276" s="346" t="s">
        <v>133</v>
      </c>
      <c r="AB276" s="107">
        <v>2.0</v>
      </c>
      <c r="AC276" s="108">
        <v>0.5978935185185185</v>
      </c>
      <c r="AD276" s="273" t="s">
        <v>296</v>
      </c>
      <c r="AE276" s="274" t="s">
        <v>133</v>
      </c>
      <c r="AF276" s="99" t="s">
        <v>166</v>
      </c>
      <c r="AG276" s="274">
        <v>1.22</v>
      </c>
      <c r="AH276" s="411">
        <v>0.92</v>
      </c>
      <c r="AI276" s="276"/>
      <c r="AJ276" s="274"/>
      <c r="AK276" s="277"/>
      <c r="AL276" s="114"/>
      <c r="AM276" s="278"/>
      <c r="AN276" s="98"/>
      <c r="AO276" s="98"/>
      <c r="AP276" s="116"/>
      <c r="AQ276" s="117"/>
      <c r="AR276" s="116"/>
      <c r="AS276" s="98"/>
      <c r="AT276" s="98"/>
      <c r="AU276" s="98"/>
      <c r="AV276" s="98"/>
      <c r="AW276" s="98"/>
      <c r="AX276" s="98"/>
      <c r="AY276" s="98"/>
      <c r="AZ276" s="98"/>
      <c r="BA276" s="98"/>
      <c r="BB276" s="98"/>
      <c r="BC276" s="98"/>
      <c r="BD276" s="98"/>
      <c r="BE276" s="98"/>
      <c r="BF276" s="98"/>
      <c r="BG276" s="98"/>
      <c r="BH276" s="98"/>
      <c r="BI276" s="98"/>
      <c r="BJ276" s="98"/>
      <c r="BK276" s="98"/>
      <c r="BL276" s="98"/>
      <c r="BM276" s="98"/>
      <c r="BN276" s="98"/>
    </row>
    <row r="277">
      <c r="A277" s="485" t="b">
        <v>0</v>
      </c>
      <c r="B277" s="128"/>
      <c r="C277" s="129"/>
      <c r="D277" s="130"/>
      <c r="E277" s="131"/>
      <c r="F277" s="132"/>
      <c r="G277" s="132"/>
      <c r="H277" s="132"/>
      <c r="I277" s="133"/>
      <c r="J277" s="133"/>
      <c r="K277" s="130"/>
      <c r="L277" s="130"/>
      <c r="M277" s="130"/>
      <c r="N277" s="195"/>
      <c r="O277" s="303">
        <v>4.0</v>
      </c>
      <c r="P277" s="304">
        <v>6.0</v>
      </c>
      <c r="Q277" s="196"/>
      <c r="R277" s="197"/>
      <c r="S277" s="198"/>
      <c r="T277" s="199"/>
      <c r="U277" s="200"/>
      <c r="V277" s="201"/>
      <c r="W277" s="202"/>
      <c r="X277" s="202"/>
      <c r="Y277" s="376">
        <v>0.0</v>
      </c>
      <c r="Z277" s="377">
        <v>0.0</v>
      </c>
      <c r="AA277" s="345" t="s">
        <v>133</v>
      </c>
      <c r="AB277" s="141">
        <v>3.0</v>
      </c>
      <c r="AC277" s="142">
        <v>0.5988773148148148</v>
      </c>
      <c r="AD277" s="206" t="s">
        <v>296</v>
      </c>
      <c r="AE277" s="207" t="s">
        <v>133</v>
      </c>
      <c r="AF277" s="133" t="s">
        <v>166</v>
      </c>
      <c r="AG277" s="207">
        <v>1.24</v>
      </c>
      <c r="AH277" s="449">
        <v>30.42</v>
      </c>
      <c r="AI277" s="209"/>
      <c r="AJ277" s="207"/>
      <c r="AK277" s="210"/>
      <c r="AL277" s="114"/>
      <c r="AM277" s="211"/>
      <c r="AN277" s="132"/>
      <c r="AO277" s="132"/>
      <c r="AP277" s="149"/>
      <c r="AQ277" s="150"/>
      <c r="AR277" s="149"/>
      <c r="AS277" s="132"/>
      <c r="AT277" s="132"/>
      <c r="AU277" s="132"/>
      <c r="AV277" s="132"/>
      <c r="AW277" s="132"/>
      <c r="AX277" s="132"/>
      <c r="AY277" s="132"/>
      <c r="AZ277" s="132"/>
      <c r="BA277" s="132"/>
      <c r="BB277" s="132"/>
      <c r="BC277" s="132"/>
      <c r="BD277" s="132"/>
      <c r="BE277" s="132"/>
      <c r="BF277" s="132"/>
      <c r="BG277" s="132"/>
      <c r="BH277" s="132"/>
      <c r="BI277" s="132"/>
      <c r="BJ277" s="132"/>
      <c r="BK277" s="132"/>
      <c r="BL277" s="132"/>
      <c r="BM277" s="132"/>
      <c r="BN277" s="132"/>
    </row>
    <row r="278">
      <c r="A278" s="484" t="b">
        <v>0</v>
      </c>
      <c r="B278" s="94"/>
      <c r="C278" s="95"/>
      <c r="D278" s="96"/>
      <c r="E278" s="97"/>
      <c r="F278" s="98"/>
      <c r="G278" s="98"/>
      <c r="H278" s="98"/>
      <c r="I278" s="98"/>
      <c r="J278" s="98"/>
      <c r="K278" s="96"/>
      <c r="L278" s="96"/>
      <c r="M278" s="96"/>
      <c r="N278" s="270"/>
      <c r="O278" s="303">
        <v>4.0</v>
      </c>
      <c r="P278" s="304">
        <v>6.0</v>
      </c>
      <c r="Q278" s="305">
        <v>0.0</v>
      </c>
      <c r="R278" s="306">
        <v>1.0</v>
      </c>
      <c r="S278" s="198"/>
      <c r="T278" s="199"/>
      <c r="U278" s="200"/>
      <c r="V278" s="201"/>
      <c r="W278" s="202"/>
      <c r="X278" s="202"/>
      <c r="Y278" s="360">
        <v>0.0</v>
      </c>
      <c r="Z278" s="361">
        <v>0.0</v>
      </c>
      <c r="AA278" s="346" t="s">
        <v>132</v>
      </c>
      <c r="AB278" s="107">
        <v>4.0</v>
      </c>
      <c r="AC278" s="108">
        <v>0.6011689814814815</v>
      </c>
      <c r="AD278" s="273" t="s">
        <v>179</v>
      </c>
      <c r="AE278" s="274" t="s">
        <v>133</v>
      </c>
      <c r="AF278" s="99" t="s">
        <v>133</v>
      </c>
      <c r="AG278" s="274">
        <v>1.18</v>
      </c>
      <c r="AH278" s="411">
        <v>55.16</v>
      </c>
      <c r="AI278" s="276"/>
      <c r="AJ278" s="274"/>
      <c r="AK278" s="277"/>
      <c r="AL278" s="114"/>
      <c r="AM278" s="278"/>
      <c r="AN278" s="98"/>
      <c r="AO278" s="98"/>
      <c r="AP278" s="116"/>
      <c r="AQ278" s="117"/>
      <c r="AR278" s="116"/>
      <c r="AS278" s="98"/>
      <c r="AT278" s="98"/>
      <c r="AU278" s="98"/>
      <c r="AV278" s="98"/>
      <c r="AW278" s="98"/>
      <c r="AX278" s="98"/>
      <c r="AY278" s="98"/>
      <c r="AZ278" s="98"/>
      <c r="BA278" s="98"/>
      <c r="BB278" s="98"/>
      <c r="BC278" s="98"/>
      <c r="BD278" s="98"/>
      <c r="BE278" s="98"/>
      <c r="BF278" s="98"/>
      <c r="BG278" s="98"/>
      <c r="BH278" s="98"/>
      <c r="BI278" s="98"/>
      <c r="BJ278" s="98"/>
      <c r="BK278" s="98"/>
      <c r="BL278" s="98"/>
      <c r="BM278" s="98"/>
      <c r="BN278" s="98"/>
    </row>
    <row r="279">
      <c r="A279" s="485" t="b">
        <v>0</v>
      </c>
      <c r="B279" s="313"/>
      <c r="C279" s="314"/>
      <c r="D279" s="315"/>
      <c r="E279" s="316"/>
      <c r="F279" s="317"/>
      <c r="G279" s="317"/>
      <c r="H279" s="317"/>
      <c r="I279" s="317"/>
      <c r="J279" s="317"/>
      <c r="K279" s="315"/>
      <c r="L279" s="315"/>
      <c r="M279" s="315"/>
      <c r="N279" s="383"/>
      <c r="O279" s="221">
        <v>4.0</v>
      </c>
      <c r="P279" s="222">
        <v>6.0</v>
      </c>
      <c r="Q279" s="298">
        <v>1.0</v>
      </c>
      <c r="R279" s="299">
        <v>6.0</v>
      </c>
      <c r="S279" s="225"/>
      <c r="T279" s="226"/>
      <c r="U279" s="227"/>
      <c r="V279" s="228"/>
      <c r="W279" s="229"/>
      <c r="X279" s="229"/>
      <c r="Y279" s="342"/>
      <c r="Z279" s="323"/>
      <c r="AA279" s="324"/>
      <c r="AB279" s="343"/>
      <c r="AC279" s="326"/>
      <c r="AD279" s="322" t="s">
        <v>142</v>
      </c>
      <c r="AE279" s="327"/>
      <c r="AF279" s="328"/>
      <c r="AG279" s="327"/>
      <c r="AH279" s="444"/>
      <c r="AI279" s="330"/>
      <c r="AJ279" s="331"/>
      <c r="AK279" s="332"/>
      <c r="AL279" s="114"/>
      <c r="AM279" s="211"/>
      <c r="AN279" s="132"/>
      <c r="AO279" s="132"/>
      <c r="AP279" s="149"/>
      <c r="AQ279" s="150"/>
      <c r="AR279" s="149"/>
      <c r="AS279" s="132"/>
      <c r="AT279" s="132"/>
      <c r="AU279" s="132"/>
      <c r="AV279" s="132"/>
      <c r="AW279" s="132"/>
      <c r="AX279" s="132"/>
      <c r="AY279" s="132"/>
      <c r="AZ279" s="132"/>
      <c r="BA279" s="132"/>
      <c r="BB279" s="132"/>
      <c r="BC279" s="132"/>
      <c r="BD279" s="132"/>
      <c r="BE279" s="132"/>
      <c r="BF279" s="132"/>
      <c r="BG279" s="132"/>
      <c r="BH279" s="132"/>
      <c r="BI279" s="132"/>
      <c r="BJ279" s="132"/>
      <c r="BK279" s="132"/>
      <c r="BL279" s="132"/>
      <c r="BM279" s="132"/>
      <c r="BN279" s="132"/>
    </row>
    <row r="280">
      <c r="A280" s="484" t="b">
        <v>0</v>
      </c>
      <c r="B280" s="161">
        <v>44597.0</v>
      </c>
      <c r="C280" s="162">
        <v>0.6511342592592593</v>
      </c>
      <c r="D280" s="163" t="s">
        <v>963</v>
      </c>
      <c r="E280" s="432" t="s">
        <v>16</v>
      </c>
      <c r="F280" s="409" t="s">
        <v>136</v>
      </c>
      <c r="G280" s="165" t="s">
        <v>42</v>
      </c>
      <c r="H280" s="165" t="s">
        <v>504</v>
      </c>
      <c r="I280" s="165" t="s">
        <v>529</v>
      </c>
      <c r="J280" s="165" t="s">
        <v>355</v>
      </c>
      <c r="K280" s="433"/>
      <c r="L280" s="433"/>
      <c r="M280" s="433"/>
      <c r="N280" s="336" t="s">
        <v>962</v>
      </c>
      <c r="O280" s="254">
        <v>3.0</v>
      </c>
      <c r="P280" s="255">
        <v>5.0</v>
      </c>
      <c r="Q280" s="170"/>
      <c r="R280" s="171"/>
      <c r="S280" s="172"/>
      <c r="T280" s="173"/>
      <c r="U280" s="174"/>
      <c r="V280" s="175"/>
      <c r="W280" s="176"/>
      <c r="X280" s="176"/>
      <c r="Y280" s="182">
        <v>40.0</v>
      </c>
      <c r="Z280" s="178" t="s">
        <v>132</v>
      </c>
      <c r="AA280" s="179" t="s">
        <v>132</v>
      </c>
      <c r="AB280" s="180">
        <v>1.0</v>
      </c>
      <c r="AC280" s="181">
        <v>0.6088541666666667</v>
      </c>
      <c r="AD280" s="182" t="s">
        <v>140</v>
      </c>
      <c r="AE280" s="183" t="s">
        <v>133</v>
      </c>
      <c r="AF280" s="165" t="s">
        <v>166</v>
      </c>
      <c r="AG280" s="183">
        <v>1.25</v>
      </c>
      <c r="AH280" s="446">
        <v>30.0</v>
      </c>
      <c r="AI280" s="185">
        <v>7.5</v>
      </c>
      <c r="AJ280" s="183">
        <v>0.0</v>
      </c>
      <c r="AK280" s="186">
        <v>-0.74</v>
      </c>
      <c r="AL280" s="114"/>
      <c r="AM280" s="188">
        <f>AK280+AM275</f>
        <v>2041.8</v>
      </c>
      <c r="AN280" s="189">
        <f>IF(AM280&gt;AN275,AM280,AN275)</f>
        <v>2072.03</v>
      </c>
      <c r="AO280" s="189">
        <f>AM280-AN280</f>
        <v>-30.23</v>
      </c>
      <c r="AP280" s="190">
        <f>AO280/AN280</f>
        <v>-0.0145895571</v>
      </c>
      <c r="AQ280" s="191">
        <f>AK280/AI280</f>
        <v>-0.09866666667</v>
      </c>
      <c r="AR280" s="116"/>
      <c r="AS280" s="98"/>
      <c r="AT280" s="98"/>
      <c r="AU280" s="98"/>
      <c r="AV280" s="98"/>
      <c r="AW280" s="98"/>
      <c r="AX280" s="98"/>
      <c r="AY280" s="98"/>
      <c r="AZ280" s="98"/>
      <c r="BA280" s="98"/>
      <c r="BB280" s="98"/>
      <c r="BC280" s="98"/>
      <c r="BD280" s="98"/>
      <c r="BE280" s="98"/>
      <c r="BF280" s="98"/>
      <c r="BG280" s="98"/>
      <c r="BH280" s="98"/>
      <c r="BI280" s="98"/>
      <c r="BJ280" s="98"/>
      <c r="BK280" s="98"/>
      <c r="BL280" s="98"/>
      <c r="BM280" s="98"/>
      <c r="BN280" s="98"/>
    </row>
    <row r="281">
      <c r="A281" s="485" t="b">
        <v>0</v>
      </c>
      <c r="B281" s="128"/>
      <c r="C281" s="129"/>
      <c r="D281" s="130"/>
      <c r="E281" s="131"/>
      <c r="F281" s="132"/>
      <c r="G281" s="132"/>
      <c r="H281" s="132" t="str">
        <f>VLOOKUP(H280,VALIDATION!F:G,2,false)</f>
        <v>61f51d62a4eaad5dc97704e8</v>
      </c>
      <c r="I281" s="133">
        <v>2.16</v>
      </c>
      <c r="J281" s="133">
        <v>1.88</v>
      </c>
      <c r="K281" s="130"/>
      <c r="L281" s="130"/>
      <c r="M281" s="130"/>
      <c r="N281" s="195"/>
      <c r="O281" s="168">
        <v>4.0</v>
      </c>
      <c r="P281" s="169">
        <v>6.0</v>
      </c>
      <c r="Q281" s="196"/>
      <c r="R281" s="197"/>
      <c r="S281" s="198"/>
      <c r="T281" s="199"/>
      <c r="U281" s="200"/>
      <c r="V281" s="201"/>
      <c r="W281" s="202"/>
      <c r="X281" s="202"/>
      <c r="Y281" s="206">
        <v>0.0</v>
      </c>
      <c r="Z281" s="204">
        <v>0.0</v>
      </c>
      <c r="AA281" s="205" t="s">
        <v>132</v>
      </c>
      <c r="AB281" s="141">
        <v>2.0</v>
      </c>
      <c r="AC281" s="142">
        <v>0.6131365740740741</v>
      </c>
      <c r="AD281" s="206" t="s">
        <v>179</v>
      </c>
      <c r="AE281" s="207" t="s">
        <v>133</v>
      </c>
      <c r="AF281" s="133" t="s">
        <v>133</v>
      </c>
      <c r="AG281" s="207">
        <v>1.22</v>
      </c>
      <c r="AH281" s="449">
        <v>30.74</v>
      </c>
      <c r="AI281" s="209"/>
      <c r="AJ281" s="207"/>
      <c r="AK281" s="210"/>
      <c r="AL281" s="114"/>
      <c r="AM281" s="211"/>
      <c r="AN281" s="132"/>
      <c r="AO281" s="132"/>
      <c r="AP281" s="149"/>
      <c r="AQ281" s="150"/>
      <c r="AR281" s="149"/>
      <c r="AS281" s="132"/>
      <c r="AT281" s="132"/>
      <c r="AU281" s="132"/>
      <c r="AV281" s="132"/>
      <c r="AW281" s="132"/>
      <c r="AX281" s="132"/>
      <c r="AY281" s="132"/>
      <c r="AZ281" s="132"/>
      <c r="BA281" s="132"/>
      <c r="BB281" s="132"/>
      <c r="BC281" s="132"/>
      <c r="BD281" s="132"/>
      <c r="BE281" s="132"/>
      <c r="BF281" s="132"/>
      <c r="BG281" s="132"/>
      <c r="BH281" s="132"/>
      <c r="BI281" s="132"/>
      <c r="BJ281" s="132"/>
      <c r="BK281" s="132"/>
      <c r="BL281" s="132"/>
      <c r="BM281" s="132"/>
      <c r="BN281" s="132"/>
    </row>
    <row r="282">
      <c r="A282" s="484" t="b">
        <v>0</v>
      </c>
      <c r="B282" s="215"/>
      <c r="C282" s="216"/>
      <c r="D282" s="217"/>
      <c r="E282" s="218"/>
      <c r="F282" s="219"/>
      <c r="G282" s="219"/>
      <c r="H282" s="219"/>
      <c r="I282" s="219"/>
      <c r="J282" s="219"/>
      <c r="K282" s="217"/>
      <c r="L282" s="217"/>
      <c r="M282" s="217"/>
      <c r="N282" s="287"/>
      <c r="O282" s="221">
        <v>4.0</v>
      </c>
      <c r="P282" s="222">
        <v>6.0</v>
      </c>
      <c r="Q282" s="298">
        <v>2.0</v>
      </c>
      <c r="R282" s="299">
        <v>6.0</v>
      </c>
      <c r="S282" s="225"/>
      <c r="T282" s="226"/>
      <c r="U282" s="227"/>
      <c r="V282" s="228"/>
      <c r="W282" s="229"/>
      <c r="X282" s="229"/>
      <c r="Y282" s="235"/>
      <c r="Z282" s="482"/>
      <c r="AA282" s="479"/>
      <c r="AB282" s="233"/>
      <c r="AC282" s="234"/>
      <c r="AD282" s="235" t="s">
        <v>142</v>
      </c>
      <c r="AE282" s="236"/>
      <c r="AF282" s="237"/>
      <c r="AG282" s="236"/>
      <c r="AH282" s="463"/>
      <c r="AI282" s="239"/>
      <c r="AJ282" s="240"/>
      <c r="AK282" s="241"/>
      <c r="AL282" s="114"/>
      <c r="AM282" s="278"/>
      <c r="AN282" s="98"/>
      <c r="AO282" s="98"/>
      <c r="AP282" s="116"/>
      <c r="AQ282" s="117"/>
      <c r="AR282" s="116"/>
      <c r="AS282" s="98"/>
      <c r="AT282" s="98"/>
      <c r="AU282" s="98"/>
      <c r="AV282" s="98"/>
      <c r="AW282" s="98"/>
      <c r="AX282" s="98"/>
      <c r="AY282" s="98"/>
      <c r="AZ282" s="98"/>
      <c r="BA282" s="98"/>
      <c r="BB282" s="98"/>
      <c r="BC282" s="98"/>
      <c r="BD282" s="98"/>
      <c r="BE282" s="98"/>
      <c r="BF282" s="98"/>
      <c r="BG282" s="98"/>
      <c r="BH282" s="98"/>
      <c r="BI282" s="98"/>
      <c r="BJ282" s="98"/>
      <c r="BK282" s="98"/>
      <c r="BL282" s="98"/>
      <c r="BM282" s="98"/>
      <c r="BN282" s="98"/>
    </row>
    <row r="283">
      <c r="A283" s="485" t="b">
        <v>0</v>
      </c>
      <c r="B283" s="247">
        <v>44597.0</v>
      </c>
      <c r="C283" s="248">
        <v>0.6458912037037037</v>
      </c>
      <c r="D283" s="249" t="s">
        <v>964</v>
      </c>
      <c r="E283" s="517" t="s">
        <v>16</v>
      </c>
      <c r="F283" s="415" t="s">
        <v>136</v>
      </c>
      <c r="G283" s="251" t="s">
        <v>43</v>
      </c>
      <c r="H283" s="251" t="s">
        <v>217</v>
      </c>
      <c r="I283" s="251" t="s">
        <v>598</v>
      </c>
      <c r="J283" s="251" t="s">
        <v>548</v>
      </c>
      <c r="K283" s="414"/>
      <c r="L283" s="414"/>
      <c r="M283" s="414"/>
      <c r="N283" s="286" t="s">
        <v>839</v>
      </c>
      <c r="O283" s="254">
        <v>7.0</v>
      </c>
      <c r="P283" s="255">
        <v>5.0</v>
      </c>
      <c r="Q283" s="350">
        <v>6.0</v>
      </c>
      <c r="R283" s="351">
        <v>7.0</v>
      </c>
      <c r="S283" s="352">
        <v>5.0</v>
      </c>
      <c r="T283" s="353">
        <v>4.0</v>
      </c>
      <c r="U283" s="174"/>
      <c r="V283" s="175"/>
      <c r="W283" s="176"/>
      <c r="X283" s="176"/>
      <c r="Y283" s="260">
        <v>40.0</v>
      </c>
      <c r="Z283" s="256">
        <v>15.0</v>
      </c>
      <c r="AA283" s="257" t="s">
        <v>133</v>
      </c>
      <c r="AB283" s="258">
        <v>1.0</v>
      </c>
      <c r="AC283" s="259">
        <v>0.6318981481481482</v>
      </c>
      <c r="AD283" s="260" t="s">
        <v>140</v>
      </c>
      <c r="AE283" s="261" t="s">
        <v>132</v>
      </c>
      <c r="AF283" s="251" t="s">
        <v>166</v>
      </c>
      <c r="AG283" s="261">
        <v>1.11</v>
      </c>
      <c r="AH283" s="464">
        <v>22.73</v>
      </c>
      <c r="AI283" s="263">
        <v>2.5</v>
      </c>
      <c r="AJ283" s="261">
        <v>0.0</v>
      </c>
      <c r="AK283" s="264">
        <v>7.46</v>
      </c>
      <c r="AL283" s="114"/>
      <c r="AM283" s="265">
        <f>AK283+AM280</f>
        <v>2049.26</v>
      </c>
      <c r="AN283" s="266">
        <f>IF(AM283&gt;AN280,AM283,AN280)</f>
        <v>2072.03</v>
      </c>
      <c r="AO283" s="266">
        <f>AM283-AN283</f>
        <v>-22.77</v>
      </c>
      <c r="AP283" s="267">
        <f>AO283/AN283</f>
        <v>-0.01098922313</v>
      </c>
      <c r="AQ283" s="268">
        <f>AK283/AI283</f>
        <v>2.984</v>
      </c>
      <c r="AR283" s="149"/>
      <c r="AS283" s="132"/>
      <c r="AT283" s="132"/>
      <c r="AU283" s="132"/>
      <c r="AV283" s="132"/>
      <c r="AW283" s="132"/>
      <c r="AX283" s="132"/>
      <c r="AY283" s="132"/>
      <c r="AZ283" s="132"/>
      <c r="BA283" s="132"/>
      <c r="BB283" s="132"/>
      <c r="BC283" s="132"/>
      <c r="BD283" s="132"/>
      <c r="BE283" s="132"/>
      <c r="BF283" s="132"/>
      <c r="BG283" s="132"/>
      <c r="BH283" s="132"/>
      <c r="BI283" s="132"/>
      <c r="BJ283" s="132"/>
      <c r="BK283" s="132"/>
      <c r="BL283" s="132"/>
      <c r="BM283" s="132"/>
      <c r="BN283" s="132"/>
    </row>
    <row r="284">
      <c r="A284" s="484" t="b">
        <v>0</v>
      </c>
      <c r="B284" s="94"/>
      <c r="C284" s="95"/>
      <c r="D284" s="96"/>
      <c r="E284" s="97"/>
      <c r="F284" s="98"/>
      <c r="G284" s="98"/>
      <c r="H284" s="98" t="str">
        <f>VLOOKUP(H283,VALIDATION!F:G,2,false)</f>
        <v>61f51d3aa4eaad5dc97704dd</v>
      </c>
      <c r="I284" s="99">
        <v>1.9</v>
      </c>
      <c r="J284" s="99">
        <v>2.1</v>
      </c>
      <c r="K284" s="96"/>
      <c r="L284" s="96"/>
      <c r="M284" s="96"/>
      <c r="N284" s="270"/>
      <c r="O284" s="168">
        <v>7.0</v>
      </c>
      <c r="P284" s="169">
        <v>5.0</v>
      </c>
      <c r="Q284" s="305">
        <v>6.0</v>
      </c>
      <c r="R284" s="306">
        <v>7.0</v>
      </c>
      <c r="S284" s="307">
        <v>5.0</v>
      </c>
      <c r="T284" s="308">
        <v>4.0</v>
      </c>
      <c r="U284" s="200"/>
      <c r="V284" s="201"/>
      <c r="W284" s="202"/>
      <c r="X284" s="202"/>
      <c r="Y284" s="273">
        <v>40.0</v>
      </c>
      <c r="Z284" s="271" t="s">
        <v>132</v>
      </c>
      <c r="AA284" s="272" t="s">
        <v>132</v>
      </c>
      <c r="AB284" s="107">
        <v>2.0</v>
      </c>
      <c r="AC284" s="108">
        <v>0.6332291666666666</v>
      </c>
      <c r="AD284" s="273" t="s">
        <v>165</v>
      </c>
      <c r="AE284" s="274" t="s">
        <v>132</v>
      </c>
      <c r="AF284" s="99" t="s">
        <v>133</v>
      </c>
      <c r="AG284" s="274">
        <v>1.56</v>
      </c>
      <c r="AH284" s="411">
        <v>4.46</v>
      </c>
      <c r="AI284" s="276"/>
      <c r="AJ284" s="274"/>
      <c r="AK284" s="277"/>
      <c r="AL284" s="114"/>
      <c r="AM284" s="278"/>
      <c r="AN284" s="98"/>
      <c r="AO284" s="98"/>
      <c r="AP284" s="116"/>
      <c r="AQ284" s="117"/>
      <c r="AR284" s="116"/>
      <c r="AS284" s="98"/>
      <c r="AT284" s="98"/>
      <c r="AU284" s="98"/>
      <c r="AV284" s="98"/>
      <c r="AW284" s="98"/>
      <c r="AX284" s="98"/>
      <c r="AY284" s="98"/>
      <c r="AZ284" s="98"/>
      <c r="BA284" s="98"/>
      <c r="BB284" s="98"/>
      <c r="BC284" s="98"/>
      <c r="BD284" s="98"/>
      <c r="BE284" s="98"/>
      <c r="BF284" s="98"/>
      <c r="BG284" s="98"/>
      <c r="BH284" s="98"/>
      <c r="BI284" s="98"/>
      <c r="BJ284" s="98"/>
      <c r="BK284" s="98"/>
      <c r="BL284" s="98"/>
      <c r="BM284" s="98"/>
      <c r="BN284" s="98"/>
    </row>
    <row r="285">
      <c r="A285" s="485" t="b">
        <v>0</v>
      </c>
      <c r="B285" s="128"/>
      <c r="C285" s="129"/>
      <c r="D285" s="130"/>
      <c r="E285" s="131"/>
      <c r="F285" s="132"/>
      <c r="G285" s="132"/>
      <c r="H285" s="132"/>
      <c r="I285" s="132"/>
      <c r="J285" s="132"/>
      <c r="K285" s="130"/>
      <c r="L285" s="130"/>
      <c r="M285" s="130"/>
      <c r="N285" s="195"/>
      <c r="O285" s="303">
        <v>7.0</v>
      </c>
      <c r="P285" s="304">
        <v>5.0</v>
      </c>
      <c r="Q285" s="305">
        <v>6.0</v>
      </c>
      <c r="R285" s="306">
        <v>7.0</v>
      </c>
      <c r="S285" s="307">
        <v>5.0</v>
      </c>
      <c r="T285" s="308">
        <v>5.0</v>
      </c>
      <c r="U285" s="200"/>
      <c r="V285" s="201"/>
      <c r="W285" s="202"/>
      <c r="X285" s="202"/>
      <c r="Y285" s="376">
        <v>15.0</v>
      </c>
      <c r="Z285" s="377">
        <v>0.0</v>
      </c>
      <c r="AA285" s="345" t="s">
        <v>132</v>
      </c>
      <c r="AB285" s="141">
        <v>3.0</v>
      </c>
      <c r="AC285" s="142">
        <v>0.6362847222222222</v>
      </c>
      <c r="AD285" s="206" t="s">
        <v>165</v>
      </c>
      <c r="AE285" s="207" t="s">
        <v>132</v>
      </c>
      <c r="AF285" s="133" t="s">
        <v>133</v>
      </c>
      <c r="AG285" s="207">
        <v>1.92</v>
      </c>
      <c r="AH285" s="449">
        <v>2.72</v>
      </c>
      <c r="AI285" s="209"/>
      <c r="AJ285" s="207"/>
      <c r="AK285" s="210"/>
      <c r="AL285" s="114"/>
      <c r="AM285" s="211"/>
      <c r="AN285" s="132"/>
      <c r="AO285" s="132"/>
      <c r="AP285" s="149"/>
      <c r="AQ285" s="150"/>
      <c r="AR285" s="149"/>
      <c r="AS285" s="132"/>
      <c r="AT285" s="132"/>
      <c r="AU285" s="132"/>
      <c r="AV285" s="132"/>
      <c r="AW285" s="132"/>
      <c r="AX285" s="132"/>
      <c r="AY285" s="132"/>
      <c r="AZ285" s="132"/>
      <c r="BA285" s="132"/>
      <c r="BB285" s="132"/>
      <c r="BC285" s="132"/>
      <c r="BD285" s="132"/>
      <c r="BE285" s="132"/>
      <c r="BF285" s="132"/>
      <c r="BG285" s="132"/>
      <c r="BH285" s="132"/>
      <c r="BI285" s="132"/>
      <c r="BJ285" s="132"/>
      <c r="BK285" s="132"/>
      <c r="BL285" s="132"/>
      <c r="BM285" s="132"/>
      <c r="BN285" s="132"/>
    </row>
    <row r="286">
      <c r="A286" s="484" t="b">
        <v>0</v>
      </c>
      <c r="B286" s="94"/>
      <c r="C286" s="95"/>
      <c r="D286" s="96"/>
      <c r="E286" s="97"/>
      <c r="F286" s="98"/>
      <c r="G286" s="98"/>
      <c r="H286" s="98"/>
      <c r="I286" s="99"/>
      <c r="J286" s="99"/>
      <c r="K286" s="96"/>
      <c r="L286" s="96"/>
      <c r="M286" s="96"/>
      <c r="N286" s="270"/>
      <c r="O286" s="168">
        <v>7.0</v>
      </c>
      <c r="P286" s="169">
        <v>5.0</v>
      </c>
      <c r="Q286" s="294">
        <v>6.0</v>
      </c>
      <c r="R286" s="295">
        <v>7.0</v>
      </c>
      <c r="S286" s="296">
        <v>5.0</v>
      </c>
      <c r="T286" s="297">
        <v>5.0</v>
      </c>
      <c r="U286" s="200"/>
      <c r="V286" s="201"/>
      <c r="W286" s="202"/>
      <c r="X286" s="202"/>
      <c r="Y286" s="273" t="s">
        <v>132</v>
      </c>
      <c r="Z286" s="271">
        <v>40.0</v>
      </c>
      <c r="AA286" s="272" t="s">
        <v>132</v>
      </c>
      <c r="AB286" s="107">
        <v>4.0</v>
      </c>
      <c r="AC286" s="108">
        <v>0.6385532407407407</v>
      </c>
      <c r="AD286" s="273" t="s">
        <v>165</v>
      </c>
      <c r="AE286" s="274" t="s">
        <v>132</v>
      </c>
      <c r="AF286" s="99" t="s">
        <v>133</v>
      </c>
      <c r="AG286" s="274">
        <v>2.4</v>
      </c>
      <c r="AH286" s="411">
        <v>1.79</v>
      </c>
      <c r="AI286" s="276"/>
      <c r="AJ286" s="274"/>
      <c r="AK286" s="277"/>
      <c r="AL286" s="114"/>
      <c r="AM286" s="278"/>
      <c r="AN286" s="98"/>
      <c r="AO286" s="98"/>
      <c r="AP286" s="116"/>
      <c r="AQ286" s="117"/>
      <c r="AR286" s="116"/>
      <c r="AS286" s="98"/>
      <c r="AT286" s="98"/>
      <c r="AU286" s="98"/>
      <c r="AV286" s="98"/>
      <c r="AW286" s="98"/>
      <c r="AX286" s="98"/>
      <c r="AY286" s="98"/>
      <c r="AZ286" s="98"/>
      <c r="BA286" s="98"/>
      <c r="BB286" s="98"/>
      <c r="BC286" s="98"/>
      <c r="BD286" s="98"/>
      <c r="BE286" s="98"/>
      <c r="BF286" s="98"/>
      <c r="BG286" s="98"/>
      <c r="BH286" s="98"/>
      <c r="BI286" s="98"/>
      <c r="BJ286" s="98"/>
      <c r="BK286" s="98"/>
      <c r="BL286" s="98"/>
      <c r="BM286" s="98"/>
      <c r="BN286" s="98"/>
    </row>
    <row r="287">
      <c r="A287" s="485" t="b">
        <v>0</v>
      </c>
      <c r="B287" s="128"/>
      <c r="C287" s="129"/>
      <c r="D287" s="130"/>
      <c r="E287" s="131"/>
      <c r="F287" s="132"/>
      <c r="G287" s="132"/>
      <c r="H287" s="132"/>
      <c r="I287" s="133"/>
      <c r="J287" s="133"/>
      <c r="K287" s="130"/>
      <c r="L287" s="130"/>
      <c r="M287" s="130"/>
      <c r="N287" s="195"/>
      <c r="O287" s="168">
        <v>7.0</v>
      </c>
      <c r="P287" s="169">
        <v>5.0</v>
      </c>
      <c r="Q287" s="294">
        <v>6.0</v>
      </c>
      <c r="R287" s="295">
        <v>7.0</v>
      </c>
      <c r="S287" s="296">
        <v>5.0</v>
      </c>
      <c r="T287" s="297">
        <v>5.0</v>
      </c>
      <c r="U287" s="200"/>
      <c r="V287" s="201"/>
      <c r="W287" s="202"/>
      <c r="X287" s="202"/>
      <c r="Y287" s="206" t="s">
        <v>132</v>
      </c>
      <c r="Z287" s="204">
        <v>40.0</v>
      </c>
      <c r="AA287" s="205" t="s">
        <v>132</v>
      </c>
      <c r="AB287" s="141">
        <v>5.0</v>
      </c>
      <c r="AC287" s="142">
        <v>0.6387037037037037</v>
      </c>
      <c r="AD287" s="206" t="s">
        <v>179</v>
      </c>
      <c r="AE287" s="207" t="s">
        <v>132</v>
      </c>
      <c r="AF287" s="133" t="s">
        <v>133</v>
      </c>
      <c r="AG287" s="207">
        <v>2.4</v>
      </c>
      <c r="AH287" s="449">
        <v>3.65</v>
      </c>
      <c r="AI287" s="209"/>
      <c r="AJ287" s="207"/>
      <c r="AK287" s="210"/>
      <c r="AL287" s="114"/>
      <c r="AM287" s="211"/>
      <c r="AN287" s="132"/>
      <c r="AO287" s="132"/>
      <c r="AP287" s="149"/>
      <c r="AQ287" s="150"/>
      <c r="AR287" s="149"/>
      <c r="AS287" s="132"/>
      <c r="AT287" s="132"/>
      <c r="AU287" s="132"/>
      <c r="AV287" s="132"/>
      <c r="AW287" s="132"/>
      <c r="AX287" s="132"/>
      <c r="AY287" s="132"/>
      <c r="AZ287" s="132"/>
      <c r="BA287" s="132"/>
      <c r="BB287" s="132"/>
      <c r="BC287" s="132"/>
      <c r="BD287" s="132"/>
      <c r="BE287" s="132"/>
      <c r="BF287" s="132"/>
      <c r="BG287" s="132"/>
      <c r="BH287" s="132"/>
      <c r="BI287" s="132"/>
      <c r="BJ287" s="132"/>
      <c r="BK287" s="132"/>
      <c r="BL287" s="132"/>
      <c r="BM287" s="132"/>
      <c r="BN287" s="132"/>
    </row>
    <row r="288">
      <c r="A288" s="484" t="b">
        <v>0</v>
      </c>
      <c r="B288" s="94"/>
      <c r="C288" s="95"/>
      <c r="D288" s="96"/>
      <c r="E288" s="97"/>
      <c r="F288" s="98"/>
      <c r="G288" s="98"/>
      <c r="H288" s="98"/>
      <c r="I288" s="99"/>
      <c r="J288" s="99"/>
      <c r="K288" s="96"/>
      <c r="L288" s="96"/>
      <c r="M288" s="96"/>
      <c r="N288" s="270"/>
      <c r="O288" s="168">
        <v>7.0</v>
      </c>
      <c r="P288" s="169">
        <v>5.0</v>
      </c>
      <c r="Q288" s="294">
        <v>6.0</v>
      </c>
      <c r="R288" s="295">
        <v>7.0</v>
      </c>
      <c r="S288" s="296">
        <v>5.0</v>
      </c>
      <c r="T288" s="297">
        <v>6.0</v>
      </c>
      <c r="U288" s="200"/>
      <c r="V288" s="201"/>
      <c r="W288" s="202"/>
      <c r="X288" s="202"/>
      <c r="Y288" s="273">
        <v>0.0</v>
      </c>
      <c r="Z288" s="271">
        <v>0.0</v>
      </c>
      <c r="AA288" s="272" t="s">
        <v>133</v>
      </c>
      <c r="AB288" s="107">
        <v>6.0</v>
      </c>
      <c r="AC288" s="108">
        <v>0.641712962962963</v>
      </c>
      <c r="AD288" s="273" t="s">
        <v>140</v>
      </c>
      <c r="AE288" s="274" t="s">
        <v>133</v>
      </c>
      <c r="AF288" s="99" t="s">
        <v>166</v>
      </c>
      <c r="AG288" s="274">
        <v>1.17</v>
      </c>
      <c r="AH288" s="411">
        <v>14.71</v>
      </c>
      <c r="AI288" s="276"/>
      <c r="AJ288" s="274"/>
      <c r="AK288" s="277"/>
      <c r="AL288" s="114"/>
      <c r="AM288" s="278"/>
      <c r="AN288" s="98"/>
      <c r="AO288" s="98"/>
      <c r="AP288" s="116"/>
      <c r="AQ288" s="117"/>
      <c r="AR288" s="116"/>
      <c r="AS288" s="98"/>
      <c r="AT288" s="98"/>
      <c r="AU288" s="98"/>
      <c r="AV288" s="98"/>
      <c r="AW288" s="98"/>
      <c r="AX288" s="98"/>
      <c r="AY288" s="98"/>
      <c r="AZ288" s="98"/>
      <c r="BA288" s="98"/>
      <c r="BB288" s="98"/>
      <c r="BC288" s="98"/>
      <c r="BD288" s="98"/>
      <c r="BE288" s="98"/>
      <c r="BF288" s="98"/>
      <c r="BG288" s="98"/>
      <c r="BH288" s="98"/>
      <c r="BI288" s="98"/>
      <c r="BJ288" s="98"/>
      <c r="BK288" s="98"/>
      <c r="BL288" s="98"/>
      <c r="BM288" s="98"/>
      <c r="BN288" s="98"/>
    </row>
    <row r="289">
      <c r="A289" s="485" t="b">
        <v>0</v>
      </c>
      <c r="B289" s="128"/>
      <c r="C289" s="129"/>
      <c r="D289" s="130"/>
      <c r="E289" s="131"/>
      <c r="F289" s="132"/>
      <c r="G289" s="132"/>
      <c r="H289" s="132"/>
      <c r="I289" s="132"/>
      <c r="J289" s="132"/>
      <c r="K289" s="130"/>
      <c r="L289" s="130"/>
      <c r="M289" s="130"/>
      <c r="N289" s="195"/>
      <c r="O289" s="168">
        <v>7.0</v>
      </c>
      <c r="P289" s="169">
        <v>5.0</v>
      </c>
      <c r="Q289" s="294">
        <v>6.0</v>
      </c>
      <c r="R289" s="295">
        <v>7.0</v>
      </c>
      <c r="S289" s="296">
        <v>5.0</v>
      </c>
      <c r="T289" s="297">
        <v>7.0</v>
      </c>
      <c r="U289" s="309"/>
      <c r="V289" s="201"/>
      <c r="W289" s="202"/>
      <c r="X289" s="202"/>
      <c r="Y289" s="206"/>
      <c r="Z289" s="204"/>
      <c r="AA289" s="205"/>
      <c r="AB289" s="420"/>
      <c r="AC289" s="421"/>
      <c r="AD289" s="206" t="s">
        <v>142</v>
      </c>
      <c r="AE289" s="207"/>
      <c r="AF289" s="133"/>
      <c r="AG289" s="207"/>
      <c r="AH289" s="449"/>
      <c r="AI289" s="330"/>
      <c r="AJ289" s="331"/>
      <c r="AK289" s="332"/>
      <c r="AL289" s="114"/>
      <c r="AM289" s="211"/>
      <c r="AN289" s="132"/>
      <c r="AO289" s="132"/>
      <c r="AP289" s="149"/>
      <c r="AQ289" s="150"/>
      <c r="AR289" s="149"/>
      <c r="AS289" s="132"/>
      <c r="AT289" s="132"/>
      <c r="AU289" s="132"/>
      <c r="AV289" s="132"/>
      <c r="AW289" s="132"/>
      <c r="AX289" s="132"/>
      <c r="AY289" s="132"/>
      <c r="AZ289" s="132"/>
      <c r="BA289" s="132"/>
      <c r="BB289" s="132"/>
      <c r="BC289" s="132"/>
      <c r="BD289" s="132"/>
      <c r="BE289" s="132"/>
      <c r="BF289" s="132"/>
      <c r="BG289" s="132"/>
      <c r="BH289" s="132"/>
      <c r="BI289" s="132"/>
      <c r="BJ289" s="132"/>
      <c r="BK289" s="132"/>
      <c r="BL289" s="132"/>
      <c r="BM289" s="132"/>
      <c r="BN289" s="132"/>
    </row>
    <row r="290">
      <c r="A290" s="614" t="b">
        <v>0</v>
      </c>
      <c r="B290" s="161">
        <v>44597.0</v>
      </c>
      <c r="C290" s="162">
        <v>0.7164351851851852</v>
      </c>
      <c r="D290" s="163" t="s">
        <v>226</v>
      </c>
      <c r="E290" s="432" t="s">
        <v>16</v>
      </c>
      <c r="F290" s="409" t="s">
        <v>136</v>
      </c>
      <c r="G290" s="409"/>
      <c r="H290" s="165" t="s">
        <v>965</v>
      </c>
      <c r="I290" s="165" t="s">
        <v>228</v>
      </c>
      <c r="J290" s="165" t="s">
        <v>229</v>
      </c>
      <c r="K290" s="163" t="s">
        <v>229</v>
      </c>
      <c r="L290" s="163"/>
      <c r="M290" s="163"/>
      <c r="N290" s="336" t="s">
        <v>966</v>
      </c>
      <c r="O290" s="254">
        <v>1.0</v>
      </c>
      <c r="P290" s="255">
        <v>2.0</v>
      </c>
      <c r="Q290" s="284"/>
      <c r="R290" s="285"/>
      <c r="S290" s="292"/>
      <c r="T290" s="293"/>
      <c r="U290" s="174"/>
      <c r="V290" s="175"/>
      <c r="W290" s="176"/>
      <c r="X290" s="176"/>
      <c r="Y290" s="182">
        <v>0.0</v>
      </c>
      <c r="Z290" s="178">
        <v>0.0</v>
      </c>
      <c r="AA290" s="179" t="s">
        <v>132</v>
      </c>
      <c r="AB290" s="180">
        <v>1.0</v>
      </c>
      <c r="AC290" s="181">
        <v>0.6834837962962963</v>
      </c>
      <c r="AD290" s="182" t="s">
        <v>140</v>
      </c>
      <c r="AE290" s="183" t="s">
        <v>133</v>
      </c>
      <c r="AF290" s="165" t="s">
        <v>166</v>
      </c>
      <c r="AG290" s="183">
        <v>1.89</v>
      </c>
      <c r="AH290" s="446">
        <v>16.48</v>
      </c>
      <c r="AI290" s="185">
        <v>15.0</v>
      </c>
      <c r="AJ290" s="183">
        <v>0.0</v>
      </c>
      <c r="AK290" s="186">
        <v>-5.93</v>
      </c>
      <c r="AL290" s="114"/>
      <c r="AM290" s="188">
        <f>AK290+AM283</f>
        <v>2043.33</v>
      </c>
      <c r="AN290" s="189">
        <f>IF(AM290&gt;AN283,AM290,AN283)</f>
        <v>2072.03</v>
      </c>
      <c r="AO290" s="189">
        <f>AM290-AN290</f>
        <v>-28.7</v>
      </c>
      <c r="AP290" s="190">
        <f>AO290/AN290</f>
        <v>-0.0138511508</v>
      </c>
      <c r="AQ290" s="191">
        <f>AK290/AI290</f>
        <v>-0.3953333333</v>
      </c>
      <c r="AR290" s="116"/>
      <c r="AS290" s="98"/>
      <c r="AT290" s="98"/>
      <c r="AU290" s="98"/>
      <c r="AV290" s="98"/>
      <c r="AW290" s="98"/>
      <c r="AX290" s="98"/>
      <c r="AY290" s="98"/>
      <c r="AZ290" s="98"/>
      <c r="BA290" s="98"/>
      <c r="BB290" s="98"/>
      <c r="BC290" s="98"/>
      <c r="BD290" s="98"/>
      <c r="BE290" s="98"/>
      <c r="BF290" s="98"/>
      <c r="BG290" s="98"/>
      <c r="BH290" s="98"/>
      <c r="BI290" s="98"/>
      <c r="BJ290" s="98"/>
      <c r="BK290" s="98"/>
      <c r="BL290" s="98"/>
      <c r="BM290" s="98"/>
      <c r="BN290" s="98"/>
    </row>
    <row r="291">
      <c r="A291" s="616" t="b">
        <v>0</v>
      </c>
      <c r="B291" s="128"/>
      <c r="C291" s="129"/>
      <c r="D291" s="130"/>
      <c r="E291" s="131"/>
      <c r="F291" s="132"/>
      <c r="G291" s="132"/>
      <c r="H291" s="132"/>
      <c r="I291" s="133">
        <v>1.51</v>
      </c>
      <c r="J291" s="133">
        <v>2.86</v>
      </c>
      <c r="K291" s="130"/>
      <c r="L291" s="130"/>
      <c r="M291" s="130"/>
      <c r="N291" s="195"/>
      <c r="O291" s="168">
        <v>2.0</v>
      </c>
      <c r="P291" s="169">
        <v>5.0</v>
      </c>
      <c r="Q291" s="294"/>
      <c r="R291" s="295"/>
      <c r="S291" s="296"/>
      <c r="T291" s="297"/>
      <c r="U291" s="200"/>
      <c r="V291" s="201"/>
      <c r="W291" s="202"/>
      <c r="X291" s="202"/>
      <c r="Y291" s="206">
        <v>0.0</v>
      </c>
      <c r="Z291" s="204">
        <v>0.0</v>
      </c>
      <c r="AA291" s="205" t="s">
        <v>132</v>
      </c>
      <c r="AB291" s="141">
        <v>2.0</v>
      </c>
      <c r="AC291" s="142">
        <v>0.6969675925925926</v>
      </c>
      <c r="AD291" s="206" t="s">
        <v>179</v>
      </c>
      <c r="AE291" s="207" t="s">
        <v>133</v>
      </c>
      <c r="AF291" s="133" t="s">
        <v>133</v>
      </c>
      <c r="AG291" s="207">
        <v>1.39</v>
      </c>
      <c r="AH291" s="449">
        <v>22.41</v>
      </c>
      <c r="AI291" s="209"/>
      <c r="AJ291" s="207"/>
      <c r="AK291" s="210"/>
      <c r="AL291" s="114"/>
      <c r="AM291" s="211"/>
      <c r="AN291" s="132"/>
      <c r="AO291" s="132"/>
      <c r="AP291" s="149"/>
      <c r="AQ291" s="150"/>
      <c r="AR291" s="149"/>
      <c r="AS291" s="132"/>
      <c r="AT291" s="132"/>
      <c r="AU291" s="132"/>
      <c r="AV291" s="132"/>
      <c r="AW291" s="132"/>
      <c r="AX291" s="132"/>
      <c r="AY291" s="132"/>
      <c r="AZ291" s="132"/>
      <c r="BA291" s="132"/>
      <c r="BB291" s="132"/>
      <c r="BC291" s="132"/>
      <c r="BD291" s="132"/>
      <c r="BE291" s="132"/>
      <c r="BF291" s="132"/>
      <c r="BG291" s="132"/>
      <c r="BH291" s="132"/>
      <c r="BI291" s="132"/>
      <c r="BJ291" s="132"/>
      <c r="BK291" s="132"/>
      <c r="BL291" s="132"/>
      <c r="BM291" s="132"/>
      <c r="BN291" s="132"/>
    </row>
    <row r="292">
      <c r="A292" s="614" t="b">
        <v>0</v>
      </c>
      <c r="B292" s="94"/>
      <c r="C292" s="95"/>
      <c r="D292" s="96"/>
      <c r="E292" s="97"/>
      <c r="F292" s="98"/>
      <c r="G292" s="98"/>
      <c r="H292" s="98"/>
      <c r="I292" s="98"/>
      <c r="J292" s="98"/>
      <c r="K292" s="96"/>
      <c r="L292" s="96"/>
      <c r="M292" s="96"/>
      <c r="N292" s="270"/>
      <c r="O292" s="168">
        <v>3.0</v>
      </c>
      <c r="P292" s="169">
        <v>6.0</v>
      </c>
      <c r="Q292" s="294">
        <v>0.0</v>
      </c>
      <c r="R292" s="295">
        <v>2.0</v>
      </c>
      <c r="S292" s="296"/>
      <c r="T292" s="297"/>
      <c r="U292" s="200"/>
      <c r="V292" s="201"/>
      <c r="W292" s="202"/>
      <c r="X292" s="202"/>
      <c r="Y292" s="273"/>
      <c r="Z292" s="271"/>
      <c r="AA292" s="272" t="s">
        <v>132</v>
      </c>
      <c r="AB292" s="281"/>
      <c r="AC292" s="282"/>
      <c r="AD292" s="273" t="s">
        <v>142</v>
      </c>
      <c r="AE292" s="274"/>
      <c r="AF292" s="99"/>
      <c r="AG292" s="274"/>
      <c r="AH292" s="411"/>
      <c r="AI292" s="239"/>
      <c r="AJ292" s="240"/>
      <c r="AK292" s="241"/>
      <c r="AL292" s="114"/>
      <c r="AM292" s="278"/>
      <c r="AN292" s="98"/>
      <c r="AO292" s="98"/>
      <c r="AP292" s="116"/>
      <c r="AQ292" s="117"/>
      <c r="AR292" s="116"/>
      <c r="AS292" s="98"/>
      <c r="AT292" s="98"/>
      <c r="AU292" s="98"/>
      <c r="AV292" s="98"/>
      <c r="AW292" s="98"/>
      <c r="AX292" s="98"/>
      <c r="AY292" s="98"/>
      <c r="AZ292" s="98"/>
      <c r="BA292" s="98"/>
      <c r="BB292" s="98"/>
      <c r="BC292" s="98"/>
      <c r="BD292" s="98"/>
      <c r="BE292" s="98"/>
      <c r="BF292" s="98"/>
      <c r="BG292" s="98"/>
      <c r="BH292" s="98"/>
      <c r="BI292" s="98"/>
      <c r="BJ292" s="98"/>
      <c r="BK292" s="98"/>
      <c r="BL292" s="98"/>
      <c r="BM292" s="98"/>
      <c r="BN292" s="98"/>
    </row>
    <row r="293">
      <c r="A293" s="616" t="b">
        <v>0</v>
      </c>
      <c r="B293" s="247">
        <v>44597.0</v>
      </c>
      <c r="C293" s="248">
        <v>0.7658217592592592</v>
      </c>
      <c r="D293" s="249" t="s">
        <v>967</v>
      </c>
      <c r="E293" s="517" t="s">
        <v>16</v>
      </c>
      <c r="F293" s="415" t="s">
        <v>136</v>
      </c>
      <c r="G293" s="251" t="s">
        <v>43</v>
      </c>
      <c r="H293" s="251" t="s">
        <v>544</v>
      </c>
      <c r="I293" s="251" t="s">
        <v>968</v>
      </c>
      <c r="J293" s="251" t="s">
        <v>969</v>
      </c>
      <c r="K293" s="249" t="s">
        <v>969</v>
      </c>
      <c r="L293" s="249"/>
      <c r="M293" s="249"/>
      <c r="N293" s="286" t="s">
        <v>839</v>
      </c>
      <c r="O293" s="254">
        <v>3.0</v>
      </c>
      <c r="P293" s="255">
        <v>6.0</v>
      </c>
      <c r="Q293" s="284">
        <v>6.0</v>
      </c>
      <c r="R293" s="285">
        <v>6.0</v>
      </c>
      <c r="S293" s="292"/>
      <c r="T293" s="293"/>
      <c r="U293" s="174"/>
      <c r="V293" s="175"/>
      <c r="W293" s="176"/>
      <c r="X293" s="176"/>
      <c r="Y293" s="260">
        <v>1.0</v>
      </c>
      <c r="Z293" s="256">
        <v>5.0</v>
      </c>
      <c r="AA293" s="257" t="s">
        <v>132</v>
      </c>
      <c r="AB293" s="258">
        <v>1.0</v>
      </c>
      <c r="AC293" s="259">
        <v>0.7625347222222222</v>
      </c>
      <c r="AD293" s="260" t="s">
        <v>140</v>
      </c>
      <c r="AE293" s="261" t="s">
        <v>133</v>
      </c>
      <c r="AF293" s="251" t="s">
        <v>166</v>
      </c>
      <c r="AG293" s="261">
        <v>1.04</v>
      </c>
      <c r="AH293" s="464">
        <v>37.78</v>
      </c>
      <c r="AI293" s="263">
        <v>2.0</v>
      </c>
      <c r="AJ293" s="261">
        <v>0.0</v>
      </c>
      <c r="AK293" s="264">
        <v>-2.0</v>
      </c>
      <c r="AL293" s="114"/>
      <c r="AM293" s="265">
        <f>AK293+AM290</f>
        <v>2041.33</v>
      </c>
      <c r="AN293" s="266">
        <f>IF(AM293&gt;AN290,AM293,AN290)</f>
        <v>2072.03</v>
      </c>
      <c r="AO293" s="266">
        <f>AM293-AN293</f>
        <v>-30.7</v>
      </c>
      <c r="AP293" s="267">
        <f>AO293/AN293</f>
        <v>-0.01481638779</v>
      </c>
      <c r="AQ293" s="268">
        <f>AK293/AI293</f>
        <v>-1</v>
      </c>
      <c r="AR293" s="149"/>
      <c r="AS293" s="132"/>
      <c r="AT293" s="132"/>
      <c r="AU293" s="132"/>
      <c r="AV293" s="132"/>
      <c r="AW293" s="132"/>
      <c r="AX293" s="132"/>
      <c r="AY293" s="132"/>
      <c r="AZ293" s="132"/>
      <c r="BA293" s="132"/>
      <c r="BB293" s="132"/>
      <c r="BC293" s="132"/>
      <c r="BD293" s="132"/>
      <c r="BE293" s="132"/>
      <c r="BF293" s="132"/>
      <c r="BG293" s="132"/>
      <c r="BH293" s="132"/>
      <c r="BI293" s="132"/>
      <c r="BJ293" s="132"/>
      <c r="BK293" s="132"/>
      <c r="BL293" s="132"/>
      <c r="BM293" s="132"/>
      <c r="BN293" s="132"/>
    </row>
    <row r="294">
      <c r="A294" s="614" t="b">
        <v>0</v>
      </c>
      <c r="B294" s="94"/>
      <c r="C294" s="95"/>
      <c r="D294" s="96"/>
      <c r="E294" s="97"/>
      <c r="F294" s="98"/>
      <c r="G294" s="98"/>
      <c r="H294" s="98"/>
      <c r="I294" s="99">
        <v>2.6</v>
      </c>
      <c r="J294" s="99">
        <v>1.63</v>
      </c>
      <c r="K294" s="96"/>
      <c r="L294" s="96"/>
      <c r="M294" s="96"/>
      <c r="N294" s="270"/>
      <c r="O294" s="168">
        <v>3.0</v>
      </c>
      <c r="P294" s="169">
        <v>6.0</v>
      </c>
      <c r="Q294" s="294">
        <v>6.0</v>
      </c>
      <c r="R294" s="295">
        <v>6.0</v>
      </c>
      <c r="S294" s="296"/>
      <c r="T294" s="297"/>
      <c r="U294" s="200"/>
      <c r="V294" s="201"/>
      <c r="W294" s="202"/>
      <c r="X294" s="202"/>
      <c r="Y294" s="273">
        <v>1.0</v>
      </c>
      <c r="Z294" s="271">
        <v>6.0</v>
      </c>
      <c r="AA294" s="272"/>
      <c r="AB294" s="107">
        <v>2.0</v>
      </c>
      <c r="AC294" s="108">
        <v>0.7630208333333334</v>
      </c>
      <c r="AD294" s="273" t="s">
        <v>140</v>
      </c>
      <c r="AE294" s="274" t="s">
        <v>133</v>
      </c>
      <c r="AF294" s="99" t="s">
        <v>166</v>
      </c>
      <c r="AG294" s="274">
        <v>1.02</v>
      </c>
      <c r="AH294" s="411">
        <v>24.49</v>
      </c>
      <c r="AI294" s="276"/>
      <c r="AJ294" s="274"/>
      <c r="AK294" s="277"/>
      <c r="AL294" s="114"/>
      <c r="AM294" s="278"/>
      <c r="AN294" s="98"/>
      <c r="AO294" s="98"/>
      <c r="AP294" s="116"/>
      <c r="AQ294" s="117"/>
      <c r="AR294" s="116"/>
      <c r="AS294" s="98"/>
      <c r="AT294" s="98"/>
      <c r="AU294" s="98"/>
      <c r="AV294" s="98"/>
      <c r="AW294" s="98"/>
      <c r="AX294" s="98"/>
      <c r="AY294" s="98"/>
      <c r="AZ294" s="98"/>
      <c r="BA294" s="98"/>
      <c r="BB294" s="98"/>
      <c r="BC294" s="98"/>
      <c r="BD294" s="98"/>
      <c r="BE294" s="98"/>
      <c r="BF294" s="98"/>
      <c r="BG294" s="98"/>
      <c r="BH294" s="98"/>
      <c r="BI294" s="98"/>
      <c r="BJ294" s="98"/>
      <c r="BK294" s="98"/>
      <c r="BL294" s="98"/>
      <c r="BM294" s="98"/>
      <c r="BN294" s="98"/>
    </row>
    <row r="295">
      <c r="A295" s="616" t="b">
        <v>0</v>
      </c>
      <c r="B295" s="313"/>
      <c r="C295" s="314"/>
      <c r="D295" s="315"/>
      <c r="E295" s="316"/>
      <c r="F295" s="317"/>
      <c r="G295" s="317"/>
      <c r="H295" s="317"/>
      <c r="I295" s="317"/>
      <c r="J295" s="317"/>
      <c r="K295" s="315"/>
      <c r="L295" s="315"/>
      <c r="M295" s="315"/>
      <c r="N295" s="383"/>
      <c r="O295" s="221">
        <v>3.0</v>
      </c>
      <c r="P295" s="222">
        <v>6.0</v>
      </c>
      <c r="Q295" s="298">
        <v>6.0</v>
      </c>
      <c r="R295" s="299">
        <v>6.0</v>
      </c>
      <c r="S295" s="300"/>
      <c r="T295" s="301"/>
      <c r="U295" s="227"/>
      <c r="V295" s="228"/>
      <c r="W295" s="229"/>
      <c r="X295" s="229"/>
      <c r="Y295" s="322">
        <v>4.0</v>
      </c>
      <c r="Z295" s="493">
        <v>7.0</v>
      </c>
      <c r="AA295" s="418"/>
      <c r="AB295" s="343"/>
      <c r="AC295" s="326"/>
      <c r="AD295" s="322" t="s">
        <v>142</v>
      </c>
      <c r="AE295" s="331"/>
      <c r="AF295" s="328"/>
      <c r="AG295" s="331"/>
      <c r="AH295" s="490"/>
      <c r="AI295" s="330"/>
      <c r="AJ295" s="331"/>
      <c r="AK295" s="332"/>
      <c r="AL295" s="114"/>
      <c r="AM295" s="211"/>
      <c r="AN295" s="132"/>
      <c r="AO295" s="132"/>
      <c r="AP295" s="149"/>
      <c r="AQ295" s="150"/>
      <c r="AR295" s="149"/>
      <c r="AS295" s="132"/>
      <c r="AT295" s="132"/>
      <c r="AU295" s="132"/>
      <c r="AV295" s="132"/>
      <c r="AW295" s="132"/>
      <c r="AX295" s="132"/>
      <c r="AY295" s="132"/>
      <c r="AZ295" s="132"/>
      <c r="BA295" s="132"/>
      <c r="BB295" s="132"/>
      <c r="BC295" s="132"/>
      <c r="BD295" s="132"/>
      <c r="BE295" s="132"/>
      <c r="BF295" s="132"/>
      <c r="BG295" s="132"/>
      <c r="BH295" s="132"/>
      <c r="BI295" s="132"/>
      <c r="BJ295" s="132"/>
      <c r="BK295" s="132"/>
      <c r="BL295" s="132"/>
      <c r="BM295" s="132"/>
      <c r="BN295" s="132"/>
    </row>
    <row r="296">
      <c r="A296" s="484" t="b">
        <v>0</v>
      </c>
      <c r="B296" s="161">
        <v>44597.0</v>
      </c>
      <c r="C296" s="162">
        <v>0.7941319444444445</v>
      </c>
      <c r="D296" s="163" t="s">
        <v>970</v>
      </c>
      <c r="E296" s="432" t="s">
        <v>16</v>
      </c>
      <c r="F296" s="409" t="s">
        <v>136</v>
      </c>
      <c r="G296" s="165" t="s">
        <v>42</v>
      </c>
      <c r="H296" s="165" t="s">
        <v>965</v>
      </c>
      <c r="I296" s="165" t="s">
        <v>971</v>
      </c>
      <c r="J296" s="165" t="s">
        <v>469</v>
      </c>
      <c r="K296" s="163" t="s">
        <v>469</v>
      </c>
      <c r="L296" s="163"/>
      <c r="M296" s="163"/>
      <c r="N296" s="336" t="s">
        <v>860</v>
      </c>
      <c r="O296" s="254">
        <v>1.0</v>
      </c>
      <c r="P296" s="255">
        <v>3.0</v>
      </c>
      <c r="Q296" s="170"/>
      <c r="R296" s="171"/>
      <c r="S296" s="172"/>
      <c r="T296" s="173"/>
      <c r="U296" s="174"/>
      <c r="V296" s="175"/>
      <c r="W296" s="176"/>
      <c r="X296" s="176"/>
      <c r="Y296" s="182">
        <v>15.0</v>
      </c>
      <c r="Z296" s="178">
        <v>40.0</v>
      </c>
      <c r="AA296" s="179" t="s">
        <v>132</v>
      </c>
      <c r="AB296" s="180">
        <v>1.0</v>
      </c>
      <c r="AC296" s="181">
        <v>0.7651736111111112</v>
      </c>
      <c r="AD296" s="182" t="s">
        <v>140</v>
      </c>
      <c r="AE296" s="183" t="s">
        <v>133</v>
      </c>
      <c r="AF296" s="165" t="s">
        <v>166</v>
      </c>
      <c r="AG296" s="183">
        <v>1.57</v>
      </c>
      <c r="AH296" s="446">
        <v>26.31</v>
      </c>
      <c r="AI296" s="185">
        <v>15.0</v>
      </c>
      <c r="AJ296" s="183">
        <v>0.0</v>
      </c>
      <c r="AK296" s="186">
        <v>-3.75</v>
      </c>
      <c r="AL296" s="114"/>
      <c r="AM296" s="188">
        <f>AK296+AM293</f>
        <v>2037.58</v>
      </c>
      <c r="AN296" s="189">
        <f>IF(AM296&gt;AN293,AM296,AN293)</f>
        <v>2072.03</v>
      </c>
      <c r="AO296" s="189">
        <f>AM296-AN296</f>
        <v>-34.45</v>
      </c>
      <c r="AP296" s="190">
        <f>AO296/AN296</f>
        <v>-0.01662620715</v>
      </c>
      <c r="AQ296" s="191">
        <f>AK296/AI296</f>
        <v>-0.25</v>
      </c>
      <c r="AR296" s="116"/>
      <c r="AS296" s="98"/>
      <c r="AT296" s="98"/>
      <c r="AU296" s="98"/>
      <c r="AV296" s="98"/>
      <c r="AW296" s="98"/>
      <c r="AX296" s="98"/>
      <c r="AY296" s="98"/>
      <c r="AZ296" s="98"/>
      <c r="BA296" s="98"/>
      <c r="BB296" s="98"/>
      <c r="BC296" s="98"/>
      <c r="BD296" s="98"/>
      <c r="BE296" s="98"/>
      <c r="BF296" s="98"/>
      <c r="BG296" s="98"/>
      <c r="BH296" s="98"/>
      <c r="BI296" s="98"/>
      <c r="BJ296" s="98"/>
      <c r="BK296" s="98"/>
      <c r="BL296" s="98"/>
      <c r="BM296" s="98"/>
      <c r="BN296" s="98"/>
    </row>
    <row r="297">
      <c r="A297" s="485" t="b">
        <v>0</v>
      </c>
      <c r="B297" s="128"/>
      <c r="C297" s="129"/>
      <c r="D297" s="130"/>
      <c r="E297" s="131"/>
      <c r="F297" s="132"/>
      <c r="G297" s="132"/>
      <c r="H297" s="132"/>
      <c r="I297" s="133">
        <v>1.45</v>
      </c>
      <c r="J297" s="133">
        <v>3.1</v>
      </c>
      <c r="K297" s="130"/>
      <c r="L297" s="130"/>
      <c r="M297" s="130"/>
      <c r="N297" s="195"/>
      <c r="O297" s="168">
        <v>1.0</v>
      </c>
      <c r="P297" s="169">
        <v>4.0</v>
      </c>
      <c r="Q297" s="196"/>
      <c r="R297" s="197"/>
      <c r="S297" s="198"/>
      <c r="T297" s="199"/>
      <c r="U297" s="200"/>
      <c r="V297" s="201"/>
      <c r="W297" s="202"/>
      <c r="X297" s="202"/>
      <c r="Y297" s="206">
        <v>0.0</v>
      </c>
      <c r="Z297" s="204">
        <v>0.0</v>
      </c>
      <c r="AA297" s="205" t="s">
        <v>133</v>
      </c>
      <c r="AB297" s="141">
        <v>2.0</v>
      </c>
      <c r="AC297" s="142">
        <v>0.7673726851851852</v>
      </c>
      <c r="AD297" s="206" t="s">
        <v>140</v>
      </c>
      <c r="AE297" s="207" t="s">
        <v>133</v>
      </c>
      <c r="AF297" s="133" t="s">
        <v>166</v>
      </c>
      <c r="AG297" s="207">
        <v>1.43</v>
      </c>
      <c r="AH297" s="449">
        <v>11.81</v>
      </c>
      <c r="AI297" s="209"/>
      <c r="AJ297" s="207"/>
      <c r="AK297" s="210"/>
      <c r="AL297" s="114"/>
      <c r="AM297" s="211"/>
      <c r="AN297" s="132"/>
      <c r="AO297" s="132"/>
      <c r="AP297" s="149"/>
      <c r="AQ297" s="150"/>
      <c r="AR297" s="149"/>
      <c r="AS297" s="132"/>
      <c r="AT297" s="132"/>
      <c r="AU297" s="132"/>
      <c r="AV297" s="132"/>
      <c r="AW297" s="132"/>
      <c r="AX297" s="132"/>
      <c r="AY297" s="132"/>
      <c r="AZ297" s="132"/>
      <c r="BA297" s="132"/>
      <c r="BB297" s="132"/>
      <c r="BC297" s="132"/>
      <c r="BD297" s="132"/>
      <c r="BE297" s="132"/>
      <c r="BF297" s="132"/>
      <c r="BG297" s="132"/>
      <c r="BH297" s="132"/>
      <c r="BI297" s="132"/>
      <c r="BJ297" s="132"/>
      <c r="BK297" s="132"/>
      <c r="BL297" s="132"/>
      <c r="BM297" s="132"/>
      <c r="BN297" s="132"/>
    </row>
    <row r="298">
      <c r="A298" s="484" t="b">
        <v>0</v>
      </c>
      <c r="B298" s="94"/>
      <c r="C298" s="95"/>
      <c r="D298" s="96"/>
      <c r="E298" s="97"/>
      <c r="F298" s="98"/>
      <c r="G298" s="98"/>
      <c r="H298" s="98"/>
      <c r="I298" s="98"/>
      <c r="J298" s="98"/>
      <c r="K298" s="96"/>
      <c r="L298" s="96"/>
      <c r="M298" s="96"/>
      <c r="N298" s="270"/>
      <c r="O298" s="168">
        <v>2.0</v>
      </c>
      <c r="P298" s="169">
        <v>6.0</v>
      </c>
      <c r="Q298" s="196"/>
      <c r="R298" s="197"/>
      <c r="S298" s="198"/>
      <c r="T298" s="199"/>
      <c r="U298" s="200"/>
      <c r="V298" s="201"/>
      <c r="W298" s="202"/>
      <c r="X298" s="202"/>
      <c r="Y298" s="109"/>
      <c r="Z298" s="280"/>
      <c r="AA298" s="272" t="s">
        <v>132</v>
      </c>
      <c r="AB298" s="107">
        <v>3.0</v>
      </c>
      <c r="AC298" s="108">
        <v>0.7752083333333334</v>
      </c>
      <c r="AD298" s="273" t="s">
        <v>179</v>
      </c>
      <c r="AE298" s="274" t="s">
        <v>133</v>
      </c>
      <c r="AF298" s="99" t="s">
        <v>133</v>
      </c>
      <c r="AG298" s="274">
        <v>1.39</v>
      </c>
      <c r="AH298" s="411">
        <v>41.87</v>
      </c>
      <c r="AI298" s="276"/>
      <c r="AJ298" s="274"/>
      <c r="AK298" s="277"/>
      <c r="AL298" s="114"/>
      <c r="AM298" s="278"/>
      <c r="AN298" s="98"/>
      <c r="AO298" s="98"/>
      <c r="AP298" s="116"/>
      <c r="AQ298" s="117"/>
      <c r="AR298" s="116"/>
      <c r="AS298" s="98"/>
      <c r="AT298" s="98"/>
      <c r="AU298" s="98"/>
      <c r="AV298" s="98"/>
      <c r="AW298" s="98"/>
      <c r="AX298" s="98"/>
      <c r="AY298" s="98"/>
      <c r="AZ298" s="98"/>
      <c r="BA298" s="98"/>
      <c r="BB298" s="98"/>
      <c r="BC298" s="98"/>
      <c r="BD298" s="98"/>
      <c r="BE298" s="98"/>
      <c r="BF298" s="98"/>
      <c r="BG298" s="98"/>
      <c r="BH298" s="98"/>
      <c r="BI298" s="98"/>
      <c r="BJ298" s="98"/>
      <c r="BK298" s="98"/>
      <c r="BL298" s="98"/>
      <c r="BM298" s="98"/>
      <c r="BN298" s="98"/>
    </row>
    <row r="299">
      <c r="A299" s="485" t="b">
        <v>0</v>
      </c>
      <c r="B299" s="313"/>
      <c r="C299" s="314"/>
      <c r="D299" s="315"/>
      <c r="E299" s="316"/>
      <c r="F299" s="317"/>
      <c r="G299" s="317"/>
      <c r="H299" s="317"/>
      <c r="I299" s="317"/>
      <c r="J299" s="317"/>
      <c r="K299" s="315"/>
      <c r="L299" s="315"/>
      <c r="M299" s="315"/>
      <c r="N299" s="383"/>
      <c r="O299" s="221">
        <v>2.0</v>
      </c>
      <c r="P299" s="222">
        <v>6.0</v>
      </c>
      <c r="Q299" s="298">
        <v>2.0</v>
      </c>
      <c r="R299" s="299">
        <v>6.0</v>
      </c>
      <c r="S299" s="225"/>
      <c r="T299" s="226"/>
      <c r="U299" s="227"/>
      <c r="V299" s="228"/>
      <c r="W299" s="229"/>
      <c r="X299" s="229"/>
      <c r="Y299" s="342"/>
      <c r="Z299" s="323"/>
      <c r="AA299" s="324"/>
      <c r="AB299" s="343"/>
      <c r="AC299" s="326"/>
      <c r="AD299" s="322" t="s">
        <v>142</v>
      </c>
      <c r="AE299" s="327"/>
      <c r="AF299" s="328"/>
      <c r="AG299" s="327"/>
      <c r="AH299" s="444"/>
      <c r="AI299" s="330"/>
      <c r="AJ299" s="331"/>
      <c r="AK299" s="332"/>
      <c r="AL299" s="114"/>
      <c r="AM299" s="211"/>
      <c r="AN299" s="132"/>
      <c r="AO299" s="132"/>
      <c r="AP299" s="149"/>
      <c r="AQ299" s="150"/>
      <c r="AR299" s="149"/>
      <c r="AS299" s="132"/>
      <c r="AT299" s="132"/>
      <c r="AU299" s="132"/>
      <c r="AV299" s="132"/>
      <c r="AW299" s="132"/>
      <c r="AX299" s="132"/>
      <c r="AY299" s="132"/>
      <c r="AZ299" s="132"/>
      <c r="BA299" s="132"/>
      <c r="BB299" s="132"/>
      <c r="BC299" s="132"/>
      <c r="BD299" s="132"/>
      <c r="BE299" s="132"/>
      <c r="BF299" s="132"/>
      <c r="BG299" s="132"/>
      <c r="BH299" s="132"/>
      <c r="BI299" s="132"/>
      <c r="BJ299" s="132"/>
      <c r="BK299" s="132"/>
      <c r="BL299" s="132"/>
      <c r="BM299" s="132"/>
      <c r="BN299" s="132"/>
    </row>
    <row r="300">
      <c r="A300" s="484" t="b">
        <v>0</v>
      </c>
      <c r="B300" s="161">
        <v>44597.0</v>
      </c>
      <c r="C300" s="162">
        <v>0.8108101851851852</v>
      </c>
      <c r="D300" s="163" t="s">
        <v>972</v>
      </c>
      <c r="E300" s="432" t="s">
        <v>16</v>
      </c>
      <c r="F300" s="409" t="s">
        <v>136</v>
      </c>
      <c r="G300" s="165" t="s">
        <v>43</v>
      </c>
      <c r="H300" s="165" t="s">
        <v>965</v>
      </c>
      <c r="I300" s="165" t="s">
        <v>853</v>
      </c>
      <c r="J300" s="165" t="s">
        <v>214</v>
      </c>
      <c r="K300" s="163" t="s">
        <v>214</v>
      </c>
      <c r="L300" s="163"/>
      <c r="M300" s="163"/>
      <c r="N300" s="336" t="s">
        <v>839</v>
      </c>
      <c r="O300" s="254">
        <v>3.0</v>
      </c>
      <c r="P300" s="255">
        <v>6.0</v>
      </c>
      <c r="Q300" s="284">
        <v>0.0</v>
      </c>
      <c r="R300" s="285">
        <v>2.0</v>
      </c>
      <c r="S300" s="172"/>
      <c r="T300" s="173"/>
      <c r="U300" s="174"/>
      <c r="V300" s="175"/>
      <c r="W300" s="176"/>
      <c r="X300" s="176"/>
      <c r="Y300" s="182">
        <v>0.0</v>
      </c>
      <c r="Z300" s="178">
        <v>0.0</v>
      </c>
      <c r="AA300" s="179" t="s">
        <v>133</v>
      </c>
      <c r="AB300" s="180">
        <v>1.0</v>
      </c>
      <c r="AC300" s="181">
        <v>0.7845138888888888</v>
      </c>
      <c r="AD300" s="182" t="s">
        <v>140</v>
      </c>
      <c r="AE300" s="183" t="s">
        <v>133</v>
      </c>
      <c r="AF300" s="165" t="s">
        <v>166</v>
      </c>
      <c r="AG300" s="183">
        <v>1.05</v>
      </c>
      <c r="AH300" s="446">
        <v>49.99</v>
      </c>
      <c r="AI300" s="185">
        <v>2.5</v>
      </c>
      <c r="AJ300" s="183">
        <v>0.0</v>
      </c>
      <c r="AK300" s="186">
        <v>-2.5</v>
      </c>
      <c r="AL300" s="114"/>
      <c r="AM300" s="188">
        <f>AK300+AM296</f>
        <v>2035.08</v>
      </c>
      <c r="AN300" s="189">
        <f>IF(AM300&gt;AN296,AM300,AN296)</f>
        <v>2072.03</v>
      </c>
      <c r="AO300" s="189">
        <f>AM300-AN300</f>
        <v>-36.95</v>
      </c>
      <c r="AP300" s="190">
        <f>AO300/AN300</f>
        <v>-0.01783275339</v>
      </c>
      <c r="AQ300" s="191">
        <f>AK300/AI300</f>
        <v>-1</v>
      </c>
      <c r="AR300" s="116"/>
      <c r="AS300" s="98"/>
      <c r="AT300" s="98"/>
      <c r="AU300" s="98"/>
      <c r="AV300" s="98"/>
      <c r="AW300" s="98"/>
      <c r="AX300" s="98"/>
      <c r="AY300" s="98"/>
      <c r="AZ300" s="98"/>
      <c r="BA300" s="98"/>
      <c r="BB300" s="98"/>
      <c r="BC300" s="98"/>
      <c r="BD300" s="98"/>
      <c r="BE300" s="98"/>
      <c r="BF300" s="98"/>
      <c r="BG300" s="98"/>
      <c r="BH300" s="98"/>
      <c r="BI300" s="98"/>
      <c r="BJ300" s="98"/>
      <c r="BK300" s="98"/>
      <c r="BL300" s="98"/>
      <c r="BM300" s="98"/>
      <c r="BN300" s="98"/>
    </row>
    <row r="301">
      <c r="A301" s="485" t="b">
        <v>0</v>
      </c>
      <c r="B301" s="313"/>
      <c r="C301" s="314"/>
      <c r="D301" s="315"/>
      <c r="E301" s="316"/>
      <c r="F301" s="317"/>
      <c r="G301" s="317"/>
      <c r="H301" s="317"/>
      <c r="I301" s="328">
        <v>2.66</v>
      </c>
      <c r="J301" s="328">
        <v>1.6</v>
      </c>
      <c r="K301" s="315"/>
      <c r="L301" s="315"/>
      <c r="M301" s="315"/>
      <c r="N301" s="383"/>
      <c r="O301" s="422"/>
      <c r="P301" s="423"/>
      <c r="Q301" s="223"/>
      <c r="R301" s="224"/>
      <c r="S301" s="225"/>
      <c r="T301" s="226"/>
      <c r="U301" s="227"/>
      <c r="V301" s="228"/>
      <c r="W301" s="229"/>
      <c r="X301" s="229"/>
      <c r="Y301" s="342"/>
      <c r="Z301" s="323"/>
      <c r="AA301" s="324"/>
      <c r="AB301" s="325"/>
      <c r="AC301" s="326"/>
      <c r="AD301" s="322" t="s">
        <v>142</v>
      </c>
      <c r="AE301" s="327"/>
      <c r="AF301" s="328"/>
      <c r="AG301" s="327"/>
      <c r="AH301" s="444"/>
      <c r="AI301" s="330"/>
      <c r="AJ301" s="331"/>
      <c r="AK301" s="332"/>
      <c r="AL301" s="114"/>
      <c r="AM301" s="211"/>
      <c r="AN301" s="132"/>
      <c r="AO301" s="132"/>
      <c r="AP301" s="149"/>
      <c r="AQ301" s="150"/>
      <c r="AR301" s="149"/>
      <c r="AS301" s="132"/>
      <c r="AT301" s="132"/>
      <c r="AU301" s="132"/>
      <c r="AV301" s="132"/>
      <c r="AW301" s="132"/>
      <c r="AX301" s="132"/>
      <c r="AY301" s="132"/>
      <c r="AZ301" s="132"/>
      <c r="BA301" s="132"/>
      <c r="BB301" s="132"/>
      <c r="BC301" s="132"/>
      <c r="BD301" s="132"/>
      <c r="BE301" s="132"/>
      <c r="BF301" s="132"/>
      <c r="BG301" s="132"/>
      <c r="BH301" s="132"/>
      <c r="BI301" s="132"/>
      <c r="BJ301" s="132"/>
      <c r="BK301" s="132"/>
      <c r="BL301" s="132"/>
      <c r="BM301" s="132"/>
      <c r="BN301" s="132"/>
    </row>
    <row r="302">
      <c r="A302" s="484" t="b">
        <v>0</v>
      </c>
      <c r="B302" s="161">
        <v>44597.0</v>
      </c>
      <c r="C302" s="162">
        <v>0.8390740740740741</v>
      </c>
      <c r="D302" s="163" t="s">
        <v>973</v>
      </c>
      <c r="E302" s="432" t="s">
        <v>16</v>
      </c>
      <c r="F302" s="409" t="s">
        <v>136</v>
      </c>
      <c r="G302" s="165" t="s">
        <v>42</v>
      </c>
      <c r="H302" s="165" t="s">
        <v>613</v>
      </c>
      <c r="I302" s="165" t="s">
        <v>974</v>
      </c>
      <c r="J302" s="165" t="s">
        <v>975</v>
      </c>
      <c r="K302" s="163" t="s">
        <v>975</v>
      </c>
      <c r="L302" s="163"/>
      <c r="M302" s="163"/>
      <c r="N302" s="336" t="s">
        <v>976</v>
      </c>
      <c r="O302" s="254">
        <v>6.0</v>
      </c>
      <c r="P302" s="255">
        <v>3.0</v>
      </c>
      <c r="Q302" s="284">
        <v>2.0</v>
      </c>
      <c r="R302" s="285">
        <v>5.0</v>
      </c>
      <c r="S302" s="172"/>
      <c r="T302" s="173"/>
      <c r="U302" s="174"/>
      <c r="V302" s="175"/>
      <c r="W302" s="176"/>
      <c r="X302" s="176"/>
      <c r="Y302" s="182">
        <v>0.0</v>
      </c>
      <c r="Z302" s="178">
        <v>0.0</v>
      </c>
      <c r="AA302" s="179" t="s">
        <v>133</v>
      </c>
      <c r="AB302" s="180">
        <v>1.0</v>
      </c>
      <c r="AC302" s="181">
        <v>0.8099074074074074</v>
      </c>
      <c r="AD302" s="182" t="s">
        <v>140</v>
      </c>
      <c r="AE302" s="183" t="s">
        <v>133</v>
      </c>
      <c r="AF302" s="165" t="s">
        <v>166</v>
      </c>
      <c r="AG302" s="183">
        <v>1.58</v>
      </c>
      <c r="AH302" s="446">
        <v>25.86</v>
      </c>
      <c r="AI302" s="185">
        <v>15.0</v>
      </c>
      <c r="AJ302" s="183">
        <v>0.0</v>
      </c>
      <c r="AK302" s="186">
        <v>-4.4</v>
      </c>
      <c r="AL302" s="114"/>
      <c r="AM302" s="188">
        <f>AK302+AM300</f>
        <v>2030.68</v>
      </c>
      <c r="AN302" s="189">
        <f>IF(AM302&gt;AN300,AM302,AN300)</f>
        <v>2072.03</v>
      </c>
      <c r="AO302" s="189">
        <f>AM302-AN302</f>
        <v>-41.35</v>
      </c>
      <c r="AP302" s="190">
        <f>AO302/AN302</f>
        <v>-0.01995627476</v>
      </c>
      <c r="AQ302" s="191">
        <f>AK302/AI302</f>
        <v>-0.2933333333</v>
      </c>
      <c r="AR302" s="116"/>
      <c r="AS302" s="98"/>
      <c r="AT302" s="98"/>
      <c r="AU302" s="98"/>
      <c r="AV302" s="98"/>
      <c r="AW302" s="98"/>
      <c r="AX302" s="98"/>
      <c r="AY302" s="98"/>
      <c r="AZ302" s="98"/>
      <c r="BA302" s="98"/>
      <c r="BB302" s="98"/>
      <c r="BC302" s="98"/>
      <c r="BD302" s="98"/>
      <c r="BE302" s="98"/>
      <c r="BF302" s="98"/>
      <c r="BG302" s="98"/>
      <c r="BH302" s="98"/>
      <c r="BI302" s="98"/>
      <c r="BJ302" s="98"/>
      <c r="BK302" s="98"/>
      <c r="BL302" s="98"/>
      <c r="BM302" s="98"/>
      <c r="BN302" s="98"/>
    </row>
    <row r="303">
      <c r="A303" s="485" t="b">
        <v>0</v>
      </c>
      <c r="B303" s="128"/>
      <c r="C303" s="129"/>
      <c r="D303" s="130"/>
      <c r="E303" s="131"/>
      <c r="F303" s="132"/>
      <c r="G303" s="132"/>
      <c r="H303" s="132" t="str">
        <f>VLOOKUP(H302,VALIDATION!F:G,2,false)</f>
        <v>61fe7f84a4eaad5dc977082f</v>
      </c>
      <c r="I303" s="133">
        <v>2.2</v>
      </c>
      <c r="J303" s="133">
        <v>1.83</v>
      </c>
      <c r="K303" s="134"/>
      <c r="L303" s="134"/>
      <c r="M303" s="134"/>
      <c r="N303" s="195"/>
      <c r="O303" s="168">
        <v>6.0</v>
      </c>
      <c r="P303" s="169">
        <v>3.0</v>
      </c>
      <c r="Q303" s="294">
        <v>2.0</v>
      </c>
      <c r="R303" s="295">
        <v>6.0</v>
      </c>
      <c r="S303" s="296">
        <v>0.0</v>
      </c>
      <c r="T303" s="297">
        <v>1.0</v>
      </c>
      <c r="U303" s="200"/>
      <c r="V303" s="201"/>
      <c r="W303" s="202"/>
      <c r="X303" s="202"/>
      <c r="Y303" s="206">
        <v>0.0</v>
      </c>
      <c r="Z303" s="204">
        <v>0.0</v>
      </c>
      <c r="AA303" s="205" t="s">
        <v>132</v>
      </c>
      <c r="AB303" s="141">
        <v>2.0</v>
      </c>
      <c r="AC303" s="142">
        <v>0.8175694444444445</v>
      </c>
      <c r="AD303" s="206" t="s">
        <v>179</v>
      </c>
      <c r="AE303" s="207" t="s">
        <v>133</v>
      </c>
      <c r="AF303" s="133" t="s">
        <v>133</v>
      </c>
      <c r="AG303" s="207">
        <v>1.35</v>
      </c>
      <c r="AH303" s="449">
        <v>30.27</v>
      </c>
      <c r="AI303" s="209"/>
      <c r="AJ303" s="207"/>
      <c r="AK303" s="210"/>
      <c r="AL303" s="114"/>
      <c r="AM303" s="211"/>
      <c r="AN303" s="132"/>
      <c r="AO303" s="132"/>
      <c r="AP303" s="149"/>
      <c r="AQ303" s="150"/>
      <c r="AR303" s="149"/>
      <c r="AS303" s="132"/>
      <c r="AT303" s="132"/>
      <c r="AU303" s="132"/>
      <c r="AV303" s="132"/>
      <c r="AW303" s="132"/>
      <c r="AX303" s="132"/>
      <c r="AY303" s="132"/>
      <c r="AZ303" s="132"/>
      <c r="BA303" s="132"/>
      <c r="BB303" s="132"/>
      <c r="BC303" s="132"/>
      <c r="BD303" s="132"/>
      <c r="BE303" s="132"/>
      <c r="BF303" s="132"/>
      <c r="BG303" s="132"/>
      <c r="BH303" s="132"/>
      <c r="BI303" s="132"/>
      <c r="BJ303" s="132"/>
      <c r="BK303" s="132"/>
      <c r="BL303" s="132"/>
      <c r="BM303" s="132"/>
      <c r="BN303" s="132"/>
    </row>
    <row r="304">
      <c r="A304" s="484" t="b">
        <v>0</v>
      </c>
      <c r="B304" s="215"/>
      <c r="C304" s="216"/>
      <c r="D304" s="217"/>
      <c r="E304" s="218"/>
      <c r="F304" s="219"/>
      <c r="G304" s="219"/>
      <c r="H304" s="219"/>
      <c r="I304" s="219"/>
      <c r="J304" s="219"/>
      <c r="K304" s="217"/>
      <c r="L304" s="217"/>
      <c r="M304" s="217"/>
      <c r="N304" s="287"/>
      <c r="O304" s="422"/>
      <c r="P304" s="423"/>
      <c r="Q304" s="223"/>
      <c r="R304" s="224"/>
      <c r="S304" s="225"/>
      <c r="T304" s="226"/>
      <c r="U304" s="227"/>
      <c r="V304" s="228"/>
      <c r="W304" s="229"/>
      <c r="X304" s="229"/>
      <c r="Y304" s="302"/>
      <c r="Z304" s="231"/>
      <c r="AA304" s="232"/>
      <c r="AB304" s="233"/>
      <c r="AC304" s="234"/>
      <c r="AD304" s="235" t="s">
        <v>142</v>
      </c>
      <c r="AE304" s="236"/>
      <c r="AF304" s="237"/>
      <c r="AG304" s="236"/>
      <c r="AH304" s="463"/>
      <c r="AI304" s="239"/>
      <c r="AJ304" s="240"/>
      <c r="AK304" s="241"/>
      <c r="AL304" s="114"/>
      <c r="AM304" s="278"/>
      <c r="AN304" s="98"/>
      <c r="AO304" s="98"/>
      <c r="AP304" s="116"/>
      <c r="AQ304" s="117"/>
      <c r="AR304" s="116"/>
      <c r="AS304" s="98"/>
      <c r="AT304" s="98"/>
      <c r="AU304" s="98"/>
      <c r="AV304" s="98"/>
      <c r="AW304" s="98"/>
      <c r="AX304" s="98"/>
      <c r="AY304" s="98"/>
      <c r="AZ304" s="98"/>
      <c r="BA304" s="98"/>
      <c r="BB304" s="98"/>
      <c r="BC304" s="98"/>
      <c r="BD304" s="98"/>
      <c r="BE304" s="98"/>
      <c r="BF304" s="98"/>
      <c r="BG304" s="98"/>
      <c r="BH304" s="98"/>
      <c r="BI304" s="98"/>
      <c r="BJ304" s="98"/>
      <c r="BK304" s="98"/>
      <c r="BL304" s="98"/>
      <c r="BM304" s="98"/>
      <c r="BN304" s="98"/>
    </row>
    <row r="305">
      <c r="A305" s="485" t="b">
        <v>0</v>
      </c>
      <c r="B305" s="247">
        <v>44597.0</v>
      </c>
      <c r="C305" s="248">
        <v>0.8665972222222222</v>
      </c>
      <c r="D305" s="249" t="s">
        <v>977</v>
      </c>
      <c r="E305" s="517" t="s">
        <v>16</v>
      </c>
      <c r="F305" s="415" t="s">
        <v>136</v>
      </c>
      <c r="G305" s="251" t="s">
        <v>44</v>
      </c>
      <c r="H305" s="251" t="s">
        <v>544</v>
      </c>
      <c r="I305" s="251" t="s">
        <v>978</v>
      </c>
      <c r="J305" s="251" t="s">
        <v>478</v>
      </c>
      <c r="K305" s="249" t="s">
        <v>478</v>
      </c>
      <c r="L305" s="249"/>
      <c r="M305" s="249"/>
      <c r="N305" s="286" t="s">
        <v>928</v>
      </c>
      <c r="O305" s="254">
        <v>1.0</v>
      </c>
      <c r="P305" s="255">
        <v>2.0</v>
      </c>
      <c r="Q305" s="170"/>
      <c r="R305" s="171"/>
      <c r="S305" s="172"/>
      <c r="T305" s="173"/>
      <c r="U305" s="174"/>
      <c r="V305" s="175"/>
      <c r="W305" s="176"/>
      <c r="X305" s="176"/>
      <c r="Y305" s="260">
        <v>0.0</v>
      </c>
      <c r="Z305" s="256">
        <v>0.0</v>
      </c>
      <c r="AA305" s="257" t="s">
        <v>133</v>
      </c>
      <c r="AB305" s="258">
        <v>1.0</v>
      </c>
      <c r="AC305" s="259">
        <v>0.7948495370370371</v>
      </c>
      <c r="AD305" s="260" t="s">
        <v>140</v>
      </c>
      <c r="AE305" s="261" t="s">
        <v>132</v>
      </c>
      <c r="AF305" s="251" t="s">
        <v>166</v>
      </c>
      <c r="AG305" s="261">
        <v>1.39</v>
      </c>
      <c r="AH305" s="464">
        <v>25.64</v>
      </c>
      <c r="AI305" s="263">
        <v>10.0</v>
      </c>
      <c r="AJ305" s="261">
        <v>0.07</v>
      </c>
      <c r="AK305" s="264">
        <v>3.57</v>
      </c>
      <c r="AL305" s="114"/>
      <c r="AM305" s="265">
        <f>AK305+AM302</f>
        <v>2034.25</v>
      </c>
      <c r="AN305" s="266">
        <f>IF(AM305&gt;AN302,AM305,AN302)</f>
        <v>2072.03</v>
      </c>
      <c r="AO305" s="266">
        <f>AM305-AN305</f>
        <v>-37.78</v>
      </c>
      <c r="AP305" s="267">
        <f>AO305/AN305</f>
        <v>-0.01823332674</v>
      </c>
      <c r="AQ305" s="268">
        <f>AK305/AI305</f>
        <v>0.357</v>
      </c>
      <c r="AR305" s="149"/>
      <c r="AS305" s="132"/>
      <c r="AT305" s="132"/>
      <c r="AU305" s="132"/>
      <c r="AV305" s="132"/>
      <c r="AW305" s="132"/>
      <c r="AX305" s="132"/>
      <c r="AY305" s="132"/>
      <c r="AZ305" s="132"/>
      <c r="BA305" s="132"/>
      <c r="BB305" s="132"/>
      <c r="BC305" s="132"/>
      <c r="BD305" s="132"/>
      <c r="BE305" s="132"/>
      <c r="BF305" s="132"/>
      <c r="BG305" s="132"/>
      <c r="BH305" s="132"/>
      <c r="BI305" s="132"/>
      <c r="BJ305" s="132"/>
      <c r="BK305" s="132"/>
      <c r="BL305" s="132"/>
      <c r="BM305" s="132"/>
      <c r="BN305" s="132"/>
    </row>
    <row r="306">
      <c r="A306" s="484" t="b">
        <v>0</v>
      </c>
      <c r="B306" s="94"/>
      <c r="C306" s="95"/>
      <c r="D306" s="96"/>
      <c r="E306" s="97"/>
      <c r="F306" s="98"/>
      <c r="G306" s="98"/>
      <c r="H306" s="98"/>
      <c r="I306" s="99">
        <v>2.5</v>
      </c>
      <c r="J306" s="99">
        <v>1.64</v>
      </c>
      <c r="K306" s="96"/>
      <c r="L306" s="96"/>
      <c r="M306" s="96"/>
      <c r="N306" s="270"/>
      <c r="O306" s="168">
        <v>2.0</v>
      </c>
      <c r="P306" s="169">
        <v>2.0</v>
      </c>
      <c r="Q306" s="196"/>
      <c r="R306" s="197"/>
      <c r="S306" s="198"/>
      <c r="T306" s="199"/>
      <c r="U306" s="200"/>
      <c r="V306" s="201"/>
      <c r="W306" s="202"/>
      <c r="X306" s="202"/>
      <c r="Y306" s="273">
        <v>0.0</v>
      </c>
      <c r="Z306" s="271">
        <v>0.0</v>
      </c>
      <c r="AA306" s="272" t="s">
        <v>132</v>
      </c>
      <c r="AB306" s="107">
        <v>2.0</v>
      </c>
      <c r="AC306" s="108">
        <v>0.7983912037037038</v>
      </c>
      <c r="AD306" s="273" t="s">
        <v>179</v>
      </c>
      <c r="AE306" s="274" t="s">
        <v>132</v>
      </c>
      <c r="AF306" s="99" t="s">
        <v>133</v>
      </c>
      <c r="AG306" s="274">
        <v>1.62</v>
      </c>
      <c r="AH306" s="411">
        <v>22.0</v>
      </c>
      <c r="AI306" s="276"/>
      <c r="AJ306" s="274"/>
      <c r="AK306" s="277"/>
      <c r="AL306" s="114"/>
      <c r="AM306" s="278"/>
      <c r="AN306" s="98"/>
      <c r="AO306" s="98"/>
      <c r="AP306" s="116"/>
      <c r="AQ306" s="117"/>
      <c r="AR306" s="116"/>
      <c r="AS306" s="98"/>
      <c r="AT306" s="98"/>
      <c r="AU306" s="98"/>
      <c r="AV306" s="98"/>
      <c r="AW306" s="98"/>
      <c r="AX306" s="98"/>
      <c r="AY306" s="98"/>
      <c r="AZ306" s="98"/>
      <c r="BA306" s="98"/>
      <c r="BB306" s="98"/>
      <c r="BC306" s="98"/>
      <c r="BD306" s="98"/>
      <c r="BE306" s="98"/>
      <c r="BF306" s="98"/>
      <c r="BG306" s="98"/>
      <c r="BH306" s="98"/>
      <c r="BI306" s="98"/>
      <c r="BJ306" s="98"/>
      <c r="BK306" s="98"/>
      <c r="BL306" s="98"/>
      <c r="BM306" s="98"/>
      <c r="BN306" s="98"/>
    </row>
    <row r="307">
      <c r="A307" s="485" t="b">
        <v>0</v>
      </c>
      <c r="B307" s="128"/>
      <c r="C307" s="129"/>
      <c r="D307" s="130"/>
      <c r="E307" s="131"/>
      <c r="F307" s="132"/>
      <c r="G307" s="132"/>
      <c r="H307" s="132"/>
      <c r="I307" s="132"/>
      <c r="J307" s="132"/>
      <c r="K307" s="130"/>
      <c r="L307" s="130"/>
      <c r="M307" s="130"/>
      <c r="N307" s="195"/>
      <c r="O307" s="369"/>
      <c r="P307" s="370"/>
      <c r="Q307" s="196"/>
      <c r="R307" s="197"/>
      <c r="S307" s="198"/>
      <c r="T307" s="199"/>
      <c r="U307" s="200"/>
      <c r="V307" s="201"/>
      <c r="W307" s="202"/>
      <c r="X307" s="202"/>
      <c r="Y307" s="143"/>
      <c r="Z307" s="367"/>
      <c r="AA307" s="140"/>
      <c r="AB307" s="420"/>
      <c r="AC307" s="421"/>
      <c r="AD307" s="206" t="s">
        <v>142</v>
      </c>
      <c r="AE307" s="144"/>
      <c r="AF307" s="133"/>
      <c r="AG307" s="144"/>
      <c r="AH307" s="430"/>
      <c r="AI307" s="330"/>
      <c r="AJ307" s="331"/>
      <c r="AK307" s="332"/>
      <c r="AL307" s="114"/>
      <c r="AM307" s="211"/>
      <c r="AN307" s="132"/>
      <c r="AO307" s="132"/>
      <c r="AP307" s="149"/>
      <c r="AQ307" s="150"/>
      <c r="AR307" s="149"/>
      <c r="AS307" s="132"/>
      <c r="AT307" s="132"/>
      <c r="AU307" s="132"/>
      <c r="AV307" s="132"/>
      <c r="AW307" s="132"/>
      <c r="AX307" s="132"/>
      <c r="AY307" s="132"/>
      <c r="AZ307" s="132"/>
      <c r="BA307" s="132"/>
      <c r="BB307" s="132"/>
      <c r="BC307" s="132"/>
      <c r="BD307" s="132"/>
      <c r="BE307" s="132"/>
      <c r="BF307" s="132"/>
      <c r="BG307" s="132"/>
      <c r="BH307" s="132"/>
      <c r="BI307" s="132"/>
      <c r="BJ307" s="132"/>
      <c r="BK307" s="132"/>
      <c r="BL307" s="132"/>
      <c r="BM307" s="132"/>
      <c r="BN307" s="132"/>
    </row>
    <row r="308">
      <c r="A308" s="614" t="b">
        <v>0</v>
      </c>
      <c r="B308" s="161">
        <v>44597.0</v>
      </c>
      <c r="C308" s="162">
        <v>0.9868981481481481</v>
      </c>
      <c r="D308" s="163" t="s">
        <v>979</v>
      </c>
      <c r="E308" s="432" t="s">
        <v>16</v>
      </c>
      <c r="F308" s="409" t="s">
        <v>136</v>
      </c>
      <c r="G308" s="165" t="s">
        <v>45</v>
      </c>
      <c r="H308" s="165" t="s">
        <v>980</v>
      </c>
      <c r="I308" s="165" t="s">
        <v>364</v>
      </c>
      <c r="J308" s="165" t="s">
        <v>981</v>
      </c>
      <c r="K308" s="163" t="s">
        <v>364</v>
      </c>
      <c r="L308" s="163"/>
      <c r="M308" s="163"/>
      <c r="N308" s="336" t="s">
        <v>982</v>
      </c>
      <c r="O308" s="254">
        <v>2.0</v>
      </c>
      <c r="P308" s="255">
        <v>4.0</v>
      </c>
      <c r="Q308" s="170"/>
      <c r="R308" s="171"/>
      <c r="S308" s="172"/>
      <c r="T308" s="173"/>
      <c r="U308" s="174"/>
      <c r="V308" s="175"/>
      <c r="W308" s="176"/>
      <c r="X308" s="176"/>
      <c r="Y308" s="182">
        <v>0.0</v>
      </c>
      <c r="Z308" s="178">
        <v>0.0</v>
      </c>
      <c r="AA308" s="179" t="s">
        <v>133</v>
      </c>
      <c r="AB308" s="180">
        <v>1.0</v>
      </c>
      <c r="AC308" s="181">
        <v>0.9263310185185185</v>
      </c>
      <c r="AD308" s="182" t="s">
        <v>140</v>
      </c>
      <c r="AE308" s="183" t="s">
        <v>132</v>
      </c>
      <c r="AF308" s="165" t="s">
        <v>133</v>
      </c>
      <c r="AG308" s="183">
        <v>2.04</v>
      </c>
      <c r="AH308" s="446">
        <v>20.0</v>
      </c>
      <c r="AI308" s="276">
        <v>40.0</v>
      </c>
      <c r="AJ308" s="183">
        <v>0.0</v>
      </c>
      <c r="AK308" s="186">
        <v>-5.08</v>
      </c>
      <c r="AL308" s="114"/>
      <c r="AM308" s="188">
        <f>AK308+AM305</f>
        <v>2029.17</v>
      </c>
      <c r="AN308" s="189">
        <f>IF(AM308&gt;AN305,AM308,AN305)</f>
        <v>2072.03</v>
      </c>
      <c r="AO308" s="189">
        <f>AM308-AN308</f>
        <v>-42.86</v>
      </c>
      <c r="AP308" s="190">
        <f>AO308/AN308</f>
        <v>-0.02068502869</v>
      </c>
      <c r="AQ308" s="191">
        <f>AK308/AI308</f>
        <v>-0.127</v>
      </c>
      <c r="AR308" s="116"/>
      <c r="AS308" s="98"/>
      <c r="AT308" s="98"/>
      <c r="AU308" s="98"/>
      <c r="AV308" s="98"/>
      <c r="AW308" s="98"/>
      <c r="AX308" s="98"/>
      <c r="AY308" s="98"/>
      <c r="AZ308" s="98"/>
      <c r="BA308" s="98"/>
      <c r="BB308" s="98"/>
      <c r="BC308" s="98"/>
      <c r="BD308" s="98"/>
      <c r="BE308" s="98"/>
      <c r="BF308" s="98"/>
      <c r="BG308" s="98"/>
      <c r="BH308" s="98"/>
      <c r="BI308" s="98"/>
      <c r="BJ308" s="98"/>
      <c r="BK308" s="98"/>
      <c r="BL308" s="98"/>
      <c r="BM308" s="98"/>
      <c r="BN308" s="98"/>
    </row>
    <row r="309">
      <c r="A309" s="616" t="b">
        <v>0</v>
      </c>
      <c r="B309" s="128"/>
      <c r="C309" s="129"/>
      <c r="D309" s="130"/>
      <c r="E309" s="131"/>
      <c r="F309" s="132"/>
      <c r="G309" s="132"/>
      <c r="H309" s="132"/>
      <c r="I309" s="133">
        <v>1.4</v>
      </c>
      <c r="J309" s="133">
        <v>3.45</v>
      </c>
      <c r="K309" s="130"/>
      <c r="L309" s="130"/>
      <c r="M309" s="130"/>
      <c r="N309" s="195"/>
      <c r="O309" s="168">
        <v>3.0</v>
      </c>
      <c r="P309" s="169">
        <v>5.0</v>
      </c>
      <c r="Q309" s="196"/>
      <c r="R309" s="197"/>
      <c r="S309" s="198"/>
      <c r="T309" s="199"/>
      <c r="U309" s="200"/>
      <c r="V309" s="201"/>
      <c r="W309" s="202"/>
      <c r="X309" s="202"/>
      <c r="Y309" s="206">
        <v>0.0</v>
      </c>
      <c r="Z309" s="204">
        <v>0.0</v>
      </c>
      <c r="AA309" s="205" t="s">
        <v>133</v>
      </c>
      <c r="AB309" s="141">
        <v>2.0</v>
      </c>
      <c r="AC309" s="142">
        <v>0.9338773148148148</v>
      </c>
      <c r="AD309" s="206" t="s">
        <v>296</v>
      </c>
      <c r="AE309" s="207" t="s">
        <v>132</v>
      </c>
      <c r="AF309" s="133" t="s">
        <v>133</v>
      </c>
      <c r="AG309" s="207">
        <v>2.12</v>
      </c>
      <c r="AH309" s="449">
        <v>20.0</v>
      </c>
      <c r="AI309" s="209"/>
      <c r="AJ309" s="207"/>
      <c r="AK309" s="210"/>
      <c r="AL309" s="114"/>
      <c r="AM309" s="211"/>
      <c r="AN309" s="132"/>
      <c r="AO309" s="132"/>
      <c r="AP309" s="149"/>
      <c r="AQ309" s="150"/>
      <c r="AR309" s="149"/>
      <c r="AS309" s="132"/>
      <c r="AT309" s="132"/>
      <c r="AU309" s="132"/>
      <c r="AV309" s="132"/>
      <c r="AW309" s="132"/>
      <c r="AX309" s="132"/>
      <c r="AY309" s="132"/>
      <c r="AZ309" s="132"/>
      <c r="BA309" s="132"/>
      <c r="BB309" s="132"/>
      <c r="BC309" s="132"/>
      <c r="BD309" s="132"/>
      <c r="BE309" s="132"/>
      <c r="BF309" s="132"/>
      <c r="BG309" s="132"/>
      <c r="BH309" s="132"/>
      <c r="BI309" s="132"/>
      <c r="BJ309" s="132"/>
      <c r="BK309" s="132"/>
      <c r="BL309" s="132"/>
      <c r="BM309" s="132"/>
      <c r="BN309" s="132"/>
    </row>
    <row r="310">
      <c r="A310" s="614" t="b">
        <v>0</v>
      </c>
      <c r="B310" s="94"/>
      <c r="C310" s="95"/>
      <c r="D310" s="96"/>
      <c r="E310" s="97"/>
      <c r="F310" s="98"/>
      <c r="G310" s="98"/>
      <c r="H310" s="98"/>
      <c r="I310" s="98"/>
      <c r="J310" s="98"/>
      <c r="K310" s="96"/>
      <c r="L310" s="96"/>
      <c r="M310" s="96"/>
      <c r="N310" s="270"/>
      <c r="O310" s="168">
        <v>3.0</v>
      </c>
      <c r="P310" s="169">
        <v>6.0</v>
      </c>
      <c r="Q310" s="196"/>
      <c r="R310" s="197"/>
      <c r="S310" s="198"/>
      <c r="T310" s="199"/>
      <c r="U310" s="200"/>
      <c r="V310" s="201"/>
      <c r="W310" s="202"/>
      <c r="X310" s="202"/>
      <c r="Y310" s="273">
        <v>0.0</v>
      </c>
      <c r="Z310" s="271">
        <v>0.0</v>
      </c>
      <c r="AA310" s="272" t="s">
        <v>132</v>
      </c>
      <c r="AB310" s="107">
        <v>3.0</v>
      </c>
      <c r="AC310" s="108">
        <v>0.9227662037037037</v>
      </c>
      <c r="AD310" s="273" t="s">
        <v>179</v>
      </c>
      <c r="AE310" s="274" t="s">
        <v>133</v>
      </c>
      <c r="AF310" s="99" t="s">
        <v>133</v>
      </c>
      <c r="AG310" s="274">
        <v>1.75</v>
      </c>
      <c r="AH310" s="411">
        <v>47.54</v>
      </c>
      <c r="AI310" s="276"/>
      <c r="AJ310" s="274"/>
      <c r="AK310" s="277"/>
      <c r="AL310" s="114"/>
      <c r="AM310" s="278"/>
      <c r="AN310" s="98"/>
      <c r="AO310" s="98"/>
      <c r="AP310" s="116"/>
      <c r="AQ310" s="117"/>
      <c r="AR310" s="116"/>
      <c r="AS310" s="98"/>
      <c r="AT310" s="98"/>
      <c r="AU310" s="98"/>
      <c r="AV310" s="98"/>
      <c r="AW310" s="98"/>
      <c r="AX310" s="98"/>
      <c r="AY310" s="98"/>
      <c r="AZ310" s="98"/>
      <c r="BA310" s="98"/>
      <c r="BB310" s="98"/>
      <c r="BC310" s="98"/>
      <c r="BD310" s="98"/>
      <c r="BE310" s="98"/>
      <c r="BF310" s="98"/>
      <c r="BG310" s="98"/>
      <c r="BH310" s="98"/>
      <c r="BI310" s="98"/>
      <c r="BJ310" s="98"/>
      <c r="BK310" s="98"/>
      <c r="BL310" s="98"/>
      <c r="BM310" s="98"/>
      <c r="BN310" s="98"/>
    </row>
    <row r="311">
      <c r="A311" s="616" t="b">
        <v>0</v>
      </c>
      <c r="B311" s="128"/>
      <c r="C311" s="129"/>
      <c r="D311" s="130"/>
      <c r="E311" s="131"/>
      <c r="F311" s="132"/>
      <c r="G311" s="132"/>
      <c r="H311" s="132"/>
      <c r="I311" s="132"/>
      <c r="J311" s="132"/>
      <c r="K311" s="130"/>
      <c r="L311" s="130"/>
      <c r="M311" s="130"/>
      <c r="N311" s="195"/>
      <c r="O311" s="369"/>
      <c r="P311" s="370"/>
      <c r="Q311" s="196"/>
      <c r="R311" s="197"/>
      <c r="S311" s="198"/>
      <c r="T311" s="199"/>
      <c r="U311" s="200"/>
      <c r="V311" s="201"/>
      <c r="W311" s="202"/>
      <c r="X311" s="202"/>
      <c r="Y311" s="143"/>
      <c r="Z311" s="367"/>
      <c r="AA311" s="140"/>
      <c r="AB311" s="141">
        <v>4.0</v>
      </c>
      <c r="AC311" s="142">
        <v>0.9404166666666667</v>
      </c>
      <c r="AD311" s="206" t="s">
        <v>245</v>
      </c>
      <c r="AE311" s="207" t="s">
        <v>132</v>
      </c>
      <c r="AF311" s="133" t="s">
        <v>166</v>
      </c>
      <c r="AG311" s="207">
        <v>2.24</v>
      </c>
      <c r="AH311" s="449">
        <v>3.3</v>
      </c>
      <c r="AI311" s="209"/>
      <c r="AJ311" s="207"/>
      <c r="AK311" s="210"/>
      <c r="AL311" s="114"/>
      <c r="AM311" s="211"/>
      <c r="AN311" s="132"/>
      <c r="AO311" s="132"/>
      <c r="AP311" s="149"/>
      <c r="AQ311" s="150"/>
      <c r="AR311" s="149"/>
      <c r="AS311" s="132"/>
      <c r="AT311" s="132"/>
      <c r="AU311" s="132"/>
      <c r="AV311" s="132"/>
      <c r="AW311" s="132"/>
      <c r="AX311" s="132"/>
      <c r="AY311" s="132"/>
      <c r="AZ311" s="132"/>
      <c r="BA311" s="132"/>
      <c r="BB311" s="132"/>
      <c r="BC311" s="132"/>
      <c r="BD311" s="132"/>
      <c r="BE311" s="132"/>
      <c r="BF311" s="132"/>
      <c r="BG311" s="132"/>
      <c r="BH311" s="132"/>
      <c r="BI311" s="132"/>
      <c r="BJ311" s="132"/>
      <c r="BK311" s="132"/>
      <c r="BL311" s="132"/>
      <c r="BM311" s="132"/>
      <c r="BN311" s="132"/>
    </row>
    <row r="312">
      <c r="A312" s="614" t="b">
        <v>0</v>
      </c>
      <c r="B312" s="215"/>
      <c r="C312" s="216"/>
      <c r="D312" s="217"/>
      <c r="E312" s="218"/>
      <c r="F312" s="219"/>
      <c r="G312" s="219"/>
      <c r="H312" s="219"/>
      <c r="I312" s="237"/>
      <c r="J312" s="237"/>
      <c r="K312" s="217"/>
      <c r="L312" s="217"/>
      <c r="M312" s="217"/>
      <c r="N312" s="287"/>
      <c r="O312" s="221"/>
      <c r="P312" s="222"/>
      <c r="Q312" s="298"/>
      <c r="R312" s="299"/>
      <c r="S312" s="225"/>
      <c r="T312" s="226"/>
      <c r="U312" s="227"/>
      <c r="V312" s="228"/>
      <c r="W312" s="229"/>
      <c r="X312" s="229"/>
      <c r="Y312" s="302"/>
      <c r="Z312" s="231"/>
      <c r="AA312" s="479"/>
      <c r="AB312" s="233"/>
      <c r="AC312" s="108"/>
      <c r="AD312" s="235" t="s">
        <v>142</v>
      </c>
      <c r="AE312" s="236"/>
      <c r="AF312" s="237"/>
      <c r="AG312" s="236"/>
      <c r="AH312" s="463"/>
      <c r="AI312" s="239"/>
      <c r="AJ312" s="240"/>
      <c r="AK312" s="241"/>
      <c r="AL312" s="114"/>
      <c r="AM312" s="278"/>
      <c r="AN312" s="98"/>
      <c r="AO312" s="98"/>
      <c r="AP312" s="116"/>
      <c r="AQ312" s="117"/>
      <c r="AR312" s="116"/>
      <c r="AS312" s="98"/>
      <c r="AT312" s="98"/>
      <c r="AU312" s="98"/>
      <c r="AV312" s="98"/>
      <c r="AW312" s="98"/>
      <c r="AX312" s="98"/>
      <c r="AY312" s="98"/>
      <c r="AZ312" s="98"/>
      <c r="BA312" s="98"/>
      <c r="BB312" s="98"/>
      <c r="BC312" s="98"/>
      <c r="BD312" s="98"/>
      <c r="BE312" s="98"/>
      <c r="BF312" s="98"/>
      <c r="BG312" s="98"/>
      <c r="BH312" s="98"/>
      <c r="BI312" s="98"/>
      <c r="BJ312" s="98"/>
      <c r="BK312" s="98"/>
      <c r="BL312" s="98"/>
      <c r="BM312" s="98"/>
      <c r="BN312" s="98"/>
    </row>
    <row r="313">
      <c r="A313" s="485" t="b">
        <v>0</v>
      </c>
      <c r="B313" s="247">
        <v>44598.0</v>
      </c>
      <c r="C313" s="248">
        <v>0.436087962962963</v>
      </c>
      <c r="D313" s="249" t="s">
        <v>983</v>
      </c>
      <c r="E313" s="517" t="s">
        <v>16</v>
      </c>
      <c r="F313" s="415" t="s">
        <v>136</v>
      </c>
      <c r="G313" s="251" t="s">
        <v>45</v>
      </c>
      <c r="H313" s="251" t="s">
        <v>232</v>
      </c>
      <c r="I313" s="251" t="s">
        <v>984</v>
      </c>
      <c r="J313" s="251" t="s">
        <v>985</v>
      </c>
      <c r="K313" s="249" t="s">
        <v>984</v>
      </c>
      <c r="L313" s="249"/>
      <c r="M313" s="249"/>
      <c r="N313" s="286" t="s">
        <v>986</v>
      </c>
      <c r="O313" s="254">
        <v>6.0</v>
      </c>
      <c r="P313" s="255">
        <v>2.0</v>
      </c>
      <c r="Q313" s="284">
        <v>4.0</v>
      </c>
      <c r="R313" s="285">
        <v>3.0</v>
      </c>
      <c r="S313" s="172"/>
      <c r="T313" s="173"/>
      <c r="U313" s="174"/>
      <c r="V313" s="175"/>
      <c r="W313" s="176"/>
      <c r="X313" s="176"/>
      <c r="Y313" s="618"/>
      <c r="Z313" s="619"/>
      <c r="AA313" s="257" t="s">
        <v>133</v>
      </c>
      <c r="AB313" s="258">
        <v>1.0</v>
      </c>
      <c r="AC313" s="259">
        <v>0.42518518518518517</v>
      </c>
      <c r="AD313" s="260" t="s">
        <v>140</v>
      </c>
      <c r="AE313" s="261" t="s">
        <v>132</v>
      </c>
      <c r="AF313" s="251" t="s">
        <v>166</v>
      </c>
      <c r="AG313" s="261">
        <v>1.08</v>
      </c>
      <c r="AH313" s="464">
        <v>31.24</v>
      </c>
      <c r="AI313" s="263">
        <v>5.0</v>
      </c>
      <c r="AJ313" s="261">
        <v>0.0</v>
      </c>
      <c r="AK313" s="264">
        <v>-5.0</v>
      </c>
      <c r="AL313" s="114"/>
      <c r="AM313" s="265">
        <f>AK313+AM308</f>
        <v>2024.17</v>
      </c>
      <c r="AN313" s="266">
        <f>IF(AM313&gt;AN308,AM313,AN308)</f>
        <v>2072.03</v>
      </c>
      <c r="AO313" s="266">
        <f>AM313-AN313</f>
        <v>-47.86</v>
      </c>
      <c r="AP313" s="267">
        <f>AO313/AN313</f>
        <v>-0.02309812117</v>
      </c>
      <c r="AQ313" s="268">
        <f>AK313/AI313</f>
        <v>-1</v>
      </c>
      <c r="AR313" s="149"/>
      <c r="AS313" s="132"/>
      <c r="AT313" s="132"/>
      <c r="AU313" s="132"/>
      <c r="AV313" s="132"/>
      <c r="AW313" s="132"/>
      <c r="AX313" s="132"/>
      <c r="AY313" s="132"/>
      <c r="AZ313" s="132"/>
      <c r="BA313" s="132"/>
      <c r="BB313" s="132"/>
      <c r="BC313" s="132"/>
      <c r="BD313" s="132"/>
      <c r="BE313" s="132"/>
      <c r="BF313" s="132"/>
      <c r="BG313" s="132"/>
      <c r="BH313" s="132"/>
      <c r="BI313" s="132"/>
      <c r="BJ313" s="132"/>
      <c r="BK313" s="132"/>
      <c r="BL313" s="132"/>
      <c r="BM313" s="132"/>
      <c r="BN313" s="132"/>
    </row>
    <row r="314">
      <c r="A314" s="484" t="b">
        <v>0</v>
      </c>
      <c r="B314" s="94"/>
      <c r="C314" s="95"/>
      <c r="D314" s="96"/>
      <c r="E314" s="97"/>
      <c r="F314" s="98"/>
      <c r="G314" s="98"/>
      <c r="H314" s="98" t="str">
        <f>VLOOKUP(H313,VALIDATION!F:G,2,false)</f>
        <v>6201b94aa4eaad5dc977097f</v>
      </c>
      <c r="I314" s="99">
        <v>3.2</v>
      </c>
      <c r="J314" s="99">
        <v>1.45</v>
      </c>
      <c r="K314" s="96"/>
      <c r="L314" s="96"/>
      <c r="M314" s="96"/>
      <c r="N314" s="270"/>
      <c r="O314" s="168">
        <v>6.0</v>
      </c>
      <c r="P314" s="169">
        <v>2.0</v>
      </c>
      <c r="Q314" s="294">
        <v>5.0</v>
      </c>
      <c r="R314" s="295">
        <v>3.0</v>
      </c>
      <c r="S314" s="198"/>
      <c r="T314" s="199"/>
      <c r="U314" s="200"/>
      <c r="V314" s="201"/>
      <c r="W314" s="202"/>
      <c r="X314" s="202"/>
      <c r="Y314" s="109"/>
      <c r="Z314" s="280"/>
      <c r="AA314" s="272" t="s">
        <v>132</v>
      </c>
      <c r="AB314" s="107">
        <v>2.0</v>
      </c>
      <c r="AC314" s="108">
        <v>0.42538194444444444</v>
      </c>
      <c r="AD314" s="273" t="s">
        <v>140</v>
      </c>
      <c r="AE314" s="274" t="s">
        <v>132</v>
      </c>
      <c r="AF314" s="99" t="s">
        <v>166</v>
      </c>
      <c r="AG314" s="274">
        <v>1.04</v>
      </c>
      <c r="AH314" s="411">
        <v>62.49</v>
      </c>
      <c r="AI314" s="276"/>
      <c r="AJ314" s="274"/>
      <c r="AK314" s="277"/>
      <c r="AL314" s="114"/>
      <c r="AM314" s="278"/>
      <c r="AN314" s="98"/>
      <c r="AO314" s="98"/>
      <c r="AP314" s="116"/>
      <c r="AQ314" s="117"/>
      <c r="AR314" s="116"/>
      <c r="AS314" s="98"/>
      <c r="AT314" s="98"/>
      <c r="AU314" s="98"/>
      <c r="AV314" s="98"/>
      <c r="AW314" s="98"/>
      <c r="AX314" s="98"/>
      <c r="AY314" s="98"/>
      <c r="AZ314" s="98"/>
      <c r="BA314" s="98"/>
      <c r="BB314" s="98"/>
      <c r="BC314" s="98"/>
      <c r="BD314" s="98"/>
      <c r="BE314" s="98"/>
      <c r="BF314" s="98"/>
      <c r="BG314" s="98"/>
      <c r="BH314" s="98"/>
      <c r="BI314" s="98"/>
      <c r="BJ314" s="98"/>
      <c r="BK314" s="98"/>
      <c r="BL314" s="98"/>
      <c r="BM314" s="98"/>
      <c r="BN314" s="98"/>
    </row>
    <row r="315">
      <c r="A315" s="485" t="b">
        <v>0</v>
      </c>
      <c r="B315" s="313"/>
      <c r="C315" s="314"/>
      <c r="D315" s="315"/>
      <c r="E315" s="316"/>
      <c r="F315" s="317"/>
      <c r="G315" s="317"/>
      <c r="H315" s="317"/>
      <c r="I315" s="317"/>
      <c r="J315" s="317"/>
      <c r="K315" s="315"/>
      <c r="L315" s="315"/>
      <c r="M315" s="315"/>
      <c r="N315" s="383"/>
      <c r="O315" s="221">
        <v>6.0</v>
      </c>
      <c r="P315" s="222">
        <v>2.0</v>
      </c>
      <c r="Q315" s="298">
        <v>6.0</v>
      </c>
      <c r="R315" s="299">
        <v>4.0</v>
      </c>
      <c r="S315" s="225"/>
      <c r="T315" s="226"/>
      <c r="U315" s="227"/>
      <c r="V315" s="228"/>
      <c r="W315" s="229"/>
      <c r="X315" s="229"/>
      <c r="Y315" s="342"/>
      <c r="Z315" s="323"/>
      <c r="AA315" s="324"/>
      <c r="AB315" s="343"/>
      <c r="AC315" s="326"/>
      <c r="AD315" s="322" t="s">
        <v>142</v>
      </c>
      <c r="AE315" s="327"/>
      <c r="AF315" s="328"/>
      <c r="AG315" s="331"/>
      <c r="AH315" s="490"/>
      <c r="AI315" s="330"/>
      <c r="AJ315" s="331"/>
      <c r="AK315" s="332"/>
      <c r="AL315" s="114"/>
      <c r="AM315" s="211"/>
      <c r="AN315" s="132"/>
      <c r="AO315" s="132"/>
      <c r="AP315" s="149"/>
      <c r="AQ315" s="150"/>
      <c r="AR315" s="149"/>
      <c r="AS315" s="132"/>
      <c r="AT315" s="132"/>
      <c r="AU315" s="132"/>
      <c r="AV315" s="132"/>
      <c r="AW315" s="132"/>
      <c r="AX315" s="132"/>
      <c r="AY315" s="132"/>
      <c r="AZ315" s="132"/>
      <c r="BA315" s="132"/>
      <c r="BB315" s="132"/>
      <c r="BC315" s="132"/>
      <c r="BD315" s="132"/>
      <c r="BE315" s="132"/>
      <c r="BF315" s="132"/>
      <c r="BG315" s="132"/>
      <c r="BH315" s="132"/>
      <c r="BI315" s="132"/>
      <c r="BJ315" s="132"/>
      <c r="BK315" s="132"/>
      <c r="BL315" s="132"/>
      <c r="BM315" s="132"/>
      <c r="BN315" s="132"/>
    </row>
    <row r="316">
      <c r="A316" s="484" t="b">
        <v>0</v>
      </c>
      <c r="B316" s="161">
        <v>44598.0</v>
      </c>
      <c r="C316" s="162">
        <v>0.49796296296296294</v>
      </c>
      <c r="D316" s="163" t="s">
        <v>987</v>
      </c>
      <c r="E316" s="432" t="s">
        <v>16</v>
      </c>
      <c r="F316" s="409" t="s">
        <v>136</v>
      </c>
      <c r="G316" s="165" t="s">
        <v>43</v>
      </c>
      <c r="H316" s="165" t="s">
        <v>232</v>
      </c>
      <c r="I316" s="165" t="s">
        <v>988</v>
      </c>
      <c r="J316" s="165" t="s">
        <v>247</v>
      </c>
      <c r="K316" s="163" t="s">
        <v>247</v>
      </c>
      <c r="L316" s="163"/>
      <c r="M316" s="163"/>
      <c r="N316" s="336" t="s">
        <v>839</v>
      </c>
      <c r="O316" s="254">
        <v>2.0</v>
      </c>
      <c r="P316" s="255">
        <v>6.0</v>
      </c>
      <c r="Q316" s="284">
        <v>0.0</v>
      </c>
      <c r="R316" s="285">
        <v>3.0</v>
      </c>
      <c r="S316" s="172"/>
      <c r="T316" s="173"/>
      <c r="U316" s="174"/>
      <c r="V316" s="175"/>
      <c r="W316" s="176"/>
      <c r="X316" s="176"/>
      <c r="Y316" s="436"/>
      <c r="Z316" s="437"/>
      <c r="AA316" s="179" t="s">
        <v>132</v>
      </c>
      <c r="AB316" s="180">
        <v>1.0</v>
      </c>
      <c r="AC316" s="381"/>
      <c r="AD316" s="182" t="s">
        <v>140</v>
      </c>
      <c r="AE316" s="183" t="s">
        <v>133</v>
      </c>
      <c r="AF316" s="165" t="s">
        <v>166</v>
      </c>
      <c r="AG316" s="183">
        <v>1.1</v>
      </c>
      <c r="AH316" s="446">
        <v>49.99</v>
      </c>
      <c r="AI316" s="185">
        <v>6.0</v>
      </c>
      <c r="AJ316" s="183">
        <v>0.0</v>
      </c>
      <c r="AK316" s="186">
        <v>-6.0</v>
      </c>
      <c r="AL316" s="114"/>
      <c r="AM316" s="188">
        <f>AK316+AM313</f>
        <v>2018.17</v>
      </c>
      <c r="AN316" s="189">
        <f>IF(AM316&gt;AN313,AM316,AN313)</f>
        <v>2072.03</v>
      </c>
      <c r="AO316" s="189">
        <f>AM316-AN316</f>
        <v>-53.86</v>
      </c>
      <c r="AP316" s="190">
        <f>AO316/AN316</f>
        <v>-0.02599383214</v>
      </c>
      <c r="AQ316" s="191">
        <f>AK316/AI316</f>
        <v>-1</v>
      </c>
      <c r="AR316" s="116"/>
      <c r="AS316" s="98"/>
      <c r="AT316" s="98"/>
      <c r="AU316" s="98"/>
      <c r="AV316" s="98"/>
      <c r="AW316" s="98"/>
      <c r="AX316" s="98"/>
      <c r="AY316" s="98"/>
      <c r="AZ316" s="98"/>
      <c r="BA316" s="98"/>
      <c r="BB316" s="98"/>
      <c r="BC316" s="98"/>
      <c r="BD316" s="98"/>
      <c r="BE316" s="98"/>
      <c r="BF316" s="98"/>
      <c r="BG316" s="98"/>
      <c r="BH316" s="98"/>
      <c r="BI316" s="98"/>
      <c r="BJ316" s="98"/>
      <c r="BK316" s="98"/>
      <c r="BL316" s="98"/>
      <c r="BM316" s="98"/>
      <c r="BN316" s="98"/>
    </row>
    <row r="317">
      <c r="A317" s="485" t="b">
        <v>0</v>
      </c>
      <c r="B317" s="128"/>
      <c r="C317" s="129"/>
      <c r="D317" s="130"/>
      <c r="E317" s="131"/>
      <c r="F317" s="132"/>
      <c r="G317" s="132"/>
      <c r="H317" s="132" t="str">
        <f>VLOOKUP(H316,VALIDATION!F:G,2,false)</f>
        <v>6201b94aa4eaad5dc977097f</v>
      </c>
      <c r="I317" s="133">
        <v>1.56</v>
      </c>
      <c r="J317" s="133">
        <v>2.76</v>
      </c>
      <c r="K317" s="130"/>
      <c r="L317" s="130"/>
      <c r="M317" s="130"/>
      <c r="N317" s="195"/>
      <c r="O317" s="168">
        <v>2.0</v>
      </c>
      <c r="P317" s="169">
        <v>6.0</v>
      </c>
      <c r="Q317" s="294">
        <v>0.0</v>
      </c>
      <c r="R317" s="295">
        <v>4.0</v>
      </c>
      <c r="S317" s="198"/>
      <c r="T317" s="199"/>
      <c r="U317" s="200"/>
      <c r="V317" s="201"/>
      <c r="W317" s="202"/>
      <c r="X317" s="202"/>
      <c r="Y317" s="206">
        <v>15.0</v>
      </c>
      <c r="Z317" s="204">
        <v>30.0</v>
      </c>
      <c r="AA317" s="205" t="s">
        <v>133</v>
      </c>
      <c r="AB317" s="141">
        <v>2.0</v>
      </c>
      <c r="AC317" s="421"/>
      <c r="AD317" s="206" t="s">
        <v>140</v>
      </c>
      <c r="AE317" s="207" t="s">
        <v>133</v>
      </c>
      <c r="AF317" s="133" t="s">
        <v>166</v>
      </c>
      <c r="AG317" s="207">
        <v>1.02</v>
      </c>
      <c r="AH317" s="449">
        <v>49.99</v>
      </c>
      <c r="AI317" s="209"/>
      <c r="AJ317" s="207"/>
      <c r="AK317" s="210"/>
      <c r="AL317" s="114"/>
      <c r="AM317" s="211"/>
      <c r="AN317" s="132"/>
      <c r="AO317" s="132"/>
      <c r="AP317" s="149"/>
      <c r="AQ317" s="150"/>
      <c r="AR317" s="149"/>
      <c r="AS317" s="132"/>
      <c r="AT317" s="132"/>
      <c r="AU317" s="132"/>
      <c r="AV317" s="132"/>
      <c r="AW317" s="132"/>
      <c r="AX317" s="132"/>
      <c r="AY317" s="132"/>
      <c r="AZ317" s="132"/>
      <c r="BA317" s="132"/>
      <c r="BB317" s="132"/>
      <c r="BC317" s="132"/>
      <c r="BD317" s="132"/>
      <c r="BE317" s="132"/>
      <c r="BF317" s="132"/>
      <c r="BG317" s="132"/>
      <c r="BH317" s="132"/>
      <c r="BI317" s="132"/>
      <c r="BJ317" s="132"/>
      <c r="BK317" s="132"/>
      <c r="BL317" s="132"/>
      <c r="BM317" s="132"/>
      <c r="BN317" s="132"/>
    </row>
    <row r="318">
      <c r="A318" s="484" t="b">
        <v>0</v>
      </c>
      <c r="B318" s="215"/>
      <c r="C318" s="216"/>
      <c r="D318" s="217"/>
      <c r="E318" s="218"/>
      <c r="F318" s="219"/>
      <c r="G318" s="219"/>
      <c r="H318" s="219"/>
      <c r="I318" s="219"/>
      <c r="J318" s="219"/>
      <c r="K318" s="217"/>
      <c r="L318" s="217"/>
      <c r="M318" s="217"/>
      <c r="N318" s="287"/>
      <c r="O318" s="221">
        <v>2.0</v>
      </c>
      <c r="P318" s="222">
        <v>6.0</v>
      </c>
      <c r="Q318" s="298">
        <v>1.0</v>
      </c>
      <c r="R318" s="299">
        <v>6.0</v>
      </c>
      <c r="S318" s="225"/>
      <c r="T318" s="226"/>
      <c r="U318" s="227"/>
      <c r="V318" s="228"/>
      <c r="W318" s="229"/>
      <c r="X318" s="229"/>
      <c r="Y318" s="302"/>
      <c r="Z318" s="231"/>
      <c r="AA318" s="232"/>
      <c r="AB318" s="233"/>
      <c r="AC318" s="234"/>
      <c r="AD318" s="235" t="s">
        <v>142</v>
      </c>
      <c r="AE318" s="236"/>
      <c r="AF318" s="237"/>
      <c r="AG318" s="236"/>
      <c r="AH318" s="463"/>
      <c r="AI318" s="239"/>
      <c r="AJ318" s="240"/>
      <c r="AK318" s="241"/>
      <c r="AL318" s="114"/>
      <c r="AM318" s="278"/>
      <c r="AN318" s="98"/>
      <c r="AO318" s="98"/>
      <c r="AP318" s="116"/>
      <c r="AQ318" s="117"/>
      <c r="AR318" s="116"/>
      <c r="AS318" s="98"/>
      <c r="AT318" s="98"/>
      <c r="AU318" s="98"/>
      <c r="AV318" s="98"/>
      <c r="AW318" s="98"/>
      <c r="AX318" s="98"/>
      <c r="AY318" s="98"/>
      <c r="AZ318" s="98"/>
      <c r="BA318" s="98"/>
      <c r="BB318" s="98"/>
      <c r="BC318" s="98"/>
      <c r="BD318" s="98"/>
      <c r="BE318" s="98"/>
      <c r="BF318" s="98"/>
      <c r="BG318" s="98"/>
      <c r="BH318" s="98"/>
      <c r="BI318" s="98"/>
      <c r="BJ318" s="98"/>
      <c r="BK318" s="98"/>
      <c r="BL318" s="98"/>
      <c r="BM318" s="98"/>
      <c r="BN318" s="98"/>
    </row>
    <row r="319">
      <c r="A319" s="485" t="b">
        <v>0</v>
      </c>
      <c r="B319" s="247">
        <v>44598.0</v>
      </c>
      <c r="C319" s="248">
        <v>0.6449305555555556</v>
      </c>
      <c r="D319" s="249" t="s">
        <v>639</v>
      </c>
      <c r="E319" s="517" t="s">
        <v>16</v>
      </c>
      <c r="F319" s="415" t="s">
        <v>136</v>
      </c>
      <c r="G319" s="251" t="s">
        <v>42</v>
      </c>
      <c r="H319" s="251" t="s">
        <v>217</v>
      </c>
      <c r="I319" s="251" t="s">
        <v>548</v>
      </c>
      <c r="J319" s="251" t="s">
        <v>640</v>
      </c>
      <c r="K319" s="249" t="s">
        <v>548</v>
      </c>
      <c r="L319" s="249"/>
      <c r="M319" s="249"/>
      <c r="N319" s="286" t="s">
        <v>989</v>
      </c>
      <c r="O319" s="254">
        <v>7.0</v>
      </c>
      <c r="P319" s="255">
        <v>6.0</v>
      </c>
      <c r="Q319" s="284">
        <v>4.0</v>
      </c>
      <c r="R319" s="285">
        <v>2.0</v>
      </c>
      <c r="S319" s="172"/>
      <c r="T319" s="173"/>
      <c r="U319" s="174"/>
      <c r="V319" s="175"/>
      <c r="W319" s="176"/>
      <c r="X319" s="176"/>
      <c r="Y319" s="260">
        <v>0.0</v>
      </c>
      <c r="Z319" s="256">
        <v>0.0</v>
      </c>
      <c r="AA319" s="257" t="s">
        <v>132</v>
      </c>
      <c r="AB319" s="258">
        <v>1.0</v>
      </c>
      <c r="AC319" s="605">
        <v>0.6008449074074074</v>
      </c>
      <c r="AD319" s="260" t="s">
        <v>140</v>
      </c>
      <c r="AE319" s="261" t="s">
        <v>132</v>
      </c>
      <c r="AF319" s="251" t="s">
        <v>166</v>
      </c>
      <c r="AG319" s="261">
        <v>1.28</v>
      </c>
      <c r="AH319" s="464">
        <v>17.86</v>
      </c>
      <c r="AI319" s="263">
        <v>5.0</v>
      </c>
      <c r="AJ319" s="261">
        <v>0.22</v>
      </c>
      <c r="AK319" s="264">
        <v>11.38</v>
      </c>
      <c r="AL319" s="114"/>
      <c r="AM319" s="265">
        <f>AK319+AM316</f>
        <v>2029.55</v>
      </c>
      <c r="AN319" s="266">
        <f>IF(AM319&gt;AN316,AM319,AN316)</f>
        <v>2072.03</v>
      </c>
      <c r="AO319" s="266">
        <f>AM319-AN319</f>
        <v>-42.48</v>
      </c>
      <c r="AP319" s="267">
        <f>AO319/AN319</f>
        <v>-0.02050163366</v>
      </c>
      <c r="AQ319" s="268">
        <f>AK319/AI319</f>
        <v>2.276</v>
      </c>
      <c r="AR319" s="149"/>
      <c r="AS319" s="132"/>
      <c r="AT319" s="132"/>
      <c r="AU319" s="132"/>
      <c r="AV319" s="132"/>
      <c r="AW319" s="132"/>
      <c r="AX319" s="132"/>
      <c r="AY319" s="132"/>
      <c r="AZ319" s="132"/>
      <c r="BA319" s="132"/>
      <c r="BB319" s="132"/>
      <c r="BC319" s="132"/>
      <c r="BD319" s="132"/>
      <c r="BE319" s="132"/>
      <c r="BF319" s="132"/>
      <c r="BG319" s="132"/>
      <c r="BH319" s="132"/>
      <c r="BI319" s="132"/>
      <c r="BJ319" s="132"/>
      <c r="BK319" s="132"/>
      <c r="BL319" s="132"/>
      <c r="BM319" s="132"/>
      <c r="BN319" s="132"/>
    </row>
    <row r="320">
      <c r="A320" s="484" t="b">
        <v>0</v>
      </c>
      <c r="B320" s="94"/>
      <c r="C320" s="95"/>
      <c r="D320" s="96"/>
      <c r="E320" s="97"/>
      <c r="F320" s="98"/>
      <c r="G320" s="98"/>
      <c r="H320" s="98" t="str">
        <f>VLOOKUP(H319,VALIDATION!F:G,2,false)</f>
        <v>61f51d3aa4eaad5dc97704dd</v>
      </c>
      <c r="I320" s="99">
        <v>5.3</v>
      </c>
      <c r="J320" s="99">
        <v>1.22</v>
      </c>
      <c r="K320" s="96"/>
      <c r="L320" s="96"/>
      <c r="M320" s="96"/>
      <c r="N320" s="270"/>
      <c r="O320" s="168">
        <v>7.0</v>
      </c>
      <c r="P320" s="169">
        <v>6.0</v>
      </c>
      <c r="Q320" s="294">
        <v>4.0</v>
      </c>
      <c r="R320" s="295">
        <v>4.0</v>
      </c>
      <c r="S320" s="198"/>
      <c r="T320" s="199"/>
      <c r="U320" s="200"/>
      <c r="V320" s="201"/>
      <c r="W320" s="202"/>
      <c r="X320" s="202"/>
      <c r="Y320" s="273">
        <v>30.0</v>
      </c>
      <c r="Z320" s="271">
        <v>40.0</v>
      </c>
      <c r="AA320" s="272" t="s">
        <v>132</v>
      </c>
      <c r="AB320" s="107">
        <v>2.0</v>
      </c>
      <c r="AC320" s="108">
        <v>0.6121643518518518</v>
      </c>
      <c r="AD320" s="273" t="s">
        <v>165</v>
      </c>
      <c r="AE320" s="274" t="s">
        <v>132</v>
      </c>
      <c r="AF320" s="99" t="s">
        <v>133</v>
      </c>
      <c r="AG320" s="274">
        <v>2.92</v>
      </c>
      <c r="AH320" s="411">
        <v>2.63</v>
      </c>
      <c r="AI320" s="112"/>
      <c r="AJ320" s="110"/>
      <c r="AK320" s="113"/>
      <c r="AL320" s="114"/>
      <c r="AM320" s="278"/>
      <c r="AN320" s="98"/>
      <c r="AO320" s="98"/>
      <c r="AP320" s="116"/>
      <c r="AQ320" s="117"/>
      <c r="AR320" s="116"/>
      <c r="AS320" s="98"/>
      <c r="AT320" s="98"/>
      <c r="AU320" s="98"/>
      <c r="AV320" s="98"/>
      <c r="AW320" s="98"/>
      <c r="AX320" s="98"/>
      <c r="AY320" s="98"/>
      <c r="AZ320" s="98"/>
      <c r="BA320" s="98"/>
      <c r="BB320" s="98"/>
      <c r="BC320" s="98"/>
      <c r="BD320" s="98"/>
      <c r="BE320" s="98"/>
      <c r="BF320" s="98"/>
      <c r="BG320" s="98"/>
      <c r="BH320" s="98"/>
      <c r="BI320" s="98"/>
      <c r="BJ320" s="98"/>
      <c r="BK320" s="98"/>
      <c r="BL320" s="98"/>
      <c r="BM320" s="98"/>
      <c r="BN320" s="98"/>
    </row>
    <row r="321">
      <c r="A321" s="485" t="b">
        <v>0</v>
      </c>
      <c r="B321" s="128"/>
      <c r="C321" s="129"/>
      <c r="D321" s="130"/>
      <c r="E321" s="131"/>
      <c r="F321" s="132"/>
      <c r="G321" s="132"/>
      <c r="H321" s="132"/>
      <c r="I321" s="132"/>
      <c r="J321" s="132"/>
      <c r="K321" s="130"/>
      <c r="L321" s="130"/>
      <c r="M321" s="130"/>
      <c r="N321" s="195"/>
      <c r="O321" s="168">
        <v>7.0</v>
      </c>
      <c r="P321" s="169">
        <v>6.0</v>
      </c>
      <c r="Q321" s="294">
        <v>4.0</v>
      </c>
      <c r="R321" s="295">
        <v>6.0</v>
      </c>
      <c r="S321" s="198"/>
      <c r="T321" s="199"/>
      <c r="U321" s="200"/>
      <c r="V321" s="201"/>
      <c r="W321" s="202"/>
      <c r="X321" s="202"/>
      <c r="Y321" s="143"/>
      <c r="Z321" s="367"/>
      <c r="AA321" s="140"/>
      <c r="AB321" s="141">
        <v>3.0</v>
      </c>
      <c r="AC321" s="142">
        <v>0.6170138888888889</v>
      </c>
      <c r="AD321" s="206" t="s">
        <v>179</v>
      </c>
      <c r="AE321" s="207" t="s">
        <v>132</v>
      </c>
      <c r="AF321" s="133" t="s">
        <v>133</v>
      </c>
      <c r="AG321" s="207">
        <v>4.2</v>
      </c>
      <c r="AH321" s="449">
        <v>3.61</v>
      </c>
      <c r="AI321" s="146"/>
      <c r="AJ321" s="144"/>
      <c r="AK321" s="147"/>
      <c r="AL321" s="114"/>
      <c r="AM321" s="211"/>
      <c r="AN321" s="132"/>
      <c r="AO321" s="132"/>
      <c r="AP321" s="149"/>
      <c r="AQ321" s="150"/>
      <c r="AR321" s="149"/>
      <c r="AS321" s="132"/>
      <c r="AT321" s="132"/>
      <c r="AU321" s="132"/>
      <c r="AV321" s="132"/>
      <c r="AW321" s="132"/>
      <c r="AX321" s="132"/>
      <c r="AY321" s="132"/>
      <c r="AZ321" s="132"/>
      <c r="BA321" s="132"/>
      <c r="BB321" s="132"/>
      <c r="BC321" s="132"/>
      <c r="BD321" s="132"/>
      <c r="BE321" s="132"/>
      <c r="BF321" s="132"/>
      <c r="BG321" s="132"/>
      <c r="BH321" s="132"/>
      <c r="BI321" s="132"/>
      <c r="BJ321" s="132"/>
      <c r="BK321" s="132"/>
      <c r="BL321" s="132"/>
      <c r="BM321" s="132"/>
      <c r="BN321" s="132"/>
    </row>
    <row r="322">
      <c r="A322" s="484" t="b">
        <v>0</v>
      </c>
      <c r="B322" s="215"/>
      <c r="C322" s="216"/>
      <c r="D322" s="217"/>
      <c r="E322" s="218"/>
      <c r="F322" s="219"/>
      <c r="G322" s="219"/>
      <c r="H322" s="219"/>
      <c r="I322" s="219"/>
      <c r="J322" s="219"/>
      <c r="K322" s="217"/>
      <c r="L322" s="217"/>
      <c r="M322" s="217"/>
      <c r="N322" s="287"/>
      <c r="O322" s="221">
        <v>7.0</v>
      </c>
      <c r="P322" s="222">
        <v>6.0</v>
      </c>
      <c r="Q322" s="298">
        <v>4.0</v>
      </c>
      <c r="R322" s="299">
        <v>6.0</v>
      </c>
      <c r="S322" s="300">
        <v>6.0</v>
      </c>
      <c r="T322" s="301">
        <v>1.0</v>
      </c>
      <c r="U322" s="227"/>
      <c r="V322" s="228"/>
      <c r="W322" s="229"/>
      <c r="X322" s="229"/>
      <c r="Y322" s="235"/>
      <c r="Z322" s="482"/>
      <c r="AA322" s="479"/>
      <c r="AB322" s="233"/>
      <c r="AC322" s="234"/>
      <c r="AD322" s="235" t="s">
        <v>142</v>
      </c>
      <c r="AE322" s="236"/>
      <c r="AF322" s="237"/>
      <c r="AG322" s="236"/>
      <c r="AH322" s="463"/>
      <c r="AI322" s="390"/>
      <c r="AJ322" s="236"/>
      <c r="AK322" s="391"/>
      <c r="AL322" s="114"/>
      <c r="AM322" s="278"/>
      <c r="AN322" s="98"/>
      <c r="AO322" s="98"/>
      <c r="AP322" s="116"/>
      <c r="AQ322" s="117"/>
      <c r="AR322" s="116"/>
      <c r="AS322" s="98"/>
      <c r="AT322" s="98"/>
      <c r="AU322" s="98"/>
      <c r="AV322" s="98"/>
      <c r="AW322" s="98"/>
      <c r="AX322" s="98"/>
      <c r="AY322" s="98"/>
      <c r="AZ322" s="98"/>
      <c r="BA322" s="98"/>
      <c r="BB322" s="98"/>
      <c r="BC322" s="98"/>
      <c r="BD322" s="98"/>
      <c r="BE322" s="98"/>
      <c r="BF322" s="98"/>
      <c r="BG322" s="98"/>
      <c r="BH322" s="98"/>
      <c r="BI322" s="98"/>
      <c r="BJ322" s="98"/>
      <c r="BK322" s="98"/>
      <c r="BL322" s="98"/>
      <c r="BM322" s="98"/>
      <c r="BN322" s="98"/>
    </row>
    <row r="323">
      <c r="A323" s="485" t="b">
        <v>0</v>
      </c>
      <c r="B323" s="247">
        <v>44598.0</v>
      </c>
      <c r="C323" s="248">
        <v>0.6449305555555556</v>
      </c>
      <c r="D323" s="249" t="s">
        <v>990</v>
      </c>
      <c r="E323" s="517" t="s">
        <v>16</v>
      </c>
      <c r="F323" s="415" t="s">
        <v>136</v>
      </c>
      <c r="G323" s="251" t="s">
        <v>43</v>
      </c>
      <c r="H323" s="251" t="s">
        <v>613</v>
      </c>
      <c r="I323" s="251" t="s">
        <v>991</v>
      </c>
      <c r="J323" s="251" t="s">
        <v>629</v>
      </c>
      <c r="K323" s="249" t="s">
        <v>991</v>
      </c>
      <c r="L323" s="249"/>
      <c r="M323" s="249"/>
      <c r="N323" s="286" t="s">
        <v>839</v>
      </c>
      <c r="O323" s="551">
        <v>6.0</v>
      </c>
      <c r="P323" s="552">
        <v>1.0</v>
      </c>
      <c r="Q323" s="553">
        <v>6.0</v>
      </c>
      <c r="R323" s="554">
        <v>5.0</v>
      </c>
      <c r="S323" s="172"/>
      <c r="T323" s="173"/>
      <c r="U323" s="174"/>
      <c r="V323" s="175"/>
      <c r="W323" s="176"/>
      <c r="X323" s="176"/>
      <c r="Y323" s="556">
        <v>0.0</v>
      </c>
      <c r="Z323" s="603">
        <v>0.0</v>
      </c>
      <c r="AA323" s="604" t="s">
        <v>132</v>
      </c>
      <c r="AB323" s="258">
        <v>1.0</v>
      </c>
      <c r="AC323" s="259">
        <v>0.6592824074074074</v>
      </c>
      <c r="AD323" s="556" t="s">
        <v>140</v>
      </c>
      <c r="AE323" s="266" t="s">
        <v>132</v>
      </c>
      <c r="AF323" s="557" t="s">
        <v>166</v>
      </c>
      <c r="AG323" s="266">
        <v>1.03</v>
      </c>
      <c r="AH323" s="606">
        <v>33.33</v>
      </c>
      <c r="AI323" s="263">
        <v>2.0</v>
      </c>
      <c r="AJ323" s="261">
        <v>0.0</v>
      </c>
      <c r="AK323" s="264">
        <v>-2.0</v>
      </c>
      <c r="AL323" s="114"/>
      <c r="AM323" s="265">
        <f>AK323+AM319</f>
        <v>2027.55</v>
      </c>
      <c r="AN323" s="266">
        <f>IF(AM323&gt;AN319,AM323,AN319)</f>
        <v>2072.03</v>
      </c>
      <c r="AO323" s="266">
        <f>AM323-AN323</f>
        <v>-44.48</v>
      </c>
      <c r="AP323" s="267">
        <f>AO323/AN323</f>
        <v>-0.02146687065</v>
      </c>
      <c r="AQ323" s="268">
        <f>AK323/AI323</f>
        <v>-1</v>
      </c>
      <c r="AR323" s="149"/>
      <c r="AS323" s="132"/>
      <c r="AT323" s="132"/>
      <c r="AU323" s="132"/>
      <c r="AV323" s="132"/>
      <c r="AW323" s="132"/>
      <c r="AX323" s="132"/>
      <c r="AY323" s="132"/>
      <c r="AZ323" s="132"/>
      <c r="BA323" s="132"/>
      <c r="BB323" s="132"/>
      <c r="BC323" s="132"/>
      <c r="BD323" s="132"/>
      <c r="BE323" s="132"/>
      <c r="BF323" s="132"/>
      <c r="BG323" s="132"/>
      <c r="BH323" s="132"/>
      <c r="BI323" s="132"/>
      <c r="BJ323" s="132"/>
      <c r="BK323" s="132"/>
      <c r="BL323" s="132"/>
      <c r="BM323" s="132"/>
      <c r="BN323" s="132"/>
    </row>
    <row r="324">
      <c r="A324" s="484" t="b">
        <v>0</v>
      </c>
      <c r="B324" s="94"/>
      <c r="C324" s="95"/>
      <c r="D324" s="96"/>
      <c r="E324" s="97"/>
      <c r="F324" s="98"/>
      <c r="G324" s="98"/>
      <c r="H324" s="98" t="str">
        <f>VLOOKUP(H323,VALIDATION!F:G,2,false)</f>
        <v>61fe7f84a4eaad5dc977082f</v>
      </c>
      <c r="I324" s="99">
        <v>1.12</v>
      </c>
      <c r="J324" s="99">
        <v>9.0</v>
      </c>
      <c r="K324" s="96"/>
      <c r="L324" s="96"/>
      <c r="M324" s="96"/>
      <c r="N324" s="270"/>
      <c r="O324" s="542">
        <v>6.0</v>
      </c>
      <c r="P324" s="543">
        <v>1.0</v>
      </c>
      <c r="Q324" s="474">
        <v>6.0</v>
      </c>
      <c r="R324" s="475">
        <v>5.0</v>
      </c>
      <c r="S324" s="198"/>
      <c r="T324" s="199"/>
      <c r="U324" s="200"/>
      <c r="V324" s="201"/>
      <c r="W324" s="202"/>
      <c r="X324" s="202"/>
      <c r="Y324" s="494">
        <v>0.0</v>
      </c>
      <c r="Z324" s="600">
        <v>0.0</v>
      </c>
      <c r="AA324" s="476" t="s">
        <v>132</v>
      </c>
      <c r="AB324" s="107">
        <v>2.0</v>
      </c>
      <c r="AC324" s="108">
        <v>0.6593171296296296</v>
      </c>
      <c r="AD324" s="494" t="s">
        <v>140</v>
      </c>
      <c r="AE324" s="110" t="s">
        <v>132</v>
      </c>
      <c r="AF324" s="405" t="s">
        <v>166</v>
      </c>
      <c r="AG324" s="110">
        <v>1.02</v>
      </c>
      <c r="AH324" s="427">
        <v>50.0</v>
      </c>
      <c r="AI324" s="276"/>
      <c r="AJ324" s="274"/>
      <c r="AK324" s="277"/>
      <c r="AL324" s="114"/>
      <c r="AM324" s="278"/>
      <c r="AN324" s="98"/>
      <c r="AO324" s="98"/>
      <c r="AP324" s="116"/>
      <c r="AQ324" s="117"/>
      <c r="AR324" s="116"/>
      <c r="AS324" s="98"/>
      <c r="AT324" s="98"/>
      <c r="AU324" s="98"/>
      <c r="AV324" s="98"/>
      <c r="AW324" s="98"/>
      <c r="AX324" s="98"/>
      <c r="AY324" s="98"/>
      <c r="AZ324" s="98"/>
      <c r="BA324" s="98"/>
      <c r="BB324" s="98"/>
      <c r="BC324" s="98"/>
      <c r="BD324" s="98"/>
      <c r="BE324" s="98"/>
      <c r="BF324" s="98"/>
      <c r="BG324" s="98"/>
      <c r="BH324" s="98"/>
      <c r="BI324" s="98"/>
      <c r="BJ324" s="98"/>
      <c r="BK324" s="98"/>
      <c r="BL324" s="98"/>
      <c r="BM324" s="98"/>
      <c r="BN324" s="98"/>
    </row>
    <row r="325">
      <c r="A325" s="485" t="b">
        <v>0</v>
      </c>
      <c r="B325" s="313"/>
      <c r="C325" s="314"/>
      <c r="D325" s="315"/>
      <c r="E325" s="316"/>
      <c r="F325" s="317"/>
      <c r="G325" s="317"/>
      <c r="H325" s="317"/>
      <c r="I325" s="317"/>
      <c r="J325" s="317"/>
      <c r="K325" s="315"/>
      <c r="L325" s="315"/>
      <c r="M325" s="315"/>
      <c r="N325" s="383"/>
      <c r="O325" s="221">
        <v>6.0</v>
      </c>
      <c r="P325" s="222">
        <v>1.0</v>
      </c>
      <c r="Q325" s="298">
        <v>7.0</v>
      </c>
      <c r="R325" s="299">
        <v>5.0</v>
      </c>
      <c r="S325" s="225"/>
      <c r="T325" s="226"/>
      <c r="U325" s="227"/>
      <c r="V325" s="228"/>
      <c r="W325" s="229"/>
      <c r="X325" s="229"/>
      <c r="Y325" s="322"/>
      <c r="Z325" s="493"/>
      <c r="AA325" s="418"/>
      <c r="AB325" s="343"/>
      <c r="AC325" s="326"/>
      <c r="AD325" s="322" t="s">
        <v>142</v>
      </c>
      <c r="AE325" s="331"/>
      <c r="AF325" s="328"/>
      <c r="AG325" s="331"/>
      <c r="AH325" s="490"/>
      <c r="AI325" s="330"/>
      <c r="AJ325" s="331"/>
      <c r="AK325" s="332"/>
      <c r="AL325" s="114"/>
      <c r="AM325" s="211"/>
      <c r="AN325" s="132"/>
      <c r="AO325" s="132"/>
      <c r="AP325" s="149"/>
      <c r="AQ325" s="150"/>
      <c r="AR325" s="149"/>
      <c r="AS325" s="132"/>
      <c r="AT325" s="132"/>
      <c r="AU325" s="132"/>
      <c r="AV325" s="132"/>
      <c r="AW325" s="132"/>
      <c r="AX325" s="132"/>
      <c r="AY325" s="132"/>
      <c r="AZ325" s="132"/>
      <c r="BA325" s="132"/>
      <c r="BB325" s="132"/>
      <c r="BC325" s="132"/>
      <c r="BD325" s="132"/>
      <c r="BE325" s="132"/>
      <c r="BF325" s="132"/>
      <c r="BG325" s="132"/>
      <c r="BH325" s="132"/>
      <c r="BI325" s="132"/>
      <c r="BJ325" s="132"/>
      <c r="BK325" s="132"/>
      <c r="BL325" s="132"/>
      <c r="BM325" s="132"/>
      <c r="BN325" s="132"/>
    </row>
    <row r="326">
      <c r="A326" s="484" t="b">
        <v>0</v>
      </c>
      <c r="B326" s="161">
        <v>44598.0</v>
      </c>
      <c r="C326" s="162">
        <v>0.9207060185185185</v>
      </c>
      <c r="D326" s="163" t="s">
        <v>992</v>
      </c>
      <c r="E326" s="432" t="s">
        <v>16</v>
      </c>
      <c r="F326" s="409" t="s">
        <v>136</v>
      </c>
      <c r="G326" s="165" t="s">
        <v>42</v>
      </c>
      <c r="H326" s="165" t="s">
        <v>227</v>
      </c>
      <c r="I326" s="165" t="s">
        <v>536</v>
      </c>
      <c r="J326" s="652" t="s">
        <v>900</v>
      </c>
      <c r="K326" s="163" t="s">
        <v>900</v>
      </c>
      <c r="L326" s="163"/>
      <c r="M326" s="163"/>
      <c r="N326" s="336" t="s">
        <v>924</v>
      </c>
      <c r="O326" s="434">
        <v>6.0</v>
      </c>
      <c r="P326" s="435">
        <v>7.0</v>
      </c>
      <c r="Q326" s="170">
        <v>2.0</v>
      </c>
      <c r="R326" s="171">
        <v>3.0</v>
      </c>
      <c r="S326" s="172"/>
      <c r="T326" s="173"/>
      <c r="U326" s="174"/>
      <c r="V326" s="175"/>
      <c r="W326" s="176"/>
      <c r="X326" s="176"/>
      <c r="Y326" s="436"/>
      <c r="Z326" s="437"/>
      <c r="AA326" s="394"/>
      <c r="AB326" s="180">
        <v>1.0</v>
      </c>
      <c r="AC326" s="181">
        <v>0.9033912037037037</v>
      </c>
      <c r="AD326" s="182" t="s">
        <v>140</v>
      </c>
      <c r="AE326" s="183" t="s">
        <v>133</v>
      </c>
      <c r="AF326" s="165" t="s">
        <v>166</v>
      </c>
      <c r="AG326" s="183">
        <v>1.16</v>
      </c>
      <c r="AH326" s="446">
        <v>46.88</v>
      </c>
      <c r="AI326" s="185">
        <v>30.0</v>
      </c>
      <c r="AJ326" s="183">
        <v>0.0</v>
      </c>
      <c r="AK326" s="186">
        <v>-2.47</v>
      </c>
      <c r="AL326" s="114"/>
      <c r="AM326" s="188">
        <f>AK326+AM323</f>
        <v>2025.08</v>
      </c>
      <c r="AN326" s="189">
        <f>IF(AM326&gt;AN323,AM326,AN323)</f>
        <v>2072.03</v>
      </c>
      <c r="AO326" s="189">
        <f>AM326-AN326</f>
        <v>-46.95</v>
      </c>
      <c r="AP326" s="190">
        <f>AO326/AN326</f>
        <v>-0.02265893834</v>
      </c>
      <c r="AQ326" s="191">
        <f>AK326/AI326</f>
        <v>-0.08233333333</v>
      </c>
      <c r="AR326" s="116"/>
      <c r="AS326" s="98"/>
      <c r="AT326" s="98"/>
      <c r="AU326" s="98"/>
      <c r="AV326" s="98"/>
      <c r="AW326" s="98"/>
      <c r="AX326" s="98"/>
      <c r="AY326" s="98"/>
      <c r="AZ326" s="98"/>
      <c r="BA326" s="98"/>
      <c r="BB326" s="98"/>
      <c r="BC326" s="98"/>
      <c r="BD326" s="98"/>
      <c r="BE326" s="98"/>
      <c r="BF326" s="98"/>
      <c r="BG326" s="98"/>
      <c r="BH326" s="98"/>
      <c r="BI326" s="98"/>
      <c r="BJ326" s="98"/>
      <c r="BK326" s="98"/>
      <c r="BL326" s="98"/>
      <c r="BM326" s="98"/>
      <c r="BN326" s="98"/>
    </row>
    <row r="327">
      <c r="A327" s="485" t="b">
        <v>0</v>
      </c>
      <c r="B327" s="128"/>
      <c r="C327" s="129"/>
      <c r="D327" s="130"/>
      <c r="E327" s="131"/>
      <c r="F327" s="132"/>
      <c r="G327" s="132"/>
      <c r="H327" s="132" t="str">
        <f>VLOOKUP(H326,VALIDATION!F:G,2,false)</f>
        <v>61fe7f9da4eaad5dc9770833</v>
      </c>
      <c r="I327" s="133">
        <v>1.9</v>
      </c>
      <c r="J327" s="133">
        <v>2.15</v>
      </c>
      <c r="K327" s="130"/>
      <c r="L327" s="130"/>
      <c r="M327" s="130"/>
      <c r="N327" s="195"/>
      <c r="O327" s="542">
        <v>6.0</v>
      </c>
      <c r="P327" s="543">
        <v>7.0</v>
      </c>
      <c r="Q327" s="474">
        <v>3.0</v>
      </c>
      <c r="R327" s="475">
        <v>3.0</v>
      </c>
      <c r="S327" s="198"/>
      <c r="T327" s="199"/>
      <c r="U327" s="200"/>
      <c r="V327" s="201"/>
      <c r="W327" s="202"/>
      <c r="X327" s="202"/>
      <c r="Y327" s="143"/>
      <c r="Z327" s="367"/>
      <c r="AA327" s="140"/>
      <c r="AB327" s="141">
        <v>2.0</v>
      </c>
      <c r="AC327" s="142">
        <v>0.9069444444444444</v>
      </c>
      <c r="AD327" s="539" t="s">
        <v>296</v>
      </c>
      <c r="AE327" s="207" t="s">
        <v>133</v>
      </c>
      <c r="AF327" s="133" t="s">
        <v>166</v>
      </c>
      <c r="AG327" s="207">
        <v>1.28</v>
      </c>
      <c r="AH327" s="449">
        <v>26.79</v>
      </c>
      <c r="AI327" s="146"/>
      <c r="AJ327" s="144"/>
      <c r="AK327" s="147"/>
      <c r="AL327" s="114"/>
      <c r="AM327" s="211"/>
      <c r="AN327" s="132"/>
      <c r="AO327" s="132"/>
      <c r="AP327" s="149"/>
      <c r="AQ327" s="150"/>
      <c r="AR327" s="149"/>
      <c r="AS327" s="132"/>
      <c r="AT327" s="132"/>
      <c r="AU327" s="132"/>
      <c r="AV327" s="132"/>
      <c r="AW327" s="132"/>
      <c r="AX327" s="132"/>
      <c r="AY327" s="132"/>
      <c r="AZ327" s="132"/>
      <c r="BA327" s="132"/>
      <c r="BB327" s="132"/>
      <c r="BC327" s="132"/>
      <c r="BD327" s="132"/>
      <c r="BE327" s="132"/>
      <c r="BF327" s="132"/>
      <c r="BG327" s="132"/>
      <c r="BH327" s="132"/>
      <c r="BI327" s="132"/>
      <c r="BJ327" s="132"/>
      <c r="BK327" s="132"/>
      <c r="BL327" s="132"/>
      <c r="BM327" s="132"/>
      <c r="BN327" s="132"/>
    </row>
    <row r="328">
      <c r="A328" s="484" t="b">
        <v>0</v>
      </c>
      <c r="B328" s="94"/>
      <c r="C328" s="95"/>
      <c r="D328" s="96"/>
      <c r="E328" s="97"/>
      <c r="F328" s="98"/>
      <c r="G328" s="98"/>
      <c r="H328" s="98"/>
      <c r="I328" s="99"/>
      <c r="J328" s="99"/>
      <c r="K328" s="96"/>
      <c r="L328" s="96"/>
      <c r="M328" s="96"/>
      <c r="N328" s="270"/>
      <c r="O328" s="542">
        <v>6.0</v>
      </c>
      <c r="P328" s="543">
        <v>7.0</v>
      </c>
      <c r="Q328" s="474">
        <v>3.0</v>
      </c>
      <c r="R328" s="475">
        <v>4.0</v>
      </c>
      <c r="S328" s="198"/>
      <c r="T328" s="199"/>
      <c r="U328" s="200"/>
      <c r="V328" s="201"/>
      <c r="W328" s="202"/>
      <c r="X328" s="202"/>
      <c r="Y328" s="109">
        <v>30.0</v>
      </c>
      <c r="Z328" s="280">
        <v>30.0</v>
      </c>
      <c r="AA328" s="106"/>
      <c r="AB328" s="107">
        <v>3.0</v>
      </c>
      <c r="AC328" s="108">
        <v>0.9111342592592593</v>
      </c>
      <c r="AD328" s="494" t="s">
        <v>165</v>
      </c>
      <c r="AE328" s="274" t="s">
        <v>133</v>
      </c>
      <c r="AF328" s="99" t="s">
        <v>133</v>
      </c>
      <c r="AG328" s="274">
        <v>1.18</v>
      </c>
      <c r="AH328" s="411">
        <v>41.67</v>
      </c>
      <c r="AI328" s="112"/>
      <c r="AJ328" s="110"/>
      <c r="AK328" s="113"/>
      <c r="AL328" s="114"/>
      <c r="AM328" s="278"/>
      <c r="AN328" s="98"/>
      <c r="AO328" s="98"/>
      <c r="AP328" s="116"/>
      <c r="AQ328" s="117"/>
      <c r="AR328" s="116"/>
      <c r="AS328" s="98"/>
      <c r="AT328" s="98"/>
      <c r="AU328" s="98"/>
      <c r="AV328" s="98"/>
      <c r="AW328" s="98"/>
      <c r="AX328" s="98"/>
      <c r="AY328" s="98"/>
      <c r="AZ328" s="98"/>
      <c r="BA328" s="98"/>
      <c r="BB328" s="98"/>
      <c r="BC328" s="98"/>
      <c r="BD328" s="98"/>
      <c r="BE328" s="98"/>
      <c r="BF328" s="98"/>
      <c r="BG328" s="98"/>
      <c r="BH328" s="98"/>
      <c r="BI328" s="98"/>
      <c r="BJ328" s="98"/>
      <c r="BK328" s="98"/>
      <c r="BL328" s="98"/>
      <c r="BM328" s="98"/>
      <c r="BN328" s="98"/>
    </row>
    <row r="329">
      <c r="A329" s="485" t="b">
        <v>0</v>
      </c>
      <c r="B329" s="128"/>
      <c r="C329" s="129"/>
      <c r="D329" s="130"/>
      <c r="E329" s="131"/>
      <c r="F329" s="132"/>
      <c r="G329" s="132"/>
      <c r="H329" s="132"/>
      <c r="I329" s="132"/>
      <c r="J329" s="132"/>
      <c r="K329" s="130"/>
      <c r="L329" s="130"/>
      <c r="M329" s="130"/>
      <c r="N329" s="195"/>
      <c r="O329" s="542">
        <v>6.0</v>
      </c>
      <c r="P329" s="543">
        <v>7.0</v>
      </c>
      <c r="Q329" s="474">
        <v>3.0</v>
      </c>
      <c r="R329" s="475">
        <v>4.0</v>
      </c>
      <c r="S329" s="198"/>
      <c r="T329" s="199"/>
      <c r="U329" s="200"/>
      <c r="V329" s="201"/>
      <c r="W329" s="202"/>
      <c r="X329" s="202"/>
      <c r="Y329" s="539">
        <v>40.0</v>
      </c>
      <c r="Z329" s="545">
        <v>40.0</v>
      </c>
      <c r="AA329" s="140"/>
      <c r="AB329" s="141">
        <v>4.0</v>
      </c>
      <c r="AC329" s="142">
        <v>0.9121990740740741</v>
      </c>
      <c r="AD329" s="539" t="s">
        <v>179</v>
      </c>
      <c r="AE329" s="207" t="s">
        <v>133</v>
      </c>
      <c r="AF329" s="133" t="s">
        <v>133</v>
      </c>
      <c r="AG329" s="207">
        <v>1.18</v>
      </c>
      <c r="AH329" s="449">
        <v>33.48</v>
      </c>
      <c r="AI329" s="146"/>
      <c r="AJ329" s="144"/>
      <c r="AK329" s="147"/>
      <c r="AL329" s="114"/>
      <c r="AM329" s="211"/>
      <c r="AN329" s="132"/>
      <c r="AO329" s="132"/>
      <c r="AP329" s="149"/>
      <c r="AQ329" s="150"/>
      <c r="AR329" s="149"/>
      <c r="AS329" s="132"/>
      <c r="AT329" s="132"/>
      <c r="AU329" s="132"/>
      <c r="AV329" s="132"/>
      <c r="AW329" s="132"/>
      <c r="AX329" s="132"/>
      <c r="AY329" s="132"/>
      <c r="AZ329" s="132"/>
      <c r="BA329" s="132"/>
      <c r="BB329" s="132"/>
      <c r="BC329" s="132"/>
      <c r="BD329" s="132"/>
      <c r="BE329" s="132"/>
      <c r="BF329" s="132"/>
      <c r="BG329" s="132"/>
      <c r="BH329" s="132"/>
      <c r="BI329" s="132"/>
      <c r="BJ329" s="132"/>
      <c r="BK329" s="132"/>
      <c r="BL329" s="132"/>
      <c r="BM329" s="132"/>
      <c r="BN329" s="132"/>
    </row>
    <row r="330">
      <c r="A330" s="484" t="b">
        <v>0</v>
      </c>
      <c r="B330" s="94"/>
      <c r="C330" s="95"/>
      <c r="D330" s="96"/>
      <c r="E330" s="97"/>
      <c r="F330" s="98"/>
      <c r="G330" s="98"/>
      <c r="H330" s="98"/>
      <c r="I330" s="98"/>
      <c r="J330" s="98"/>
      <c r="K330" s="96"/>
      <c r="L330" s="96"/>
      <c r="M330" s="96"/>
      <c r="N330" s="270"/>
      <c r="O330" s="542">
        <v>6.0</v>
      </c>
      <c r="P330" s="543">
        <v>7.0</v>
      </c>
      <c r="Q330" s="474">
        <v>4.0</v>
      </c>
      <c r="R330" s="475">
        <v>5.0</v>
      </c>
      <c r="S330" s="198"/>
      <c r="T330" s="199"/>
      <c r="U330" s="200"/>
      <c r="V330" s="201"/>
      <c r="W330" s="202"/>
      <c r="X330" s="202"/>
      <c r="Y330" s="494">
        <v>0.0</v>
      </c>
      <c r="Z330" s="600">
        <v>0.0</v>
      </c>
      <c r="AA330" s="106"/>
      <c r="AB330" s="107">
        <v>5.0</v>
      </c>
      <c r="AC330" s="108">
        <v>0.9131944444444444</v>
      </c>
      <c r="AD330" s="494" t="s">
        <v>140</v>
      </c>
      <c r="AE330" s="274" t="s">
        <v>133</v>
      </c>
      <c r="AF330" s="99" t="s">
        <v>166</v>
      </c>
      <c r="AG330" s="274">
        <v>1.03</v>
      </c>
      <c r="AH330" s="411">
        <v>33.33</v>
      </c>
      <c r="AI330" s="112"/>
      <c r="AJ330" s="110"/>
      <c r="AK330" s="113"/>
      <c r="AL330" s="114"/>
      <c r="AM330" s="278"/>
      <c r="AN330" s="98"/>
      <c r="AO330" s="98"/>
      <c r="AP330" s="116"/>
      <c r="AQ330" s="117"/>
      <c r="AR330" s="116"/>
      <c r="AS330" s="98"/>
      <c r="AT330" s="98"/>
      <c r="AU330" s="98"/>
      <c r="AV330" s="98"/>
      <c r="AW330" s="98"/>
      <c r="AX330" s="98"/>
      <c r="AY330" s="98"/>
      <c r="AZ330" s="98"/>
      <c r="BA330" s="98"/>
      <c r="BB330" s="98"/>
      <c r="BC330" s="98"/>
      <c r="BD330" s="98"/>
      <c r="BE330" s="98"/>
      <c r="BF330" s="98"/>
      <c r="BG330" s="98"/>
      <c r="BH330" s="98"/>
      <c r="BI330" s="98"/>
      <c r="BJ330" s="98"/>
      <c r="BK330" s="98"/>
      <c r="BL330" s="98"/>
      <c r="BM330" s="98"/>
      <c r="BN330" s="98"/>
    </row>
    <row r="331">
      <c r="A331" s="485" t="b">
        <v>0</v>
      </c>
      <c r="B331" s="313"/>
      <c r="C331" s="314"/>
      <c r="D331" s="315"/>
      <c r="E331" s="316"/>
      <c r="F331" s="317"/>
      <c r="G331" s="317"/>
      <c r="H331" s="317"/>
      <c r="I331" s="317"/>
      <c r="J331" s="317"/>
      <c r="K331" s="315"/>
      <c r="L331" s="315"/>
      <c r="M331" s="315"/>
      <c r="N331" s="383"/>
      <c r="O331" s="221">
        <v>6.0</v>
      </c>
      <c r="P331" s="222">
        <v>7.0</v>
      </c>
      <c r="Q331" s="298">
        <v>4.0</v>
      </c>
      <c r="R331" s="299">
        <v>6.0</v>
      </c>
      <c r="S331" s="225"/>
      <c r="T331" s="226"/>
      <c r="U331" s="227"/>
      <c r="V331" s="228"/>
      <c r="W331" s="229"/>
      <c r="X331" s="229"/>
      <c r="Y331" s="322"/>
      <c r="Z331" s="493"/>
      <c r="AA331" s="324"/>
      <c r="AB331" s="343"/>
      <c r="AC331" s="326"/>
      <c r="AD331" s="322" t="s">
        <v>142</v>
      </c>
      <c r="AE331" s="327"/>
      <c r="AF331" s="328"/>
      <c r="AG331" s="327"/>
      <c r="AH331" s="444"/>
      <c r="AI331" s="384"/>
      <c r="AJ331" s="327"/>
      <c r="AK331" s="385"/>
      <c r="AL331" s="114"/>
      <c r="AM331" s="211"/>
      <c r="AN331" s="132"/>
      <c r="AO331" s="132"/>
      <c r="AP331" s="149"/>
      <c r="AQ331" s="150"/>
      <c r="AR331" s="149"/>
      <c r="AS331" s="132"/>
      <c r="AT331" s="132"/>
      <c r="AU331" s="132"/>
      <c r="AV331" s="132"/>
      <c r="AW331" s="132"/>
      <c r="AX331" s="132"/>
      <c r="AY331" s="132"/>
      <c r="AZ331" s="132"/>
      <c r="BA331" s="132"/>
      <c r="BB331" s="132"/>
      <c r="BC331" s="132"/>
      <c r="BD331" s="132"/>
      <c r="BE331" s="132"/>
      <c r="BF331" s="132"/>
      <c r="BG331" s="132"/>
      <c r="BH331" s="132"/>
      <c r="BI331" s="132"/>
      <c r="BJ331" s="132"/>
      <c r="BK331" s="132"/>
      <c r="BL331" s="132"/>
      <c r="BM331" s="132"/>
      <c r="BN331" s="132"/>
    </row>
    <row r="332">
      <c r="A332" s="484" t="b">
        <v>0</v>
      </c>
      <c r="B332" s="161">
        <v>44598.0</v>
      </c>
      <c r="C332" s="162">
        <v>0.9524421296296296</v>
      </c>
      <c r="D332" s="163" t="s">
        <v>993</v>
      </c>
      <c r="E332" s="432" t="s">
        <v>16</v>
      </c>
      <c r="F332" s="409" t="s">
        <v>136</v>
      </c>
      <c r="G332" s="165" t="s">
        <v>42</v>
      </c>
      <c r="H332" s="165" t="s">
        <v>994</v>
      </c>
      <c r="I332" s="165" t="s">
        <v>934</v>
      </c>
      <c r="J332" s="165" t="s">
        <v>285</v>
      </c>
      <c r="K332" s="163" t="s">
        <v>934</v>
      </c>
      <c r="L332" s="163"/>
      <c r="M332" s="163"/>
      <c r="N332" s="336" t="s">
        <v>921</v>
      </c>
      <c r="O332" s="254">
        <v>2.0</v>
      </c>
      <c r="P332" s="255">
        <v>5.0</v>
      </c>
      <c r="Q332" s="170"/>
      <c r="R332" s="171"/>
      <c r="S332" s="172"/>
      <c r="T332" s="173"/>
      <c r="U332" s="174"/>
      <c r="V332" s="175"/>
      <c r="W332" s="176"/>
      <c r="X332" s="176"/>
      <c r="Y332" s="182">
        <v>0.0</v>
      </c>
      <c r="Z332" s="178">
        <v>0.0</v>
      </c>
      <c r="AA332" s="179" t="s">
        <v>132</v>
      </c>
      <c r="AB332" s="180">
        <v>1.0</v>
      </c>
      <c r="AC332" s="181">
        <v>0.9024074074074074</v>
      </c>
      <c r="AD332" s="182" t="s">
        <v>140</v>
      </c>
      <c r="AE332" s="183" t="s">
        <v>133</v>
      </c>
      <c r="AF332" s="165" t="s">
        <v>166</v>
      </c>
      <c r="AG332" s="183">
        <v>1.27</v>
      </c>
      <c r="AH332" s="446">
        <v>27.78</v>
      </c>
      <c r="AI332" s="185">
        <v>30.0</v>
      </c>
      <c r="AJ332" s="183">
        <v>0.0</v>
      </c>
      <c r="AK332" s="186">
        <v>-2.78</v>
      </c>
      <c r="AL332" s="114"/>
      <c r="AM332" s="188">
        <f>AK332+AM326</f>
        <v>2022.3</v>
      </c>
      <c r="AN332" s="189">
        <f>IF(AM332&gt;AN326,AM332,AN326)</f>
        <v>2072.03</v>
      </c>
      <c r="AO332" s="189">
        <f>AM332-AN332</f>
        <v>-49.73</v>
      </c>
      <c r="AP332" s="190">
        <f>AO332/AN332</f>
        <v>-0.02400061775</v>
      </c>
      <c r="AQ332" s="191">
        <f>AK332/AI332</f>
        <v>-0.09266666667</v>
      </c>
      <c r="AR332" s="116"/>
      <c r="AS332" s="98"/>
      <c r="AT332" s="98"/>
      <c r="AU332" s="98"/>
      <c r="AV332" s="98"/>
      <c r="AW332" s="98"/>
      <c r="AX332" s="98"/>
      <c r="AY332" s="98"/>
      <c r="AZ332" s="98"/>
      <c r="BA332" s="98"/>
      <c r="BB332" s="98"/>
      <c r="BC332" s="98"/>
      <c r="BD332" s="98"/>
      <c r="BE332" s="98"/>
      <c r="BF332" s="98"/>
      <c r="BG332" s="98"/>
      <c r="BH332" s="98"/>
      <c r="BI332" s="98"/>
      <c r="BJ332" s="98"/>
      <c r="BK332" s="98"/>
      <c r="BL332" s="98"/>
      <c r="BM332" s="98"/>
      <c r="BN332" s="98"/>
    </row>
    <row r="333">
      <c r="A333" s="485" t="b">
        <v>0</v>
      </c>
      <c r="B333" s="288"/>
      <c r="C333" s="289"/>
      <c r="D333" s="134"/>
      <c r="E333" s="131"/>
      <c r="F333" s="132"/>
      <c r="G333" s="132"/>
      <c r="H333" s="132" t="str">
        <f>VLOOKUP(H332,VALIDATION!F:G,2,false)</f>
        <v>61fe7fb0a4eaad5dc9770837</v>
      </c>
      <c r="I333" s="133"/>
      <c r="J333" s="133"/>
      <c r="K333" s="134"/>
      <c r="L333" s="134"/>
      <c r="M333" s="134"/>
      <c r="N333" s="195"/>
      <c r="O333" s="168">
        <v>3.0</v>
      </c>
      <c r="P333" s="169">
        <v>5.0</v>
      </c>
      <c r="Q333" s="196"/>
      <c r="R333" s="197"/>
      <c r="S333" s="198"/>
      <c r="T333" s="199"/>
      <c r="U333" s="200"/>
      <c r="V333" s="201"/>
      <c r="W333" s="202"/>
      <c r="X333" s="202"/>
      <c r="Y333" s="206">
        <v>0.0</v>
      </c>
      <c r="Z333" s="204">
        <v>0.0</v>
      </c>
      <c r="AA333" s="205" t="s">
        <v>133</v>
      </c>
      <c r="AB333" s="141">
        <v>2.0</v>
      </c>
      <c r="AC333" s="142">
        <v>0.9036689814814814</v>
      </c>
      <c r="AD333" s="206" t="s">
        <v>140</v>
      </c>
      <c r="AE333" s="207" t="s">
        <v>133</v>
      </c>
      <c r="AF333" s="133" t="s">
        <v>166</v>
      </c>
      <c r="AG333" s="207">
        <v>1.3</v>
      </c>
      <c r="AH333" s="449">
        <v>25.0</v>
      </c>
      <c r="AI333" s="146"/>
      <c r="AJ333" s="144"/>
      <c r="AK333" s="147"/>
      <c r="AL333" s="114"/>
      <c r="AM333" s="211"/>
      <c r="AN333" s="132"/>
      <c r="AO333" s="132"/>
      <c r="AP333" s="149"/>
      <c r="AQ333" s="150"/>
      <c r="AR333" s="149"/>
      <c r="AS333" s="132"/>
      <c r="AT333" s="132"/>
      <c r="AU333" s="132"/>
      <c r="AV333" s="132"/>
      <c r="AW333" s="132"/>
      <c r="AX333" s="132"/>
      <c r="AY333" s="132"/>
      <c r="AZ333" s="132"/>
      <c r="BA333" s="132"/>
      <c r="BB333" s="132"/>
      <c r="BC333" s="132"/>
      <c r="BD333" s="132"/>
      <c r="BE333" s="132"/>
      <c r="BF333" s="132"/>
      <c r="BG333" s="132"/>
      <c r="BH333" s="132"/>
      <c r="BI333" s="132"/>
      <c r="BJ333" s="132"/>
      <c r="BK333" s="132"/>
      <c r="BL333" s="132"/>
      <c r="BM333" s="132"/>
      <c r="BN333" s="132"/>
    </row>
    <row r="334">
      <c r="A334" s="484" t="b">
        <v>0</v>
      </c>
      <c r="B334" s="94"/>
      <c r="C334" s="95"/>
      <c r="D334" s="96"/>
      <c r="E334" s="97"/>
      <c r="F334" s="98"/>
      <c r="G334" s="98"/>
      <c r="H334" s="98"/>
      <c r="I334" s="99">
        <v>2.22</v>
      </c>
      <c r="J334" s="99">
        <v>1.8</v>
      </c>
      <c r="K334" s="96"/>
      <c r="L334" s="96"/>
      <c r="M334" s="96"/>
      <c r="N334" s="270"/>
      <c r="O334" s="168">
        <v>3.0</v>
      </c>
      <c r="P334" s="169">
        <v>6.0</v>
      </c>
      <c r="Q334" s="196"/>
      <c r="R334" s="197"/>
      <c r="S334" s="198"/>
      <c r="T334" s="199"/>
      <c r="U334" s="200"/>
      <c r="V334" s="201"/>
      <c r="W334" s="202"/>
      <c r="X334" s="202"/>
      <c r="Y334" s="273">
        <v>0.0</v>
      </c>
      <c r="Z334" s="271">
        <v>0.0</v>
      </c>
      <c r="AA334" s="272" t="s">
        <v>132</v>
      </c>
      <c r="AB334" s="107">
        <v>3.0</v>
      </c>
      <c r="AC334" s="108">
        <v>0.9047569444444444</v>
      </c>
      <c r="AD334" s="273" t="s">
        <v>179</v>
      </c>
      <c r="AE334" s="274" t="s">
        <v>133</v>
      </c>
      <c r="AF334" s="99" t="s">
        <v>133</v>
      </c>
      <c r="AG334" s="274">
        <v>1.22</v>
      </c>
      <c r="AH334" s="411">
        <v>55.56</v>
      </c>
      <c r="AI334" s="112"/>
      <c r="AJ334" s="110"/>
      <c r="AK334" s="113"/>
      <c r="AL334" s="114"/>
      <c r="AM334" s="278"/>
      <c r="AN334" s="98"/>
      <c r="AO334" s="98"/>
      <c r="AP334" s="116"/>
      <c r="AQ334" s="117"/>
      <c r="AR334" s="116"/>
      <c r="AS334" s="98"/>
      <c r="AT334" s="98"/>
      <c r="AU334" s="98"/>
      <c r="AV334" s="98"/>
      <c r="AW334" s="98"/>
      <c r="AX334" s="98"/>
      <c r="AY334" s="98"/>
      <c r="AZ334" s="98"/>
      <c r="BA334" s="98"/>
      <c r="BB334" s="98"/>
      <c r="BC334" s="98"/>
      <c r="BD334" s="98"/>
      <c r="BE334" s="98"/>
      <c r="BF334" s="98"/>
      <c r="BG334" s="98"/>
      <c r="BH334" s="98"/>
      <c r="BI334" s="98"/>
      <c r="BJ334" s="98"/>
      <c r="BK334" s="98"/>
      <c r="BL334" s="98"/>
      <c r="BM334" s="98"/>
      <c r="BN334" s="98"/>
    </row>
    <row r="335">
      <c r="A335" s="485" t="b">
        <v>0</v>
      </c>
      <c r="B335" s="313"/>
      <c r="C335" s="314"/>
      <c r="D335" s="315"/>
      <c r="E335" s="316"/>
      <c r="F335" s="317"/>
      <c r="G335" s="317"/>
      <c r="H335" s="317"/>
      <c r="I335" s="317"/>
      <c r="J335" s="317"/>
      <c r="K335" s="315"/>
      <c r="L335" s="315"/>
      <c r="M335" s="315"/>
      <c r="N335" s="383"/>
      <c r="O335" s="221">
        <v>3.0</v>
      </c>
      <c r="P335" s="222">
        <v>6.0</v>
      </c>
      <c r="Q335" s="298">
        <v>6.0</v>
      </c>
      <c r="R335" s="299">
        <v>2.0</v>
      </c>
      <c r="S335" s="300">
        <v>6.0</v>
      </c>
      <c r="T335" s="301">
        <v>4.0</v>
      </c>
      <c r="U335" s="227"/>
      <c r="V335" s="228"/>
      <c r="W335" s="229"/>
      <c r="X335" s="229"/>
      <c r="Y335" s="342"/>
      <c r="Z335" s="323"/>
      <c r="AA335" s="324"/>
      <c r="AB335" s="343"/>
      <c r="AC335" s="326"/>
      <c r="AD335" s="322" t="s">
        <v>142</v>
      </c>
      <c r="AE335" s="327"/>
      <c r="AF335" s="328"/>
      <c r="AG335" s="327"/>
      <c r="AH335" s="444"/>
      <c r="AI335" s="384"/>
      <c r="AJ335" s="327"/>
      <c r="AK335" s="385"/>
      <c r="AL335" s="114"/>
      <c r="AM335" s="211"/>
      <c r="AN335" s="132"/>
      <c r="AO335" s="132"/>
      <c r="AP335" s="149"/>
      <c r="AQ335" s="150"/>
      <c r="AR335" s="149"/>
      <c r="AS335" s="132"/>
      <c r="AT335" s="132"/>
      <c r="AU335" s="132"/>
      <c r="AV335" s="132"/>
      <c r="AW335" s="132"/>
      <c r="AX335" s="132"/>
      <c r="AY335" s="132"/>
      <c r="AZ335" s="132"/>
      <c r="BA335" s="132"/>
      <c r="BB335" s="132"/>
      <c r="BC335" s="132"/>
      <c r="BD335" s="132"/>
      <c r="BE335" s="132"/>
      <c r="BF335" s="132"/>
      <c r="BG335" s="132"/>
      <c r="BH335" s="132"/>
      <c r="BI335" s="132"/>
      <c r="BJ335" s="132"/>
      <c r="BK335" s="132"/>
      <c r="BL335" s="132"/>
      <c r="BM335" s="132"/>
      <c r="BN335" s="132"/>
    </row>
    <row r="336">
      <c r="A336" s="484" t="b">
        <v>0</v>
      </c>
      <c r="B336" s="161">
        <v>44598.0</v>
      </c>
      <c r="C336" s="162">
        <v>0.9891782407407408</v>
      </c>
      <c r="D336" s="163" t="s">
        <v>995</v>
      </c>
      <c r="E336" s="432" t="s">
        <v>16</v>
      </c>
      <c r="F336" s="409" t="s">
        <v>136</v>
      </c>
      <c r="G336" s="165" t="s">
        <v>42</v>
      </c>
      <c r="H336" s="165" t="s">
        <v>994</v>
      </c>
      <c r="I336" s="165" t="s">
        <v>569</v>
      </c>
      <c r="J336" s="165" t="s">
        <v>996</v>
      </c>
      <c r="K336" s="163" t="s">
        <v>996</v>
      </c>
      <c r="L336" s="163"/>
      <c r="M336" s="163"/>
      <c r="N336" s="336" t="s">
        <v>906</v>
      </c>
      <c r="O336" s="254">
        <v>4.0</v>
      </c>
      <c r="P336" s="255">
        <v>5.0</v>
      </c>
      <c r="Q336" s="170"/>
      <c r="R336" s="171"/>
      <c r="S336" s="172"/>
      <c r="T336" s="173"/>
      <c r="U336" s="174"/>
      <c r="V336" s="175"/>
      <c r="W336" s="176"/>
      <c r="X336" s="176"/>
      <c r="Y336" s="182">
        <v>40.0</v>
      </c>
      <c r="Z336" s="178" t="s">
        <v>132</v>
      </c>
      <c r="AA336" s="179" t="s">
        <v>133</v>
      </c>
      <c r="AB336" s="180">
        <v>1.0</v>
      </c>
      <c r="AC336" s="181">
        <v>0.9149768518518518</v>
      </c>
      <c r="AD336" s="182" t="s">
        <v>140</v>
      </c>
      <c r="AE336" s="183" t="s">
        <v>133</v>
      </c>
      <c r="AF336" s="165" t="s">
        <v>166</v>
      </c>
      <c r="AG336" s="183">
        <v>1.58</v>
      </c>
      <c r="AH336" s="446">
        <v>12.93</v>
      </c>
      <c r="AI336" s="185">
        <v>22.67</v>
      </c>
      <c r="AJ336" s="183">
        <v>0.0</v>
      </c>
      <c r="AK336" s="186">
        <v>-5.1</v>
      </c>
      <c r="AL336" s="114"/>
      <c r="AM336" s="188">
        <f>AK336+AM332</f>
        <v>2017.2</v>
      </c>
      <c r="AN336" s="189">
        <f>IF(AM336&gt;AN332,AM336,AN332)</f>
        <v>2072.03</v>
      </c>
      <c r="AO336" s="189">
        <f>AM336-AN336</f>
        <v>-54.83</v>
      </c>
      <c r="AP336" s="190">
        <f>AO336/AN336</f>
        <v>-0.02646197208</v>
      </c>
      <c r="AQ336" s="191">
        <f>AK336/AI336</f>
        <v>-0.2249669166</v>
      </c>
      <c r="AR336" s="116"/>
      <c r="AS336" s="98"/>
      <c r="AT336" s="98"/>
      <c r="AU336" s="98"/>
      <c r="AV336" s="98"/>
      <c r="AW336" s="98"/>
      <c r="AX336" s="98"/>
      <c r="AY336" s="98"/>
      <c r="AZ336" s="98"/>
      <c r="BA336" s="98"/>
      <c r="BB336" s="98"/>
      <c r="BC336" s="98"/>
      <c r="BD336" s="98"/>
      <c r="BE336" s="98"/>
      <c r="BF336" s="98"/>
      <c r="BG336" s="98"/>
      <c r="BH336" s="98"/>
      <c r="BI336" s="98"/>
      <c r="BJ336" s="98"/>
      <c r="BK336" s="98"/>
      <c r="BL336" s="98"/>
      <c r="BM336" s="98"/>
      <c r="BN336" s="98"/>
    </row>
    <row r="337">
      <c r="A337" s="485" t="b">
        <v>0</v>
      </c>
      <c r="B337" s="128"/>
      <c r="C337" s="129"/>
      <c r="D337" s="130"/>
      <c r="E337" s="131"/>
      <c r="F337" s="132"/>
      <c r="G337" s="132"/>
      <c r="H337" s="132" t="str">
        <f>VLOOKUP(H336,VALIDATION!F:G,2,false)</f>
        <v>61fe7fb0a4eaad5dc9770837</v>
      </c>
      <c r="I337" s="133">
        <v>1.68</v>
      </c>
      <c r="J337" s="133">
        <v>2.36</v>
      </c>
      <c r="K337" s="130"/>
      <c r="L337" s="130"/>
      <c r="M337" s="130"/>
      <c r="N337" s="195"/>
      <c r="O337" s="168">
        <v>4.0</v>
      </c>
      <c r="P337" s="169">
        <v>6.0</v>
      </c>
      <c r="Q337" s="294">
        <v>0.0</v>
      </c>
      <c r="R337" s="295">
        <v>0.0</v>
      </c>
      <c r="S337" s="198"/>
      <c r="T337" s="199"/>
      <c r="U337" s="200"/>
      <c r="V337" s="201"/>
      <c r="W337" s="202"/>
      <c r="X337" s="202"/>
      <c r="Y337" s="206">
        <v>0.0</v>
      </c>
      <c r="Z337" s="204">
        <v>0.0</v>
      </c>
      <c r="AA337" s="205" t="s">
        <v>132</v>
      </c>
      <c r="AB337" s="141">
        <v>2.0</v>
      </c>
      <c r="AC337" s="142">
        <v>0.9204282407407407</v>
      </c>
      <c r="AD337" s="206" t="s">
        <v>296</v>
      </c>
      <c r="AE337" s="207" t="s">
        <v>133</v>
      </c>
      <c r="AF337" s="133" t="s">
        <v>166</v>
      </c>
      <c r="AG337" s="207">
        <v>1.56</v>
      </c>
      <c r="AH337" s="449">
        <v>13.39</v>
      </c>
      <c r="AI337" s="146"/>
      <c r="AJ337" s="144"/>
      <c r="AK337" s="147"/>
      <c r="AL337" s="114"/>
      <c r="AM337" s="211"/>
      <c r="AN337" s="132"/>
      <c r="AO337" s="132"/>
      <c r="AP337" s="149"/>
      <c r="AQ337" s="150"/>
      <c r="AR337" s="149"/>
      <c r="AS337" s="132"/>
      <c r="AT337" s="132"/>
      <c r="AU337" s="132"/>
      <c r="AV337" s="132"/>
      <c r="AW337" s="132"/>
      <c r="AX337" s="132"/>
      <c r="AY337" s="132"/>
      <c r="AZ337" s="132"/>
      <c r="BA337" s="132"/>
      <c r="BB337" s="132"/>
      <c r="BC337" s="132"/>
      <c r="BD337" s="132"/>
      <c r="BE337" s="132"/>
      <c r="BF337" s="132"/>
      <c r="BG337" s="132"/>
      <c r="BH337" s="132"/>
      <c r="BI337" s="132"/>
      <c r="BJ337" s="132"/>
      <c r="BK337" s="132"/>
      <c r="BL337" s="132"/>
      <c r="BM337" s="132"/>
      <c r="BN337" s="132"/>
    </row>
    <row r="338">
      <c r="A338" s="484" t="b">
        <v>0</v>
      </c>
      <c r="B338" s="94"/>
      <c r="C338" s="95"/>
      <c r="D338" s="96"/>
      <c r="E338" s="97"/>
      <c r="F338" s="98"/>
      <c r="G338" s="98"/>
      <c r="H338" s="98"/>
      <c r="I338" s="98"/>
      <c r="J338" s="98"/>
      <c r="K338" s="96"/>
      <c r="L338" s="96"/>
      <c r="M338" s="96"/>
      <c r="N338" s="270"/>
      <c r="O338" s="168">
        <v>4.0</v>
      </c>
      <c r="P338" s="169">
        <v>6.0</v>
      </c>
      <c r="Q338" s="294">
        <v>2.0</v>
      </c>
      <c r="R338" s="295">
        <v>1.0</v>
      </c>
      <c r="S338" s="198"/>
      <c r="T338" s="199"/>
      <c r="U338" s="200"/>
      <c r="V338" s="201"/>
      <c r="W338" s="202"/>
      <c r="X338" s="202"/>
      <c r="Y338" s="273">
        <v>0.0</v>
      </c>
      <c r="Z338" s="271">
        <v>0.0</v>
      </c>
      <c r="AA338" s="106"/>
      <c r="AB338" s="107">
        <v>3.0</v>
      </c>
      <c r="AC338" s="108">
        <v>0.9250115740740741</v>
      </c>
      <c r="AD338" s="273" t="s">
        <v>296</v>
      </c>
      <c r="AE338" s="274" t="s">
        <v>133</v>
      </c>
      <c r="AF338" s="99" t="s">
        <v>166</v>
      </c>
      <c r="AG338" s="274">
        <v>1.62</v>
      </c>
      <c r="AH338" s="411">
        <v>12.1</v>
      </c>
      <c r="AI338" s="112"/>
      <c r="AJ338" s="110"/>
      <c r="AK338" s="113"/>
      <c r="AL338" s="114"/>
      <c r="AM338" s="278"/>
      <c r="AN338" s="98"/>
      <c r="AO338" s="98"/>
      <c r="AP338" s="116"/>
      <c r="AQ338" s="117"/>
      <c r="AR338" s="116"/>
      <c r="AS338" s="98"/>
      <c r="AT338" s="98"/>
      <c r="AU338" s="98"/>
      <c r="AV338" s="98"/>
      <c r="AW338" s="98"/>
      <c r="AX338" s="98"/>
      <c r="AY338" s="98"/>
      <c r="AZ338" s="98"/>
      <c r="BA338" s="98"/>
      <c r="BB338" s="98"/>
      <c r="BC338" s="98"/>
      <c r="BD338" s="98"/>
      <c r="BE338" s="98"/>
      <c r="BF338" s="98"/>
      <c r="BG338" s="98"/>
      <c r="BH338" s="98"/>
      <c r="BI338" s="98"/>
      <c r="BJ338" s="98"/>
      <c r="BK338" s="98"/>
      <c r="BL338" s="98"/>
      <c r="BM338" s="98"/>
      <c r="BN338" s="98"/>
    </row>
    <row r="339">
      <c r="A339" s="485" t="b">
        <v>0</v>
      </c>
      <c r="B339" s="128"/>
      <c r="C339" s="129"/>
      <c r="D339" s="130"/>
      <c r="E339" s="131"/>
      <c r="F339" s="132"/>
      <c r="G339" s="132"/>
      <c r="H339" s="132"/>
      <c r="I339" s="132"/>
      <c r="J339" s="132"/>
      <c r="K339" s="130"/>
      <c r="L339" s="130"/>
      <c r="M339" s="130"/>
      <c r="N339" s="195"/>
      <c r="O339" s="168">
        <v>4.0</v>
      </c>
      <c r="P339" s="169">
        <v>6.0</v>
      </c>
      <c r="Q339" s="294">
        <v>2.0</v>
      </c>
      <c r="R339" s="295">
        <v>2.0</v>
      </c>
      <c r="S339" s="198"/>
      <c r="T339" s="199"/>
      <c r="U339" s="200"/>
      <c r="V339" s="201"/>
      <c r="W339" s="202"/>
      <c r="X339" s="202"/>
      <c r="Y339" s="206">
        <v>0.0</v>
      </c>
      <c r="Z339" s="204">
        <v>15.0</v>
      </c>
      <c r="AA339" s="205"/>
      <c r="AB339" s="141">
        <v>4.0</v>
      </c>
      <c r="AC339" s="142">
        <v>0.9266782407407408</v>
      </c>
      <c r="AD339" s="206" t="s">
        <v>179</v>
      </c>
      <c r="AE339" s="207" t="s">
        <v>133</v>
      </c>
      <c r="AF339" s="133" t="s">
        <v>133</v>
      </c>
      <c r="AG339" s="207">
        <v>1.4</v>
      </c>
      <c r="AH339" s="449">
        <v>43.51</v>
      </c>
      <c r="AI339" s="146"/>
      <c r="AJ339" s="144"/>
      <c r="AK339" s="147"/>
      <c r="AL339" s="114"/>
      <c r="AM339" s="211"/>
      <c r="AN339" s="132"/>
      <c r="AO339" s="132"/>
      <c r="AP339" s="149"/>
      <c r="AQ339" s="150"/>
      <c r="AR339" s="149"/>
      <c r="AS339" s="132"/>
      <c r="AT339" s="132"/>
      <c r="AU339" s="132"/>
      <c r="AV339" s="132"/>
      <c r="AW339" s="132"/>
      <c r="AX339" s="132"/>
      <c r="AY339" s="132"/>
      <c r="AZ339" s="132"/>
      <c r="BA339" s="132"/>
      <c r="BB339" s="132"/>
      <c r="BC339" s="132"/>
      <c r="BD339" s="132"/>
      <c r="BE339" s="132"/>
      <c r="BF339" s="132"/>
      <c r="BG339" s="132"/>
      <c r="BH339" s="132"/>
      <c r="BI339" s="132"/>
      <c r="BJ339" s="132"/>
      <c r="BK339" s="132"/>
      <c r="BL339" s="132"/>
      <c r="BM339" s="132"/>
      <c r="BN339" s="132"/>
    </row>
    <row r="340">
      <c r="A340" s="484" t="b">
        <v>0</v>
      </c>
      <c r="B340" s="215"/>
      <c r="C340" s="216"/>
      <c r="D340" s="217"/>
      <c r="E340" s="218"/>
      <c r="F340" s="219"/>
      <c r="G340" s="219"/>
      <c r="H340" s="219"/>
      <c r="I340" s="219"/>
      <c r="J340" s="219"/>
      <c r="K340" s="217"/>
      <c r="L340" s="217"/>
      <c r="M340" s="217"/>
      <c r="N340" s="287"/>
      <c r="O340" s="221">
        <v>4.0</v>
      </c>
      <c r="P340" s="222">
        <v>6.0</v>
      </c>
      <c r="Q340" s="298">
        <v>7.0</v>
      </c>
      <c r="R340" s="299">
        <v>6.0</v>
      </c>
      <c r="S340" s="300">
        <v>6.0</v>
      </c>
      <c r="T340" s="301">
        <v>7.0</v>
      </c>
      <c r="U340" s="227"/>
      <c r="V340" s="228"/>
      <c r="W340" s="229"/>
      <c r="X340" s="229"/>
      <c r="Y340" s="302"/>
      <c r="Z340" s="231"/>
      <c r="AA340" s="232"/>
      <c r="AB340" s="233"/>
      <c r="AC340" s="234"/>
      <c r="AD340" s="235" t="s">
        <v>142</v>
      </c>
      <c r="AE340" s="236"/>
      <c r="AF340" s="237"/>
      <c r="AG340" s="236"/>
      <c r="AH340" s="463"/>
      <c r="AI340" s="390"/>
      <c r="AJ340" s="236"/>
      <c r="AK340" s="391"/>
      <c r="AL340" s="114"/>
      <c r="AM340" s="278"/>
      <c r="AN340" s="98"/>
      <c r="AO340" s="98"/>
      <c r="AP340" s="116"/>
      <c r="AQ340" s="117"/>
      <c r="AR340" s="116"/>
      <c r="AS340" s="98"/>
      <c r="AT340" s="98"/>
      <c r="AU340" s="98"/>
      <c r="AV340" s="98"/>
      <c r="AW340" s="98"/>
      <c r="AX340" s="98"/>
      <c r="AY340" s="98"/>
      <c r="AZ340" s="98"/>
      <c r="BA340" s="98"/>
      <c r="BB340" s="98"/>
      <c r="BC340" s="98"/>
      <c r="BD340" s="98"/>
      <c r="BE340" s="98"/>
      <c r="BF340" s="98"/>
      <c r="BG340" s="98"/>
      <c r="BH340" s="98"/>
      <c r="BI340" s="98"/>
      <c r="BJ340" s="98"/>
      <c r="BK340" s="98"/>
      <c r="BL340" s="98"/>
      <c r="BM340" s="98"/>
      <c r="BN340" s="98"/>
    </row>
    <row r="341">
      <c r="A341" s="485" t="b">
        <v>0</v>
      </c>
      <c r="B341" s="247">
        <v>44598.0</v>
      </c>
      <c r="C341" s="248">
        <v>0.6615972222222222</v>
      </c>
      <c r="D341" s="249" t="s">
        <v>997</v>
      </c>
      <c r="E341" s="517" t="s">
        <v>16</v>
      </c>
      <c r="F341" s="415" t="s">
        <v>136</v>
      </c>
      <c r="G341" s="415"/>
      <c r="H341" s="251" t="s">
        <v>998</v>
      </c>
      <c r="I341" s="251" t="s">
        <v>999</v>
      </c>
      <c r="J341" s="251" t="s">
        <v>1000</v>
      </c>
      <c r="K341" s="249" t="s">
        <v>1000</v>
      </c>
      <c r="L341" s="249"/>
      <c r="M341" s="249"/>
      <c r="N341" s="286" t="s">
        <v>1001</v>
      </c>
      <c r="O341" s="254">
        <v>0.0</v>
      </c>
      <c r="P341" s="255">
        <v>0.0</v>
      </c>
      <c r="Q341" s="170"/>
      <c r="R341" s="171"/>
      <c r="S341" s="172"/>
      <c r="T341" s="173"/>
      <c r="U341" s="174"/>
      <c r="V341" s="175"/>
      <c r="W341" s="176"/>
      <c r="X341" s="176"/>
      <c r="Y341" s="618"/>
      <c r="Z341" s="619"/>
      <c r="AA341" s="555"/>
      <c r="AB341" s="258">
        <v>1.0</v>
      </c>
      <c r="AC341" s="259">
        <v>0.5845833333333333</v>
      </c>
      <c r="AD341" s="260" t="s">
        <v>140</v>
      </c>
      <c r="AE341" s="261" t="s">
        <v>132</v>
      </c>
      <c r="AF341" s="251" t="s">
        <v>166</v>
      </c>
      <c r="AG341" s="261">
        <v>1.07</v>
      </c>
      <c r="AH341" s="464">
        <v>35.71</v>
      </c>
      <c r="AI341" s="263">
        <v>2.0</v>
      </c>
      <c r="AJ341" s="261">
        <v>0.08</v>
      </c>
      <c r="AK341" s="264">
        <v>4.37</v>
      </c>
      <c r="AL341" s="114"/>
      <c r="AM341" s="265">
        <f>AK341+AM336</f>
        <v>2021.57</v>
      </c>
      <c r="AN341" s="266">
        <f>IF(AM341&gt;AN336,AM341,AN336)</f>
        <v>2072.03</v>
      </c>
      <c r="AO341" s="266">
        <f>AM341-AN341</f>
        <v>-50.46</v>
      </c>
      <c r="AP341" s="267">
        <f>AO341/AN341</f>
        <v>-0.02435292925</v>
      </c>
      <c r="AQ341" s="268">
        <f>AK341/AI341</f>
        <v>2.185</v>
      </c>
      <c r="AR341" s="149"/>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row>
    <row r="342">
      <c r="A342" s="484" t="b">
        <v>0</v>
      </c>
      <c r="B342" s="94"/>
      <c r="C342" s="95"/>
      <c r="D342" s="96"/>
      <c r="E342" s="97"/>
      <c r="F342" s="98"/>
      <c r="G342" s="98"/>
      <c r="H342" s="98"/>
      <c r="I342" s="99">
        <v>1.06</v>
      </c>
      <c r="J342" s="98"/>
      <c r="K342" s="96"/>
      <c r="L342" s="96"/>
      <c r="M342" s="96"/>
      <c r="N342" s="279" t="s">
        <v>1002</v>
      </c>
      <c r="O342" s="168">
        <v>0.0</v>
      </c>
      <c r="P342" s="169">
        <v>0.0</v>
      </c>
      <c r="Q342" s="196"/>
      <c r="R342" s="197"/>
      <c r="S342" s="198"/>
      <c r="T342" s="199"/>
      <c r="U342" s="200"/>
      <c r="V342" s="201"/>
      <c r="W342" s="202"/>
      <c r="X342" s="202"/>
      <c r="Y342" s="109"/>
      <c r="Z342" s="280"/>
      <c r="AA342" s="106"/>
      <c r="AB342" s="107">
        <v>2.0</v>
      </c>
      <c r="AC342" s="108">
        <v>0.584837962962963</v>
      </c>
      <c r="AD342" s="273" t="s">
        <v>165</v>
      </c>
      <c r="AE342" s="274" t="s">
        <v>132</v>
      </c>
      <c r="AF342" s="99" t="s">
        <v>133</v>
      </c>
      <c r="AG342" s="274">
        <v>1.08</v>
      </c>
      <c r="AH342" s="411">
        <v>31.25</v>
      </c>
      <c r="AI342" s="112"/>
      <c r="AJ342" s="110"/>
      <c r="AK342" s="113"/>
      <c r="AL342" s="114"/>
      <c r="AM342" s="278"/>
      <c r="AN342" s="98"/>
      <c r="AO342" s="98"/>
      <c r="AP342" s="116"/>
      <c r="AQ342" s="117"/>
      <c r="AR342" s="116"/>
      <c r="AS342" s="98"/>
      <c r="AT342" s="98"/>
      <c r="AU342" s="98"/>
      <c r="AV342" s="98"/>
      <c r="AW342" s="98"/>
      <c r="AX342" s="98"/>
      <c r="AY342" s="98"/>
      <c r="AZ342" s="98"/>
      <c r="BA342" s="98"/>
      <c r="BB342" s="98"/>
      <c r="BC342" s="98"/>
      <c r="BD342" s="98"/>
      <c r="BE342" s="98"/>
      <c r="BF342" s="98"/>
      <c r="BG342" s="98"/>
      <c r="BH342" s="98"/>
      <c r="BI342" s="98"/>
      <c r="BJ342" s="98"/>
      <c r="BK342" s="98"/>
      <c r="BL342" s="98"/>
      <c r="BM342" s="98"/>
      <c r="BN342" s="98"/>
    </row>
    <row r="343">
      <c r="A343" s="485" t="b">
        <v>0</v>
      </c>
      <c r="B343" s="128"/>
      <c r="C343" s="129"/>
      <c r="D343" s="130"/>
      <c r="E343" s="131"/>
      <c r="F343" s="132"/>
      <c r="G343" s="132"/>
      <c r="H343" s="132"/>
      <c r="I343" s="132"/>
      <c r="J343" s="132"/>
      <c r="K343" s="130"/>
      <c r="L343" s="130"/>
      <c r="M343" s="130"/>
      <c r="N343" s="195"/>
      <c r="O343" s="168">
        <v>0.0</v>
      </c>
      <c r="P343" s="169">
        <v>0.0</v>
      </c>
      <c r="Q343" s="196"/>
      <c r="R343" s="197"/>
      <c r="S343" s="198"/>
      <c r="T343" s="199"/>
      <c r="U343" s="200"/>
      <c r="V343" s="201"/>
      <c r="W343" s="202"/>
      <c r="X343" s="202"/>
      <c r="Y343" s="143"/>
      <c r="Z343" s="367"/>
      <c r="AA343" s="140"/>
      <c r="AB343" s="420"/>
      <c r="AC343" s="421"/>
      <c r="AD343" s="206" t="s">
        <v>142</v>
      </c>
      <c r="AE343" s="144"/>
      <c r="AF343" s="133"/>
      <c r="AG343" s="144"/>
      <c r="AH343" s="430"/>
      <c r="AI343" s="146"/>
      <c r="AJ343" s="144"/>
      <c r="AK343" s="147"/>
      <c r="AL343" s="114"/>
      <c r="AM343" s="211"/>
      <c r="AN343" s="132"/>
      <c r="AO343" s="132"/>
      <c r="AP343" s="149"/>
      <c r="AQ343" s="150"/>
      <c r="AR343" s="149"/>
      <c r="AS343" s="132"/>
      <c r="AT343" s="132"/>
      <c r="AU343" s="132"/>
      <c r="AV343" s="132"/>
      <c r="AW343" s="132"/>
      <c r="AX343" s="132"/>
      <c r="AY343" s="132"/>
      <c r="AZ343" s="132"/>
      <c r="BA343" s="132"/>
      <c r="BB343" s="132"/>
      <c r="BC343" s="132"/>
      <c r="BD343" s="132"/>
      <c r="BE343" s="132"/>
      <c r="BF343" s="132"/>
      <c r="BG343" s="132"/>
      <c r="BH343" s="132"/>
      <c r="BI343" s="132"/>
      <c r="BJ343" s="132"/>
      <c r="BK343" s="132"/>
      <c r="BL343" s="132"/>
      <c r="BM343" s="132"/>
      <c r="BN343" s="132"/>
    </row>
    <row r="344">
      <c r="A344" s="614" t="b">
        <v>0</v>
      </c>
      <c r="B344" s="161">
        <v>44599.0</v>
      </c>
      <c r="C344" s="162">
        <v>0.48856481481481484</v>
      </c>
      <c r="D344" s="163" t="s">
        <v>1003</v>
      </c>
      <c r="E344" s="432" t="s">
        <v>16</v>
      </c>
      <c r="F344" s="409" t="s">
        <v>136</v>
      </c>
      <c r="G344" s="165" t="s">
        <v>42</v>
      </c>
      <c r="H344" s="165" t="s">
        <v>254</v>
      </c>
      <c r="I344" s="165" t="s">
        <v>1004</v>
      </c>
      <c r="J344" s="165" t="s">
        <v>498</v>
      </c>
      <c r="K344" s="163" t="s">
        <v>1004</v>
      </c>
      <c r="L344" s="163"/>
      <c r="M344" s="163"/>
      <c r="N344" s="336" t="s">
        <v>860</v>
      </c>
      <c r="O344" s="254">
        <v>4.0</v>
      </c>
      <c r="P344" s="255">
        <v>1.0</v>
      </c>
      <c r="Q344" s="170"/>
      <c r="R344" s="171"/>
      <c r="S344" s="172"/>
      <c r="T344" s="173"/>
      <c r="U344" s="174"/>
      <c r="V344" s="175"/>
      <c r="W344" s="176"/>
      <c r="X344" s="176"/>
      <c r="Y344" s="436"/>
      <c r="Z344" s="437"/>
      <c r="AA344" s="179" t="s">
        <v>132</v>
      </c>
      <c r="AB344" s="180">
        <v>1.0</v>
      </c>
      <c r="AC344" s="181">
        <v>0.4203703703703704</v>
      </c>
      <c r="AD344" s="182" t="s">
        <v>140</v>
      </c>
      <c r="AE344" s="183" t="s">
        <v>132</v>
      </c>
      <c r="AF344" s="165" t="s">
        <v>166</v>
      </c>
      <c r="AG344" s="183">
        <v>1.28</v>
      </c>
      <c r="AH344" s="446">
        <v>26.78</v>
      </c>
      <c r="AI344" s="185">
        <v>15.0</v>
      </c>
      <c r="AJ344" s="183">
        <v>0.0</v>
      </c>
      <c r="AK344" s="186">
        <v>-5.4</v>
      </c>
      <c r="AL344" s="114"/>
      <c r="AM344" s="188">
        <f>AK344+AM341</f>
        <v>2016.17</v>
      </c>
      <c r="AN344" s="189">
        <f>IF(AM344&gt;AN341,AM344,AN341)</f>
        <v>2072.03</v>
      </c>
      <c r="AO344" s="189">
        <f>AM344-AN344</f>
        <v>-55.86</v>
      </c>
      <c r="AP344" s="190">
        <f>AO344/AN344</f>
        <v>-0.02695906913</v>
      </c>
      <c r="AQ344" s="191">
        <f>AK344/AI344</f>
        <v>-0.36</v>
      </c>
      <c r="AR344" s="116"/>
      <c r="AS344" s="98"/>
      <c r="AT344" s="98"/>
      <c r="AU344" s="98"/>
      <c r="AV344" s="98"/>
      <c r="AW344" s="98"/>
      <c r="AX344" s="98"/>
      <c r="AY344" s="98"/>
      <c r="AZ344" s="98"/>
      <c r="BA344" s="98"/>
      <c r="BB344" s="98"/>
      <c r="BC344" s="98"/>
      <c r="BD344" s="98"/>
      <c r="BE344" s="98"/>
      <c r="BF344" s="98"/>
      <c r="BG344" s="98"/>
      <c r="BH344" s="98"/>
      <c r="BI344" s="98"/>
      <c r="BJ344" s="98"/>
      <c r="BK344" s="98"/>
      <c r="BL344" s="98"/>
      <c r="BM344" s="98"/>
      <c r="BN344" s="98"/>
    </row>
    <row r="345">
      <c r="A345" s="616" t="b">
        <v>0</v>
      </c>
      <c r="B345" s="128"/>
      <c r="C345" s="129"/>
      <c r="D345" s="130"/>
      <c r="E345" s="131"/>
      <c r="F345" s="132"/>
      <c r="G345" s="132"/>
      <c r="H345" s="132" t="str">
        <f>VLOOKUP(H344,VALIDATION!F:G,2,false)</f>
        <v>61fe7fd0a4eaad5dc977083b</v>
      </c>
      <c r="I345" s="133">
        <v>1.95</v>
      </c>
      <c r="J345" s="133">
        <v>2.05</v>
      </c>
      <c r="K345" s="130"/>
      <c r="L345" s="130"/>
      <c r="M345" s="130"/>
      <c r="N345" s="195"/>
      <c r="O345" s="168">
        <v>6.0</v>
      </c>
      <c r="P345" s="169">
        <v>1.0</v>
      </c>
      <c r="Q345" s="294">
        <v>0.0</v>
      </c>
      <c r="R345" s="295">
        <v>0.0</v>
      </c>
      <c r="S345" s="198"/>
      <c r="T345" s="199"/>
      <c r="U345" s="200"/>
      <c r="V345" s="201"/>
      <c r="W345" s="202"/>
      <c r="X345" s="202"/>
      <c r="Y345" s="143"/>
      <c r="Z345" s="367"/>
      <c r="AA345" s="205" t="s">
        <v>132</v>
      </c>
      <c r="AB345" s="141">
        <v>2.0</v>
      </c>
      <c r="AC345" s="142">
        <v>0.42667824074074073</v>
      </c>
      <c r="AD345" s="206" t="s">
        <v>296</v>
      </c>
      <c r="AE345" s="207" t="s">
        <v>132</v>
      </c>
      <c r="AF345" s="133" t="s">
        <v>166</v>
      </c>
      <c r="AG345" s="207">
        <v>1.18</v>
      </c>
      <c r="AH345" s="449">
        <v>41.66</v>
      </c>
      <c r="AI345" s="146"/>
      <c r="AJ345" s="144"/>
      <c r="AK345" s="147"/>
      <c r="AL345" s="114"/>
      <c r="AM345" s="211"/>
      <c r="AN345" s="132"/>
      <c r="AO345" s="132"/>
      <c r="AP345" s="149"/>
      <c r="AQ345" s="150"/>
      <c r="AR345" s="149"/>
      <c r="AS345" s="132"/>
      <c r="AT345" s="132"/>
      <c r="AU345" s="132"/>
      <c r="AV345" s="132"/>
      <c r="AW345" s="132"/>
      <c r="AX345" s="132"/>
      <c r="AY345" s="132"/>
      <c r="AZ345" s="132"/>
      <c r="BA345" s="132"/>
      <c r="BB345" s="132"/>
      <c r="BC345" s="132"/>
      <c r="BD345" s="132"/>
      <c r="BE345" s="132"/>
      <c r="BF345" s="132"/>
      <c r="BG345" s="132"/>
      <c r="BH345" s="132"/>
      <c r="BI345" s="132"/>
      <c r="BJ345" s="132"/>
      <c r="BK345" s="132"/>
      <c r="BL345" s="132"/>
      <c r="BM345" s="132"/>
      <c r="BN345" s="132"/>
    </row>
    <row r="346">
      <c r="A346" s="614" t="b">
        <v>0</v>
      </c>
      <c r="B346" s="94"/>
      <c r="C346" s="95"/>
      <c r="D346" s="96"/>
      <c r="E346" s="97"/>
      <c r="F346" s="98"/>
      <c r="G346" s="98"/>
      <c r="H346" s="98"/>
      <c r="I346" s="98"/>
      <c r="J346" s="98"/>
      <c r="K346" s="96"/>
      <c r="L346" s="96"/>
      <c r="M346" s="96"/>
      <c r="N346" s="270"/>
      <c r="O346" s="168">
        <v>6.0</v>
      </c>
      <c r="P346" s="169">
        <v>1.0</v>
      </c>
      <c r="Q346" s="294">
        <v>1.0</v>
      </c>
      <c r="R346" s="295">
        <v>0.0</v>
      </c>
      <c r="S346" s="198"/>
      <c r="T346" s="199"/>
      <c r="U346" s="200"/>
      <c r="V346" s="201"/>
      <c r="W346" s="202"/>
      <c r="X346" s="202"/>
      <c r="Y346" s="109"/>
      <c r="Z346" s="280"/>
      <c r="AA346" s="272" t="s">
        <v>133</v>
      </c>
      <c r="AB346" s="107">
        <v>3.0</v>
      </c>
      <c r="AC346" s="108">
        <v>0.42984953703703704</v>
      </c>
      <c r="AD346" s="273" t="s">
        <v>179</v>
      </c>
      <c r="AE346" s="274" t="s">
        <v>132</v>
      </c>
      <c r="AF346" s="99" t="s">
        <v>133</v>
      </c>
      <c r="AG346" s="274">
        <v>1.13</v>
      </c>
      <c r="AH346" s="411">
        <v>73.84</v>
      </c>
      <c r="AI346" s="112"/>
      <c r="AJ346" s="110"/>
      <c r="AK346" s="113"/>
      <c r="AL346" s="114"/>
      <c r="AM346" s="278"/>
      <c r="AN346" s="98"/>
      <c r="AO346" s="98"/>
      <c r="AP346" s="116"/>
      <c r="AQ346" s="117"/>
      <c r="AR346" s="116"/>
      <c r="AS346" s="98"/>
      <c r="AT346" s="98"/>
      <c r="AU346" s="98"/>
      <c r="AV346" s="98"/>
      <c r="AW346" s="98"/>
      <c r="AX346" s="98"/>
      <c r="AY346" s="98"/>
      <c r="AZ346" s="98"/>
      <c r="BA346" s="98"/>
      <c r="BB346" s="98"/>
      <c r="BC346" s="98"/>
      <c r="BD346" s="98"/>
      <c r="BE346" s="98"/>
      <c r="BF346" s="98"/>
      <c r="BG346" s="98"/>
      <c r="BH346" s="98"/>
      <c r="BI346" s="98"/>
      <c r="BJ346" s="98"/>
      <c r="BK346" s="98"/>
      <c r="BL346" s="98"/>
      <c r="BM346" s="98"/>
      <c r="BN346" s="98"/>
    </row>
    <row r="347">
      <c r="A347" s="616" t="b">
        <v>0</v>
      </c>
      <c r="B347" s="313"/>
      <c r="C347" s="314"/>
      <c r="D347" s="315"/>
      <c r="E347" s="316"/>
      <c r="F347" s="317"/>
      <c r="G347" s="317"/>
      <c r="H347" s="317"/>
      <c r="I347" s="317"/>
      <c r="J347" s="317"/>
      <c r="K347" s="315"/>
      <c r="L347" s="315"/>
      <c r="M347" s="315"/>
      <c r="N347" s="383"/>
      <c r="O347" s="221">
        <v>6.0</v>
      </c>
      <c r="P347" s="222">
        <v>1.0</v>
      </c>
      <c r="Q347" s="298">
        <v>2.0</v>
      </c>
      <c r="R347" s="299">
        <v>6.0</v>
      </c>
      <c r="S347" s="300">
        <v>4.0</v>
      </c>
      <c r="T347" s="301">
        <v>6.0</v>
      </c>
      <c r="U347" s="227"/>
      <c r="V347" s="228"/>
      <c r="W347" s="229"/>
      <c r="X347" s="229"/>
      <c r="Y347" s="342"/>
      <c r="Z347" s="323"/>
      <c r="AA347" s="324"/>
      <c r="AB347" s="343"/>
      <c r="AC347" s="326"/>
      <c r="AD347" s="322" t="s">
        <v>142</v>
      </c>
      <c r="AE347" s="327"/>
      <c r="AF347" s="328"/>
      <c r="AG347" s="327"/>
      <c r="AH347" s="444"/>
      <c r="AI347" s="384"/>
      <c r="AJ347" s="327"/>
      <c r="AK347" s="385"/>
      <c r="AL347" s="114"/>
      <c r="AM347" s="211"/>
      <c r="AN347" s="132"/>
      <c r="AO347" s="132"/>
      <c r="AP347" s="149"/>
      <c r="AQ347" s="150"/>
      <c r="AR347" s="149"/>
      <c r="AS347" s="132"/>
      <c r="AT347" s="132"/>
      <c r="AU347" s="132"/>
      <c r="AV347" s="132"/>
      <c r="AW347" s="132"/>
      <c r="AX347" s="132"/>
      <c r="AY347" s="132"/>
      <c r="AZ347" s="132"/>
      <c r="BA347" s="132"/>
      <c r="BB347" s="132"/>
      <c r="BC347" s="132"/>
      <c r="BD347" s="132"/>
      <c r="BE347" s="132"/>
      <c r="BF347" s="132"/>
      <c r="BG347" s="132"/>
      <c r="BH347" s="132"/>
      <c r="BI347" s="132"/>
      <c r="BJ347" s="132"/>
      <c r="BK347" s="132"/>
      <c r="BL347" s="132"/>
      <c r="BM347" s="132"/>
      <c r="BN347" s="132"/>
    </row>
    <row r="348">
      <c r="A348" s="484" t="b">
        <v>0</v>
      </c>
      <c r="B348" s="161">
        <v>44599.0</v>
      </c>
      <c r="C348" s="162">
        <v>0.4634490740740741</v>
      </c>
      <c r="D348" s="163" t="s">
        <v>1005</v>
      </c>
      <c r="E348" s="432" t="s">
        <v>16</v>
      </c>
      <c r="F348" s="409" t="s">
        <v>136</v>
      </c>
      <c r="G348" s="165" t="s">
        <v>42</v>
      </c>
      <c r="H348" s="165" t="s">
        <v>254</v>
      </c>
      <c r="I348" s="165" t="s">
        <v>1006</v>
      </c>
      <c r="J348" s="165" t="s">
        <v>679</v>
      </c>
      <c r="K348" s="163" t="s">
        <v>679</v>
      </c>
      <c r="L348" s="163"/>
      <c r="M348" s="163"/>
      <c r="N348" s="336" t="s">
        <v>906</v>
      </c>
      <c r="O348" s="254">
        <v>1.0</v>
      </c>
      <c r="P348" s="255">
        <v>4.0</v>
      </c>
      <c r="Q348" s="170"/>
      <c r="R348" s="171"/>
      <c r="S348" s="172"/>
      <c r="T348" s="173"/>
      <c r="U348" s="174"/>
      <c r="V348" s="175"/>
      <c r="W348" s="176"/>
      <c r="X348" s="176"/>
      <c r="Y348" s="182">
        <v>0.0</v>
      </c>
      <c r="Z348" s="178">
        <v>15.0</v>
      </c>
      <c r="AA348" s="179" t="s">
        <v>133</v>
      </c>
      <c r="AB348" s="180">
        <v>1.0</v>
      </c>
      <c r="AC348" s="181">
        <v>0.42951388888888886</v>
      </c>
      <c r="AD348" s="182" t="s">
        <v>140</v>
      </c>
      <c r="AE348" s="183" t="s">
        <v>133</v>
      </c>
      <c r="AF348" s="165" t="s">
        <v>166</v>
      </c>
      <c r="AG348" s="183">
        <v>1.26</v>
      </c>
      <c r="AH348" s="446">
        <v>57.69</v>
      </c>
      <c r="AI348" s="185">
        <v>30.0</v>
      </c>
      <c r="AJ348" s="183">
        <v>0.02</v>
      </c>
      <c r="AK348" s="186">
        <v>1.13</v>
      </c>
      <c r="AL348" s="114"/>
      <c r="AM348" s="188">
        <f>AK348+AM344</f>
        <v>2017.3</v>
      </c>
      <c r="AN348" s="189">
        <f>IF(AM348&gt;AN344,AM348,AN344)</f>
        <v>2072.03</v>
      </c>
      <c r="AO348" s="189">
        <f>AM348-AN348</f>
        <v>-54.73</v>
      </c>
      <c r="AP348" s="190">
        <f>AO348/AN348</f>
        <v>-0.02641371023</v>
      </c>
      <c r="AQ348" s="191">
        <f>AK348/AI348</f>
        <v>0.03766666667</v>
      </c>
      <c r="AR348" s="116"/>
      <c r="AS348" s="98"/>
      <c r="AT348" s="98"/>
      <c r="AU348" s="98"/>
      <c r="AV348" s="98"/>
      <c r="AW348" s="98"/>
      <c r="AX348" s="98"/>
      <c r="AY348" s="98"/>
      <c r="AZ348" s="98"/>
      <c r="BA348" s="98"/>
      <c r="BB348" s="98"/>
      <c r="BC348" s="98"/>
      <c r="BD348" s="98"/>
      <c r="BE348" s="98"/>
      <c r="BF348" s="98"/>
      <c r="BG348" s="98"/>
      <c r="BH348" s="98"/>
      <c r="BI348" s="98"/>
      <c r="BJ348" s="98"/>
      <c r="BK348" s="98"/>
      <c r="BL348" s="98"/>
      <c r="BM348" s="98"/>
      <c r="BN348" s="98"/>
    </row>
    <row r="349">
      <c r="A349" s="485" t="b">
        <v>0</v>
      </c>
      <c r="B349" s="128"/>
      <c r="C349" s="129"/>
      <c r="D349" s="130"/>
      <c r="E349" s="131"/>
      <c r="F349" s="132"/>
      <c r="G349" s="132"/>
      <c r="H349" s="132" t="str">
        <f>VLOOKUP(H348,VALIDATION!F:G,2,false)</f>
        <v>61fe7fd0a4eaad5dc977083b</v>
      </c>
      <c r="I349" s="133">
        <v>2.05</v>
      </c>
      <c r="J349" s="133">
        <v>1.95</v>
      </c>
      <c r="K349" s="130"/>
      <c r="L349" s="130"/>
      <c r="M349" s="130"/>
      <c r="N349" s="195"/>
      <c r="O349" s="168">
        <v>3.0</v>
      </c>
      <c r="P349" s="169">
        <v>5.0</v>
      </c>
      <c r="Q349" s="196"/>
      <c r="R349" s="197"/>
      <c r="S349" s="198"/>
      <c r="T349" s="199"/>
      <c r="U349" s="200"/>
      <c r="V349" s="201"/>
      <c r="W349" s="202"/>
      <c r="X349" s="202"/>
      <c r="Y349" s="206">
        <v>0.0</v>
      </c>
      <c r="Z349" s="204">
        <v>0.0</v>
      </c>
      <c r="AA349" s="205" t="s">
        <v>133</v>
      </c>
      <c r="AB349" s="141">
        <v>2.0</v>
      </c>
      <c r="AC349" s="142">
        <v>0.4387847222222222</v>
      </c>
      <c r="AD349" s="206" t="s">
        <v>296</v>
      </c>
      <c r="AE349" s="207" t="s">
        <v>133</v>
      </c>
      <c r="AF349" s="133" t="s">
        <v>166</v>
      </c>
      <c r="AG349" s="207">
        <v>1.38</v>
      </c>
      <c r="AH349" s="449">
        <v>39.74</v>
      </c>
      <c r="AI349" s="146"/>
      <c r="AJ349" s="144"/>
      <c r="AK349" s="147"/>
      <c r="AL349" s="114"/>
      <c r="AM349" s="211"/>
      <c r="AN349" s="132"/>
      <c r="AO349" s="132"/>
      <c r="AP349" s="149"/>
      <c r="AQ349" s="150"/>
      <c r="AR349" s="149"/>
      <c r="AS349" s="132"/>
      <c r="AT349" s="132"/>
      <c r="AU349" s="132"/>
      <c r="AV349" s="132"/>
      <c r="AW349" s="132"/>
      <c r="AX349" s="132"/>
      <c r="AY349" s="132"/>
      <c r="AZ349" s="132"/>
      <c r="BA349" s="132"/>
      <c r="BB349" s="132"/>
      <c r="BC349" s="132"/>
      <c r="BD349" s="132"/>
      <c r="BE349" s="132"/>
      <c r="BF349" s="132"/>
      <c r="BG349" s="132"/>
      <c r="BH349" s="132"/>
      <c r="BI349" s="132"/>
      <c r="BJ349" s="132"/>
      <c r="BK349" s="132"/>
      <c r="BL349" s="132"/>
      <c r="BM349" s="132"/>
      <c r="BN349" s="132"/>
    </row>
    <row r="350">
      <c r="A350" s="484" t="b">
        <v>0</v>
      </c>
      <c r="B350" s="94"/>
      <c r="C350" s="95"/>
      <c r="D350" s="96"/>
      <c r="E350" s="97"/>
      <c r="F350" s="98"/>
      <c r="G350" s="98"/>
      <c r="H350" s="98"/>
      <c r="I350" s="98"/>
      <c r="J350" s="98"/>
      <c r="K350" s="96"/>
      <c r="L350" s="96"/>
      <c r="M350" s="96"/>
      <c r="N350" s="270"/>
      <c r="O350" s="168">
        <v>3.0</v>
      </c>
      <c r="P350" s="169">
        <v>5.0</v>
      </c>
      <c r="Q350" s="196"/>
      <c r="R350" s="197"/>
      <c r="S350" s="198"/>
      <c r="T350" s="199"/>
      <c r="U350" s="200"/>
      <c r="V350" s="201"/>
      <c r="W350" s="202"/>
      <c r="X350" s="202"/>
      <c r="Y350" s="273">
        <v>30.0</v>
      </c>
      <c r="Z350" s="271">
        <v>0.0</v>
      </c>
      <c r="AA350" s="272" t="s">
        <v>133</v>
      </c>
      <c r="AB350" s="107">
        <v>3.0</v>
      </c>
      <c r="AC350" s="108">
        <v>0.44004629629629627</v>
      </c>
      <c r="AD350" s="273" t="s">
        <v>165</v>
      </c>
      <c r="AE350" s="274" t="s">
        <v>133</v>
      </c>
      <c r="AF350" s="99" t="s">
        <v>133</v>
      </c>
      <c r="AG350" s="274">
        <v>1.52</v>
      </c>
      <c r="AH350" s="411">
        <v>14.42</v>
      </c>
      <c r="AI350" s="112"/>
      <c r="AJ350" s="110"/>
      <c r="AK350" s="113"/>
      <c r="AL350" s="114"/>
      <c r="AM350" s="278"/>
      <c r="AN350" s="98"/>
      <c r="AO350" s="98"/>
      <c r="AP350" s="116"/>
      <c r="AQ350" s="117"/>
      <c r="AR350" s="116"/>
      <c r="AS350" s="98"/>
      <c r="AT350" s="98"/>
      <c r="AU350" s="98"/>
      <c r="AV350" s="98"/>
      <c r="AW350" s="98"/>
      <c r="AX350" s="98"/>
      <c r="AY350" s="98"/>
      <c r="AZ350" s="98"/>
      <c r="BA350" s="98"/>
      <c r="BB350" s="98"/>
      <c r="BC350" s="98"/>
      <c r="BD350" s="98"/>
      <c r="BE350" s="98"/>
      <c r="BF350" s="98"/>
      <c r="BG350" s="98"/>
      <c r="BH350" s="98"/>
      <c r="BI350" s="98"/>
      <c r="BJ350" s="98"/>
      <c r="BK350" s="98"/>
      <c r="BL350" s="98"/>
      <c r="BM350" s="98"/>
      <c r="BN350" s="98"/>
    </row>
    <row r="351">
      <c r="A351" s="485" t="b">
        <v>0</v>
      </c>
      <c r="B351" s="128"/>
      <c r="C351" s="129"/>
      <c r="D351" s="130"/>
      <c r="E351" s="131"/>
      <c r="F351" s="132"/>
      <c r="G351" s="132"/>
      <c r="H351" s="132"/>
      <c r="I351" s="132"/>
      <c r="J351" s="132"/>
      <c r="K351" s="130"/>
      <c r="L351" s="130"/>
      <c r="M351" s="130"/>
      <c r="N351" s="195"/>
      <c r="O351" s="168">
        <v>3.0</v>
      </c>
      <c r="P351" s="169">
        <v>6.0</v>
      </c>
      <c r="Q351" s="196"/>
      <c r="R351" s="197"/>
      <c r="S351" s="198"/>
      <c r="T351" s="199"/>
      <c r="U351" s="200"/>
      <c r="V351" s="201"/>
      <c r="W351" s="202"/>
      <c r="X351" s="202"/>
      <c r="Y351" s="143"/>
      <c r="Z351" s="367"/>
      <c r="AA351" s="205" t="s">
        <v>132</v>
      </c>
      <c r="AB351" s="141">
        <v>4.0</v>
      </c>
      <c r="AC351" s="142">
        <v>0.4413888888888889</v>
      </c>
      <c r="AD351" s="206" t="s">
        <v>179</v>
      </c>
      <c r="AE351" s="207" t="s">
        <v>133</v>
      </c>
      <c r="AF351" s="133" t="s">
        <v>133</v>
      </c>
      <c r="AG351" s="207">
        <v>1.29</v>
      </c>
      <c r="AH351" s="449">
        <v>81.58</v>
      </c>
      <c r="AI351" s="146"/>
      <c r="AJ351" s="144"/>
      <c r="AK351" s="147"/>
      <c r="AL351" s="114"/>
      <c r="AM351" s="211"/>
      <c r="AN351" s="132"/>
      <c r="AO351" s="132"/>
      <c r="AP351" s="149"/>
      <c r="AQ351" s="150"/>
      <c r="AR351" s="149"/>
      <c r="AS351" s="132"/>
      <c r="AT351" s="132"/>
      <c r="AU351" s="132"/>
      <c r="AV351" s="132"/>
      <c r="AW351" s="132"/>
      <c r="AX351" s="132"/>
      <c r="AY351" s="132"/>
      <c r="AZ351" s="132"/>
      <c r="BA351" s="132"/>
      <c r="BB351" s="132"/>
      <c r="BC351" s="132"/>
      <c r="BD351" s="132"/>
      <c r="BE351" s="132"/>
      <c r="BF351" s="132"/>
      <c r="BG351" s="132"/>
      <c r="BH351" s="132"/>
      <c r="BI351" s="132"/>
      <c r="BJ351" s="132"/>
      <c r="BK351" s="132"/>
      <c r="BL351" s="132"/>
      <c r="BM351" s="132"/>
      <c r="BN351" s="132"/>
    </row>
    <row r="352">
      <c r="A352" s="484" t="b">
        <v>0</v>
      </c>
      <c r="B352" s="215"/>
      <c r="C352" s="216"/>
      <c r="D352" s="217"/>
      <c r="E352" s="218"/>
      <c r="F352" s="219"/>
      <c r="G352" s="219"/>
      <c r="H352" s="219"/>
      <c r="I352" s="237"/>
      <c r="J352" s="237"/>
      <c r="K352" s="217"/>
      <c r="L352" s="217"/>
      <c r="M352" s="217"/>
      <c r="N352" s="287"/>
      <c r="O352" s="221">
        <v>3.0</v>
      </c>
      <c r="P352" s="222">
        <v>6.0</v>
      </c>
      <c r="Q352" s="298">
        <v>1.0</v>
      </c>
      <c r="R352" s="299">
        <v>6.0</v>
      </c>
      <c r="S352" s="225"/>
      <c r="T352" s="226"/>
      <c r="U352" s="227"/>
      <c r="V352" s="228"/>
      <c r="W352" s="229"/>
      <c r="X352" s="229"/>
      <c r="Y352" s="302"/>
      <c r="Z352" s="231"/>
      <c r="AA352" s="479"/>
      <c r="AB352" s="233"/>
      <c r="AC352" s="234"/>
      <c r="AD352" s="235" t="s">
        <v>142</v>
      </c>
      <c r="AE352" s="236"/>
      <c r="AF352" s="237"/>
      <c r="AG352" s="236"/>
      <c r="AH352" s="463"/>
      <c r="AI352" s="390"/>
      <c r="AJ352" s="236"/>
      <c r="AK352" s="391"/>
      <c r="AL352" s="114"/>
      <c r="AM352" s="278"/>
      <c r="AN352" s="98"/>
      <c r="AO352" s="98"/>
      <c r="AP352" s="116"/>
      <c r="AQ352" s="117"/>
      <c r="AR352" s="116"/>
      <c r="AS352" s="98"/>
      <c r="AT352" s="98"/>
      <c r="AU352" s="98"/>
      <c r="AV352" s="98"/>
      <c r="AW352" s="98"/>
      <c r="AX352" s="98"/>
      <c r="AY352" s="98"/>
      <c r="AZ352" s="98"/>
      <c r="BA352" s="98"/>
      <c r="BB352" s="98"/>
      <c r="BC352" s="98"/>
      <c r="BD352" s="98"/>
      <c r="BE352" s="98"/>
      <c r="BF352" s="98"/>
      <c r="BG352" s="98"/>
      <c r="BH352" s="98"/>
      <c r="BI352" s="98"/>
      <c r="BJ352" s="98"/>
      <c r="BK352" s="98"/>
      <c r="BL352" s="98"/>
      <c r="BM352" s="98"/>
      <c r="BN352" s="98"/>
    </row>
    <row r="353">
      <c r="A353" s="485" t="b">
        <v>0</v>
      </c>
      <c r="B353" s="247">
        <v>44599.0</v>
      </c>
      <c r="C353" s="248">
        <v>0.5074884259259259</v>
      </c>
      <c r="D353" s="249" t="s">
        <v>1007</v>
      </c>
      <c r="E353" s="517" t="s">
        <v>16</v>
      </c>
      <c r="F353" s="415" t="s">
        <v>136</v>
      </c>
      <c r="G353" s="251" t="s">
        <v>42</v>
      </c>
      <c r="H353" s="251" t="s">
        <v>613</v>
      </c>
      <c r="I353" s="251" t="s">
        <v>1008</v>
      </c>
      <c r="J353" s="653" t="s">
        <v>1009</v>
      </c>
      <c r="K353" s="249" t="s">
        <v>1009</v>
      </c>
      <c r="L353" s="249"/>
      <c r="M353" s="249"/>
      <c r="N353" s="286" t="s">
        <v>906</v>
      </c>
      <c r="O353" s="654">
        <v>1.0</v>
      </c>
      <c r="P353" s="655">
        <v>4.0</v>
      </c>
      <c r="Q353" s="627"/>
      <c r="R353" s="628"/>
      <c r="S353" s="629"/>
      <c r="T353" s="630"/>
      <c r="U353" s="631"/>
      <c r="V353" s="632"/>
      <c r="W353" s="633"/>
      <c r="X353" s="634"/>
      <c r="Y353" s="656"/>
      <c r="Z353" s="657"/>
      <c r="AA353" s="658" t="s">
        <v>133</v>
      </c>
      <c r="AB353" s="258">
        <v>1.0</v>
      </c>
      <c r="AC353" s="259">
        <v>0.44875</v>
      </c>
      <c r="AD353" s="260" t="s">
        <v>140</v>
      </c>
      <c r="AE353" s="261" t="s">
        <v>133</v>
      </c>
      <c r="AF353" s="251" t="s">
        <v>166</v>
      </c>
      <c r="AG353" s="261">
        <v>1.45</v>
      </c>
      <c r="AH353" s="464">
        <v>33.33</v>
      </c>
      <c r="AI353" s="263">
        <v>30.0</v>
      </c>
      <c r="AJ353" s="261">
        <v>0.0</v>
      </c>
      <c r="AK353" s="264">
        <v>-2.73</v>
      </c>
      <c r="AL353" s="114"/>
      <c r="AM353" s="265">
        <f>AK353+AM348</f>
        <v>2014.57</v>
      </c>
      <c r="AN353" s="266">
        <f>IF(AM353&gt;AN348,AM353,AN348)</f>
        <v>2072.03</v>
      </c>
      <c r="AO353" s="266">
        <f>AM353-AN353</f>
        <v>-57.46</v>
      </c>
      <c r="AP353" s="267">
        <f>AO353/AN353</f>
        <v>-0.02773125872</v>
      </c>
      <c r="AQ353" s="268">
        <f>AK353/AI353</f>
        <v>-0.091</v>
      </c>
      <c r="AR353" s="149"/>
      <c r="AS353" s="132"/>
      <c r="AT353" s="132"/>
      <c r="AU353" s="132"/>
      <c r="AV353" s="132"/>
      <c r="AW353" s="132"/>
      <c r="AX353" s="132"/>
      <c r="AY353" s="132"/>
      <c r="AZ353" s="132"/>
      <c r="BA353" s="132"/>
      <c r="BB353" s="132"/>
      <c r="BC353" s="132"/>
      <c r="BD353" s="132"/>
      <c r="BE353" s="132"/>
      <c r="BF353" s="132"/>
      <c r="BG353" s="132"/>
      <c r="BH353" s="132"/>
      <c r="BI353" s="132"/>
      <c r="BJ353" s="132"/>
      <c r="BK353" s="132"/>
      <c r="BL353" s="132"/>
      <c r="BM353" s="132"/>
      <c r="BN353" s="132"/>
    </row>
    <row r="354">
      <c r="A354" s="484" t="b">
        <v>0</v>
      </c>
      <c r="B354" s="94"/>
      <c r="C354" s="95"/>
      <c r="D354" s="96"/>
      <c r="E354" s="97"/>
      <c r="F354" s="98"/>
      <c r="G354" s="98"/>
      <c r="H354" s="98" t="str">
        <f>VLOOKUP(H353,VALIDATION!F:G,2,false)</f>
        <v>61fe7f84a4eaad5dc977082f</v>
      </c>
      <c r="I354" s="99">
        <v>1.78</v>
      </c>
      <c r="J354" s="99">
        <v>2.26</v>
      </c>
      <c r="K354" s="659"/>
      <c r="L354" s="659"/>
      <c r="M354" s="659"/>
      <c r="N354" s="659"/>
      <c r="O354" s="660">
        <v>2.0</v>
      </c>
      <c r="P354" s="661">
        <v>5.0</v>
      </c>
      <c r="Q354" s="643"/>
      <c r="R354" s="644"/>
      <c r="S354" s="645"/>
      <c r="T354" s="646"/>
      <c r="U354" s="647"/>
      <c r="V354" s="648"/>
      <c r="W354" s="649"/>
      <c r="X354" s="650"/>
      <c r="Y354" s="662"/>
      <c r="Z354" s="663"/>
      <c r="AA354" s="664" t="s">
        <v>133</v>
      </c>
      <c r="AB354" s="107">
        <v>2.0</v>
      </c>
      <c r="AC354" s="108">
        <v>0.4592361111111111</v>
      </c>
      <c r="AD354" s="273" t="s">
        <v>296</v>
      </c>
      <c r="AE354" s="274" t="s">
        <v>133</v>
      </c>
      <c r="AF354" s="99" t="s">
        <v>166</v>
      </c>
      <c r="AG354" s="274">
        <v>1.52</v>
      </c>
      <c r="AH354" s="411">
        <v>28.84</v>
      </c>
      <c r="AI354" s="112"/>
      <c r="AJ354" s="110"/>
      <c r="AK354" s="113"/>
      <c r="AL354" s="114"/>
      <c r="AM354" s="278"/>
      <c r="AN354" s="98"/>
      <c r="AO354" s="98"/>
      <c r="AP354" s="116"/>
      <c r="AQ354" s="117"/>
      <c r="AR354" s="116"/>
      <c r="AS354" s="98"/>
      <c r="AT354" s="98"/>
      <c r="AU354" s="98"/>
      <c r="AV354" s="98"/>
      <c r="AW354" s="98"/>
      <c r="AX354" s="98"/>
      <c r="AY354" s="98"/>
      <c r="AZ354" s="98"/>
      <c r="BA354" s="98"/>
      <c r="BB354" s="98"/>
      <c r="BC354" s="98"/>
      <c r="BD354" s="98"/>
      <c r="BE354" s="98"/>
      <c r="BF354" s="98"/>
      <c r="BG354" s="98"/>
      <c r="BH354" s="98"/>
      <c r="BI354" s="98"/>
      <c r="BJ354" s="98"/>
      <c r="BK354" s="98"/>
      <c r="BL354" s="98"/>
      <c r="BM354" s="98"/>
      <c r="BN354" s="98"/>
    </row>
    <row r="355">
      <c r="A355" s="485" t="b">
        <v>0</v>
      </c>
      <c r="B355" s="128"/>
      <c r="C355" s="129"/>
      <c r="D355" s="130"/>
      <c r="E355" s="131"/>
      <c r="F355" s="132"/>
      <c r="G355" s="132"/>
      <c r="H355" s="132"/>
      <c r="I355" s="665"/>
      <c r="J355" s="665"/>
      <c r="K355" s="639"/>
      <c r="L355" s="639"/>
      <c r="M355" s="639"/>
      <c r="N355" s="639"/>
      <c r="O355" s="660">
        <v>2.0</v>
      </c>
      <c r="P355" s="661">
        <v>6.0</v>
      </c>
      <c r="Q355" s="666"/>
      <c r="R355" s="667"/>
      <c r="S355" s="668"/>
      <c r="T355" s="669"/>
      <c r="U355" s="647"/>
      <c r="V355" s="648"/>
      <c r="W355" s="649"/>
      <c r="X355" s="650"/>
      <c r="Y355" s="665"/>
      <c r="Z355" s="670"/>
      <c r="AA355" s="651" t="s">
        <v>132</v>
      </c>
      <c r="AB355" s="141">
        <v>3.0</v>
      </c>
      <c r="AC355" s="142">
        <v>0.46145833333333336</v>
      </c>
      <c r="AD355" s="206" t="s">
        <v>179</v>
      </c>
      <c r="AE355" s="207" t="s">
        <v>133</v>
      </c>
      <c r="AF355" s="133" t="s">
        <v>133</v>
      </c>
      <c r="AG355" s="207">
        <v>1.42</v>
      </c>
      <c r="AH355" s="449">
        <v>64.91</v>
      </c>
      <c r="AI355" s="146"/>
      <c r="AJ355" s="144"/>
      <c r="AK355" s="147"/>
      <c r="AL355" s="114"/>
      <c r="AM355" s="211"/>
      <c r="AN355" s="132"/>
      <c r="AO355" s="132"/>
      <c r="AP355" s="149"/>
      <c r="AQ355" s="150"/>
      <c r="AR355" s="149"/>
      <c r="AS355" s="132"/>
      <c r="AT355" s="132"/>
      <c r="AU355" s="132"/>
      <c r="AV355" s="132"/>
      <c r="AW355" s="132"/>
      <c r="AX355" s="132"/>
      <c r="AY355" s="132"/>
      <c r="AZ355" s="132"/>
      <c r="BA355" s="132"/>
      <c r="BB355" s="132"/>
      <c r="BC355" s="132"/>
      <c r="BD355" s="132"/>
      <c r="BE355" s="132"/>
      <c r="BF355" s="132"/>
      <c r="BG355" s="132"/>
      <c r="BH355" s="132"/>
      <c r="BI355" s="132"/>
      <c r="BJ355" s="132"/>
      <c r="BK355" s="132"/>
      <c r="BL355" s="132"/>
      <c r="BM355" s="132"/>
      <c r="BN355" s="132"/>
    </row>
    <row r="356">
      <c r="A356" s="484" t="b">
        <v>0</v>
      </c>
      <c r="B356" s="215"/>
      <c r="C356" s="216"/>
      <c r="D356" s="217"/>
      <c r="E356" s="218"/>
      <c r="F356" s="219"/>
      <c r="G356" s="219"/>
      <c r="H356" s="219"/>
      <c r="I356" s="219"/>
      <c r="J356" s="219"/>
      <c r="K356" s="217"/>
      <c r="L356" s="217"/>
      <c r="M356" s="217"/>
      <c r="N356" s="287"/>
      <c r="O356" s="221">
        <v>2.0</v>
      </c>
      <c r="P356" s="222">
        <v>6.0</v>
      </c>
      <c r="Q356" s="298">
        <v>6.0</v>
      </c>
      <c r="R356" s="299">
        <v>1.0</v>
      </c>
      <c r="S356" s="300">
        <v>2.0</v>
      </c>
      <c r="T356" s="301">
        <v>6.0</v>
      </c>
      <c r="U356" s="227"/>
      <c r="V356" s="228"/>
      <c r="W356" s="229"/>
      <c r="X356" s="229"/>
      <c r="Y356" s="302"/>
      <c r="Z356" s="231"/>
      <c r="AA356" s="232"/>
      <c r="AB356" s="233"/>
      <c r="AC356" s="234"/>
      <c r="AD356" s="235" t="s">
        <v>142</v>
      </c>
      <c r="AE356" s="236"/>
      <c r="AF356" s="237"/>
      <c r="AG356" s="236"/>
      <c r="AH356" s="463"/>
      <c r="AI356" s="390"/>
      <c r="AJ356" s="236"/>
      <c r="AK356" s="391"/>
      <c r="AL356" s="114"/>
      <c r="AM356" s="278"/>
      <c r="AN356" s="98"/>
      <c r="AO356" s="98"/>
      <c r="AP356" s="116"/>
      <c r="AQ356" s="117"/>
      <c r="AR356" s="116"/>
      <c r="AS356" s="98"/>
      <c r="AT356" s="98"/>
      <c r="AU356" s="98"/>
      <c r="AV356" s="98"/>
      <c r="AW356" s="98"/>
      <c r="AX356" s="98"/>
      <c r="AY356" s="98"/>
      <c r="AZ356" s="98"/>
      <c r="BA356" s="98"/>
      <c r="BB356" s="98"/>
      <c r="BC356" s="98"/>
      <c r="BD356" s="98"/>
      <c r="BE356" s="98"/>
      <c r="BF356" s="98"/>
      <c r="BG356" s="98"/>
      <c r="BH356" s="98"/>
      <c r="BI356" s="98"/>
      <c r="BJ356" s="98"/>
      <c r="BK356" s="98"/>
      <c r="BL356" s="98"/>
      <c r="BM356" s="98"/>
      <c r="BN356" s="98"/>
    </row>
    <row r="357">
      <c r="A357" s="485" t="b">
        <v>0</v>
      </c>
      <c r="B357" s="247">
        <v>44599.0</v>
      </c>
      <c r="C357" s="248">
        <v>0.5074884259259259</v>
      </c>
      <c r="D357" s="249" t="s">
        <v>1007</v>
      </c>
      <c r="E357" s="517" t="s">
        <v>16</v>
      </c>
      <c r="F357" s="415" t="s">
        <v>136</v>
      </c>
      <c r="G357" s="251" t="s">
        <v>46</v>
      </c>
      <c r="H357" s="251" t="s">
        <v>613</v>
      </c>
      <c r="I357" s="251" t="s">
        <v>1008</v>
      </c>
      <c r="J357" s="653" t="s">
        <v>1009</v>
      </c>
      <c r="K357" s="249" t="s">
        <v>1009</v>
      </c>
      <c r="L357" s="249"/>
      <c r="M357" s="249"/>
      <c r="N357" s="286" t="s">
        <v>1010</v>
      </c>
      <c r="O357" s="254">
        <v>2.0</v>
      </c>
      <c r="P357" s="255">
        <v>6.0</v>
      </c>
      <c r="Q357" s="284">
        <v>6.0</v>
      </c>
      <c r="R357" s="285">
        <v>1.0</v>
      </c>
      <c r="S357" s="292">
        <v>2.0</v>
      </c>
      <c r="T357" s="293">
        <v>4.0</v>
      </c>
      <c r="U357" s="174"/>
      <c r="V357" s="175"/>
      <c r="W357" s="176"/>
      <c r="X357" s="176"/>
      <c r="Y357" s="618"/>
      <c r="Z357" s="619"/>
      <c r="AA357" s="257" t="s">
        <v>133</v>
      </c>
      <c r="AB357" s="258">
        <v>1.0</v>
      </c>
      <c r="AC357" s="259">
        <v>0.5019212962962963</v>
      </c>
      <c r="AD357" s="260" t="s">
        <v>140</v>
      </c>
      <c r="AE357" s="261" t="s">
        <v>133</v>
      </c>
      <c r="AF357" s="251" t="s">
        <v>166</v>
      </c>
      <c r="AG357" s="261">
        <v>1.25</v>
      </c>
      <c r="AH357" s="464">
        <v>20.0</v>
      </c>
      <c r="AI357" s="263">
        <v>5.0</v>
      </c>
      <c r="AJ357" s="261">
        <v>0.0</v>
      </c>
      <c r="AK357" s="264">
        <v>-5.0</v>
      </c>
      <c r="AL357" s="114"/>
      <c r="AM357" s="265">
        <f>AK357+AM353</f>
        <v>2009.57</v>
      </c>
      <c r="AN357" s="266">
        <f>IF(AM357&gt;AN353,AM357,AN353)</f>
        <v>2072.03</v>
      </c>
      <c r="AO357" s="266">
        <f>AM357-AN357</f>
        <v>-62.46</v>
      </c>
      <c r="AP357" s="267">
        <f>AO357/AN357</f>
        <v>-0.03014435119</v>
      </c>
      <c r="AQ357" s="268">
        <f>AK357/AI357</f>
        <v>-1</v>
      </c>
      <c r="AR357" s="149"/>
      <c r="AS357" s="132"/>
      <c r="AT357" s="132"/>
      <c r="AU357" s="132"/>
      <c r="AV357" s="132"/>
      <c r="AW357" s="132"/>
      <c r="AX357" s="132"/>
      <c r="AY357" s="132"/>
      <c r="AZ357" s="132"/>
      <c r="BA357" s="132"/>
      <c r="BB357" s="132"/>
      <c r="BC357" s="132"/>
      <c r="BD357" s="132"/>
      <c r="BE357" s="132"/>
      <c r="BF357" s="132"/>
      <c r="BG357" s="132"/>
      <c r="BH357" s="132"/>
      <c r="BI357" s="132"/>
      <c r="BJ357" s="132"/>
      <c r="BK357" s="132"/>
      <c r="BL357" s="132"/>
      <c r="BM357" s="132"/>
      <c r="BN357" s="132"/>
    </row>
    <row r="358">
      <c r="A358" s="484" t="b">
        <v>0</v>
      </c>
      <c r="B358" s="215"/>
      <c r="C358" s="216"/>
      <c r="D358" s="217"/>
      <c r="E358" s="218"/>
      <c r="F358" s="219"/>
      <c r="G358" s="219"/>
      <c r="H358" s="98" t="str">
        <f>VLOOKUP(H357,VALIDATION!F:G,2,false)</f>
        <v>61fe7f84a4eaad5dc977082f</v>
      </c>
      <c r="I358" s="237">
        <v>1.78</v>
      </c>
      <c r="J358" s="237">
        <v>2.26</v>
      </c>
      <c r="K358" s="217"/>
      <c r="L358" s="217"/>
      <c r="M358" s="217"/>
      <c r="N358" s="287"/>
      <c r="O358" s="221">
        <v>2.0</v>
      </c>
      <c r="P358" s="222">
        <v>6.0</v>
      </c>
      <c r="Q358" s="298">
        <v>6.0</v>
      </c>
      <c r="R358" s="299">
        <v>1.0</v>
      </c>
      <c r="S358" s="300">
        <v>2.0</v>
      </c>
      <c r="T358" s="301">
        <v>6.0</v>
      </c>
      <c r="U358" s="227"/>
      <c r="V358" s="228"/>
      <c r="W358" s="229"/>
      <c r="X358" s="229"/>
      <c r="Y358" s="302"/>
      <c r="Z358" s="231"/>
      <c r="AA358" s="232"/>
      <c r="AB358" s="233"/>
      <c r="AC358" s="234"/>
      <c r="AD358" s="235" t="s">
        <v>142</v>
      </c>
      <c r="AE358" s="236"/>
      <c r="AF358" s="237"/>
      <c r="AG358" s="236"/>
      <c r="AH358" s="463"/>
      <c r="AI358" s="390"/>
      <c r="AJ358" s="236"/>
      <c r="AK358" s="391"/>
      <c r="AL358" s="114"/>
      <c r="AM358" s="278"/>
      <c r="AN358" s="98"/>
      <c r="AO358" s="98"/>
      <c r="AP358" s="116"/>
      <c r="AQ358" s="117"/>
      <c r="AR358" s="116"/>
      <c r="AS358" s="98"/>
      <c r="AT358" s="98"/>
      <c r="AU358" s="98"/>
      <c r="AV358" s="98"/>
      <c r="AW358" s="98"/>
      <c r="AX358" s="98"/>
      <c r="AY358" s="98"/>
      <c r="AZ358" s="98"/>
      <c r="BA358" s="98"/>
      <c r="BB358" s="98"/>
      <c r="BC358" s="98"/>
      <c r="BD358" s="98"/>
      <c r="BE358" s="98"/>
      <c r="BF358" s="98"/>
      <c r="BG358" s="98"/>
      <c r="BH358" s="98"/>
      <c r="BI358" s="98"/>
      <c r="BJ358" s="98"/>
      <c r="BK358" s="98"/>
      <c r="BL358" s="98"/>
      <c r="BM358" s="98"/>
      <c r="BN358" s="98"/>
    </row>
    <row r="359">
      <c r="A359" s="485" t="b">
        <v>0</v>
      </c>
      <c r="B359" s="247">
        <v>44599.0</v>
      </c>
      <c r="C359" s="248">
        <v>0.6095601851851852</v>
      </c>
      <c r="D359" s="249" t="s">
        <v>1011</v>
      </c>
      <c r="E359" s="517" t="s">
        <v>16</v>
      </c>
      <c r="F359" s="415" t="s">
        <v>136</v>
      </c>
      <c r="G359" s="251" t="s">
        <v>42</v>
      </c>
      <c r="H359" s="251" t="s">
        <v>613</v>
      </c>
      <c r="I359" s="251" t="s">
        <v>1012</v>
      </c>
      <c r="J359" s="251" t="s">
        <v>303</v>
      </c>
      <c r="K359" s="249" t="s">
        <v>303</v>
      </c>
      <c r="L359" s="249"/>
      <c r="M359" s="249"/>
      <c r="N359" s="286" t="s">
        <v>906</v>
      </c>
      <c r="O359" s="254">
        <v>5.0</v>
      </c>
      <c r="P359" s="255">
        <v>2.0</v>
      </c>
      <c r="Q359" s="170"/>
      <c r="R359" s="171"/>
      <c r="S359" s="172"/>
      <c r="T359" s="173"/>
      <c r="U359" s="174"/>
      <c r="V359" s="175"/>
      <c r="W359" s="176"/>
      <c r="X359" s="176"/>
      <c r="Y359" s="260">
        <v>0.0</v>
      </c>
      <c r="Z359" s="256">
        <v>0.0</v>
      </c>
      <c r="AA359" s="257" t="s">
        <v>133</v>
      </c>
      <c r="AB359" s="258">
        <v>1.0</v>
      </c>
      <c r="AC359" s="259">
        <v>0.540150462962963</v>
      </c>
      <c r="AD359" s="260" t="s">
        <v>140</v>
      </c>
      <c r="AE359" s="261" t="s">
        <v>132</v>
      </c>
      <c r="AF359" s="251" t="s">
        <v>166</v>
      </c>
      <c r="AG359" s="261">
        <v>1.52</v>
      </c>
      <c r="AH359" s="464">
        <v>28.84</v>
      </c>
      <c r="AI359" s="263">
        <v>30.0</v>
      </c>
      <c r="AJ359" s="261">
        <v>0.0</v>
      </c>
      <c r="AK359" s="264">
        <v>-3.12</v>
      </c>
      <c r="AL359" s="114"/>
      <c r="AM359" s="265">
        <f>AK359+AM357</f>
        <v>2006.45</v>
      </c>
      <c r="AN359" s="266">
        <f>IF(AM359&gt;AN357,AM359,AN357)</f>
        <v>2072.03</v>
      </c>
      <c r="AO359" s="266">
        <f>AM359-AN359</f>
        <v>-65.58</v>
      </c>
      <c r="AP359" s="267">
        <f>AO359/AN359</f>
        <v>-0.0316501209</v>
      </c>
      <c r="AQ359" s="268">
        <f>AK359/AI359</f>
        <v>-0.104</v>
      </c>
      <c r="AR359" s="149"/>
      <c r="AS359" s="132"/>
      <c r="AT359" s="132"/>
      <c r="AU359" s="132"/>
      <c r="AV359" s="132"/>
      <c r="AW359" s="132"/>
      <c r="AX359" s="132"/>
      <c r="AY359" s="132"/>
      <c r="AZ359" s="132"/>
      <c r="BA359" s="132"/>
      <c r="BB359" s="132"/>
      <c r="BC359" s="132"/>
      <c r="BD359" s="132"/>
      <c r="BE359" s="132"/>
      <c r="BF359" s="132"/>
      <c r="BG359" s="132"/>
      <c r="BH359" s="132"/>
      <c r="BI359" s="132"/>
      <c r="BJ359" s="132"/>
      <c r="BK359" s="132"/>
      <c r="BL359" s="132"/>
      <c r="BM359" s="132"/>
      <c r="BN359" s="132"/>
    </row>
    <row r="360">
      <c r="A360" s="484" t="b">
        <v>0</v>
      </c>
      <c r="B360" s="94"/>
      <c r="C360" s="95"/>
      <c r="D360" s="96"/>
      <c r="E360" s="97"/>
      <c r="F360" s="98"/>
      <c r="G360" s="98"/>
      <c r="H360" s="98" t="str">
        <f>VLOOKUP(H359,VALIDATION!F:G,2,false)</f>
        <v>61fe7f84a4eaad5dc977082f</v>
      </c>
      <c r="I360" s="99">
        <v>3.0</v>
      </c>
      <c r="J360" s="99">
        <v>1.5</v>
      </c>
      <c r="K360" s="96"/>
      <c r="L360" s="96"/>
      <c r="M360" s="96"/>
      <c r="N360" s="270"/>
      <c r="O360" s="168">
        <v>5.0</v>
      </c>
      <c r="P360" s="169">
        <v>3.0</v>
      </c>
      <c r="Q360" s="196"/>
      <c r="R360" s="197"/>
      <c r="S360" s="198"/>
      <c r="T360" s="199"/>
      <c r="U360" s="200"/>
      <c r="V360" s="201"/>
      <c r="W360" s="202"/>
      <c r="X360" s="202"/>
      <c r="Y360" s="273">
        <v>15.0</v>
      </c>
      <c r="Z360" s="271">
        <v>0.0</v>
      </c>
      <c r="AA360" s="272" t="s">
        <v>132</v>
      </c>
      <c r="AB360" s="107">
        <v>2.0</v>
      </c>
      <c r="AC360" s="108">
        <v>0.5429398148148148</v>
      </c>
      <c r="AD360" s="273" t="s">
        <v>296</v>
      </c>
      <c r="AE360" s="274" t="s">
        <v>132</v>
      </c>
      <c r="AF360" s="99" t="s">
        <v>166</v>
      </c>
      <c r="AG360" s="274">
        <v>1.54</v>
      </c>
      <c r="AH360" s="411">
        <v>27.78</v>
      </c>
      <c r="AI360" s="112"/>
      <c r="AJ360" s="110"/>
      <c r="AK360" s="113"/>
      <c r="AL360" s="114"/>
      <c r="AM360" s="278"/>
      <c r="AN360" s="98"/>
      <c r="AO360" s="98"/>
      <c r="AP360" s="116"/>
      <c r="AQ360" s="117"/>
      <c r="AR360" s="116"/>
      <c r="AS360" s="98"/>
      <c r="AT360" s="98"/>
      <c r="AU360" s="98"/>
      <c r="AV360" s="98"/>
      <c r="AW360" s="98"/>
      <c r="AX360" s="98"/>
      <c r="AY360" s="98"/>
      <c r="AZ360" s="98"/>
      <c r="BA360" s="98"/>
      <c r="BB360" s="98"/>
      <c r="BC360" s="98"/>
      <c r="BD360" s="98"/>
      <c r="BE360" s="98"/>
      <c r="BF360" s="98"/>
      <c r="BG360" s="98"/>
      <c r="BH360" s="98"/>
      <c r="BI360" s="98"/>
      <c r="BJ360" s="98"/>
      <c r="BK360" s="98"/>
      <c r="BL360" s="98"/>
      <c r="BM360" s="98"/>
      <c r="BN360" s="98"/>
    </row>
    <row r="361">
      <c r="A361" s="485" t="b">
        <v>0</v>
      </c>
      <c r="B361" s="128"/>
      <c r="C361" s="129"/>
      <c r="D361" s="130"/>
      <c r="E361" s="131"/>
      <c r="F361" s="132"/>
      <c r="G361" s="132"/>
      <c r="H361" s="132"/>
      <c r="I361" s="132"/>
      <c r="J361" s="132"/>
      <c r="K361" s="130"/>
      <c r="L361" s="130"/>
      <c r="M361" s="130"/>
      <c r="N361" s="195"/>
      <c r="O361" s="168">
        <v>6.0</v>
      </c>
      <c r="P361" s="169">
        <v>3.0</v>
      </c>
      <c r="Q361" s="196"/>
      <c r="R361" s="197"/>
      <c r="S361" s="198"/>
      <c r="T361" s="199"/>
      <c r="U361" s="200"/>
      <c r="V361" s="201"/>
      <c r="W361" s="202"/>
      <c r="X361" s="202"/>
      <c r="Y361" s="206">
        <v>0.0</v>
      </c>
      <c r="Z361" s="204">
        <v>0.0</v>
      </c>
      <c r="AA361" s="205" t="s">
        <v>133</v>
      </c>
      <c r="AB361" s="141">
        <v>3.0</v>
      </c>
      <c r="AC361" s="142">
        <v>0.5442824074074074</v>
      </c>
      <c r="AD361" s="206" t="s">
        <v>179</v>
      </c>
      <c r="AE361" s="207" t="s">
        <v>132</v>
      </c>
      <c r="AF361" s="133" t="s">
        <v>133</v>
      </c>
      <c r="AG361" s="207">
        <v>1.45</v>
      </c>
      <c r="AH361" s="449">
        <v>59.74</v>
      </c>
      <c r="AI361" s="146"/>
      <c r="AJ361" s="144"/>
      <c r="AK361" s="147"/>
      <c r="AL361" s="114"/>
      <c r="AM361" s="211"/>
      <c r="AN361" s="132"/>
      <c r="AO361" s="132"/>
      <c r="AP361" s="149"/>
      <c r="AQ361" s="150"/>
      <c r="AR361" s="149"/>
      <c r="AS361" s="132"/>
      <c r="AT361" s="132"/>
      <c r="AU361" s="132"/>
      <c r="AV361" s="132"/>
      <c r="AW361" s="132"/>
      <c r="AX361" s="132"/>
      <c r="AY361" s="132"/>
      <c r="AZ361" s="132"/>
      <c r="BA361" s="132"/>
      <c r="BB361" s="132"/>
      <c r="BC361" s="132"/>
      <c r="BD361" s="132"/>
      <c r="BE361" s="132"/>
      <c r="BF361" s="132"/>
      <c r="BG361" s="132"/>
      <c r="BH361" s="132"/>
      <c r="BI361" s="132"/>
      <c r="BJ361" s="132"/>
      <c r="BK361" s="132"/>
      <c r="BL361" s="132"/>
      <c r="BM361" s="132"/>
      <c r="BN361" s="132"/>
    </row>
    <row r="362">
      <c r="A362" s="484" t="b">
        <v>0</v>
      </c>
      <c r="B362" s="94"/>
      <c r="C362" s="95"/>
      <c r="D362" s="96"/>
      <c r="E362" s="97"/>
      <c r="F362" s="98"/>
      <c r="G362" s="98"/>
      <c r="H362" s="98"/>
      <c r="I362" s="98"/>
      <c r="J362" s="98"/>
      <c r="K362" s="96"/>
      <c r="L362" s="96"/>
      <c r="M362" s="96"/>
      <c r="N362" s="270"/>
      <c r="O362" s="168">
        <v>6.0</v>
      </c>
      <c r="P362" s="169">
        <v>3.0</v>
      </c>
      <c r="Q362" s="294">
        <v>2.0</v>
      </c>
      <c r="R362" s="295">
        <v>6.0</v>
      </c>
      <c r="S362" s="296">
        <v>4.0</v>
      </c>
      <c r="T362" s="297">
        <v>6.0</v>
      </c>
      <c r="U362" s="200"/>
      <c r="V362" s="201"/>
      <c r="W362" s="202"/>
      <c r="X362" s="202"/>
      <c r="Y362" s="109"/>
      <c r="Z362" s="280"/>
      <c r="AA362" s="106"/>
      <c r="AB362" s="281"/>
      <c r="AC362" s="282"/>
      <c r="AD362" s="273" t="s">
        <v>142</v>
      </c>
      <c r="AE362" s="110"/>
      <c r="AF362" s="99"/>
      <c r="AG362" s="110"/>
      <c r="AH362" s="427"/>
      <c r="AI362" s="112"/>
      <c r="AJ362" s="110"/>
      <c r="AK362" s="113"/>
      <c r="AL362" s="114"/>
      <c r="AM362" s="278"/>
      <c r="AN362" s="98"/>
      <c r="AO362" s="98"/>
      <c r="AP362" s="116"/>
      <c r="AQ362" s="117"/>
      <c r="AR362" s="116"/>
      <c r="AS362" s="98"/>
      <c r="AT362" s="98"/>
      <c r="AU362" s="98"/>
      <c r="AV362" s="98"/>
      <c r="AW362" s="98"/>
      <c r="AX362" s="98"/>
      <c r="AY362" s="98"/>
      <c r="AZ362" s="98"/>
      <c r="BA362" s="98"/>
      <c r="BB362" s="98"/>
      <c r="BC362" s="98"/>
      <c r="BD362" s="98"/>
      <c r="BE362" s="98"/>
      <c r="BF362" s="98"/>
      <c r="BG362" s="98"/>
      <c r="BH362" s="98"/>
      <c r="BI362" s="98"/>
      <c r="BJ362" s="98"/>
      <c r="BK362" s="98"/>
      <c r="BL362" s="98"/>
      <c r="BM362" s="98"/>
      <c r="BN362" s="98"/>
    </row>
    <row r="363">
      <c r="A363" s="616" t="b">
        <v>0</v>
      </c>
      <c r="B363" s="247">
        <v>44600.0</v>
      </c>
      <c r="C363" s="248">
        <v>0.8857407407407407</v>
      </c>
      <c r="D363" s="249" t="s">
        <v>1013</v>
      </c>
      <c r="E363" s="517" t="s">
        <v>16</v>
      </c>
      <c r="F363" s="415" t="s">
        <v>136</v>
      </c>
      <c r="G363" s="251" t="s">
        <v>42</v>
      </c>
      <c r="H363" s="251" t="s">
        <v>994</v>
      </c>
      <c r="I363" s="251" t="s">
        <v>1014</v>
      </c>
      <c r="J363" s="251" t="s">
        <v>562</v>
      </c>
      <c r="K363" s="249" t="s">
        <v>1014</v>
      </c>
      <c r="L363" s="249"/>
      <c r="M363" s="249"/>
      <c r="N363" s="286" t="s">
        <v>860</v>
      </c>
      <c r="O363" s="254">
        <v>3.0</v>
      </c>
      <c r="P363" s="255">
        <v>1.0</v>
      </c>
      <c r="Q363" s="170"/>
      <c r="R363" s="171"/>
      <c r="S363" s="172"/>
      <c r="T363" s="173"/>
      <c r="U363" s="174"/>
      <c r="V363" s="175"/>
      <c r="W363" s="176"/>
      <c r="X363" s="176"/>
      <c r="Y363" s="260">
        <v>30.0</v>
      </c>
      <c r="Z363" s="256">
        <v>15.0</v>
      </c>
      <c r="AA363" s="257" t="s">
        <v>132</v>
      </c>
      <c r="AB363" s="258">
        <v>1.0</v>
      </c>
      <c r="AC363" s="259">
        <v>0.8417708333333334</v>
      </c>
      <c r="AD363" s="260" t="s">
        <v>140</v>
      </c>
      <c r="AE363" s="261" t="s">
        <v>132</v>
      </c>
      <c r="AF363" s="251" t="s">
        <v>166</v>
      </c>
      <c r="AG363" s="261">
        <v>1.27</v>
      </c>
      <c r="AH363" s="464">
        <v>55.55</v>
      </c>
      <c r="AI363" s="263">
        <v>15.0</v>
      </c>
      <c r="AJ363" s="261">
        <v>0.0</v>
      </c>
      <c r="AK363" s="264">
        <v>-5.27</v>
      </c>
      <c r="AL363" s="114"/>
      <c r="AM363" s="265">
        <f>AK363+AM359</f>
        <v>2001.18</v>
      </c>
      <c r="AN363" s="266">
        <f>IF(AM363&gt;AN359,AM363,AN359)</f>
        <v>2072.03</v>
      </c>
      <c r="AO363" s="266">
        <f>AM363-AN363</f>
        <v>-70.85</v>
      </c>
      <c r="AP363" s="267">
        <f>AO363/AN363</f>
        <v>-0.03419352036</v>
      </c>
      <c r="AQ363" s="268">
        <f>AK363/AI363</f>
        <v>-0.3513333333</v>
      </c>
      <c r="AR363" s="149"/>
      <c r="AS363" s="132"/>
      <c r="AT363" s="132"/>
      <c r="AU363" s="132"/>
      <c r="AV363" s="132"/>
      <c r="AW363" s="132"/>
      <c r="AX363" s="132"/>
      <c r="AY363" s="132"/>
      <c r="AZ363" s="132"/>
      <c r="BA363" s="132"/>
      <c r="BB363" s="132"/>
      <c r="BC363" s="132"/>
      <c r="BD363" s="132"/>
      <c r="BE363" s="132"/>
      <c r="BF363" s="132"/>
      <c r="BG363" s="132"/>
      <c r="BH363" s="132"/>
      <c r="BI363" s="132"/>
      <c r="BJ363" s="132"/>
      <c r="BK363" s="132"/>
      <c r="BL363" s="132"/>
      <c r="BM363" s="132"/>
      <c r="BN363" s="132"/>
    </row>
    <row r="364">
      <c r="A364" s="614" t="b">
        <v>0</v>
      </c>
      <c r="B364" s="94"/>
      <c r="C364" s="95"/>
      <c r="D364" s="96"/>
      <c r="E364" s="97"/>
      <c r="F364" s="98"/>
      <c r="G364" s="98"/>
      <c r="H364" s="98" t="str">
        <f>VLOOKUP(H363,VALIDATION!F:G,2,false)</f>
        <v>61fe7fb0a4eaad5dc9770837</v>
      </c>
      <c r="I364" s="99">
        <v>1.8</v>
      </c>
      <c r="J364" s="99">
        <v>2.2</v>
      </c>
      <c r="K364" s="96"/>
      <c r="L364" s="96"/>
      <c r="M364" s="96"/>
      <c r="N364" s="270"/>
      <c r="O364" s="168">
        <v>6.0</v>
      </c>
      <c r="P364" s="169">
        <v>2.0</v>
      </c>
      <c r="Q364" s="196"/>
      <c r="R364" s="197"/>
      <c r="S364" s="198"/>
      <c r="T364" s="199"/>
      <c r="U364" s="200"/>
      <c r="V364" s="201"/>
      <c r="W364" s="202"/>
      <c r="X364" s="202"/>
      <c r="Y364" s="273">
        <v>0.0</v>
      </c>
      <c r="Z364" s="271">
        <v>0.0</v>
      </c>
      <c r="AA364" s="272" t="s">
        <v>132</v>
      </c>
      <c r="AB364" s="107">
        <v>2.0</v>
      </c>
      <c r="AC364" s="108">
        <v>0.8534490740740741</v>
      </c>
      <c r="AD364" s="273" t="s">
        <v>179</v>
      </c>
      <c r="AE364" s="274" t="s">
        <v>132</v>
      </c>
      <c r="AF364" s="99" t="s">
        <v>133</v>
      </c>
      <c r="AG364" s="274">
        <v>1.16</v>
      </c>
      <c r="AH364" s="411">
        <v>10.82</v>
      </c>
      <c r="AI364" s="112"/>
      <c r="AJ364" s="110"/>
      <c r="AK364" s="113"/>
      <c r="AL364" s="114"/>
      <c r="AM364" s="278"/>
      <c r="AN364" s="98"/>
      <c r="AO364" s="98"/>
      <c r="AP364" s="116"/>
      <c r="AQ364" s="117"/>
      <c r="AR364" s="116"/>
      <c r="AS364" s="98"/>
      <c r="AT364" s="98"/>
      <c r="AU364" s="98"/>
      <c r="AV364" s="98"/>
      <c r="AW364" s="98"/>
      <c r="AX364" s="98"/>
      <c r="AY364" s="98"/>
      <c r="AZ364" s="98"/>
      <c r="BA364" s="98"/>
      <c r="BB364" s="98"/>
      <c r="BC364" s="98"/>
      <c r="BD364" s="98"/>
      <c r="BE364" s="98"/>
      <c r="BF364" s="98"/>
      <c r="BG364" s="98"/>
      <c r="BH364" s="98"/>
      <c r="BI364" s="98"/>
      <c r="BJ364" s="98"/>
      <c r="BK364" s="98"/>
      <c r="BL364" s="98"/>
      <c r="BM364" s="98"/>
      <c r="BN364" s="98"/>
    </row>
    <row r="365">
      <c r="A365" s="616" t="b">
        <v>0</v>
      </c>
      <c r="B365" s="128"/>
      <c r="C365" s="129"/>
      <c r="D365" s="130"/>
      <c r="E365" s="131"/>
      <c r="F365" s="132"/>
      <c r="G365" s="132"/>
      <c r="H365" s="132"/>
      <c r="I365" s="132"/>
      <c r="J365" s="132"/>
      <c r="K365" s="130"/>
      <c r="L365" s="130"/>
      <c r="M365" s="130"/>
      <c r="N365" s="195"/>
      <c r="O365" s="168">
        <v>6.0</v>
      </c>
      <c r="P365" s="169">
        <v>2.0</v>
      </c>
      <c r="Q365" s="196"/>
      <c r="R365" s="197"/>
      <c r="S365" s="198"/>
      <c r="T365" s="199"/>
      <c r="U365" s="200"/>
      <c r="V365" s="201"/>
      <c r="W365" s="202"/>
      <c r="X365" s="202"/>
      <c r="Y365" s="206">
        <v>0.0</v>
      </c>
      <c r="Z365" s="204">
        <v>0.0</v>
      </c>
      <c r="AA365" s="205" t="s">
        <v>132</v>
      </c>
      <c r="AB365" s="141">
        <v>3.0</v>
      </c>
      <c r="AC365" s="142">
        <v>0.8535532407407408</v>
      </c>
      <c r="AD365" s="206" t="s">
        <v>179</v>
      </c>
      <c r="AE365" s="207" t="s">
        <v>132</v>
      </c>
      <c r="AF365" s="133" t="s">
        <v>133</v>
      </c>
      <c r="AG365" s="207">
        <v>1.16</v>
      </c>
      <c r="AH365" s="449">
        <v>50.0</v>
      </c>
      <c r="AI365" s="146"/>
      <c r="AJ365" s="144"/>
      <c r="AK365" s="147"/>
      <c r="AL365" s="114"/>
      <c r="AM365" s="211"/>
      <c r="AN365" s="132"/>
      <c r="AO365" s="132"/>
      <c r="AP365" s="149"/>
      <c r="AQ365" s="150"/>
      <c r="AR365" s="149"/>
      <c r="AS365" s="132"/>
      <c r="AT365" s="132"/>
      <c r="AU365" s="132"/>
      <c r="AV365" s="132"/>
      <c r="AW365" s="132"/>
      <c r="AX365" s="132"/>
      <c r="AY365" s="132"/>
      <c r="AZ365" s="132"/>
      <c r="BA365" s="132"/>
      <c r="BB365" s="132"/>
      <c r="BC365" s="132"/>
      <c r="BD365" s="132"/>
      <c r="BE365" s="132"/>
      <c r="BF365" s="132"/>
      <c r="BG365" s="132"/>
      <c r="BH365" s="132"/>
      <c r="BI365" s="132"/>
      <c r="BJ365" s="132"/>
      <c r="BK365" s="132"/>
      <c r="BL365" s="132"/>
      <c r="BM365" s="132"/>
      <c r="BN365" s="132"/>
    </row>
    <row r="366">
      <c r="A366" s="614" t="b">
        <v>0</v>
      </c>
      <c r="B366" s="215"/>
      <c r="C366" s="216"/>
      <c r="D366" s="217"/>
      <c r="E366" s="218"/>
      <c r="F366" s="219"/>
      <c r="G366" s="219"/>
      <c r="H366" s="219"/>
      <c r="I366" s="219"/>
      <c r="J366" s="219"/>
      <c r="K366" s="217"/>
      <c r="L366" s="217"/>
      <c r="M366" s="217"/>
      <c r="N366" s="287"/>
      <c r="O366" s="422"/>
      <c r="P366" s="423"/>
      <c r="Q366" s="223"/>
      <c r="R366" s="224"/>
      <c r="S366" s="225"/>
      <c r="T366" s="226"/>
      <c r="U366" s="227"/>
      <c r="V366" s="228"/>
      <c r="W366" s="229"/>
      <c r="X366" s="229"/>
      <c r="Y366" s="302"/>
      <c r="Z366" s="231"/>
      <c r="AA366" s="232"/>
      <c r="AB366" s="233"/>
      <c r="AC366" s="234"/>
      <c r="AD366" s="235" t="s">
        <v>142</v>
      </c>
      <c r="AE366" s="236"/>
      <c r="AF366" s="237"/>
      <c r="AG366" s="236"/>
      <c r="AH366" s="463"/>
      <c r="AI366" s="390"/>
      <c r="AJ366" s="236"/>
      <c r="AK366" s="391"/>
      <c r="AL366" s="114"/>
      <c r="AM366" s="278"/>
      <c r="AN366" s="98"/>
      <c r="AO366" s="98"/>
      <c r="AP366" s="116"/>
      <c r="AQ366" s="117"/>
      <c r="AR366" s="116"/>
      <c r="AS366" s="98"/>
      <c r="AT366" s="98"/>
      <c r="AU366" s="98"/>
      <c r="AV366" s="98"/>
      <c r="AW366" s="98"/>
      <c r="AX366" s="98"/>
      <c r="AY366" s="98"/>
      <c r="AZ366" s="98"/>
      <c r="BA366" s="98"/>
      <c r="BB366" s="98"/>
      <c r="BC366" s="98"/>
      <c r="BD366" s="98"/>
      <c r="BE366" s="98"/>
      <c r="BF366" s="98"/>
      <c r="BG366" s="98"/>
      <c r="BH366" s="98"/>
      <c r="BI366" s="98"/>
      <c r="BJ366" s="98"/>
      <c r="BK366" s="98"/>
      <c r="BL366" s="98"/>
      <c r="BM366" s="98"/>
      <c r="BN366" s="98"/>
    </row>
    <row r="367">
      <c r="A367" s="485" t="b">
        <v>0</v>
      </c>
      <c r="B367" s="247">
        <v>44600.0</v>
      </c>
      <c r="C367" s="248">
        <v>0.5019444444444444</v>
      </c>
      <c r="D367" s="249" t="s">
        <v>1015</v>
      </c>
      <c r="E367" s="517" t="s">
        <v>16</v>
      </c>
      <c r="F367" s="415" t="s">
        <v>136</v>
      </c>
      <c r="G367" s="251" t="s">
        <v>45</v>
      </c>
      <c r="H367" s="251" t="s">
        <v>232</v>
      </c>
      <c r="I367" s="251" t="s">
        <v>453</v>
      </c>
      <c r="J367" s="251" t="s">
        <v>158</v>
      </c>
      <c r="K367" s="249" t="s">
        <v>158</v>
      </c>
      <c r="L367" s="249"/>
      <c r="M367" s="249"/>
      <c r="N367" s="286" t="s">
        <v>1016</v>
      </c>
      <c r="O367" s="434">
        <v>1.0</v>
      </c>
      <c r="P367" s="435">
        <v>2.0</v>
      </c>
      <c r="Q367" s="170"/>
      <c r="R367" s="171"/>
      <c r="S367" s="172"/>
      <c r="T367" s="173"/>
      <c r="U367" s="174"/>
      <c r="V367" s="175"/>
      <c r="W367" s="176"/>
      <c r="X367" s="176"/>
      <c r="Y367" s="618">
        <v>0.0</v>
      </c>
      <c r="Z367" s="619">
        <v>0.0</v>
      </c>
      <c r="AA367" s="555" t="s">
        <v>133</v>
      </c>
      <c r="AB367" s="258">
        <v>1.0</v>
      </c>
      <c r="AC367" s="259">
        <v>0.430787037037037</v>
      </c>
      <c r="AD367" s="260" t="s">
        <v>140</v>
      </c>
      <c r="AE367" s="261" t="s">
        <v>132</v>
      </c>
      <c r="AF367" s="251" t="s">
        <v>133</v>
      </c>
      <c r="AG367" s="261">
        <v>3.2</v>
      </c>
      <c r="AH367" s="464">
        <v>10.0</v>
      </c>
      <c r="AI367" s="263">
        <v>15.0</v>
      </c>
      <c r="AJ367" s="261">
        <v>0.0</v>
      </c>
      <c r="AK367" s="264">
        <v>-3.07</v>
      </c>
      <c r="AL367" s="114"/>
      <c r="AM367" s="265">
        <f>AK367+AM363</f>
        <v>1998.11</v>
      </c>
      <c r="AN367" s="266">
        <f>IF(AM367&gt;AN363,AM367,AN363)</f>
        <v>2072.03</v>
      </c>
      <c r="AO367" s="266">
        <f>AM367-AN367</f>
        <v>-73.92</v>
      </c>
      <c r="AP367" s="267">
        <f>AO367/AN367</f>
        <v>-0.03567515914</v>
      </c>
      <c r="AQ367" s="268">
        <f>AK367/AI367</f>
        <v>-0.2046666667</v>
      </c>
      <c r="AR367" s="149"/>
      <c r="AS367" s="132"/>
      <c r="AT367" s="132"/>
      <c r="AU367" s="132"/>
      <c r="AV367" s="132"/>
      <c r="AW367" s="132"/>
      <c r="AX367" s="132"/>
      <c r="AY367" s="132"/>
      <c r="AZ367" s="132"/>
      <c r="BA367" s="132"/>
      <c r="BB367" s="132"/>
      <c r="BC367" s="132"/>
      <c r="BD367" s="132"/>
      <c r="BE367" s="132"/>
      <c r="BF367" s="132"/>
      <c r="BG367" s="132"/>
      <c r="BH367" s="132"/>
      <c r="BI367" s="132"/>
      <c r="BJ367" s="132"/>
      <c r="BK367" s="132"/>
      <c r="BL367" s="132"/>
      <c r="BM367" s="132"/>
      <c r="BN367" s="132"/>
    </row>
    <row r="368">
      <c r="A368" s="484" t="b">
        <v>0</v>
      </c>
      <c r="B368" s="94"/>
      <c r="C368" s="95"/>
      <c r="D368" s="96"/>
      <c r="E368" s="97"/>
      <c r="F368" s="98"/>
      <c r="G368" s="98"/>
      <c r="H368" s="98" t="str">
        <f>VLOOKUP(H367,VALIDATION!F:G,2,false)</f>
        <v>6201b94aa4eaad5dc977097f</v>
      </c>
      <c r="I368" s="671">
        <v>2.05</v>
      </c>
      <c r="J368" s="672">
        <v>1.95</v>
      </c>
      <c r="K368" s="96"/>
      <c r="L368" s="96"/>
      <c r="M368" s="96"/>
      <c r="N368" s="279"/>
      <c r="O368" s="542">
        <v>1.0</v>
      </c>
      <c r="P368" s="543">
        <v>3.0</v>
      </c>
      <c r="Q368" s="196"/>
      <c r="R368" s="197"/>
      <c r="S368" s="198"/>
      <c r="T368" s="199"/>
      <c r="U368" s="200"/>
      <c r="V368" s="201"/>
      <c r="W368" s="202"/>
      <c r="X368" s="202"/>
      <c r="Y368" s="494">
        <v>0.0</v>
      </c>
      <c r="Z368" s="600">
        <v>30.0</v>
      </c>
      <c r="AA368" s="476" t="s">
        <v>132</v>
      </c>
      <c r="AB368" s="107">
        <v>2.0</v>
      </c>
      <c r="AC368" s="108">
        <v>0.4341203703703704</v>
      </c>
      <c r="AD368" s="273" t="s">
        <v>296</v>
      </c>
      <c r="AE368" s="274" t="s">
        <v>132</v>
      </c>
      <c r="AF368" s="99" t="s">
        <v>133</v>
      </c>
      <c r="AG368" s="274">
        <v>5.0</v>
      </c>
      <c r="AH368" s="411">
        <v>5.0</v>
      </c>
      <c r="AI368" s="112"/>
      <c r="AJ368" s="110"/>
      <c r="AK368" s="113"/>
      <c r="AL368" s="114"/>
      <c r="AM368" s="278"/>
      <c r="AN368" s="98"/>
      <c r="AO368" s="98"/>
      <c r="AP368" s="116"/>
      <c r="AQ368" s="117"/>
      <c r="AR368" s="116"/>
      <c r="AS368" s="98"/>
      <c r="AT368" s="98"/>
      <c r="AU368" s="98"/>
      <c r="AV368" s="98"/>
      <c r="AW368" s="98"/>
      <c r="AX368" s="98"/>
      <c r="AY368" s="98"/>
      <c r="AZ368" s="98"/>
      <c r="BA368" s="98"/>
      <c r="BB368" s="98"/>
      <c r="BC368" s="98"/>
      <c r="BD368" s="98"/>
      <c r="BE368" s="98"/>
      <c r="BF368" s="98"/>
      <c r="BG368" s="98"/>
      <c r="BH368" s="98"/>
      <c r="BI368" s="98"/>
      <c r="BJ368" s="98"/>
      <c r="BK368" s="98"/>
      <c r="BL368" s="98"/>
      <c r="BM368" s="98"/>
      <c r="BN368" s="98"/>
    </row>
    <row r="369">
      <c r="A369" s="485" t="b">
        <v>0</v>
      </c>
      <c r="B369" s="128"/>
      <c r="C369" s="129"/>
      <c r="D369" s="130"/>
      <c r="E369" s="131"/>
      <c r="F369" s="132"/>
      <c r="G369" s="132"/>
      <c r="H369" s="132"/>
      <c r="I369" s="133"/>
      <c r="J369" s="133"/>
      <c r="K369" s="130"/>
      <c r="L369" s="130"/>
      <c r="M369" s="130"/>
      <c r="N369" s="195"/>
      <c r="O369" s="542">
        <v>4.0</v>
      </c>
      <c r="P369" s="543">
        <v>6.0</v>
      </c>
      <c r="Q369" s="196">
        <v>6.0</v>
      </c>
      <c r="R369" s="197">
        <v>1.0</v>
      </c>
      <c r="S369" s="198"/>
      <c r="T369" s="199"/>
      <c r="U369" s="200"/>
      <c r="V369" s="201"/>
      <c r="W369" s="202"/>
      <c r="X369" s="202"/>
      <c r="Y369" s="539">
        <v>0.0</v>
      </c>
      <c r="Z369" s="545">
        <v>0.0</v>
      </c>
      <c r="AA369" s="480" t="s">
        <v>133</v>
      </c>
      <c r="AB369" s="141">
        <v>3.0</v>
      </c>
      <c r="AC369" s="142">
        <v>0.4696990740740741</v>
      </c>
      <c r="AD369" s="206" t="s">
        <v>165</v>
      </c>
      <c r="AE369" s="207" t="s">
        <v>132</v>
      </c>
      <c r="AF369" s="133" t="s">
        <v>166</v>
      </c>
      <c r="AG369" s="207">
        <v>1.7</v>
      </c>
      <c r="AH369" s="449">
        <v>5.0</v>
      </c>
      <c r="AI369" s="146"/>
      <c r="AJ369" s="144"/>
      <c r="AK369" s="147"/>
      <c r="AL369" s="114"/>
      <c r="AM369" s="211"/>
      <c r="AN369" s="132"/>
      <c r="AO369" s="132"/>
      <c r="AP369" s="149"/>
      <c r="AQ369" s="150"/>
      <c r="AR369" s="149"/>
      <c r="AS369" s="132"/>
      <c r="AT369" s="132"/>
      <c r="AU369" s="132"/>
      <c r="AV369" s="132"/>
      <c r="AW369" s="132"/>
      <c r="AX369" s="132"/>
      <c r="AY369" s="132"/>
      <c r="AZ369" s="132"/>
      <c r="BA369" s="132"/>
      <c r="BB369" s="132"/>
      <c r="BC369" s="132"/>
      <c r="BD369" s="132"/>
      <c r="BE369" s="132"/>
      <c r="BF369" s="132"/>
      <c r="BG369" s="132"/>
      <c r="BH369" s="132"/>
      <c r="BI369" s="132"/>
      <c r="BJ369" s="132"/>
      <c r="BK369" s="132"/>
      <c r="BL369" s="132"/>
      <c r="BM369" s="132"/>
      <c r="BN369" s="132"/>
    </row>
    <row r="370">
      <c r="A370" s="484" t="b">
        <v>0</v>
      </c>
      <c r="B370" s="94"/>
      <c r="C370" s="95"/>
      <c r="D370" s="96"/>
      <c r="E370" s="97"/>
      <c r="F370" s="98"/>
      <c r="G370" s="98"/>
      <c r="H370" s="98"/>
      <c r="I370" s="98"/>
      <c r="J370" s="98"/>
      <c r="K370" s="96"/>
      <c r="L370" s="96"/>
      <c r="M370" s="96"/>
      <c r="N370" s="270"/>
      <c r="O370" s="542">
        <v>4.0</v>
      </c>
      <c r="P370" s="543">
        <v>6.0</v>
      </c>
      <c r="Q370" s="474">
        <v>6.0</v>
      </c>
      <c r="R370" s="475">
        <v>1.0</v>
      </c>
      <c r="S370" s="198">
        <v>0.0</v>
      </c>
      <c r="T370" s="199">
        <v>3.0</v>
      </c>
      <c r="U370" s="200"/>
      <c r="V370" s="201"/>
      <c r="W370" s="202"/>
      <c r="X370" s="202"/>
      <c r="Y370" s="494"/>
      <c r="Z370" s="600"/>
      <c r="AA370" s="476"/>
      <c r="AB370" s="107">
        <v>4.0</v>
      </c>
      <c r="AC370" s="108">
        <v>0.47934027777777777</v>
      </c>
      <c r="AD370" s="273" t="s">
        <v>179</v>
      </c>
      <c r="AE370" s="274" t="s">
        <v>132</v>
      </c>
      <c r="AF370" s="99" t="s">
        <v>166</v>
      </c>
      <c r="AG370" s="274">
        <v>7.0</v>
      </c>
      <c r="AH370" s="411">
        <v>6.93</v>
      </c>
      <c r="AI370" s="112"/>
      <c r="AJ370" s="110"/>
      <c r="AK370" s="113"/>
      <c r="AL370" s="114"/>
      <c r="AM370" s="278"/>
      <c r="AN370" s="98"/>
      <c r="AO370" s="98"/>
      <c r="AP370" s="116"/>
      <c r="AQ370" s="117"/>
      <c r="AR370" s="116"/>
      <c r="AS370" s="98"/>
      <c r="AT370" s="98"/>
      <c r="AU370" s="98"/>
      <c r="AV370" s="98"/>
      <c r="AW370" s="98"/>
      <c r="AX370" s="98"/>
      <c r="AY370" s="98"/>
      <c r="AZ370" s="98"/>
      <c r="BA370" s="98"/>
      <c r="BB370" s="98"/>
      <c r="BC370" s="98"/>
      <c r="BD370" s="98"/>
      <c r="BE370" s="98"/>
      <c r="BF370" s="98"/>
      <c r="BG370" s="98"/>
      <c r="BH370" s="98"/>
      <c r="BI370" s="98"/>
      <c r="BJ370" s="98"/>
      <c r="BK370" s="98"/>
      <c r="BL370" s="98"/>
      <c r="BM370" s="98"/>
      <c r="BN370" s="98"/>
    </row>
    <row r="371">
      <c r="A371" s="485" t="b">
        <v>0</v>
      </c>
      <c r="B371" s="313"/>
      <c r="C371" s="314"/>
      <c r="D371" s="315"/>
      <c r="E371" s="316"/>
      <c r="F371" s="317"/>
      <c r="G371" s="317"/>
      <c r="H371" s="317"/>
      <c r="I371" s="317"/>
      <c r="J371" s="317"/>
      <c r="K371" s="315"/>
      <c r="L371" s="315"/>
      <c r="M371" s="315"/>
      <c r="N371" s="383"/>
      <c r="O371" s="221"/>
      <c r="P371" s="222"/>
      <c r="Q371" s="298"/>
      <c r="R371" s="299"/>
      <c r="S371" s="300"/>
      <c r="T371" s="301"/>
      <c r="U371" s="227"/>
      <c r="V371" s="228"/>
      <c r="W371" s="229"/>
      <c r="X371" s="229"/>
      <c r="Y371" s="342"/>
      <c r="Z371" s="323"/>
      <c r="AA371" s="324"/>
      <c r="AB371" s="343"/>
      <c r="AC371" s="326"/>
      <c r="AD371" s="322" t="s">
        <v>142</v>
      </c>
      <c r="AE371" s="327"/>
      <c r="AF371" s="328"/>
      <c r="AG371" s="327"/>
      <c r="AH371" s="444"/>
      <c r="AI371" s="384"/>
      <c r="AJ371" s="327"/>
      <c r="AK371" s="385"/>
      <c r="AL371" s="114"/>
      <c r="AM371" s="211"/>
      <c r="AN371" s="132"/>
      <c r="AO371" s="132"/>
      <c r="AP371" s="149"/>
      <c r="AQ371" s="150"/>
      <c r="AR371" s="149"/>
      <c r="AS371" s="132"/>
      <c r="AT371" s="132"/>
      <c r="AU371" s="132"/>
      <c r="AV371" s="132"/>
      <c r="AW371" s="132"/>
      <c r="AX371" s="132"/>
      <c r="AY371" s="132"/>
      <c r="AZ371" s="132"/>
      <c r="BA371" s="132"/>
      <c r="BB371" s="132"/>
      <c r="BC371" s="132"/>
      <c r="BD371" s="132"/>
      <c r="BE371" s="132"/>
      <c r="BF371" s="132"/>
      <c r="BG371" s="132"/>
      <c r="BH371" s="132"/>
      <c r="BI371" s="132"/>
      <c r="BJ371" s="132"/>
      <c r="BK371" s="132"/>
      <c r="BL371" s="132"/>
      <c r="BM371" s="132"/>
      <c r="BN371" s="132"/>
    </row>
    <row r="372">
      <c r="A372" s="484" t="b">
        <v>0</v>
      </c>
      <c r="B372" s="161">
        <v>44600.0</v>
      </c>
      <c r="C372" s="162">
        <v>0.5722800925925926</v>
      </c>
      <c r="D372" s="163" t="s">
        <v>1017</v>
      </c>
      <c r="E372" s="432" t="s">
        <v>16</v>
      </c>
      <c r="F372" s="409" t="s">
        <v>136</v>
      </c>
      <c r="G372" s="165" t="s">
        <v>42</v>
      </c>
      <c r="H372" s="165" t="s">
        <v>232</v>
      </c>
      <c r="I372" s="165" t="s">
        <v>234</v>
      </c>
      <c r="J372" s="165" t="s">
        <v>835</v>
      </c>
      <c r="K372" s="163" t="s">
        <v>234</v>
      </c>
      <c r="L372" s="163"/>
      <c r="M372" s="163"/>
      <c r="N372" s="336" t="s">
        <v>906</v>
      </c>
      <c r="O372" s="673">
        <v>2.0</v>
      </c>
      <c r="P372" s="674">
        <v>5.0</v>
      </c>
      <c r="Q372" s="627"/>
      <c r="R372" s="628"/>
      <c r="S372" s="629"/>
      <c r="T372" s="630"/>
      <c r="U372" s="631"/>
      <c r="V372" s="632"/>
      <c r="W372" s="633"/>
      <c r="X372" s="634"/>
      <c r="Y372" s="675"/>
      <c r="Z372" s="676"/>
      <c r="AA372" s="636" t="s">
        <v>133</v>
      </c>
      <c r="AB372" s="180">
        <v>1.0</v>
      </c>
      <c r="AC372" s="181">
        <v>0.5249652777777778</v>
      </c>
      <c r="AD372" s="182" t="s">
        <v>140</v>
      </c>
      <c r="AE372" s="183" t="s">
        <v>133</v>
      </c>
      <c r="AF372" s="165" t="s">
        <v>166</v>
      </c>
      <c r="AG372" s="183">
        <v>1.4</v>
      </c>
      <c r="AH372" s="446">
        <v>37.5</v>
      </c>
      <c r="AI372" s="185">
        <v>30.0</v>
      </c>
      <c r="AJ372" s="183">
        <v>0.0</v>
      </c>
      <c r="AK372" s="186">
        <v>-1.56</v>
      </c>
      <c r="AL372" s="114"/>
      <c r="AM372" s="188">
        <f>AK372+AM367</f>
        <v>1996.55</v>
      </c>
      <c r="AN372" s="189">
        <f>IF(AM372&gt;AN367,AM372,AN367)</f>
        <v>2072.03</v>
      </c>
      <c r="AO372" s="189">
        <f>AM372-AN372</f>
        <v>-75.48</v>
      </c>
      <c r="AP372" s="190">
        <f>AO372/AN372</f>
        <v>-0.036428044</v>
      </c>
      <c r="AQ372" s="191">
        <f>AK372/AI372</f>
        <v>-0.052</v>
      </c>
      <c r="AR372" s="116"/>
      <c r="AS372" s="98"/>
      <c r="AT372" s="98"/>
      <c r="AU372" s="98"/>
      <c r="AV372" s="98"/>
      <c r="AW372" s="98"/>
      <c r="AX372" s="98"/>
      <c r="AY372" s="98"/>
      <c r="AZ372" s="98"/>
      <c r="BA372" s="98"/>
      <c r="BB372" s="98"/>
      <c r="BC372" s="98"/>
      <c r="BD372" s="98"/>
      <c r="BE372" s="98"/>
      <c r="BF372" s="98"/>
      <c r="BG372" s="98"/>
      <c r="BH372" s="98"/>
      <c r="BI372" s="98"/>
      <c r="BJ372" s="98"/>
      <c r="BK372" s="98"/>
      <c r="BL372" s="98"/>
      <c r="BM372" s="98"/>
      <c r="BN372" s="98"/>
    </row>
    <row r="373">
      <c r="A373" s="485" t="b">
        <v>0</v>
      </c>
      <c r="B373" s="128"/>
      <c r="C373" s="129"/>
      <c r="D373" s="130"/>
      <c r="E373" s="131"/>
      <c r="F373" s="132"/>
      <c r="G373" s="132"/>
      <c r="H373" s="132" t="str">
        <f>VLOOKUP(H372,VALIDATION!F:G,2,false)</f>
        <v>6201b94aa4eaad5dc977097f</v>
      </c>
      <c r="I373" s="637">
        <v>1.6</v>
      </c>
      <c r="J373" s="638">
        <v>2.6</v>
      </c>
      <c r="K373" s="130"/>
      <c r="L373" s="130"/>
      <c r="M373" s="130"/>
      <c r="N373" s="195"/>
      <c r="O373" s="677">
        <v>4.0</v>
      </c>
      <c r="P373" s="661">
        <v>5.0</v>
      </c>
      <c r="Q373" s="643"/>
      <c r="R373" s="644"/>
      <c r="S373" s="645"/>
      <c r="T373" s="646"/>
      <c r="U373" s="647"/>
      <c r="V373" s="648"/>
      <c r="W373" s="649"/>
      <c r="X373" s="650"/>
      <c r="Y373" s="665"/>
      <c r="Z373" s="670"/>
      <c r="AA373" s="651" t="s">
        <v>133</v>
      </c>
      <c r="AB373" s="141">
        <v>2.0</v>
      </c>
      <c r="AC373" s="142">
        <v>0.5290393518518518</v>
      </c>
      <c r="AD373" s="206" t="s">
        <v>296</v>
      </c>
      <c r="AE373" s="207" t="s">
        <v>133</v>
      </c>
      <c r="AF373" s="133" t="s">
        <v>166</v>
      </c>
      <c r="AG373" s="207">
        <v>1.7</v>
      </c>
      <c r="AH373" s="449">
        <v>21.41</v>
      </c>
      <c r="AI373" s="146"/>
      <c r="AJ373" s="144"/>
      <c r="AK373" s="147"/>
      <c r="AL373" s="114"/>
      <c r="AM373" s="211"/>
      <c r="AN373" s="132"/>
      <c r="AO373" s="132"/>
      <c r="AP373" s="149"/>
      <c r="AQ373" s="150"/>
      <c r="AR373" s="149"/>
      <c r="AS373" s="132"/>
      <c r="AT373" s="132"/>
      <c r="AU373" s="132"/>
      <c r="AV373" s="132"/>
      <c r="AW373" s="132"/>
      <c r="AX373" s="132"/>
      <c r="AY373" s="132"/>
      <c r="AZ373" s="132"/>
      <c r="BA373" s="132"/>
      <c r="BB373" s="132"/>
      <c r="BC373" s="132"/>
      <c r="BD373" s="132"/>
      <c r="BE373" s="132"/>
      <c r="BF373" s="132"/>
      <c r="BG373" s="132"/>
      <c r="BH373" s="132"/>
      <c r="BI373" s="132"/>
      <c r="BJ373" s="132"/>
      <c r="BK373" s="132"/>
      <c r="BL373" s="132"/>
      <c r="BM373" s="132"/>
      <c r="BN373" s="132"/>
    </row>
    <row r="374">
      <c r="A374" s="484" t="b">
        <v>0</v>
      </c>
      <c r="B374" s="94"/>
      <c r="C374" s="95"/>
      <c r="D374" s="96"/>
      <c r="E374" s="97"/>
      <c r="F374" s="98"/>
      <c r="G374" s="98"/>
      <c r="H374" s="98"/>
      <c r="I374" s="99"/>
      <c r="J374" s="99"/>
      <c r="K374" s="96"/>
      <c r="L374" s="96"/>
      <c r="M374" s="96"/>
      <c r="N374" s="270"/>
      <c r="O374" s="677">
        <v>4.0</v>
      </c>
      <c r="P374" s="661">
        <v>6.0</v>
      </c>
      <c r="Q374" s="643"/>
      <c r="R374" s="644"/>
      <c r="S374" s="645"/>
      <c r="T374" s="646"/>
      <c r="U374" s="647"/>
      <c r="V374" s="648"/>
      <c r="W374" s="649"/>
      <c r="X374" s="650"/>
      <c r="Y374" s="662"/>
      <c r="Z374" s="663"/>
      <c r="AA374" s="664" t="s">
        <v>132</v>
      </c>
      <c r="AB374" s="107">
        <v>3.0</v>
      </c>
      <c r="AC374" s="108">
        <v>0.5305439814814815</v>
      </c>
      <c r="AD374" s="273" t="s">
        <v>179</v>
      </c>
      <c r="AE374" s="274" t="s">
        <v>133</v>
      </c>
      <c r="AF374" s="99" t="s">
        <v>133</v>
      </c>
      <c r="AG374" s="274">
        <v>1.47</v>
      </c>
      <c r="AH374" s="411">
        <v>60.48</v>
      </c>
      <c r="AI374" s="112"/>
      <c r="AJ374" s="110"/>
      <c r="AK374" s="113"/>
      <c r="AL374" s="114"/>
      <c r="AM374" s="278"/>
      <c r="AN374" s="98"/>
      <c r="AO374" s="98"/>
      <c r="AP374" s="116"/>
      <c r="AQ374" s="117"/>
      <c r="AR374" s="116"/>
      <c r="AS374" s="98"/>
      <c r="AT374" s="98"/>
      <c r="AU374" s="98"/>
      <c r="AV374" s="98"/>
      <c r="AW374" s="98"/>
      <c r="AX374" s="98"/>
      <c r="AY374" s="98"/>
      <c r="AZ374" s="98"/>
      <c r="BA374" s="98"/>
      <c r="BB374" s="98"/>
      <c r="BC374" s="98"/>
      <c r="BD374" s="98"/>
      <c r="BE374" s="98"/>
      <c r="BF374" s="98"/>
      <c r="BG374" s="98"/>
      <c r="BH374" s="98"/>
      <c r="BI374" s="98"/>
      <c r="BJ374" s="98"/>
      <c r="BK374" s="98"/>
      <c r="BL374" s="98"/>
      <c r="BM374" s="98"/>
      <c r="BN374" s="98"/>
    </row>
    <row r="375">
      <c r="A375" s="485" t="b">
        <v>0</v>
      </c>
      <c r="B375" s="313"/>
      <c r="C375" s="314"/>
      <c r="D375" s="315"/>
      <c r="E375" s="316"/>
      <c r="F375" s="317"/>
      <c r="G375" s="317"/>
      <c r="H375" s="317"/>
      <c r="I375" s="317"/>
      <c r="J375" s="317"/>
      <c r="K375" s="315"/>
      <c r="L375" s="315"/>
      <c r="M375" s="315"/>
      <c r="N375" s="383"/>
      <c r="O375" s="221">
        <v>4.0</v>
      </c>
      <c r="P375" s="222">
        <v>6.0</v>
      </c>
      <c r="Q375" s="298">
        <v>6.0</v>
      </c>
      <c r="R375" s="299">
        <v>1.0</v>
      </c>
      <c r="S375" s="300">
        <v>6.0</v>
      </c>
      <c r="T375" s="301">
        <v>4.0</v>
      </c>
      <c r="U375" s="227"/>
      <c r="V375" s="228"/>
      <c r="W375" s="229"/>
      <c r="X375" s="229"/>
      <c r="Y375" s="342"/>
      <c r="Z375" s="323"/>
      <c r="AA375" s="418"/>
      <c r="AB375" s="343"/>
      <c r="AC375" s="326"/>
      <c r="AD375" s="322" t="s">
        <v>142</v>
      </c>
      <c r="AE375" s="327"/>
      <c r="AF375" s="328"/>
      <c r="AG375" s="327"/>
      <c r="AH375" s="444"/>
      <c r="AI375" s="384"/>
      <c r="AJ375" s="327"/>
      <c r="AK375" s="385"/>
      <c r="AL375" s="114"/>
      <c r="AM375" s="211"/>
      <c r="AN375" s="132"/>
      <c r="AO375" s="132"/>
      <c r="AP375" s="149"/>
      <c r="AQ375" s="150"/>
      <c r="AR375" s="149"/>
      <c r="AS375" s="132"/>
      <c r="AT375" s="132"/>
      <c r="AU375" s="132"/>
      <c r="AV375" s="132"/>
      <c r="AW375" s="132"/>
      <c r="AX375" s="132"/>
      <c r="AY375" s="132"/>
      <c r="AZ375" s="132"/>
      <c r="BA375" s="132"/>
      <c r="BB375" s="132"/>
      <c r="BC375" s="132"/>
      <c r="BD375" s="132"/>
      <c r="BE375" s="132"/>
      <c r="BF375" s="132"/>
      <c r="BG375" s="132"/>
      <c r="BH375" s="132"/>
      <c r="BI375" s="132"/>
      <c r="BJ375" s="132"/>
      <c r="BK375" s="132"/>
      <c r="BL375" s="132"/>
      <c r="BM375" s="132"/>
      <c r="BN375" s="132"/>
    </row>
    <row r="376">
      <c r="A376" s="484" t="b">
        <v>0</v>
      </c>
      <c r="B376" s="161">
        <v>44600.0</v>
      </c>
      <c r="C376" s="162">
        <v>0.6124189814814814</v>
      </c>
      <c r="D376" s="163" t="s">
        <v>1018</v>
      </c>
      <c r="E376" s="432" t="s">
        <v>16</v>
      </c>
      <c r="F376" s="409" t="s">
        <v>136</v>
      </c>
      <c r="G376" s="165" t="s">
        <v>42</v>
      </c>
      <c r="H376" s="165" t="s">
        <v>623</v>
      </c>
      <c r="I376" s="165" t="s">
        <v>712</v>
      </c>
      <c r="J376" s="165" t="s">
        <v>530</v>
      </c>
      <c r="K376" s="163" t="s">
        <v>712</v>
      </c>
      <c r="L376" s="163"/>
      <c r="M376" s="163"/>
      <c r="N376" s="336" t="s">
        <v>860</v>
      </c>
      <c r="O376" s="434">
        <v>5.0</v>
      </c>
      <c r="P376" s="435">
        <v>5.0</v>
      </c>
      <c r="Q376" s="170"/>
      <c r="R376" s="171"/>
      <c r="S376" s="172"/>
      <c r="T376" s="173"/>
      <c r="U376" s="174"/>
      <c r="V376" s="175"/>
      <c r="W376" s="176"/>
      <c r="X376" s="176"/>
      <c r="Y376" s="436">
        <v>40.0</v>
      </c>
      <c r="Z376" s="437">
        <v>0.0</v>
      </c>
      <c r="AA376" s="394" t="s">
        <v>133</v>
      </c>
      <c r="AB376" s="180">
        <v>1.0</v>
      </c>
      <c r="AC376" s="181">
        <v>0.5388773148148148</v>
      </c>
      <c r="AD376" s="182" t="s">
        <v>140</v>
      </c>
      <c r="AE376" s="183" t="s">
        <v>132</v>
      </c>
      <c r="AF376" s="165" t="s">
        <v>166</v>
      </c>
      <c r="AG376" s="183">
        <v>1.24</v>
      </c>
      <c r="AH376" s="446">
        <v>62.5</v>
      </c>
      <c r="AI376" s="185">
        <v>15.0</v>
      </c>
      <c r="AJ376" s="183">
        <v>0.0</v>
      </c>
      <c r="AK376" s="186">
        <v>-3.73</v>
      </c>
      <c r="AL376" s="114"/>
      <c r="AM376" s="188">
        <f>AK376+AM372</f>
        <v>1992.82</v>
      </c>
      <c r="AN376" s="189">
        <f>IF(AM376&gt;AN372,AM376,AN372)</f>
        <v>2072.03</v>
      </c>
      <c r="AO376" s="189">
        <f>AM376-AN376</f>
        <v>-79.21</v>
      </c>
      <c r="AP376" s="190">
        <f>AO376/AN376</f>
        <v>-0.03822821098</v>
      </c>
      <c r="AQ376" s="191">
        <f>AK376/AI376</f>
        <v>-0.2486666667</v>
      </c>
      <c r="AR376" s="116"/>
      <c r="AS376" s="98"/>
      <c r="AT376" s="98"/>
      <c r="AU376" s="98"/>
      <c r="AV376" s="98"/>
      <c r="AW376" s="98"/>
      <c r="AX376" s="98"/>
      <c r="AY376" s="98"/>
      <c r="AZ376" s="98"/>
      <c r="BA376" s="98"/>
      <c r="BB376" s="98"/>
      <c r="BC376" s="98"/>
      <c r="BD376" s="98"/>
      <c r="BE376" s="98"/>
      <c r="BF376" s="98"/>
      <c r="BG376" s="98"/>
      <c r="BH376" s="98"/>
      <c r="BI376" s="98"/>
      <c r="BJ376" s="98"/>
      <c r="BK376" s="98"/>
      <c r="BL376" s="98"/>
      <c r="BM376" s="98"/>
      <c r="BN376" s="98"/>
    </row>
    <row r="377">
      <c r="A377" s="485" t="b">
        <v>0</v>
      </c>
      <c r="B377" s="128"/>
      <c r="C377" s="129"/>
      <c r="D377" s="130"/>
      <c r="E377" s="131"/>
      <c r="F377" s="132"/>
      <c r="G377" s="132"/>
      <c r="H377" s="132" t="str">
        <f>VLOOKUP(H376,VALIDATION!F:G,2,false)</f>
        <v>61fe7f62a4eaad5dc977082b</v>
      </c>
      <c r="I377" s="132"/>
      <c r="J377" s="132"/>
      <c r="K377" s="130"/>
      <c r="L377" s="130"/>
      <c r="M377" s="130"/>
      <c r="N377" s="195"/>
      <c r="O377" s="369">
        <v>6.0</v>
      </c>
      <c r="P377" s="370">
        <v>5.0</v>
      </c>
      <c r="Q377" s="196"/>
      <c r="R377" s="197"/>
      <c r="S377" s="198"/>
      <c r="T377" s="199"/>
      <c r="U377" s="200"/>
      <c r="V377" s="201"/>
      <c r="W377" s="202"/>
      <c r="X377" s="202"/>
      <c r="Y377" s="206">
        <v>0.0</v>
      </c>
      <c r="Z377" s="204">
        <v>0.0</v>
      </c>
      <c r="AA377" s="140" t="s">
        <v>132</v>
      </c>
      <c r="AB377" s="141">
        <v>2.0</v>
      </c>
      <c r="AC377" s="142">
        <v>0.5393634259259259</v>
      </c>
      <c r="AD377" s="206" t="s">
        <v>179</v>
      </c>
      <c r="AE377" s="207" t="s">
        <v>132</v>
      </c>
      <c r="AF377" s="133" t="s">
        <v>133</v>
      </c>
      <c r="AG377" s="207">
        <v>1.17</v>
      </c>
      <c r="AH377" s="449">
        <v>66.24</v>
      </c>
      <c r="AI377" s="146"/>
      <c r="AJ377" s="144"/>
      <c r="AK377" s="147"/>
      <c r="AL377" s="114"/>
      <c r="AM377" s="211"/>
      <c r="AN377" s="132"/>
      <c r="AO377" s="132"/>
      <c r="AP377" s="149"/>
      <c r="AQ377" s="150"/>
      <c r="AR377" s="149"/>
      <c r="AS377" s="132"/>
      <c r="AT377" s="132"/>
      <c r="AU377" s="132"/>
      <c r="AV377" s="132"/>
      <c r="AW377" s="132"/>
      <c r="AX377" s="132"/>
      <c r="AY377" s="132"/>
      <c r="AZ377" s="132"/>
      <c r="BA377" s="132"/>
      <c r="BB377" s="132"/>
      <c r="BC377" s="132"/>
      <c r="BD377" s="132"/>
      <c r="BE377" s="132"/>
      <c r="BF377" s="132"/>
      <c r="BG377" s="132"/>
      <c r="BH377" s="132"/>
      <c r="BI377" s="132"/>
      <c r="BJ377" s="132"/>
      <c r="BK377" s="132"/>
      <c r="BL377" s="132"/>
      <c r="BM377" s="132"/>
      <c r="BN377" s="132"/>
    </row>
    <row r="378">
      <c r="A378" s="484" t="b">
        <v>0</v>
      </c>
      <c r="B378" s="94"/>
      <c r="C378" s="95"/>
      <c r="D378" s="96"/>
      <c r="E378" s="97"/>
      <c r="F378" s="98"/>
      <c r="G378" s="98"/>
      <c r="H378" s="98"/>
      <c r="I378" s="99"/>
      <c r="J378" s="99"/>
      <c r="K378" s="96"/>
      <c r="L378" s="96"/>
      <c r="M378" s="96"/>
      <c r="N378" s="270"/>
      <c r="O378" s="168">
        <v>6.0</v>
      </c>
      <c r="P378" s="169">
        <v>7.0</v>
      </c>
      <c r="Q378" s="294">
        <v>6.0</v>
      </c>
      <c r="R378" s="295">
        <v>1.0</v>
      </c>
      <c r="S378" s="296">
        <v>7.0</v>
      </c>
      <c r="T378" s="297">
        <v>6.0</v>
      </c>
      <c r="U378" s="200"/>
      <c r="V378" s="201"/>
      <c r="W378" s="202"/>
      <c r="X378" s="202"/>
      <c r="Y378" s="273"/>
      <c r="Z378" s="271"/>
      <c r="AA378" s="272"/>
      <c r="AB378" s="281"/>
      <c r="AC378" s="282"/>
      <c r="AD378" s="273" t="s">
        <v>142</v>
      </c>
      <c r="AE378" s="110"/>
      <c r="AF378" s="99"/>
      <c r="AG378" s="110"/>
      <c r="AH378" s="427"/>
      <c r="AI378" s="112"/>
      <c r="AJ378" s="110"/>
      <c r="AK378" s="113"/>
      <c r="AL378" s="114"/>
      <c r="AM378" s="278"/>
      <c r="AN378" s="98"/>
      <c r="AO378" s="98"/>
      <c r="AP378" s="116"/>
      <c r="AQ378" s="117"/>
      <c r="AR378" s="116"/>
      <c r="AS378" s="98"/>
      <c r="AT378" s="98"/>
      <c r="AU378" s="98"/>
      <c r="AV378" s="98"/>
      <c r="AW378" s="98"/>
      <c r="AX378" s="98"/>
      <c r="AY378" s="98"/>
      <c r="AZ378" s="98"/>
      <c r="BA378" s="98"/>
      <c r="BB378" s="98"/>
      <c r="BC378" s="98"/>
      <c r="BD378" s="98"/>
      <c r="BE378" s="98"/>
      <c r="BF378" s="98"/>
      <c r="BG378" s="98"/>
      <c r="BH378" s="98"/>
      <c r="BI378" s="98"/>
      <c r="BJ378" s="98"/>
      <c r="BK378" s="98"/>
      <c r="BL378" s="98"/>
      <c r="BM378" s="98"/>
      <c r="BN378" s="98"/>
    </row>
    <row r="379">
      <c r="A379" s="616" t="b">
        <v>0</v>
      </c>
      <c r="B379" s="247">
        <v>44601.0</v>
      </c>
      <c r="C379" s="248">
        <v>0.8938078703703703</v>
      </c>
      <c r="D379" s="249" t="s">
        <v>1019</v>
      </c>
      <c r="E379" s="517" t="s">
        <v>16</v>
      </c>
      <c r="F379" s="415" t="s">
        <v>136</v>
      </c>
      <c r="G379" s="251" t="s">
        <v>45</v>
      </c>
      <c r="H379" s="251" t="s">
        <v>227</v>
      </c>
      <c r="I379" s="251" t="s">
        <v>981</v>
      </c>
      <c r="J379" s="251" t="s">
        <v>584</v>
      </c>
      <c r="K379" s="249" t="s">
        <v>584</v>
      </c>
      <c r="L379" s="249"/>
      <c r="M379" s="249"/>
      <c r="N379" s="286" t="s">
        <v>1020</v>
      </c>
      <c r="O379" s="254">
        <v>2.0</v>
      </c>
      <c r="P379" s="255">
        <v>6.0</v>
      </c>
      <c r="Q379" s="284">
        <v>1.0</v>
      </c>
      <c r="R379" s="285">
        <v>2.0</v>
      </c>
      <c r="S379" s="172"/>
      <c r="T379" s="173"/>
      <c r="U379" s="174"/>
      <c r="V379" s="175"/>
      <c r="W379" s="176"/>
      <c r="X379" s="176"/>
      <c r="Y379" s="618"/>
      <c r="Z379" s="619"/>
      <c r="AA379" s="257" t="s">
        <v>133</v>
      </c>
      <c r="AB379" s="258">
        <v>1.0</v>
      </c>
      <c r="AC379" s="259">
        <v>0.8698726851851852</v>
      </c>
      <c r="AD379" s="260" t="s">
        <v>140</v>
      </c>
      <c r="AE379" s="261" t="s">
        <v>133</v>
      </c>
      <c r="AF379" s="251" t="s">
        <v>166</v>
      </c>
      <c r="AG379" s="261">
        <v>1.1</v>
      </c>
      <c r="AH379" s="464">
        <v>99.99</v>
      </c>
      <c r="AI379" s="263">
        <v>10.0</v>
      </c>
      <c r="AJ379" s="261">
        <v>0.0</v>
      </c>
      <c r="AK379" s="264">
        <v>-10.0</v>
      </c>
      <c r="AL379" s="114"/>
      <c r="AM379" s="265">
        <f>AK379+AM376</f>
        <v>1982.82</v>
      </c>
      <c r="AN379" s="266">
        <f>IF(AM379&gt;AN376,AM379,AN376)</f>
        <v>2072.03</v>
      </c>
      <c r="AO379" s="266">
        <f>AM379-AN379</f>
        <v>-89.21</v>
      </c>
      <c r="AP379" s="267">
        <f>AO379/AN379</f>
        <v>-0.04305439593</v>
      </c>
      <c r="AQ379" s="268">
        <f>AK379/AI379</f>
        <v>-1</v>
      </c>
      <c r="AR379" s="149"/>
      <c r="AS379" s="132"/>
      <c r="AT379" s="132"/>
      <c r="AU379" s="132"/>
      <c r="AV379" s="132"/>
      <c r="AW379" s="132"/>
      <c r="AX379" s="132"/>
      <c r="AY379" s="132"/>
      <c r="AZ379" s="132"/>
      <c r="BA379" s="132"/>
      <c r="BB379" s="132"/>
      <c r="BC379" s="132"/>
      <c r="BD379" s="132"/>
      <c r="BE379" s="132"/>
      <c r="BF379" s="132"/>
      <c r="BG379" s="132"/>
      <c r="BH379" s="132"/>
      <c r="BI379" s="132"/>
      <c r="BJ379" s="132"/>
      <c r="BK379" s="132"/>
      <c r="BL379" s="132"/>
      <c r="BM379" s="132"/>
      <c r="BN379" s="132"/>
    </row>
    <row r="380">
      <c r="A380" s="614" t="b">
        <v>0</v>
      </c>
      <c r="B380" s="215"/>
      <c r="C380" s="216"/>
      <c r="D380" s="217"/>
      <c r="E380" s="218"/>
      <c r="F380" s="219"/>
      <c r="G380" s="219"/>
      <c r="H380" s="98" t="str">
        <f>VLOOKUP(H379,VALIDATION!F:G,2,false)</f>
        <v>61fe7f9da4eaad5dc9770833</v>
      </c>
      <c r="I380" s="237">
        <v>2.2</v>
      </c>
      <c r="J380" s="237">
        <v>1.8</v>
      </c>
      <c r="K380" s="217"/>
      <c r="L380" s="217"/>
      <c r="M380" s="217"/>
      <c r="N380" s="287"/>
      <c r="O380" s="221">
        <v>2.0</v>
      </c>
      <c r="P380" s="222">
        <v>6.0</v>
      </c>
      <c r="Q380" s="298">
        <v>4.0</v>
      </c>
      <c r="R380" s="299">
        <v>6.0</v>
      </c>
      <c r="S380" s="225"/>
      <c r="T380" s="226"/>
      <c r="U380" s="227"/>
      <c r="V380" s="228"/>
      <c r="W380" s="229"/>
      <c r="X380" s="229"/>
      <c r="Y380" s="302"/>
      <c r="Z380" s="231"/>
      <c r="AA380" s="232"/>
      <c r="AB380" s="233"/>
      <c r="AC380" s="234"/>
      <c r="AD380" s="235" t="s">
        <v>142</v>
      </c>
      <c r="AE380" s="236"/>
      <c r="AF380" s="237"/>
      <c r="AG380" s="236"/>
      <c r="AH380" s="463"/>
      <c r="AI380" s="390"/>
      <c r="AJ380" s="236"/>
      <c r="AK380" s="391"/>
      <c r="AL380" s="114"/>
      <c r="AM380" s="278"/>
      <c r="AN380" s="98"/>
      <c r="AO380" s="98"/>
      <c r="AP380" s="116"/>
      <c r="AQ380" s="117"/>
      <c r="AR380" s="116"/>
      <c r="AS380" s="98"/>
      <c r="AT380" s="98"/>
      <c r="AU380" s="98"/>
      <c r="AV380" s="98"/>
      <c r="AW380" s="98"/>
      <c r="AX380" s="98"/>
      <c r="AY380" s="98"/>
      <c r="AZ380" s="98"/>
      <c r="BA380" s="98"/>
      <c r="BB380" s="98"/>
      <c r="BC380" s="98"/>
      <c r="BD380" s="98"/>
      <c r="BE380" s="98"/>
      <c r="BF380" s="98"/>
      <c r="BG380" s="98"/>
      <c r="BH380" s="98"/>
      <c r="BI380" s="98"/>
      <c r="BJ380" s="98"/>
      <c r="BK380" s="98"/>
      <c r="BL380" s="98"/>
      <c r="BM380" s="98"/>
      <c r="BN380" s="98"/>
    </row>
    <row r="381">
      <c r="A381" s="485" t="b">
        <v>0</v>
      </c>
      <c r="B381" s="247">
        <v>44601.0</v>
      </c>
      <c r="C381" s="248">
        <v>0.5044097222222222</v>
      </c>
      <c r="D381" s="249" t="s">
        <v>1021</v>
      </c>
      <c r="E381" s="517" t="s">
        <v>16</v>
      </c>
      <c r="F381" s="415" t="s">
        <v>136</v>
      </c>
      <c r="G381" s="251" t="s">
        <v>42</v>
      </c>
      <c r="H381" s="251" t="s">
        <v>232</v>
      </c>
      <c r="I381" s="251" t="s">
        <v>1022</v>
      </c>
      <c r="J381" s="251" t="s">
        <v>428</v>
      </c>
      <c r="K381" s="249" t="s">
        <v>1022</v>
      </c>
      <c r="L381" s="249"/>
      <c r="M381" s="249"/>
      <c r="N381" s="678" t="s">
        <v>1023</v>
      </c>
      <c r="O381" s="625">
        <v>3.0</v>
      </c>
      <c r="P381" s="626">
        <v>1.0</v>
      </c>
      <c r="Q381" s="627"/>
      <c r="R381" s="628"/>
      <c r="S381" s="629"/>
      <c r="T381" s="630"/>
      <c r="U381" s="631"/>
      <c r="V381" s="632"/>
      <c r="W381" s="633"/>
      <c r="X381" s="634"/>
      <c r="Y381" s="679">
        <v>30.0</v>
      </c>
      <c r="Z381" s="680">
        <v>15.0</v>
      </c>
      <c r="AA381" s="257" t="s">
        <v>133</v>
      </c>
      <c r="AB381" s="258">
        <v>1.0</v>
      </c>
      <c r="AC381" s="259">
        <v>0.4330439814814815</v>
      </c>
      <c r="AD381" s="260" t="s">
        <v>140</v>
      </c>
      <c r="AE381" s="261" t="s">
        <v>132</v>
      </c>
      <c r="AF381" s="251" t="s">
        <v>166</v>
      </c>
      <c r="AG381" s="261">
        <v>1.36</v>
      </c>
      <c r="AH381" s="464">
        <v>41.66</v>
      </c>
      <c r="AI381" s="263">
        <v>30.0</v>
      </c>
      <c r="AJ381" s="261">
        <v>0.0</v>
      </c>
      <c r="AK381" s="264">
        <v>-5.5</v>
      </c>
      <c r="AL381" s="114"/>
      <c r="AM381" s="265">
        <f>AK381+AM379</f>
        <v>1977.32</v>
      </c>
      <c r="AN381" s="266">
        <f>IF(AM381&gt;AN379,AM381,AN379)</f>
        <v>2072.03</v>
      </c>
      <c r="AO381" s="266">
        <f>AM381-AN381</f>
        <v>-94.71</v>
      </c>
      <c r="AP381" s="267">
        <f>AO381/AN381</f>
        <v>-0.04570879765</v>
      </c>
      <c r="AQ381" s="268">
        <f>AK381/AI381</f>
        <v>-0.1833333333</v>
      </c>
      <c r="AR381" s="149"/>
      <c r="AS381" s="132"/>
      <c r="AT381" s="132"/>
      <c r="AU381" s="132"/>
      <c r="AV381" s="132"/>
      <c r="AW381" s="132"/>
      <c r="AX381" s="132"/>
      <c r="AY381" s="132"/>
      <c r="AZ381" s="132"/>
      <c r="BA381" s="132"/>
      <c r="BB381" s="132"/>
      <c r="BC381" s="132"/>
      <c r="BD381" s="132"/>
      <c r="BE381" s="132"/>
      <c r="BF381" s="132"/>
      <c r="BG381" s="132"/>
      <c r="BH381" s="132"/>
      <c r="BI381" s="132"/>
      <c r="BJ381" s="132"/>
      <c r="BK381" s="132"/>
      <c r="BL381" s="132"/>
      <c r="BM381" s="132"/>
      <c r="BN381" s="132"/>
    </row>
    <row r="382">
      <c r="A382" s="484" t="b">
        <v>0</v>
      </c>
      <c r="B382" s="94"/>
      <c r="C382" s="95"/>
      <c r="D382" s="96"/>
      <c r="E382" s="97"/>
      <c r="F382" s="98"/>
      <c r="G382" s="98"/>
      <c r="H382" s="98" t="str">
        <f>VLOOKUP(H381,VALIDATION!F:G,2,false)</f>
        <v>6201b94aa4eaad5dc977097f</v>
      </c>
      <c r="I382" s="671">
        <v>2.15</v>
      </c>
      <c r="J382" s="672">
        <v>1.85</v>
      </c>
      <c r="K382" s="659"/>
      <c r="L382" s="659"/>
      <c r="M382" s="659"/>
      <c r="N382" s="681"/>
      <c r="O382" s="641">
        <v>5.0</v>
      </c>
      <c r="P382" s="642">
        <v>3.0</v>
      </c>
      <c r="Q382" s="643"/>
      <c r="R382" s="682"/>
      <c r="S382" s="645"/>
      <c r="T382" s="565"/>
      <c r="U382" s="647"/>
      <c r="V382" s="683"/>
      <c r="W382" s="649"/>
      <c r="X382" s="650"/>
      <c r="Y382" s="273">
        <v>0.0</v>
      </c>
      <c r="Z382" s="271">
        <v>0.0</v>
      </c>
      <c r="AA382" s="272" t="s">
        <v>132</v>
      </c>
      <c r="AB382" s="107">
        <v>2.0</v>
      </c>
      <c r="AC382" s="108">
        <v>0.4406712962962963</v>
      </c>
      <c r="AD382" s="273" t="s">
        <v>296</v>
      </c>
      <c r="AE382" s="274" t="s">
        <v>132</v>
      </c>
      <c r="AF382" s="99" t="s">
        <v>166</v>
      </c>
      <c r="AG382" s="274">
        <v>1.32</v>
      </c>
      <c r="AH382" s="411">
        <v>49.87</v>
      </c>
      <c r="AI382" s="112"/>
      <c r="AJ382" s="110"/>
      <c r="AK382" s="113"/>
      <c r="AL382" s="114"/>
      <c r="AM382" s="278"/>
      <c r="AN382" s="98"/>
      <c r="AO382" s="98"/>
      <c r="AP382" s="116"/>
      <c r="AQ382" s="117"/>
      <c r="AR382" s="116"/>
      <c r="AS382" s="98"/>
      <c r="AT382" s="98"/>
      <c r="AU382" s="98"/>
      <c r="AV382" s="98"/>
      <c r="AW382" s="98"/>
      <c r="AX382" s="98"/>
      <c r="AY382" s="98"/>
      <c r="AZ382" s="98"/>
      <c r="BA382" s="98"/>
      <c r="BB382" s="98"/>
      <c r="BC382" s="98"/>
      <c r="BD382" s="98"/>
      <c r="BE382" s="98"/>
      <c r="BF382" s="98"/>
      <c r="BG382" s="98"/>
      <c r="BH382" s="98"/>
      <c r="BI382" s="98"/>
      <c r="BJ382" s="98"/>
      <c r="BK382" s="98"/>
      <c r="BL382" s="98"/>
      <c r="BM382" s="98"/>
      <c r="BN382" s="98"/>
    </row>
    <row r="383">
      <c r="A383" s="485" t="b">
        <v>0</v>
      </c>
      <c r="B383" s="128"/>
      <c r="C383" s="129"/>
      <c r="D383" s="130"/>
      <c r="E383" s="131"/>
      <c r="F383" s="132"/>
      <c r="G383" s="132"/>
      <c r="H383" s="132"/>
      <c r="I383" s="684"/>
      <c r="J383" s="684"/>
      <c r="K383" s="639"/>
      <c r="L383" s="639"/>
      <c r="M383" s="639"/>
      <c r="N383" s="639"/>
      <c r="O383" s="685">
        <v>6.0</v>
      </c>
      <c r="P383" s="686">
        <v>3.0</v>
      </c>
      <c r="Q383" s="643"/>
      <c r="R383" s="644"/>
      <c r="S383" s="645"/>
      <c r="T383" s="646"/>
      <c r="U383" s="647"/>
      <c r="V383" s="648"/>
      <c r="W383" s="649"/>
      <c r="X383" s="650"/>
      <c r="Y383" s="206">
        <v>0.0</v>
      </c>
      <c r="Z383" s="204">
        <v>0.0</v>
      </c>
      <c r="AA383" s="140" t="s">
        <v>133</v>
      </c>
      <c r="AB383" s="141">
        <v>3.0</v>
      </c>
      <c r="AC383" s="142">
        <v>0.44327546296296294</v>
      </c>
      <c r="AD383" s="206" t="s">
        <v>245</v>
      </c>
      <c r="AE383" s="207" t="s">
        <v>132</v>
      </c>
      <c r="AF383" s="133" t="s">
        <v>133</v>
      </c>
      <c r="AG383" s="207">
        <v>1.27</v>
      </c>
      <c r="AH383" s="449">
        <v>3.28</v>
      </c>
      <c r="AI383" s="146"/>
      <c r="AJ383" s="144"/>
      <c r="AK383" s="147"/>
      <c r="AL383" s="114"/>
      <c r="AM383" s="211"/>
      <c r="AN383" s="132"/>
      <c r="AO383" s="132"/>
      <c r="AP383" s="149"/>
      <c r="AQ383" s="150"/>
      <c r="AR383" s="149"/>
      <c r="AS383" s="132"/>
      <c r="AT383" s="132"/>
      <c r="AU383" s="132"/>
      <c r="AV383" s="132"/>
      <c r="AW383" s="132"/>
      <c r="AX383" s="132"/>
      <c r="AY383" s="132"/>
      <c r="AZ383" s="132"/>
      <c r="BA383" s="132"/>
      <c r="BB383" s="132"/>
      <c r="BC383" s="132"/>
      <c r="BD383" s="132"/>
      <c r="BE383" s="132"/>
      <c r="BF383" s="132"/>
      <c r="BG383" s="132"/>
      <c r="BH383" s="132"/>
      <c r="BI383" s="132"/>
      <c r="BJ383" s="132"/>
      <c r="BK383" s="132"/>
      <c r="BL383" s="132"/>
      <c r="BM383" s="132"/>
      <c r="BN383" s="132"/>
    </row>
    <row r="384">
      <c r="A384" s="484" t="b">
        <v>0</v>
      </c>
      <c r="B384" s="94"/>
      <c r="C384" s="95"/>
      <c r="D384" s="96"/>
      <c r="E384" s="97"/>
      <c r="F384" s="98"/>
      <c r="G384" s="98"/>
      <c r="H384" s="98"/>
      <c r="I384" s="98"/>
      <c r="J384" s="98"/>
      <c r="K384" s="96"/>
      <c r="L384" s="96"/>
      <c r="M384" s="96"/>
      <c r="N384" s="270"/>
      <c r="O384" s="168">
        <v>6.0</v>
      </c>
      <c r="P384" s="169">
        <v>3.0</v>
      </c>
      <c r="Q384" s="196"/>
      <c r="R384" s="197"/>
      <c r="S384" s="198"/>
      <c r="T384" s="199"/>
      <c r="U384" s="200"/>
      <c r="V384" s="201"/>
      <c r="W384" s="202"/>
      <c r="X384" s="202"/>
      <c r="Y384" s="109"/>
      <c r="Z384" s="280"/>
      <c r="AA384" s="272" t="s">
        <v>133</v>
      </c>
      <c r="AB384" s="107">
        <v>4.0</v>
      </c>
      <c r="AC384" s="108">
        <v>0.44341435185185185</v>
      </c>
      <c r="AD384" s="273" t="s">
        <v>179</v>
      </c>
      <c r="AE384" s="274" t="s">
        <v>132</v>
      </c>
      <c r="AF384" s="99" t="s">
        <v>133</v>
      </c>
      <c r="AG384" s="274">
        <v>1.26</v>
      </c>
      <c r="AH384" s="411">
        <v>90.76</v>
      </c>
      <c r="AI384" s="112"/>
      <c r="AJ384" s="110"/>
      <c r="AK384" s="113"/>
      <c r="AL384" s="114"/>
      <c r="AM384" s="278"/>
      <c r="AN384" s="98"/>
      <c r="AO384" s="98"/>
      <c r="AP384" s="116"/>
      <c r="AQ384" s="117"/>
      <c r="AR384" s="116"/>
      <c r="AS384" s="98"/>
      <c r="AT384" s="98"/>
      <c r="AU384" s="98"/>
      <c r="AV384" s="98"/>
      <c r="AW384" s="98"/>
      <c r="AX384" s="98"/>
      <c r="AY384" s="98"/>
      <c r="AZ384" s="98"/>
      <c r="BA384" s="98"/>
      <c r="BB384" s="98"/>
      <c r="BC384" s="98"/>
      <c r="BD384" s="98"/>
      <c r="BE384" s="98"/>
      <c r="BF384" s="98"/>
      <c r="BG384" s="98"/>
      <c r="BH384" s="98"/>
      <c r="BI384" s="98"/>
      <c r="BJ384" s="98"/>
      <c r="BK384" s="98"/>
      <c r="BL384" s="98"/>
      <c r="BM384" s="98"/>
      <c r="BN384" s="98"/>
    </row>
    <row r="385">
      <c r="A385" s="485" t="b">
        <v>0</v>
      </c>
      <c r="B385" s="313"/>
      <c r="C385" s="314"/>
      <c r="D385" s="315"/>
      <c r="E385" s="316"/>
      <c r="F385" s="317"/>
      <c r="G385" s="317"/>
      <c r="H385" s="317"/>
      <c r="I385" s="317"/>
      <c r="J385" s="317"/>
      <c r="K385" s="315"/>
      <c r="L385" s="315"/>
      <c r="M385" s="315"/>
      <c r="N385" s="383"/>
      <c r="O385" s="221">
        <v>6.0</v>
      </c>
      <c r="P385" s="222">
        <v>3.0</v>
      </c>
      <c r="Q385" s="298">
        <v>3.0</v>
      </c>
      <c r="R385" s="299">
        <v>6.0</v>
      </c>
      <c r="S385" s="300">
        <v>7.0</v>
      </c>
      <c r="T385" s="301">
        <v>5.0</v>
      </c>
      <c r="U385" s="227"/>
      <c r="V385" s="228"/>
      <c r="W385" s="229"/>
      <c r="X385" s="229"/>
      <c r="Y385" s="342"/>
      <c r="Z385" s="323"/>
      <c r="AA385" s="324"/>
      <c r="AB385" s="343"/>
      <c r="AC385" s="326"/>
      <c r="AD385" s="322" t="s">
        <v>142</v>
      </c>
      <c r="AE385" s="327"/>
      <c r="AF385" s="328"/>
      <c r="AG385" s="327"/>
      <c r="AH385" s="444"/>
      <c r="AI385" s="384"/>
      <c r="AJ385" s="327"/>
      <c r="AK385" s="385"/>
      <c r="AL385" s="114"/>
      <c r="AM385" s="211"/>
      <c r="AN385" s="132"/>
      <c r="AO385" s="132"/>
      <c r="AP385" s="149"/>
      <c r="AQ385" s="150"/>
      <c r="AR385" s="149"/>
      <c r="AS385" s="132"/>
      <c r="AT385" s="132"/>
      <c r="AU385" s="132"/>
      <c r="AV385" s="132"/>
      <c r="AW385" s="132"/>
      <c r="AX385" s="132"/>
      <c r="AY385" s="132"/>
      <c r="AZ385" s="132"/>
      <c r="BA385" s="132"/>
      <c r="BB385" s="132"/>
      <c r="BC385" s="132"/>
      <c r="BD385" s="132"/>
      <c r="BE385" s="132"/>
      <c r="BF385" s="132"/>
      <c r="BG385" s="132"/>
      <c r="BH385" s="132"/>
      <c r="BI385" s="132"/>
      <c r="BJ385" s="132"/>
      <c r="BK385" s="132"/>
      <c r="BL385" s="132"/>
      <c r="BM385" s="132"/>
      <c r="BN385" s="132"/>
    </row>
    <row r="386">
      <c r="A386" s="484" t="b">
        <v>0</v>
      </c>
      <c r="B386" s="161">
        <v>44601.0</v>
      </c>
      <c r="C386" s="162">
        <v>0.46380787037037036</v>
      </c>
      <c r="D386" s="163" t="s">
        <v>1024</v>
      </c>
      <c r="E386" s="432" t="s">
        <v>16</v>
      </c>
      <c r="F386" s="409" t="s">
        <v>136</v>
      </c>
      <c r="G386" s="165" t="s">
        <v>45</v>
      </c>
      <c r="H386" s="165" t="s">
        <v>613</v>
      </c>
      <c r="I386" s="165" t="s">
        <v>1025</v>
      </c>
      <c r="J386" s="165" t="s">
        <v>1026</v>
      </c>
      <c r="K386" s="163" t="s">
        <v>1025</v>
      </c>
      <c r="L386" s="163"/>
      <c r="M386" s="163"/>
      <c r="N386" s="336" t="s">
        <v>1027</v>
      </c>
      <c r="O386" s="254">
        <v>3.0</v>
      </c>
      <c r="P386" s="255">
        <v>1.0</v>
      </c>
      <c r="Q386" s="170"/>
      <c r="R386" s="171"/>
      <c r="S386" s="172"/>
      <c r="T386" s="173"/>
      <c r="U386" s="174"/>
      <c r="V386" s="175"/>
      <c r="W386" s="176"/>
      <c r="X386" s="176"/>
      <c r="Y386" s="182">
        <v>30.0</v>
      </c>
      <c r="Z386" s="178">
        <v>0.0</v>
      </c>
      <c r="AA386" s="179" t="s">
        <v>133</v>
      </c>
      <c r="AB386" s="180">
        <v>1.0</v>
      </c>
      <c r="AC386" s="181">
        <v>0.4359722222222222</v>
      </c>
      <c r="AD386" s="182" t="s">
        <v>140</v>
      </c>
      <c r="AE386" s="183" t="s">
        <v>132</v>
      </c>
      <c r="AF386" s="165" t="s">
        <v>166</v>
      </c>
      <c r="AG386" s="183">
        <v>1.1</v>
      </c>
      <c r="AH386" s="446">
        <v>49.99</v>
      </c>
      <c r="AI386" s="185">
        <v>5.0</v>
      </c>
      <c r="AJ386" s="183">
        <v>0.0</v>
      </c>
      <c r="AK386" s="186">
        <v>-5.0</v>
      </c>
      <c r="AL386" s="114"/>
      <c r="AM386" s="188">
        <f>AK386+AM381</f>
        <v>1972.32</v>
      </c>
      <c r="AN386" s="189">
        <f>IF(AM386&gt;AN381,AM386,AN381)</f>
        <v>2072.03</v>
      </c>
      <c r="AO386" s="189">
        <f>AM386-AN386</f>
        <v>-99.71</v>
      </c>
      <c r="AP386" s="190">
        <f>AO386/AN386</f>
        <v>-0.04812189013</v>
      </c>
      <c r="AQ386" s="191">
        <f>AK386/AI386</f>
        <v>-1</v>
      </c>
      <c r="AR386" s="116"/>
      <c r="AS386" s="98"/>
      <c r="AT386" s="98"/>
      <c r="AU386" s="98"/>
      <c r="AV386" s="98"/>
      <c r="AW386" s="98"/>
      <c r="AX386" s="98"/>
      <c r="AY386" s="98"/>
      <c r="AZ386" s="98"/>
      <c r="BA386" s="98"/>
      <c r="BB386" s="98"/>
      <c r="BC386" s="98"/>
      <c r="BD386" s="98"/>
      <c r="BE386" s="98"/>
      <c r="BF386" s="98"/>
      <c r="BG386" s="98"/>
      <c r="BH386" s="98"/>
      <c r="BI386" s="98"/>
      <c r="BJ386" s="98"/>
      <c r="BK386" s="98"/>
      <c r="BL386" s="98"/>
      <c r="BM386" s="98"/>
      <c r="BN386" s="98"/>
    </row>
    <row r="387">
      <c r="A387" s="485" t="b">
        <v>0</v>
      </c>
      <c r="B387" s="313"/>
      <c r="C387" s="314"/>
      <c r="D387" s="315"/>
      <c r="E387" s="316"/>
      <c r="F387" s="317"/>
      <c r="G387" s="317"/>
      <c r="H387" s="132" t="str">
        <f>VLOOKUP(H386,VALIDATION!F:G,2,false)</f>
        <v>61fe7f84a4eaad5dc977082f</v>
      </c>
      <c r="I387" s="328">
        <v>1.25</v>
      </c>
      <c r="J387" s="328">
        <v>5.0</v>
      </c>
      <c r="K387" s="315"/>
      <c r="L387" s="315"/>
      <c r="M387" s="315"/>
      <c r="N387" s="383"/>
      <c r="O387" s="221">
        <v>6.0</v>
      </c>
      <c r="P387" s="222">
        <v>2.0</v>
      </c>
      <c r="Q387" s="298">
        <v>6.0</v>
      </c>
      <c r="R387" s="299">
        <v>1.0</v>
      </c>
      <c r="S387" s="225"/>
      <c r="T387" s="226"/>
      <c r="U387" s="227"/>
      <c r="V387" s="228"/>
      <c r="W387" s="229"/>
      <c r="X387" s="229"/>
      <c r="Y387" s="342"/>
      <c r="Z387" s="323"/>
      <c r="AA387" s="418"/>
      <c r="AB387" s="343"/>
      <c r="AC387" s="326"/>
      <c r="AD387" s="322" t="s">
        <v>142</v>
      </c>
      <c r="AE387" s="327"/>
      <c r="AF387" s="328"/>
      <c r="AG387" s="327"/>
      <c r="AH387" s="444"/>
      <c r="AI387" s="384"/>
      <c r="AJ387" s="327"/>
      <c r="AK387" s="385"/>
      <c r="AL387" s="114"/>
      <c r="AM387" s="211"/>
      <c r="AN387" s="132"/>
      <c r="AO387" s="132"/>
      <c r="AP387" s="149"/>
      <c r="AQ387" s="150"/>
      <c r="AR387" s="149"/>
      <c r="AS387" s="132"/>
      <c r="AT387" s="132"/>
      <c r="AU387" s="132"/>
      <c r="AV387" s="132"/>
      <c r="AW387" s="132"/>
      <c r="AX387" s="132"/>
      <c r="AY387" s="132"/>
      <c r="AZ387" s="132"/>
      <c r="BA387" s="132"/>
      <c r="BB387" s="132"/>
      <c r="BC387" s="132"/>
      <c r="BD387" s="132"/>
      <c r="BE387" s="132"/>
      <c r="BF387" s="132"/>
      <c r="BG387" s="132"/>
      <c r="BH387" s="132"/>
      <c r="BI387" s="132"/>
      <c r="BJ387" s="132"/>
      <c r="BK387" s="132"/>
      <c r="BL387" s="132"/>
      <c r="BM387" s="132"/>
      <c r="BN387" s="132"/>
    </row>
    <row r="388">
      <c r="A388" s="484" t="b">
        <v>0</v>
      </c>
      <c r="B388" s="161">
        <v>44601.0</v>
      </c>
      <c r="C388" s="162">
        <v>0.5007407407407407</v>
      </c>
      <c r="D388" s="163" t="s">
        <v>1028</v>
      </c>
      <c r="E388" s="432" t="s">
        <v>16</v>
      </c>
      <c r="F388" s="409" t="s">
        <v>136</v>
      </c>
      <c r="G388" s="165" t="s">
        <v>42</v>
      </c>
      <c r="H388" s="165" t="s">
        <v>623</v>
      </c>
      <c r="I388" s="165" t="s">
        <v>529</v>
      </c>
      <c r="J388" s="165" t="s">
        <v>1029</v>
      </c>
      <c r="K388" s="163" t="s">
        <v>1029</v>
      </c>
      <c r="L388" s="163"/>
      <c r="M388" s="163"/>
      <c r="N388" s="336" t="s">
        <v>906</v>
      </c>
      <c r="O388" s="434">
        <v>5.0</v>
      </c>
      <c r="P388" s="435">
        <v>3.0</v>
      </c>
      <c r="Q388" s="170"/>
      <c r="R388" s="171"/>
      <c r="S388" s="172"/>
      <c r="T388" s="173"/>
      <c r="U388" s="174"/>
      <c r="V388" s="175"/>
      <c r="W388" s="176"/>
      <c r="X388" s="176"/>
      <c r="Y388" s="436">
        <v>0.0</v>
      </c>
      <c r="Z388" s="437">
        <v>0.0</v>
      </c>
      <c r="AA388" s="179" t="s">
        <v>133</v>
      </c>
      <c r="AB388" s="180">
        <v>1.0</v>
      </c>
      <c r="AC388" s="181">
        <v>0.44627314814814817</v>
      </c>
      <c r="AD388" s="182" t="s">
        <v>140</v>
      </c>
      <c r="AE388" s="183" t="s">
        <v>132</v>
      </c>
      <c r="AF388" s="165" t="s">
        <v>166</v>
      </c>
      <c r="AG388" s="183">
        <v>1.31</v>
      </c>
      <c r="AH388" s="446">
        <v>24.19</v>
      </c>
      <c r="AI388" s="185">
        <v>30.0</v>
      </c>
      <c r="AJ388" s="183">
        <v>0.0</v>
      </c>
      <c r="AK388" s="186">
        <v>-1.53</v>
      </c>
      <c r="AL388" s="114"/>
      <c r="AM388" s="188">
        <f>AK388+AM386</f>
        <v>1970.79</v>
      </c>
      <c r="AN388" s="189">
        <f>IF(AM388&gt;AN386,AM388,AN386)</f>
        <v>2072.03</v>
      </c>
      <c r="AO388" s="189">
        <f>AM388-AN388</f>
        <v>-101.24</v>
      </c>
      <c r="AP388" s="190">
        <f>AO388/AN388</f>
        <v>-0.04886029642</v>
      </c>
      <c r="AQ388" s="191">
        <f>AK388/AI388</f>
        <v>-0.051</v>
      </c>
      <c r="AR388" s="116"/>
      <c r="AS388" s="98"/>
      <c r="AT388" s="98"/>
      <c r="AU388" s="98"/>
      <c r="AV388" s="98"/>
      <c r="AW388" s="98"/>
      <c r="AX388" s="98"/>
      <c r="AY388" s="98"/>
      <c r="AZ388" s="98"/>
      <c r="BA388" s="98"/>
      <c r="BB388" s="98"/>
      <c r="BC388" s="98"/>
      <c r="BD388" s="98"/>
      <c r="BE388" s="98"/>
      <c r="BF388" s="98"/>
      <c r="BG388" s="98"/>
      <c r="BH388" s="98"/>
      <c r="BI388" s="98"/>
      <c r="BJ388" s="98"/>
      <c r="BK388" s="98"/>
      <c r="BL388" s="98"/>
      <c r="BM388" s="98"/>
      <c r="BN388" s="98"/>
    </row>
    <row r="389">
      <c r="A389" s="485" t="b">
        <v>0</v>
      </c>
      <c r="B389" s="128"/>
      <c r="C389" s="129"/>
      <c r="D389" s="130"/>
      <c r="E389" s="131"/>
      <c r="F389" s="132"/>
      <c r="G389" s="132"/>
      <c r="H389" s="132" t="str">
        <f>VLOOKUP(H388,VALIDATION!F:G,2,false)</f>
        <v>61fe7f62a4eaad5dc977082b</v>
      </c>
      <c r="I389" s="133">
        <v>1.8</v>
      </c>
      <c r="J389" s="133">
        <v>2.2</v>
      </c>
      <c r="K389" s="130"/>
      <c r="L389" s="130"/>
      <c r="M389" s="130"/>
      <c r="N389" s="195"/>
      <c r="O389" s="542">
        <v>5.0</v>
      </c>
      <c r="P389" s="543">
        <v>3.0</v>
      </c>
      <c r="Q389" s="196"/>
      <c r="R389" s="197"/>
      <c r="S389" s="198"/>
      <c r="T389" s="199"/>
      <c r="U389" s="200"/>
      <c r="V389" s="201"/>
      <c r="W389" s="202"/>
      <c r="X389" s="202"/>
      <c r="Y389" s="539">
        <v>30.0</v>
      </c>
      <c r="Z389" s="545">
        <v>15.0</v>
      </c>
      <c r="AA389" s="205" t="s">
        <v>133</v>
      </c>
      <c r="AB389" s="141">
        <v>2.0</v>
      </c>
      <c r="AC389" s="142">
        <v>0.4472800925925926</v>
      </c>
      <c r="AD389" s="206" t="s">
        <v>296</v>
      </c>
      <c r="AE389" s="207" t="s">
        <v>132</v>
      </c>
      <c r="AF389" s="133" t="s">
        <v>166</v>
      </c>
      <c r="AG389" s="207">
        <v>1.31</v>
      </c>
      <c r="AH389" s="449">
        <v>24.19</v>
      </c>
      <c r="AI389" s="146"/>
      <c r="AJ389" s="144"/>
      <c r="AK389" s="147"/>
      <c r="AL389" s="114"/>
      <c r="AM389" s="211"/>
      <c r="AN389" s="132"/>
      <c r="AO389" s="132"/>
      <c r="AP389" s="149"/>
      <c r="AQ389" s="150"/>
      <c r="AR389" s="149"/>
      <c r="AS389" s="132"/>
      <c r="AT389" s="132"/>
      <c r="AU389" s="132"/>
      <c r="AV389" s="132"/>
      <c r="AW389" s="132"/>
      <c r="AX389" s="132"/>
      <c r="AY389" s="132"/>
      <c r="AZ389" s="132"/>
      <c r="BA389" s="132"/>
      <c r="BB389" s="132"/>
      <c r="BC389" s="132"/>
      <c r="BD389" s="132"/>
      <c r="BE389" s="132"/>
      <c r="BF389" s="132"/>
      <c r="BG389" s="132"/>
      <c r="BH389" s="132"/>
      <c r="BI389" s="132"/>
      <c r="BJ389" s="132"/>
      <c r="BK389" s="132"/>
      <c r="BL389" s="132"/>
      <c r="BM389" s="132"/>
      <c r="BN389" s="132"/>
    </row>
    <row r="390">
      <c r="A390" s="484" t="b">
        <v>0</v>
      </c>
      <c r="B390" s="94"/>
      <c r="C390" s="95"/>
      <c r="D390" s="96"/>
      <c r="E390" s="97"/>
      <c r="F390" s="98"/>
      <c r="G390" s="98"/>
      <c r="H390" s="98"/>
      <c r="I390" s="99"/>
      <c r="J390" s="99"/>
      <c r="K390" s="96"/>
      <c r="L390" s="96"/>
      <c r="M390" s="96"/>
      <c r="N390" s="270"/>
      <c r="O390" s="542">
        <v>6.0</v>
      </c>
      <c r="P390" s="543">
        <v>3.0</v>
      </c>
      <c r="Q390" s="196"/>
      <c r="R390" s="197"/>
      <c r="S390" s="198"/>
      <c r="T390" s="199"/>
      <c r="U390" s="200"/>
      <c r="V390" s="201"/>
      <c r="W390" s="202"/>
      <c r="X390" s="202"/>
      <c r="Y390" s="273">
        <v>0.0</v>
      </c>
      <c r="Z390" s="271">
        <v>0.0</v>
      </c>
      <c r="AA390" s="272" t="s">
        <v>132</v>
      </c>
      <c r="AB390" s="107">
        <v>3.0</v>
      </c>
      <c r="AC390" s="108">
        <v>0.44828703703703704</v>
      </c>
      <c r="AD390" s="273" t="s">
        <v>179</v>
      </c>
      <c r="AE390" s="274" t="s">
        <v>132</v>
      </c>
      <c r="AF390" s="99" t="s">
        <v>133</v>
      </c>
      <c r="AG390" s="274">
        <v>1.27</v>
      </c>
      <c r="AH390" s="411">
        <v>49.91</v>
      </c>
      <c r="AI390" s="112"/>
      <c r="AJ390" s="110"/>
      <c r="AK390" s="113"/>
      <c r="AL390" s="114"/>
      <c r="AM390" s="278"/>
      <c r="AN390" s="98"/>
      <c r="AO390" s="98"/>
      <c r="AP390" s="116"/>
      <c r="AQ390" s="117"/>
      <c r="AR390" s="116"/>
      <c r="AS390" s="98"/>
      <c r="AT390" s="98"/>
      <c r="AU390" s="98"/>
      <c r="AV390" s="98"/>
      <c r="AW390" s="98"/>
      <c r="AX390" s="98"/>
      <c r="AY390" s="98"/>
      <c r="AZ390" s="98"/>
      <c r="BA390" s="98"/>
      <c r="BB390" s="98"/>
      <c r="BC390" s="98"/>
      <c r="BD390" s="98"/>
      <c r="BE390" s="98"/>
      <c r="BF390" s="98"/>
      <c r="BG390" s="98"/>
      <c r="BH390" s="98"/>
      <c r="BI390" s="98"/>
      <c r="BJ390" s="98"/>
      <c r="BK390" s="98"/>
      <c r="BL390" s="98"/>
      <c r="BM390" s="98"/>
      <c r="BN390" s="98"/>
    </row>
    <row r="391">
      <c r="A391" s="485" t="b">
        <v>0</v>
      </c>
      <c r="B391" s="313"/>
      <c r="C391" s="314"/>
      <c r="D391" s="315"/>
      <c r="E391" s="316"/>
      <c r="F391" s="317"/>
      <c r="G391" s="317"/>
      <c r="H391" s="317"/>
      <c r="I391" s="328"/>
      <c r="J391" s="328"/>
      <c r="K391" s="315"/>
      <c r="L391" s="315"/>
      <c r="M391" s="315"/>
      <c r="N391" s="383"/>
      <c r="O391" s="221">
        <v>6.0</v>
      </c>
      <c r="P391" s="222">
        <v>3.0</v>
      </c>
      <c r="Q391" s="298">
        <v>3.0</v>
      </c>
      <c r="R391" s="299">
        <v>6.0</v>
      </c>
      <c r="S391" s="300">
        <v>2.0</v>
      </c>
      <c r="T391" s="301">
        <v>6.0</v>
      </c>
      <c r="U391" s="227"/>
      <c r="V391" s="228"/>
      <c r="W391" s="229"/>
      <c r="X391" s="229"/>
      <c r="Y391" s="342"/>
      <c r="Z391" s="323"/>
      <c r="AA391" s="324"/>
      <c r="AB391" s="343"/>
      <c r="AC391" s="326"/>
      <c r="AD391" s="322" t="s">
        <v>142</v>
      </c>
      <c r="AE391" s="327"/>
      <c r="AF391" s="328"/>
      <c r="AG391" s="327"/>
      <c r="AH391" s="444"/>
      <c r="AI391" s="384"/>
      <c r="AJ391" s="327"/>
      <c r="AK391" s="385"/>
      <c r="AL391" s="114"/>
      <c r="AM391" s="211"/>
      <c r="AN391" s="132"/>
      <c r="AO391" s="132"/>
      <c r="AP391" s="149"/>
      <c r="AQ391" s="150"/>
      <c r="AR391" s="149"/>
      <c r="AS391" s="132"/>
      <c r="AT391" s="132"/>
      <c r="AU391" s="132"/>
      <c r="AV391" s="132"/>
      <c r="AW391" s="132"/>
      <c r="AX391" s="132"/>
      <c r="AY391" s="132"/>
      <c r="AZ391" s="132"/>
      <c r="BA391" s="132"/>
      <c r="BB391" s="132"/>
      <c r="BC391" s="132"/>
      <c r="BD391" s="132"/>
      <c r="BE391" s="132"/>
      <c r="BF391" s="132"/>
      <c r="BG391" s="132"/>
      <c r="BH391" s="132"/>
      <c r="BI391" s="132"/>
      <c r="BJ391" s="132"/>
      <c r="BK391" s="132"/>
      <c r="BL391" s="132"/>
      <c r="BM391" s="132"/>
      <c r="BN391" s="132"/>
    </row>
    <row r="392">
      <c r="A392" s="484" t="b">
        <v>0</v>
      </c>
      <c r="B392" s="161">
        <v>44601.0</v>
      </c>
      <c r="C392" s="162">
        <v>0.5350462962962963</v>
      </c>
      <c r="D392" s="163" t="s">
        <v>1030</v>
      </c>
      <c r="E392" s="432" t="s">
        <v>16</v>
      </c>
      <c r="F392" s="409" t="s">
        <v>136</v>
      </c>
      <c r="G392" s="165" t="s">
        <v>42</v>
      </c>
      <c r="H392" s="165" t="s">
        <v>623</v>
      </c>
      <c r="I392" s="621" t="s">
        <v>1031</v>
      </c>
      <c r="J392" s="622" t="s">
        <v>555</v>
      </c>
      <c r="K392" s="163" t="s">
        <v>555</v>
      </c>
      <c r="L392" s="163"/>
      <c r="M392" s="163"/>
      <c r="N392" s="336" t="s">
        <v>860</v>
      </c>
      <c r="O392" s="673">
        <v>2.0</v>
      </c>
      <c r="P392" s="674">
        <v>5.0</v>
      </c>
      <c r="Q392" s="627"/>
      <c r="R392" s="628"/>
      <c r="S392" s="629"/>
      <c r="T392" s="630"/>
      <c r="U392" s="631"/>
      <c r="V392" s="632"/>
      <c r="W392" s="633"/>
      <c r="X392" s="634"/>
      <c r="Y392" s="635">
        <v>0.0</v>
      </c>
      <c r="Z392" s="636">
        <v>30.0</v>
      </c>
      <c r="AA392" s="636" t="s">
        <v>132</v>
      </c>
      <c r="AB392" s="180">
        <v>1.0</v>
      </c>
      <c r="AC392" s="181">
        <v>0.5058796296296296</v>
      </c>
      <c r="AD392" s="182" t="s">
        <v>140</v>
      </c>
      <c r="AE392" s="183" t="s">
        <v>132</v>
      </c>
      <c r="AF392" s="165" t="s">
        <v>166</v>
      </c>
      <c r="AG392" s="183">
        <v>1.31</v>
      </c>
      <c r="AH392" s="446">
        <v>45.45</v>
      </c>
      <c r="AI392" s="185">
        <v>15.0</v>
      </c>
      <c r="AJ392" s="183">
        <v>0.0</v>
      </c>
      <c r="AK392" s="186">
        <v>-1.8</v>
      </c>
      <c r="AL392" s="114"/>
      <c r="AM392" s="188">
        <f>AK392+AM388</f>
        <v>1968.99</v>
      </c>
      <c r="AN392" s="189">
        <f>IF(AM392&gt;AN388,AM392,AN388)</f>
        <v>2072.03</v>
      </c>
      <c r="AO392" s="189">
        <f>AM392-AN392</f>
        <v>-103.04</v>
      </c>
      <c r="AP392" s="190">
        <f>AO392/AN392</f>
        <v>-0.04972900972</v>
      </c>
      <c r="AQ392" s="191">
        <f>AK392/AI392</f>
        <v>-0.12</v>
      </c>
      <c r="AR392" s="116"/>
      <c r="AS392" s="98"/>
      <c r="AT392" s="98"/>
      <c r="AU392" s="98"/>
      <c r="AV392" s="98"/>
      <c r="AW392" s="98"/>
      <c r="AX392" s="98"/>
      <c r="AY392" s="98"/>
      <c r="AZ392" s="98"/>
      <c r="BA392" s="98"/>
      <c r="BB392" s="98"/>
      <c r="BC392" s="98"/>
      <c r="BD392" s="98"/>
      <c r="BE392" s="98"/>
      <c r="BF392" s="98"/>
      <c r="BG392" s="98"/>
      <c r="BH392" s="98"/>
      <c r="BI392" s="98"/>
      <c r="BJ392" s="98"/>
      <c r="BK392" s="98"/>
      <c r="BL392" s="98"/>
      <c r="BM392" s="98"/>
      <c r="BN392" s="98"/>
    </row>
    <row r="393">
      <c r="A393" s="485" t="b">
        <v>0</v>
      </c>
      <c r="B393" s="128"/>
      <c r="C393" s="129"/>
      <c r="D393" s="130"/>
      <c r="E393" s="131"/>
      <c r="F393" s="132"/>
      <c r="G393" s="132"/>
      <c r="H393" s="132" t="str">
        <f>VLOOKUP(H392,VALIDATION!F:G,2,false)</f>
        <v>61fe7f62a4eaad5dc977082b</v>
      </c>
      <c r="I393" s="637">
        <v>1.88</v>
      </c>
      <c r="J393" s="638">
        <v>2.1</v>
      </c>
      <c r="K393" s="130"/>
      <c r="L393" s="130"/>
      <c r="M393" s="130"/>
      <c r="N393" s="195"/>
      <c r="O393" s="677">
        <v>2.0</v>
      </c>
      <c r="P393" s="661">
        <v>6.0</v>
      </c>
      <c r="Q393" s="643"/>
      <c r="R393" s="644"/>
      <c r="S393" s="645"/>
      <c r="T393" s="646"/>
      <c r="U393" s="647"/>
      <c r="V393" s="648"/>
      <c r="W393" s="649"/>
      <c r="X393" s="650"/>
      <c r="Y393" s="637">
        <v>0.0</v>
      </c>
      <c r="Z393" s="651">
        <v>0.0</v>
      </c>
      <c r="AA393" s="651" t="s">
        <v>133</v>
      </c>
      <c r="AB393" s="420"/>
      <c r="AC393" s="142">
        <v>0.508449074074074</v>
      </c>
      <c r="AD393" s="206" t="s">
        <v>179</v>
      </c>
      <c r="AE393" s="207" t="s">
        <v>132</v>
      </c>
      <c r="AF393" s="133" t="s">
        <v>133</v>
      </c>
      <c r="AG393" s="207">
        <v>1.26</v>
      </c>
      <c r="AH393" s="449">
        <v>47.25</v>
      </c>
      <c r="AI393" s="146"/>
      <c r="AJ393" s="144"/>
      <c r="AK393" s="147"/>
      <c r="AL393" s="114"/>
      <c r="AM393" s="211"/>
      <c r="AN393" s="132"/>
      <c r="AO393" s="132"/>
      <c r="AP393" s="149"/>
      <c r="AQ393" s="150"/>
      <c r="AR393" s="149"/>
      <c r="AS393" s="132"/>
      <c r="AT393" s="132"/>
      <c r="AU393" s="132"/>
      <c r="AV393" s="132"/>
      <c r="AW393" s="132"/>
      <c r="AX393" s="132"/>
      <c r="AY393" s="132"/>
      <c r="AZ393" s="132"/>
      <c r="BA393" s="132"/>
      <c r="BB393" s="132"/>
      <c r="BC393" s="132"/>
      <c r="BD393" s="132"/>
      <c r="BE393" s="132"/>
      <c r="BF393" s="132"/>
      <c r="BG393" s="132"/>
      <c r="BH393" s="132"/>
      <c r="BI393" s="132"/>
      <c r="BJ393" s="132"/>
      <c r="BK393" s="132"/>
      <c r="BL393" s="132"/>
      <c r="BM393" s="132"/>
      <c r="BN393" s="132"/>
    </row>
    <row r="394">
      <c r="A394" s="484" t="b">
        <v>0</v>
      </c>
      <c r="B394" s="94"/>
      <c r="C394" s="95"/>
      <c r="D394" s="96"/>
      <c r="E394" s="97"/>
      <c r="F394" s="98"/>
      <c r="G394" s="98"/>
      <c r="H394" s="98"/>
      <c r="I394" s="99"/>
      <c r="J394" s="99"/>
      <c r="K394" s="96"/>
      <c r="L394" s="96"/>
      <c r="M394" s="96"/>
      <c r="N394" s="270"/>
      <c r="O394" s="168">
        <v>2.0</v>
      </c>
      <c r="P394" s="169">
        <v>6.0</v>
      </c>
      <c r="Q394" s="294">
        <v>3.0</v>
      </c>
      <c r="R394" s="295">
        <v>6.0</v>
      </c>
      <c r="S394" s="198"/>
      <c r="T394" s="199"/>
      <c r="U394" s="200"/>
      <c r="V394" s="201"/>
      <c r="W394" s="202"/>
      <c r="X394" s="202"/>
      <c r="Y394" s="273"/>
      <c r="Z394" s="271"/>
      <c r="AA394" s="272"/>
      <c r="AB394" s="281"/>
      <c r="AC394" s="282"/>
      <c r="AD394" s="273" t="s">
        <v>142</v>
      </c>
      <c r="AE394" s="110"/>
      <c r="AF394" s="99"/>
      <c r="AG394" s="110"/>
      <c r="AH394" s="427"/>
      <c r="AI394" s="390"/>
      <c r="AJ394" s="236"/>
      <c r="AK394" s="391"/>
      <c r="AL394" s="114"/>
      <c r="AM394" s="278"/>
      <c r="AN394" s="98"/>
      <c r="AO394" s="98"/>
      <c r="AP394" s="116"/>
      <c r="AQ394" s="117"/>
      <c r="AR394" s="116"/>
      <c r="AS394" s="98"/>
      <c r="AT394" s="98"/>
      <c r="AU394" s="98"/>
      <c r="AV394" s="98"/>
      <c r="AW394" s="98"/>
      <c r="AX394" s="98"/>
      <c r="AY394" s="98"/>
      <c r="AZ394" s="98"/>
      <c r="BA394" s="98"/>
      <c r="BB394" s="98"/>
      <c r="BC394" s="98"/>
      <c r="BD394" s="98"/>
      <c r="BE394" s="98"/>
      <c r="BF394" s="98"/>
      <c r="BG394" s="98"/>
      <c r="BH394" s="98"/>
      <c r="BI394" s="98"/>
      <c r="BJ394" s="98"/>
      <c r="BK394" s="98"/>
      <c r="BL394" s="98"/>
      <c r="BM394" s="98"/>
      <c r="BN394" s="98"/>
    </row>
    <row r="395">
      <c r="A395" s="616" t="b">
        <v>0</v>
      </c>
      <c r="B395" s="247">
        <v>44601.0</v>
      </c>
      <c r="C395" s="248">
        <v>0.8015393518518519</v>
      </c>
      <c r="D395" s="249" t="s">
        <v>1032</v>
      </c>
      <c r="E395" s="517" t="s">
        <v>16</v>
      </c>
      <c r="F395" s="415" t="s">
        <v>136</v>
      </c>
      <c r="G395" s="251" t="s">
        <v>43</v>
      </c>
      <c r="H395" s="251" t="s">
        <v>227</v>
      </c>
      <c r="I395" s="251" t="s">
        <v>908</v>
      </c>
      <c r="J395" s="251" t="s">
        <v>657</v>
      </c>
      <c r="K395" s="249" t="s">
        <v>908</v>
      </c>
      <c r="L395" s="249"/>
      <c r="M395" s="249"/>
      <c r="N395" s="286" t="s">
        <v>839</v>
      </c>
      <c r="O395" s="254">
        <v>4.0</v>
      </c>
      <c r="P395" s="255">
        <v>6.0</v>
      </c>
      <c r="Q395" s="284">
        <v>7.0</v>
      </c>
      <c r="R395" s="285">
        <v>5.0</v>
      </c>
      <c r="S395" s="292">
        <v>5.0</v>
      </c>
      <c r="T395" s="293">
        <v>4.0</v>
      </c>
      <c r="U395" s="174"/>
      <c r="V395" s="175"/>
      <c r="W395" s="176"/>
      <c r="X395" s="176"/>
      <c r="Y395" s="260">
        <v>0.0</v>
      </c>
      <c r="Z395" s="256">
        <v>0.0</v>
      </c>
      <c r="AA395" s="257" t="s">
        <v>132</v>
      </c>
      <c r="AB395" s="258">
        <v>1.0</v>
      </c>
      <c r="AC395" s="259">
        <v>0.798125</v>
      </c>
      <c r="AD395" s="260" t="s">
        <v>140</v>
      </c>
      <c r="AE395" s="261" t="s">
        <v>132</v>
      </c>
      <c r="AF395" s="251" t="s">
        <v>166</v>
      </c>
      <c r="AG395" s="261">
        <v>1.15</v>
      </c>
      <c r="AH395" s="687">
        <v>33.33</v>
      </c>
      <c r="AI395" s="207">
        <v>5.0</v>
      </c>
      <c r="AJ395" s="207">
        <v>0.0</v>
      </c>
      <c r="AK395" s="210">
        <v>-5.0</v>
      </c>
      <c r="AL395" s="114"/>
      <c r="AM395" s="265">
        <f>AK395+AM392</f>
        <v>1963.99</v>
      </c>
      <c r="AN395" s="266">
        <f>IF(AM395&gt;AN392,AM395,AN392)</f>
        <v>2072.03</v>
      </c>
      <c r="AO395" s="266">
        <f>AM395-AN395</f>
        <v>-108.04</v>
      </c>
      <c r="AP395" s="267">
        <f>AO395/AN395</f>
        <v>-0.05214210219</v>
      </c>
      <c r="AQ395" s="268">
        <f>AK395/AI395</f>
        <v>-1</v>
      </c>
      <c r="AR395" s="149"/>
      <c r="AS395" s="132"/>
      <c r="AT395" s="132"/>
      <c r="AU395" s="132"/>
      <c r="AV395" s="132"/>
      <c r="AW395" s="132"/>
      <c r="AX395" s="132"/>
      <c r="AY395" s="132"/>
      <c r="AZ395" s="132"/>
      <c r="BA395" s="132"/>
      <c r="BB395" s="132"/>
      <c r="BC395" s="132"/>
      <c r="BD395" s="132"/>
      <c r="BE395" s="132"/>
      <c r="BF395" s="132"/>
      <c r="BG395" s="132"/>
      <c r="BH395" s="132"/>
      <c r="BI395" s="132"/>
      <c r="BJ395" s="132"/>
      <c r="BK395" s="132"/>
      <c r="BL395" s="132"/>
      <c r="BM395" s="132"/>
      <c r="BN395" s="132"/>
    </row>
    <row r="396">
      <c r="A396" s="614" t="b">
        <v>0</v>
      </c>
      <c r="B396" s="215"/>
      <c r="C396" s="216"/>
      <c r="D396" s="217"/>
      <c r="E396" s="218"/>
      <c r="F396" s="219"/>
      <c r="G396" s="219"/>
      <c r="H396" s="98" t="str">
        <f>VLOOKUP(H395,VALIDATION!F:G,2,false)</f>
        <v>61fe7f9da4eaad5dc9770833</v>
      </c>
      <c r="I396" s="237">
        <v>2.04</v>
      </c>
      <c r="J396" s="237">
        <v>1.95</v>
      </c>
      <c r="K396" s="217"/>
      <c r="L396" s="217"/>
      <c r="M396" s="217"/>
      <c r="N396" s="220"/>
      <c r="O396" s="221">
        <v>4.0</v>
      </c>
      <c r="P396" s="222">
        <v>6.0</v>
      </c>
      <c r="Q396" s="298">
        <v>7.0</v>
      </c>
      <c r="R396" s="299">
        <v>5.0</v>
      </c>
      <c r="S396" s="300">
        <v>6.0</v>
      </c>
      <c r="T396" s="301">
        <v>4.0</v>
      </c>
      <c r="U396" s="227"/>
      <c r="V396" s="228"/>
      <c r="W396" s="229"/>
      <c r="X396" s="229"/>
      <c r="Y396" s="302"/>
      <c r="Z396" s="231"/>
      <c r="AA396" s="232"/>
      <c r="AB396" s="233"/>
      <c r="AC396" s="234"/>
      <c r="AD396" s="235" t="s">
        <v>142</v>
      </c>
      <c r="AE396" s="236"/>
      <c r="AF396" s="237"/>
      <c r="AG396" s="236"/>
      <c r="AH396" s="688"/>
      <c r="AI396" s="110"/>
      <c r="AJ396" s="110"/>
      <c r="AK396" s="113"/>
      <c r="AL396" s="114"/>
      <c r="AM396" s="278"/>
      <c r="AN396" s="98"/>
      <c r="AO396" s="98"/>
      <c r="AP396" s="116"/>
      <c r="AQ396" s="117"/>
      <c r="AR396" s="116"/>
      <c r="AS396" s="98"/>
      <c r="AT396" s="98"/>
      <c r="AU396" s="98"/>
      <c r="AV396" s="98"/>
      <c r="AW396" s="98"/>
      <c r="AX396" s="98"/>
      <c r="AY396" s="98"/>
      <c r="AZ396" s="98"/>
      <c r="BA396" s="98"/>
      <c r="BB396" s="98"/>
      <c r="BC396" s="98"/>
      <c r="BD396" s="98"/>
      <c r="BE396" s="98"/>
      <c r="BF396" s="98"/>
      <c r="BG396" s="98"/>
      <c r="BH396" s="98"/>
      <c r="BI396" s="98"/>
      <c r="BJ396" s="98"/>
      <c r="BK396" s="98"/>
      <c r="BL396" s="98"/>
      <c r="BM396" s="98"/>
      <c r="BN396" s="98"/>
    </row>
    <row r="397">
      <c r="A397" s="485" t="b">
        <v>0</v>
      </c>
      <c r="B397" s="247">
        <v>44601.0</v>
      </c>
      <c r="C397" s="248">
        <v>0.8490625</v>
      </c>
      <c r="D397" s="249" t="s">
        <v>1033</v>
      </c>
      <c r="E397" s="517" t="s">
        <v>16</v>
      </c>
      <c r="F397" s="415" t="s">
        <v>136</v>
      </c>
      <c r="G397" s="251" t="s">
        <v>42</v>
      </c>
      <c r="H397" s="251" t="s">
        <v>623</v>
      </c>
      <c r="I397" s="251" t="s">
        <v>355</v>
      </c>
      <c r="J397" s="251" t="s">
        <v>1034</v>
      </c>
      <c r="K397" s="249" t="s">
        <v>1034</v>
      </c>
      <c r="L397" s="249"/>
      <c r="M397" s="249"/>
      <c r="N397" s="286" t="s">
        <v>860</v>
      </c>
      <c r="O397" s="254">
        <v>6.0</v>
      </c>
      <c r="P397" s="255">
        <v>6.0</v>
      </c>
      <c r="Q397" s="284" t="s">
        <v>1035</v>
      </c>
      <c r="R397" s="285"/>
      <c r="S397" s="292"/>
      <c r="T397" s="173"/>
      <c r="U397" s="174"/>
      <c r="V397" s="175"/>
      <c r="W397" s="176"/>
      <c r="X397" s="176"/>
      <c r="Y397" s="260">
        <v>0.0</v>
      </c>
      <c r="Z397" s="256">
        <v>3.0</v>
      </c>
      <c r="AA397" s="257" t="s">
        <v>133</v>
      </c>
      <c r="AB397" s="258">
        <v>1.0</v>
      </c>
      <c r="AC397" s="259">
        <v>0.8179050925925926</v>
      </c>
      <c r="AD397" s="260" t="s">
        <v>140</v>
      </c>
      <c r="AE397" s="261" t="s">
        <v>133</v>
      </c>
      <c r="AF397" s="251" t="s">
        <v>166</v>
      </c>
      <c r="AG397" s="261">
        <v>1.34</v>
      </c>
      <c r="AH397" s="464">
        <v>44.12</v>
      </c>
      <c r="AI397" s="263">
        <v>15.0</v>
      </c>
      <c r="AJ397" s="261">
        <v>0.0</v>
      </c>
      <c r="AK397" s="264">
        <v>-2.06</v>
      </c>
      <c r="AL397" s="114"/>
      <c r="AM397" s="265">
        <f>AK397+AM395</f>
        <v>1961.93</v>
      </c>
      <c r="AN397" s="266">
        <f>IF(AM397&gt;AN395,AM397,AN395)</f>
        <v>2072.03</v>
      </c>
      <c r="AO397" s="266">
        <f>AM397-AN397</f>
        <v>-110.1</v>
      </c>
      <c r="AP397" s="267">
        <f>AO397/AN397</f>
        <v>-0.05313629629</v>
      </c>
      <c r="AQ397" s="268">
        <f>AK397/AI397</f>
        <v>-0.1373333333</v>
      </c>
      <c r="AR397" s="149"/>
      <c r="AS397" s="132"/>
      <c r="AT397" s="132"/>
      <c r="AU397" s="132"/>
      <c r="AV397" s="132"/>
      <c r="AW397" s="132"/>
      <c r="AX397" s="132"/>
      <c r="AY397" s="132"/>
      <c r="AZ397" s="132"/>
      <c r="BA397" s="132"/>
      <c r="BB397" s="132"/>
      <c r="BC397" s="132"/>
      <c r="BD397" s="132"/>
      <c r="BE397" s="132"/>
      <c r="BF397" s="132"/>
      <c r="BG397" s="132"/>
      <c r="BH397" s="132"/>
      <c r="BI397" s="132"/>
      <c r="BJ397" s="132"/>
      <c r="BK397" s="132"/>
      <c r="BL397" s="132"/>
      <c r="BM397" s="132"/>
      <c r="BN397" s="132"/>
    </row>
    <row r="398">
      <c r="A398" s="484" t="b">
        <v>0</v>
      </c>
      <c r="B398" s="94"/>
      <c r="C398" s="95"/>
      <c r="D398" s="96"/>
      <c r="E398" s="97"/>
      <c r="F398" s="98"/>
      <c r="G398" s="98"/>
      <c r="H398" s="98" t="str">
        <f>VLOOKUP(H397,VALIDATION!F:G,2,false)</f>
        <v>61fe7f62a4eaad5dc977082b</v>
      </c>
      <c r="I398" s="99">
        <v>2.28</v>
      </c>
      <c r="J398" s="99">
        <v>1.78</v>
      </c>
      <c r="K398" s="96"/>
      <c r="L398" s="96"/>
      <c r="M398" s="96"/>
      <c r="N398" s="270"/>
      <c r="O398" s="168">
        <v>6.0</v>
      </c>
      <c r="P398" s="169">
        <v>7.0</v>
      </c>
      <c r="Q398" s="196"/>
      <c r="R398" s="197"/>
      <c r="S398" s="198"/>
      <c r="T398" s="199"/>
      <c r="U398" s="200"/>
      <c r="V398" s="201"/>
      <c r="W398" s="202"/>
      <c r="X398" s="202"/>
      <c r="Y398" s="273">
        <v>0.0</v>
      </c>
      <c r="Z398" s="271">
        <v>0.0</v>
      </c>
      <c r="AA398" s="272" t="s">
        <v>132</v>
      </c>
      <c r="AB398" s="107">
        <v>2.0</v>
      </c>
      <c r="AC398" s="108">
        <v>0.824675925925926</v>
      </c>
      <c r="AD398" s="273" t="s">
        <v>179</v>
      </c>
      <c r="AE398" s="274" t="s">
        <v>133</v>
      </c>
      <c r="AF398" s="99" t="s">
        <v>133</v>
      </c>
      <c r="AG398" s="274">
        <v>1.28</v>
      </c>
      <c r="AH398" s="411">
        <v>46.19</v>
      </c>
      <c r="AI398" s="112"/>
      <c r="AJ398" s="110"/>
      <c r="AK398" s="113"/>
      <c r="AL398" s="114"/>
      <c r="AM398" s="278"/>
      <c r="AN398" s="98"/>
      <c r="AO398" s="98"/>
      <c r="AP398" s="116"/>
      <c r="AQ398" s="117"/>
      <c r="AR398" s="116"/>
      <c r="AS398" s="98"/>
      <c r="AT398" s="98"/>
      <c r="AU398" s="98"/>
      <c r="AV398" s="98"/>
      <c r="AW398" s="98"/>
      <c r="AX398" s="98"/>
      <c r="AY398" s="98"/>
      <c r="AZ398" s="98"/>
      <c r="BA398" s="98"/>
      <c r="BB398" s="98"/>
      <c r="BC398" s="98"/>
      <c r="BD398" s="98"/>
      <c r="BE398" s="98"/>
      <c r="BF398" s="98"/>
      <c r="BG398" s="98"/>
      <c r="BH398" s="98"/>
      <c r="BI398" s="98"/>
      <c r="BJ398" s="98"/>
      <c r="BK398" s="98"/>
      <c r="BL398" s="98"/>
      <c r="BM398" s="98"/>
      <c r="BN398" s="98"/>
    </row>
    <row r="399">
      <c r="A399" s="485" t="b">
        <v>0</v>
      </c>
      <c r="B399" s="313"/>
      <c r="C399" s="314"/>
      <c r="D399" s="315"/>
      <c r="E399" s="316"/>
      <c r="F399" s="317"/>
      <c r="G399" s="317"/>
      <c r="H399" s="317"/>
      <c r="I399" s="317"/>
      <c r="J399" s="317"/>
      <c r="K399" s="315"/>
      <c r="L399" s="315"/>
      <c r="M399" s="315"/>
      <c r="N399" s="383"/>
      <c r="O399" s="221">
        <v>6.0</v>
      </c>
      <c r="P399" s="222">
        <v>7.0</v>
      </c>
      <c r="Q399" s="298">
        <v>4.0</v>
      </c>
      <c r="R399" s="299">
        <v>6.0</v>
      </c>
      <c r="S399" s="225"/>
      <c r="T399" s="226"/>
      <c r="U399" s="227"/>
      <c r="V399" s="228"/>
      <c r="W399" s="229"/>
      <c r="X399" s="229"/>
      <c r="Y399" s="342"/>
      <c r="Z399" s="323"/>
      <c r="AA399" s="324"/>
      <c r="AB399" s="343"/>
      <c r="AC399" s="326"/>
      <c r="AD399" s="322" t="s">
        <v>142</v>
      </c>
      <c r="AE399" s="327"/>
      <c r="AF399" s="328"/>
      <c r="AG399" s="327"/>
      <c r="AH399" s="444"/>
      <c r="AI399" s="384"/>
      <c r="AJ399" s="327"/>
      <c r="AK399" s="385"/>
      <c r="AL399" s="114"/>
      <c r="AM399" s="211"/>
      <c r="AN399" s="132"/>
      <c r="AO399" s="132"/>
      <c r="AP399" s="149"/>
      <c r="AQ399" s="150"/>
      <c r="AR399" s="149"/>
      <c r="AS399" s="132"/>
      <c r="AT399" s="132"/>
      <c r="AU399" s="132"/>
      <c r="AV399" s="132"/>
      <c r="AW399" s="132"/>
      <c r="AX399" s="132"/>
      <c r="AY399" s="132"/>
      <c r="AZ399" s="132"/>
      <c r="BA399" s="132"/>
      <c r="BB399" s="132"/>
      <c r="BC399" s="132"/>
      <c r="BD399" s="132"/>
      <c r="BE399" s="132"/>
      <c r="BF399" s="132"/>
      <c r="BG399" s="132"/>
      <c r="BH399" s="132"/>
      <c r="BI399" s="132"/>
      <c r="BJ399" s="132"/>
      <c r="BK399" s="132"/>
      <c r="BL399" s="132"/>
      <c r="BM399" s="132"/>
      <c r="BN399" s="132"/>
    </row>
    <row r="400">
      <c r="A400" s="484" t="b">
        <v>0</v>
      </c>
      <c r="B400" s="161">
        <v>44601.0</v>
      </c>
      <c r="C400" s="162">
        <v>0.8490625</v>
      </c>
      <c r="D400" s="163" t="s">
        <v>1033</v>
      </c>
      <c r="E400" s="432" t="s">
        <v>16</v>
      </c>
      <c r="F400" s="409" t="s">
        <v>136</v>
      </c>
      <c r="G400" s="165" t="s">
        <v>43</v>
      </c>
      <c r="H400" s="165" t="s">
        <v>623</v>
      </c>
      <c r="I400" s="165" t="s">
        <v>355</v>
      </c>
      <c r="J400" s="165" t="s">
        <v>1034</v>
      </c>
      <c r="K400" s="163" t="s">
        <v>1034</v>
      </c>
      <c r="L400" s="163"/>
      <c r="M400" s="163"/>
      <c r="N400" s="336" t="s">
        <v>839</v>
      </c>
      <c r="O400" s="434">
        <v>6.0</v>
      </c>
      <c r="P400" s="435">
        <v>7.0</v>
      </c>
      <c r="Q400" s="170">
        <v>4.0</v>
      </c>
      <c r="R400" s="171">
        <v>5.0</v>
      </c>
      <c r="S400" s="172"/>
      <c r="T400" s="173"/>
      <c r="U400" s="174"/>
      <c r="V400" s="175"/>
      <c r="W400" s="176"/>
      <c r="X400" s="176"/>
      <c r="Y400" s="436"/>
      <c r="Z400" s="437"/>
      <c r="AA400" s="394" t="s">
        <v>133</v>
      </c>
      <c r="AB400" s="180">
        <v>1.0</v>
      </c>
      <c r="AC400" s="181">
        <v>0.8468055555555556</v>
      </c>
      <c r="AD400" s="537" t="s">
        <v>140</v>
      </c>
      <c r="AE400" s="189" t="s">
        <v>133</v>
      </c>
      <c r="AF400" s="538" t="s">
        <v>166</v>
      </c>
      <c r="AG400" s="189">
        <v>1.03</v>
      </c>
      <c r="AH400" s="438">
        <v>99.99</v>
      </c>
      <c r="AI400" s="185">
        <v>3.0</v>
      </c>
      <c r="AJ400" s="183">
        <v>0.0</v>
      </c>
      <c r="AK400" s="186">
        <v>-3.0</v>
      </c>
      <c r="AL400" s="114"/>
      <c r="AM400" s="188">
        <f>AK400+AM397</f>
        <v>1958.93</v>
      </c>
      <c r="AN400" s="189">
        <f>IF(AM400&gt;AN397,AM400,AN397)</f>
        <v>2072.03</v>
      </c>
      <c r="AO400" s="189">
        <f>AM400-AN400</f>
        <v>-113.1</v>
      </c>
      <c r="AP400" s="190">
        <f>AO400/AN400</f>
        <v>-0.05458415177</v>
      </c>
      <c r="AQ400" s="191">
        <f>AK400/AI400</f>
        <v>-1</v>
      </c>
      <c r="AR400" s="116"/>
      <c r="AS400" s="98"/>
      <c r="AT400" s="98"/>
      <c r="AU400" s="98"/>
      <c r="AV400" s="98"/>
      <c r="AW400" s="98"/>
      <c r="AX400" s="98"/>
      <c r="AY400" s="98"/>
      <c r="AZ400" s="98"/>
      <c r="BA400" s="98"/>
      <c r="BB400" s="98"/>
      <c r="BC400" s="98"/>
      <c r="BD400" s="98"/>
      <c r="BE400" s="98"/>
      <c r="BF400" s="98"/>
      <c r="BG400" s="98"/>
      <c r="BH400" s="98"/>
      <c r="BI400" s="98"/>
      <c r="BJ400" s="98"/>
      <c r="BK400" s="98"/>
      <c r="BL400" s="98"/>
      <c r="BM400" s="98"/>
      <c r="BN400" s="98"/>
    </row>
    <row r="401">
      <c r="A401" s="485" t="b">
        <v>0</v>
      </c>
      <c r="B401" s="313"/>
      <c r="C401" s="314"/>
      <c r="D401" s="315"/>
      <c r="E401" s="316"/>
      <c r="F401" s="317"/>
      <c r="G401" s="317"/>
      <c r="H401" s="132" t="str">
        <f>VLOOKUP(H400,VALIDATION!F:G,2,false)</f>
        <v>61fe7f62a4eaad5dc977082b</v>
      </c>
      <c r="I401" s="328">
        <v>2.28</v>
      </c>
      <c r="J401" s="328">
        <v>1.78</v>
      </c>
      <c r="K401" s="315"/>
      <c r="L401" s="315"/>
      <c r="M401" s="315"/>
      <c r="N401" s="318"/>
      <c r="O401" s="221">
        <v>6.0</v>
      </c>
      <c r="P401" s="222">
        <v>7.0</v>
      </c>
      <c r="Q401" s="298">
        <v>4.0</v>
      </c>
      <c r="R401" s="299">
        <v>6.0</v>
      </c>
      <c r="S401" s="300"/>
      <c r="T401" s="226"/>
      <c r="U401" s="227"/>
      <c r="V401" s="228"/>
      <c r="W401" s="229"/>
      <c r="X401" s="229"/>
      <c r="Y401" s="342"/>
      <c r="Z401" s="323"/>
      <c r="AA401" s="418"/>
      <c r="AB401" s="343"/>
      <c r="AC401" s="326"/>
      <c r="AD401" s="322" t="s">
        <v>142</v>
      </c>
      <c r="AE401" s="327"/>
      <c r="AF401" s="328"/>
      <c r="AG401" s="327"/>
      <c r="AH401" s="444"/>
      <c r="AI401" s="384"/>
      <c r="AJ401" s="327"/>
      <c r="AK401" s="385"/>
      <c r="AL401" s="114"/>
      <c r="AM401" s="211"/>
      <c r="AN401" s="132"/>
      <c r="AO401" s="132"/>
      <c r="AP401" s="149"/>
      <c r="AQ401" s="150"/>
      <c r="AR401" s="149"/>
      <c r="AS401" s="132"/>
      <c r="AT401" s="132"/>
      <c r="AU401" s="132"/>
      <c r="AV401" s="132"/>
      <c r="AW401" s="132"/>
      <c r="AX401" s="132"/>
      <c r="AY401" s="132"/>
      <c r="AZ401" s="132"/>
      <c r="BA401" s="132"/>
      <c r="BB401" s="132"/>
      <c r="BC401" s="132"/>
      <c r="BD401" s="132"/>
      <c r="BE401" s="132"/>
      <c r="BF401" s="132"/>
      <c r="BG401" s="132"/>
      <c r="BH401" s="132"/>
      <c r="BI401" s="132"/>
      <c r="BJ401" s="132"/>
      <c r="BK401" s="132"/>
      <c r="BL401" s="132"/>
      <c r="BM401" s="132"/>
      <c r="BN401" s="132"/>
    </row>
    <row r="402">
      <c r="A402" s="484" t="b">
        <v>0</v>
      </c>
      <c r="B402" s="161">
        <v>44601.0</v>
      </c>
      <c r="C402" s="162">
        <v>0.8490625</v>
      </c>
      <c r="D402" s="163" t="s">
        <v>1036</v>
      </c>
      <c r="E402" s="432" t="s">
        <v>16</v>
      </c>
      <c r="F402" s="409" t="s">
        <v>136</v>
      </c>
      <c r="G402" s="165" t="s">
        <v>43</v>
      </c>
      <c r="H402" s="165" t="s">
        <v>994</v>
      </c>
      <c r="I402" s="165" t="s">
        <v>942</v>
      </c>
      <c r="J402" s="165" t="s">
        <v>1037</v>
      </c>
      <c r="K402" s="163" t="s">
        <v>942</v>
      </c>
      <c r="L402" s="163"/>
      <c r="M402" s="163"/>
      <c r="N402" s="336" t="s">
        <v>839</v>
      </c>
      <c r="O402" s="254">
        <v>6.0</v>
      </c>
      <c r="P402" s="255">
        <v>7.0</v>
      </c>
      <c r="Q402" s="284">
        <v>6.0</v>
      </c>
      <c r="R402" s="285">
        <v>2.0</v>
      </c>
      <c r="S402" s="292">
        <v>6.0</v>
      </c>
      <c r="T402" s="293">
        <v>6.0</v>
      </c>
      <c r="U402" s="689" t="s">
        <v>1035</v>
      </c>
      <c r="V402" s="175"/>
      <c r="W402" s="176"/>
      <c r="X402" s="176"/>
      <c r="Y402" s="182">
        <v>5.0</v>
      </c>
      <c r="Z402" s="178">
        <v>2.0</v>
      </c>
      <c r="AA402" s="179" t="s">
        <v>132</v>
      </c>
      <c r="AB402" s="180">
        <v>1.0</v>
      </c>
      <c r="AC402" s="181">
        <v>0.8561921296296297</v>
      </c>
      <c r="AD402" s="182" t="s">
        <v>140</v>
      </c>
      <c r="AE402" s="183" t="s">
        <v>132</v>
      </c>
      <c r="AF402" s="165" t="s">
        <v>166</v>
      </c>
      <c r="AG402" s="183">
        <v>1.06</v>
      </c>
      <c r="AH402" s="690">
        <v>33.33</v>
      </c>
      <c r="AI402" s="691">
        <v>2.0</v>
      </c>
      <c r="AJ402" s="183">
        <v>0.0</v>
      </c>
      <c r="AK402" s="186">
        <v>-2.0</v>
      </c>
      <c r="AL402" s="114"/>
      <c r="AM402" s="188">
        <f>AK402+AM400</f>
        <v>1956.93</v>
      </c>
      <c r="AN402" s="189">
        <f>IF(AM402&gt;AN400,AM402,AN400)</f>
        <v>2072.03</v>
      </c>
      <c r="AO402" s="189">
        <f>AM402-AN402</f>
        <v>-115.1</v>
      </c>
      <c r="AP402" s="190">
        <f>AO402/AN402</f>
        <v>-0.05554938876</v>
      </c>
      <c r="AQ402" s="191">
        <f>AK402/AI402</f>
        <v>-1</v>
      </c>
      <c r="AR402" s="116"/>
      <c r="AS402" s="98"/>
      <c r="AT402" s="98"/>
      <c r="AU402" s="98"/>
      <c r="AV402" s="98"/>
      <c r="AW402" s="98"/>
      <c r="AX402" s="98"/>
      <c r="AY402" s="98"/>
      <c r="AZ402" s="98"/>
      <c r="BA402" s="98"/>
      <c r="BB402" s="98"/>
      <c r="BC402" s="98"/>
      <c r="BD402" s="98"/>
      <c r="BE402" s="98"/>
      <c r="BF402" s="98"/>
      <c r="BG402" s="98"/>
      <c r="BH402" s="98"/>
      <c r="BI402" s="98"/>
      <c r="BJ402" s="98"/>
      <c r="BK402" s="98"/>
      <c r="BL402" s="98"/>
      <c r="BM402" s="98"/>
      <c r="BN402" s="98"/>
    </row>
    <row r="403">
      <c r="A403" s="485" t="b">
        <v>0</v>
      </c>
      <c r="B403" s="313"/>
      <c r="C403" s="314"/>
      <c r="D403" s="315"/>
      <c r="E403" s="316"/>
      <c r="F403" s="317"/>
      <c r="G403" s="317"/>
      <c r="H403" s="132" t="str">
        <f>VLOOKUP(H402,VALIDATION!F:G,2,false)</f>
        <v>61fe7fb0a4eaad5dc9770837</v>
      </c>
      <c r="I403" s="328">
        <v>1.85</v>
      </c>
      <c r="J403" s="328">
        <v>2.16</v>
      </c>
      <c r="K403" s="315"/>
      <c r="L403" s="315"/>
      <c r="M403" s="315"/>
      <c r="N403" s="318"/>
      <c r="O403" s="221">
        <v>6.0</v>
      </c>
      <c r="P403" s="222">
        <v>7.0</v>
      </c>
      <c r="Q403" s="298">
        <v>6.0</v>
      </c>
      <c r="R403" s="299">
        <v>2.0</v>
      </c>
      <c r="S403" s="300">
        <v>7.0</v>
      </c>
      <c r="T403" s="301">
        <v>6.0</v>
      </c>
      <c r="U403" s="227"/>
      <c r="V403" s="228"/>
      <c r="W403" s="229"/>
      <c r="X403" s="229"/>
      <c r="Y403" s="342"/>
      <c r="Z403" s="323"/>
      <c r="AA403" s="418"/>
      <c r="AB403" s="343"/>
      <c r="AC403" s="326"/>
      <c r="AD403" s="322" t="s">
        <v>142</v>
      </c>
      <c r="AE403" s="331"/>
      <c r="AF403" s="328"/>
      <c r="AG403" s="331"/>
      <c r="AH403" s="692"/>
      <c r="AI403" s="693"/>
      <c r="AJ403" s="327"/>
      <c r="AK403" s="385"/>
      <c r="AL403" s="114"/>
      <c r="AM403" s="211"/>
      <c r="AN403" s="132"/>
      <c r="AO403" s="132"/>
      <c r="AP403" s="149"/>
      <c r="AQ403" s="150"/>
      <c r="AR403" s="149"/>
      <c r="AS403" s="132"/>
      <c r="AT403" s="132"/>
      <c r="AU403" s="132"/>
      <c r="AV403" s="132"/>
      <c r="AW403" s="132"/>
      <c r="AX403" s="132"/>
      <c r="AY403" s="132"/>
      <c r="AZ403" s="132"/>
      <c r="BA403" s="132"/>
      <c r="BB403" s="132"/>
      <c r="BC403" s="132"/>
      <c r="BD403" s="132"/>
      <c r="BE403" s="132"/>
      <c r="BF403" s="132"/>
      <c r="BG403" s="132"/>
      <c r="BH403" s="132"/>
      <c r="BI403" s="132"/>
      <c r="BJ403" s="132"/>
      <c r="BK403" s="132"/>
      <c r="BL403" s="132"/>
      <c r="BM403" s="132"/>
      <c r="BN403" s="132"/>
    </row>
    <row r="404">
      <c r="A404" s="484" t="b">
        <v>0</v>
      </c>
      <c r="B404" s="161">
        <v>44601.0</v>
      </c>
      <c r="C404" s="162">
        <v>0.8490625</v>
      </c>
      <c r="D404" s="163" t="s">
        <v>1038</v>
      </c>
      <c r="E404" s="432" t="s">
        <v>16</v>
      </c>
      <c r="F404" s="409" t="s">
        <v>136</v>
      </c>
      <c r="G404" s="165" t="s">
        <v>42</v>
      </c>
      <c r="H404" s="165" t="s">
        <v>994</v>
      </c>
      <c r="I404" s="165" t="s">
        <v>1014</v>
      </c>
      <c r="J404" s="165" t="s">
        <v>1039</v>
      </c>
      <c r="K404" s="163" t="s">
        <v>1039</v>
      </c>
      <c r="L404" s="163"/>
      <c r="M404" s="163"/>
      <c r="N404" s="336" t="s">
        <v>906</v>
      </c>
      <c r="O404" s="254">
        <v>5.0</v>
      </c>
      <c r="P404" s="255">
        <v>3.0</v>
      </c>
      <c r="Q404" s="170"/>
      <c r="R404" s="171"/>
      <c r="S404" s="172"/>
      <c r="T404" s="173"/>
      <c r="U404" s="174"/>
      <c r="V404" s="175"/>
      <c r="W404" s="176"/>
      <c r="X404" s="176"/>
      <c r="Y404" s="182">
        <v>15.0</v>
      </c>
      <c r="Z404" s="178">
        <v>0.0</v>
      </c>
      <c r="AA404" s="394"/>
      <c r="AB404" s="180">
        <v>1.0</v>
      </c>
      <c r="AC404" s="181">
        <v>0.8647337962962963</v>
      </c>
      <c r="AD404" s="182" t="s">
        <v>140</v>
      </c>
      <c r="AE404" s="183" t="s">
        <v>132</v>
      </c>
      <c r="AF404" s="165" t="s">
        <v>166</v>
      </c>
      <c r="AG404" s="183">
        <v>1.34</v>
      </c>
      <c r="AH404" s="690">
        <v>44.11</v>
      </c>
      <c r="AI404" s="691">
        <v>30.0</v>
      </c>
      <c r="AJ404" s="183">
        <v>0.0</v>
      </c>
      <c r="AK404" s="186">
        <v>-1.73</v>
      </c>
      <c r="AL404" s="114"/>
      <c r="AM404" s="188">
        <f>AK404+AM402</f>
        <v>1955.2</v>
      </c>
      <c r="AN404" s="189">
        <f>IF(AM404&gt;AN402,AM404,AN402)</f>
        <v>2072.03</v>
      </c>
      <c r="AO404" s="189">
        <f>AM404-AN404</f>
        <v>-116.83</v>
      </c>
      <c r="AP404" s="190">
        <f>AO404/AN404</f>
        <v>-0.05638431876</v>
      </c>
      <c r="AQ404" s="191">
        <f>AK404/AI404</f>
        <v>-0.05766666667</v>
      </c>
      <c r="AR404" s="116"/>
      <c r="AS404" s="98"/>
      <c r="AT404" s="98"/>
      <c r="AU404" s="98"/>
      <c r="AV404" s="98"/>
      <c r="AW404" s="98"/>
      <c r="AX404" s="98"/>
      <c r="AY404" s="98"/>
      <c r="AZ404" s="98"/>
      <c r="BA404" s="98"/>
      <c r="BB404" s="98"/>
      <c r="BC404" s="98"/>
      <c r="BD404" s="98"/>
      <c r="BE404" s="98"/>
      <c r="BF404" s="98"/>
      <c r="BG404" s="98"/>
      <c r="BH404" s="98"/>
      <c r="BI404" s="98"/>
      <c r="BJ404" s="98"/>
      <c r="BK404" s="98"/>
      <c r="BL404" s="98"/>
      <c r="BM404" s="98"/>
      <c r="BN404" s="98"/>
    </row>
    <row r="405">
      <c r="A405" s="485" t="b">
        <v>0</v>
      </c>
      <c r="B405" s="128"/>
      <c r="C405" s="129"/>
      <c r="D405" s="130"/>
      <c r="E405" s="131"/>
      <c r="F405" s="132"/>
      <c r="G405" s="132"/>
      <c r="H405" s="132" t="str">
        <f>VLOOKUP(H404,VALIDATION!F:G,2,false)</f>
        <v>61fe7fb0a4eaad5dc9770837</v>
      </c>
      <c r="I405" s="133">
        <v>2.34</v>
      </c>
      <c r="J405" s="133">
        <v>1.73</v>
      </c>
      <c r="K405" s="130"/>
      <c r="L405" s="130"/>
      <c r="M405" s="130"/>
      <c r="N405" s="195"/>
      <c r="O405" s="168">
        <v>5.0</v>
      </c>
      <c r="P405" s="169">
        <v>3.0</v>
      </c>
      <c r="Q405" s="196"/>
      <c r="R405" s="197"/>
      <c r="S405" s="198"/>
      <c r="T405" s="199"/>
      <c r="U405" s="200"/>
      <c r="V405" s="201"/>
      <c r="W405" s="202"/>
      <c r="X405" s="202"/>
      <c r="Y405" s="206">
        <v>40.0</v>
      </c>
      <c r="Z405" s="204">
        <v>0.0</v>
      </c>
      <c r="AA405" s="205"/>
      <c r="AB405" s="141">
        <v>2.0</v>
      </c>
      <c r="AC405" s="142">
        <v>0.8651504629629629</v>
      </c>
      <c r="AD405" s="206" t="s">
        <v>296</v>
      </c>
      <c r="AE405" s="207" t="s">
        <v>132</v>
      </c>
      <c r="AF405" s="133" t="s">
        <v>166</v>
      </c>
      <c r="AG405" s="207">
        <v>1.31</v>
      </c>
      <c r="AH405" s="694">
        <v>48.38</v>
      </c>
      <c r="AI405" s="695"/>
      <c r="AJ405" s="144"/>
      <c r="AK405" s="147"/>
      <c r="AL405" s="114"/>
      <c r="AM405" s="211"/>
      <c r="AN405" s="132"/>
      <c r="AO405" s="132"/>
      <c r="AP405" s="149"/>
      <c r="AQ405" s="150"/>
      <c r="AR405" s="149"/>
      <c r="AS405" s="132"/>
      <c r="AT405" s="132"/>
      <c r="AU405" s="132"/>
      <c r="AV405" s="132"/>
      <c r="AW405" s="132"/>
      <c r="AX405" s="132"/>
      <c r="AY405" s="132"/>
      <c r="AZ405" s="132"/>
      <c r="BA405" s="132"/>
      <c r="BB405" s="132"/>
      <c r="BC405" s="132"/>
      <c r="BD405" s="132"/>
      <c r="BE405" s="132"/>
      <c r="BF405" s="132"/>
      <c r="BG405" s="132"/>
      <c r="BH405" s="132"/>
      <c r="BI405" s="132"/>
      <c r="BJ405" s="132"/>
      <c r="BK405" s="132"/>
      <c r="BL405" s="132"/>
      <c r="BM405" s="132"/>
      <c r="BN405" s="132"/>
    </row>
    <row r="406">
      <c r="A406" s="484" t="b">
        <v>0</v>
      </c>
      <c r="B406" s="94"/>
      <c r="C406" s="95"/>
      <c r="D406" s="96"/>
      <c r="E406" s="97"/>
      <c r="F406" s="98"/>
      <c r="G406" s="98"/>
      <c r="H406" s="98"/>
      <c r="I406" s="98"/>
      <c r="J406" s="98"/>
      <c r="K406" s="96"/>
      <c r="L406" s="96"/>
      <c r="M406" s="96"/>
      <c r="N406" s="270"/>
      <c r="O406" s="168">
        <v>6.0</v>
      </c>
      <c r="P406" s="169">
        <v>3.0</v>
      </c>
      <c r="Q406" s="196"/>
      <c r="R406" s="197"/>
      <c r="S406" s="198"/>
      <c r="T406" s="199"/>
      <c r="U406" s="200"/>
      <c r="V406" s="201"/>
      <c r="W406" s="202"/>
      <c r="X406" s="202"/>
      <c r="Y406" s="273">
        <v>0.0</v>
      </c>
      <c r="Z406" s="271">
        <v>0.0</v>
      </c>
      <c r="AA406" s="106"/>
      <c r="AB406" s="107">
        <v>3.0</v>
      </c>
      <c r="AC406" s="108">
        <v>0.8653356481481481</v>
      </c>
      <c r="AD406" s="273" t="s">
        <v>179</v>
      </c>
      <c r="AE406" s="274" t="s">
        <v>132</v>
      </c>
      <c r="AF406" s="99" t="s">
        <v>133</v>
      </c>
      <c r="AG406" s="274">
        <v>1.3</v>
      </c>
      <c r="AH406" s="696">
        <v>94.22</v>
      </c>
      <c r="AI406" s="697"/>
      <c r="AJ406" s="110"/>
      <c r="AK406" s="113"/>
      <c r="AL406" s="114"/>
      <c r="AM406" s="278"/>
      <c r="AN406" s="98"/>
      <c r="AO406" s="98"/>
      <c r="AP406" s="116"/>
      <c r="AQ406" s="117"/>
      <c r="AR406" s="116"/>
      <c r="AS406" s="98"/>
      <c r="AT406" s="98"/>
      <c r="AU406" s="98"/>
      <c r="AV406" s="98"/>
      <c r="AW406" s="98"/>
      <c r="AX406" s="98"/>
      <c r="AY406" s="98"/>
      <c r="AZ406" s="98"/>
      <c r="BA406" s="98"/>
      <c r="BB406" s="98"/>
      <c r="BC406" s="98"/>
      <c r="BD406" s="98"/>
      <c r="BE406" s="98"/>
      <c r="BF406" s="98"/>
      <c r="BG406" s="98"/>
      <c r="BH406" s="98"/>
      <c r="BI406" s="98"/>
      <c r="BJ406" s="98"/>
      <c r="BK406" s="98"/>
      <c r="BL406" s="98"/>
      <c r="BM406" s="98"/>
      <c r="BN406" s="98"/>
    </row>
    <row r="407">
      <c r="A407" s="485" t="b">
        <v>0</v>
      </c>
      <c r="B407" s="313"/>
      <c r="C407" s="314"/>
      <c r="D407" s="315"/>
      <c r="E407" s="316"/>
      <c r="F407" s="317"/>
      <c r="G407" s="317"/>
      <c r="H407" s="317"/>
      <c r="I407" s="317"/>
      <c r="J407" s="317"/>
      <c r="K407" s="315"/>
      <c r="L407" s="315"/>
      <c r="M407" s="315"/>
      <c r="N407" s="383"/>
      <c r="O407" s="422"/>
      <c r="P407" s="423"/>
      <c r="Q407" s="223"/>
      <c r="R407" s="224"/>
      <c r="S407" s="225"/>
      <c r="T407" s="226"/>
      <c r="U407" s="227"/>
      <c r="V407" s="228"/>
      <c r="W407" s="229"/>
      <c r="X407" s="229"/>
      <c r="Y407" s="342"/>
      <c r="Z407" s="323"/>
      <c r="AA407" s="324"/>
      <c r="AB407" s="343"/>
      <c r="AC407" s="326"/>
      <c r="AD407" s="322" t="s">
        <v>142</v>
      </c>
      <c r="AE407" s="327"/>
      <c r="AF407" s="328"/>
      <c r="AG407" s="327"/>
      <c r="AH407" s="698"/>
      <c r="AI407" s="693"/>
      <c r="AJ407" s="327"/>
      <c r="AK407" s="385"/>
      <c r="AL407" s="114"/>
      <c r="AM407" s="211"/>
      <c r="AN407" s="132"/>
      <c r="AO407" s="132"/>
      <c r="AP407" s="149"/>
      <c r="AQ407" s="150"/>
      <c r="AR407" s="149"/>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row>
    <row r="408">
      <c r="A408" s="484" t="b">
        <v>0</v>
      </c>
      <c r="B408" s="161">
        <v>44601.0</v>
      </c>
      <c r="C408" s="162">
        <v>0.8490625</v>
      </c>
      <c r="D408" s="163" t="s">
        <v>1038</v>
      </c>
      <c r="E408" s="432" t="s">
        <v>16</v>
      </c>
      <c r="F408" s="409" t="s">
        <v>136</v>
      </c>
      <c r="G408" s="165" t="s">
        <v>45</v>
      </c>
      <c r="H408" s="165" t="s">
        <v>994</v>
      </c>
      <c r="I408" s="165" t="s">
        <v>1014</v>
      </c>
      <c r="J408" s="699" t="s">
        <v>1039</v>
      </c>
      <c r="K408" s="163" t="s">
        <v>1039</v>
      </c>
      <c r="L408" s="163"/>
      <c r="M408" s="163"/>
      <c r="N408" s="336" t="s">
        <v>1040</v>
      </c>
      <c r="O408" s="551">
        <v>6.0</v>
      </c>
      <c r="P408" s="552">
        <v>3.0</v>
      </c>
      <c r="Q408" s="170">
        <v>1.0</v>
      </c>
      <c r="R408" s="171">
        <v>0.0</v>
      </c>
      <c r="S408" s="172"/>
      <c r="T408" s="173"/>
      <c r="U408" s="174"/>
      <c r="V408" s="175"/>
      <c r="W408" s="176"/>
      <c r="X408" s="176"/>
      <c r="Y408" s="537">
        <v>0.0</v>
      </c>
      <c r="Z408" s="452">
        <v>0.0</v>
      </c>
      <c r="AA408" s="394"/>
      <c r="AB408" s="180">
        <v>1.0</v>
      </c>
      <c r="AC408" s="181">
        <v>0.8685648148148148</v>
      </c>
      <c r="AD408" s="182" t="s">
        <v>140</v>
      </c>
      <c r="AE408" s="183" t="s">
        <v>132</v>
      </c>
      <c r="AF408" s="165" t="s">
        <v>166</v>
      </c>
      <c r="AG408" s="183">
        <v>1.1</v>
      </c>
      <c r="AH408" s="690">
        <v>49.99</v>
      </c>
      <c r="AI408" s="691">
        <v>15.0</v>
      </c>
      <c r="AJ408" s="183">
        <v>1.17</v>
      </c>
      <c r="AK408" s="186">
        <v>58.32</v>
      </c>
      <c r="AL408" s="114"/>
      <c r="AM408" s="188">
        <f>AK408+AM404</f>
        <v>2013.52</v>
      </c>
      <c r="AN408" s="189">
        <f>IF(AM408&gt;AN404,AM408,AN404)</f>
        <v>2072.03</v>
      </c>
      <c r="AO408" s="189">
        <f>AM408-AN408</f>
        <v>-58.51</v>
      </c>
      <c r="AP408" s="190">
        <f>AO408/AN408</f>
        <v>-0.02823800814</v>
      </c>
      <c r="AQ408" s="191">
        <f>AK408/AI408</f>
        <v>3.888</v>
      </c>
      <c r="AR408" s="116"/>
      <c r="AS408" s="98"/>
      <c r="AT408" s="98"/>
      <c r="AU408" s="98"/>
      <c r="AV408" s="98"/>
      <c r="AW408" s="98"/>
      <c r="AX408" s="98"/>
      <c r="AY408" s="98"/>
      <c r="AZ408" s="98"/>
      <c r="BA408" s="98"/>
      <c r="BB408" s="98"/>
      <c r="BC408" s="98"/>
      <c r="BD408" s="98"/>
      <c r="BE408" s="98"/>
      <c r="BF408" s="98"/>
      <c r="BG408" s="98"/>
      <c r="BH408" s="98"/>
      <c r="BI408" s="98"/>
      <c r="BJ408" s="98"/>
      <c r="BK408" s="98"/>
      <c r="BL408" s="98"/>
      <c r="BM408" s="98"/>
      <c r="BN408" s="98"/>
    </row>
    <row r="409">
      <c r="A409" s="485" t="b">
        <v>0</v>
      </c>
      <c r="B409" s="128"/>
      <c r="C409" s="129"/>
      <c r="D409" s="130"/>
      <c r="E409" s="131"/>
      <c r="F409" s="132"/>
      <c r="G409" s="132"/>
      <c r="H409" s="132" t="str">
        <f>VLOOKUP(H408,VALIDATION!F:G,2,false)</f>
        <v>61fe7fb0a4eaad5dc9770837</v>
      </c>
      <c r="I409" s="133">
        <v>2.34</v>
      </c>
      <c r="J409" s="133">
        <v>1.73</v>
      </c>
      <c r="K409" s="130"/>
      <c r="L409" s="130"/>
      <c r="M409" s="130"/>
      <c r="N409" s="397" t="s">
        <v>1041</v>
      </c>
      <c r="O409" s="542">
        <v>6.0</v>
      </c>
      <c r="P409" s="543">
        <v>3.0</v>
      </c>
      <c r="Q409" s="196">
        <v>3.0</v>
      </c>
      <c r="R409" s="197">
        <v>4.0</v>
      </c>
      <c r="S409" s="198"/>
      <c r="T409" s="199"/>
      <c r="U409" s="200"/>
      <c r="V409" s="201"/>
      <c r="W409" s="202"/>
      <c r="X409" s="202"/>
      <c r="Y409" s="539">
        <v>0.0</v>
      </c>
      <c r="Z409" s="545">
        <v>0.0</v>
      </c>
      <c r="AA409" s="140" t="s">
        <v>132</v>
      </c>
      <c r="AB409" s="141">
        <v>2.0</v>
      </c>
      <c r="AC409" s="142">
        <v>0.8870023148148148</v>
      </c>
      <c r="AD409" s="206" t="s">
        <v>296</v>
      </c>
      <c r="AE409" s="207" t="s">
        <v>132</v>
      </c>
      <c r="AF409" s="133" t="s">
        <v>166</v>
      </c>
      <c r="AG409" s="207">
        <v>1.4</v>
      </c>
      <c r="AH409" s="694">
        <v>12.5</v>
      </c>
      <c r="AI409" s="695"/>
      <c r="AJ409" s="144"/>
      <c r="AK409" s="147"/>
      <c r="AL409" s="114"/>
      <c r="AM409" s="211"/>
      <c r="AN409" s="132"/>
      <c r="AO409" s="132"/>
      <c r="AP409" s="149"/>
      <c r="AQ409" s="150"/>
      <c r="AR409" s="149"/>
      <c r="AS409" s="132"/>
      <c r="AT409" s="132"/>
      <c r="AU409" s="132"/>
      <c r="AV409" s="132"/>
      <c r="AW409" s="132"/>
      <c r="AX409" s="132"/>
      <c r="AY409" s="132"/>
      <c r="AZ409" s="132"/>
      <c r="BA409" s="132"/>
      <c r="BB409" s="132"/>
      <c r="BC409" s="132"/>
      <c r="BD409" s="132"/>
      <c r="BE409" s="132"/>
      <c r="BF409" s="132"/>
      <c r="BG409" s="132"/>
      <c r="BH409" s="132"/>
      <c r="BI409" s="132"/>
      <c r="BJ409" s="132"/>
      <c r="BK409" s="132"/>
      <c r="BL409" s="132"/>
      <c r="BM409" s="132"/>
      <c r="BN409" s="132"/>
    </row>
    <row r="410">
      <c r="A410" s="484" t="b">
        <v>0</v>
      </c>
      <c r="B410" s="94"/>
      <c r="C410" s="95"/>
      <c r="D410" s="96"/>
      <c r="E410" s="97"/>
      <c r="F410" s="98"/>
      <c r="G410" s="98"/>
      <c r="H410" s="98"/>
      <c r="I410" s="98"/>
      <c r="J410" s="98"/>
      <c r="K410" s="96"/>
      <c r="L410" s="96"/>
      <c r="M410" s="96"/>
      <c r="N410" s="279" t="s">
        <v>1041</v>
      </c>
      <c r="O410" s="542">
        <v>6.0</v>
      </c>
      <c r="P410" s="543">
        <v>3.0</v>
      </c>
      <c r="Q410" s="196">
        <v>3.0</v>
      </c>
      <c r="R410" s="197">
        <v>4.0</v>
      </c>
      <c r="S410" s="198"/>
      <c r="T410" s="199"/>
      <c r="U410" s="200"/>
      <c r="V410" s="201"/>
      <c r="W410" s="202"/>
      <c r="X410" s="202"/>
      <c r="Y410" s="494">
        <v>0.0</v>
      </c>
      <c r="Z410" s="600">
        <v>0.0</v>
      </c>
      <c r="AA410" s="106" t="s">
        <v>132</v>
      </c>
      <c r="AB410" s="107">
        <v>3.0</v>
      </c>
      <c r="AC410" s="108">
        <v>0.8874305555555555</v>
      </c>
      <c r="AD410" s="273" t="s">
        <v>296</v>
      </c>
      <c r="AE410" s="274" t="s">
        <v>132</v>
      </c>
      <c r="AF410" s="99" t="s">
        <v>166</v>
      </c>
      <c r="AG410" s="274">
        <v>1.41</v>
      </c>
      <c r="AH410" s="696">
        <v>12.19</v>
      </c>
      <c r="AI410" s="697"/>
      <c r="AJ410" s="110"/>
      <c r="AK410" s="113"/>
      <c r="AL410" s="114"/>
      <c r="AM410" s="278"/>
      <c r="AN410" s="98"/>
      <c r="AO410" s="98"/>
      <c r="AP410" s="116"/>
      <c r="AQ410" s="117"/>
      <c r="AR410" s="116"/>
      <c r="AS410" s="98"/>
      <c r="AT410" s="98"/>
      <c r="AU410" s="98"/>
      <c r="AV410" s="98"/>
      <c r="AW410" s="98"/>
      <c r="AX410" s="98"/>
      <c r="AY410" s="98"/>
      <c r="AZ410" s="98"/>
      <c r="BA410" s="98"/>
      <c r="BB410" s="98"/>
      <c r="BC410" s="98"/>
      <c r="BD410" s="98"/>
      <c r="BE410" s="98"/>
      <c r="BF410" s="98"/>
      <c r="BG410" s="98"/>
      <c r="BH410" s="98"/>
      <c r="BI410" s="98"/>
      <c r="BJ410" s="98"/>
      <c r="BK410" s="98"/>
      <c r="BL410" s="98"/>
      <c r="BM410" s="98"/>
      <c r="BN410" s="98"/>
    </row>
    <row r="411">
      <c r="A411" s="485" t="b">
        <v>0</v>
      </c>
      <c r="B411" s="128"/>
      <c r="C411" s="129"/>
      <c r="D411" s="130"/>
      <c r="E411" s="131"/>
      <c r="F411" s="132"/>
      <c r="G411" s="132"/>
      <c r="H411" s="132"/>
      <c r="I411" s="132"/>
      <c r="J411" s="132"/>
      <c r="K411" s="130"/>
      <c r="L411" s="130"/>
      <c r="M411" s="130"/>
      <c r="N411" s="195"/>
      <c r="O411" s="168">
        <v>6.0</v>
      </c>
      <c r="P411" s="169">
        <v>3.0</v>
      </c>
      <c r="Q411" s="294">
        <v>3.0</v>
      </c>
      <c r="R411" s="295">
        <v>6.0</v>
      </c>
      <c r="S411" s="296">
        <v>1.0</v>
      </c>
      <c r="T411" s="297">
        <v>2.0</v>
      </c>
      <c r="U411" s="200"/>
      <c r="V411" s="201"/>
      <c r="W411" s="202"/>
      <c r="X411" s="202"/>
      <c r="Y411" s="206">
        <v>0.0</v>
      </c>
      <c r="Z411" s="204">
        <v>0.0</v>
      </c>
      <c r="AA411" s="205" t="s">
        <v>133</v>
      </c>
      <c r="AB411" s="141">
        <v>4.0</v>
      </c>
      <c r="AC411" s="142">
        <v>0.9008101851851852</v>
      </c>
      <c r="AD411" s="206" t="s">
        <v>179</v>
      </c>
      <c r="AE411" s="207" t="s">
        <v>132</v>
      </c>
      <c r="AF411" s="133" t="s">
        <v>133</v>
      </c>
      <c r="AG411" s="207">
        <v>2.9</v>
      </c>
      <c r="AH411" s="694">
        <v>6.12</v>
      </c>
      <c r="AI411" s="695"/>
      <c r="AJ411" s="144"/>
      <c r="AK411" s="147"/>
      <c r="AL411" s="114"/>
      <c r="AM411" s="211"/>
      <c r="AN411" s="132"/>
      <c r="AO411" s="132"/>
      <c r="AP411" s="149"/>
      <c r="AQ411" s="150"/>
      <c r="AR411" s="149"/>
      <c r="AS411" s="132"/>
      <c r="AT411" s="132"/>
      <c r="AU411" s="132"/>
      <c r="AV411" s="132"/>
      <c r="AW411" s="132"/>
      <c r="AX411" s="132"/>
      <c r="AY411" s="132"/>
      <c r="AZ411" s="132"/>
      <c r="BA411" s="132"/>
      <c r="BB411" s="132"/>
      <c r="BC411" s="132"/>
      <c r="BD411" s="132"/>
      <c r="BE411" s="132"/>
      <c r="BF411" s="132"/>
      <c r="BG411" s="132"/>
      <c r="BH411" s="132"/>
      <c r="BI411" s="132"/>
      <c r="BJ411" s="132"/>
      <c r="BK411" s="132"/>
      <c r="BL411" s="132"/>
      <c r="BM411" s="132"/>
      <c r="BN411" s="132"/>
    </row>
    <row r="412">
      <c r="A412" s="484" t="b">
        <v>0</v>
      </c>
      <c r="B412" s="94"/>
      <c r="C412" s="95"/>
      <c r="D412" s="96"/>
      <c r="E412" s="97"/>
      <c r="F412" s="98"/>
      <c r="G412" s="98"/>
      <c r="H412" s="98"/>
      <c r="I412" s="98"/>
      <c r="J412" s="98"/>
      <c r="K412" s="96"/>
      <c r="L412" s="96"/>
      <c r="M412" s="96"/>
      <c r="N412" s="270"/>
      <c r="O412" s="168">
        <v>6.0</v>
      </c>
      <c r="P412" s="169">
        <v>3.0</v>
      </c>
      <c r="Q412" s="294">
        <v>3.0</v>
      </c>
      <c r="R412" s="295">
        <v>6.0</v>
      </c>
      <c r="S412" s="296">
        <v>1.0</v>
      </c>
      <c r="T412" s="297">
        <v>2.0</v>
      </c>
      <c r="U412" s="200"/>
      <c r="V412" s="201"/>
      <c r="W412" s="202"/>
      <c r="X412" s="202"/>
      <c r="Y412" s="273">
        <v>0.0</v>
      </c>
      <c r="Z412" s="271">
        <v>0.0</v>
      </c>
      <c r="AA412" s="272" t="s">
        <v>133</v>
      </c>
      <c r="AB412" s="107">
        <v>5.0</v>
      </c>
      <c r="AC412" s="108">
        <v>0.9011921296296296</v>
      </c>
      <c r="AD412" s="273" t="s">
        <v>179</v>
      </c>
      <c r="AE412" s="274" t="s">
        <v>132</v>
      </c>
      <c r="AF412" s="99" t="s">
        <v>133</v>
      </c>
      <c r="AG412" s="274">
        <v>5.9</v>
      </c>
      <c r="AH412" s="696">
        <v>9.08</v>
      </c>
      <c r="AI412" s="697"/>
      <c r="AJ412" s="110"/>
      <c r="AK412" s="113"/>
      <c r="AL412" s="114"/>
      <c r="AM412" s="278"/>
      <c r="AN412" s="98"/>
      <c r="AO412" s="98"/>
      <c r="AP412" s="116"/>
      <c r="AQ412" s="117"/>
      <c r="AR412" s="116"/>
      <c r="AS412" s="98"/>
      <c r="AT412" s="98"/>
      <c r="AU412" s="98"/>
      <c r="AV412" s="98"/>
      <c r="AW412" s="98"/>
      <c r="AX412" s="98"/>
      <c r="AY412" s="98"/>
      <c r="AZ412" s="98"/>
      <c r="BA412" s="98"/>
      <c r="BB412" s="98"/>
      <c r="BC412" s="98"/>
      <c r="BD412" s="98"/>
      <c r="BE412" s="98"/>
      <c r="BF412" s="98"/>
      <c r="BG412" s="98"/>
      <c r="BH412" s="98"/>
      <c r="BI412" s="98"/>
      <c r="BJ412" s="98"/>
      <c r="BK412" s="98"/>
      <c r="BL412" s="98"/>
      <c r="BM412" s="98"/>
      <c r="BN412" s="98"/>
    </row>
    <row r="413">
      <c r="A413" s="485" t="b">
        <v>0</v>
      </c>
      <c r="B413" s="128"/>
      <c r="C413" s="129"/>
      <c r="D413" s="130"/>
      <c r="E413" s="131"/>
      <c r="F413" s="132"/>
      <c r="G413" s="132"/>
      <c r="H413" s="132"/>
      <c r="I413" s="133"/>
      <c r="J413" s="133"/>
      <c r="K413" s="130"/>
      <c r="L413" s="130"/>
      <c r="M413" s="130"/>
      <c r="N413" s="397"/>
      <c r="O413" s="168"/>
      <c r="P413" s="169"/>
      <c r="Q413" s="294"/>
      <c r="R413" s="295"/>
      <c r="S413" s="198"/>
      <c r="T413" s="199"/>
      <c r="U413" s="200"/>
      <c r="V413" s="201"/>
      <c r="W413" s="202"/>
      <c r="X413" s="202"/>
      <c r="Y413" s="206"/>
      <c r="Z413" s="204"/>
      <c r="AA413" s="205"/>
      <c r="AB413" s="420"/>
      <c r="AC413" s="421"/>
      <c r="AD413" s="206" t="s">
        <v>142</v>
      </c>
      <c r="AE413" s="144"/>
      <c r="AF413" s="133"/>
      <c r="AG413" s="144"/>
      <c r="AH413" s="700"/>
      <c r="AI413" s="695"/>
      <c r="AJ413" s="144"/>
      <c r="AK413" s="147"/>
      <c r="AL413" s="114"/>
      <c r="AM413" s="333"/>
      <c r="AN413" s="317"/>
      <c r="AO413" s="317"/>
      <c r="AP413" s="334"/>
      <c r="AQ413" s="335"/>
      <c r="AR413" s="149"/>
      <c r="AS413" s="132"/>
      <c r="AT413" s="132"/>
      <c r="AU413" s="132"/>
      <c r="AV413" s="132"/>
      <c r="AW413" s="132"/>
      <c r="AX413" s="132"/>
      <c r="AY413" s="132"/>
      <c r="AZ413" s="132"/>
      <c r="BA413" s="132"/>
      <c r="BB413" s="132"/>
      <c r="BC413" s="132"/>
      <c r="BD413" s="132"/>
      <c r="BE413" s="132"/>
      <c r="BF413" s="132"/>
      <c r="BG413" s="132"/>
      <c r="BH413" s="132"/>
      <c r="BI413" s="132"/>
      <c r="BJ413" s="132"/>
      <c r="BK413" s="132"/>
      <c r="BL413" s="132"/>
      <c r="BM413" s="132"/>
      <c r="BN413" s="132"/>
    </row>
    <row r="414">
      <c r="A414" s="614" t="b">
        <v>0</v>
      </c>
      <c r="B414" s="161">
        <v>44602.0</v>
      </c>
      <c r="C414" s="162">
        <v>0.4575462962962963</v>
      </c>
      <c r="D414" s="163" t="s">
        <v>1042</v>
      </c>
      <c r="E414" s="432" t="s">
        <v>16</v>
      </c>
      <c r="F414" s="409" t="s">
        <v>136</v>
      </c>
      <c r="G414" s="165" t="s">
        <v>42</v>
      </c>
      <c r="H414" s="165" t="s">
        <v>254</v>
      </c>
      <c r="I414" s="165" t="s">
        <v>1043</v>
      </c>
      <c r="J414" s="165" t="s">
        <v>264</v>
      </c>
      <c r="K414" s="163" t="s">
        <v>264</v>
      </c>
      <c r="L414" s="163"/>
      <c r="M414" s="163"/>
      <c r="N414" s="336" t="s">
        <v>976</v>
      </c>
      <c r="O414" s="254">
        <v>4.0</v>
      </c>
      <c r="P414" s="255">
        <v>6.0</v>
      </c>
      <c r="Q414" s="284">
        <v>5.0</v>
      </c>
      <c r="R414" s="285">
        <v>3.0</v>
      </c>
      <c r="S414" s="172"/>
      <c r="T414" s="173"/>
      <c r="U414" s="174"/>
      <c r="V414" s="175"/>
      <c r="W414" s="176"/>
      <c r="X414" s="176"/>
      <c r="Y414" s="182">
        <v>0.0</v>
      </c>
      <c r="Z414" s="178">
        <v>0.0</v>
      </c>
      <c r="AA414" s="179" t="s">
        <v>132</v>
      </c>
      <c r="AB414" s="180">
        <v>1.0</v>
      </c>
      <c r="AC414" s="181">
        <v>0.4302662037037037</v>
      </c>
      <c r="AD414" s="182" t="s">
        <v>140</v>
      </c>
      <c r="AE414" s="183" t="s">
        <v>133</v>
      </c>
      <c r="AF414" s="165" t="s">
        <v>133</v>
      </c>
      <c r="AG414" s="183">
        <v>2.02</v>
      </c>
      <c r="AH414" s="446">
        <v>15.0</v>
      </c>
      <c r="AI414" s="185">
        <v>15.0</v>
      </c>
      <c r="AJ414" s="183">
        <v>0.0</v>
      </c>
      <c r="AK414" s="186">
        <v>-1.7</v>
      </c>
      <c r="AL414" s="114"/>
      <c r="AM414" s="188">
        <f>AK414+AM408</f>
        <v>2011.82</v>
      </c>
      <c r="AN414" s="189">
        <f>IF(AM414&gt;AN408,AM414,AN408)</f>
        <v>2072.03</v>
      </c>
      <c r="AO414" s="189">
        <f>AM414-AN414</f>
        <v>-60.21</v>
      </c>
      <c r="AP414" s="190">
        <f>AO414/AN414</f>
        <v>-0.02905845958</v>
      </c>
      <c r="AQ414" s="191">
        <f>AK414/AI414</f>
        <v>-0.1133333333</v>
      </c>
      <c r="AR414" s="116"/>
      <c r="AS414" s="98"/>
      <c r="AT414" s="98"/>
      <c r="AU414" s="98"/>
      <c r="AV414" s="98"/>
      <c r="AW414" s="98"/>
      <c r="AX414" s="98"/>
      <c r="AY414" s="98"/>
      <c r="AZ414" s="98"/>
      <c r="BA414" s="98"/>
      <c r="BB414" s="98"/>
      <c r="BC414" s="98"/>
      <c r="BD414" s="98"/>
      <c r="BE414" s="98"/>
      <c r="BF414" s="98"/>
      <c r="BG414" s="98"/>
      <c r="BH414" s="98"/>
      <c r="BI414" s="98"/>
      <c r="BJ414" s="98"/>
      <c r="BK414" s="98"/>
      <c r="BL414" s="98"/>
      <c r="BM414" s="98"/>
      <c r="BN414" s="98"/>
    </row>
    <row r="415">
      <c r="A415" s="616" t="b">
        <v>0</v>
      </c>
      <c r="B415" s="128"/>
      <c r="C415" s="129"/>
      <c r="D415" s="130"/>
      <c r="E415" s="131"/>
      <c r="F415" s="132"/>
      <c r="G415" s="132"/>
      <c r="H415" s="132" t="str">
        <f>VLOOKUP(H414,VALIDATION!F:G,2,false)</f>
        <v>61fe7fd0a4eaad5dc977083b</v>
      </c>
      <c r="I415" s="133">
        <v>2.05</v>
      </c>
      <c r="J415" s="133">
        <v>1.95</v>
      </c>
      <c r="K415" s="130"/>
      <c r="L415" s="130"/>
      <c r="M415" s="130"/>
      <c r="N415" s="397"/>
      <c r="O415" s="168">
        <v>4.0</v>
      </c>
      <c r="P415" s="169">
        <v>6.0</v>
      </c>
      <c r="Q415" s="294">
        <v>6.0</v>
      </c>
      <c r="R415" s="295">
        <v>3.0</v>
      </c>
      <c r="S415" s="198"/>
      <c r="T415" s="199"/>
      <c r="U415" s="200"/>
      <c r="V415" s="201"/>
      <c r="W415" s="202"/>
      <c r="X415" s="202"/>
      <c r="Y415" s="206">
        <v>0.0</v>
      </c>
      <c r="Z415" s="204">
        <v>0.0</v>
      </c>
      <c r="AA415" s="205" t="s">
        <v>133</v>
      </c>
      <c r="AB415" s="141">
        <v>2.0</v>
      </c>
      <c r="AC415" s="142">
        <v>0.43171296296296297</v>
      </c>
      <c r="AD415" s="206" t="s">
        <v>179</v>
      </c>
      <c r="AE415" s="207" t="s">
        <v>133</v>
      </c>
      <c r="AF415" s="133" t="s">
        <v>166</v>
      </c>
      <c r="AG415" s="207">
        <v>2.28</v>
      </c>
      <c r="AH415" s="449">
        <v>13.3</v>
      </c>
      <c r="AI415" s="146"/>
      <c r="AJ415" s="144"/>
      <c r="AK415" s="147"/>
      <c r="AL415" s="114"/>
      <c r="AM415" s="211"/>
      <c r="AN415" s="132"/>
      <c r="AO415" s="132"/>
      <c r="AP415" s="149"/>
      <c r="AQ415" s="150"/>
      <c r="AR415" s="149"/>
      <c r="AS415" s="132"/>
      <c r="AT415" s="132"/>
      <c r="AU415" s="132"/>
      <c r="AV415" s="132"/>
      <c r="AW415" s="132"/>
      <c r="AX415" s="132"/>
      <c r="AY415" s="132"/>
      <c r="AZ415" s="132"/>
      <c r="BA415" s="132"/>
      <c r="BB415" s="132"/>
      <c r="BC415" s="132"/>
      <c r="BD415" s="132"/>
      <c r="BE415" s="132"/>
      <c r="BF415" s="132"/>
      <c r="BG415" s="132"/>
      <c r="BH415" s="132"/>
      <c r="BI415" s="132"/>
      <c r="BJ415" s="132"/>
      <c r="BK415" s="132"/>
      <c r="BL415" s="132"/>
      <c r="BM415" s="132"/>
      <c r="BN415" s="132"/>
    </row>
    <row r="416">
      <c r="A416" s="614" t="b">
        <v>0</v>
      </c>
      <c r="B416" s="215"/>
      <c r="C416" s="216"/>
      <c r="D416" s="217"/>
      <c r="E416" s="218"/>
      <c r="F416" s="219"/>
      <c r="G416" s="219"/>
      <c r="H416" s="219"/>
      <c r="I416" s="219"/>
      <c r="J416" s="219"/>
      <c r="K416" s="217"/>
      <c r="L416" s="217"/>
      <c r="M416" s="217"/>
      <c r="N416" s="287"/>
      <c r="O416" s="221">
        <v>4.0</v>
      </c>
      <c r="P416" s="222">
        <v>6.0</v>
      </c>
      <c r="Q416" s="298">
        <v>6.0</v>
      </c>
      <c r="R416" s="299">
        <v>3.0</v>
      </c>
      <c r="S416" s="300">
        <v>2.0</v>
      </c>
      <c r="T416" s="301">
        <v>6.0</v>
      </c>
      <c r="U416" s="227"/>
      <c r="V416" s="228"/>
      <c r="W416" s="229"/>
      <c r="X416" s="229"/>
      <c r="Y416" s="235"/>
      <c r="Z416" s="482"/>
      <c r="AA416" s="479"/>
      <c r="AB416" s="233"/>
      <c r="AC416" s="234"/>
      <c r="AD416" s="235" t="s">
        <v>142</v>
      </c>
      <c r="AE416" s="236"/>
      <c r="AF416" s="237"/>
      <c r="AG416" s="236"/>
      <c r="AH416" s="463"/>
      <c r="AI416" s="390"/>
      <c r="AJ416" s="236"/>
      <c r="AK416" s="391"/>
      <c r="AL416" s="114"/>
      <c r="AM416" s="278"/>
      <c r="AN416" s="98"/>
      <c r="AO416" s="98"/>
      <c r="AP416" s="116"/>
      <c r="AQ416" s="117"/>
      <c r="AR416" s="116"/>
      <c r="AS416" s="98"/>
      <c r="AT416" s="98"/>
      <c r="AU416" s="98"/>
      <c r="AV416" s="98"/>
      <c r="AW416" s="98"/>
      <c r="AX416" s="98"/>
      <c r="AY416" s="98"/>
      <c r="AZ416" s="98"/>
      <c r="BA416" s="98"/>
      <c r="BB416" s="98"/>
      <c r="BC416" s="98"/>
      <c r="BD416" s="98"/>
      <c r="BE416" s="98"/>
      <c r="BF416" s="98"/>
      <c r="BG416" s="98"/>
      <c r="BH416" s="98"/>
      <c r="BI416" s="98"/>
      <c r="BJ416" s="98"/>
      <c r="BK416" s="98"/>
      <c r="BL416" s="98"/>
      <c r="BM416" s="98"/>
      <c r="BN416" s="98"/>
    </row>
    <row r="417">
      <c r="A417" s="485" t="b">
        <v>0</v>
      </c>
      <c r="B417" s="247">
        <v>44602.0</v>
      </c>
      <c r="C417" s="248">
        <v>0.4953356481481481</v>
      </c>
      <c r="D417" s="249" t="s">
        <v>1044</v>
      </c>
      <c r="E417" s="517" t="s">
        <v>16</v>
      </c>
      <c r="F417" s="415" t="s">
        <v>136</v>
      </c>
      <c r="G417" s="251" t="s">
        <v>42</v>
      </c>
      <c r="H417" s="251" t="s">
        <v>232</v>
      </c>
      <c r="I417" s="701" t="s">
        <v>240</v>
      </c>
      <c r="J417" s="653" t="s">
        <v>874</v>
      </c>
      <c r="K417" s="249" t="s">
        <v>240</v>
      </c>
      <c r="L417" s="249"/>
      <c r="M417" s="249"/>
      <c r="N417" s="286" t="s">
        <v>860</v>
      </c>
      <c r="O417" s="254">
        <v>4.0</v>
      </c>
      <c r="P417" s="255">
        <v>5.0</v>
      </c>
      <c r="Q417" s="170"/>
      <c r="R417" s="171"/>
      <c r="S417" s="172"/>
      <c r="T417" s="173"/>
      <c r="U417" s="174"/>
      <c r="V417" s="175"/>
      <c r="W417" s="176"/>
      <c r="X417" s="176"/>
      <c r="Y417" s="260">
        <v>15.0</v>
      </c>
      <c r="Z417" s="256">
        <v>30.0</v>
      </c>
      <c r="AA417" s="257" t="s">
        <v>133</v>
      </c>
      <c r="AB417" s="258">
        <v>1.0</v>
      </c>
      <c r="AC417" s="259">
        <v>0.4563425925925926</v>
      </c>
      <c r="AD417" s="260" t="s">
        <v>140</v>
      </c>
      <c r="AE417" s="261" t="s">
        <v>133</v>
      </c>
      <c r="AF417" s="251" t="s">
        <v>166</v>
      </c>
      <c r="AG417" s="261">
        <v>1.21</v>
      </c>
      <c r="AH417" s="464">
        <v>10.44</v>
      </c>
      <c r="AI417" s="263">
        <v>15.0</v>
      </c>
      <c r="AJ417" s="261">
        <v>0.64</v>
      </c>
      <c r="AK417" s="264">
        <v>31.4</v>
      </c>
      <c r="AL417" s="114"/>
      <c r="AM417" s="265">
        <f>AK417+AM414</f>
        <v>2043.22</v>
      </c>
      <c r="AN417" s="266">
        <f>IF(AM417&gt;AN414,AM417,AN414)</f>
        <v>2072.03</v>
      </c>
      <c r="AO417" s="266">
        <f>AM417-AN417</f>
        <v>-28.81</v>
      </c>
      <c r="AP417" s="267">
        <f>AO417/AN417</f>
        <v>-0.01390423884</v>
      </c>
      <c r="AQ417" s="268">
        <f>AK417/AI417</f>
        <v>2.093333333</v>
      </c>
      <c r="AR417" s="149"/>
      <c r="AS417" s="132"/>
      <c r="AT417" s="132"/>
      <c r="AU417" s="132"/>
      <c r="AV417" s="132"/>
      <c r="AW417" s="132"/>
      <c r="AX417" s="132"/>
      <c r="AY417" s="132"/>
      <c r="AZ417" s="132"/>
      <c r="BA417" s="132"/>
      <c r="BB417" s="132"/>
      <c r="BC417" s="132"/>
      <c r="BD417" s="132"/>
      <c r="BE417" s="132"/>
      <c r="BF417" s="132"/>
      <c r="BG417" s="132"/>
      <c r="BH417" s="132"/>
      <c r="BI417" s="132"/>
      <c r="BJ417" s="132"/>
      <c r="BK417" s="132"/>
      <c r="BL417" s="132"/>
      <c r="BM417" s="132"/>
      <c r="BN417" s="132"/>
    </row>
    <row r="418">
      <c r="A418" s="484" t="b">
        <v>0</v>
      </c>
      <c r="B418" s="94"/>
      <c r="C418" s="95"/>
      <c r="D418" s="96"/>
      <c r="E418" s="97"/>
      <c r="F418" s="98"/>
      <c r="G418" s="98"/>
      <c r="H418" s="98" t="str">
        <f>VLOOKUP(H417,VALIDATION!F:G,2,false)</f>
        <v>6201b94aa4eaad5dc977097f</v>
      </c>
      <c r="I418" s="671">
        <v>3.0</v>
      </c>
      <c r="J418" s="672">
        <v>1.5</v>
      </c>
      <c r="K418" s="96"/>
      <c r="L418" s="96"/>
      <c r="M418" s="96"/>
      <c r="N418" s="270"/>
      <c r="O418" s="168">
        <v>4.0</v>
      </c>
      <c r="P418" s="169">
        <v>5.0</v>
      </c>
      <c r="Q418" s="196"/>
      <c r="R418" s="197"/>
      <c r="S418" s="198"/>
      <c r="T418" s="199"/>
      <c r="U418" s="200"/>
      <c r="V418" s="201"/>
      <c r="W418" s="202"/>
      <c r="X418" s="202"/>
      <c r="Y418" s="273">
        <v>15.0</v>
      </c>
      <c r="Z418" s="271">
        <v>30.0</v>
      </c>
      <c r="AA418" s="272" t="s">
        <v>133</v>
      </c>
      <c r="AB418" s="107">
        <v>2.0</v>
      </c>
      <c r="AC418" s="108">
        <v>0.4567361111111111</v>
      </c>
      <c r="AD418" s="273" t="s">
        <v>140</v>
      </c>
      <c r="AE418" s="274" t="s">
        <v>133</v>
      </c>
      <c r="AF418" s="99" t="s">
        <v>166</v>
      </c>
      <c r="AG418" s="274">
        <v>1.21</v>
      </c>
      <c r="AH418" s="411">
        <v>61.9</v>
      </c>
      <c r="AI418" s="112"/>
      <c r="AJ418" s="110"/>
      <c r="AK418" s="113"/>
      <c r="AL418" s="114"/>
      <c r="AM418" s="278"/>
      <c r="AN418" s="98"/>
      <c r="AO418" s="98"/>
      <c r="AP418" s="116"/>
      <c r="AQ418" s="117"/>
      <c r="AR418" s="116"/>
      <c r="AS418" s="98"/>
      <c r="AT418" s="98"/>
      <c r="AU418" s="98"/>
      <c r="AV418" s="98"/>
      <c r="AW418" s="98"/>
      <c r="AX418" s="98"/>
      <c r="AY418" s="98"/>
      <c r="AZ418" s="98"/>
      <c r="BA418" s="98"/>
      <c r="BB418" s="98"/>
      <c r="BC418" s="98"/>
      <c r="BD418" s="98"/>
      <c r="BE418" s="98"/>
      <c r="BF418" s="98"/>
      <c r="BG418" s="98"/>
      <c r="BH418" s="98"/>
      <c r="BI418" s="98"/>
      <c r="BJ418" s="98"/>
      <c r="BK418" s="98"/>
      <c r="BL418" s="98"/>
      <c r="BM418" s="98"/>
      <c r="BN418" s="98"/>
    </row>
    <row r="419">
      <c r="A419" s="485" t="b">
        <v>0</v>
      </c>
      <c r="B419" s="128"/>
      <c r="C419" s="129"/>
      <c r="D419" s="130"/>
      <c r="E419" s="131"/>
      <c r="F419" s="132"/>
      <c r="G419" s="132"/>
      <c r="H419" s="132"/>
      <c r="I419" s="132"/>
      <c r="J419" s="132"/>
      <c r="K419" s="130"/>
      <c r="L419" s="130"/>
      <c r="M419" s="130"/>
      <c r="N419" s="195"/>
      <c r="O419" s="168">
        <v>4.0</v>
      </c>
      <c r="P419" s="169">
        <v>5.0</v>
      </c>
      <c r="Q419" s="196"/>
      <c r="R419" s="197"/>
      <c r="S419" s="198"/>
      <c r="T419" s="199"/>
      <c r="U419" s="200"/>
      <c r="V419" s="201"/>
      <c r="W419" s="202"/>
      <c r="X419" s="202"/>
      <c r="Y419" s="206">
        <v>40.0</v>
      </c>
      <c r="Z419" s="204">
        <v>30.0</v>
      </c>
      <c r="AA419" s="205" t="s">
        <v>133</v>
      </c>
      <c r="AB419" s="141">
        <v>3.0</v>
      </c>
      <c r="AC419" s="142">
        <v>0.4650462962962963</v>
      </c>
      <c r="AD419" s="206" t="s">
        <v>165</v>
      </c>
      <c r="AE419" s="207" t="s">
        <v>133</v>
      </c>
      <c r="AF419" s="133" t="s">
        <v>133</v>
      </c>
      <c r="AG419" s="207">
        <v>2.62</v>
      </c>
      <c r="AH419" s="449">
        <v>22.99</v>
      </c>
      <c r="AI419" s="146"/>
      <c r="AJ419" s="144"/>
      <c r="AK419" s="147"/>
      <c r="AL419" s="114"/>
      <c r="AM419" s="211"/>
      <c r="AN419" s="132"/>
      <c r="AO419" s="132"/>
      <c r="AP419" s="149"/>
      <c r="AQ419" s="150"/>
      <c r="AR419" s="149"/>
      <c r="AS419" s="132"/>
      <c r="AT419" s="132"/>
      <c r="AU419" s="132"/>
      <c r="AV419" s="132"/>
      <c r="AW419" s="132"/>
      <c r="AX419" s="132"/>
      <c r="AY419" s="132"/>
      <c r="AZ419" s="132"/>
      <c r="BA419" s="132"/>
      <c r="BB419" s="132"/>
      <c r="BC419" s="132"/>
      <c r="BD419" s="132"/>
      <c r="BE419" s="132"/>
      <c r="BF419" s="132"/>
      <c r="BG419" s="132"/>
      <c r="BH419" s="132"/>
      <c r="BI419" s="132"/>
      <c r="BJ419" s="132"/>
      <c r="BK419" s="132"/>
      <c r="BL419" s="132"/>
      <c r="BM419" s="132"/>
      <c r="BN419" s="132"/>
    </row>
    <row r="420">
      <c r="A420" s="484" t="b">
        <v>0</v>
      </c>
      <c r="B420" s="94"/>
      <c r="C420" s="95"/>
      <c r="D420" s="96"/>
      <c r="E420" s="97"/>
      <c r="F420" s="98"/>
      <c r="G420" s="98"/>
      <c r="H420" s="98"/>
      <c r="I420" s="98"/>
      <c r="J420" s="98"/>
      <c r="K420" s="96"/>
      <c r="L420" s="96"/>
      <c r="M420" s="96"/>
      <c r="N420" s="270"/>
      <c r="O420" s="168">
        <v>6.0</v>
      </c>
      <c r="P420" s="169">
        <v>5.0</v>
      </c>
      <c r="Q420" s="196"/>
      <c r="R420" s="197"/>
      <c r="S420" s="198"/>
      <c r="T420" s="199"/>
      <c r="U420" s="200"/>
      <c r="V420" s="201"/>
      <c r="W420" s="202"/>
      <c r="X420" s="202"/>
      <c r="Y420" s="273">
        <v>0.0</v>
      </c>
      <c r="Z420" s="271">
        <v>30.0</v>
      </c>
      <c r="AA420" s="106"/>
      <c r="AB420" s="107">
        <v>4.0</v>
      </c>
      <c r="AC420" s="108">
        <v>0.4654976851851852</v>
      </c>
      <c r="AD420" s="273" t="s">
        <v>165</v>
      </c>
      <c r="AE420" s="274" t="s">
        <v>133</v>
      </c>
      <c r="AF420" s="99" t="s">
        <v>133</v>
      </c>
      <c r="AG420" s="274">
        <v>2.2</v>
      </c>
      <c r="AH420" s="411">
        <v>4.16</v>
      </c>
      <c r="AI420" s="112"/>
      <c r="AJ420" s="110"/>
      <c r="AK420" s="113"/>
      <c r="AL420" s="114"/>
      <c r="AM420" s="278"/>
      <c r="AN420" s="98"/>
      <c r="AO420" s="98"/>
      <c r="AP420" s="116"/>
      <c r="AQ420" s="117"/>
      <c r="AR420" s="116"/>
      <c r="AS420" s="98"/>
      <c r="AT420" s="98"/>
      <c r="AU420" s="98"/>
      <c r="AV420" s="98"/>
      <c r="AW420" s="98"/>
      <c r="AX420" s="98"/>
      <c r="AY420" s="98"/>
      <c r="AZ420" s="98"/>
      <c r="BA420" s="98"/>
      <c r="BB420" s="98"/>
      <c r="BC420" s="98"/>
      <c r="BD420" s="98"/>
      <c r="BE420" s="98"/>
      <c r="BF420" s="98"/>
      <c r="BG420" s="98"/>
      <c r="BH420" s="98"/>
      <c r="BI420" s="98"/>
      <c r="BJ420" s="98"/>
      <c r="BK420" s="98"/>
      <c r="BL420" s="98"/>
      <c r="BM420" s="98"/>
      <c r="BN420" s="98"/>
    </row>
    <row r="421">
      <c r="A421" s="485" t="b">
        <v>0</v>
      </c>
      <c r="B421" s="128"/>
      <c r="C421" s="129"/>
      <c r="D421" s="130"/>
      <c r="E421" s="131"/>
      <c r="F421" s="132"/>
      <c r="G421" s="132"/>
      <c r="H421" s="132"/>
      <c r="I421" s="132"/>
      <c r="J421" s="132"/>
      <c r="K421" s="130"/>
      <c r="L421" s="130"/>
      <c r="M421" s="130"/>
      <c r="N421" s="195"/>
      <c r="O421" s="168">
        <v>6.0</v>
      </c>
      <c r="P421" s="169">
        <v>5.0</v>
      </c>
      <c r="Q421" s="196"/>
      <c r="R421" s="197"/>
      <c r="S421" s="198"/>
      <c r="T421" s="199"/>
      <c r="U421" s="200"/>
      <c r="V421" s="201"/>
      <c r="W421" s="202"/>
      <c r="X421" s="202"/>
      <c r="Y421" s="206">
        <v>0.0</v>
      </c>
      <c r="Z421" s="204">
        <v>40.0</v>
      </c>
      <c r="AA421" s="140"/>
      <c r="AB421" s="141">
        <v>5.0</v>
      </c>
      <c r="AC421" s="142">
        <v>0.45797453703703705</v>
      </c>
      <c r="AD421" s="206" t="s">
        <v>179</v>
      </c>
      <c r="AE421" s="207" t="s">
        <v>133</v>
      </c>
      <c r="AF421" s="133" t="s">
        <v>133</v>
      </c>
      <c r="AG421" s="207">
        <v>1.38</v>
      </c>
      <c r="AH421" s="449">
        <v>13.15</v>
      </c>
      <c r="AI421" s="146"/>
      <c r="AJ421" s="144"/>
      <c r="AK421" s="147"/>
      <c r="AL421" s="114"/>
      <c r="AM421" s="211"/>
      <c r="AN421" s="132"/>
      <c r="AO421" s="132"/>
      <c r="AP421" s="149"/>
      <c r="AQ421" s="150"/>
      <c r="AR421" s="149"/>
      <c r="AS421" s="132"/>
      <c r="AT421" s="132"/>
      <c r="AU421" s="132"/>
      <c r="AV421" s="132"/>
      <c r="AW421" s="132"/>
      <c r="AX421" s="132"/>
      <c r="AY421" s="132"/>
      <c r="AZ421" s="132"/>
      <c r="BA421" s="132"/>
      <c r="BB421" s="132"/>
      <c r="BC421" s="132"/>
      <c r="BD421" s="132"/>
      <c r="BE421" s="132"/>
      <c r="BF421" s="132"/>
      <c r="BG421" s="132"/>
      <c r="BH421" s="132"/>
      <c r="BI421" s="132"/>
      <c r="BJ421" s="132"/>
      <c r="BK421" s="132"/>
      <c r="BL421" s="132"/>
      <c r="BM421" s="132"/>
      <c r="BN421" s="132"/>
    </row>
    <row r="422">
      <c r="A422" s="484" t="b">
        <v>0</v>
      </c>
      <c r="B422" s="215"/>
      <c r="C422" s="216"/>
      <c r="D422" s="217"/>
      <c r="E422" s="218"/>
      <c r="F422" s="219"/>
      <c r="G422" s="219"/>
      <c r="H422" s="219"/>
      <c r="I422" s="219"/>
      <c r="J422" s="219"/>
      <c r="K422" s="217"/>
      <c r="L422" s="217"/>
      <c r="M422" s="217"/>
      <c r="N422" s="287"/>
      <c r="O422" s="221">
        <v>7.0</v>
      </c>
      <c r="P422" s="222">
        <v>5.0</v>
      </c>
      <c r="Q422" s="298">
        <v>6.0</v>
      </c>
      <c r="R422" s="299">
        <v>3.0</v>
      </c>
      <c r="S422" s="225"/>
      <c r="T422" s="226"/>
      <c r="U422" s="227"/>
      <c r="V422" s="228"/>
      <c r="W422" s="229"/>
      <c r="X422" s="229"/>
      <c r="Y422" s="302"/>
      <c r="Z422" s="231"/>
      <c r="AA422" s="232"/>
      <c r="AB422" s="233"/>
      <c r="AC422" s="234"/>
      <c r="AD422" s="235" t="s">
        <v>142</v>
      </c>
      <c r="AE422" s="236"/>
      <c r="AF422" s="237"/>
      <c r="AG422" s="236"/>
      <c r="AH422" s="463"/>
      <c r="AI422" s="390"/>
      <c r="AJ422" s="236"/>
      <c r="AK422" s="391"/>
      <c r="AL422" s="114"/>
      <c r="AM422" s="278"/>
      <c r="AN422" s="98"/>
      <c r="AO422" s="98"/>
      <c r="AP422" s="116"/>
      <c r="AQ422" s="117"/>
      <c r="AR422" s="116"/>
      <c r="AS422" s="98"/>
      <c r="AT422" s="98"/>
      <c r="AU422" s="98"/>
      <c r="AV422" s="98"/>
      <c r="AW422" s="98"/>
      <c r="AX422" s="98"/>
      <c r="AY422" s="98"/>
      <c r="AZ422" s="98"/>
      <c r="BA422" s="98"/>
      <c r="BB422" s="98"/>
      <c r="BC422" s="98"/>
      <c r="BD422" s="98"/>
      <c r="BE422" s="98"/>
      <c r="BF422" s="98"/>
      <c r="BG422" s="98"/>
      <c r="BH422" s="98"/>
      <c r="BI422" s="98"/>
      <c r="BJ422" s="98"/>
      <c r="BK422" s="98"/>
      <c r="BL422" s="98"/>
      <c r="BM422" s="98"/>
      <c r="BN422" s="98"/>
    </row>
    <row r="423">
      <c r="A423" s="485" t="b">
        <v>0</v>
      </c>
      <c r="B423" s="247">
        <v>44602.0</v>
      </c>
      <c r="C423" s="248">
        <v>0.6632754629629629</v>
      </c>
      <c r="D423" s="249" t="s">
        <v>1045</v>
      </c>
      <c r="E423" s="517" t="s">
        <v>16</v>
      </c>
      <c r="F423" s="415" t="s">
        <v>136</v>
      </c>
      <c r="G423" s="251" t="s">
        <v>42</v>
      </c>
      <c r="H423" s="251" t="s">
        <v>232</v>
      </c>
      <c r="I423" s="251" t="s">
        <v>429</v>
      </c>
      <c r="J423" s="251" t="s">
        <v>394</v>
      </c>
      <c r="K423" s="249" t="s">
        <v>429</v>
      </c>
      <c r="L423" s="249"/>
      <c r="M423" s="249"/>
      <c r="N423" s="286" t="s">
        <v>906</v>
      </c>
      <c r="O423" s="254">
        <v>6.0</v>
      </c>
      <c r="P423" s="255">
        <v>6.0</v>
      </c>
      <c r="Q423" s="284" t="s">
        <v>1035</v>
      </c>
      <c r="R423" s="171"/>
      <c r="S423" s="172"/>
      <c r="T423" s="173"/>
      <c r="U423" s="174"/>
      <c r="V423" s="175"/>
      <c r="W423" s="176"/>
      <c r="X423" s="176"/>
      <c r="Y423" s="260">
        <v>5.0</v>
      </c>
      <c r="Z423" s="256">
        <v>2.0</v>
      </c>
      <c r="AA423" s="257" t="s">
        <v>133</v>
      </c>
      <c r="AB423" s="258">
        <v>1.0</v>
      </c>
      <c r="AC423" s="259">
        <v>0.6044907407407407</v>
      </c>
      <c r="AD423" s="260" t="s">
        <v>140</v>
      </c>
      <c r="AE423" s="261" t="s">
        <v>132</v>
      </c>
      <c r="AF423" s="251" t="s">
        <v>166</v>
      </c>
      <c r="AG423" s="261">
        <v>1.69</v>
      </c>
      <c r="AH423" s="464">
        <v>10.87</v>
      </c>
      <c r="AI423" s="263">
        <v>30.0</v>
      </c>
      <c r="AJ423" s="261">
        <v>0.0</v>
      </c>
      <c r="AK423" s="264">
        <v>-1.73</v>
      </c>
      <c r="AL423" s="114"/>
      <c r="AM423" s="265">
        <f>AK423+AM417</f>
        <v>2041.49</v>
      </c>
      <c r="AN423" s="266">
        <f>IF(AM423&gt;AN417,AM423,AN417)</f>
        <v>2072.03</v>
      </c>
      <c r="AO423" s="266">
        <f>AM423-AN423</f>
        <v>-30.54</v>
      </c>
      <c r="AP423" s="267">
        <f>AO423/AN423</f>
        <v>-0.01473916883</v>
      </c>
      <c r="AQ423" s="268">
        <f>AK423/AI423</f>
        <v>-0.05766666667</v>
      </c>
      <c r="AR423" s="149"/>
      <c r="AS423" s="132"/>
      <c r="AT423" s="132"/>
      <c r="AU423" s="132"/>
      <c r="AV423" s="132"/>
      <c r="AW423" s="132"/>
      <c r="AX423" s="132"/>
      <c r="AY423" s="132"/>
      <c r="AZ423" s="132"/>
      <c r="BA423" s="132"/>
      <c r="BB423" s="132"/>
      <c r="BC423" s="132"/>
      <c r="BD423" s="132"/>
      <c r="BE423" s="132"/>
      <c r="BF423" s="132"/>
      <c r="BG423" s="132"/>
      <c r="BH423" s="132"/>
      <c r="BI423" s="132"/>
      <c r="BJ423" s="132"/>
      <c r="BK423" s="132"/>
      <c r="BL423" s="132"/>
      <c r="BM423" s="132"/>
      <c r="BN423" s="132"/>
    </row>
    <row r="424">
      <c r="A424" s="484" t="b">
        <v>0</v>
      </c>
      <c r="B424" s="94"/>
      <c r="C424" s="95"/>
      <c r="D424" s="96"/>
      <c r="E424" s="97"/>
      <c r="F424" s="98"/>
      <c r="G424" s="98"/>
      <c r="H424" s="98" t="str">
        <f>VLOOKUP(H423,VALIDATION!F:G,2,false)</f>
        <v>6201b94aa4eaad5dc977097f</v>
      </c>
      <c r="I424" s="99">
        <v>2.9</v>
      </c>
      <c r="J424" s="99">
        <v>1.53</v>
      </c>
      <c r="K424" s="96"/>
      <c r="L424" s="96"/>
      <c r="M424" s="96"/>
      <c r="N424" s="270"/>
      <c r="O424" s="168">
        <v>6.0</v>
      </c>
      <c r="P424" s="169">
        <v>6.0</v>
      </c>
      <c r="Q424" s="294" t="s">
        <v>1035</v>
      </c>
      <c r="R424" s="197"/>
      <c r="S424" s="198"/>
      <c r="T424" s="199"/>
      <c r="U424" s="200"/>
      <c r="V424" s="201"/>
      <c r="W424" s="202"/>
      <c r="X424" s="202"/>
      <c r="Y424" s="273">
        <v>6.0</v>
      </c>
      <c r="Z424" s="271">
        <v>2.0</v>
      </c>
      <c r="AA424" s="272" t="s">
        <v>132</v>
      </c>
      <c r="AB424" s="107">
        <v>2.0</v>
      </c>
      <c r="AC424" s="108">
        <v>0.6050810185185185</v>
      </c>
      <c r="AD424" s="273" t="s">
        <v>296</v>
      </c>
      <c r="AE424" s="274" t="s">
        <v>132</v>
      </c>
      <c r="AF424" s="99" t="s">
        <v>166</v>
      </c>
      <c r="AG424" s="274">
        <v>1.54</v>
      </c>
      <c r="AH424" s="411">
        <v>1.78</v>
      </c>
      <c r="AI424" s="112"/>
      <c r="AJ424" s="110"/>
      <c r="AK424" s="113"/>
      <c r="AL424" s="114"/>
      <c r="AM424" s="278"/>
      <c r="AN424" s="98"/>
      <c r="AO424" s="98"/>
      <c r="AP424" s="116"/>
      <c r="AQ424" s="117"/>
      <c r="AR424" s="116"/>
      <c r="AS424" s="98"/>
      <c r="AT424" s="98"/>
      <c r="AU424" s="98"/>
      <c r="AV424" s="98"/>
      <c r="AW424" s="98"/>
      <c r="AX424" s="98"/>
      <c r="AY424" s="98"/>
      <c r="AZ424" s="98"/>
      <c r="BA424" s="98"/>
      <c r="BB424" s="98"/>
      <c r="BC424" s="98"/>
      <c r="BD424" s="98"/>
      <c r="BE424" s="98"/>
      <c r="BF424" s="98"/>
      <c r="BG424" s="98"/>
      <c r="BH424" s="98"/>
      <c r="BI424" s="98"/>
      <c r="BJ424" s="98"/>
      <c r="BK424" s="98"/>
      <c r="BL424" s="98"/>
      <c r="BM424" s="98"/>
      <c r="BN424" s="98"/>
    </row>
    <row r="425">
      <c r="A425" s="485" t="b">
        <v>0</v>
      </c>
      <c r="B425" s="128"/>
      <c r="C425" s="129"/>
      <c r="D425" s="130"/>
      <c r="E425" s="131"/>
      <c r="F425" s="132"/>
      <c r="G425" s="132"/>
      <c r="H425" s="132"/>
      <c r="I425" s="132"/>
      <c r="J425" s="132"/>
      <c r="K425" s="130"/>
      <c r="L425" s="130"/>
      <c r="M425" s="130"/>
      <c r="N425" s="195"/>
      <c r="O425" s="168">
        <v>6.0</v>
      </c>
      <c r="P425" s="169">
        <v>6.0</v>
      </c>
      <c r="Q425" s="294" t="s">
        <v>1035</v>
      </c>
      <c r="R425" s="197"/>
      <c r="S425" s="198"/>
      <c r="T425" s="199"/>
      <c r="U425" s="200"/>
      <c r="V425" s="201"/>
      <c r="W425" s="202"/>
      <c r="X425" s="202"/>
      <c r="Y425" s="206">
        <v>6.0</v>
      </c>
      <c r="Z425" s="204">
        <v>2.0</v>
      </c>
      <c r="AA425" s="205" t="s">
        <v>132</v>
      </c>
      <c r="AB425" s="141">
        <v>3.0</v>
      </c>
      <c r="AC425" s="142">
        <v>0.6052314814814815</v>
      </c>
      <c r="AD425" s="206" t="s">
        <v>296</v>
      </c>
      <c r="AE425" s="207" t="s">
        <v>132</v>
      </c>
      <c r="AF425" s="133" t="s">
        <v>166</v>
      </c>
      <c r="AG425" s="207">
        <v>1.55</v>
      </c>
      <c r="AH425" s="449">
        <v>12.11</v>
      </c>
      <c r="AI425" s="146"/>
      <c r="AJ425" s="144"/>
      <c r="AK425" s="147"/>
      <c r="AL425" s="114"/>
      <c r="AM425" s="211"/>
      <c r="AN425" s="132"/>
      <c r="AO425" s="132"/>
      <c r="AP425" s="149"/>
      <c r="AQ425" s="150"/>
      <c r="AR425" s="149"/>
      <c r="AS425" s="132"/>
      <c r="AT425" s="132"/>
      <c r="AU425" s="132"/>
      <c r="AV425" s="132"/>
      <c r="AW425" s="132"/>
      <c r="AX425" s="132"/>
      <c r="AY425" s="132"/>
      <c r="AZ425" s="132"/>
      <c r="BA425" s="132"/>
      <c r="BB425" s="132"/>
      <c r="BC425" s="132"/>
      <c r="BD425" s="132"/>
      <c r="BE425" s="132"/>
      <c r="BF425" s="132"/>
      <c r="BG425" s="132"/>
      <c r="BH425" s="132"/>
      <c r="BI425" s="132"/>
      <c r="BJ425" s="132"/>
      <c r="BK425" s="132"/>
      <c r="BL425" s="132"/>
      <c r="BM425" s="132"/>
      <c r="BN425" s="132"/>
    </row>
    <row r="426">
      <c r="A426" s="484" t="b">
        <v>0</v>
      </c>
      <c r="B426" s="94"/>
      <c r="C426" s="95"/>
      <c r="D426" s="96"/>
      <c r="E426" s="97"/>
      <c r="F426" s="98"/>
      <c r="G426" s="98"/>
      <c r="H426" s="98"/>
      <c r="I426" s="98"/>
      <c r="J426" s="98"/>
      <c r="K426" s="96"/>
      <c r="L426" s="96"/>
      <c r="M426" s="96"/>
      <c r="N426" s="270"/>
      <c r="O426" s="168">
        <v>7.0</v>
      </c>
      <c r="P426" s="169">
        <v>6.0</v>
      </c>
      <c r="Q426" s="294">
        <v>1.0</v>
      </c>
      <c r="R426" s="295">
        <v>0.0</v>
      </c>
      <c r="S426" s="198"/>
      <c r="T426" s="199"/>
      <c r="U426" s="200"/>
      <c r="V426" s="201"/>
      <c r="W426" s="202"/>
      <c r="X426" s="202"/>
      <c r="Y426" s="273" t="s">
        <v>132</v>
      </c>
      <c r="Z426" s="271">
        <v>40.0</v>
      </c>
      <c r="AA426" s="272" t="s">
        <v>133</v>
      </c>
      <c r="AB426" s="107">
        <v>4.0</v>
      </c>
      <c r="AC426" s="108">
        <v>0.6133912037037037</v>
      </c>
      <c r="AD426" s="273" t="s">
        <v>296</v>
      </c>
      <c r="AE426" s="274" t="s">
        <v>132</v>
      </c>
      <c r="AF426" s="99" t="s">
        <v>166</v>
      </c>
      <c r="AG426" s="274">
        <v>1.34</v>
      </c>
      <c r="AH426" s="411">
        <v>22.06</v>
      </c>
      <c r="AI426" s="112"/>
      <c r="AJ426" s="110"/>
      <c r="AK426" s="113"/>
      <c r="AL426" s="114"/>
      <c r="AM426" s="278"/>
      <c r="AN426" s="98"/>
      <c r="AO426" s="98"/>
      <c r="AP426" s="116"/>
      <c r="AQ426" s="117"/>
      <c r="AR426" s="116"/>
      <c r="AS426" s="98"/>
      <c r="AT426" s="98"/>
      <c r="AU426" s="98"/>
      <c r="AV426" s="98"/>
      <c r="AW426" s="98"/>
      <c r="AX426" s="98"/>
      <c r="AY426" s="98"/>
      <c r="AZ426" s="98"/>
      <c r="BA426" s="98"/>
      <c r="BB426" s="98"/>
      <c r="BC426" s="98"/>
      <c r="BD426" s="98"/>
      <c r="BE426" s="98"/>
      <c r="BF426" s="98"/>
      <c r="BG426" s="98"/>
      <c r="BH426" s="98"/>
      <c r="BI426" s="98"/>
      <c r="BJ426" s="98"/>
      <c r="BK426" s="98"/>
      <c r="BL426" s="98"/>
      <c r="BM426" s="98"/>
      <c r="BN426" s="98"/>
    </row>
    <row r="427">
      <c r="A427" s="485" t="b">
        <v>0</v>
      </c>
      <c r="B427" s="128"/>
      <c r="C427" s="129"/>
      <c r="D427" s="130"/>
      <c r="E427" s="131"/>
      <c r="F427" s="132"/>
      <c r="G427" s="132"/>
      <c r="H427" s="132"/>
      <c r="I427" s="132"/>
      <c r="J427" s="132"/>
      <c r="K427" s="130"/>
      <c r="L427" s="130"/>
      <c r="M427" s="130"/>
      <c r="N427" s="195"/>
      <c r="O427" s="168">
        <v>7.0</v>
      </c>
      <c r="P427" s="169">
        <v>6.0</v>
      </c>
      <c r="Q427" s="294">
        <v>1.0</v>
      </c>
      <c r="R427" s="295">
        <v>1.0</v>
      </c>
      <c r="S427" s="198"/>
      <c r="T427" s="199"/>
      <c r="U427" s="200"/>
      <c r="V427" s="201"/>
      <c r="W427" s="202"/>
      <c r="X427" s="202"/>
      <c r="Y427" s="206">
        <v>0.0</v>
      </c>
      <c r="Z427" s="204">
        <v>0.0</v>
      </c>
      <c r="AA427" s="205" t="s">
        <v>132</v>
      </c>
      <c r="AB427" s="141">
        <v>5.0</v>
      </c>
      <c r="AC427" s="142">
        <v>0.6146412037037037</v>
      </c>
      <c r="AD427" s="206" t="s">
        <v>296</v>
      </c>
      <c r="AE427" s="207" t="s">
        <v>132</v>
      </c>
      <c r="AF427" s="133" t="s">
        <v>166</v>
      </c>
      <c r="AG427" s="207">
        <v>1.57</v>
      </c>
      <c r="AH427" s="449">
        <v>13.16</v>
      </c>
      <c r="AI427" s="146"/>
      <c r="AJ427" s="144"/>
      <c r="AK427" s="147"/>
      <c r="AL427" s="114"/>
      <c r="AM427" s="211"/>
      <c r="AN427" s="132"/>
      <c r="AO427" s="132"/>
      <c r="AP427" s="149"/>
      <c r="AQ427" s="150"/>
      <c r="AR427" s="149"/>
      <c r="AS427" s="132"/>
      <c r="AT427" s="132"/>
      <c r="AU427" s="132"/>
      <c r="AV427" s="132"/>
      <c r="AW427" s="132"/>
      <c r="AX427" s="132"/>
      <c r="AY427" s="132"/>
      <c r="AZ427" s="132"/>
      <c r="BA427" s="132"/>
      <c r="BB427" s="132"/>
      <c r="BC427" s="132"/>
      <c r="BD427" s="132"/>
      <c r="BE427" s="132"/>
      <c r="BF427" s="132"/>
      <c r="BG427" s="132"/>
      <c r="BH427" s="132"/>
      <c r="BI427" s="132"/>
      <c r="BJ427" s="132"/>
      <c r="BK427" s="132"/>
      <c r="BL427" s="132"/>
      <c r="BM427" s="132"/>
      <c r="BN427" s="132"/>
    </row>
    <row r="428">
      <c r="A428" s="484" t="b">
        <v>0</v>
      </c>
      <c r="B428" s="94"/>
      <c r="C428" s="95"/>
      <c r="D428" s="96"/>
      <c r="E428" s="97"/>
      <c r="F428" s="98"/>
      <c r="G428" s="98"/>
      <c r="H428" s="98"/>
      <c r="I428" s="98"/>
      <c r="J428" s="98"/>
      <c r="K428" s="96"/>
      <c r="L428" s="96"/>
      <c r="M428" s="96"/>
      <c r="N428" s="270"/>
      <c r="O428" s="168">
        <v>7.0</v>
      </c>
      <c r="P428" s="169">
        <v>6.0</v>
      </c>
      <c r="Q428" s="294">
        <v>2.0</v>
      </c>
      <c r="R428" s="295">
        <v>1.0</v>
      </c>
      <c r="S428" s="198"/>
      <c r="T428" s="199"/>
      <c r="U428" s="200"/>
      <c r="V428" s="201"/>
      <c r="W428" s="202"/>
      <c r="X428" s="202"/>
      <c r="Y428" s="273">
        <v>0.0</v>
      </c>
      <c r="Z428" s="271">
        <v>0.0</v>
      </c>
      <c r="AA428" s="272" t="s">
        <v>133</v>
      </c>
      <c r="AB428" s="107">
        <v>6.0</v>
      </c>
      <c r="AC428" s="108">
        <v>0.6165625</v>
      </c>
      <c r="AD428" s="273" t="s">
        <v>179</v>
      </c>
      <c r="AE428" s="274" t="s">
        <v>132</v>
      </c>
      <c r="AF428" s="99" t="s">
        <v>133</v>
      </c>
      <c r="AG428" s="274">
        <v>1.46</v>
      </c>
      <c r="AH428" s="411">
        <v>61.71</v>
      </c>
      <c r="AI428" s="112"/>
      <c r="AJ428" s="110"/>
      <c r="AK428" s="113"/>
      <c r="AL428" s="114"/>
      <c r="AM428" s="278"/>
      <c r="AN428" s="98"/>
      <c r="AO428" s="98"/>
      <c r="AP428" s="116"/>
      <c r="AQ428" s="117"/>
      <c r="AR428" s="116"/>
      <c r="AS428" s="98"/>
      <c r="AT428" s="98"/>
      <c r="AU428" s="98"/>
      <c r="AV428" s="98"/>
      <c r="AW428" s="98"/>
      <c r="AX428" s="98"/>
      <c r="AY428" s="98"/>
      <c r="AZ428" s="98"/>
      <c r="BA428" s="98"/>
      <c r="BB428" s="98"/>
      <c r="BC428" s="98"/>
      <c r="BD428" s="98"/>
      <c r="BE428" s="98"/>
      <c r="BF428" s="98"/>
      <c r="BG428" s="98"/>
      <c r="BH428" s="98"/>
      <c r="BI428" s="98"/>
      <c r="BJ428" s="98"/>
      <c r="BK428" s="98"/>
      <c r="BL428" s="98"/>
      <c r="BM428" s="98"/>
      <c r="BN428" s="98"/>
    </row>
    <row r="429">
      <c r="A429" s="485" t="b">
        <v>0</v>
      </c>
      <c r="B429" s="313"/>
      <c r="C429" s="314"/>
      <c r="D429" s="315"/>
      <c r="E429" s="316"/>
      <c r="F429" s="317"/>
      <c r="G429" s="317"/>
      <c r="H429" s="317"/>
      <c r="I429" s="317"/>
      <c r="J429" s="317"/>
      <c r="K429" s="315"/>
      <c r="L429" s="315"/>
      <c r="M429" s="315"/>
      <c r="N429" s="383"/>
      <c r="O429" s="221">
        <v>7.0</v>
      </c>
      <c r="P429" s="222">
        <v>6.0</v>
      </c>
      <c r="Q429" s="298">
        <v>5.0</v>
      </c>
      <c r="R429" s="299">
        <v>7.0</v>
      </c>
      <c r="S429" s="300">
        <v>6.0</v>
      </c>
      <c r="T429" s="301">
        <v>3.0</v>
      </c>
      <c r="U429" s="227"/>
      <c r="V429" s="228"/>
      <c r="W429" s="229"/>
      <c r="X429" s="229"/>
      <c r="Y429" s="342"/>
      <c r="Z429" s="323"/>
      <c r="AA429" s="324"/>
      <c r="AB429" s="343"/>
      <c r="AC429" s="326"/>
      <c r="AD429" s="322" t="s">
        <v>142</v>
      </c>
      <c r="AE429" s="327"/>
      <c r="AF429" s="328"/>
      <c r="AG429" s="327"/>
      <c r="AH429" s="444"/>
      <c r="AI429" s="384"/>
      <c r="AJ429" s="327"/>
      <c r="AK429" s="385"/>
      <c r="AL429" s="114"/>
      <c r="AM429" s="211"/>
      <c r="AN429" s="132"/>
      <c r="AO429" s="132"/>
      <c r="AP429" s="149"/>
      <c r="AQ429" s="150"/>
      <c r="AR429" s="149"/>
      <c r="AS429" s="132"/>
      <c r="AT429" s="132"/>
      <c r="AU429" s="132"/>
      <c r="AV429" s="132"/>
      <c r="AW429" s="132"/>
      <c r="AX429" s="132"/>
      <c r="AY429" s="132"/>
      <c r="AZ429" s="132"/>
      <c r="BA429" s="132"/>
      <c r="BB429" s="132"/>
      <c r="BC429" s="132"/>
      <c r="BD429" s="132"/>
      <c r="BE429" s="132"/>
      <c r="BF429" s="132"/>
      <c r="BG429" s="132"/>
      <c r="BH429" s="132"/>
      <c r="BI429" s="132"/>
      <c r="BJ429" s="132"/>
      <c r="BK429" s="132"/>
      <c r="BL429" s="132"/>
      <c r="BM429" s="132"/>
      <c r="BN429" s="132"/>
    </row>
    <row r="430">
      <c r="A430" s="484" t="b">
        <v>0</v>
      </c>
      <c r="B430" s="161">
        <v>44602.0</v>
      </c>
      <c r="C430" s="162">
        <v>0.7372685185185185</v>
      </c>
      <c r="D430" s="163" t="s">
        <v>1046</v>
      </c>
      <c r="E430" s="432" t="s">
        <v>16</v>
      </c>
      <c r="F430" s="409" t="s">
        <v>136</v>
      </c>
      <c r="G430" s="165" t="s">
        <v>42</v>
      </c>
      <c r="H430" s="165" t="s">
        <v>232</v>
      </c>
      <c r="I430" s="165" t="s">
        <v>1047</v>
      </c>
      <c r="J430" s="165" t="s">
        <v>248</v>
      </c>
      <c r="K430" s="163" t="s">
        <v>1047</v>
      </c>
      <c r="L430" s="163"/>
      <c r="M430" s="163"/>
      <c r="N430" s="336" t="s">
        <v>1048</v>
      </c>
      <c r="O430" s="254">
        <v>5.0</v>
      </c>
      <c r="P430" s="255">
        <v>3.0</v>
      </c>
      <c r="Q430" s="170"/>
      <c r="R430" s="171"/>
      <c r="S430" s="172"/>
      <c r="T430" s="173"/>
      <c r="U430" s="174"/>
      <c r="V430" s="175"/>
      <c r="W430" s="176"/>
      <c r="X430" s="176"/>
      <c r="Y430" s="182">
        <v>15.0</v>
      </c>
      <c r="Z430" s="178">
        <v>0.0</v>
      </c>
      <c r="AA430" s="179" t="s">
        <v>132</v>
      </c>
      <c r="AB430" s="180">
        <v>1.0</v>
      </c>
      <c r="AC430" s="181">
        <v>0.6980902777777778</v>
      </c>
      <c r="AD430" s="182" t="s">
        <v>140</v>
      </c>
      <c r="AE430" s="183" t="s">
        <v>132</v>
      </c>
      <c r="AF430" s="165" t="s">
        <v>166</v>
      </c>
      <c r="AG430" s="183">
        <v>1.04</v>
      </c>
      <c r="AH430" s="446">
        <v>99.99</v>
      </c>
      <c r="AI430" s="185">
        <v>4.0</v>
      </c>
      <c r="AJ430" s="183">
        <v>0.0</v>
      </c>
      <c r="AK430" s="186">
        <v>-0.97</v>
      </c>
      <c r="AL430" s="114"/>
      <c r="AM430" s="188">
        <f>AK430+AM423</f>
        <v>2040.52</v>
      </c>
      <c r="AN430" s="189">
        <f>IF(AM430&gt;AN423,AM430,AN423)</f>
        <v>2072.03</v>
      </c>
      <c r="AO430" s="189">
        <f>AM430-AN430</f>
        <v>-31.51</v>
      </c>
      <c r="AP430" s="190">
        <f>AO430/AN430</f>
        <v>-0.01520730877</v>
      </c>
      <c r="AQ430" s="191">
        <f>AK430/AI430</f>
        <v>-0.2425</v>
      </c>
      <c r="AR430" s="116"/>
      <c r="AS430" s="98"/>
      <c r="AT430" s="98"/>
      <c r="AU430" s="98"/>
      <c r="AV430" s="98"/>
      <c r="AW430" s="98"/>
      <c r="AX430" s="98"/>
      <c r="AY430" s="98"/>
      <c r="AZ430" s="98"/>
      <c r="BA430" s="98"/>
      <c r="BB430" s="98"/>
      <c r="BC430" s="98"/>
      <c r="BD430" s="98"/>
      <c r="BE430" s="98"/>
      <c r="BF430" s="98"/>
      <c r="BG430" s="98"/>
      <c r="BH430" s="98"/>
      <c r="BI430" s="98"/>
      <c r="BJ430" s="98"/>
      <c r="BK430" s="98"/>
      <c r="BL430" s="98"/>
      <c r="BM430" s="98"/>
      <c r="BN430" s="98"/>
    </row>
    <row r="431">
      <c r="A431" s="485" t="b">
        <v>0</v>
      </c>
      <c r="B431" s="128"/>
      <c r="C431" s="129"/>
      <c r="D431" s="130"/>
      <c r="E431" s="131"/>
      <c r="F431" s="132"/>
      <c r="G431" s="132"/>
      <c r="H431" s="132" t="str">
        <f>VLOOKUP(H430,VALIDATION!F:G,2,false)</f>
        <v>6201b94aa4eaad5dc977097f</v>
      </c>
      <c r="I431" s="133">
        <v>1.16</v>
      </c>
      <c r="J431" s="133">
        <v>6.6</v>
      </c>
      <c r="K431" s="130"/>
      <c r="L431" s="130"/>
      <c r="M431" s="130"/>
      <c r="N431" s="397" t="s">
        <v>1049</v>
      </c>
      <c r="O431" s="168">
        <v>6.0</v>
      </c>
      <c r="P431" s="169">
        <v>3.0</v>
      </c>
      <c r="Q431" s="196"/>
      <c r="R431" s="197"/>
      <c r="S431" s="198"/>
      <c r="T431" s="199"/>
      <c r="U431" s="200"/>
      <c r="V431" s="201"/>
      <c r="W431" s="202"/>
      <c r="X431" s="202"/>
      <c r="Y431" s="206">
        <v>0.0</v>
      </c>
      <c r="Z431" s="204">
        <v>0.0</v>
      </c>
      <c r="AA431" s="205" t="s">
        <v>133</v>
      </c>
      <c r="AB431" s="141">
        <v>2.0</v>
      </c>
      <c r="AC431" s="142">
        <v>0.7018981481481481</v>
      </c>
      <c r="AD431" s="206" t="s">
        <v>179</v>
      </c>
      <c r="AE431" s="207" t="s">
        <v>132</v>
      </c>
      <c r="AF431" s="133" t="s">
        <v>133</v>
      </c>
      <c r="AG431" s="207">
        <v>1.03</v>
      </c>
      <c r="AH431" s="449">
        <v>100.96</v>
      </c>
      <c r="AI431" s="146"/>
      <c r="AJ431" s="144"/>
      <c r="AK431" s="147"/>
      <c r="AL431" s="114"/>
      <c r="AM431" s="211"/>
      <c r="AN431" s="132"/>
      <c r="AO431" s="132"/>
      <c r="AP431" s="149"/>
      <c r="AQ431" s="150"/>
      <c r="AR431" s="149"/>
      <c r="AS431" s="132"/>
      <c r="AT431" s="132"/>
      <c r="AU431" s="132"/>
      <c r="AV431" s="132"/>
      <c r="AW431" s="132"/>
      <c r="AX431" s="132"/>
      <c r="AY431" s="132"/>
      <c r="AZ431" s="132"/>
      <c r="BA431" s="132"/>
      <c r="BB431" s="132"/>
      <c r="BC431" s="132"/>
      <c r="BD431" s="132"/>
      <c r="BE431" s="132"/>
      <c r="BF431" s="132"/>
      <c r="BG431" s="132"/>
      <c r="BH431" s="132"/>
      <c r="BI431" s="132"/>
      <c r="BJ431" s="132"/>
      <c r="BK431" s="132"/>
      <c r="BL431" s="132"/>
      <c r="BM431" s="132"/>
      <c r="BN431" s="132"/>
    </row>
    <row r="432">
      <c r="A432" s="484" t="b">
        <v>0</v>
      </c>
      <c r="B432" s="215"/>
      <c r="C432" s="216"/>
      <c r="D432" s="217"/>
      <c r="E432" s="218"/>
      <c r="F432" s="219"/>
      <c r="G432" s="219"/>
      <c r="H432" s="219"/>
      <c r="I432" s="237"/>
      <c r="J432" s="237"/>
      <c r="K432" s="217"/>
      <c r="L432" s="217"/>
      <c r="M432" s="217"/>
      <c r="N432" s="287"/>
      <c r="O432" s="221">
        <v>6.0</v>
      </c>
      <c r="P432" s="222">
        <v>3.0</v>
      </c>
      <c r="Q432" s="298">
        <v>7.0</v>
      </c>
      <c r="R432" s="299">
        <v>6.0</v>
      </c>
      <c r="S432" s="225"/>
      <c r="T432" s="226"/>
      <c r="U432" s="227"/>
      <c r="V432" s="228"/>
      <c r="W432" s="229"/>
      <c r="X432" s="229"/>
      <c r="Y432" s="302"/>
      <c r="Z432" s="231"/>
      <c r="AA432" s="232"/>
      <c r="AB432" s="233"/>
      <c r="AC432" s="234"/>
      <c r="AD432" s="235" t="s">
        <v>142</v>
      </c>
      <c r="AE432" s="236"/>
      <c r="AF432" s="237"/>
      <c r="AG432" s="236"/>
      <c r="AH432" s="463"/>
      <c r="AI432" s="390"/>
      <c r="AJ432" s="236"/>
      <c r="AK432" s="391"/>
      <c r="AL432" s="114"/>
      <c r="AM432" s="278"/>
      <c r="AN432" s="98"/>
      <c r="AO432" s="98"/>
      <c r="AP432" s="116"/>
      <c r="AQ432" s="117"/>
      <c r="AR432" s="116"/>
      <c r="AS432" s="98"/>
      <c r="AT432" s="98"/>
      <c r="AU432" s="98"/>
      <c r="AV432" s="98"/>
      <c r="AW432" s="98"/>
      <c r="AX432" s="98"/>
      <c r="AY432" s="98"/>
      <c r="AZ432" s="98"/>
      <c r="BA432" s="98"/>
      <c r="BB432" s="98"/>
      <c r="BC432" s="98"/>
      <c r="BD432" s="98"/>
      <c r="BE432" s="98"/>
      <c r="BF432" s="98"/>
      <c r="BG432" s="98"/>
      <c r="BH432" s="98"/>
      <c r="BI432" s="98"/>
      <c r="BJ432" s="98"/>
      <c r="BK432" s="98"/>
      <c r="BL432" s="98"/>
      <c r="BM432" s="98"/>
      <c r="BN432" s="98"/>
    </row>
    <row r="433">
      <c r="A433" s="485" t="b">
        <v>0</v>
      </c>
      <c r="B433" s="247">
        <v>44602.0</v>
      </c>
      <c r="C433" s="248">
        <v>0.7372685185185185</v>
      </c>
      <c r="D433" s="249" t="s">
        <v>1046</v>
      </c>
      <c r="E433" s="517" t="s">
        <v>16</v>
      </c>
      <c r="F433" s="415" t="s">
        <v>136</v>
      </c>
      <c r="G433" s="251" t="s">
        <v>43</v>
      </c>
      <c r="H433" s="251" t="s">
        <v>232</v>
      </c>
      <c r="I433" s="251" t="s">
        <v>1047</v>
      </c>
      <c r="J433" s="251" t="s">
        <v>248</v>
      </c>
      <c r="K433" s="249" t="s">
        <v>1047</v>
      </c>
      <c r="L433" s="249"/>
      <c r="M433" s="249"/>
      <c r="N433" s="286" t="s">
        <v>839</v>
      </c>
      <c r="O433" s="254">
        <v>6.0</v>
      </c>
      <c r="P433" s="255">
        <v>3.0</v>
      </c>
      <c r="Q433" s="284">
        <v>5.0</v>
      </c>
      <c r="R433" s="285">
        <v>6.0</v>
      </c>
      <c r="S433" s="172"/>
      <c r="T433" s="173"/>
      <c r="U433" s="174"/>
      <c r="V433" s="175"/>
      <c r="W433" s="176"/>
      <c r="X433" s="176"/>
      <c r="Y433" s="260">
        <v>0.0</v>
      </c>
      <c r="Z433" s="256">
        <v>0.0</v>
      </c>
      <c r="AA433" s="555"/>
      <c r="AB433" s="258">
        <v>1.0</v>
      </c>
      <c r="AC433" s="259">
        <v>0.7300925925925926</v>
      </c>
      <c r="AD433" s="260" t="s">
        <v>140</v>
      </c>
      <c r="AE433" s="261" t="s">
        <v>132</v>
      </c>
      <c r="AF433" s="251" t="s">
        <v>166</v>
      </c>
      <c r="AG433" s="261">
        <v>1.1</v>
      </c>
      <c r="AH433" s="464">
        <v>24.99</v>
      </c>
      <c r="AI433" s="263">
        <v>3.0</v>
      </c>
      <c r="AJ433" s="261">
        <v>0.0</v>
      </c>
      <c r="AK433" s="264">
        <v>-4.0</v>
      </c>
      <c r="AL433" s="114"/>
      <c r="AM433" s="265">
        <f>AK433+AM430</f>
        <v>2036.52</v>
      </c>
      <c r="AN433" s="266">
        <f>IF(AM433&gt;AN430,AM433,AN430)</f>
        <v>2072.03</v>
      </c>
      <c r="AO433" s="266">
        <f>AM433-AN433</f>
        <v>-35.51</v>
      </c>
      <c r="AP433" s="267">
        <f>AO433/AN433</f>
        <v>-0.01713778275</v>
      </c>
      <c r="AQ433" s="268">
        <f>AK433/AI433</f>
        <v>-1.333333333</v>
      </c>
      <c r="AR433" s="149"/>
      <c r="AS433" s="132"/>
      <c r="AT433" s="132"/>
      <c r="AU433" s="132"/>
      <c r="AV433" s="132"/>
      <c r="AW433" s="132"/>
      <c r="AX433" s="132"/>
      <c r="AY433" s="132"/>
      <c r="AZ433" s="132"/>
      <c r="BA433" s="132"/>
      <c r="BB433" s="132"/>
      <c r="BC433" s="132"/>
      <c r="BD433" s="132"/>
      <c r="BE433" s="132"/>
      <c r="BF433" s="132"/>
      <c r="BG433" s="132"/>
      <c r="BH433" s="132"/>
      <c r="BI433" s="132"/>
      <c r="BJ433" s="132"/>
      <c r="BK433" s="132"/>
      <c r="BL433" s="132"/>
      <c r="BM433" s="132"/>
      <c r="BN433" s="132"/>
    </row>
    <row r="434">
      <c r="A434" s="484" t="b">
        <v>0</v>
      </c>
      <c r="B434" s="94"/>
      <c r="C434" s="95"/>
      <c r="D434" s="96"/>
      <c r="E434" s="97"/>
      <c r="F434" s="98"/>
      <c r="G434" s="98"/>
      <c r="H434" s="98" t="str">
        <f>VLOOKUP(H433,VALIDATION!F:G,2,false)</f>
        <v>6201b94aa4eaad5dc977097f</v>
      </c>
      <c r="I434" s="99">
        <v>1.16</v>
      </c>
      <c r="J434" s="99">
        <v>6.6</v>
      </c>
      <c r="K434" s="96"/>
      <c r="L434" s="96"/>
      <c r="M434" s="96"/>
      <c r="N434" s="279"/>
      <c r="O434" s="168">
        <v>6.0</v>
      </c>
      <c r="P434" s="169">
        <v>3.0</v>
      </c>
      <c r="Q434" s="294">
        <v>6.0</v>
      </c>
      <c r="R434" s="295">
        <v>6.0</v>
      </c>
      <c r="S434" s="296"/>
      <c r="T434" s="297"/>
      <c r="U434" s="200"/>
      <c r="V434" s="201"/>
      <c r="W434" s="202"/>
      <c r="X434" s="202"/>
      <c r="Y434" s="273">
        <v>5.0</v>
      </c>
      <c r="Z434" s="271">
        <v>3.0</v>
      </c>
      <c r="AA434" s="272" t="s">
        <v>133</v>
      </c>
      <c r="AB434" s="107">
        <v>2.0</v>
      </c>
      <c r="AC434" s="108">
        <v>0.7357407407407407</v>
      </c>
      <c r="AD434" s="273" t="s">
        <v>140</v>
      </c>
      <c r="AE434" s="274" t="s">
        <v>132</v>
      </c>
      <c r="AF434" s="99" t="s">
        <v>166</v>
      </c>
      <c r="AG434" s="274">
        <v>1.03</v>
      </c>
      <c r="AH434" s="411">
        <v>17.66</v>
      </c>
      <c r="AI434" s="112"/>
      <c r="AJ434" s="110"/>
      <c r="AK434" s="113"/>
      <c r="AL434" s="114"/>
      <c r="AM434" s="278"/>
      <c r="AN434" s="98"/>
      <c r="AO434" s="98"/>
      <c r="AP434" s="116"/>
      <c r="AQ434" s="117"/>
      <c r="AR434" s="116"/>
      <c r="AS434" s="98"/>
      <c r="AT434" s="98"/>
      <c r="AU434" s="98"/>
      <c r="AV434" s="98"/>
      <c r="AW434" s="98"/>
      <c r="AX434" s="98"/>
      <c r="AY434" s="98"/>
      <c r="AZ434" s="98"/>
      <c r="BA434" s="98"/>
      <c r="BB434" s="98"/>
      <c r="BC434" s="98"/>
      <c r="BD434" s="98"/>
      <c r="BE434" s="98"/>
      <c r="BF434" s="98"/>
      <c r="BG434" s="98"/>
      <c r="BH434" s="98"/>
      <c r="BI434" s="98"/>
      <c r="BJ434" s="98"/>
      <c r="BK434" s="98"/>
      <c r="BL434" s="98"/>
      <c r="BM434" s="98"/>
      <c r="BN434" s="98"/>
    </row>
    <row r="435">
      <c r="A435" s="485" t="b">
        <v>0</v>
      </c>
      <c r="B435" s="313"/>
      <c r="C435" s="314"/>
      <c r="D435" s="315"/>
      <c r="E435" s="316"/>
      <c r="F435" s="317"/>
      <c r="G435" s="317"/>
      <c r="H435" s="317"/>
      <c r="I435" s="328"/>
      <c r="J435" s="328"/>
      <c r="K435" s="315"/>
      <c r="L435" s="315"/>
      <c r="M435" s="315"/>
      <c r="N435" s="383"/>
      <c r="O435" s="221">
        <v>6.0</v>
      </c>
      <c r="P435" s="222">
        <v>3.0</v>
      </c>
      <c r="Q435" s="298">
        <v>7.0</v>
      </c>
      <c r="R435" s="299">
        <v>6.0</v>
      </c>
      <c r="S435" s="225"/>
      <c r="T435" s="226"/>
      <c r="U435" s="227"/>
      <c r="V435" s="228"/>
      <c r="W435" s="229"/>
      <c r="X435" s="229"/>
      <c r="Y435" s="342"/>
      <c r="Z435" s="323"/>
      <c r="AA435" s="324"/>
      <c r="AB435" s="343"/>
      <c r="AC435" s="326"/>
      <c r="AD435" s="322" t="s">
        <v>142</v>
      </c>
      <c r="AE435" s="327"/>
      <c r="AF435" s="328"/>
      <c r="AG435" s="327"/>
      <c r="AH435" s="444"/>
      <c r="AI435" s="384"/>
      <c r="AJ435" s="327"/>
      <c r="AK435" s="385"/>
      <c r="AL435" s="114"/>
      <c r="AM435" s="211"/>
      <c r="AN435" s="132"/>
      <c r="AO435" s="132"/>
      <c r="AP435" s="149"/>
      <c r="AQ435" s="150"/>
      <c r="AR435" s="149"/>
      <c r="AS435" s="132"/>
      <c r="AT435" s="132"/>
      <c r="AU435" s="132"/>
      <c r="AV435" s="132"/>
      <c r="AW435" s="132"/>
      <c r="AX435" s="132"/>
      <c r="AY435" s="132"/>
      <c r="AZ435" s="132"/>
      <c r="BA435" s="132"/>
      <c r="BB435" s="132"/>
      <c r="BC435" s="132"/>
      <c r="BD435" s="132"/>
      <c r="BE435" s="132"/>
      <c r="BF435" s="132"/>
      <c r="BG435" s="132"/>
      <c r="BH435" s="132"/>
      <c r="BI435" s="132"/>
      <c r="BJ435" s="132"/>
      <c r="BK435" s="132"/>
      <c r="BL435" s="132"/>
      <c r="BM435" s="132"/>
      <c r="BN435" s="132"/>
    </row>
    <row r="436">
      <c r="A436" s="484" t="b">
        <v>0</v>
      </c>
      <c r="B436" s="161">
        <v>44602.0</v>
      </c>
      <c r="C436" s="162">
        <v>0.7815393518518519</v>
      </c>
      <c r="D436" s="163" t="s">
        <v>696</v>
      </c>
      <c r="E436" s="164" t="s">
        <v>15</v>
      </c>
      <c r="F436" s="165" t="s">
        <v>136</v>
      </c>
      <c r="G436" s="165" t="s">
        <v>42</v>
      </c>
      <c r="H436" s="165" t="s">
        <v>227</v>
      </c>
      <c r="I436" s="165" t="s">
        <v>697</v>
      </c>
      <c r="J436" s="165" t="s">
        <v>584</v>
      </c>
      <c r="K436" s="163" t="s">
        <v>697</v>
      </c>
      <c r="L436" s="163"/>
      <c r="M436" s="163"/>
      <c r="N436" s="336" t="s">
        <v>1050</v>
      </c>
      <c r="O436" s="254">
        <v>3.0</v>
      </c>
      <c r="P436" s="255">
        <v>4.0</v>
      </c>
      <c r="Q436" s="170"/>
      <c r="R436" s="171"/>
      <c r="S436" s="172"/>
      <c r="T436" s="173"/>
      <c r="U436" s="174"/>
      <c r="V436" s="175"/>
      <c r="W436" s="176"/>
      <c r="X436" s="176"/>
      <c r="Y436" s="182">
        <v>0.0</v>
      </c>
      <c r="Z436" s="178">
        <v>0.0</v>
      </c>
      <c r="AA436" s="179" t="s">
        <v>133</v>
      </c>
      <c r="AB436" s="180">
        <v>1.0</v>
      </c>
      <c r="AC436" s="181">
        <v>0.7175462962962963</v>
      </c>
      <c r="AD436" s="182" t="s">
        <v>140</v>
      </c>
      <c r="AE436" s="183" t="s">
        <v>132</v>
      </c>
      <c r="AF436" s="165" t="s">
        <v>133</v>
      </c>
      <c r="AG436" s="183">
        <v>3.8</v>
      </c>
      <c r="AH436" s="446">
        <v>15.0</v>
      </c>
      <c r="AI436" s="185">
        <v>15.0</v>
      </c>
      <c r="AJ436" s="183">
        <v>1.6</v>
      </c>
      <c r="AK436" s="186">
        <v>31.08</v>
      </c>
      <c r="AL436" s="114"/>
      <c r="AM436" s="188">
        <f>AK436+AM433</f>
        <v>2067.6</v>
      </c>
      <c r="AN436" s="189">
        <f>IF(AM436&gt;AN433,AM436,AN433)</f>
        <v>2072.03</v>
      </c>
      <c r="AO436" s="189">
        <f>AM436-AN436</f>
        <v>-4.43</v>
      </c>
      <c r="AP436" s="190">
        <f>AO436/AN436</f>
        <v>-0.002137999932</v>
      </c>
      <c r="AQ436" s="191">
        <f>AK436/AI436</f>
        <v>2.072</v>
      </c>
      <c r="AR436" s="116"/>
      <c r="AS436" s="98"/>
      <c r="AT436" s="98"/>
      <c r="AU436" s="98"/>
      <c r="AV436" s="98"/>
      <c r="AW436" s="98"/>
      <c r="AX436" s="98"/>
      <c r="AY436" s="98"/>
      <c r="AZ436" s="98"/>
      <c r="BA436" s="98"/>
      <c r="BB436" s="98"/>
      <c r="BC436" s="98"/>
      <c r="BD436" s="98"/>
      <c r="BE436" s="98"/>
      <c r="BF436" s="98"/>
      <c r="BG436" s="98"/>
      <c r="BH436" s="98"/>
      <c r="BI436" s="98"/>
      <c r="BJ436" s="98"/>
      <c r="BK436" s="98"/>
      <c r="BL436" s="98"/>
      <c r="BM436" s="98"/>
      <c r="BN436" s="98"/>
    </row>
    <row r="437">
      <c r="A437" s="485" t="b">
        <v>0</v>
      </c>
      <c r="B437" s="128"/>
      <c r="C437" s="129"/>
      <c r="D437" s="130"/>
      <c r="E437" s="131"/>
      <c r="F437" s="132"/>
      <c r="G437" s="132"/>
      <c r="H437" s="132" t="str">
        <f>VLOOKUP(H436,VALIDATION!F:G,2,false)</f>
        <v>61fe7f9da4eaad5dc9770833</v>
      </c>
      <c r="I437" s="133">
        <v>2.6</v>
      </c>
      <c r="J437" s="133">
        <v>1.6</v>
      </c>
      <c r="K437" s="130"/>
      <c r="L437" s="130"/>
      <c r="M437" s="130"/>
      <c r="N437" s="397" t="s">
        <v>1051</v>
      </c>
      <c r="O437" s="168">
        <v>5.0</v>
      </c>
      <c r="P437" s="169">
        <v>4.0</v>
      </c>
      <c r="Q437" s="196"/>
      <c r="R437" s="197"/>
      <c r="S437" s="198"/>
      <c r="T437" s="199"/>
      <c r="U437" s="200"/>
      <c r="V437" s="201"/>
      <c r="W437" s="202"/>
      <c r="X437" s="202"/>
      <c r="Y437" s="206">
        <v>40.0</v>
      </c>
      <c r="Z437" s="204">
        <v>0.0</v>
      </c>
      <c r="AA437" s="205" t="s">
        <v>133</v>
      </c>
      <c r="AB437" s="141">
        <v>2.0</v>
      </c>
      <c r="AC437" s="142">
        <v>0.7287731481481482</v>
      </c>
      <c r="AD437" s="206" t="s">
        <v>165</v>
      </c>
      <c r="AE437" s="207" t="s">
        <v>132</v>
      </c>
      <c r="AF437" s="133" t="s">
        <v>166</v>
      </c>
      <c r="AG437" s="207">
        <v>1.46</v>
      </c>
      <c r="AH437" s="449">
        <v>7.0</v>
      </c>
      <c r="AI437" s="146"/>
      <c r="AJ437" s="144"/>
      <c r="AK437" s="147"/>
      <c r="AL437" s="114"/>
      <c r="AM437" s="211"/>
      <c r="AN437" s="132"/>
      <c r="AO437" s="132"/>
      <c r="AP437" s="149"/>
      <c r="AQ437" s="150"/>
      <c r="AR437" s="149"/>
      <c r="AS437" s="132"/>
      <c r="AT437" s="132"/>
      <c r="AU437" s="132"/>
      <c r="AV437" s="132"/>
      <c r="AW437" s="132"/>
      <c r="AX437" s="132"/>
      <c r="AY437" s="132"/>
      <c r="AZ437" s="132"/>
      <c r="BA437" s="132"/>
      <c r="BB437" s="132"/>
      <c r="BC437" s="132"/>
      <c r="BD437" s="132"/>
      <c r="BE437" s="132"/>
      <c r="BF437" s="132"/>
      <c r="BG437" s="132"/>
      <c r="BH437" s="132"/>
      <c r="BI437" s="132"/>
      <c r="BJ437" s="132"/>
      <c r="BK437" s="132"/>
      <c r="BL437" s="132"/>
      <c r="BM437" s="132"/>
      <c r="BN437" s="132"/>
    </row>
    <row r="438">
      <c r="A438" s="484" t="b">
        <v>0</v>
      </c>
      <c r="B438" s="94"/>
      <c r="C438" s="95"/>
      <c r="D438" s="96"/>
      <c r="E438" s="97"/>
      <c r="F438" s="98"/>
      <c r="G438" s="98"/>
      <c r="H438" s="98"/>
      <c r="I438" s="98"/>
      <c r="J438" s="98"/>
      <c r="K438" s="96"/>
      <c r="L438" s="96"/>
      <c r="M438" s="96"/>
      <c r="N438" s="270"/>
      <c r="O438" s="168">
        <v>6.0</v>
      </c>
      <c r="P438" s="169">
        <v>1.0</v>
      </c>
      <c r="Q438" s="294">
        <v>3.0</v>
      </c>
      <c r="R438" s="295">
        <v>1.0</v>
      </c>
      <c r="S438" s="198"/>
      <c r="T438" s="199"/>
      <c r="U438" s="200"/>
      <c r="V438" s="201"/>
      <c r="W438" s="202"/>
      <c r="X438" s="202"/>
      <c r="Y438" s="273">
        <v>0.0</v>
      </c>
      <c r="Z438" s="271">
        <v>0.0</v>
      </c>
      <c r="AA438" s="272" t="s">
        <v>132</v>
      </c>
      <c r="AB438" s="107">
        <v>3.0</v>
      </c>
      <c r="AC438" s="108">
        <v>0.7470601851851851</v>
      </c>
      <c r="AD438" s="273" t="s">
        <v>140</v>
      </c>
      <c r="AE438" s="274" t="s">
        <v>132</v>
      </c>
      <c r="AF438" s="99" t="s">
        <v>166</v>
      </c>
      <c r="AG438" s="274">
        <v>1.15</v>
      </c>
      <c r="AH438" s="411">
        <v>40.68</v>
      </c>
      <c r="AI438" s="112"/>
      <c r="AJ438" s="110"/>
      <c r="AK438" s="113"/>
      <c r="AL438" s="114"/>
      <c r="AM438" s="278"/>
      <c r="AN438" s="98"/>
      <c r="AO438" s="98"/>
      <c r="AP438" s="116"/>
      <c r="AQ438" s="117"/>
      <c r="AR438" s="116"/>
      <c r="AS438" s="98"/>
      <c r="AT438" s="98"/>
      <c r="AU438" s="98"/>
      <c r="AV438" s="98"/>
      <c r="AW438" s="98"/>
      <c r="AX438" s="98"/>
      <c r="AY438" s="98"/>
      <c r="AZ438" s="98"/>
      <c r="BA438" s="98"/>
      <c r="BB438" s="98"/>
      <c r="BC438" s="98"/>
      <c r="BD438" s="98"/>
      <c r="BE438" s="98"/>
      <c r="BF438" s="98"/>
      <c r="BG438" s="98"/>
      <c r="BH438" s="98"/>
      <c r="BI438" s="98"/>
      <c r="BJ438" s="98"/>
      <c r="BK438" s="98"/>
      <c r="BL438" s="98"/>
      <c r="BM438" s="98"/>
      <c r="BN438" s="98"/>
    </row>
    <row r="439">
      <c r="A439" s="485" t="b">
        <v>0</v>
      </c>
      <c r="B439" s="128"/>
      <c r="C439" s="129"/>
      <c r="D439" s="130"/>
      <c r="E439" s="131"/>
      <c r="F439" s="132"/>
      <c r="G439" s="132"/>
      <c r="H439" s="132"/>
      <c r="I439" s="132"/>
      <c r="J439" s="132"/>
      <c r="K439" s="130"/>
      <c r="L439" s="130"/>
      <c r="M439" s="130"/>
      <c r="N439" s="195"/>
      <c r="O439" s="168">
        <v>6.0</v>
      </c>
      <c r="P439" s="169">
        <v>4.0</v>
      </c>
      <c r="Q439" s="294">
        <v>7.0</v>
      </c>
      <c r="R439" s="295">
        <v>6.0</v>
      </c>
      <c r="S439" s="198"/>
      <c r="T439" s="199"/>
      <c r="U439" s="200"/>
      <c r="V439" s="201"/>
      <c r="W439" s="202"/>
      <c r="X439" s="202"/>
      <c r="Y439" s="143"/>
      <c r="Z439" s="367"/>
      <c r="AA439" s="140"/>
      <c r="AB439" s="420"/>
      <c r="AC439" s="421"/>
      <c r="AD439" s="206" t="s">
        <v>142</v>
      </c>
      <c r="AE439" s="144"/>
      <c r="AF439" s="133"/>
      <c r="AG439" s="144"/>
      <c r="AH439" s="430"/>
      <c r="AI439" s="146"/>
      <c r="AJ439" s="144"/>
      <c r="AK439" s="147"/>
      <c r="AL439" s="114"/>
      <c r="AM439" s="211"/>
      <c r="AN439" s="132"/>
      <c r="AO439" s="132"/>
      <c r="AP439" s="149"/>
      <c r="AQ439" s="150"/>
      <c r="AR439" s="149"/>
      <c r="AS439" s="132"/>
      <c r="AT439" s="132"/>
      <c r="AU439" s="132"/>
      <c r="AV439" s="132"/>
      <c r="AW439" s="132"/>
      <c r="AX439" s="132"/>
      <c r="AY439" s="132"/>
      <c r="AZ439" s="132"/>
      <c r="BA439" s="132"/>
      <c r="BB439" s="132"/>
      <c r="BC439" s="132"/>
      <c r="BD439" s="132"/>
      <c r="BE439" s="132"/>
      <c r="BF439" s="132"/>
      <c r="BG439" s="132"/>
      <c r="BH439" s="132"/>
      <c r="BI439" s="132"/>
      <c r="BJ439" s="132"/>
      <c r="BK439" s="132"/>
      <c r="BL439" s="132"/>
      <c r="BM439" s="132"/>
      <c r="BN439" s="132"/>
    </row>
    <row r="440">
      <c r="A440" s="614" t="b">
        <v>0</v>
      </c>
      <c r="B440" s="702">
        <v>44603.0</v>
      </c>
      <c r="C440" s="703">
        <v>0.5020138888888889</v>
      </c>
      <c r="D440" s="704" t="s">
        <v>1052</v>
      </c>
      <c r="E440" s="705" t="s">
        <v>16</v>
      </c>
      <c r="F440" s="706" t="s">
        <v>136</v>
      </c>
      <c r="G440" s="707" t="s">
        <v>45</v>
      </c>
      <c r="H440" s="165" t="s">
        <v>232</v>
      </c>
      <c r="I440" s="707" t="s">
        <v>1047</v>
      </c>
      <c r="J440" s="707" t="s">
        <v>158</v>
      </c>
      <c r="K440" s="704" t="s">
        <v>1047</v>
      </c>
      <c r="L440" s="704"/>
      <c r="M440" s="704"/>
      <c r="N440" s="708" t="s">
        <v>1053</v>
      </c>
      <c r="O440" s="709">
        <v>7.0</v>
      </c>
      <c r="P440" s="710">
        <v>6.0</v>
      </c>
      <c r="Q440" s="711">
        <v>2.0</v>
      </c>
      <c r="R440" s="712">
        <v>2.0</v>
      </c>
      <c r="S440" s="713"/>
      <c r="T440" s="714"/>
      <c r="U440" s="715"/>
      <c r="V440" s="716"/>
      <c r="W440" s="717"/>
      <c r="X440" s="717"/>
      <c r="Y440" s="718">
        <v>30.0</v>
      </c>
      <c r="Z440" s="719">
        <v>0.0</v>
      </c>
      <c r="AA440" s="720" t="s">
        <v>133</v>
      </c>
      <c r="AB440" s="721">
        <v>1.0</v>
      </c>
      <c r="AC440" s="722">
        <v>0.4919212962962963</v>
      </c>
      <c r="AD440" s="718" t="s">
        <v>140</v>
      </c>
      <c r="AE440" s="723" t="s">
        <v>132</v>
      </c>
      <c r="AF440" s="707" t="s">
        <v>166</v>
      </c>
      <c r="AG440" s="723">
        <v>1.15</v>
      </c>
      <c r="AH440" s="724">
        <v>33.33</v>
      </c>
      <c r="AI440" s="725">
        <v>7.5</v>
      </c>
      <c r="AJ440" s="723">
        <v>0.0</v>
      </c>
      <c r="AK440" s="726">
        <v>-7.5</v>
      </c>
      <c r="AL440" s="114"/>
      <c r="AM440" s="188">
        <f>AK440+AM436</f>
        <v>2060.1</v>
      </c>
      <c r="AN440" s="189">
        <f>IF(AM440&gt;AN436,AM440,AN436)</f>
        <v>2072.03</v>
      </c>
      <c r="AO440" s="189">
        <f>AM440-AN440</f>
        <v>-11.93</v>
      </c>
      <c r="AP440" s="190">
        <f>AO440/AN440</f>
        <v>-0.005757638644</v>
      </c>
      <c r="AQ440" s="191">
        <f>AK440/AI440</f>
        <v>-1</v>
      </c>
      <c r="AR440" s="116"/>
      <c r="AS440" s="98"/>
      <c r="AT440" s="98"/>
      <c r="AU440" s="98"/>
      <c r="AV440" s="98"/>
      <c r="AW440" s="98"/>
      <c r="AX440" s="98"/>
      <c r="AY440" s="98"/>
      <c r="AZ440" s="98"/>
      <c r="BA440" s="98"/>
      <c r="BB440" s="98"/>
      <c r="BC440" s="98"/>
      <c r="BD440" s="98"/>
      <c r="BE440" s="98"/>
      <c r="BF440" s="98"/>
      <c r="BG440" s="98"/>
      <c r="BH440" s="98"/>
      <c r="BI440" s="98"/>
      <c r="BJ440" s="98"/>
      <c r="BK440" s="98"/>
      <c r="BL440" s="98"/>
      <c r="BM440" s="98"/>
      <c r="BN440" s="98"/>
    </row>
    <row r="441">
      <c r="A441" s="616" t="b">
        <v>0</v>
      </c>
      <c r="B441" s="727"/>
      <c r="C441" s="129"/>
      <c r="D441" s="130"/>
      <c r="E441" s="131"/>
      <c r="F441" s="132"/>
      <c r="G441" s="132"/>
      <c r="H441" s="132" t="str">
        <f>VLOOKUP(H440,VALIDATION!F:G,2,false)</f>
        <v>6201b94aa4eaad5dc977097f</v>
      </c>
      <c r="I441" s="133">
        <v>1.8</v>
      </c>
      <c r="J441" s="133">
        <v>2.2</v>
      </c>
      <c r="K441" s="130"/>
      <c r="L441" s="130"/>
      <c r="M441" s="130"/>
      <c r="N441" s="397" t="s">
        <v>1054</v>
      </c>
      <c r="O441" s="168">
        <v>7.0</v>
      </c>
      <c r="P441" s="169">
        <v>6.0</v>
      </c>
      <c r="Q441" s="294">
        <v>3.0</v>
      </c>
      <c r="R441" s="295">
        <v>2.0</v>
      </c>
      <c r="S441" s="198"/>
      <c r="T441" s="199"/>
      <c r="U441" s="200"/>
      <c r="V441" s="201"/>
      <c r="W441" s="202"/>
      <c r="X441" s="202"/>
      <c r="Y441" s="206">
        <v>0.0</v>
      </c>
      <c r="Z441" s="204">
        <v>0.0</v>
      </c>
      <c r="AA441" s="205" t="s">
        <v>132</v>
      </c>
      <c r="AB441" s="141">
        <v>2.0</v>
      </c>
      <c r="AC441" s="142">
        <v>0.49475694444444446</v>
      </c>
      <c r="AD441" s="206" t="s">
        <v>140</v>
      </c>
      <c r="AE441" s="207" t="s">
        <v>132</v>
      </c>
      <c r="AF441" s="133" t="s">
        <v>166</v>
      </c>
      <c r="AG441" s="207">
        <v>1.07</v>
      </c>
      <c r="AH441" s="728">
        <v>35.71</v>
      </c>
      <c r="AI441" s="146"/>
      <c r="AJ441" s="144"/>
      <c r="AK441" s="729"/>
      <c r="AL441" s="114"/>
      <c r="AM441" s="211"/>
      <c r="AN441" s="132"/>
      <c r="AO441" s="132"/>
      <c r="AP441" s="149"/>
      <c r="AQ441" s="150"/>
      <c r="AR441" s="149"/>
      <c r="AS441" s="132"/>
      <c r="AT441" s="132"/>
      <c r="AU441" s="132"/>
      <c r="AV441" s="132"/>
      <c r="AW441" s="132"/>
      <c r="AX441" s="132"/>
      <c r="AY441" s="132"/>
      <c r="AZ441" s="132"/>
      <c r="BA441" s="132"/>
      <c r="BB441" s="132"/>
      <c r="BC441" s="132"/>
      <c r="BD441" s="132"/>
      <c r="BE441" s="132"/>
      <c r="BF441" s="132"/>
      <c r="BG441" s="132"/>
      <c r="BH441" s="132"/>
      <c r="BI441" s="132"/>
      <c r="BJ441" s="132"/>
      <c r="BK441" s="132"/>
      <c r="BL441" s="132"/>
      <c r="BM441" s="132"/>
      <c r="BN441" s="132"/>
    </row>
    <row r="442">
      <c r="A442" s="614" t="b">
        <v>0</v>
      </c>
      <c r="B442" s="730"/>
      <c r="C442" s="95"/>
      <c r="D442" s="96"/>
      <c r="E442" s="97"/>
      <c r="F442" s="98"/>
      <c r="G442" s="98"/>
      <c r="H442" s="98"/>
      <c r="I442" s="98"/>
      <c r="J442" s="98"/>
      <c r="K442" s="96"/>
      <c r="L442" s="96"/>
      <c r="M442" s="96"/>
      <c r="N442" s="270"/>
      <c r="O442" s="168">
        <v>7.0</v>
      </c>
      <c r="P442" s="169">
        <v>6.0</v>
      </c>
      <c r="Q442" s="294">
        <v>6.0</v>
      </c>
      <c r="R442" s="295">
        <v>2.0</v>
      </c>
      <c r="S442" s="198"/>
      <c r="T442" s="199"/>
      <c r="U442" s="200"/>
      <c r="V442" s="201"/>
      <c r="W442" s="202"/>
      <c r="X442" s="202"/>
      <c r="Y442" s="109"/>
      <c r="Z442" s="280"/>
      <c r="AA442" s="106"/>
      <c r="AB442" s="281"/>
      <c r="AC442" s="282"/>
      <c r="AD442" s="273" t="s">
        <v>142</v>
      </c>
      <c r="AE442" s="110"/>
      <c r="AF442" s="99"/>
      <c r="AG442" s="110"/>
      <c r="AH442" s="731"/>
      <c r="AI442" s="112"/>
      <c r="AJ442" s="110"/>
      <c r="AK442" s="732"/>
      <c r="AL442" s="114"/>
      <c r="AM442" s="278"/>
      <c r="AN442" s="98"/>
      <c r="AO442" s="98"/>
      <c r="AP442" s="116"/>
      <c r="AQ442" s="117"/>
      <c r="AR442" s="116"/>
      <c r="AS442" s="98"/>
      <c r="AT442" s="98"/>
      <c r="AU442" s="98"/>
      <c r="AV442" s="98"/>
      <c r="AW442" s="98"/>
      <c r="AX442" s="98"/>
      <c r="AY442" s="98"/>
      <c r="AZ442" s="98"/>
      <c r="BA442" s="98"/>
      <c r="BB442" s="98"/>
      <c r="BC442" s="98"/>
      <c r="BD442" s="98"/>
      <c r="BE442" s="98"/>
      <c r="BF442" s="98"/>
      <c r="BG442" s="98"/>
      <c r="BH442" s="98"/>
      <c r="BI442" s="98"/>
      <c r="BJ442" s="98"/>
      <c r="BK442" s="98"/>
      <c r="BL442" s="98"/>
      <c r="BM442" s="98"/>
      <c r="BN442" s="98"/>
    </row>
    <row r="443">
      <c r="A443" s="616" t="b">
        <v>0</v>
      </c>
      <c r="B443" s="247">
        <v>44603.0</v>
      </c>
      <c r="C443" s="248">
        <v>0.5982407407407407</v>
      </c>
      <c r="D443" s="249" t="s">
        <v>1055</v>
      </c>
      <c r="E443" s="517" t="s">
        <v>16</v>
      </c>
      <c r="F443" s="415" t="s">
        <v>136</v>
      </c>
      <c r="G443" s="251" t="s">
        <v>45</v>
      </c>
      <c r="H443" s="251" t="s">
        <v>623</v>
      </c>
      <c r="I443" s="251" t="s">
        <v>923</v>
      </c>
      <c r="J443" s="251" t="s">
        <v>1056</v>
      </c>
      <c r="K443" s="249" t="s">
        <v>1056</v>
      </c>
      <c r="L443" s="249"/>
      <c r="M443" s="249"/>
      <c r="N443" s="286" t="s">
        <v>1057</v>
      </c>
      <c r="O443" s="254">
        <v>1.0</v>
      </c>
      <c r="P443" s="255">
        <v>2.0</v>
      </c>
      <c r="Q443" s="170"/>
      <c r="R443" s="171"/>
      <c r="S443" s="172"/>
      <c r="T443" s="173"/>
      <c r="U443" s="174"/>
      <c r="V443" s="175"/>
      <c r="W443" s="176"/>
      <c r="X443" s="176"/>
      <c r="Y443" s="260">
        <v>0.0</v>
      </c>
      <c r="Z443" s="256">
        <v>0.0</v>
      </c>
      <c r="AA443" s="257" t="s">
        <v>132</v>
      </c>
      <c r="AB443" s="258">
        <v>1.0</v>
      </c>
      <c r="AC443" s="259">
        <v>0.5142708333333333</v>
      </c>
      <c r="AD443" s="260" t="s">
        <v>140</v>
      </c>
      <c r="AE443" s="261" t="s">
        <v>132</v>
      </c>
      <c r="AF443" s="251" t="s">
        <v>133</v>
      </c>
      <c r="AG443" s="261">
        <v>2.14</v>
      </c>
      <c r="AH443" s="464">
        <v>20.0</v>
      </c>
      <c r="AI443" s="263">
        <v>45.0</v>
      </c>
      <c r="AJ443" s="261">
        <v>0.0</v>
      </c>
      <c r="AK443" s="264">
        <v>-9.57</v>
      </c>
      <c r="AL443" s="114"/>
      <c r="AM443" s="265">
        <f>AK443+AM440</f>
        <v>2050.53</v>
      </c>
      <c r="AN443" s="266">
        <f>IF(AM443&gt;AN440,AM443,AN440)</f>
        <v>2072.03</v>
      </c>
      <c r="AO443" s="266">
        <f>AM443-AN443</f>
        <v>-21.5</v>
      </c>
      <c r="AP443" s="267">
        <f>AO443/AN443</f>
        <v>-0.01037629764</v>
      </c>
      <c r="AQ443" s="268">
        <f>AK443/AI443</f>
        <v>-0.2126666667</v>
      </c>
      <c r="AR443" s="149"/>
      <c r="AS443" s="132"/>
      <c r="AT443" s="132"/>
      <c r="AU443" s="132"/>
      <c r="AV443" s="132"/>
      <c r="AW443" s="132"/>
      <c r="AX443" s="132"/>
      <c r="AY443" s="132"/>
      <c r="AZ443" s="132"/>
      <c r="BA443" s="132"/>
      <c r="BB443" s="132"/>
      <c r="BC443" s="132"/>
      <c r="BD443" s="132"/>
      <c r="BE443" s="132"/>
      <c r="BF443" s="132"/>
      <c r="BG443" s="132"/>
      <c r="BH443" s="132"/>
      <c r="BI443" s="132"/>
      <c r="BJ443" s="132"/>
      <c r="BK443" s="132"/>
      <c r="BL443" s="132"/>
      <c r="BM443" s="132"/>
      <c r="BN443" s="132"/>
    </row>
    <row r="444">
      <c r="A444" s="614" t="b">
        <v>0</v>
      </c>
      <c r="B444" s="94"/>
      <c r="C444" s="95"/>
      <c r="D444" s="96"/>
      <c r="E444" s="97"/>
      <c r="F444" s="98"/>
      <c r="G444" s="98"/>
      <c r="H444" s="98" t="str">
        <f>VLOOKUP(H443,VALIDATION!F:G,2,false)</f>
        <v>61fe7f62a4eaad5dc977082b</v>
      </c>
      <c r="I444" s="99">
        <v>1.86</v>
      </c>
      <c r="J444" s="99">
        <v>2.12</v>
      </c>
      <c r="K444" s="96"/>
      <c r="L444" s="96"/>
      <c r="M444" s="96"/>
      <c r="N444" s="279" t="s">
        <v>1058</v>
      </c>
      <c r="O444" s="168">
        <v>1.0</v>
      </c>
      <c r="P444" s="169">
        <v>2.0</v>
      </c>
      <c r="Q444" s="196"/>
      <c r="R444" s="197"/>
      <c r="S444" s="198"/>
      <c r="T444" s="199"/>
      <c r="U444" s="200"/>
      <c r="V444" s="201"/>
      <c r="W444" s="202"/>
      <c r="X444" s="202"/>
      <c r="Y444" s="273">
        <v>40.0</v>
      </c>
      <c r="Z444" s="271">
        <v>30.0</v>
      </c>
      <c r="AA444" s="272" t="s">
        <v>132</v>
      </c>
      <c r="AB444" s="107">
        <v>2.0</v>
      </c>
      <c r="AC444" s="108">
        <v>0.5162847222222222</v>
      </c>
      <c r="AD444" s="273" t="s">
        <v>179</v>
      </c>
      <c r="AE444" s="274" t="s">
        <v>132</v>
      </c>
      <c r="AF444" s="99" t="s">
        <v>166</v>
      </c>
      <c r="AG444" s="274">
        <v>2.14</v>
      </c>
      <c r="AH444" s="411">
        <v>20.0</v>
      </c>
      <c r="AI444" s="112"/>
      <c r="AJ444" s="110"/>
      <c r="AK444" s="113"/>
      <c r="AL444" s="114"/>
      <c r="AM444" s="278"/>
      <c r="AN444" s="98"/>
      <c r="AO444" s="98"/>
      <c r="AP444" s="116"/>
      <c r="AQ444" s="117"/>
      <c r="AR444" s="116"/>
      <c r="AS444" s="98"/>
      <c r="AT444" s="98"/>
      <c r="AU444" s="98"/>
      <c r="AV444" s="98"/>
      <c r="AW444" s="98"/>
      <c r="AX444" s="98"/>
      <c r="AY444" s="98"/>
      <c r="AZ444" s="98"/>
      <c r="BA444" s="98"/>
      <c r="BB444" s="98"/>
      <c r="BC444" s="98"/>
      <c r="BD444" s="98"/>
      <c r="BE444" s="98"/>
      <c r="BF444" s="98"/>
      <c r="BG444" s="98"/>
      <c r="BH444" s="98"/>
      <c r="BI444" s="98"/>
      <c r="BJ444" s="98"/>
      <c r="BK444" s="98"/>
      <c r="BL444" s="98"/>
      <c r="BM444" s="98"/>
      <c r="BN444" s="98"/>
    </row>
    <row r="445">
      <c r="A445" s="616" t="b">
        <v>0</v>
      </c>
      <c r="B445" s="128"/>
      <c r="C445" s="129"/>
      <c r="D445" s="130"/>
      <c r="E445" s="131"/>
      <c r="F445" s="132"/>
      <c r="G445" s="132"/>
      <c r="H445" s="132"/>
      <c r="I445" s="132"/>
      <c r="J445" s="132"/>
      <c r="K445" s="130"/>
      <c r="L445" s="130"/>
      <c r="M445" s="130"/>
      <c r="N445" s="397" t="s">
        <v>1059</v>
      </c>
      <c r="O445" s="168">
        <v>3.0</v>
      </c>
      <c r="P445" s="169">
        <v>5.0</v>
      </c>
      <c r="Q445" s="294"/>
      <c r="R445" s="295"/>
      <c r="S445" s="198"/>
      <c r="T445" s="199"/>
      <c r="U445" s="200"/>
      <c r="V445" s="201"/>
      <c r="W445" s="202"/>
      <c r="X445" s="202"/>
      <c r="Y445" s="206">
        <v>15.0</v>
      </c>
      <c r="Z445" s="204">
        <v>30.0</v>
      </c>
      <c r="AA445" s="140"/>
      <c r="AB445" s="141">
        <v>3.0</v>
      </c>
      <c r="AC445" s="142">
        <v>0.5293402777777778</v>
      </c>
      <c r="AD445" s="206" t="s">
        <v>140</v>
      </c>
      <c r="AE445" s="207" t="s">
        <v>133</v>
      </c>
      <c r="AF445" s="133" t="s">
        <v>166</v>
      </c>
      <c r="AG445" s="207">
        <v>1.33</v>
      </c>
      <c r="AH445" s="449">
        <v>22.72</v>
      </c>
      <c r="AI445" s="146"/>
      <c r="AJ445" s="144"/>
      <c r="AK445" s="147"/>
      <c r="AL445" s="114"/>
      <c r="AM445" s="211"/>
      <c r="AN445" s="132"/>
      <c r="AO445" s="132"/>
      <c r="AP445" s="149"/>
      <c r="AQ445" s="150"/>
      <c r="AR445" s="149"/>
      <c r="AS445" s="132"/>
      <c r="AT445" s="132"/>
      <c r="AU445" s="132"/>
      <c r="AV445" s="132"/>
      <c r="AW445" s="132"/>
      <c r="AX445" s="132"/>
      <c r="AY445" s="132"/>
      <c r="AZ445" s="132"/>
      <c r="BA445" s="132"/>
      <c r="BB445" s="132"/>
      <c r="BC445" s="132"/>
      <c r="BD445" s="132"/>
      <c r="BE445" s="132"/>
      <c r="BF445" s="132"/>
      <c r="BG445" s="132"/>
      <c r="BH445" s="132"/>
      <c r="BI445" s="132"/>
      <c r="BJ445" s="132"/>
      <c r="BK445" s="132"/>
      <c r="BL445" s="132"/>
      <c r="BM445" s="132"/>
      <c r="BN445" s="132"/>
    </row>
    <row r="446">
      <c r="A446" s="614" t="b">
        <v>0</v>
      </c>
      <c r="B446" s="94"/>
      <c r="C446" s="95"/>
      <c r="D446" s="96"/>
      <c r="E446" s="97"/>
      <c r="F446" s="98"/>
      <c r="G446" s="98"/>
      <c r="H446" s="98"/>
      <c r="I446" s="98"/>
      <c r="J446" s="98"/>
      <c r="K446" s="96"/>
      <c r="L446" s="96"/>
      <c r="M446" s="96"/>
      <c r="N446" s="279" t="s">
        <v>1060</v>
      </c>
      <c r="O446" s="168">
        <v>3.0</v>
      </c>
      <c r="P446" s="169">
        <v>6.0</v>
      </c>
      <c r="Q446" s="294">
        <v>0.0</v>
      </c>
      <c r="R446" s="295">
        <v>0.0</v>
      </c>
      <c r="S446" s="198"/>
      <c r="T446" s="199"/>
      <c r="U446" s="200"/>
      <c r="V446" s="201"/>
      <c r="W446" s="202"/>
      <c r="X446" s="202"/>
      <c r="Y446" s="273">
        <v>0.0</v>
      </c>
      <c r="Z446" s="271">
        <v>0.0</v>
      </c>
      <c r="AA446" s="272" t="s">
        <v>132</v>
      </c>
      <c r="AB446" s="107">
        <v>4.0</v>
      </c>
      <c r="AC446" s="108">
        <v>0.5300462962962963</v>
      </c>
      <c r="AD446" s="273" t="s">
        <v>296</v>
      </c>
      <c r="AE446" s="274" t="s">
        <v>133</v>
      </c>
      <c r="AF446" s="99" t="s">
        <v>166</v>
      </c>
      <c r="AG446" s="274">
        <v>1.3</v>
      </c>
      <c r="AH446" s="411">
        <v>24.99</v>
      </c>
      <c r="AI446" s="112"/>
      <c r="AJ446" s="110"/>
      <c r="AK446" s="113"/>
      <c r="AL446" s="114"/>
      <c r="AM446" s="278"/>
      <c r="AN446" s="98"/>
      <c r="AO446" s="98"/>
      <c r="AP446" s="116"/>
      <c r="AQ446" s="117"/>
      <c r="AR446" s="116"/>
      <c r="AS446" s="98"/>
      <c r="AT446" s="98"/>
      <c r="AU446" s="98"/>
      <c r="AV446" s="98"/>
      <c r="AW446" s="98"/>
      <c r="AX446" s="98"/>
      <c r="AY446" s="98"/>
      <c r="AZ446" s="98"/>
      <c r="BA446" s="98"/>
      <c r="BB446" s="98"/>
      <c r="BC446" s="98"/>
      <c r="BD446" s="98"/>
      <c r="BE446" s="98"/>
      <c r="BF446" s="98"/>
      <c r="BG446" s="98"/>
      <c r="BH446" s="98"/>
      <c r="BI446" s="98"/>
      <c r="BJ446" s="98"/>
      <c r="BK446" s="98"/>
      <c r="BL446" s="98"/>
      <c r="BM446" s="98"/>
      <c r="BN446" s="98"/>
    </row>
    <row r="447">
      <c r="A447" s="616" t="b">
        <v>0</v>
      </c>
      <c r="B447" s="128"/>
      <c r="C447" s="129"/>
      <c r="D447" s="130"/>
      <c r="E447" s="131"/>
      <c r="F447" s="132"/>
      <c r="G447" s="132"/>
      <c r="H447" s="132"/>
      <c r="I447" s="132"/>
      <c r="J447" s="132"/>
      <c r="K447" s="130"/>
      <c r="L447" s="130"/>
      <c r="M447" s="130"/>
      <c r="N447" s="195"/>
      <c r="O447" s="168">
        <v>3.0</v>
      </c>
      <c r="P447" s="169">
        <v>6.0</v>
      </c>
      <c r="Q447" s="294">
        <v>1.0</v>
      </c>
      <c r="R447" s="295">
        <v>0.0</v>
      </c>
      <c r="S447" s="198"/>
      <c r="T447" s="199"/>
      <c r="U447" s="200"/>
      <c r="V447" s="201"/>
      <c r="W447" s="202"/>
      <c r="X447" s="202"/>
      <c r="Y447" s="206">
        <v>0.0</v>
      </c>
      <c r="Z447" s="204">
        <v>0.0</v>
      </c>
      <c r="AA447" s="205" t="s">
        <v>133</v>
      </c>
      <c r="AB447" s="141">
        <v>5.0</v>
      </c>
      <c r="AC447" s="142">
        <v>0.5431481481481482</v>
      </c>
      <c r="AD447" s="206" t="s">
        <v>296</v>
      </c>
      <c r="AE447" s="207" t="s">
        <v>133</v>
      </c>
      <c r="AF447" s="133" t="s">
        <v>166</v>
      </c>
      <c r="AG447" s="207">
        <v>1.31</v>
      </c>
      <c r="AH447" s="449">
        <v>96.77</v>
      </c>
      <c r="AI447" s="146"/>
      <c r="AJ447" s="144"/>
      <c r="AK447" s="147"/>
      <c r="AL447" s="114"/>
      <c r="AM447" s="211"/>
      <c r="AN447" s="132"/>
      <c r="AO447" s="132"/>
      <c r="AP447" s="149"/>
      <c r="AQ447" s="150"/>
      <c r="AR447" s="149"/>
      <c r="AS447" s="132"/>
      <c r="AT447" s="132"/>
      <c r="AU447" s="132"/>
      <c r="AV447" s="132"/>
      <c r="AW447" s="132"/>
      <c r="AX447" s="132"/>
      <c r="AY447" s="132"/>
      <c r="AZ447" s="132"/>
      <c r="BA447" s="132"/>
      <c r="BB447" s="132"/>
      <c r="BC447" s="132"/>
      <c r="BD447" s="132"/>
      <c r="BE447" s="132"/>
      <c r="BF447" s="132"/>
      <c r="BG447" s="132"/>
      <c r="BH447" s="132"/>
      <c r="BI447" s="132"/>
      <c r="BJ447" s="132"/>
      <c r="BK447" s="132"/>
      <c r="BL447" s="132"/>
      <c r="BM447" s="132"/>
      <c r="BN447" s="132"/>
    </row>
    <row r="448">
      <c r="A448" s="614" t="b">
        <v>0</v>
      </c>
      <c r="B448" s="94"/>
      <c r="C448" s="95"/>
      <c r="D448" s="96"/>
      <c r="E448" s="97"/>
      <c r="F448" s="98"/>
      <c r="G448" s="98"/>
      <c r="H448" s="98"/>
      <c r="I448" s="98"/>
      <c r="J448" s="98"/>
      <c r="K448" s="96"/>
      <c r="L448" s="96"/>
      <c r="M448" s="96"/>
      <c r="N448" s="270"/>
      <c r="O448" s="168">
        <v>3.0</v>
      </c>
      <c r="P448" s="169">
        <v>6.0</v>
      </c>
      <c r="Q448" s="294">
        <v>1.0</v>
      </c>
      <c r="R448" s="295">
        <v>1.0</v>
      </c>
      <c r="S448" s="198"/>
      <c r="T448" s="199"/>
      <c r="U448" s="200"/>
      <c r="V448" s="201"/>
      <c r="W448" s="202"/>
      <c r="X448" s="202"/>
      <c r="Y448" s="273">
        <v>0.0</v>
      </c>
      <c r="Z448" s="271">
        <v>0.0</v>
      </c>
      <c r="AA448" s="272" t="s">
        <v>132</v>
      </c>
      <c r="AB448" s="107">
        <v>6.0</v>
      </c>
      <c r="AC448" s="108">
        <v>0.5451967592592593</v>
      </c>
      <c r="AD448" s="273" t="s">
        <v>179</v>
      </c>
      <c r="AE448" s="274" t="s">
        <v>133</v>
      </c>
      <c r="AF448" s="99" t="s">
        <v>133</v>
      </c>
      <c r="AG448" s="274">
        <v>1.23</v>
      </c>
      <c r="AH448" s="411">
        <v>154.04</v>
      </c>
      <c r="AI448" s="112"/>
      <c r="AJ448" s="110"/>
      <c r="AK448" s="113"/>
      <c r="AL448" s="114"/>
      <c r="AM448" s="278"/>
      <c r="AN448" s="98"/>
      <c r="AO448" s="98"/>
      <c r="AP448" s="116"/>
      <c r="AQ448" s="117"/>
      <c r="AR448" s="116"/>
      <c r="AS448" s="98"/>
      <c r="AT448" s="98"/>
      <c r="AU448" s="98"/>
      <c r="AV448" s="98"/>
      <c r="AW448" s="98"/>
      <c r="AX448" s="98"/>
      <c r="AY448" s="98"/>
      <c r="AZ448" s="98"/>
      <c r="BA448" s="98"/>
      <c r="BB448" s="98"/>
      <c r="BC448" s="98"/>
      <c r="BD448" s="98"/>
      <c r="BE448" s="98"/>
      <c r="BF448" s="98"/>
      <c r="BG448" s="98"/>
      <c r="BH448" s="98"/>
      <c r="BI448" s="98"/>
      <c r="BJ448" s="98"/>
      <c r="BK448" s="98"/>
      <c r="BL448" s="98"/>
      <c r="BM448" s="98"/>
      <c r="BN448" s="98"/>
    </row>
    <row r="449">
      <c r="A449" s="616" t="b">
        <v>0</v>
      </c>
      <c r="B449" s="313"/>
      <c r="C449" s="314"/>
      <c r="D449" s="315"/>
      <c r="E449" s="316"/>
      <c r="F449" s="317"/>
      <c r="G449" s="317"/>
      <c r="H449" s="317"/>
      <c r="I449" s="317"/>
      <c r="J449" s="317"/>
      <c r="K449" s="315"/>
      <c r="L449" s="315"/>
      <c r="M449" s="315"/>
      <c r="N449" s="383"/>
      <c r="O449" s="221">
        <v>3.0</v>
      </c>
      <c r="P449" s="222">
        <v>6.0</v>
      </c>
      <c r="Q449" s="298">
        <v>6.0</v>
      </c>
      <c r="R449" s="299">
        <v>1.0</v>
      </c>
      <c r="S449" s="300">
        <v>5.0</v>
      </c>
      <c r="T449" s="301">
        <v>7.0</v>
      </c>
      <c r="U449" s="227"/>
      <c r="V449" s="228"/>
      <c r="W449" s="229"/>
      <c r="X449" s="229"/>
      <c r="Y449" s="342"/>
      <c r="Z449" s="323"/>
      <c r="AA449" s="324"/>
      <c r="AB449" s="343"/>
      <c r="AC449" s="326"/>
      <c r="AD449" s="322" t="s">
        <v>142</v>
      </c>
      <c r="AE449" s="327"/>
      <c r="AF449" s="328"/>
      <c r="AG449" s="327"/>
      <c r="AH449" s="444"/>
      <c r="AI449" s="384"/>
      <c r="AJ449" s="327"/>
      <c r="AK449" s="385"/>
      <c r="AL449" s="114"/>
      <c r="AM449" s="211"/>
      <c r="AN449" s="132"/>
      <c r="AO449" s="132"/>
      <c r="AP449" s="149"/>
      <c r="AQ449" s="150"/>
      <c r="AR449" s="149"/>
      <c r="AS449" s="132"/>
      <c r="AT449" s="132"/>
      <c r="AU449" s="132"/>
      <c r="AV449" s="132"/>
      <c r="AW449" s="132"/>
      <c r="AX449" s="132"/>
      <c r="AY449" s="132"/>
      <c r="AZ449" s="132"/>
      <c r="BA449" s="132"/>
      <c r="BB449" s="132"/>
      <c r="BC449" s="132"/>
      <c r="BD449" s="132"/>
      <c r="BE449" s="132"/>
      <c r="BF449" s="132"/>
      <c r="BG449" s="132"/>
      <c r="BH449" s="132"/>
      <c r="BI449" s="132"/>
      <c r="BJ449" s="132"/>
      <c r="BK449" s="132"/>
      <c r="BL449" s="132"/>
      <c r="BM449" s="132"/>
      <c r="BN449" s="132"/>
    </row>
    <row r="450">
      <c r="A450" s="484" t="b">
        <v>0</v>
      </c>
      <c r="B450" s="161">
        <v>44603.0</v>
      </c>
      <c r="C450" s="162">
        <v>0.5629976851851852</v>
      </c>
      <c r="D450" s="163" t="s">
        <v>1061</v>
      </c>
      <c r="E450" s="432" t="s">
        <v>16</v>
      </c>
      <c r="F450" s="409" t="s">
        <v>136</v>
      </c>
      <c r="G450" s="165" t="s">
        <v>42</v>
      </c>
      <c r="H450" s="165" t="s">
        <v>232</v>
      </c>
      <c r="I450" s="165" t="s">
        <v>774</v>
      </c>
      <c r="J450" s="165" t="s">
        <v>429</v>
      </c>
      <c r="K450" s="163" t="s">
        <v>774</v>
      </c>
      <c r="L450" s="163"/>
      <c r="M450" s="163"/>
      <c r="N450" s="336" t="s">
        <v>1062</v>
      </c>
      <c r="O450" s="254">
        <v>5.0</v>
      </c>
      <c r="P450" s="255">
        <v>3.0</v>
      </c>
      <c r="Q450" s="284"/>
      <c r="R450" s="171"/>
      <c r="S450" s="172"/>
      <c r="T450" s="173"/>
      <c r="U450" s="174"/>
      <c r="V450" s="175"/>
      <c r="W450" s="176"/>
      <c r="X450" s="176"/>
      <c r="Y450" s="182">
        <v>40.0</v>
      </c>
      <c r="Z450" s="178">
        <v>0.0</v>
      </c>
      <c r="AA450" s="179" t="s">
        <v>133</v>
      </c>
      <c r="AB450" s="180">
        <v>1.0</v>
      </c>
      <c r="AC450" s="181">
        <v>0.5354282407407407</v>
      </c>
      <c r="AD450" s="182" t="s">
        <v>140</v>
      </c>
      <c r="AE450" s="183" t="s">
        <v>132</v>
      </c>
      <c r="AF450" s="165" t="s">
        <v>166</v>
      </c>
      <c r="AG450" s="183">
        <v>1.27</v>
      </c>
      <c r="AH450" s="446">
        <v>27.77</v>
      </c>
      <c r="AI450" s="185">
        <v>7.5</v>
      </c>
      <c r="AJ450" s="183">
        <v>0.0</v>
      </c>
      <c r="AK450" s="186">
        <v>-0.22</v>
      </c>
      <c r="AL450" s="114"/>
      <c r="AM450" s="188">
        <f>AK450+AM443</f>
        <v>2050.31</v>
      </c>
      <c r="AN450" s="189">
        <f>IF(AM450&gt;AN443,AM450,AN443)</f>
        <v>2072.03</v>
      </c>
      <c r="AO450" s="189">
        <f>AM450-AN450</f>
        <v>-21.72</v>
      </c>
      <c r="AP450" s="190">
        <f>AO450/AN450</f>
        <v>-0.01048247371</v>
      </c>
      <c r="AQ450" s="191">
        <f>AK450/AI450</f>
        <v>-0.02933333333</v>
      </c>
      <c r="AR450" s="116"/>
      <c r="AS450" s="98"/>
      <c r="AT450" s="98"/>
      <c r="AU450" s="98"/>
      <c r="AV450" s="98"/>
      <c r="AW450" s="98"/>
      <c r="AX450" s="98"/>
      <c r="AY450" s="98"/>
      <c r="AZ450" s="98"/>
      <c r="BA450" s="98"/>
      <c r="BB450" s="98"/>
      <c r="BC450" s="98"/>
      <c r="BD450" s="98"/>
      <c r="BE450" s="98"/>
      <c r="BF450" s="98"/>
      <c r="BG450" s="98"/>
      <c r="BH450" s="98"/>
      <c r="BI450" s="98"/>
      <c r="BJ450" s="98"/>
      <c r="BK450" s="98"/>
      <c r="BL450" s="98"/>
      <c r="BM450" s="98"/>
      <c r="BN450" s="98"/>
    </row>
    <row r="451">
      <c r="A451" s="485" t="b">
        <v>0</v>
      </c>
      <c r="B451" s="128"/>
      <c r="C451" s="129"/>
      <c r="D451" s="130"/>
      <c r="E451" s="131"/>
      <c r="F451" s="132"/>
      <c r="G451" s="132"/>
      <c r="H451" s="132" t="str">
        <f>VLOOKUP(H450,VALIDATION!F:G,2,false)</f>
        <v>6201b94aa4eaad5dc977097f</v>
      </c>
      <c r="I451" s="133">
        <v>1.97</v>
      </c>
      <c r="J451" s="133">
        <v>2.02</v>
      </c>
      <c r="K451" s="130"/>
      <c r="L451" s="130"/>
      <c r="M451" s="130"/>
      <c r="N451" s="195"/>
      <c r="O451" s="168">
        <v>6.0</v>
      </c>
      <c r="P451" s="169">
        <v>3.0</v>
      </c>
      <c r="Q451" s="196"/>
      <c r="R451" s="197"/>
      <c r="S451" s="198"/>
      <c r="T451" s="199"/>
      <c r="U451" s="200"/>
      <c r="V451" s="201"/>
      <c r="W451" s="202"/>
      <c r="X451" s="202"/>
      <c r="Y451" s="206">
        <v>0.0</v>
      </c>
      <c r="Z451" s="204">
        <v>0.0</v>
      </c>
      <c r="AA451" s="205" t="s">
        <v>132</v>
      </c>
      <c r="AB451" s="141">
        <v>2.0</v>
      </c>
      <c r="AC451" s="142">
        <v>0.5363541666666667</v>
      </c>
      <c r="AD451" s="206" t="s">
        <v>179</v>
      </c>
      <c r="AE451" s="207" t="s">
        <v>132</v>
      </c>
      <c r="AF451" s="133" t="s">
        <v>133</v>
      </c>
      <c r="AG451" s="207">
        <v>1.26</v>
      </c>
      <c r="AH451" s="449">
        <v>27.99</v>
      </c>
      <c r="AI451" s="146"/>
      <c r="AJ451" s="144"/>
      <c r="AK451" s="147"/>
      <c r="AL451" s="114"/>
      <c r="AM451" s="211"/>
      <c r="AN451" s="132"/>
      <c r="AO451" s="132"/>
      <c r="AP451" s="149"/>
      <c r="AQ451" s="150"/>
      <c r="AR451" s="149"/>
      <c r="AS451" s="132"/>
      <c r="AT451" s="132"/>
      <c r="AU451" s="132"/>
      <c r="AV451" s="132"/>
      <c r="AW451" s="132"/>
      <c r="AX451" s="132"/>
      <c r="AY451" s="132"/>
      <c r="AZ451" s="132"/>
      <c r="BA451" s="132"/>
      <c r="BB451" s="132"/>
      <c r="BC451" s="132"/>
      <c r="BD451" s="132"/>
      <c r="BE451" s="132"/>
      <c r="BF451" s="132"/>
      <c r="BG451" s="132"/>
      <c r="BH451" s="132"/>
      <c r="BI451" s="132"/>
      <c r="BJ451" s="132"/>
      <c r="BK451" s="132"/>
      <c r="BL451" s="132"/>
      <c r="BM451" s="132"/>
      <c r="BN451" s="132"/>
    </row>
    <row r="452">
      <c r="A452" s="484" t="b">
        <v>0</v>
      </c>
      <c r="B452" s="215"/>
      <c r="C452" s="216"/>
      <c r="D452" s="217"/>
      <c r="E452" s="218"/>
      <c r="F452" s="219"/>
      <c r="G452" s="219"/>
      <c r="H452" s="219"/>
      <c r="I452" s="219"/>
      <c r="J452" s="219"/>
      <c r="K452" s="217"/>
      <c r="L452" s="217"/>
      <c r="M452" s="217"/>
      <c r="N452" s="287"/>
      <c r="O452" s="221">
        <v>6.0</v>
      </c>
      <c r="P452" s="222">
        <v>3.0</v>
      </c>
      <c r="Q452" s="298">
        <v>6.0</v>
      </c>
      <c r="R452" s="299">
        <v>3.0</v>
      </c>
      <c r="S452" s="225"/>
      <c r="T452" s="226"/>
      <c r="U452" s="227"/>
      <c r="V452" s="228"/>
      <c r="W452" s="229"/>
      <c r="X452" s="229"/>
      <c r="Y452" s="302"/>
      <c r="Z452" s="231"/>
      <c r="AA452" s="232"/>
      <c r="AB452" s="233"/>
      <c r="AC452" s="234"/>
      <c r="AD452" s="235" t="s">
        <v>142</v>
      </c>
      <c r="AE452" s="236"/>
      <c r="AF452" s="237"/>
      <c r="AG452" s="236"/>
      <c r="AH452" s="463"/>
      <c r="AI452" s="390"/>
      <c r="AJ452" s="236"/>
      <c r="AK452" s="391"/>
      <c r="AL452" s="114"/>
      <c r="AM452" s="278"/>
      <c r="AN452" s="98"/>
      <c r="AO452" s="98"/>
      <c r="AP452" s="116"/>
      <c r="AQ452" s="117"/>
      <c r="AR452" s="116"/>
      <c r="AS452" s="98"/>
      <c r="AT452" s="98"/>
      <c r="AU452" s="98"/>
      <c r="AV452" s="98"/>
      <c r="AW452" s="98"/>
      <c r="AX452" s="98"/>
      <c r="AY452" s="98"/>
      <c r="AZ452" s="98"/>
      <c r="BA452" s="98"/>
      <c r="BB452" s="98"/>
      <c r="BC452" s="98"/>
      <c r="BD452" s="98"/>
      <c r="BE452" s="98"/>
      <c r="BF452" s="98"/>
      <c r="BG452" s="98"/>
      <c r="BH452" s="98"/>
      <c r="BI452" s="98"/>
      <c r="BJ452" s="98"/>
      <c r="BK452" s="98"/>
      <c r="BL452" s="98"/>
      <c r="BM452" s="98"/>
      <c r="BN452" s="98"/>
    </row>
    <row r="453">
      <c r="A453" s="485" t="b">
        <v>0</v>
      </c>
      <c r="B453" s="247">
        <v>44603.0</v>
      </c>
      <c r="C453" s="248">
        <v>0.7616782407407408</v>
      </c>
      <c r="D453" s="249" t="s">
        <v>1063</v>
      </c>
      <c r="E453" s="517" t="s">
        <v>16</v>
      </c>
      <c r="F453" s="415" t="s">
        <v>136</v>
      </c>
      <c r="G453" s="251" t="s">
        <v>44</v>
      </c>
      <c r="H453" s="251" t="s">
        <v>227</v>
      </c>
      <c r="I453" s="251" t="s">
        <v>697</v>
      </c>
      <c r="J453" s="251" t="s">
        <v>537</v>
      </c>
      <c r="K453" s="249" t="s">
        <v>537</v>
      </c>
      <c r="L453" s="249"/>
      <c r="M453" s="249"/>
      <c r="N453" s="286" t="s">
        <v>1064</v>
      </c>
      <c r="O453" s="254">
        <v>2.0</v>
      </c>
      <c r="P453" s="255">
        <v>3.0</v>
      </c>
      <c r="Q453" s="170"/>
      <c r="R453" s="171"/>
      <c r="S453" s="172"/>
      <c r="T453" s="173"/>
      <c r="U453" s="174"/>
      <c r="V453" s="175"/>
      <c r="W453" s="176"/>
      <c r="X453" s="176"/>
      <c r="Y453" s="260">
        <v>0.0</v>
      </c>
      <c r="Z453" s="256">
        <v>0.0</v>
      </c>
      <c r="AA453" s="257" t="s">
        <v>133</v>
      </c>
      <c r="AB453" s="258">
        <v>1.0</v>
      </c>
      <c r="AC453" s="259">
        <v>0.7073958333333333</v>
      </c>
      <c r="AD453" s="260" t="s">
        <v>140</v>
      </c>
      <c r="AE453" s="261" t="s">
        <v>133</v>
      </c>
      <c r="AF453" s="251" t="s">
        <v>166</v>
      </c>
      <c r="AG453" s="261">
        <v>1.5</v>
      </c>
      <c r="AH453" s="464">
        <v>20.0</v>
      </c>
      <c r="AI453" s="263">
        <v>10.0</v>
      </c>
      <c r="AJ453" s="261">
        <v>0.0</v>
      </c>
      <c r="AK453" s="264">
        <v>-0.55</v>
      </c>
      <c r="AL453" s="187"/>
      <c r="AM453" s="265">
        <f>AK453+AM450</f>
        <v>2049.76</v>
      </c>
      <c r="AN453" s="266">
        <f>IF(AM453&gt;AN450,AM453,AN450)</f>
        <v>2072.03</v>
      </c>
      <c r="AO453" s="266">
        <f>AM453-AN453</f>
        <v>-22.27</v>
      </c>
      <c r="AP453" s="267">
        <f>AO453/AN453</f>
        <v>-0.01074791388</v>
      </c>
      <c r="AQ453" s="268">
        <f>AK453/AI453</f>
        <v>-0.055</v>
      </c>
      <c r="AR453" s="149"/>
      <c r="AS453" s="132"/>
      <c r="AT453" s="132"/>
      <c r="AU453" s="132"/>
      <c r="AV453" s="132"/>
      <c r="AW453" s="132"/>
      <c r="AX453" s="132"/>
      <c r="AY453" s="132"/>
      <c r="AZ453" s="132"/>
      <c r="BA453" s="132"/>
      <c r="BB453" s="132"/>
      <c r="BC453" s="132"/>
      <c r="BD453" s="132"/>
      <c r="BE453" s="132"/>
      <c r="BF453" s="132"/>
      <c r="BG453" s="132"/>
      <c r="BH453" s="132"/>
      <c r="BI453" s="132"/>
      <c r="BJ453" s="132"/>
      <c r="BK453" s="132"/>
      <c r="BL453" s="132"/>
      <c r="BM453" s="132"/>
      <c r="BN453" s="132"/>
    </row>
    <row r="454">
      <c r="A454" s="484" t="b">
        <v>0</v>
      </c>
      <c r="B454" s="94"/>
      <c r="C454" s="95"/>
      <c r="D454" s="96"/>
      <c r="E454" s="97"/>
      <c r="F454" s="98"/>
      <c r="G454" s="98"/>
      <c r="H454" s="98" t="str">
        <f>VLOOKUP(H453,VALIDATION!F:G,2,false)</f>
        <v>61fe7f9da4eaad5dc9770833</v>
      </c>
      <c r="I454" s="99">
        <v>1.92</v>
      </c>
      <c r="J454" s="99">
        <v>2.06</v>
      </c>
      <c r="K454" s="96"/>
      <c r="L454" s="96"/>
      <c r="M454" s="96"/>
      <c r="N454" s="279" t="s">
        <v>1065</v>
      </c>
      <c r="O454" s="168">
        <v>2.0</v>
      </c>
      <c r="P454" s="169">
        <v>4.0</v>
      </c>
      <c r="Q454" s="196"/>
      <c r="R454" s="197"/>
      <c r="S454" s="198"/>
      <c r="T454" s="199"/>
      <c r="U454" s="200"/>
      <c r="V454" s="201"/>
      <c r="W454" s="202"/>
      <c r="X454" s="202"/>
      <c r="Y454" s="273">
        <v>0.0</v>
      </c>
      <c r="Z454" s="271">
        <v>0.0</v>
      </c>
      <c r="AA454" s="272" t="s">
        <v>132</v>
      </c>
      <c r="AB454" s="107">
        <v>2.0</v>
      </c>
      <c r="AC454" s="108">
        <v>0.7151851851851851</v>
      </c>
      <c r="AD454" s="273" t="s">
        <v>179</v>
      </c>
      <c r="AE454" s="274" t="s">
        <v>133</v>
      </c>
      <c r="AF454" s="99" t="s">
        <v>133</v>
      </c>
      <c r="AG454" s="274">
        <v>1.46</v>
      </c>
      <c r="AH454" s="411">
        <v>20.55</v>
      </c>
      <c r="AI454" s="112"/>
      <c r="AJ454" s="110"/>
      <c r="AK454" s="113"/>
      <c r="AL454" s="114"/>
      <c r="AM454" s="278"/>
      <c r="AN454" s="98"/>
      <c r="AO454" s="98"/>
      <c r="AP454" s="116"/>
      <c r="AQ454" s="117"/>
      <c r="AR454" s="116"/>
      <c r="AS454" s="98"/>
      <c r="AT454" s="98"/>
      <c r="AU454" s="98"/>
      <c r="AV454" s="98"/>
      <c r="AW454" s="98"/>
      <c r="AX454" s="98"/>
      <c r="AY454" s="98"/>
      <c r="AZ454" s="98"/>
      <c r="BA454" s="98"/>
      <c r="BB454" s="98"/>
      <c r="BC454" s="98"/>
      <c r="BD454" s="98"/>
      <c r="BE454" s="98"/>
      <c r="BF454" s="98"/>
      <c r="BG454" s="98"/>
      <c r="BH454" s="98"/>
      <c r="BI454" s="98"/>
      <c r="BJ454" s="98"/>
      <c r="BK454" s="98"/>
      <c r="BL454" s="98"/>
      <c r="BM454" s="98"/>
      <c r="BN454" s="98"/>
    </row>
    <row r="455">
      <c r="A455" s="485" t="b">
        <v>0</v>
      </c>
      <c r="B455" s="313"/>
      <c r="C455" s="314"/>
      <c r="D455" s="315"/>
      <c r="E455" s="316"/>
      <c r="F455" s="317"/>
      <c r="G455" s="317"/>
      <c r="H455" s="317"/>
      <c r="I455" s="317"/>
      <c r="J455" s="317"/>
      <c r="K455" s="315"/>
      <c r="L455" s="315"/>
      <c r="M455" s="315"/>
      <c r="N455" s="383"/>
      <c r="O455" s="221">
        <v>4.0</v>
      </c>
      <c r="P455" s="222">
        <v>6.0</v>
      </c>
      <c r="Q455" s="298">
        <v>4.0</v>
      </c>
      <c r="R455" s="299">
        <v>6.0</v>
      </c>
      <c r="S455" s="225"/>
      <c r="T455" s="226"/>
      <c r="U455" s="227"/>
      <c r="V455" s="228"/>
      <c r="W455" s="229"/>
      <c r="X455" s="229"/>
      <c r="Y455" s="322"/>
      <c r="Z455" s="493"/>
      <c r="AA455" s="418"/>
      <c r="AB455" s="343"/>
      <c r="AC455" s="326"/>
      <c r="AD455" s="322" t="s">
        <v>142</v>
      </c>
      <c r="AE455" s="331"/>
      <c r="AF455" s="328"/>
      <c r="AG455" s="327"/>
      <c r="AH455" s="444"/>
      <c r="AI455" s="384"/>
      <c r="AJ455" s="327"/>
      <c r="AK455" s="385"/>
      <c r="AL455" s="242"/>
      <c r="AM455" s="333"/>
      <c r="AN455" s="317"/>
      <c r="AO455" s="317"/>
      <c r="AP455" s="334"/>
      <c r="AQ455" s="335"/>
      <c r="AR455" s="149"/>
      <c r="AS455" s="132"/>
      <c r="AT455" s="132"/>
      <c r="AU455" s="132"/>
      <c r="AV455" s="132"/>
      <c r="AW455" s="132"/>
      <c r="AX455" s="132"/>
      <c r="AY455" s="132"/>
      <c r="AZ455" s="132"/>
      <c r="BA455" s="132"/>
      <c r="BB455" s="132"/>
      <c r="BC455" s="132"/>
      <c r="BD455" s="132"/>
      <c r="BE455" s="132"/>
      <c r="BF455" s="132"/>
      <c r="BG455" s="132"/>
      <c r="BH455" s="132"/>
      <c r="BI455" s="132"/>
      <c r="BJ455" s="132"/>
      <c r="BK455" s="132"/>
      <c r="BL455" s="132"/>
      <c r="BM455" s="132"/>
      <c r="BN455" s="132"/>
    </row>
    <row r="456">
      <c r="A456" s="484" t="b">
        <v>0</v>
      </c>
      <c r="B456" s="161">
        <v>44603.0</v>
      </c>
      <c r="C456" s="162">
        <v>0.7616782407407408</v>
      </c>
      <c r="D456" s="163" t="s">
        <v>1063</v>
      </c>
      <c r="E456" s="432" t="s">
        <v>16</v>
      </c>
      <c r="F456" s="409" t="s">
        <v>136</v>
      </c>
      <c r="G456" s="165" t="s">
        <v>44</v>
      </c>
      <c r="H456" s="165" t="s">
        <v>227</v>
      </c>
      <c r="I456" s="165" t="s">
        <v>697</v>
      </c>
      <c r="J456" s="165" t="s">
        <v>537</v>
      </c>
      <c r="K456" s="163" t="s">
        <v>537</v>
      </c>
      <c r="L456" s="163"/>
      <c r="M456" s="163"/>
      <c r="N456" s="336" t="s">
        <v>1064</v>
      </c>
      <c r="O456" s="254">
        <v>3.0</v>
      </c>
      <c r="P456" s="255">
        <v>4.0</v>
      </c>
      <c r="Q456" s="170"/>
      <c r="R456" s="171"/>
      <c r="S456" s="172"/>
      <c r="T456" s="173"/>
      <c r="U456" s="174"/>
      <c r="V456" s="175"/>
      <c r="W456" s="176"/>
      <c r="X456" s="176"/>
      <c r="Y456" s="182">
        <v>0.0</v>
      </c>
      <c r="Z456" s="178">
        <v>0.0</v>
      </c>
      <c r="AA456" s="179" t="s">
        <v>133</v>
      </c>
      <c r="AB456" s="180">
        <v>1.0</v>
      </c>
      <c r="AC456" s="181">
        <v>0.7174537037037036</v>
      </c>
      <c r="AD456" s="182" t="s">
        <v>140</v>
      </c>
      <c r="AE456" s="183" t="s">
        <v>133</v>
      </c>
      <c r="AF456" s="165" t="s">
        <v>166</v>
      </c>
      <c r="AG456" s="183">
        <v>1.52</v>
      </c>
      <c r="AH456" s="446">
        <v>19.23</v>
      </c>
      <c r="AI456" s="185">
        <v>10.0</v>
      </c>
      <c r="AJ456" s="183">
        <v>0.0</v>
      </c>
      <c r="AK456" s="186">
        <v>-1.95</v>
      </c>
      <c r="AL456" s="187"/>
      <c r="AM456" s="188">
        <f>AK456+AM453</f>
        <v>2047.81</v>
      </c>
      <c r="AN456" s="189">
        <f>IF(AM456&gt;AN453,AM456,AN453)</f>
        <v>2072.03</v>
      </c>
      <c r="AO456" s="189">
        <f>AM456-AN456</f>
        <v>-24.22</v>
      </c>
      <c r="AP456" s="190">
        <f>AO456/AN456</f>
        <v>-0.01168901995</v>
      </c>
      <c r="AQ456" s="191">
        <f>AK456/AI456</f>
        <v>-0.195</v>
      </c>
      <c r="AR456" s="116"/>
      <c r="AS456" s="98"/>
      <c r="AT456" s="98"/>
      <c r="AU456" s="98"/>
      <c r="AV456" s="98"/>
      <c r="AW456" s="98"/>
      <c r="AX456" s="98"/>
      <c r="AY456" s="98"/>
      <c r="AZ456" s="98"/>
      <c r="BA456" s="98"/>
      <c r="BB456" s="98"/>
      <c r="BC456" s="98"/>
      <c r="BD456" s="98"/>
      <c r="BE456" s="98"/>
      <c r="BF456" s="98"/>
      <c r="BG456" s="98"/>
      <c r="BH456" s="98"/>
      <c r="BI456" s="98"/>
      <c r="BJ456" s="98"/>
      <c r="BK456" s="98"/>
      <c r="BL456" s="98"/>
      <c r="BM456" s="98"/>
      <c r="BN456" s="98"/>
    </row>
    <row r="457">
      <c r="A457" s="485" t="b">
        <v>0</v>
      </c>
      <c r="B457" s="128"/>
      <c r="C457" s="129"/>
      <c r="D457" s="130"/>
      <c r="E457" s="131"/>
      <c r="F457" s="132"/>
      <c r="G457" s="132"/>
      <c r="H457" s="132" t="str">
        <f>VLOOKUP(H456,VALIDATION!F:G,2,false)</f>
        <v>61fe7f9da4eaad5dc9770833</v>
      </c>
      <c r="I457" s="133">
        <v>1.92</v>
      </c>
      <c r="J457" s="133">
        <v>2.06</v>
      </c>
      <c r="K457" s="130"/>
      <c r="L457" s="130"/>
      <c r="M457" s="130"/>
      <c r="N457" s="397" t="s">
        <v>1066</v>
      </c>
      <c r="O457" s="168">
        <v>3.0</v>
      </c>
      <c r="P457" s="169">
        <v>5.0</v>
      </c>
      <c r="Q457" s="196"/>
      <c r="R457" s="197"/>
      <c r="S457" s="198"/>
      <c r="T457" s="199"/>
      <c r="U457" s="200"/>
      <c r="V457" s="201"/>
      <c r="W457" s="202"/>
      <c r="X457" s="202"/>
      <c r="Y457" s="206">
        <v>0.0</v>
      </c>
      <c r="Z457" s="204">
        <v>0.0</v>
      </c>
      <c r="AA457" s="205" t="s">
        <v>132</v>
      </c>
      <c r="AB457" s="141">
        <v>2.0</v>
      </c>
      <c r="AC457" s="142">
        <v>0.7210763888888889</v>
      </c>
      <c r="AD457" s="206" t="s">
        <v>179</v>
      </c>
      <c r="AE457" s="207" t="s">
        <v>133</v>
      </c>
      <c r="AF457" s="133" t="s">
        <v>133</v>
      </c>
      <c r="AG457" s="207">
        <v>1.38</v>
      </c>
      <c r="AH457" s="449">
        <v>21.18</v>
      </c>
      <c r="AI457" s="146"/>
      <c r="AJ457" s="144"/>
      <c r="AK457" s="147"/>
      <c r="AL457" s="114"/>
      <c r="AM457" s="211"/>
      <c r="AN457" s="132"/>
      <c r="AO457" s="132"/>
      <c r="AP457" s="149"/>
      <c r="AQ457" s="150"/>
      <c r="AR457" s="149"/>
      <c r="AS457" s="132"/>
      <c r="AT457" s="132"/>
      <c r="AU457" s="132"/>
      <c r="AV457" s="132"/>
      <c r="AW457" s="132"/>
      <c r="AX457" s="132"/>
      <c r="AY457" s="132"/>
      <c r="AZ457" s="132"/>
      <c r="BA457" s="132"/>
      <c r="BB457" s="132"/>
      <c r="BC457" s="132"/>
      <c r="BD457" s="132"/>
      <c r="BE457" s="132"/>
      <c r="BF457" s="132"/>
      <c r="BG457" s="132"/>
      <c r="BH457" s="132"/>
      <c r="BI457" s="132"/>
      <c r="BJ457" s="132"/>
      <c r="BK457" s="132"/>
      <c r="BL457" s="132"/>
      <c r="BM457" s="132"/>
      <c r="BN457" s="132"/>
    </row>
    <row r="458">
      <c r="A458" s="484" t="b">
        <v>0</v>
      </c>
      <c r="B458" s="215"/>
      <c r="C458" s="216"/>
      <c r="D458" s="217"/>
      <c r="E458" s="218"/>
      <c r="F458" s="219"/>
      <c r="G458" s="219"/>
      <c r="H458" s="219"/>
      <c r="I458" s="219"/>
      <c r="J458" s="219"/>
      <c r="K458" s="217"/>
      <c r="L458" s="217"/>
      <c r="M458" s="217"/>
      <c r="N458" s="287"/>
      <c r="O458" s="221">
        <v>4.0</v>
      </c>
      <c r="P458" s="222">
        <v>6.0</v>
      </c>
      <c r="Q458" s="298">
        <v>4.0</v>
      </c>
      <c r="R458" s="299">
        <v>6.0</v>
      </c>
      <c r="S458" s="225"/>
      <c r="T458" s="226"/>
      <c r="U458" s="227"/>
      <c r="V458" s="228"/>
      <c r="W458" s="229"/>
      <c r="X458" s="229"/>
      <c r="Y458" s="302"/>
      <c r="Z458" s="231"/>
      <c r="AA458" s="232"/>
      <c r="AB458" s="233"/>
      <c r="AC458" s="234"/>
      <c r="AD458" s="235" t="s">
        <v>142</v>
      </c>
      <c r="AE458" s="236"/>
      <c r="AF458" s="237"/>
      <c r="AG458" s="236"/>
      <c r="AH458" s="463"/>
      <c r="AI458" s="390"/>
      <c r="AJ458" s="236"/>
      <c r="AK458" s="391"/>
      <c r="AL458" s="242"/>
      <c r="AM458" s="243"/>
      <c r="AN458" s="219"/>
      <c r="AO458" s="219"/>
      <c r="AP458" s="244"/>
      <c r="AQ458" s="245"/>
      <c r="AR458" s="116"/>
      <c r="AS458" s="98"/>
      <c r="AT458" s="98"/>
      <c r="AU458" s="98"/>
      <c r="AV458" s="98"/>
      <c r="AW458" s="98"/>
      <c r="AX458" s="98"/>
      <c r="AY458" s="98"/>
      <c r="AZ458" s="98"/>
      <c r="BA458" s="98"/>
      <c r="BB458" s="98"/>
      <c r="BC458" s="98"/>
      <c r="BD458" s="98"/>
      <c r="BE458" s="98"/>
      <c r="BF458" s="98"/>
      <c r="BG458" s="98"/>
      <c r="BH458" s="98"/>
      <c r="BI458" s="98"/>
      <c r="BJ458" s="98"/>
      <c r="BK458" s="98"/>
      <c r="BL458" s="98"/>
      <c r="BM458" s="98"/>
      <c r="BN458" s="98"/>
    </row>
    <row r="459">
      <c r="A459" s="485" t="b">
        <v>0</v>
      </c>
      <c r="B459" s="247">
        <v>44603.0</v>
      </c>
      <c r="C459" s="248">
        <v>0.7805092592592593</v>
      </c>
      <c r="D459" s="249" t="s">
        <v>1067</v>
      </c>
      <c r="E459" s="517" t="s">
        <v>16</v>
      </c>
      <c r="F459" s="415" t="s">
        <v>136</v>
      </c>
      <c r="G459" s="251" t="s">
        <v>44</v>
      </c>
      <c r="H459" s="251" t="s">
        <v>613</v>
      </c>
      <c r="I459" s="251" t="s">
        <v>661</v>
      </c>
      <c r="J459" s="251" t="s">
        <v>358</v>
      </c>
      <c r="K459" s="249" t="s">
        <v>358</v>
      </c>
      <c r="L459" s="249"/>
      <c r="M459" s="249"/>
      <c r="N459" s="286" t="s">
        <v>1064</v>
      </c>
      <c r="O459" s="254">
        <v>1.0</v>
      </c>
      <c r="P459" s="255">
        <v>3.0</v>
      </c>
      <c r="Q459" s="170"/>
      <c r="R459" s="171"/>
      <c r="S459" s="172"/>
      <c r="T459" s="173"/>
      <c r="U459" s="174"/>
      <c r="V459" s="175"/>
      <c r="W459" s="176"/>
      <c r="X459" s="176"/>
      <c r="Y459" s="260">
        <v>0.0</v>
      </c>
      <c r="Z459" s="256">
        <v>0.0</v>
      </c>
      <c r="AA459" s="257" t="s">
        <v>133</v>
      </c>
      <c r="AB459" s="258">
        <v>1.0</v>
      </c>
      <c r="AC459" s="259">
        <v>0.7188310185185185</v>
      </c>
      <c r="AD459" s="260" t="s">
        <v>140</v>
      </c>
      <c r="AE459" s="261" t="s">
        <v>133</v>
      </c>
      <c r="AF459" s="251" t="s">
        <v>166</v>
      </c>
      <c r="AG459" s="261">
        <v>1.31</v>
      </c>
      <c r="AH459" s="464">
        <v>32.25</v>
      </c>
      <c r="AI459" s="263">
        <v>10.0</v>
      </c>
      <c r="AJ459" s="261">
        <v>0.09</v>
      </c>
      <c r="AK459" s="264">
        <v>4.89</v>
      </c>
      <c r="AL459" s="187"/>
      <c r="AM459" s="265">
        <f>AK459+AM456</f>
        <v>2052.7</v>
      </c>
      <c r="AN459" s="266">
        <f>IF(AM459&gt;AN456,AM459,AN456)</f>
        <v>2072.03</v>
      </c>
      <c r="AO459" s="266">
        <f>AM459-AN459</f>
        <v>-19.33</v>
      </c>
      <c r="AP459" s="267">
        <f>AO459/AN459</f>
        <v>-0.009329015507</v>
      </c>
      <c r="AQ459" s="268">
        <f>AK459/AI459</f>
        <v>0.489</v>
      </c>
      <c r="AR459" s="149"/>
      <c r="AS459" s="132"/>
      <c r="AT459" s="132"/>
      <c r="AU459" s="132"/>
      <c r="AV459" s="132"/>
      <c r="AW459" s="132"/>
      <c r="AX459" s="132"/>
      <c r="AY459" s="132"/>
      <c r="AZ459" s="132"/>
      <c r="BA459" s="132"/>
      <c r="BB459" s="132"/>
      <c r="BC459" s="132"/>
      <c r="BD459" s="132"/>
      <c r="BE459" s="132"/>
      <c r="BF459" s="132"/>
      <c r="BG459" s="132"/>
      <c r="BH459" s="132"/>
      <c r="BI459" s="132"/>
      <c r="BJ459" s="132"/>
      <c r="BK459" s="132"/>
      <c r="BL459" s="132"/>
      <c r="BM459" s="132"/>
      <c r="BN459" s="132"/>
    </row>
    <row r="460">
      <c r="A460" s="484" t="b">
        <v>0</v>
      </c>
      <c r="B460" s="94"/>
      <c r="C460" s="95"/>
      <c r="D460" s="96"/>
      <c r="E460" s="97"/>
      <c r="F460" s="98"/>
      <c r="G460" s="98"/>
      <c r="H460" s="98" t="str">
        <f>VLOOKUP(H459,VALIDATION!F:G,2,false)</f>
        <v>61fe7f84a4eaad5dc977082f</v>
      </c>
      <c r="I460" s="99">
        <v>2.74</v>
      </c>
      <c r="J460" s="99">
        <v>1.57</v>
      </c>
      <c r="K460" s="96"/>
      <c r="L460" s="96"/>
      <c r="M460" s="96"/>
      <c r="N460" s="270"/>
      <c r="O460" s="168">
        <v>2.0</v>
      </c>
      <c r="P460" s="169">
        <v>3.0</v>
      </c>
      <c r="Q460" s="196"/>
      <c r="R460" s="197"/>
      <c r="S460" s="198"/>
      <c r="T460" s="199"/>
      <c r="U460" s="200"/>
      <c r="V460" s="201"/>
      <c r="W460" s="202"/>
      <c r="X460" s="202"/>
      <c r="Y460" s="273">
        <v>0.0</v>
      </c>
      <c r="Z460" s="271">
        <v>0.0</v>
      </c>
      <c r="AA460" s="272" t="s">
        <v>132</v>
      </c>
      <c r="AB460" s="107">
        <v>2.0</v>
      </c>
      <c r="AC460" s="108">
        <v>0.7220833333333333</v>
      </c>
      <c r="AD460" s="273" t="s">
        <v>179</v>
      </c>
      <c r="AE460" s="274" t="s">
        <v>133</v>
      </c>
      <c r="AF460" s="99" t="s">
        <v>133</v>
      </c>
      <c r="AG460" s="274">
        <v>1.55</v>
      </c>
      <c r="AH460" s="411">
        <v>27.26</v>
      </c>
      <c r="AI460" s="112"/>
      <c r="AJ460" s="110"/>
      <c r="AK460" s="113"/>
      <c r="AL460" s="114"/>
      <c r="AM460" s="278"/>
      <c r="AN460" s="98"/>
      <c r="AO460" s="98"/>
      <c r="AP460" s="116"/>
      <c r="AQ460" s="117"/>
      <c r="AR460" s="116"/>
      <c r="AS460" s="98"/>
      <c r="AT460" s="98"/>
      <c r="AU460" s="98"/>
      <c r="AV460" s="98"/>
      <c r="AW460" s="98"/>
      <c r="AX460" s="98"/>
      <c r="AY460" s="98"/>
      <c r="AZ460" s="98"/>
      <c r="BA460" s="98"/>
      <c r="BB460" s="98"/>
      <c r="BC460" s="98"/>
      <c r="BD460" s="98"/>
      <c r="BE460" s="98"/>
      <c r="BF460" s="98"/>
      <c r="BG460" s="98"/>
      <c r="BH460" s="98"/>
      <c r="BI460" s="98"/>
      <c r="BJ460" s="98"/>
      <c r="BK460" s="98"/>
      <c r="BL460" s="98"/>
      <c r="BM460" s="98"/>
      <c r="BN460" s="98"/>
    </row>
    <row r="461">
      <c r="A461" s="485" t="b">
        <v>0</v>
      </c>
      <c r="B461" s="313"/>
      <c r="C461" s="314"/>
      <c r="D461" s="315"/>
      <c r="E461" s="316"/>
      <c r="F461" s="317"/>
      <c r="G461" s="317"/>
      <c r="H461" s="317"/>
      <c r="I461" s="317"/>
      <c r="J461" s="317"/>
      <c r="K461" s="315"/>
      <c r="L461" s="315"/>
      <c r="M461" s="315"/>
      <c r="N461" s="383"/>
      <c r="O461" s="221">
        <v>6.0</v>
      </c>
      <c r="P461" s="222">
        <v>7.0</v>
      </c>
      <c r="Q461" s="298">
        <v>2.0</v>
      </c>
      <c r="R461" s="299">
        <v>6.0</v>
      </c>
      <c r="S461" s="225"/>
      <c r="T461" s="226"/>
      <c r="U461" s="227"/>
      <c r="V461" s="228"/>
      <c r="W461" s="229"/>
      <c r="X461" s="229"/>
      <c r="Y461" s="342"/>
      <c r="Z461" s="323"/>
      <c r="AA461" s="324"/>
      <c r="AB461" s="343"/>
      <c r="AC461" s="326"/>
      <c r="AD461" s="322" t="s">
        <v>142</v>
      </c>
      <c r="AE461" s="327"/>
      <c r="AF461" s="328"/>
      <c r="AG461" s="327"/>
      <c r="AH461" s="444"/>
      <c r="AI461" s="384"/>
      <c r="AJ461" s="327"/>
      <c r="AK461" s="385"/>
      <c r="AL461" s="242"/>
      <c r="AM461" s="333"/>
      <c r="AN461" s="317"/>
      <c r="AO461" s="317"/>
      <c r="AP461" s="334"/>
      <c r="AQ461" s="335"/>
      <c r="AR461" s="149"/>
      <c r="AS461" s="132"/>
      <c r="AT461" s="132"/>
      <c r="AU461" s="132"/>
      <c r="AV461" s="132"/>
      <c r="AW461" s="132"/>
      <c r="AX461" s="132"/>
      <c r="AY461" s="132"/>
      <c r="AZ461" s="132"/>
      <c r="BA461" s="132"/>
      <c r="BB461" s="132"/>
      <c r="BC461" s="132"/>
      <c r="BD461" s="132"/>
      <c r="BE461" s="132"/>
      <c r="BF461" s="132"/>
      <c r="BG461" s="132"/>
      <c r="BH461" s="132"/>
      <c r="BI461" s="132"/>
      <c r="BJ461" s="132"/>
      <c r="BK461" s="132"/>
      <c r="BL461" s="132"/>
      <c r="BM461" s="132"/>
      <c r="BN461" s="132"/>
    </row>
    <row r="462">
      <c r="A462" s="484" t="b">
        <v>0</v>
      </c>
      <c r="B462" s="161">
        <v>44603.0</v>
      </c>
      <c r="C462" s="162">
        <v>0.7616782407407408</v>
      </c>
      <c r="D462" s="163" t="s">
        <v>1063</v>
      </c>
      <c r="E462" s="164" t="s">
        <v>15</v>
      </c>
      <c r="F462" s="165" t="s">
        <v>136</v>
      </c>
      <c r="G462" s="165" t="s">
        <v>44</v>
      </c>
      <c r="H462" s="165" t="s">
        <v>227</v>
      </c>
      <c r="I462" s="165" t="s">
        <v>697</v>
      </c>
      <c r="J462" s="165" t="s">
        <v>537</v>
      </c>
      <c r="K462" s="163" t="s">
        <v>537</v>
      </c>
      <c r="L462" s="163"/>
      <c r="M462" s="163"/>
      <c r="N462" s="336" t="s">
        <v>1064</v>
      </c>
      <c r="O462" s="254">
        <v>4.0</v>
      </c>
      <c r="P462" s="255">
        <v>5.0</v>
      </c>
      <c r="Q462" s="170"/>
      <c r="R462" s="171"/>
      <c r="S462" s="172"/>
      <c r="T462" s="173"/>
      <c r="U462" s="174"/>
      <c r="V462" s="175"/>
      <c r="W462" s="176"/>
      <c r="X462" s="176"/>
      <c r="Y462" s="182">
        <v>0.0</v>
      </c>
      <c r="Z462" s="178">
        <v>0.0</v>
      </c>
      <c r="AA462" s="179" t="s">
        <v>133</v>
      </c>
      <c r="AB462" s="180">
        <v>1.0</v>
      </c>
      <c r="AC462" s="181">
        <v>0.7244212962962963</v>
      </c>
      <c r="AD462" s="182" t="s">
        <v>140</v>
      </c>
      <c r="AE462" s="183" t="s">
        <v>133</v>
      </c>
      <c r="AF462" s="165" t="s">
        <v>166</v>
      </c>
      <c r="AG462" s="183">
        <v>1.46</v>
      </c>
      <c r="AH462" s="446">
        <v>21.7</v>
      </c>
      <c r="AI462" s="185">
        <v>10.0</v>
      </c>
      <c r="AJ462" s="183">
        <v>0.0</v>
      </c>
      <c r="AK462" s="186">
        <v>-2.12</v>
      </c>
      <c r="AL462" s="187"/>
      <c r="AM462" s="188">
        <f>AK462+AM459</f>
        <v>2050.58</v>
      </c>
      <c r="AN462" s="189">
        <f>IF(AM462&gt;AN459,AM462,AN459)</f>
        <v>2072.03</v>
      </c>
      <c r="AO462" s="189">
        <f>AM462-AN462</f>
        <v>-21.45</v>
      </c>
      <c r="AP462" s="190">
        <f>AO462/AN462</f>
        <v>-0.01035216672</v>
      </c>
      <c r="AQ462" s="191">
        <f>AK462/AI462</f>
        <v>-0.212</v>
      </c>
      <c r="AR462" s="116"/>
      <c r="AS462" s="98"/>
      <c r="AT462" s="98"/>
      <c r="AU462" s="98"/>
      <c r="AV462" s="98"/>
      <c r="AW462" s="98"/>
      <c r="AX462" s="98"/>
      <c r="AY462" s="98"/>
      <c r="AZ462" s="98"/>
      <c r="BA462" s="98"/>
      <c r="BB462" s="98"/>
      <c r="BC462" s="98"/>
      <c r="BD462" s="98"/>
      <c r="BE462" s="98"/>
      <c r="BF462" s="98"/>
      <c r="BG462" s="98"/>
      <c r="BH462" s="98"/>
      <c r="BI462" s="98"/>
      <c r="BJ462" s="98"/>
      <c r="BK462" s="98"/>
      <c r="BL462" s="98"/>
      <c r="BM462" s="98"/>
      <c r="BN462" s="98"/>
    </row>
    <row r="463">
      <c r="A463" s="485" t="b">
        <v>0</v>
      </c>
      <c r="B463" s="128"/>
      <c r="C463" s="129"/>
      <c r="D463" s="130"/>
      <c r="E463" s="131"/>
      <c r="F463" s="132"/>
      <c r="G463" s="132"/>
      <c r="H463" s="132" t="str">
        <f>VLOOKUP(H462,VALIDATION!F:G,2,false)</f>
        <v>61fe7f9da4eaad5dc9770833</v>
      </c>
      <c r="I463" s="133">
        <v>1.92</v>
      </c>
      <c r="J463" s="133">
        <v>2.06</v>
      </c>
      <c r="K463" s="130"/>
      <c r="L463" s="130"/>
      <c r="M463" s="130"/>
      <c r="N463" s="397" t="s">
        <v>1068</v>
      </c>
      <c r="O463" s="168">
        <v>4.0</v>
      </c>
      <c r="P463" s="169">
        <v>6.0</v>
      </c>
      <c r="Q463" s="196"/>
      <c r="R463" s="197"/>
      <c r="S463" s="198"/>
      <c r="T463" s="199"/>
      <c r="U463" s="200"/>
      <c r="V463" s="201"/>
      <c r="W463" s="202"/>
      <c r="X463" s="202"/>
      <c r="Y463" s="206">
        <v>0.0</v>
      </c>
      <c r="Z463" s="204">
        <v>0.0</v>
      </c>
      <c r="AA463" s="205" t="s">
        <v>132</v>
      </c>
      <c r="AB463" s="141">
        <v>2.0</v>
      </c>
      <c r="AC463" s="142">
        <v>0.72625</v>
      </c>
      <c r="AD463" s="206" t="s">
        <v>179</v>
      </c>
      <c r="AE463" s="207" t="s">
        <v>133</v>
      </c>
      <c r="AF463" s="133" t="s">
        <v>133</v>
      </c>
      <c r="AG463" s="207">
        <v>1.33</v>
      </c>
      <c r="AH463" s="449">
        <v>23.82</v>
      </c>
      <c r="AI463" s="146"/>
      <c r="AJ463" s="144"/>
      <c r="AK463" s="147"/>
      <c r="AL463" s="114"/>
      <c r="AM463" s="211"/>
      <c r="AN463" s="132"/>
      <c r="AO463" s="132"/>
      <c r="AP463" s="149"/>
      <c r="AQ463" s="150"/>
      <c r="AR463" s="149"/>
      <c r="AS463" s="132"/>
      <c r="AT463" s="132"/>
      <c r="AU463" s="132"/>
      <c r="AV463" s="132"/>
      <c r="AW463" s="132"/>
      <c r="AX463" s="132"/>
      <c r="AY463" s="132"/>
      <c r="AZ463" s="132"/>
      <c r="BA463" s="132"/>
      <c r="BB463" s="132"/>
      <c r="BC463" s="132"/>
      <c r="BD463" s="132"/>
      <c r="BE463" s="132"/>
      <c r="BF463" s="132"/>
      <c r="BG463" s="132"/>
      <c r="BH463" s="132"/>
      <c r="BI463" s="132"/>
      <c r="BJ463" s="132"/>
      <c r="BK463" s="132"/>
      <c r="BL463" s="132"/>
      <c r="BM463" s="132"/>
      <c r="BN463" s="132"/>
    </row>
    <row r="464">
      <c r="A464" s="484" t="b">
        <v>0</v>
      </c>
      <c r="B464" s="215"/>
      <c r="C464" s="216"/>
      <c r="D464" s="217"/>
      <c r="E464" s="218"/>
      <c r="F464" s="219"/>
      <c r="G464" s="219"/>
      <c r="H464" s="219"/>
      <c r="I464" s="219"/>
      <c r="J464" s="219"/>
      <c r="K464" s="217"/>
      <c r="L464" s="217"/>
      <c r="M464" s="217"/>
      <c r="N464" s="287"/>
      <c r="O464" s="221">
        <v>4.0</v>
      </c>
      <c r="P464" s="222">
        <v>6.0</v>
      </c>
      <c r="Q464" s="298">
        <v>4.0</v>
      </c>
      <c r="R464" s="299">
        <v>6.0</v>
      </c>
      <c r="S464" s="225"/>
      <c r="T464" s="226"/>
      <c r="U464" s="227"/>
      <c r="V464" s="228"/>
      <c r="W464" s="229"/>
      <c r="X464" s="229"/>
      <c r="Y464" s="302"/>
      <c r="Z464" s="231"/>
      <c r="AA464" s="232"/>
      <c r="AB464" s="233"/>
      <c r="AC464" s="234"/>
      <c r="AD464" s="235" t="s">
        <v>142</v>
      </c>
      <c r="AE464" s="236"/>
      <c r="AF464" s="237"/>
      <c r="AG464" s="236"/>
      <c r="AH464" s="463"/>
      <c r="AI464" s="390"/>
      <c r="AJ464" s="236"/>
      <c r="AK464" s="391"/>
      <c r="AL464" s="242"/>
      <c r="AM464" s="243"/>
      <c r="AN464" s="219"/>
      <c r="AO464" s="219"/>
      <c r="AP464" s="244"/>
      <c r="AQ464" s="245"/>
      <c r="AR464" s="116"/>
      <c r="AS464" s="98"/>
      <c r="AT464" s="98"/>
      <c r="AU464" s="98"/>
      <c r="AV464" s="98"/>
      <c r="AW464" s="98"/>
      <c r="AX464" s="98"/>
      <c r="AY464" s="98"/>
      <c r="AZ464" s="98"/>
      <c r="BA464" s="98"/>
      <c r="BB464" s="98"/>
      <c r="BC464" s="98"/>
      <c r="BD464" s="98"/>
      <c r="BE464" s="98"/>
      <c r="BF464" s="98"/>
      <c r="BG464" s="98"/>
      <c r="BH464" s="98"/>
      <c r="BI464" s="98"/>
      <c r="BJ464" s="98"/>
      <c r="BK464" s="98"/>
      <c r="BL464" s="98"/>
      <c r="BM464" s="98"/>
      <c r="BN464" s="98"/>
    </row>
    <row r="465">
      <c r="A465" s="485" t="b">
        <v>0</v>
      </c>
      <c r="B465" s="247">
        <v>44603.0</v>
      </c>
      <c r="C465" s="248">
        <v>0.7616782407407408</v>
      </c>
      <c r="D465" s="249" t="s">
        <v>1063</v>
      </c>
      <c r="E465" s="517" t="s">
        <v>16</v>
      </c>
      <c r="F465" s="415" t="s">
        <v>136</v>
      </c>
      <c r="G465" s="251" t="s">
        <v>42</v>
      </c>
      <c r="H465" s="251" t="s">
        <v>227</v>
      </c>
      <c r="I465" s="251" t="s">
        <v>697</v>
      </c>
      <c r="J465" s="251" t="s">
        <v>537</v>
      </c>
      <c r="K465" s="249" t="s">
        <v>537</v>
      </c>
      <c r="L465" s="249"/>
      <c r="M465" s="249"/>
      <c r="N465" s="286" t="s">
        <v>906</v>
      </c>
      <c r="O465" s="254">
        <v>4.0</v>
      </c>
      <c r="P465" s="255">
        <v>5.0</v>
      </c>
      <c r="Q465" s="170"/>
      <c r="R465" s="171"/>
      <c r="S465" s="172"/>
      <c r="T465" s="173"/>
      <c r="U465" s="174"/>
      <c r="V465" s="175"/>
      <c r="W465" s="176"/>
      <c r="X465" s="176"/>
      <c r="Y465" s="260">
        <v>0.0</v>
      </c>
      <c r="Z465" s="256">
        <v>30.0</v>
      </c>
      <c r="AA465" s="257" t="s">
        <v>133</v>
      </c>
      <c r="AB465" s="258">
        <v>1.0</v>
      </c>
      <c r="AC465" s="259">
        <v>0.7255555555555555</v>
      </c>
      <c r="AD465" s="260" t="s">
        <v>140</v>
      </c>
      <c r="AE465" s="261" t="s">
        <v>133</v>
      </c>
      <c r="AF465" s="251" t="s">
        <v>166</v>
      </c>
      <c r="AG465" s="261">
        <v>1.36</v>
      </c>
      <c r="AH465" s="464">
        <v>41.66</v>
      </c>
      <c r="AI465" s="263">
        <v>30.0</v>
      </c>
      <c r="AJ465" s="261">
        <v>0.0</v>
      </c>
      <c r="AK465" s="264">
        <v>-1.6</v>
      </c>
      <c r="AL465" s="187"/>
      <c r="AM465" s="265">
        <f>AK465+AM462</f>
        <v>2048.98</v>
      </c>
      <c r="AN465" s="266">
        <f>IF(AM465&gt;AN462,AM465,AN462)</f>
        <v>2072.03</v>
      </c>
      <c r="AO465" s="266">
        <f>AM465-AN465</f>
        <v>-23.05</v>
      </c>
      <c r="AP465" s="267">
        <f>AO465/AN465</f>
        <v>-0.01112435631</v>
      </c>
      <c r="AQ465" s="268">
        <f>AK465/AI465</f>
        <v>-0.05333333333</v>
      </c>
      <c r="AR465" s="149"/>
      <c r="AS465" s="132"/>
      <c r="AT465" s="132"/>
      <c r="AU465" s="132"/>
      <c r="AV465" s="132"/>
      <c r="AW465" s="132"/>
      <c r="AX465" s="132"/>
      <c r="AY465" s="132"/>
      <c r="AZ465" s="132"/>
      <c r="BA465" s="132"/>
      <c r="BB465" s="132"/>
      <c r="BC465" s="132"/>
      <c r="BD465" s="132"/>
      <c r="BE465" s="132"/>
      <c r="BF465" s="132"/>
      <c r="BG465" s="132"/>
      <c r="BH465" s="132"/>
      <c r="BI465" s="132"/>
      <c r="BJ465" s="132"/>
      <c r="BK465" s="132"/>
      <c r="BL465" s="132"/>
      <c r="BM465" s="132"/>
      <c r="BN465" s="132"/>
    </row>
    <row r="466">
      <c r="A466" s="484" t="b">
        <v>0</v>
      </c>
      <c r="B466" s="94"/>
      <c r="C466" s="95"/>
      <c r="D466" s="96"/>
      <c r="E466" s="97"/>
      <c r="F466" s="98"/>
      <c r="G466" s="98"/>
      <c r="H466" s="98" t="str">
        <f>VLOOKUP(H465,VALIDATION!F:G,2,false)</f>
        <v>61fe7f9da4eaad5dc9770833</v>
      </c>
      <c r="I466" s="99">
        <v>1.92</v>
      </c>
      <c r="J466" s="99">
        <v>2.06</v>
      </c>
      <c r="K466" s="96"/>
      <c r="L466" s="96"/>
      <c r="M466" s="96"/>
      <c r="N466" s="270"/>
      <c r="O466" s="168">
        <v>4.0</v>
      </c>
      <c r="P466" s="169">
        <v>5.0</v>
      </c>
      <c r="Q466" s="196"/>
      <c r="R466" s="197"/>
      <c r="S466" s="198"/>
      <c r="T466" s="199"/>
      <c r="U466" s="200"/>
      <c r="V466" s="201"/>
      <c r="W466" s="202"/>
      <c r="X466" s="202"/>
      <c r="Y466" s="273">
        <v>0.0</v>
      </c>
      <c r="Z466" s="271">
        <v>40.0</v>
      </c>
      <c r="AA466" s="272" t="s">
        <v>133</v>
      </c>
      <c r="AB466" s="107">
        <v>2.0</v>
      </c>
      <c r="AC466" s="108">
        <v>0.7259143518518518</v>
      </c>
      <c r="AD466" s="273" t="s">
        <v>296</v>
      </c>
      <c r="AE466" s="274" t="s">
        <v>133</v>
      </c>
      <c r="AF466" s="99" t="s">
        <v>166</v>
      </c>
      <c r="AG466" s="274">
        <v>1.33</v>
      </c>
      <c r="AH466" s="411">
        <v>45.45</v>
      </c>
      <c r="AI466" s="112"/>
      <c r="AJ466" s="110"/>
      <c r="AK466" s="113"/>
      <c r="AL466" s="114"/>
      <c r="AM466" s="278"/>
      <c r="AN466" s="98"/>
      <c r="AO466" s="98"/>
      <c r="AP466" s="116"/>
      <c r="AQ466" s="117"/>
      <c r="AR466" s="116"/>
      <c r="AS466" s="98"/>
      <c r="AT466" s="98"/>
      <c r="AU466" s="98"/>
      <c r="AV466" s="98"/>
      <c r="AW466" s="98"/>
      <c r="AX466" s="98"/>
      <c r="AY466" s="98"/>
      <c r="AZ466" s="98"/>
      <c r="BA466" s="98"/>
      <c r="BB466" s="98"/>
      <c r="BC466" s="98"/>
      <c r="BD466" s="98"/>
      <c r="BE466" s="98"/>
      <c r="BF466" s="98"/>
      <c r="BG466" s="98"/>
      <c r="BH466" s="98"/>
      <c r="BI466" s="98"/>
      <c r="BJ466" s="98"/>
      <c r="BK466" s="98"/>
      <c r="BL466" s="98"/>
      <c r="BM466" s="98"/>
      <c r="BN466" s="98"/>
    </row>
    <row r="467">
      <c r="A467" s="485" t="b">
        <v>0</v>
      </c>
      <c r="B467" s="128"/>
      <c r="C467" s="129"/>
      <c r="D467" s="130"/>
      <c r="E467" s="131"/>
      <c r="F467" s="132"/>
      <c r="G467" s="132"/>
      <c r="H467" s="132"/>
      <c r="I467" s="132"/>
      <c r="J467" s="132"/>
      <c r="K467" s="130"/>
      <c r="L467" s="130"/>
      <c r="M467" s="130"/>
      <c r="N467" s="195"/>
      <c r="O467" s="168">
        <v>4.0</v>
      </c>
      <c r="P467" s="169">
        <v>6.0</v>
      </c>
      <c r="Q467" s="196"/>
      <c r="R467" s="197"/>
      <c r="S467" s="198"/>
      <c r="T467" s="199"/>
      <c r="U467" s="200"/>
      <c r="V467" s="201"/>
      <c r="W467" s="202"/>
      <c r="X467" s="202"/>
      <c r="Y467" s="206">
        <v>0.0</v>
      </c>
      <c r="Z467" s="204">
        <v>0.0</v>
      </c>
      <c r="AA467" s="205" t="s">
        <v>132</v>
      </c>
      <c r="AB467" s="141">
        <v>3.0</v>
      </c>
      <c r="AC467" s="142">
        <v>0.7266550925925926</v>
      </c>
      <c r="AD467" s="206" t="s">
        <v>179</v>
      </c>
      <c r="AE467" s="207" t="s">
        <v>133</v>
      </c>
      <c r="AF467" s="133" t="s">
        <v>133</v>
      </c>
      <c r="AG467" s="207">
        <v>1.32</v>
      </c>
      <c r="AH467" s="449">
        <v>88.72</v>
      </c>
      <c r="AI467" s="146"/>
      <c r="AJ467" s="144"/>
      <c r="AK467" s="147"/>
      <c r="AL467" s="114"/>
      <c r="AM467" s="211"/>
      <c r="AN467" s="132"/>
      <c r="AO467" s="132"/>
      <c r="AP467" s="149"/>
      <c r="AQ467" s="150"/>
      <c r="AR467" s="149"/>
      <c r="AS467" s="132"/>
      <c r="AT467" s="132"/>
      <c r="AU467" s="132"/>
      <c r="AV467" s="132"/>
      <c r="AW467" s="132"/>
      <c r="AX467" s="132"/>
      <c r="AY467" s="132"/>
      <c r="AZ467" s="132"/>
      <c r="BA467" s="132"/>
      <c r="BB467" s="132"/>
      <c r="BC467" s="132"/>
      <c r="BD467" s="132"/>
      <c r="BE467" s="132"/>
      <c r="BF467" s="132"/>
      <c r="BG467" s="132"/>
      <c r="BH467" s="132"/>
      <c r="BI467" s="132"/>
      <c r="BJ467" s="132"/>
      <c r="BK467" s="132"/>
      <c r="BL467" s="132"/>
      <c r="BM467" s="132"/>
      <c r="BN467" s="132"/>
    </row>
    <row r="468">
      <c r="A468" s="484" t="b">
        <v>0</v>
      </c>
      <c r="B468" s="215"/>
      <c r="C468" s="216"/>
      <c r="D468" s="217"/>
      <c r="E468" s="218"/>
      <c r="F468" s="219"/>
      <c r="G468" s="219"/>
      <c r="H468" s="219"/>
      <c r="I468" s="219"/>
      <c r="J468" s="219"/>
      <c r="K468" s="217"/>
      <c r="L468" s="217"/>
      <c r="M468" s="217"/>
      <c r="N468" s="287"/>
      <c r="O468" s="221">
        <v>4.0</v>
      </c>
      <c r="P468" s="222">
        <v>6.0</v>
      </c>
      <c r="Q468" s="298">
        <v>4.0</v>
      </c>
      <c r="R468" s="299">
        <v>6.0</v>
      </c>
      <c r="S468" s="225"/>
      <c r="T468" s="226"/>
      <c r="U468" s="227"/>
      <c r="V468" s="228"/>
      <c r="W468" s="229"/>
      <c r="X468" s="229"/>
      <c r="Y468" s="302"/>
      <c r="Z468" s="231"/>
      <c r="AA468" s="232"/>
      <c r="AB468" s="233"/>
      <c r="AC468" s="234"/>
      <c r="AD468" s="235" t="s">
        <v>142</v>
      </c>
      <c r="AE468" s="236"/>
      <c r="AF468" s="237"/>
      <c r="AG468" s="236"/>
      <c r="AH468" s="463"/>
      <c r="AI468" s="390"/>
      <c r="AJ468" s="236"/>
      <c r="AK468" s="391"/>
      <c r="AL468" s="242"/>
      <c r="AM468" s="243"/>
      <c r="AN468" s="219"/>
      <c r="AO468" s="219"/>
      <c r="AP468" s="244"/>
      <c r="AQ468" s="245"/>
      <c r="AR468" s="116"/>
      <c r="AS468" s="98"/>
      <c r="AT468" s="98"/>
      <c r="AU468" s="98"/>
      <c r="AV468" s="98"/>
      <c r="AW468" s="98"/>
      <c r="AX468" s="98"/>
      <c r="AY468" s="98"/>
      <c r="AZ468" s="98"/>
      <c r="BA468" s="98"/>
      <c r="BB468" s="98"/>
      <c r="BC468" s="98"/>
      <c r="BD468" s="98"/>
      <c r="BE468" s="98"/>
      <c r="BF468" s="98"/>
      <c r="BG468" s="98"/>
      <c r="BH468" s="98"/>
      <c r="BI468" s="98"/>
      <c r="BJ468" s="98"/>
      <c r="BK468" s="98"/>
      <c r="BL468" s="98"/>
      <c r="BM468" s="98"/>
      <c r="BN468" s="98"/>
    </row>
    <row r="469">
      <c r="A469" s="485" t="b">
        <v>0</v>
      </c>
      <c r="B469" s="247">
        <v>44603.0</v>
      </c>
      <c r="C469" s="248">
        <v>0.7805092592592593</v>
      </c>
      <c r="D469" s="249" t="s">
        <v>1067</v>
      </c>
      <c r="E469" s="250" t="s">
        <v>15</v>
      </c>
      <c r="F469" s="251" t="s">
        <v>136</v>
      </c>
      <c r="G469" s="251" t="s">
        <v>44</v>
      </c>
      <c r="H469" s="251" t="s">
        <v>613</v>
      </c>
      <c r="I469" s="251" t="s">
        <v>661</v>
      </c>
      <c r="J469" s="251" t="s">
        <v>358</v>
      </c>
      <c r="K469" s="249" t="s">
        <v>358</v>
      </c>
      <c r="L469" s="249"/>
      <c r="M469" s="249"/>
      <c r="N469" s="286" t="s">
        <v>1064</v>
      </c>
      <c r="O469" s="254">
        <v>5.0</v>
      </c>
      <c r="P469" s="255">
        <v>4.0</v>
      </c>
      <c r="Q469" s="170"/>
      <c r="R469" s="171"/>
      <c r="S469" s="172"/>
      <c r="T469" s="173"/>
      <c r="U469" s="174"/>
      <c r="V469" s="175"/>
      <c r="W469" s="176"/>
      <c r="X469" s="176"/>
      <c r="Y469" s="260">
        <v>0.0</v>
      </c>
      <c r="Z469" s="256">
        <v>0.0</v>
      </c>
      <c r="AA469" s="257" t="s">
        <v>132</v>
      </c>
      <c r="AB469" s="258">
        <v>1.0</v>
      </c>
      <c r="AC469" s="259">
        <v>0.7366087962962963</v>
      </c>
      <c r="AD469" s="260" t="s">
        <v>140</v>
      </c>
      <c r="AE469" s="261" t="s">
        <v>132</v>
      </c>
      <c r="AF469" s="251" t="s">
        <v>166</v>
      </c>
      <c r="AG469" s="261">
        <v>1.73</v>
      </c>
      <c r="AH469" s="464">
        <v>13.7</v>
      </c>
      <c r="AI469" s="263">
        <v>10.0</v>
      </c>
      <c r="AJ469" s="261">
        <v>0.22</v>
      </c>
      <c r="AK469" s="264">
        <v>4.36</v>
      </c>
      <c r="AL469" s="187"/>
      <c r="AM469" s="265">
        <f>AK469+AM465</f>
        <v>2053.34</v>
      </c>
      <c r="AN469" s="266">
        <f>IF(AM469&gt;AN465,AM469,AN465)</f>
        <v>2072.03</v>
      </c>
      <c r="AO469" s="266">
        <f>AM469-AN469</f>
        <v>-18.69</v>
      </c>
      <c r="AP469" s="267">
        <f>AO469/AN469</f>
        <v>-0.00902013967</v>
      </c>
      <c r="AQ469" s="268">
        <f>AK469/AI469</f>
        <v>0.436</v>
      </c>
      <c r="AR469" s="149"/>
      <c r="AS469" s="132"/>
      <c r="AT469" s="132"/>
      <c r="AU469" s="132"/>
      <c r="AV469" s="132"/>
      <c r="AW469" s="132"/>
      <c r="AX469" s="132"/>
      <c r="AY469" s="132"/>
      <c r="AZ469" s="132"/>
      <c r="BA469" s="132"/>
      <c r="BB469" s="132"/>
      <c r="BC469" s="132"/>
      <c r="BD469" s="132"/>
      <c r="BE469" s="132"/>
      <c r="BF469" s="132"/>
      <c r="BG469" s="132"/>
      <c r="BH469" s="132"/>
      <c r="BI469" s="132"/>
      <c r="BJ469" s="132"/>
      <c r="BK469" s="132"/>
      <c r="BL469" s="132"/>
      <c r="BM469" s="132"/>
      <c r="BN469" s="132"/>
    </row>
    <row r="470">
      <c r="A470" s="484" t="b">
        <v>0</v>
      </c>
      <c r="B470" s="94"/>
      <c r="C470" s="95"/>
      <c r="D470" s="96"/>
      <c r="E470" s="97"/>
      <c r="F470" s="98"/>
      <c r="G470" s="98"/>
      <c r="H470" s="98" t="str">
        <f>VLOOKUP(H469,VALIDATION!F:G,2,false)</f>
        <v>61fe7f84a4eaad5dc977082f</v>
      </c>
      <c r="I470" s="99">
        <v>2.74</v>
      </c>
      <c r="J470" s="99">
        <v>1.57</v>
      </c>
      <c r="K470" s="96"/>
      <c r="L470" s="96"/>
      <c r="M470" s="96"/>
      <c r="N470" s="279" t="s">
        <v>1068</v>
      </c>
      <c r="O470" s="168">
        <v>5.0</v>
      </c>
      <c r="P470" s="169">
        <v>5.0</v>
      </c>
      <c r="Q470" s="196"/>
      <c r="R470" s="197"/>
      <c r="S470" s="198"/>
      <c r="T470" s="199"/>
      <c r="U470" s="200"/>
      <c r="V470" s="201"/>
      <c r="W470" s="202"/>
      <c r="X470" s="202"/>
      <c r="Y470" s="273">
        <v>0.0</v>
      </c>
      <c r="Z470" s="271">
        <v>0.0</v>
      </c>
      <c r="AA470" s="272" t="s">
        <v>133</v>
      </c>
      <c r="AB470" s="107">
        <v>2.0</v>
      </c>
      <c r="AC470" s="108">
        <v>0.7389467592592592</v>
      </c>
      <c r="AD470" s="273" t="s">
        <v>179</v>
      </c>
      <c r="AE470" s="274" t="s">
        <v>132</v>
      </c>
      <c r="AF470" s="99" t="s">
        <v>133</v>
      </c>
      <c r="AG470" s="274">
        <v>2.6</v>
      </c>
      <c r="AH470" s="411">
        <v>9.12</v>
      </c>
      <c r="AI470" s="112"/>
      <c r="AJ470" s="110"/>
      <c r="AK470" s="113"/>
      <c r="AL470" s="114"/>
      <c r="AM470" s="278"/>
      <c r="AN470" s="98"/>
      <c r="AO470" s="98"/>
      <c r="AP470" s="116"/>
      <c r="AQ470" s="117"/>
      <c r="AR470" s="116"/>
      <c r="AS470" s="98"/>
      <c r="AT470" s="98"/>
      <c r="AU470" s="98"/>
      <c r="AV470" s="98"/>
      <c r="AW470" s="98"/>
      <c r="AX470" s="98"/>
      <c r="AY470" s="98"/>
      <c r="AZ470" s="98"/>
      <c r="BA470" s="98"/>
      <c r="BB470" s="98"/>
      <c r="BC470" s="98"/>
      <c r="BD470" s="98"/>
      <c r="BE470" s="98"/>
      <c r="BF470" s="98"/>
      <c r="BG470" s="98"/>
      <c r="BH470" s="98"/>
      <c r="BI470" s="98"/>
      <c r="BJ470" s="98"/>
      <c r="BK470" s="98"/>
      <c r="BL470" s="98"/>
      <c r="BM470" s="98"/>
      <c r="BN470" s="98"/>
    </row>
    <row r="471">
      <c r="A471" s="485" t="b">
        <v>0</v>
      </c>
      <c r="B471" s="313"/>
      <c r="C471" s="314"/>
      <c r="D471" s="315"/>
      <c r="E471" s="316"/>
      <c r="F471" s="317"/>
      <c r="G471" s="317"/>
      <c r="H471" s="317"/>
      <c r="I471" s="317"/>
      <c r="J471" s="317"/>
      <c r="K471" s="315"/>
      <c r="L471" s="315"/>
      <c r="M471" s="315"/>
      <c r="N471" s="383"/>
      <c r="O471" s="221">
        <v>6.0</v>
      </c>
      <c r="P471" s="222">
        <v>7.0</v>
      </c>
      <c r="Q471" s="298">
        <v>2.0</v>
      </c>
      <c r="R471" s="299">
        <v>6.0</v>
      </c>
      <c r="S471" s="225"/>
      <c r="T471" s="226"/>
      <c r="U471" s="227"/>
      <c r="V471" s="228"/>
      <c r="W471" s="229"/>
      <c r="X471" s="229"/>
      <c r="Y471" s="342"/>
      <c r="Z471" s="323"/>
      <c r="AA471" s="324"/>
      <c r="AB471" s="343"/>
      <c r="AC471" s="326"/>
      <c r="AD471" s="322" t="s">
        <v>142</v>
      </c>
      <c r="AE471" s="327"/>
      <c r="AF471" s="328"/>
      <c r="AG471" s="327"/>
      <c r="AH471" s="444"/>
      <c r="AI471" s="384"/>
      <c r="AJ471" s="327"/>
      <c r="AK471" s="385"/>
      <c r="AL471" s="242"/>
      <c r="AM471" s="333"/>
      <c r="AN471" s="317"/>
      <c r="AO471" s="317"/>
      <c r="AP471" s="334"/>
      <c r="AQ471" s="335"/>
      <c r="AR471" s="149"/>
      <c r="AS471" s="132"/>
      <c r="AT471" s="132"/>
      <c r="AU471" s="132"/>
      <c r="AV471" s="132"/>
      <c r="AW471" s="132"/>
      <c r="AX471" s="132"/>
      <c r="AY471" s="132"/>
      <c r="AZ471" s="132"/>
      <c r="BA471" s="132"/>
      <c r="BB471" s="132"/>
      <c r="BC471" s="132"/>
      <c r="BD471" s="132"/>
      <c r="BE471" s="132"/>
      <c r="BF471" s="132"/>
      <c r="BG471" s="132"/>
      <c r="BH471" s="132"/>
      <c r="BI471" s="132"/>
      <c r="BJ471" s="132"/>
      <c r="BK471" s="132"/>
      <c r="BL471" s="132"/>
      <c r="BM471" s="132"/>
      <c r="BN471" s="132"/>
    </row>
    <row r="472">
      <c r="A472" s="484" t="b">
        <v>0</v>
      </c>
      <c r="B472" s="161">
        <v>44603.0</v>
      </c>
      <c r="C472" s="162">
        <v>0.8063888888888889</v>
      </c>
      <c r="D472" s="163" t="s">
        <v>1069</v>
      </c>
      <c r="E472" s="432" t="s">
        <v>16</v>
      </c>
      <c r="F472" s="409" t="s">
        <v>136</v>
      </c>
      <c r="G472" s="165" t="s">
        <v>42</v>
      </c>
      <c r="H472" s="165" t="s">
        <v>994</v>
      </c>
      <c r="I472" s="165" t="s">
        <v>477</v>
      </c>
      <c r="J472" s="165" t="s">
        <v>1070</v>
      </c>
      <c r="K472" s="163" t="s">
        <v>477</v>
      </c>
      <c r="L472" s="163"/>
      <c r="M472" s="163"/>
      <c r="N472" s="336" t="s">
        <v>1071</v>
      </c>
      <c r="O472" s="254">
        <v>5.0</v>
      </c>
      <c r="P472" s="255">
        <v>2.0</v>
      </c>
      <c r="Q472" s="170"/>
      <c r="R472" s="171"/>
      <c r="S472" s="172"/>
      <c r="T472" s="173"/>
      <c r="U472" s="174"/>
      <c r="V472" s="175"/>
      <c r="W472" s="176"/>
      <c r="X472" s="176"/>
      <c r="Y472" s="182">
        <v>30.0</v>
      </c>
      <c r="Z472" s="178">
        <v>15.0</v>
      </c>
      <c r="AA472" s="179" t="s">
        <v>133</v>
      </c>
      <c r="AB472" s="180">
        <v>1.0</v>
      </c>
      <c r="AC472" s="181">
        <v>0.7816203703703704</v>
      </c>
      <c r="AD472" s="182" t="s">
        <v>140</v>
      </c>
      <c r="AE472" s="183" t="s">
        <v>132</v>
      </c>
      <c r="AF472" s="165" t="s">
        <v>166</v>
      </c>
      <c r="AG472" s="183">
        <v>1.15</v>
      </c>
      <c r="AH472" s="446">
        <v>50.0</v>
      </c>
      <c r="AI472" s="185">
        <v>30.0</v>
      </c>
      <c r="AJ472" s="183">
        <v>0.0</v>
      </c>
      <c r="AK472" s="186">
        <v>-0.29</v>
      </c>
      <c r="AL472" s="114"/>
      <c r="AM472" s="188">
        <f>AK472+AM469</f>
        <v>2053.05</v>
      </c>
      <c r="AN472" s="189">
        <f>IF(AM472&gt;AN469,AM472,AN469)</f>
        <v>2072.03</v>
      </c>
      <c r="AO472" s="189">
        <f>AM472-AN472</f>
        <v>-18.98</v>
      </c>
      <c r="AP472" s="190">
        <f>AO472/AN472</f>
        <v>-0.009160099033</v>
      </c>
      <c r="AQ472" s="191">
        <f>AK472/AI472</f>
        <v>-0.009666666667</v>
      </c>
      <c r="AR472" s="116"/>
      <c r="AS472" s="98"/>
      <c r="AT472" s="98"/>
      <c r="AU472" s="98"/>
      <c r="AV472" s="98"/>
      <c r="AW472" s="98"/>
      <c r="AX472" s="98"/>
      <c r="AY472" s="98"/>
      <c r="AZ472" s="98"/>
      <c r="BA472" s="98"/>
      <c r="BB472" s="98"/>
      <c r="BC472" s="98"/>
      <c r="BD472" s="98"/>
      <c r="BE472" s="98"/>
      <c r="BF472" s="98"/>
      <c r="BG472" s="98"/>
      <c r="BH472" s="98"/>
      <c r="BI472" s="98"/>
      <c r="BJ472" s="98"/>
      <c r="BK472" s="98"/>
      <c r="BL472" s="98"/>
      <c r="BM472" s="98"/>
      <c r="BN472" s="98"/>
    </row>
    <row r="473">
      <c r="A473" s="485" t="b">
        <v>0</v>
      </c>
      <c r="B473" s="128"/>
      <c r="C473" s="129"/>
      <c r="D473" s="130"/>
      <c r="E473" s="131"/>
      <c r="F473" s="132"/>
      <c r="G473" s="132"/>
      <c r="H473" s="132" t="str">
        <f>VLOOKUP(H472,VALIDATION!F:G,2,false)</f>
        <v>61fe7fb0a4eaad5dc9770837</v>
      </c>
      <c r="I473" s="133">
        <v>1.43</v>
      </c>
      <c r="J473" s="133">
        <v>3.35</v>
      </c>
      <c r="K473" s="130"/>
      <c r="L473" s="130"/>
      <c r="M473" s="130"/>
      <c r="N473" s="195"/>
      <c r="O473" s="168">
        <v>5.0</v>
      </c>
      <c r="P473" s="169">
        <v>3.0</v>
      </c>
      <c r="Q473" s="196"/>
      <c r="R473" s="197"/>
      <c r="S473" s="198"/>
      <c r="T473" s="199"/>
      <c r="U473" s="200"/>
      <c r="V473" s="201"/>
      <c r="W473" s="202"/>
      <c r="X473" s="202"/>
      <c r="Y473" s="206">
        <v>40.0</v>
      </c>
      <c r="Z473" s="204">
        <v>30.0</v>
      </c>
      <c r="AA473" s="205" t="s">
        <v>132</v>
      </c>
      <c r="AB473" s="141">
        <v>2.0</v>
      </c>
      <c r="AC473" s="142">
        <v>0.7864583333333334</v>
      </c>
      <c r="AD473" s="206" t="s">
        <v>296</v>
      </c>
      <c r="AE473" s="207" t="s">
        <v>132</v>
      </c>
      <c r="AF473" s="133" t="s">
        <v>166</v>
      </c>
      <c r="AG473" s="207">
        <v>1.18</v>
      </c>
      <c r="AH473" s="449">
        <v>41.66</v>
      </c>
      <c r="AI473" s="146"/>
      <c r="AJ473" s="144"/>
      <c r="AK473" s="147"/>
      <c r="AL473" s="114"/>
      <c r="AM473" s="211"/>
      <c r="AN473" s="132"/>
      <c r="AO473" s="132"/>
      <c r="AP473" s="149"/>
      <c r="AQ473" s="150"/>
      <c r="AR473" s="149"/>
      <c r="AS473" s="132"/>
      <c r="AT473" s="132"/>
      <c r="AU473" s="132"/>
      <c r="AV473" s="132"/>
      <c r="AW473" s="132"/>
      <c r="AX473" s="132"/>
      <c r="AY473" s="132"/>
      <c r="AZ473" s="132"/>
      <c r="BA473" s="132"/>
      <c r="BB473" s="132"/>
      <c r="BC473" s="132"/>
      <c r="BD473" s="132"/>
      <c r="BE473" s="132"/>
      <c r="BF473" s="132"/>
      <c r="BG473" s="132"/>
      <c r="BH473" s="132"/>
      <c r="BI473" s="132"/>
      <c r="BJ473" s="132"/>
      <c r="BK473" s="132"/>
      <c r="BL473" s="132"/>
      <c r="BM473" s="132"/>
      <c r="BN473" s="132"/>
    </row>
    <row r="474">
      <c r="A474" s="484" t="b">
        <v>0</v>
      </c>
      <c r="B474" s="94"/>
      <c r="C474" s="95"/>
      <c r="D474" s="96"/>
      <c r="E474" s="97"/>
      <c r="F474" s="98"/>
      <c r="G474" s="98"/>
      <c r="H474" s="98"/>
      <c r="I474" s="98"/>
      <c r="J474" s="98"/>
      <c r="K474" s="96"/>
      <c r="L474" s="96"/>
      <c r="M474" s="96"/>
      <c r="N474" s="270"/>
      <c r="O474" s="168">
        <v>6.0</v>
      </c>
      <c r="P474" s="169">
        <v>3.0</v>
      </c>
      <c r="Q474" s="196"/>
      <c r="R474" s="197"/>
      <c r="S474" s="198"/>
      <c r="T474" s="199"/>
      <c r="U474" s="200"/>
      <c r="V474" s="201"/>
      <c r="W474" s="202"/>
      <c r="X474" s="202"/>
      <c r="Y474" s="273">
        <v>0.0</v>
      </c>
      <c r="Z474" s="271">
        <v>0.0</v>
      </c>
      <c r="AA474" s="272" t="s">
        <v>133</v>
      </c>
      <c r="AB474" s="107">
        <v>3.0</v>
      </c>
      <c r="AC474" s="108">
        <v>0.7868055555555555</v>
      </c>
      <c r="AD474" s="273" t="s">
        <v>179</v>
      </c>
      <c r="AE474" s="274" t="s">
        <v>132</v>
      </c>
      <c r="AF474" s="99" t="s">
        <v>133</v>
      </c>
      <c r="AG474" s="274">
        <v>1.16</v>
      </c>
      <c r="AH474" s="411">
        <v>91.95</v>
      </c>
      <c r="AI474" s="112"/>
      <c r="AJ474" s="110"/>
      <c r="AK474" s="113"/>
      <c r="AL474" s="114"/>
      <c r="AM474" s="278"/>
      <c r="AN474" s="98"/>
      <c r="AO474" s="98"/>
      <c r="AP474" s="116"/>
      <c r="AQ474" s="117"/>
      <c r="AR474" s="116"/>
      <c r="AS474" s="98"/>
      <c r="AT474" s="98"/>
      <c r="AU474" s="98"/>
      <c r="AV474" s="98"/>
      <c r="AW474" s="98"/>
      <c r="AX474" s="98"/>
      <c r="AY474" s="98"/>
      <c r="AZ474" s="98"/>
      <c r="BA474" s="98"/>
      <c r="BB474" s="98"/>
      <c r="BC474" s="98"/>
      <c r="BD474" s="98"/>
      <c r="BE474" s="98"/>
      <c r="BF474" s="98"/>
      <c r="BG474" s="98"/>
      <c r="BH474" s="98"/>
      <c r="BI474" s="98"/>
      <c r="BJ474" s="98"/>
      <c r="BK474" s="98"/>
      <c r="BL474" s="98"/>
      <c r="BM474" s="98"/>
      <c r="BN474" s="98"/>
    </row>
    <row r="475">
      <c r="A475" s="485" t="b">
        <v>0</v>
      </c>
      <c r="B475" s="313"/>
      <c r="C475" s="314"/>
      <c r="D475" s="315"/>
      <c r="E475" s="316"/>
      <c r="F475" s="317"/>
      <c r="G475" s="317"/>
      <c r="H475" s="317"/>
      <c r="I475" s="317"/>
      <c r="J475" s="317"/>
      <c r="K475" s="315"/>
      <c r="L475" s="315"/>
      <c r="M475" s="315"/>
      <c r="N475" s="383"/>
      <c r="O475" s="221">
        <v>6.0</v>
      </c>
      <c r="P475" s="222">
        <v>3.0</v>
      </c>
      <c r="Q475" s="298">
        <v>6.0</v>
      </c>
      <c r="R475" s="299">
        <v>0.0</v>
      </c>
      <c r="S475" s="225"/>
      <c r="T475" s="226"/>
      <c r="U475" s="227"/>
      <c r="V475" s="228"/>
      <c r="W475" s="229"/>
      <c r="X475" s="229"/>
      <c r="Y475" s="342"/>
      <c r="Z475" s="323"/>
      <c r="AA475" s="324"/>
      <c r="AB475" s="343"/>
      <c r="AC475" s="326"/>
      <c r="AD475" s="322" t="s">
        <v>142</v>
      </c>
      <c r="AE475" s="327"/>
      <c r="AF475" s="328"/>
      <c r="AG475" s="327"/>
      <c r="AH475" s="444"/>
      <c r="AI475" s="384"/>
      <c r="AJ475" s="327"/>
      <c r="AK475" s="385"/>
      <c r="AL475" s="114"/>
      <c r="AM475" s="333"/>
      <c r="AN475" s="317"/>
      <c r="AO475" s="317"/>
      <c r="AP475" s="334"/>
      <c r="AQ475" s="335"/>
      <c r="AR475" s="149"/>
      <c r="AS475" s="132"/>
      <c r="AT475" s="132"/>
      <c r="AU475" s="132"/>
      <c r="AV475" s="132"/>
      <c r="AW475" s="132"/>
      <c r="AX475" s="132"/>
      <c r="AY475" s="132"/>
      <c r="AZ475" s="132"/>
      <c r="BA475" s="132"/>
      <c r="BB475" s="132"/>
      <c r="BC475" s="132"/>
      <c r="BD475" s="132"/>
      <c r="BE475" s="132"/>
      <c r="BF475" s="132"/>
      <c r="BG475" s="132"/>
      <c r="BH475" s="132"/>
      <c r="BI475" s="132"/>
      <c r="BJ475" s="132"/>
      <c r="BK475" s="132"/>
      <c r="BL475" s="132"/>
      <c r="BM475" s="132"/>
      <c r="BN475" s="132"/>
    </row>
    <row r="476">
      <c r="A476" s="484" t="b">
        <v>0</v>
      </c>
      <c r="B476" s="161">
        <v>44603.0</v>
      </c>
      <c r="C476" s="162">
        <v>0.8665277777777778</v>
      </c>
      <c r="D476" s="163" t="s">
        <v>1072</v>
      </c>
      <c r="E476" s="432" t="s">
        <v>16</v>
      </c>
      <c r="F476" s="409" t="s">
        <v>136</v>
      </c>
      <c r="G476" s="165" t="s">
        <v>42</v>
      </c>
      <c r="H476" s="165" t="s">
        <v>623</v>
      </c>
      <c r="I476" s="165" t="s">
        <v>1073</v>
      </c>
      <c r="J476" s="165" t="s">
        <v>440</v>
      </c>
      <c r="K476" s="163" t="s">
        <v>440</v>
      </c>
      <c r="L476" s="163"/>
      <c r="M476" s="163"/>
      <c r="N476" s="336" t="s">
        <v>1062</v>
      </c>
      <c r="O476" s="254">
        <v>3.0</v>
      </c>
      <c r="P476" s="255">
        <v>5.0</v>
      </c>
      <c r="Q476" s="170"/>
      <c r="R476" s="171"/>
      <c r="S476" s="172"/>
      <c r="T476" s="173"/>
      <c r="U476" s="174"/>
      <c r="V476" s="175"/>
      <c r="W476" s="176"/>
      <c r="X476" s="176"/>
      <c r="Y476" s="182">
        <v>0.0</v>
      </c>
      <c r="Z476" s="178">
        <v>0.0</v>
      </c>
      <c r="AA476" s="179" t="s">
        <v>132</v>
      </c>
      <c r="AB476" s="180">
        <v>1.0</v>
      </c>
      <c r="AC476" s="181">
        <v>0.8040046296296296</v>
      </c>
      <c r="AD476" s="182" t="s">
        <v>140</v>
      </c>
      <c r="AE476" s="183" t="s">
        <v>133</v>
      </c>
      <c r="AF476" s="165" t="s">
        <v>166</v>
      </c>
      <c r="AG476" s="183">
        <v>1.13</v>
      </c>
      <c r="AH476" s="446">
        <v>57.69</v>
      </c>
      <c r="AI476" s="185">
        <v>7.5</v>
      </c>
      <c r="AJ476" s="183">
        <v>0.03</v>
      </c>
      <c r="AK476" s="186">
        <v>1.78</v>
      </c>
      <c r="AL476" s="187"/>
      <c r="AM476" s="188">
        <f>AK476+AM472</f>
        <v>2054.83</v>
      </c>
      <c r="AN476" s="189">
        <f>IF(AM476&gt;AN472,AM476,AN472)</f>
        <v>2072.03</v>
      </c>
      <c r="AO476" s="189">
        <f>AM476-AN476</f>
        <v>-17.2</v>
      </c>
      <c r="AP476" s="190">
        <f>AO476/AN476</f>
        <v>-0.008301038112</v>
      </c>
      <c r="AQ476" s="191">
        <f>AK476/AI476</f>
        <v>0.2373333333</v>
      </c>
      <c r="AR476" s="116"/>
      <c r="AS476" s="98"/>
      <c r="AT476" s="98"/>
      <c r="AU476" s="98"/>
      <c r="AV476" s="98"/>
      <c r="AW476" s="98"/>
      <c r="AX476" s="98"/>
      <c r="AY476" s="98"/>
      <c r="AZ476" s="98"/>
      <c r="BA476" s="98"/>
      <c r="BB476" s="98"/>
      <c r="BC476" s="98"/>
      <c r="BD476" s="98"/>
      <c r="BE476" s="98"/>
      <c r="BF476" s="98"/>
      <c r="BG476" s="98"/>
      <c r="BH476" s="98"/>
      <c r="BI476" s="98"/>
      <c r="BJ476" s="98"/>
      <c r="BK476" s="98"/>
      <c r="BL476" s="98"/>
      <c r="BM476" s="98"/>
      <c r="BN476" s="98"/>
    </row>
    <row r="477">
      <c r="A477" s="485" t="b">
        <v>0</v>
      </c>
      <c r="B477" s="128"/>
      <c r="C477" s="129"/>
      <c r="D477" s="130"/>
      <c r="E477" s="131"/>
      <c r="F477" s="132"/>
      <c r="G477" s="132"/>
      <c r="H477" s="132" t="str">
        <f>VLOOKUP(H476,VALIDATION!F:G,2,false)</f>
        <v>61fe7f62a4eaad5dc977082b</v>
      </c>
      <c r="I477" s="133">
        <v>3.1</v>
      </c>
      <c r="J477" s="133">
        <v>1.47</v>
      </c>
      <c r="K477" s="130"/>
      <c r="L477" s="130"/>
      <c r="M477" s="130"/>
      <c r="N477" s="195"/>
      <c r="O477" s="168">
        <v>3.0</v>
      </c>
      <c r="P477" s="169">
        <v>5.0</v>
      </c>
      <c r="Q477" s="196"/>
      <c r="R477" s="197"/>
      <c r="S477" s="198"/>
      <c r="T477" s="199"/>
      <c r="U477" s="200"/>
      <c r="V477" s="201"/>
      <c r="W477" s="202"/>
      <c r="X477" s="202"/>
      <c r="Y477" s="206">
        <v>40.0</v>
      </c>
      <c r="Z477" s="204">
        <v>0.0</v>
      </c>
      <c r="AA477" s="205" t="s">
        <v>133</v>
      </c>
      <c r="AB477" s="141">
        <v>2.0</v>
      </c>
      <c r="AC477" s="142">
        <v>0.8056018518518518</v>
      </c>
      <c r="AD477" s="206" t="s">
        <v>165</v>
      </c>
      <c r="AE477" s="207" t="s">
        <v>133</v>
      </c>
      <c r="AF477" s="133" t="s">
        <v>133</v>
      </c>
      <c r="AG477" s="207">
        <v>1.28</v>
      </c>
      <c r="AH477" s="449">
        <v>10.71</v>
      </c>
      <c r="AI477" s="146"/>
      <c r="AJ477" s="144"/>
      <c r="AK477" s="147"/>
      <c r="AL477" s="114"/>
      <c r="AM477" s="211"/>
      <c r="AN477" s="132"/>
      <c r="AO477" s="132"/>
      <c r="AP477" s="149"/>
      <c r="AQ477" s="150"/>
      <c r="AR477" s="149"/>
      <c r="AS477" s="132"/>
      <c r="AT477" s="132"/>
      <c r="AU477" s="132"/>
      <c r="AV477" s="132"/>
      <c r="AW477" s="132"/>
      <c r="AX477" s="132"/>
      <c r="AY477" s="132"/>
      <c r="AZ477" s="132"/>
      <c r="BA477" s="132"/>
      <c r="BB477" s="132"/>
      <c r="BC477" s="132"/>
      <c r="BD477" s="132"/>
      <c r="BE477" s="132"/>
      <c r="BF477" s="132"/>
      <c r="BG477" s="132"/>
      <c r="BH477" s="132"/>
      <c r="BI477" s="132"/>
      <c r="BJ477" s="132"/>
      <c r="BK477" s="132"/>
      <c r="BL477" s="132"/>
      <c r="BM477" s="132"/>
      <c r="BN477" s="132"/>
    </row>
    <row r="478">
      <c r="A478" s="484" t="b">
        <v>0</v>
      </c>
      <c r="B478" s="94"/>
      <c r="C478" s="95"/>
      <c r="D478" s="96"/>
      <c r="E478" s="97"/>
      <c r="F478" s="98"/>
      <c r="G478" s="98"/>
      <c r="H478" s="98"/>
      <c r="I478" s="98"/>
      <c r="J478" s="98"/>
      <c r="K478" s="96"/>
      <c r="L478" s="96"/>
      <c r="M478" s="96"/>
      <c r="N478" s="270"/>
      <c r="O478" s="168">
        <v>5.0</v>
      </c>
      <c r="P478" s="169">
        <v>7.0</v>
      </c>
      <c r="Q478" s="196"/>
      <c r="R478" s="197"/>
      <c r="S478" s="198"/>
      <c r="T478" s="199"/>
      <c r="U478" s="200"/>
      <c r="V478" s="201"/>
      <c r="W478" s="202"/>
      <c r="X478" s="202"/>
      <c r="Y478" s="109"/>
      <c r="Z478" s="280"/>
      <c r="AA478" s="272" t="s">
        <v>133</v>
      </c>
      <c r="AB478" s="107">
        <v>3.0</v>
      </c>
      <c r="AC478" s="108">
        <v>0.8157060185185185</v>
      </c>
      <c r="AD478" s="273" t="s">
        <v>179</v>
      </c>
      <c r="AE478" s="274" t="s">
        <v>133</v>
      </c>
      <c r="AF478" s="99" t="s">
        <v>133</v>
      </c>
      <c r="AG478" s="274">
        <v>1.14</v>
      </c>
      <c r="AH478" s="411">
        <v>45.16</v>
      </c>
      <c r="AI478" s="112"/>
      <c r="AJ478" s="110"/>
      <c r="AK478" s="113"/>
      <c r="AL478" s="114"/>
      <c r="AM478" s="278"/>
      <c r="AN478" s="98"/>
      <c r="AO478" s="98"/>
      <c r="AP478" s="116"/>
      <c r="AQ478" s="117"/>
      <c r="AR478" s="116"/>
      <c r="AS478" s="98"/>
      <c r="AT478" s="98"/>
      <c r="AU478" s="98"/>
      <c r="AV478" s="98"/>
      <c r="AW478" s="98"/>
      <c r="AX478" s="98"/>
      <c r="AY478" s="98"/>
      <c r="AZ478" s="98"/>
      <c r="BA478" s="98"/>
      <c r="BB478" s="98"/>
      <c r="BC478" s="98"/>
      <c r="BD478" s="98"/>
      <c r="BE478" s="98"/>
      <c r="BF478" s="98"/>
      <c r="BG478" s="98"/>
      <c r="BH478" s="98"/>
      <c r="BI478" s="98"/>
      <c r="BJ478" s="98"/>
      <c r="BK478" s="98"/>
      <c r="BL478" s="98"/>
      <c r="BM478" s="98"/>
      <c r="BN478" s="98"/>
    </row>
    <row r="479">
      <c r="A479" s="485" t="b">
        <v>0</v>
      </c>
      <c r="B479" s="313"/>
      <c r="C479" s="314"/>
      <c r="D479" s="315"/>
      <c r="E479" s="316"/>
      <c r="F479" s="317"/>
      <c r="G479" s="317"/>
      <c r="H479" s="317"/>
      <c r="I479" s="317"/>
      <c r="J479" s="317"/>
      <c r="K479" s="315"/>
      <c r="L479" s="315"/>
      <c r="M479" s="315"/>
      <c r="N479" s="383"/>
      <c r="O479" s="221">
        <v>5.0</v>
      </c>
      <c r="P479" s="222">
        <v>7.0</v>
      </c>
      <c r="Q479" s="298">
        <v>6.0</v>
      </c>
      <c r="R479" s="299">
        <v>7.0</v>
      </c>
      <c r="S479" s="225"/>
      <c r="T479" s="226"/>
      <c r="U479" s="227"/>
      <c r="V479" s="228"/>
      <c r="W479" s="229"/>
      <c r="X479" s="229"/>
      <c r="Y479" s="342"/>
      <c r="Z479" s="323"/>
      <c r="AA479" s="324"/>
      <c r="AB479" s="343"/>
      <c r="AC479" s="326"/>
      <c r="AD479" s="322" t="s">
        <v>142</v>
      </c>
      <c r="AE479" s="327"/>
      <c r="AF479" s="328"/>
      <c r="AG479" s="327"/>
      <c r="AH479" s="444"/>
      <c r="AI479" s="384"/>
      <c r="AJ479" s="327"/>
      <c r="AK479" s="385"/>
      <c r="AL479" s="242"/>
      <c r="AM479" s="333"/>
      <c r="AN479" s="317"/>
      <c r="AO479" s="317"/>
      <c r="AP479" s="334"/>
      <c r="AQ479" s="335"/>
      <c r="AR479" s="149"/>
      <c r="AS479" s="132"/>
      <c r="AT479" s="132"/>
      <c r="AU479" s="132"/>
      <c r="AV479" s="132"/>
      <c r="AW479" s="132"/>
      <c r="AX479" s="132"/>
      <c r="AY479" s="132"/>
      <c r="AZ479" s="132"/>
      <c r="BA479" s="132"/>
      <c r="BB479" s="132"/>
      <c r="BC479" s="132"/>
      <c r="BD479" s="132"/>
      <c r="BE479" s="132"/>
      <c r="BF479" s="132"/>
      <c r="BG479" s="132"/>
      <c r="BH479" s="132"/>
      <c r="BI479" s="132"/>
      <c r="BJ479" s="132"/>
      <c r="BK479" s="132"/>
      <c r="BL479" s="132"/>
      <c r="BM479" s="132"/>
      <c r="BN479" s="132"/>
    </row>
    <row r="480">
      <c r="A480" s="484" t="b">
        <v>0</v>
      </c>
      <c r="B480" s="161">
        <v>44603.0</v>
      </c>
      <c r="C480" s="162">
        <v>0.9176967592592593</v>
      </c>
      <c r="D480" s="163" t="s">
        <v>1074</v>
      </c>
      <c r="E480" s="432" t="s">
        <v>16</v>
      </c>
      <c r="F480" s="409" t="s">
        <v>136</v>
      </c>
      <c r="G480" s="165" t="s">
        <v>44</v>
      </c>
      <c r="H480" s="165" t="s">
        <v>994</v>
      </c>
      <c r="I480" s="165" t="s">
        <v>1075</v>
      </c>
      <c r="J480" s="165" t="s">
        <v>1039</v>
      </c>
      <c r="K480" s="163" t="s">
        <v>1039</v>
      </c>
      <c r="L480" s="163"/>
      <c r="M480" s="163"/>
      <c r="N480" s="336" t="s">
        <v>1076</v>
      </c>
      <c r="O480" s="254">
        <v>3.0</v>
      </c>
      <c r="P480" s="255">
        <v>4.0</v>
      </c>
      <c r="Q480" s="170"/>
      <c r="R480" s="171"/>
      <c r="S480" s="172"/>
      <c r="T480" s="173"/>
      <c r="U480" s="174"/>
      <c r="V480" s="175"/>
      <c r="W480" s="176"/>
      <c r="X480" s="176"/>
      <c r="Y480" s="182">
        <v>0.0</v>
      </c>
      <c r="Z480" s="178">
        <v>0.0</v>
      </c>
      <c r="AA480" s="179" t="s">
        <v>132</v>
      </c>
      <c r="AB480" s="180">
        <v>1.0</v>
      </c>
      <c r="AC480" s="181">
        <v>0.8342708333333333</v>
      </c>
      <c r="AD480" s="182" t="s">
        <v>140</v>
      </c>
      <c r="AE480" s="183" t="s">
        <v>133</v>
      </c>
      <c r="AF480" s="165" t="s">
        <v>166</v>
      </c>
      <c r="AG480" s="183">
        <v>2.04</v>
      </c>
      <c r="AH480" s="446">
        <v>9.62</v>
      </c>
      <c r="AI480" s="185">
        <v>10.0</v>
      </c>
      <c r="AJ480" s="183">
        <v>0.0</v>
      </c>
      <c r="AK480" s="186">
        <v>-1.23</v>
      </c>
      <c r="AL480" s="114"/>
      <c r="AM480" s="188">
        <f>AK480+AM476</f>
        <v>2053.6</v>
      </c>
      <c r="AN480" s="189">
        <f>IF(AM480&gt;AN476,AM480,AN476)</f>
        <v>2072.03</v>
      </c>
      <c r="AO480" s="189">
        <f>AM480-AN480</f>
        <v>-18.43</v>
      </c>
      <c r="AP480" s="190">
        <f>AO480/AN480</f>
        <v>-0.008894658861</v>
      </c>
      <c r="AQ480" s="191">
        <f>AK480/AI480</f>
        <v>-0.123</v>
      </c>
      <c r="AR480" s="116"/>
      <c r="AS480" s="98"/>
      <c r="AT480" s="98"/>
      <c r="AU480" s="98"/>
      <c r="AV480" s="98"/>
      <c r="AW480" s="98"/>
      <c r="AX480" s="98"/>
      <c r="AY480" s="98"/>
      <c r="AZ480" s="98"/>
      <c r="BA480" s="98"/>
      <c r="BB480" s="98"/>
      <c r="BC480" s="98"/>
      <c r="BD480" s="98"/>
      <c r="BE480" s="98"/>
      <c r="BF480" s="98"/>
      <c r="BG480" s="98"/>
      <c r="BH480" s="98"/>
      <c r="BI480" s="98"/>
      <c r="BJ480" s="98"/>
      <c r="BK480" s="98"/>
      <c r="BL480" s="98"/>
      <c r="BM480" s="98"/>
      <c r="BN480" s="98"/>
    </row>
    <row r="481">
      <c r="A481" s="485" t="b">
        <v>0</v>
      </c>
      <c r="B481" s="128"/>
      <c r="C481" s="129"/>
      <c r="D481" s="130"/>
      <c r="E481" s="131"/>
      <c r="F481" s="132"/>
      <c r="G481" s="132"/>
      <c r="H481" s="132" t="str">
        <f>VLOOKUP(H480,VALIDATION!F:G,2,false)</f>
        <v>61fe7fb0a4eaad5dc9770837</v>
      </c>
      <c r="I481" s="133">
        <v>1.25</v>
      </c>
      <c r="J481" s="133">
        <v>5.0</v>
      </c>
      <c r="K481" s="130"/>
      <c r="L481" s="130"/>
      <c r="M481" s="130"/>
      <c r="N481" s="195"/>
      <c r="O481" s="168">
        <v>3.0</v>
      </c>
      <c r="P481" s="169">
        <v>5.0</v>
      </c>
      <c r="Q481" s="196"/>
      <c r="R481" s="197"/>
      <c r="S481" s="198"/>
      <c r="T481" s="199"/>
      <c r="U481" s="200"/>
      <c r="V481" s="201"/>
      <c r="W481" s="202"/>
      <c r="X481" s="202"/>
      <c r="Y481" s="206">
        <v>0.0</v>
      </c>
      <c r="Z481" s="204">
        <v>0.0</v>
      </c>
      <c r="AA481" s="205" t="s">
        <v>133</v>
      </c>
      <c r="AB481" s="141">
        <v>2.0</v>
      </c>
      <c r="AC481" s="142">
        <v>0.8363657407407408</v>
      </c>
      <c r="AD481" s="206" t="s">
        <v>179</v>
      </c>
      <c r="AE481" s="207" t="s">
        <v>133</v>
      </c>
      <c r="AF481" s="133" t="s">
        <v>133</v>
      </c>
      <c r="AG481" s="207">
        <v>1.81</v>
      </c>
      <c r="AH481" s="449">
        <v>10.84</v>
      </c>
      <c r="AI481" s="146"/>
      <c r="AJ481" s="144"/>
      <c r="AK481" s="147"/>
      <c r="AL481" s="114"/>
      <c r="AM481" s="211"/>
      <c r="AN481" s="132"/>
      <c r="AO481" s="132"/>
      <c r="AP481" s="149"/>
      <c r="AQ481" s="150"/>
      <c r="AR481" s="149"/>
      <c r="AS481" s="132"/>
      <c r="AT481" s="132"/>
      <c r="AU481" s="132"/>
      <c r="AV481" s="132"/>
      <c r="AW481" s="132"/>
      <c r="AX481" s="132"/>
      <c r="AY481" s="132"/>
      <c r="AZ481" s="132"/>
      <c r="BA481" s="132"/>
      <c r="BB481" s="132"/>
      <c r="BC481" s="132"/>
      <c r="BD481" s="132"/>
      <c r="BE481" s="132"/>
      <c r="BF481" s="132"/>
      <c r="BG481" s="132"/>
      <c r="BH481" s="132"/>
      <c r="BI481" s="132"/>
      <c r="BJ481" s="132"/>
      <c r="BK481" s="132"/>
      <c r="BL481" s="132"/>
      <c r="BM481" s="132"/>
      <c r="BN481" s="132"/>
    </row>
    <row r="482">
      <c r="A482" s="484" t="b">
        <v>0</v>
      </c>
      <c r="B482" s="215"/>
      <c r="C482" s="216"/>
      <c r="D482" s="217"/>
      <c r="E482" s="218"/>
      <c r="F482" s="219"/>
      <c r="G482" s="219"/>
      <c r="H482" s="219"/>
      <c r="I482" s="219"/>
      <c r="J482" s="219"/>
      <c r="K482" s="217"/>
      <c r="L482" s="217"/>
      <c r="M482" s="217"/>
      <c r="N482" s="287"/>
      <c r="O482" s="338">
        <v>4.0</v>
      </c>
      <c r="P482" s="339">
        <v>6.0</v>
      </c>
      <c r="Q482" s="340">
        <v>6.0</v>
      </c>
      <c r="R482" s="341">
        <v>3.0</v>
      </c>
      <c r="S482" s="371">
        <v>6.0</v>
      </c>
      <c r="T482" s="372">
        <v>7.0</v>
      </c>
      <c r="U482" s="227"/>
      <c r="V482" s="228"/>
      <c r="W482" s="229"/>
      <c r="X482" s="229"/>
      <c r="Y482" s="302"/>
      <c r="Z482" s="231"/>
      <c r="AA482" s="232"/>
      <c r="AB482" s="233"/>
      <c r="AC482" s="234"/>
      <c r="AD482" s="235" t="s">
        <v>142</v>
      </c>
      <c r="AE482" s="236"/>
      <c r="AF482" s="237"/>
      <c r="AG482" s="236"/>
      <c r="AH482" s="463"/>
      <c r="AI482" s="390"/>
      <c r="AJ482" s="236"/>
      <c r="AK482" s="391"/>
      <c r="AL482" s="114"/>
      <c r="AM482" s="243"/>
      <c r="AN482" s="219"/>
      <c r="AO482" s="219"/>
      <c r="AP482" s="244"/>
      <c r="AQ482" s="245"/>
      <c r="AR482" s="116"/>
      <c r="AS482" s="98"/>
      <c r="AT482" s="98"/>
      <c r="AU482" s="98"/>
      <c r="AV482" s="98"/>
      <c r="AW482" s="98"/>
      <c r="AX482" s="98"/>
      <c r="AY482" s="98"/>
      <c r="AZ482" s="98"/>
      <c r="BA482" s="98"/>
      <c r="BB482" s="98"/>
      <c r="BC482" s="98"/>
      <c r="BD482" s="98"/>
      <c r="BE482" s="98"/>
      <c r="BF482" s="98"/>
      <c r="BG482" s="98"/>
      <c r="BH482" s="98"/>
      <c r="BI482" s="98"/>
      <c r="BJ482" s="98"/>
      <c r="BK482" s="98"/>
      <c r="BL482" s="98"/>
      <c r="BM482" s="98"/>
      <c r="BN482" s="98"/>
    </row>
    <row r="483">
      <c r="A483" s="485" t="b">
        <v>0</v>
      </c>
      <c r="B483" s="247">
        <v>44603.0</v>
      </c>
      <c r="C483" s="248">
        <v>0.9176967592592593</v>
      </c>
      <c r="D483" s="249" t="s">
        <v>1074</v>
      </c>
      <c r="E483" s="517" t="s">
        <v>16</v>
      </c>
      <c r="F483" s="415" t="s">
        <v>136</v>
      </c>
      <c r="G483" s="251" t="s">
        <v>43</v>
      </c>
      <c r="H483" s="251" t="s">
        <v>994</v>
      </c>
      <c r="I483" s="251" t="s">
        <v>1075</v>
      </c>
      <c r="J483" s="251" t="s">
        <v>1039</v>
      </c>
      <c r="K483" s="249" t="s">
        <v>1039</v>
      </c>
      <c r="L483" s="249"/>
      <c r="M483" s="249"/>
      <c r="N483" s="286" t="s">
        <v>839</v>
      </c>
      <c r="O483" s="254">
        <v>4.0</v>
      </c>
      <c r="P483" s="255">
        <v>6.0</v>
      </c>
      <c r="Q483" s="284">
        <v>6.0</v>
      </c>
      <c r="R483" s="285">
        <v>3.0</v>
      </c>
      <c r="S483" s="292">
        <v>4.0</v>
      </c>
      <c r="T483" s="293">
        <v>3.0</v>
      </c>
      <c r="U483" s="174"/>
      <c r="V483" s="175"/>
      <c r="W483" s="176"/>
      <c r="X483" s="176"/>
      <c r="Y483" s="260">
        <v>0.0</v>
      </c>
      <c r="Z483" s="256">
        <v>0.0</v>
      </c>
      <c r="AA483" s="257" t="s">
        <v>132</v>
      </c>
      <c r="AB483" s="258">
        <v>1.0</v>
      </c>
      <c r="AC483" s="259">
        <v>0.8912847222222222</v>
      </c>
      <c r="AD483" s="260" t="s">
        <v>140</v>
      </c>
      <c r="AE483" s="261" t="s">
        <v>132</v>
      </c>
      <c r="AF483" s="251" t="s">
        <v>166</v>
      </c>
      <c r="AG483" s="261">
        <v>1.06</v>
      </c>
      <c r="AH483" s="464">
        <v>41.67</v>
      </c>
      <c r="AI483" s="263">
        <v>2.5</v>
      </c>
      <c r="AJ483" s="261">
        <v>0.01</v>
      </c>
      <c r="AK483" s="264">
        <v>0.73</v>
      </c>
      <c r="AL483" s="114"/>
      <c r="AM483" s="265">
        <f>AK483+AM480</f>
        <v>2054.33</v>
      </c>
      <c r="AN483" s="266">
        <f>IF(AM483&gt;AN480,AM483,AN480)</f>
        <v>2072.03</v>
      </c>
      <c r="AO483" s="266">
        <f>AM483-AN483</f>
        <v>-17.7</v>
      </c>
      <c r="AP483" s="267">
        <f>AO483/AN483</f>
        <v>-0.00854234736</v>
      </c>
      <c r="AQ483" s="268">
        <f>AK483/AI483</f>
        <v>0.292</v>
      </c>
      <c r="AR483" s="149"/>
      <c r="AS483" s="132"/>
      <c r="AT483" s="132"/>
      <c r="AU483" s="132"/>
      <c r="AV483" s="132"/>
      <c r="AW483" s="132"/>
      <c r="AX483" s="132"/>
      <c r="AY483" s="132"/>
      <c r="AZ483" s="132"/>
      <c r="BA483" s="132"/>
      <c r="BB483" s="132"/>
      <c r="BC483" s="132"/>
      <c r="BD483" s="132"/>
      <c r="BE483" s="132"/>
      <c r="BF483" s="132"/>
      <c r="BG483" s="132"/>
      <c r="BH483" s="132"/>
      <c r="BI483" s="132"/>
      <c r="BJ483" s="132"/>
      <c r="BK483" s="132"/>
      <c r="BL483" s="132"/>
      <c r="BM483" s="132"/>
      <c r="BN483" s="132"/>
    </row>
    <row r="484">
      <c r="A484" s="484" t="b">
        <v>0</v>
      </c>
      <c r="B484" s="94"/>
      <c r="C484" s="95"/>
      <c r="D484" s="96"/>
      <c r="E484" s="97"/>
      <c r="F484" s="98"/>
      <c r="G484" s="98"/>
      <c r="H484" s="98" t="str">
        <f>VLOOKUP(H483,VALIDATION!F:G,2,false)</f>
        <v>61fe7fb0a4eaad5dc9770837</v>
      </c>
      <c r="I484" s="99">
        <v>1.25</v>
      </c>
      <c r="J484" s="99">
        <v>5.0</v>
      </c>
      <c r="K484" s="96"/>
      <c r="L484" s="96"/>
      <c r="M484" s="96"/>
      <c r="N484" s="279" t="s">
        <v>1077</v>
      </c>
      <c r="O484" s="369"/>
      <c r="P484" s="370"/>
      <c r="Q484" s="196"/>
      <c r="R484" s="197"/>
      <c r="S484" s="198"/>
      <c r="T484" s="199"/>
      <c r="U484" s="200"/>
      <c r="V484" s="201"/>
      <c r="W484" s="202"/>
      <c r="X484" s="202"/>
      <c r="Y484" s="109"/>
      <c r="Z484" s="280"/>
      <c r="AA484" s="106"/>
      <c r="AB484" s="107">
        <v>2.0</v>
      </c>
      <c r="AC484" s="108">
        <v>0.9033680555555555</v>
      </c>
      <c r="AD484" s="273" t="s">
        <v>179</v>
      </c>
      <c r="AE484" s="274" t="s">
        <v>132</v>
      </c>
      <c r="AF484" s="99" t="s">
        <v>133</v>
      </c>
      <c r="AG484" s="274">
        <v>1.08</v>
      </c>
      <c r="AH484" s="411">
        <v>41.28</v>
      </c>
      <c r="AI484" s="112"/>
      <c r="AJ484" s="110"/>
      <c r="AK484" s="113"/>
      <c r="AL484" s="114"/>
      <c r="AM484" s="278"/>
      <c r="AN484" s="98"/>
      <c r="AO484" s="98"/>
      <c r="AP484" s="116"/>
      <c r="AQ484" s="117"/>
      <c r="AR484" s="116"/>
      <c r="AS484" s="98"/>
      <c r="AT484" s="98"/>
      <c r="AU484" s="98"/>
      <c r="AV484" s="98"/>
      <c r="AW484" s="98"/>
      <c r="AX484" s="98"/>
      <c r="AY484" s="98"/>
      <c r="AZ484" s="98"/>
      <c r="BA484" s="98"/>
      <c r="BB484" s="98"/>
      <c r="BC484" s="98"/>
      <c r="BD484" s="98"/>
      <c r="BE484" s="98"/>
      <c r="BF484" s="98"/>
      <c r="BG484" s="98"/>
      <c r="BH484" s="98"/>
      <c r="BI484" s="98"/>
      <c r="BJ484" s="98"/>
      <c r="BK484" s="98"/>
      <c r="BL484" s="98"/>
      <c r="BM484" s="98"/>
      <c r="BN484" s="98"/>
    </row>
    <row r="485">
      <c r="A485" s="485" t="b">
        <v>0</v>
      </c>
      <c r="B485" s="128"/>
      <c r="C485" s="129"/>
      <c r="D485" s="130"/>
      <c r="E485" s="131"/>
      <c r="F485" s="132"/>
      <c r="G485" s="132"/>
      <c r="H485" s="132"/>
      <c r="I485" s="132"/>
      <c r="J485" s="132"/>
      <c r="K485" s="130"/>
      <c r="L485" s="130"/>
      <c r="M485" s="130"/>
      <c r="N485" s="397" t="s">
        <v>1078</v>
      </c>
      <c r="O485" s="369"/>
      <c r="P485" s="370"/>
      <c r="Q485" s="196"/>
      <c r="R485" s="197"/>
      <c r="S485" s="198"/>
      <c r="T485" s="199"/>
      <c r="U485" s="200"/>
      <c r="V485" s="201"/>
      <c r="W485" s="202"/>
      <c r="X485" s="202"/>
      <c r="Y485" s="143"/>
      <c r="Z485" s="367"/>
      <c r="AA485" s="140"/>
      <c r="AB485" s="141">
        <v>3.0</v>
      </c>
      <c r="AC485" s="142">
        <v>0.9054861111111111</v>
      </c>
      <c r="AD485" s="206" t="s">
        <v>245</v>
      </c>
      <c r="AE485" s="207" t="s">
        <v>132</v>
      </c>
      <c r="AF485" s="133" t="s">
        <v>166</v>
      </c>
      <c r="AG485" s="207">
        <v>1.26</v>
      </c>
      <c r="AH485" s="449">
        <v>0.33</v>
      </c>
      <c r="AI485" s="146"/>
      <c r="AJ485" s="144"/>
      <c r="AK485" s="147"/>
      <c r="AL485" s="114"/>
      <c r="AM485" s="211"/>
      <c r="AN485" s="132"/>
      <c r="AO485" s="132"/>
      <c r="AP485" s="149"/>
      <c r="AQ485" s="150"/>
      <c r="AR485" s="149"/>
      <c r="AS485" s="132"/>
      <c r="AT485" s="132"/>
      <c r="AU485" s="132"/>
      <c r="AV485" s="132"/>
      <c r="AW485" s="132"/>
      <c r="AX485" s="132"/>
      <c r="AY485" s="132"/>
      <c r="AZ485" s="132"/>
      <c r="BA485" s="132"/>
      <c r="BB485" s="132"/>
      <c r="BC485" s="132"/>
      <c r="BD485" s="132"/>
      <c r="BE485" s="132"/>
      <c r="BF485" s="132"/>
      <c r="BG485" s="132"/>
      <c r="BH485" s="132"/>
      <c r="BI485" s="132"/>
      <c r="BJ485" s="132"/>
      <c r="BK485" s="132"/>
      <c r="BL485" s="132"/>
      <c r="BM485" s="132"/>
      <c r="BN485" s="132"/>
    </row>
    <row r="486">
      <c r="A486" s="484" t="b">
        <v>0</v>
      </c>
      <c r="B486" s="94"/>
      <c r="C486" s="95"/>
      <c r="D486" s="96"/>
      <c r="E486" s="97"/>
      <c r="F486" s="98"/>
      <c r="G486" s="98"/>
      <c r="H486" s="98"/>
      <c r="I486" s="98"/>
      <c r="J486" s="98"/>
      <c r="K486" s="96"/>
      <c r="L486" s="96"/>
      <c r="M486" s="96"/>
      <c r="N486" s="270"/>
      <c r="O486" s="168">
        <v>4.0</v>
      </c>
      <c r="P486" s="169">
        <v>6.0</v>
      </c>
      <c r="Q486" s="294">
        <v>6.0</v>
      </c>
      <c r="R486" s="295">
        <v>3.0</v>
      </c>
      <c r="S486" s="296">
        <v>6.0</v>
      </c>
      <c r="T486" s="297">
        <v>7.0</v>
      </c>
      <c r="U486" s="200"/>
      <c r="V486" s="201"/>
      <c r="W486" s="202"/>
      <c r="X486" s="202"/>
      <c r="Y486" s="109"/>
      <c r="Z486" s="280"/>
      <c r="AA486" s="106"/>
      <c r="AB486" s="281"/>
      <c r="AC486" s="282"/>
      <c r="AD486" s="273" t="s">
        <v>142</v>
      </c>
      <c r="AE486" s="110"/>
      <c r="AF486" s="99"/>
      <c r="AG486" s="110"/>
      <c r="AH486" s="427"/>
      <c r="AI486" s="112"/>
      <c r="AJ486" s="110"/>
      <c r="AK486" s="113"/>
      <c r="AL486" s="114"/>
      <c r="AM486" s="278"/>
      <c r="AN486" s="98"/>
      <c r="AO486" s="98"/>
      <c r="AP486" s="116"/>
      <c r="AQ486" s="117"/>
      <c r="AR486" s="116"/>
      <c r="AS486" s="98"/>
      <c r="AT486" s="98"/>
      <c r="AU486" s="98"/>
      <c r="AV486" s="98"/>
      <c r="AW486" s="98"/>
      <c r="AX486" s="98"/>
      <c r="AY486" s="98"/>
      <c r="AZ486" s="98"/>
      <c r="BA486" s="98"/>
      <c r="BB486" s="98"/>
      <c r="BC486" s="98"/>
      <c r="BD486" s="98"/>
      <c r="BE486" s="98"/>
      <c r="BF486" s="98"/>
      <c r="BG486" s="98"/>
      <c r="BH486" s="98"/>
      <c r="BI486" s="98"/>
      <c r="BJ486" s="98"/>
      <c r="BK486" s="98"/>
      <c r="BL486" s="98"/>
      <c r="BM486" s="98"/>
      <c r="BN486" s="98"/>
    </row>
    <row r="487">
      <c r="A487" s="616" t="b">
        <v>0</v>
      </c>
      <c r="B487" s="247">
        <v>44605.0</v>
      </c>
      <c r="C487" s="248">
        <v>0.6926736111111111</v>
      </c>
      <c r="D487" s="249" t="s">
        <v>1079</v>
      </c>
      <c r="E487" s="517" t="s">
        <v>16</v>
      </c>
      <c r="F487" s="415" t="s">
        <v>136</v>
      </c>
      <c r="G487" s="415"/>
      <c r="H487" s="251" t="s">
        <v>613</v>
      </c>
      <c r="I487" s="251" t="s">
        <v>1080</v>
      </c>
      <c r="J487" s="251" t="s">
        <v>358</v>
      </c>
      <c r="K487" s="249" t="s">
        <v>358</v>
      </c>
      <c r="L487" s="249"/>
      <c r="M487" s="249"/>
      <c r="N487" s="286" t="s">
        <v>1001</v>
      </c>
      <c r="O487" s="254">
        <v>7.0</v>
      </c>
      <c r="P487" s="255">
        <v>5.0</v>
      </c>
      <c r="Q487" s="284">
        <v>6.0</v>
      </c>
      <c r="R487" s="285">
        <v>7.0</v>
      </c>
      <c r="S487" s="292">
        <v>4.0</v>
      </c>
      <c r="T487" s="293">
        <v>2.0</v>
      </c>
      <c r="U487" s="174"/>
      <c r="V487" s="175"/>
      <c r="W487" s="176"/>
      <c r="X487" s="176"/>
      <c r="Y487" s="260">
        <v>40.0</v>
      </c>
      <c r="Z487" s="256">
        <v>0.0</v>
      </c>
      <c r="AA487" s="257" t="s">
        <v>132</v>
      </c>
      <c r="AB487" s="258">
        <v>1.0</v>
      </c>
      <c r="AC487" s="259">
        <v>0.6765046296296297</v>
      </c>
      <c r="AD487" s="260" t="s">
        <v>140</v>
      </c>
      <c r="AE487" s="261" t="s">
        <v>132</v>
      </c>
      <c r="AF487" s="251" t="s">
        <v>166</v>
      </c>
      <c r="AG487" s="261">
        <v>1.12</v>
      </c>
      <c r="AH487" s="464">
        <v>41.66</v>
      </c>
      <c r="AI487" s="263">
        <v>5.0</v>
      </c>
      <c r="AJ487" s="261">
        <v>0.0</v>
      </c>
      <c r="AK487" s="264">
        <v>-0.76</v>
      </c>
      <c r="AL487" s="114"/>
      <c r="AM487" s="265">
        <f>AK487+AM483</f>
        <v>2053.57</v>
      </c>
      <c r="AN487" s="266">
        <f>IF(AM487&gt;AN483,AM487,AN483)</f>
        <v>2072.03</v>
      </c>
      <c r="AO487" s="266">
        <f>AM487-AN487</f>
        <v>-18.46</v>
      </c>
      <c r="AP487" s="267">
        <f>AO487/AN487</f>
        <v>-0.008909137416</v>
      </c>
      <c r="AQ487" s="268">
        <f>AK487/AI487</f>
        <v>-0.152</v>
      </c>
      <c r="AR487" s="149"/>
      <c r="AS487" s="132"/>
      <c r="AT487" s="132"/>
      <c r="AU487" s="132"/>
      <c r="AV487" s="132"/>
      <c r="AW487" s="132"/>
      <c r="AX487" s="132"/>
      <c r="AY487" s="132"/>
      <c r="AZ487" s="132"/>
      <c r="BA487" s="132"/>
      <c r="BB487" s="132"/>
      <c r="BC487" s="132"/>
      <c r="BD487" s="132"/>
      <c r="BE487" s="132"/>
      <c r="BF487" s="132"/>
      <c r="BG487" s="132"/>
      <c r="BH487" s="132"/>
      <c r="BI487" s="132"/>
      <c r="BJ487" s="132"/>
      <c r="BK487" s="132"/>
      <c r="BL487" s="132"/>
      <c r="BM487" s="132"/>
      <c r="BN487" s="132"/>
    </row>
    <row r="488">
      <c r="A488" s="614" t="b">
        <v>0</v>
      </c>
      <c r="B488" s="94"/>
      <c r="C488" s="95"/>
      <c r="D488" s="96"/>
      <c r="E488" s="97"/>
      <c r="F488" s="98"/>
      <c r="G488" s="98"/>
      <c r="H488" s="98" t="str">
        <f>VLOOKUP(H487,VALIDATION!F:G,2,false)</f>
        <v>61fe7f84a4eaad5dc977082f</v>
      </c>
      <c r="I488" s="99">
        <v>2.76</v>
      </c>
      <c r="J488" s="99">
        <v>1.56</v>
      </c>
      <c r="K488" s="96"/>
      <c r="L488" s="96"/>
      <c r="M488" s="96"/>
      <c r="N488" s="270"/>
      <c r="O488" s="303">
        <v>7.0</v>
      </c>
      <c r="P488" s="304">
        <v>5.0</v>
      </c>
      <c r="Q488" s="305">
        <v>6.0</v>
      </c>
      <c r="R488" s="306">
        <v>7.0</v>
      </c>
      <c r="S488" s="296">
        <v>5.0</v>
      </c>
      <c r="T488" s="308">
        <v>2.0</v>
      </c>
      <c r="U488" s="200"/>
      <c r="V488" s="201"/>
      <c r="W488" s="202"/>
      <c r="X488" s="202"/>
      <c r="Y488" s="273">
        <v>0.0</v>
      </c>
      <c r="Z488" s="271">
        <v>0.0</v>
      </c>
      <c r="AA488" s="272" t="s">
        <v>133</v>
      </c>
      <c r="AB488" s="107">
        <v>2.0</v>
      </c>
      <c r="AC488" s="108">
        <v>0.6769097222222222</v>
      </c>
      <c r="AD488" s="273" t="s">
        <v>179</v>
      </c>
      <c r="AE488" s="274" t="s">
        <v>132</v>
      </c>
      <c r="AF488" s="99" t="s">
        <v>133</v>
      </c>
      <c r="AG488" s="274">
        <v>1.1</v>
      </c>
      <c r="AH488" s="411">
        <v>42.42</v>
      </c>
      <c r="AI488" s="112"/>
      <c r="AJ488" s="110"/>
      <c r="AK488" s="113"/>
      <c r="AL488" s="114"/>
      <c r="AM488" s="278"/>
      <c r="AN488" s="98"/>
      <c r="AO488" s="98"/>
      <c r="AP488" s="116"/>
      <c r="AQ488" s="117"/>
      <c r="AR488" s="116"/>
      <c r="AS488" s="98"/>
      <c r="AT488" s="98"/>
      <c r="AU488" s="98"/>
      <c r="AV488" s="98"/>
      <c r="AW488" s="98"/>
      <c r="AX488" s="98"/>
      <c r="AY488" s="98"/>
      <c r="AZ488" s="98"/>
      <c r="BA488" s="98"/>
      <c r="BB488" s="98"/>
      <c r="BC488" s="98"/>
      <c r="BD488" s="98"/>
      <c r="BE488" s="98"/>
      <c r="BF488" s="98"/>
      <c r="BG488" s="98"/>
      <c r="BH488" s="98"/>
      <c r="BI488" s="98"/>
      <c r="BJ488" s="98"/>
      <c r="BK488" s="98"/>
      <c r="BL488" s="98"/>
      <c r="BM488" s="98"/>
      <c r="BN488" s="98"/>
    </row>
    <row r="489">
      <c r="A489" s="616" t="b">
        <v>0</v>
      </c>
      <c r="B489" s="313"/>
      <c r="C489" s="314"/>
      <c r="D489" s="315"/>
      <c r="E489" s="316"/>
      <c r="F489" s="317"/>
      <c r="G489" s="317"/>
      <c r="H489" s="317"/>
      <c r="I489" s="317"/>
      <c r="J489" s="317"/>
      <c r="K489" s="315"/>
      <c r="L489" s="315"/>
      <c r="M489" s="315"/>
      <c r="N489" s="383"/>
      <c r="O489" s="338">
        <v>7.0</v>
      </c>
      <c r="P489" s="339">
        <v>5.0</v>
      </c>
      <c r="Q489" s="340">
        <v>6.0</v>
      </c>
      <c r="R489" s="341">
        <v>7.0</v>
      </c>
      <c r="S489" s="300">
        <v>5.0</v>
      </c>
      <c r="T489" s="301">
        <v>7.0</v>
      </c>
      <c r="U489" s="227"/>
      <c r="V489" s="228"/>
      <c r="W489" s="229"/>
      <c r="X489" s="229"/>
      <c r="Y489" s="342"/>
      <c r="Z489" s="323"/>
      <c r="AA489" s="324"/>
      <c r="AB489" s="343"/>
      <c r="AC489" s="326"/>
      <c r="AD489" s="322" t="s">
        <v>142</v>
      </c>
      <c r="AE489" s="327"/>
      <c r="AF489" s="328"/>
      <c r="AG489" s="327"/>
      <c r="AH489" s="444"/>
      <c r="AI489" s="384"/>
      <c r="AJ489" s="327"/>
      <c r="AK489" s="385"/>
      <c r="AL489" s="114"/>
      <c r="AM489" s="211"/>
      <c r="AN489" s="132"/>
      <c r="AO489" s="132"/>
      <c r="AP489" s="149"/>
      <c r="AQ489" s="150"/>
      <c r="AR489" s="149"/>
      <c r="AS489" s="132"/>
      <c r="AT489" s="132"/>
      <c r="AU489" s="132"/>
      <c r="AV489" s="132"/>
      <c r="AW489" s="132"/>
      <c r="AX489" s="132"/>
      <c r="AY489" s="132"/>
      <c r="AZ489" s="132"/>
      <c r="BA489" s="132"/>
      <c r="BB489" s="132"/>
      <c r="BC489" s="132"/>
      <c r="BD489" s="132"/>
      <c r="BE489" s="132"/>
      <c r="BF489" s="132"/>
      <c r="BG489" s="132"/>
      <c r="BH489" s="132"/>
      <c r="BI489" s="132"/>
      <c r="BJ489" s="132"/>
      <c r="BK489" s="132"/>
      <c r="BL489" s="132"/>
      <c r="BM489" s="132"/>
      <c r="BN489" s="132"/>
    </row>
    <row r="490">
      <c r="A490" s="484" t="b">
        <v>0</v>
      </c>
      <c r="B490" s="161">
        <v>44605.0</v>
      </c>
      <c r="C490" s="162">
        <v>0.7477199074074075</v>
      </c>
      <c r="D490" s="163" t="s">
        <v>1081</v>
      </c>
      <c r="E490" s="432" t="s">
        <v>16</v>
      </c>
      <c r="F490" s="409" t="s">
        <v>136</v>
      </c>
      <c r="G490" s="165" t="s">
        <v>43</v>
      </c>
      <c r="H490" s="165" t="s">
        <v>227</v>
      </c>
      <c r="I490" s="165" t="s">
        <v>1082</v>
      </c>
      <c r="J490" s="165" t="s">
        <v>1083</v>
      </c>
      <c r="K490" s="163" t="s">
        <v>1082</v>
      </c>
      <c r="L490" s="163"/>
      <c r="M490" s="163"/>
      <c r="N490" s="336" t="s">
        <v>1084</v>
      </c>
      <c r="O490" s="254">
        <v>6.0</v>
      </c>
      <c r="P490" s="255">
        <v>1.0</v>
      </c>
      <c r="Q490" s="284">
        <v>4.0</v>
      </c>
      <c r="R490" s="285">
        <v>1.0</v>
      </c>
      <c r="S490" s="172"/>
      <c r="T490" s="173"/>
      <c r="U490" s="174"/>
      <c r="V490" s="175"/>
      <c r="W490" s="176"/>
      <c r="X490" s="176"/>
      <c r="Y490" s="182">
        <v>0.0</v>
      </c>
      <c r="Z490" s="178">
        <v>0.0</v>
      </c>
      <c r="AA490" s="179" t="s">
        <v>132</v>
      </c>
      <c r="AB490" s="180">
        <v>1.0</v>
      </c>
      <c r="AC490" s="181">
        <v>0.7430092592592593</v>
      </c>
      <c r="AD490" s="182" t="s">
        <v>140</v>
      </c>
      <c r="AE490" s="183" t="s">
        <v>132</v>
      </c>
      <c r="AF490" s="165" t="s">
        <v>166</v>
      </c>
      <c r="AG490" s="183">
        <v>1.02</v>
      </c>
      <c r="AH490" s="446">
        <v>49.99</v>
      </c>
      <c r="AI490" s="185">
        <v>2.0</v>
      </c>
      <c r="AJ490" s="183">
        <v>0.0</v>
      </c>
      <c r="AK490" s="186">
        <v>-2.0</v>
      </c>
      <c r="AL490" s="114"/>
      <c r="AM490" s="188">
        <f>AK490+AM487</f>
        <v>2051.57</v>
      </c>
      <c r="AN490" s="189">
        <f>IF(AM490&gt;AN487,AM490,AN487)</f>
        <v>2072.03</v>
      </c>
      <c r="AO490" s="189">
        <f>AM490-AN490</f>
        <v>-20.46</v>
      </c>
      <c r="AP490" s="190">
        <f>AO490/AN490</f>
        <v>-0.009874374406</v>
      </c>
      <c r="AQ490" s="191">
        <f>AK490/AI490</f>
        <v>-1</v>
      </c>
      <c r="AR490" s="116"/>
      <c r="AS490" s="98"/>
      <c r="AT490" s="98"/>
      <c r="AU490" s="98"/>
      <c r="AV490" s="98"/>
      <c r="AW490" s="98"/>
      <c r="AX490" s="98"/>
      <c r="AY490" s="98"/>
      <c r="AZ490" s="98"/>
      <c r="BA490" s="98"/>
      <c r="BB490" s="98"/>
      <c r="BC490" s="98"/>
      <c r="BD490" s="98"/>
      <c r="BE490" s="98"/>
      <c r="BF490" s="98"/>
      <c r="BG490" s="98"/>
      <c r="BH490" s="98"/>
      <c r="BI490" s="98"/>
      <c r="BJ490" s="98"/>
      <c r="BK490" s="98"/>
      <c r="BL490" s="98"/>
      <c r="BM490" s="98"/>
      <c r="BN490" s="98"/>
    </row>
    <row r="491">
      <c r="A491" s="485" t="b">
        <v>0</v>
      </c>
      <c r="B491" s="128"/>
      <c r="C491" s="129"/>
      <c r="D491" s="130"/>
      <c r="E491" s="131"/>
      <c r="F491" s="132"/>
      <c r="G491" s="132"/>
      <c r="H491" s="132" t="str">
        <f>VLOOKUP(H490,VALIDATION!F:G,2,false)</f>
        <v>61fe7f9da4eaad5dc9770833</v>
      </c>
      <c r="I491" s="133">
        <v>2.3</v>
      </c>
      <c r="J491" s="133">
        <v>1.7</v>
      </c>
      <c r="K491" s="130"/>
      <c r="L491" s="130"/>
      <c r="M491" s="130"/>
      <c r="N491" s="195"/>
      <c r="O491" s="168">
        <v>6.0</v>
      </c>
      <c r="P491" s="169">
        <v>1.0</v>
      </c>
      <c r="Q491" s="294">
        <v>4.0</v>
      </c>
      <c r="R491" s="295">
        <v>1.0</v>
      </c>
      <c r="S491" s="198"/>
      <c r="T491" s="199"/>
      <c r="U491" s="200"/>
      <c r="V491" s="201"/>
      <c r="W491" s="202"/>
      <c r="X491" s="202"/>
      <c r="Y491" s="206">
        <v>15.0</v>
      </c>
      <c r="Z491" s="204">
        <v>0.0</v>
      </c>
      <c r="AA491" s="140"/>
      <c r="AB491" s="141">
        <v>2.0</v>
      </c>
      <c r="AC491" s="142">
        <v>0.7430324074074074</v>
      </c>
      <c r="AD491" s="206" t="s">
        <v>140</v>
      </c>
      <c r="AE491" s="207" t="s">
        <v>132</v>
      </c>
      <c r="AF491" s="133" t="s">
        <v>166</v>
      </c>
      <c r="AG491" s="207">
        <v>1.01</v>
      </c>
      <c r="AH491" s="449">
        <v>99.99</v>
      </c>
      <c r="AI491" s="146"/>
      <c r="AJ491" s="144"/>
      <c r="AK491" s="147"/>
      <c r="AL491" s="114"/>
      <c r="AM491" s="211"/>
      <c r="AN491" s="132"/>
      <c r="AO491" s="132"/>
      <c r="AP491" s="149"/>
      <c r="AQ491" s="150"/>
      <c r="AR491" s="149"/>
      <c r="AS491" s="132"/>
      <c r="AT491" s="132"/>
      <c r="AU491" s="132"/>
      <c r="AV491" s="132"/>
      <c r="AW491" s="132"/>
      <c r="AX491" s="132"/>
      <c r="AY491" s="132"/>
      <c r="AZ491" s="132"/>
      <c r="BA491" s="132"/>
      <c r="BB491" s="132"/>
      <c r="BC491" s="132"/>
      <c r="BD491" s="132"/>
      <c r="BE491" s="132"/>
      <c r="BF491" s="132"/>
      <c r="BG491" s="132"/>
      <c r="BH491" s="132"/>
      <c r="BI491" s="132"/>
      <c r="BJ491" s="132"/>
      <c r="BK491" s="132"/>
      <c r="BL491" s="132"/>
      <c r="BM491" s="132"/>
      <c r="BN491" s="132"/>
    </row>
    <row r="492">
      <c r="A492" s="484" t="b">
        <v>0</v>
      </c>
      <c r="B492" s="94"/>
      <c r="C492" s="95"/>
      <c r="D492" s="96"/>
      <c r="E492" s="97"/>
      <c r="F492" s="98"/>
      <c r="G492" s="98"/>
      <c r="H492" s="98"/>
      <c r="I492" s="98"/>
      <c r="J492" s="98"/>
      <c r="K492" s="96"/>
      <c r="L492" s="96"/>
      <c r="M492" s="96"/>
      <c r="N492" s="270"/>
      <c r="O492" s="369"/>
      <c r="P492" s="370"/>
      <c r="Q492" s="196"/>
      <c r="R492" s="197"/>
      <c r="S492" s="198"/>
      <c r="T492" s="199"/>
      <c r="U492" s="200"/>
      <c r="V492" s="201"/>
      <c r="W492" s="202"/>
      <c r="X492" s="202"/>
      <c r="Y492" s="109"/>
      <c r="Z492" s="280"/>
      <c r="AA492" s="106"/>
      <c r="AB492" s="281"/>
      <c r="AC492" s="282"/>
      <c r="AD492" s="273" t="s">
        <v>142</v>
      </c>
      <c r="AE492" s="110"/>
      <c r="AF492" s="99"/>
      <c r="AG492" s="110"/>
      <c r="AH492" s="427"/>
      <c r="AI492" s="112"/>
      <c r="AJ492" s="110"/>
      <c r="AK492" s="113"/>
      <c r="AL492" s="114"/>
      <c r="AM492" s="278"/>
      <c r="AN492" s="98"/>
      <c r="AO492" s="98"/>
      <c r="AP492" s="116"/>
      <c r="AQ492" s="117"/>
      <c r="AR492" s="116"/>
      <c r="AS492" s="98"/>
      <c r="AT492" s="98"/>
      <c r="AU492" s="98"/>
      <c r="AV492" s="98"/>
      <c r="AW492" s="98"/>
      <c r="AX492" s="98"/>
      <c r="AY492" s="98"/>
      <c r="AZ492" s="98"/>
      <c r="BA492" s="98"/>
      <c r="BB492" s="98"/>
      <c r="BC492" s="98"/>
      <c r="BD492" s="98"/>
      <c r="BE492" s="98"/>
      <c r="BF492" s="98"/>
      <c r="BG492" s="98"/>
      <c r="BH492" s="98"/>
      <c r="BI492" s="98"/>
      <c r="BJ492" s="98"/>
      <c r="BK492" s="98"/>
      <c r="BL492" s="98"/>
      <c r="BM492" s="98"/>
      <c r="BN492" s="98"/>
    </row>
    <row r="493">
      <c r="A493" s="616" t="b">
        <v>0</v>
      </c>
      <c r="B493" s="247">
        <v>44606.0</v>
      </c>
      <c r="C493" s="248">
        <v>0.7436458333333333</v>
      </c>
      <c r="D493" s="249" t="s">
        <v>1085</v>
      </c>
      <c r="E493" s="517" t="s">
        <v>16</v>
      </c>
      <c r="F493" s="415" t="s">
        <v>136</v>
      </c>
      <c r="G493" s="251" t="s">
        <v>45</v>
      </c>
      <c r="H493" s="251" t="s">
        <v>711</v>
      </c>
      <c r="I493" s="251" t="s">
        <v>712</v>
      </c>
      <c r="J493" s="251" t="s">
        <v>556</v>
      </c>
      <c r="K493" s="249" t="s">
        <v>712</v>
      </c>
      <c r="L493" s="249"/>
      <c r="M493" s="249"/>
      <c r="N493" s="286" t="s">
        <v>1086</v>
      </c>
      <c r="O493" s="254">
        <v>7.0</v>
      </c>
      <c r="P493" s="255">
        <v>6.0</v>
      </c>
      <c r="Q493" s="284">
        <v>4.0</v>
      </c>
      <c r="R493" s="285">
        <v>3.0</v>
      </c>
      <c r="S493" s="172"/>
      <c r="T493" s="173"/>
      <c r="U493" s="174"/>
      <c r="V493" s="175"/>
      <c r="W493" s="176"/>
      <c r="X493" s="176"/>
      <c r="Y493" s="260">
        <v>0.0</v>
      </c>
      <c r="Z493" s="256">
        <v>0.0</v>
      </c>
      <c r="AA493" s="257" t="s">
        <v>132</v>
      </c>
      <c r="AB493" s="258">
        <v>1.0</v>
      </c>
      <c r="AC493" s="259">
        <v>0.7389467592592592</v>
      </c>
      <c r="AD493" s="260" t="s">
        <v>140</v>
      </c>
      <c r="AE493" s="261" t="s">
        <v>132</v>
      </c>
      <c r="AF493" s="251" t="s">
        <v>166</v>
      </c>
      <c r="AG493" s="261">
        <v>1.05</v>
      </c>
      <c r="AH493" s="464">
        <v>59.99</v>
      </c>
      <c r="AI493" s="263">
        <v>3.0</v>
      </c>
      <c r="AJ493" s="261">
        <v>0.0</v>
      </c>
      <c r="AK493" s="264">
        <v>-3.0</v>
      </c>
      <c r="AL493" s="114"/>
      <c r="AM493" s="265">
        <f>AK493+AM490</f>
        <v>2048.57</v>
      </c>
      <c r="AN493" s="266">
        <f>IF(AM493&gt;AN490,AM493,AN490)</f>
        <v>2072.03</v>
      </c>
      <c r="AO493" s="266">
        <f>AM493-AN493</f>
        <v>-23.46</v>
      </c>
      <c r="AP493" s="267">
        <f>AO493/AN493</f>
        <v>-0.01132222989</v>
      </c>
      <c r="AQ493" s="268">
        <f>AK493/AI493</f>
        <v>-1</v>
      </c>
      <c r="AR493" s="149"/>
      <c r="AS493" s="132"/>
      <c r="AT493" s="132"/>
      <c r="AU493" s="132"/>
      <c r="AV493" s="132"/>
      <c r="AW493" s="132"/>
      <c r="AX493" s="132"/>
      <c r="AY493" s="132"/>
      <c r="AZ493" s="132"/>
      <c r="BA493" s="132"/>
      <c r="BB493" s="132"/>
      <c r="BC493" s="132"/>
      <c r="BD493" s="132"/>
      <c r="BE493" s="132"/>
      <c r="BF493" s="132"/>
      <c r="BG493" s="132"/>
      <c r="BH493" s="132"/>
      <c r="BI493" s="132"/>
      <c r="BJ493" s="132"/>
      <c r="BK493" s="132"/>
      <c r="BL493" s="132"/>
      <c r="BM493" s="132"/>
      <c r="BN493" s="132"/>
    </row>
    <row r="494">
      <c r="A494" s="614" t="b">
        <v>0</v>
      </c>
      <c r="B494" s="215"/>
      <c r="C494" s="733"/>
      <c r="D494" s="217"/>
      <c r="E494" s="218"/>
      <c r="F494" s="219"/>
      <c r="G494" s="219"/>
      <c r="H494" s="98" t="str">
        <f>VLOOKUP(H493,VALIDATION!F:G,2,false)</f>
        <v>6207de57491a9e6912ca551e</v>
      </c>
      <c r="I494" s="237">
        <v>1.55</v>
      </c>
      <c r="J494" s="237">
        <v>2.9</v>
      </c>
      <c r="K494" s="217"/>
      <c r="L494" s="217"/>
      <c r="M494" s="217"/>
      <c r="N494" s="287"/>
      <c r="O494" s="221">
        <v>7.0</v>
      </c>
      <c r="P494" s="222">
        <v>6.0</v>
      </c>
      <c r="Q494" s="298">
        <v>6.0</v>
      </c>
      <c r="R494" s="299">
        <v>3.0</v>
      </c>
      <c r="S494" s="225"/>
      <c r="T494" s="226"/>
      <c r="U494" s="227"/>
      <c r="V494" s="228"/>
      <c r="W494" s="229"/>
      <c r="X494" s="229"/>
      <c r="Y494" s="302"/>
      <c r="Z494" s="231"/>
      <c r="AA494" s="232"/>
      <c r="AB494" s="233"/>
      <c r="AC494" s="234"/>
      <c r="AD494" s="235" t="s">
        <v>142</v>
      </c>
      <c r="AE494" s="236"/>
      <c r="AF494" s="237"/>
      <c r="AG494" s="236"/>
      <c r="AH494" s="463"/>
      <c r="AI494" s="390"/>
      <c r="AJ494" s="236"/>
      <c r="AK494" s="391"/>
      <c r="AL494" s="114"/>
      <c r="AM494" s="278"/>
      <c r="AN494" s="98"/>
      <c r="AO494" s="98"/>
      <c r="AP494" s="116"/>
      <c r="AQ494" s="117"/>
      <c r="AR494" s="116"/>
      <c r="AS494" s="98"/>
      <c r="AT494" s="98"/>
      <c r="AU494" s="98"/>
      <c r="AV494" s="98"/>
      <c r="AW494" s="98"/>
      <c r="AX494" s="98"/>
      <c r="AY494" s="98"/>
      <c r="AZ494" s="98"/>
      <c r="BA494" s="98"/>
      <c r="BB494" s="98"/>
      <c r="BC494" s="98"/>
      <c r="BD494" s="98"/>
      <c r="BE494" s="98"/>
      <c r="BF494" s="98"/>
      <c r="BG494" s="98"/>
      <c r="BH494" s="98"/>
      <c r="BI494" s="98"/>
      <c r="BJ494" s="98"/>
      <c r="BK494" s="98"/>
      <c r="BL494" s="98"/>
      <c r="BM494" s="98"/>
      <c r="BN494" s="98"/>
    </row>
    <row r="495">
      <c r="A495" s="485" t="b">
        <v>0</v>
      </c>
      <c r="B495" s="247">
        <v>44606.0</v>
      </c>
      <c r="C495" s="248">
        <v>0.8608796296296296</v>
      </c>
      <c r="D495" s="249" t="s">
        <v>1087</v>
      </c>
      <c r="E495" s="517" t="s">
        <v>16</v>
      </c>
      <c r="F495" s="415" t="s">
        <v>136</v>
      </c>
      <c r="G495" s="251" t="s">
        <v>44</v>
      </c>
      <c r="H495" s="251" t="s">
        <v>293</v>
      </c>
      <c r="I495" s="251" t="s">
        <v>1088</v>
      </c>
      <c r="J495" s="251" t="s">
        <v>555</v>
      </c>
      <c r="K495" s="249" t="s">
        <v>555</v>
      </c>
      <c r="L495" s="249"/>
      <c r="M495" s="249"/>
      <c r="N495" s="286" t="s">
        <v>1076</v>
      </c>
      <c r="O495" s="254">
        <v>6.0</v>
      </c>
      <c r="P495" s="255">
        <v>5.0</v>
      </c>
      <c r="Q495" s="170"/>
      <c r="R495" s="171"/>
      <c r="S495" s="172"/>
      <c r="T495" s="173"/>
      <c r="U495" s="174"/>
      <c r="V495" s="175"/>
      <c r="W495" s="176"/>
      <c r="X495" s="176"/>
      <c r="Y495" s="260">
        <v>0.0</v>
      </c>
      <c r="Z495" s="256">
        <v>0.0</v>
      </c>
      <c r="AA495" s="257" t="s">
        <v>133</v>
      </c>
      <c r="AB495" s="258">
        <v>1.0</v>
      </c>
      <c r="AC495" s="259">
        <v>0.8608796296296296</v>
      </c>
      <c r="AD495" s="260" t="s">
        <v>140</v>
      </c>
      <c r="AE495" s="261" t="s">
        <v>133</v>
      </c>
      <c r="AF495" s="251" t="s">
        <v>166</v>
      </c>
      <c r="AG495" s="261">
        <v>1.49</v>
      </c>
      <c r="AH495" s="464">
        <v>20.4</v>
      </c>
      <c r="AI495" s="263">
        <v>10.0</v>
      </c>
      <c r="AJ495" s="261">
        <v>0.0</v>
      </c>
      <c r="AK495" s="264">
        <v>-0.86</v>
      </c>
      <c r="AL495" s="114"/>
      <c r="AM495" s="265">
        <f>AK495+AM493</f>
        <v>2047.71</v>
      </c>
      <c r="AN495" s="266">
        <f>IF(AM495&gt;AN493,AM495,AN493)</f>
        <v>2072.03</v>
      </c>
      <c r="AO495" s="266">
        <f>AM495-AN495</f>
        <v>-24.32</v>
      </c>
      <c r="AP495" s="267">
        <f>AO495/AN495</f>
        <v>-0.0117372818</v>
      </c>
      <c r="AQ495" s="268">
        <f>AK495/AI495</f>
        <v>-0.086</v>
      </c>
      <c r="AR495" s="149"/>
      <c r="AS495" s="132"/>
      <c r="AT495" s="132"/>
      <c r="AU495" s="132"/>
      <c r="AV495" s="132"/>
      <c r="AW495" s="132"/>
      <c r="AX495" s="132"/>
      <c r="AY495" s="132"/>
      <c r="AZ495" s="132"/>
      <c r="BA495" s="132"/>
      <c r="BB495" s="132"/>
      <c r="BC495" s="132"/>
      <c r="BD495" s="132"/>
      <c r="BE495" s="132"/>
      <c r="BF495" s="132"/>
      <c r="BG495" s="132"/>
      <c r="BH495" s="132"/>
      <c r="BI495" s="132"/>
      <c r="BJ495" s="132"/>
      <c r="BK495" s="132"/>
      <c r="BL495" s="132"/>
      <c r="BM495" s="132"/>
      <c r="BN495" s="132"/>
    </row>
    <row r="496">
      <c r="A496" s="484" t="b">
        <v>0</v>
      </c>
      <c r="B496" s="94"/>
      <c r="C496" s="95"/>
      <c r="D496" s="96"/>
      <c r="E496" s="97"/>
      <c r="F496" s="98"/>
      <c r="G496" s="98"/>
      <c r="H496" s="98" t="str">
        <f>VLOOKUP(H495,VALIDATION!F:G,2,false)</f>
        <v>6207de9d491a9e6912ca5530</v>
      </c>
      <c r="I496" s="99">
        <v>1.37</v>
      </c>
      <c r="J496" s="99">
        <v>3.6</v>
      </c>
      <c r="K496" s="96"/>
      <c r="L496" s="96"/>
      <c r="M496" s="96"/>
      <c r="N496" s="270"/>
      <c r="O496" s="168">
        <v>6.0</v>
      </c>
      <c r="P496" s="169">
        <v>6.0</v>
      </c>
      <c r="Q496" s="196"/>
      <c r="R496" s="197"/>
      <c r="S496" s="198"/>
      <c r="T496" s="199"/>
      <c r="U496" s="200"/>
      <c r="V496" s="201"/>
      <c r="W496" s="202"/>
      <c r="X496" s="202"/>
      <c r="Y496" s="273">
        <v>0.0</v>
      </c>
      <c r="Z496" s="271">
        <v>0.0</v>
      </c>
      <c r="AA496" s="272" t="s">
        <v>132</v>
      </c>
      <c r="AB496" s="107">
        <v>2.0</v>
      </c>
      <c r="AC496" s="108">
        <v>0.8649768518518518</v>
      </c>
      <c r="AD496" s="273" t="s">
        <v>179</v>
      </c>
      <c r="AE496" s="274" t="s">
        <v>133</v>
      </c>
      <c r="AF496" s="99" t="s">
        <v>133</v>
      </c>
      <c r="AG496" s="274">
        <v>1.43</v>
      </c>
      <c r="AH496" s="411">
        <v>21.26</v>
      </c>
      <c r="AI496" s="112"/>
      <c r="AJ496" s="110"/>
      <c r="AK496" s="113"/>
      <c r="AL496" s="114"/>
      <c r="AM496" s="278"/>
      <c r="AN496" s="98"/>
      <c r="AO496" s="98"/>
      <c r="AP496" s="116"/>
      <c r="AQ496" s="117"/>
      <c r="AR496" s="116"/>
      <c r="AS496" s="98"/>
      <c r="AT496" s="98"/>
      <c r="AU496" s="98"/>
      <c r="AV496" s="98"/>
      <c r="AW496" s="98"/>
      <c r="AX496" s="98"/>
      <c r="AY496" s="98"/>
      <c r="AZ496" s="98"/>
      <c r="BA496" s="98"/>
      <c r="BB496" s="98"/>
      <c r="BC496" s="98"/>
      <c r="BD496" s="98"/>
      <c r="BE496" s="98"/>
      <c r="BF496" s="98"/>
      <c r="BG496" s="98"/>
      <c r="BH496" s="98"/>
      <c r="BI496" s="98"/>
      <c r="BJ496" s="98"/>
      <c r="BK496" s="98"/>
      <c r="BL496" s="98"/>
      <c r="BM496" s="98"/>
      <c r="BN496" s="98"/>
    </row>
    <row r="497">
      <c r="A497" s="485" t="b">
        <v>0</v>
      </c>
      <c r="B497" s="313"/>
      <c r="C497" s="314"/>
      <c r="D497" s="315"/>
      <c r="E497" s="316"/>
      <c r="F497" s="317"/>
      <c r="G497" s="317"/>
      <c r="H497" s="317"/>
      <c r="I497" s="317"/>
      <c r="J497" s="317"/>
      <c r="K497" s="315"/>
      <c r="L497" s="315"/>
      <c r="M497" s="315"/>
      <c r="N497" s="383"/>
      <c r="O497" s="221">
        <v>6.0</v>
      </c>
      <c r="P497" s="222">
        <v>7.0</v>
      </c>
      <c r="Q497" s="298">
        <v>3.0</v>
      </c>
      <c r="R497" s="299">
        <v>6.0</v>
      </c>
      <c r="S497" s="225"/>
      <c r="T497" s="226"/>
      <c r="U497" s="227"/>
      <c r="V497" s="228"/>
      <c r="W497" s="229"/>
      <c r="X497" s="229"/>
      <c r="Y497" s="342"/>
      <c r="Z497" s="323"/>
      <c r="AA497" s="324"/>
      <c r="AB497" s="343"/>
      <c r="AC497" s="326"/>
      <c r="AD497" s="322" t="s">
        <v>142</v>
      </c>
      <c r="AE497" s="327"/>
      <c r="AF497" s="328"/>
      <c r="AG497" s="327"/>
      <c r="AH497" s="444"/>
      <c r="AI497" s="384"/>
      <c r="AJ497" s="327"/>
      <c r="AK497" s="385"/>
      <c r="AL497" s="114"/>
      <c r="AM497" s="211"/>
      <c r="AN497" s="132"/>
      <c r="AO497" s="132"/>
      <c r="AP497" s="149"/>
      <c r="AQ497" s="150"/>
      <c r="AR497" s="149"/>
      <c r="AS497" s="132"/>
      <c r="AT497" s="132"/>
      <c r="AU497" s="132"/>
      <c r="AV497" s="132"/>
      <c r="AW497" s="132"/>
      <c r="AX497" s="132"/>
      <c r="AY497" s="132"/>
      <c r="AZ497" s="132"/>
      <c r="BA497" s="132"/>
      <c r="BB497" s="132"/>
      <c r="BC497" s="132"/>
      <c r="BD497" s="132"/>
      <c r="BE497" s="132"/>
      <c r="BF497" s="132"/>
      <c r="BG497" s="132"/>
      <c r="BH497" s="132"/>
      <c r="BI497" s="132"/>
      <c r="BJ497" s="132"/>
      <c r="BK497" s="132"/>
      <c r="BL497" s="132"/>
      <c r="BM497" s="132"/>
      <c r="BN497" s="132"/>
    </row>
    <row r="498">
      <c r="A498" s="484" t="b">
        <v>0</v>
      </c>
      <c r="B498" s="161">
        <v>44606.0</v>
      </c>
      <c r="C498" s="162">
        <v>0.9703935185185185</v>
      </c>
      <c r="D498" s="163" t="s">
        <v>1089</v>
      </c>
      <c r="E498" s="432" t="s">
        <v>16</v>
      </c>
      <c r="F498" s="409" t="s">
        <v>136</v>
      </c>
      <c r="G498" s="165" t="s">
        <v>42</v>
      </c>
      <c r="H498" s="165" t="s">
        <v>283</v>
      </c>
      <c r="I498" s="165" t="s">
        <v>1090</v>
      </c>
      <c r="J498" s="165" t="s">
        <v>1091</v>
      </c>
      <c r="K498" s="163" t="s">
        <v>1091</v>
      </c>
      <c r="L498" s="163"/>
      <c r="M498" s="163"/>
      <c r="N498" s="336" t="s">
        <v>860</v>
      </c>
      <c r="O498" s="254">
        <v>6.0</v>
      </c>
      <c r="P498" s="255">
        <v>6.0</v>
      </c>
      <c r="Q498" s="170"/>
      <c r="R498" s="171"/>
      <c r="S498" s="172"/>
      <c r="T498" s="173"/>
      <c r="U498" s="174"/>
      <c r="V498" s="175"/>
      <c r="W498" s="176"/>
      <c r="X498" s="176"/>
      <c r="Y498" s="182">
        <v>5.0</v>
      </c>
      <c r="Z498" s="178">
        <v>1.0</v>
      </c>
      <c r="AA498" s="179" t="s">
        <v>133</v>
      </c>
      <c r="AB498" s="180">
        <v>1.0</v>
      </c>
      <c r="AC498" s="181">
        <v>0.8909259259259259</v>
      </c>
      <c r="AD498" s="182" t="s">
        <v>140</v>
      </c>
      <c r="AE498" s="183" t="s">
        <v>132</v>
      </c>
      <c r="AF498" s="165" t="s">
        <v>166</v>
      </c>
      <c r="AG498" s="183">
        <v>1.26</v>
      </c>
      <c r="AH498" s="446">
        <v>28.84</v>
      </c>
      <c r="AI498" s="185">
        <v>15.0</v>
      </c>
      <c r="AJ498" s="183">
        <v>0.0</v>
      </c>
      <c r="AK498" s="186">
        <v>-1.19</v>
      </c>
      <c r="AL498" s="114"/>
      <c r="AM498" s="188">
        <f>AK498+AM495</f>
        <v>2046.52</v>
      </c>
      <c r="AN498" s="189">
        <f>IF(AM498&gt;AN495,AM498,AN495)</f>
        <v>2072.03</v>
      </c>
      <c r="AO498" s="189">
        <f>AM498-AN498</f>
        <v>-25.51</v>
      </c>
      <c r="AP498" s="190">
        <f>AO498/AN498</f>
        <v>-0.01231159781</v>
      </c>
      <c r="AQ498" s="191">
        <f>AK498/AI498</f>
        <v>-0.07933333333</v>
      </c>
      <c r="AR498" s="116"/>
      <c r="AS498" s="98"/>
      <c r="AT498" s="98"/>
      <c r="AU498" s="98"/>
      <c r="AV498" s="98"/>
      <c r="AW498" s="98"/>
      <c r="AX498" s="98"/>
      <c r="AY498" s="98"/>
      <c r="AZ498" s="98"/>
      <c r="BA498" s="98"/>
      <c r="BB498" s="98"/>
      <c r="BC498" s="98"/>
      <c r="BD498" s="98"/>
      <c r="BE498" s="98"/>
      <c r="BF498" s="98"/>
      <c r="BG498" s="98"/>
      <c r="BH498" s="98"/>
      <c r="BI498" s="98"/>
      <c r="BJ498" s="98"/>
      <c r="BK498" s="98"/>
      <c r="BL498" s="98"/>
      <c r="BM498" s="98"/>
      <c r="BN498" s="98"/>
    </row>
    <row r="499">
      <c r="A499" s="485" t="b">
        <v>0</v>
      </c>
      <c r="B499" s="128"/>
      <c r="C499" s="129"/>
      <c r="D499" s="130"/>
      <c r="E499" s="131"/>
      <c r="F499" s="132"/>
      <c r="G499" s="132"/>
      <c r="H499" s="132" t="str">
        <f>VLOOKUP(H498,VALIDATION!F:G,2,false)</f>
        <v>6207de7b491a9e6912ca5529</v>
      </c>
      <c r="I499" s="133">
        <v>1.58</v>
      </c>
      <c r="J499" s="133">
        <v>2.74</v>
      </c>
      <c r="K499" s="130"/>
      <c r="L499" s="130"/>
      <c r="M499" s="130"/>
      <c r="N499" s="195"/>
      <c r="O499" s="303">
        <v>6.0</v>
      </c>
      <c r="P499" s="304">
        <v>6.0</v>
      </c>
      <c r="Q499" s="196"/>
      <c r="R499" s="197"/>
      <c r="S499" s="198"/>
      <c r="T499" s="199"/>
      <c r="U499" s="200"/>
      <c r="V499" s="201"/>
      <c r="W499" s="202"/>
      <c r="X499" s="202"/>
      <c r="Y499" s="376">
        <v>5.0</v>
      </c>
      <c r="Z499" s="377">
        <v>1.0</v>
      </c>
      <c r="AA499" s="205" t="s">
        <v>133</v>
      </c>
      <c r="AB499" s="141">
        <v>2.0</v>
      </c>
      <c r="AC499" s="142">
        <v>0.8909837962962963</v>
      </c>
      <c r="AD499" s="206" t="s">
        <v>140</v>
      </c>
      <c r="AE499" s="207" t="s">
        <v>132</v>
      </c>
      <c r="AF499" s="133" t="s">
        <v>166</v>
      </c>
      <c r="AG499" s="207">
        <v>1.25</v>
      </c>
      <c r="AH499" s="449">
        <v>30.0</v>
      </c>
      <c r="AI499" s="146"/>
      <c r="AJ499" s="144"/>
      <c r="AK499" s="147"/>
      <c r="AL499" s="114"/>
      <c r="AM499" s="211"/>
      <c r="AN499" s="132"/>
      <c r="AO499" s="132"/>
      <c r="AP499" s="149"/>
      <c r="AQ499" s="150"/>
      <c r="AR499" s="149"/>
      <c r="AS499" s="132"/>
      <c r="AT499" s="132"/>
      <c r="AU499" s="132"/>
      <c r="AV499" s="132"/>
      <c r="AW499" s="132"/>
      <c r="AX499" s="132"/>
      <c r="AY499" s="132"/>
      <c r="AZ499" s="132"/>
      <c r="BA499" s="132"/>
      <c r="BB499" s="132"/>
      <c r="BC499" s="132"/>
      <c r="BD499" s="132"/>
      <c r="BE499" s="132"/>
      <c r="BF499" s="132"/>
      <c r="BG499" s="132"/>
      <c r="BH499" s="132"/>
      <c r="BI499" s="132"/>
      <c r="BJ499" s="132"/>
      <c r="BK499" s="132"/>
      <c r="BL499" s="132"/>
      <c r="BM499" s="132"/>
      <c r="BN499" s="132"/>
    </row>
    <row r="500">
      <c r="A500" s="484" t="b">
        <v>0</v>
      </c>
      <c r="B500" s="94"/>
      <c r="C500" s="95"/>
      <c r="D500" s="96"/>
      <c r="E500" s="97"/>
      <c r="F500" s="98"/>
      <c r="G500" s="98"/>
      <c r="H500" s="98"/>
      <c r="I500" s="98"/>
      <c r="J500" s="98"/>
      <c r="K500" s="96"/>
      <c r="L500" s="96"/>
      <c r="M500" s="96"/>
      <c r="N500" s="270"/>
      <c r="O500" s="168">
        <v>7.0</v>
      </c>
      <c r="P500" s="169">
        <v>6.0</v>
      </c>
      <c r="Q500" s="196"/>
      <c r="R500" s="197"/>
      <c r="S500" s="198"/>
      <c r="T500" s="199"/>
      <c r="U500" s="200"/>
      <c r="V500" s="201"/>
      <c r="W500" s="202"/>
      <c r="X500" s="202"/>
      <c r="Y500" s="273">
        <v>0.0</v>
      </c>
      <c r="Z500" s="271">
        <v>0.0</v>
      </c>
      <c r="AA500" s="272" t="s">
        <v>133</v>
      </c>
      <c r="AB500" s="107">
        <v>3.0</v>
      </c>
      <c r="AC500" s="108">
        <v>0.8924537037037037</v>
      </c>
      <c r="AD500" s="273" t="s">
        <v>179</v>
      </c>
      <c r="AE500" s="274" t="s">
        <v>132</v>
      </c>
      <c r="AF500" s="99" t="s">
        <v>133</v>
      </c>
      <c r="AG500" s="274">
        <v>1.23</v>
      </c>
      <c r="AH500" s="411">
        <v>60.03</v>
      </c>
      <c r="AI500" s="112"/>
      <c r="AJ500" s="110"/>
      <c r="AK500" s="113"/>
      <c r="AL500" s="114"/>
      <c r="AM500" s="278"/>
      <c r="AN500" s="98"/>
      <c r="AO500" s="98"/>
      <c r="AP500" s="116"/>
      <c r="AQ500" s="117"/>
      <c r="AR500" s="116"/>
      <c r="AS500" s="98"/>
      <c r="AT500" s="98"/>
      <c r="AU500" s="98"/>
      <c r="AV500" s="98"/>
      <c r="AW500" s="98"/>
      <c r="AX500" s="98"/>
      <c r="AY500" s="98"/>
      <c r="AZ500" s="98"/>
      <c r="BA500" s="98"/>
      <c r="BB500" s="98"/>
      <c r="BC500" s="98"/>
      <c r="BD500" s="98"/>
      <c r="BE500" s="98"/>
      <c r="BF500" s="98"/>
      <c r="BG500" s="98"/>
      <c r="BH500" s="98"/>
      <c r="BI500" s="98"/>
      <c r="BJ500" s="98"/>
      <c r="BK500" s="98"/>
      <c r="BL500" s="98"/>
      <c r="BM500" s="98"/>
      <c r="BN500" s="98"/>
    </row>
    <row r="501">
      <c r="A501" s="485" t="b">
        <v>0</v>
      </c>
      <c r="B501" s="313"/>
      <c r="C501" s="314"/>
      <c r="D501" s="315"/>
      <c r="E501" s="316"/>
      <c r="F501" s="317"/>
      <c r="G501" s="317"/>
      <c r="H501" s="317"/>
      <c r="I501" s="317"/>
      <c r="J501" s="317"/>
      <c r="K501" s="315"/>
      <c r="L501" s="315"/>
      <c r="M501" s="315"/>
      <c r="N501" s="383"/>
      <c r="O501" s="221">
        <v>7.0</v>
      </c>
      <c r="P501" s="222">
        <v>6.0</v>
      </c>
      <c r="Q501" s="298">
        <v>6.0</v>
      </c>
      <c r="R501" s="299">
        <v>7.0</v>
      </c>
      <c r="S501" s="300">
        <v>6.0</v>
      </c>
      <c r="T501" s="301">
        <v>7.0</v>
      </c>
      <c r="U501" s="227"/>
      <c r="V501" s="228"/>
      <c r="W501" s="229"/>
      <c r="X501" s="229"/>
      <c r="Y501" s="342"/>
      <c r="Z501" s="323"/>
      <c r="AA501" s="324"/>
      <c r="AB501" s="343"/>
      <c r="AC501" s="326"/>
      <c r="AD501" s="322" t="s">
        <v>142</v>
      </c>
      <c r="AE501" s="327"/>
      <c r="AF501" s="328"/>
      <c r="AG501" s="327"/>
      <c r="AH501" s="444"/>
      <c r="AI501" s="384"/>
      <c r="AJ501" s="327"/>
      <c r="AK501" s="385"/>
      <c r="AL501" s="114"/>
      <c r="AM501" s="211"/>
      <c r="AN501" s="132"/>
      <c r="AO501" s="132"/>
      <c r="AP501" s="149"/>
      <c r="AQ501" s="150"/>
      <c r="AR501" s="149"/>
      <c r="AS501" s="132"/>
      <c r="AT501" s="132"/>
      <c r="AU501" s="132"/>
      <c r="AV501" s="132"/>
      <c r="AW501" s="132"/>
      <c r="AX501" s="132"/>
      <c r="AY501" s="132"/>
      <c r="AZ501" s="132"/>
      <c r="BA501" s="132"/>
      <c r="BB501" s="132"/>
      <c r="BC501" s="132"/>
      <c r="BD501" s="132"/>
      <c r="BE501" s="132"/>
      <c r="BF501" s="132"/>
      <c r="BG501" s="132"/>
      <c r="BH501" s="132"/>
      <c r="BI501" s="132"/>
      <c r="BJ501" s="132"/>
      <c r="BK501" s="132"/>
      <c r="BL501" s="132"/>
      <c r="BM501" s="132"/>
      <c r="BN501" s="132"/>
    </row>
    <row r="502">
      <c r="A502" s="484" t="b">
        <v>0</v>
      </c>
      <c r="B502" s="161">
        <v>44607.0</v>
      </c>
      <c r="C502" s="162">
        <v>0.6893634259259259</v>
      </c>
      <c r="D502" s="163" t="s">
        <v>1092</v>
      </c>
      <c r="E502" s="432" t="s">
        <v>16</v>
      </c>
      <c r="F502" s="409" t="s">
        <v>136</v>
      </c>
      <c r="G502" s="165" t="s">
        <v>45</v>
      </c>
      <c r="H502" s="165" t="s">
        <v>711</v>
      </c>
      <c r="I502" s="165" t="s">
        <v>1093</v>
      </c>
      <c r="J502" s="165" t="s">
        <v>1034</v>
      </c>
      <c r="K502" s="163" t="s">
        <v>1034</v>
      </c>
      <c r="L502" s="163"/>
      <c r="M502" s="163"/>
      <c r="N502" s="336" t="s">
        <v>1094</v>
      </c>
      <c r="O502" s="254">
        <v>2.0</v>
      </c>
      <c r="P502" s="255">
        <v>6.0</v>
      </c>
      <c r="Q502" s="284">
        <v>1.0</v>
      </c>
      <c r="R502" s="285">
        <v>1.0</v>
      </c>
      <c r="S502" s="172"/>
      <c r="T502" s="173"/>
      <c r="U502" s="174"/>
      <c r="V502" s="175"/>
      <c r="W502" s="176"/>
      <c r="X502" s="176"/>
      <c r="Y502" s="182">
        <v>0.0</v>
      </c>
      <c r="Z502" s="178">
        <v>0.0</v>
      </c>
      <c r="AA502" s="179" t="s">
        <v>133</v>
      </c>
      <c r="AB502" s="180">
        <v>1.0</v>
      </c>
      <c r="AC502" s="181">
        <v>0.6712152777777778</v>
      </c>
      <c r="AD502" s="182" t="s">
        <v>140</v>
      </c>
      <c r="AE502" s="183" t="s">
        <v>133</v>
      </c>
      <c r="AF502" s="165" t="s">
        <v>166</v>
      </c>
      <c r="AG502" s="183">
        <v>1.11</v>
      </c>
      <c r="AH502" s="446">
        <v>90.9</v>
      </c>
      <c r="AI502" s="185">
        <v>10.0</v>
      </c>
      <c r="AJ502" s="183">
        <v>0.0</v>
      </c>
      <c r="AK502" s="186">
        <v>-10.0</v>
      </c>
      <c r="AL502" s="114"/>
      <c r="AM502" s="188">
        <f>AK502+AM498</f>
        <v>2036.52</v>
      </c>
      <c r="AN502" s="189">
        <f>IF(AM502&gt;AN498,AM502,AN498)</f>
        <v>2072.03</v>
      </c>
      <c r="AO502" s="189">
        <f>AM502-AN502</f>
        <v>-35.51</v>
      </c>
      <c r="AP502" s="190">
        <f>AO502/AN502</f>
        <v>-0.01713778275</v>
      </c>
      <c r="AQ502" s="191">
        <f>AK502/AI502</f>
        <v>-1</v>
      </c>
      <c r="AR502" s="116"/>
      <c r="AS502" s="98"/>
      <c r="AT502" s="98"/>
      <c r="AU502" s="98"/>
      <c r="AV502" s="98"/>
      <c r="AW502" s="98"/>
      <c r="AX502" s="98"/>
      <c r="AY502" s="98"/>
      <c r="AZ502" s="98"/>
      <c r="BA502" s="98"/>
      <c r="BB502" s="98"/>
      <c r="BC502" s="98"/>
      <c r="BD502" s="98"/>
      <c r="BE502" s="98"/>
      <c r="BF502" s="98"/>
      <c r="BG502" s="98"/>
      <c r="BH502" s="98"/>
      <c r="BI502" s="98"/>
      <c r="BJ502" s="98"/>
      <c r="BK502" s="98"/>
      <c r="BL502" s="98"/>
      <c r="BM502" s="98"/>
      <c r="BN502" s="98"/>
    </row>
    <row r="503">
      <c r="A503" s="485" t="b">
        <v>0</v>
      </c>
      <c r="B503" s="313"/>
      <c r="C503" s="314"/>
      <c r="D503" s="315"/>
      <c r="E503" s="316"/>
      <c r="F503" s="317"/>
      <c r="G503" s="317"/>
      <c r="H503" s="132" t="str">
        <f>VLOOKUP(H502,VALIDATION!F:G,2,false)</f>
        <v>6207de57491a9e6912ca551e</v>
      </c>
      <c r="I503" s="328">
        <v>3.3</v>
      </c>
      <c r="J503" s="328">
        <v>1.42</v>
      </c>
      <c r="K503" s="315"/>
      <c r="L503" s="315"/>
      <c r="M503" s="315"/>
      <c r="N503" s="383"/>
      <c r="O503" s="221">
        <v>2.0</v>
      </c>
      <c r="P503" s="222">
        <v>6.0</v>
      </c>
      <c r="Q503" s="298">
        <v>2.0</v>
      </c>
      <c r="R503" s="299">
        <v>6.0</v>
      </c>
      <c r="S503" s="225"/>
      <c r="T503" s="226"/>
      <c r="U503" s="227"/>
      <c r="V503" s="228"/>
      <c r="W503" s="229"/>
      <c r="X503" s="229"/>
      <c r="Y503" s="342"/>
      <c r="Z503" s="323"/>
      <c r="AA503" s="324"/>
      <c r="AB503" s="343"/>
      <c r="AC503" s="510"/>
      <c r="AD503" s="322" t="s">
        <v>142</v>
      </c>
      <c r="AE503" s="327"/>
      <c r="AF503" s="328"/>
      <c r="AG503" s="327"/>
      <c r="AH503" s="444"/>
      <c r="AI503" s="384"/>
      <c r="AJ503" s="327"/>
      <c r="AK503" s="385"/>
      <c r="AL503" s="114"/>
      <c r="AM503" s="211"/>
      <c r="AN503" s="132"/>
      <c r="AO503" s="132"/>
      <c r="AP503" s="149"/>
      <c r="AQ503" s="150"/>
      <c r="AR503" s="149"/>
      <c r="AS503" s="132"/>
      <c r="AT503" s="132"/>
      <c r="AU503" s="132"/>
      <c r="AV503" s="132"/>
      <c r="AW503" s="132"/>
      <c r="AX503" s="132"/>
      <c r="AY503" s="132"/>
      <c r="AZ503" s="132"/>
      <c r="BA503" s="132"/>
      <c r="BB503" s="132"/>
      <c r="BC503" s="132"/>
      <c r="BD503" s="132"/>
      <c r="BE503" s="132"/>
      <c r="BF503" s="132"/>
      <c r="BG503" s="132"/>
      <c r="BH503" s="132"/>
      <c r="BI503" s="132"/>
      <c r="BJ503" s="132"/>
      <c r="BK503" s="132"/>
      <c r="BL503" s="132"/>
      <c r="BM503" s="132"/>
      <c r="BN503" s="132"/>
    </row>
    <row r="504">
      <c r="A504" s="484" t="b">
        <v>0</v>
      </c>
      <c r="B504" s="161">
        <v>44607.0</v>
      </c>
      <c r="C504" s="162">
        <v>0.6893634259259259</v>
      </c>
      <c r="D504" s="163" t="s">
        <v>1092</v>
      </c>
      <c r="E504" s="432" t="s">
        <v>16</v>
      </c>
      <c r="F504" s="409" t="s">
        <v>136</v>
      </c>
      <c r="G504" s="165" t="s">
        <v>43</v>
      </c>
      <c r="H504" s="165" t="s">
        <v>711</v>
      </c>
      <c r="I504" s="165" t="s">
        <v>1093</v>
      </c>
      <c r="J504" s="165" t="s">
        <v>1034</v>
      </c>
      <c r="K504" s="163" t="s">
        <v>1034</v>
      </c>
      <c r="L504" s="163"/>
      <c r="M504" s="163"/>
      <c r="N504" s="336" t="s">
        <v>1084</v>
      </c>
      <c r="O504" s="254">
        <v>2.0</v>
      </c>
      <c r="P504" s="255">
        <v>6.0</v>
      </c>
      <c r="Q504" s="284">
        <v>1.0</v>
      </c>
      <c r="R504" s="285">
        <v>3.0</v>
      </c>
      <c r="S504" s="172"/>
      <c r="T504" s="173"/>
      <c r="U504" s="174"/>
      <c r="V504" s="175"/>
      <c r="W504" s="176"/>
      <c r="X504" s="176"/>
      <c r="Y504" s="182">
        <v>0.0</v>
      </c>
      <c r="Z504" s="178">
        <v>0.0</v>
      </c>
      <c r="AA504" s="179" t="s">
        <v>133</v>
      </c>
      <c r="AB504" s="180">
        <v>1.0</v>
      </c>
      <c r="AC504" s="181">
        <v>0.676886574074074</v>
      </c>
      <c r="AD504" s="182" t="s">
        <v>140</v>
      </c>
      <c r="AE504" s="183" t="s">
        <v>133</v>
      </c>
      <c r="AF504" s="165" t="s">
        <v>166</v>
      </c>
      <c r="AG504" s="183">
        <v>1.01</v>
      </c>
      <c r="AH504" s="446">
        <v>99.99</v>
      </c>
      <c r="AI504" s="185">
        <v>1.0</v>
      </c>
      <c r="AJ504" s="183">
        <v>0.0</v>
      </c>
      <c r="AK504" s="186">
        <v>-1.0</v>
      </c>
      <c r="AL504" s="114"/>
      <c r="AM504" s="188">
        <f>AK504+AM502</f>
        <v>2035.52</v>
      </c>
      <c r="AN504" s="189">
        <f>IF(AM504&gt;AN502,AM504,AN502)</f>
        <v>2072.03</v>
      </c>
      <c r="AO504" s="189">
        <f>AM504-AN504</f>
        <v>-36.51</v>
      </c>
      <c r="AP504" s="190">
        <f>AO504/AN504</f>
        <v>-0.01762040125</v>
      </c>
      <c r="AQ504" s="191">
        <f>AK504/AI504</f>
        <v>-1</v>
      </c>
      <c r="AR504" s="116"/>
      <c r="AS504" s="98"/>
      <c r="AT504" s="98"/>
      <c r="AU504" s="98"/>
      <c r="AV504" s="98"/>
      <c r="AW504" s="98"/>
      <c r="AX504" s="98"/>
      <c r="AY504" s="98"/>
      <c r="AZ504" s="98"/>
      <c r="BA504" s="98"/>
      <c r="BB504" s="98"/>
      <c r="BC504" s="98"/>
      <c r="BD504" s="98"/>
      <c r="BE504" s="98"/>
      <c r="BF504" s="98"/>
      <c r="BG504" s="98"/>
      <c r="BH504" s="98"/>
      <c r="BI504" s="98"/>
      <c r="BJ504" s="98"/>
      <c r="BK504" s="98"/>
      <c r="BL504" s="98"/>
      <c r="BM504" s="98"/>
      <c r="BN504" s="98"/>
    </row>
    <row r="505">
      <c r="A505" s="485" t="b">
        <v>0</v>
      </c>
      <c r="B505" s="313"/>
      <c r="C505" s="314"/>
      <c r="D505" s="315"/>
      <c r="E505" s="316"/>
      <c r="F505" s="317"/>
      <c r="G505" s="317"/>
      <c r="H505" s="132" t="str">
        <f>VLOOKUP(H504,VALIDATION!F:G,2,false)</f>
        <v>6207de57491a9e6912ca551e</v>
      </c>
      <c r="I505" s="328">
        <v>3.3</v>
      </c>
      <c r="J505" s="328">
        <v>1.42</v>
      </c>
      <c r="K505" s="315"/>
      <c r="L505" s="315"/>
      <c r="M505" s="315"/>
      <c r="N505" s="383"/>
      <c r="O505" s="221">
        <v>2.0</v>
      </c>
      <c r="P505" s="222">
        <v>6.0</v>
      </c>
      <c r="Q505" s="298">
        <v>2.0</v>
      </c>
      <c r="R505" s="299">
        <v>6.0</v>
      </c>
      <c r="S505" s="225"/>
      <c r="T505" s="226"/>
      <c r="U505" s="227"/>
      <c r="V505" s="228"/>
      <c r="W505" s="229"/>
      <c r="X505" s="229"/>
      <c r="Y505" s="342"/>
      <c r="Z505" s="323"/>
      <c r="AA505" s="324"/>
      <c r="AB505" s="343"/>
      <c r="AC505" s="326"/>
      <c r="AD505" s="322" t="s">
        <v>142</v>
      </c>
      <c r="AE505" s="327"/>
      <c r="AF505" s="328"/>
      <c r="AG505" s="327"/>
      <c r="AH505" s="444"/>
      <c r="AI505" s="384"/>
      <c r="AJ505" s="327"/>
      <c r="AK505" s="385"/>
      <c r="AL505" s="114"/>
      <c r="AM505" s="211"/>
      <c r="AN505" s="132"/>
      <c r="AO505" s="132"/>
      <c r="AP505" s="149"/>
      <c r="AQ505" s="150"/>
      <c r="AR505" s="149"/>
      <c r="AS505" s="132"/>
      <c r="AT505" s="132"/>
      <c r="AU505" s="132"/>
      <c r="AV505" s="132"/>
      <c r="AW505" s="132"/>
      <c r="AX505" s="132"/>
      <c r="AY505" s="132"/>
      <c r="AZ505" s="132"/>
      <c r="BA505" s="132"/>
      <c r="BB505" s="132"/>
      <c r="BC505" s="132"/>
      <c r="BD505" s="132"/>
      <c r="BE505" s="132"/>
      <c r="BF505" s="132"/>
      <c r="BG505" s="132"/>
      <c r="BH505" s="132"/>
      <c r="BI505" s="132"/>
      <c r="BJ505" s="132"/>
      <c r="BK505" s="132"/>
      <c r="BL505" s="132"/>
      <c r="BM505" s="132"/>
      <c r="BN505" s="132"/>
    </row>
    <row r="506">
      <c r="A506" s="484" t="b">
        <v>0</v>
      </c>
      <c r="B506" s="161">
        <v>44607.0</v>
      </c>
      <c r="C506" s="162">
        <v>0.7333217592592592</v>
      </c>
      <c r="D506" s="163" t="s">
        <v>1095</v>
      </c>
      <c r="E506" s="432" t="s">
        <v>16</v>
      </c>
      <c r="F506" s="409" t="s">
        <v>136</v>
      </c>
      <c r="G506" s="165" t="s">
        <v>43</v>
      </c>
      <c r="H506" s="165" t="s">
        <v>283</v>
      </c>
      <c r="I506" s="165" t="s">
        <v>942</v>
      </c>
      <c r="J506" s="165" t="s">
        <v>1014</v>
      </c>
      <c r="K506" s="163" t="s">
        <v>942</v>
      </c>
      <c r="L506" s="163"/>
      <c r="M506" s="163"/>
      <c r="N506" s="336" t="s">
        <v>1084</v>
      </c>
      <c r="O506" s="254">
        <v>6.0</v>
      </c>
      <c r="P506" s="255">
        <v>2.0</v>
      </c>
      <c r="Q506" s="284">
        <v>5.0</v>
      </c>
      <c r="R506" s="285">
        <v>3.0</v>
      </c>
      <c r="S506" s="172"/>
      <c r="T506" s="173"/>
      <c r="U506" s="174"/>
      <c r="V506" s="175"/>
      <c r="W506" s="176"/>
      <c r="X506" s="176"/>
      <c r="Y506" s="182">
        <v>40.0</v>
      </c>
      <c r="Z506" s="178">
        <v>30.0</v>
      </c>
      <c r="AA506" s="179" t="s">
        <v>133</v>
      </c>
      <c r="AB506" s="180">
        <v>1.0</v>
      </c>
      <c r="AC506" s="181">
        <v>0.732199074074074</v>
      </c>
      <c r="AD506" s="182" t="s">
        <v>140</v>
      </c>
      <c r="AE506" s="183" t="s">
        <v>132</v>
      </c>
      <c r="AF506" s="165" t="s">
        <v>166</v>
      </c>
      <c r="AG506" s="183">
        <v>1.01</v>
      </c>
      <c r="AH506" s="446">
        <v>99.99</v>
      </c>
      <c r="AI506" s="185">
        <v>1.0</v>
      </c>
      <c r="AJ506" s="183">
        <v>0.0</v>
      </c>
      <c r="AK506" s="186">
        <v>-1.0</v>
      </c>
      <c r="AL506" s="114"/>
      <c r="AM506" s="188">
        <f>AK506+AM504</f>
        <v>2034.52</v>
      </c>
      <c r="AN506" s="189">
        <f>IF(AM506&gt;AN504,AM506,AN504)</f>
        <v>2072.03</v>
      </c>
      <c r="AO506" s="189">
        <f>AM506-AN506</f>
        <v>-37.51</v>
      </c>
      <c r="AP506" s="190">
        <f>AO506/AN506</f>
        <v>-0.01810301974</v>
      </c>
      <c r="AQ506" s="191">
        <f>AK506/AI506</f>
        <v>-1</v>
      </c>
      <c r="AR506" s="116"/>
      <c r="AS506" s="98"/>
      <c r="AT506" s="98"/>
      <c r="AU506" s="98"/>
      <c r="AV506" s="98"/>
      <c r="AW506" s="98"/>
      <c r="AX506" s="98"/>
      <c r="AY506" s="98"/>
      <c r="AZ506" s="98"/>
      <c r="BA506" s="98"/>
      <c r="BB506" s="98"/>
      <c r="BC506" s="98"/>
      <c r="BD506" s="98"/>
      <c r="BE506" s="98"/>
      <c r="BF506" s="98"/>
      <c r="BG506" s="98"/>
      <c r="BH506" s="98"/>
      <c r="BI506" s="98"/>
      <c r="BJ506" s="98"/>
      <c r="BK506" s="98"/>
      <c r="BL506" s="98"/>
      <c r="BM506" s="98"/>
      <c r="BN506" s="98"/>
    </row>
    <row r="507">
      <c r="A507" s="485" t="b">
        <v>0</v>
      </c>
      <c r="B507" s="128"/>
      <c r="C507" s="129"/>
      <c r="D507" s="130"/>
      <c r="E507" s="131"/>
      <c r="F507" s="132"/>
      <c r="G507" s="132"/>
      <c r="H507" s="132" t="str">
        <f>VLOOKUP(H506,VALIDATION!F:G,2,false)</f>
        <v>6207de7b491a9e6912ca5529</v>
      </c>
      <c r="I507" s="133">
        <v>1.55</v>
      </c>
      <c r="J507" s="133">
        <v>2.8</v>
      </c>
      <c r="K507" s="130"/>
      <c r="L507" s="130"/>
      <c r="M507" s="130"/>
      <c r="N507" s="195"/>
      <c r="O507" s="168">
        <v>6.0</v>
      </c>
      <c r="P507" s="169">
        <v>2.0</v>
      </c>
      <c r="Q507" s="294">
        <v>6.0</v>
      </c>
      <c r="R507" s="295">
        <v>3.0</v>
      </c>
      <c r="S507" s="198"/>
      <c r="T507" s="199"/>
      <c r="U507" s="200"/>
      <c r="V507" s="201"/>
      <c r="W507" s="202"/>
      <c r="X507" s="202"/>
      <c r="Y507" s="143"/>
      <c r="Z507" s="367"/>
      <c r="AA507" s="140"/>
      <c r="AB507" s="420"/>
      <c r="AC507" s="421"/>
      <c r="AD507" s="206" t="s">
        <v>142</v>
      </c>
      <c r="AE507" s="144"/>
      <c r="AF507" s="133"/>
      <c r="AG507" s="144"/>
      <c r="AH507" s="430"/>
      <c r="AI507" s="146"/>
      <c r="AJ507" s="144"/>
      <c r="AK507" s="147"/>
      <c r="AL507" s="114"/>
      <c r="AM507" s="211"/>
      <c r="AN507" s="132"/>
      <c r="AO507" s="132"/>
      <c r="AP507" s="149"/>
      <c r="AQ507" s="150"/>
      <c r="AR507" s="149"/>
      <c r="AS507" s="132"/>
      <c r="AT507" s="132"/>
      <c r="AU507" s="132"/>
      <c r="AV507" s="132"/>
      <c r="AW507" s="132"/>
      <c r="AX507" s="132"/>
      <c r="AY507" s="132"/>
      <c r="AZ507" s="132"/>
      <c r="BA507" s="132"/>
      <c r="BB507" s="132"/>
      <c r="BC507" s="132"/>
      <c r="BD507" s="132"/>
      <c r="BE507" s="132"/>
      <c r="BF507" s="132"/>
      <c r="BG507" s="132"/>
      <c r="BH507" s="132"/>
      <c r="BI507" s="132"/>
      <c r="BJ507" s="132"/>
      <c r="BK507" s="132"/>
      <c r="BL507" s="132"/>
      <c r="BM507" s="132"/>
      <c r="BN507" s="132"/>
    </row>
    <row r="508">
      <c r="A508" s="614" t="b">
        <v>0</v>
      </c>
      <c r="B508" s="161">
        <v>44607.0</v>
      </c>
      <c r="C508" s="162">
        <v>0.9693981481481482</v>
      </c>
      <c r="D508" s="163" t="s">
        <v>1096</v>
      </c>
      <c r="E508" s="432" t="s">
        <v>16</v>
      </c>
      <c r="F508" s="409" t="s">
        <v>136</v>
      </c>
      <c r="G508" s="165" t="s">
        <v>42</v>
      </c>
      <c r="H508" s="165" t="s">
        <v>717</v>
      </c>
      <c r="I508" s="165" t="s">
        <v>673</v>
      </c>
      <c r="J508" s="165" t="s">
        <v>585</v>
      </c>
      <c r="K508" s="163" t="s">
        <v>673</v>
      </c>
      <c r="L508" s="163"/>
      <c r="M508" s="163"/>
      <c r="N508" s="336" t="s">
        <v>860</v>
      </c>
      <c r="O508" s="254">
        <v>5.0</v>
      </c>
      <c r="P508" s="255">
        <v>3.0</v>
      </c>
      <c r="Q508" s="284"/>
      <c r="R508" s="285"/>
      <c r="S508" s="172"/>
      <c r="T508" s="173"/>
      <c r="U508" s="174"/>
      <c r="V508" s="175"/>
      <c r="W508" s="176"/>
      <c r="X508" s="176"/>
      <c r="Y508" s="182">
        <v>30.0</v>
      </c>
      <c r="Z508" s="178">
        <v>0.0</v>
      </c>
      <c r="AA508" s="179" t="s">
        <v>133</v>
      </c>
      <c r="AB508" s="180">
        <v>1.0</v>
      </c>
      <c r="AC508" s="181">
        <v>0.9248032407407407</v>
      </c>
      <c r="AD508" s="182" t="s">
        <v>140</v>
      </c>
      <c r="AE508" s="183" t="s">
        <v>132</v>
      </c>
      <c r="AF508" s="165" t="s">
        <v>166</v>
      </c>
      <c r="AG508" s="183">
        <v>1.34</v>
      </c>
      <c r="AH508" s="446">
        <v>22.05</v>
      </c>
      <c r="AI508" s="185">
        <v>15.0</v>
      </c>
      <c r="AJ508" s="183">
        <v>0.0</v>
      </c>
      <c r="AK508" s="186">
        <v>-1.8</v>
      </c>
      <c r="AL508" s="114"/>
      <c r="AM508" s="188">
        <f>AK508+AM506</f>
        <v>2032.72</v>
      </c>
      <c r="AN508" s="189">
        <f>IF(AM508&gt;AN506,AM508,AN506)</f>
        <v>2072.03</v>
      </c>
      <c r="AO508" s="189">
        <f>AM508-AN508</f>
        <v>-39.31</v>
      </c>
      <c r="AP508" s="190">
        <f>AO508/AN508</f>
        <v>-0.01897173303</v>
      </c>
      <c r="AQ508" s="191">
        <f>AK508/AI508</f>
        <v>-0.12</v>
      </c>
      <c r="AR508" s="116"/>
      <c r="AS508" s="98"/>
      <c r="AT508" s="98"/>
      <c r="AU508" s="98"/>
      <c r="AV508" s="98"/>
      <c r="AW508" s="98"/>
      <c r="AX508" s="98"/>
      <c r="AY508" s="98"/>
      <c r="AZ508" s="98"/>
      <c r="BA508" s="98"/>
      <c r="BB508" s="98"/>
      <c r="BC508" s="98"/>
      <c r="BD508" s="98"/>
      <c r="BE508" s="98"/>
      <c r="BF508" s="98"/>
      <c r="BG508" s="98"/>
      <c r="BH508" s="98"/>
      <c r="BI508" s="98"/>
      <c r="BJ508" s="98"/>
      <c r="BK508" s="98"/>
      <c r="BL508" s="98"/>
      <c r="BM508" s="98"/>
      <c r="BN508" s="98"/>
    </row>
    <row r="509">
      <c r="A509" s="616" t="b">
        <v>0</v>
      </c>
      <c r="B509" s="128"/>
      <c r="C509" s="129"/>
      <c r="D509" s="130"/>
      <c r="E509" s="131"/>
      <c r="F509" s="132"/>
      <c r="G509" s="132"/>
      <c r="H509" s="132" t="str">
        <f>VLOOKUP(H508,VALIDATION!F:G,2,false)</f>
        <v>6207de6b491a9e6912ca5525</v>
      </c>
      <c r="I509" s="133">
        <v>1.85</v>
      </c>
      <c r="J509" s="133">
        <v>2.18</v>
      </c>
      <c r="K509" s="130"/>
      <c r="L509" s="130"/>
      <c r="M509" s="130"/>
      <c r="N509" s="195"/>
      <c r="O509" s="168">
        <v>5.0</v>
      </c>
      <c r="P509" s="169">
        <v>3.0</v>
      </c>
      <c r="Q509" s="196"/>
      <c r="R509" s="197"/>
      <c r="S509" s="198"/>
      <c r="T509" s="199"/>
      <c r="U509" s="200"/>
      <c r="V509" s="201"/>
      <c r="W509" s="202"/>
      <c r="X509" s="202"/>
      <c r="Y509" s="206">
        <v>40.0</v>
      </c>
      <c r="Z509" s="204">
        <v>0.0</v>
      </c>
      <c r="AA509" s="205" t="s">
        <v>133</v>
      </c>
      <c r="AB509" s="141">
        <v>2.0</v>
      </c>
      <c r="AC509" s="142">
        <v>0.9250578703703703</v>
      </c>
      <c r="AD509" s="206" t="s">
        <v>140</v>
      </c>
      <c r="AE509" s="207" t="s">
        <v>132</v>
      </c>
      <c r="AF509" s="133" t="s">
        <v>166</v>
      </c>
      <c r="AG509" s="207">
        <v>1.3</v>
      </c>
      <c r="AH509" s="449">
        <v>24.99</v>
      </c>
      <c r="AI509" s="146"/>
      <c r="AJ509" s="144"/>
      <c r="AK509" s="147"/>
      <c r="AL509" s="114"/>
      <c r="AM509" s="211"/>
      <c r="AN509" s="132"/>
      <c r="AO509" s="132"/>
      <c r="AP509" s="149"/>
      <c r="AQ509" s="150"/>
      <c r="AR509" s="149"/>
      <c r="AS509" s="132"/>
      <c r="AT509" s="132"/>
      <c r="AU509" s="132"/>
      <c r="AV509" s="132"/>
      <c r="AW509" s="132"/>
      <c r="AX509" s="132"/>
      <c r="AY509" s="132"/>
      <c r="AZ509" s="132"/>
      <c r="BA509" s="132"/>
      <c r="BB509" s="132"/>
      <c r="BC509" s="132"/>
      <c r="BD509" s="132"/>
      <c r="BE509" s="132"/>
      <c r="BF509" s="132"/>
      <c r="BG509" s="132"/>
      <c r="BH509" s="132"/>
      <c r="BI509" s="132"/>
      <c r="BJ509" s="132"/>
      <c r="BK509" s="132"/>
      <c r="BL509" s="132"/>
      <c r="BM509" s="132"/>
      <c r="BN509" s="132"/>
    </row>
    <row r="510">
      <c r="A510" s="614" t="b">
        <v>0</v>
      </c>
      <c r="B510" s="94"/>
      <c r="C510" s="95"/>
      <c r="D510" s="96"/>
      <c r="E510" s="97"/>
      <c r="F510" s="98"/>
      <c r="G510" s="98"/>
      <c r="H510" s="98"/>
      <c r="I510" s="98"/>
      <c r="J510" s="98"/>
      <c r="K510" s="96"/>
      <c r="L510" s="96"/>
      <c r="M510" s="96"/>
      <c r="N510" s="270"/>
      <c r="O510" s="168">
        <v>6.0</v>
      </c>
      <c r="P510" s="169">
        <v>3.0</v>
      </c>
      <c r="Q510" s="196"/>
      <c r="R510" s="197"/>
      <c r="S510" s="198"/>
      <c r="T510" s="199"/>
      <c r="U510" s="200"/>
      <c r="V510" s="201"/>
      <c r="W510" s="202"/>
      <c r="X510" s="202"/>
      <c r="Y510" s="273">
        <v>0.0</v>
      </c>
      <c r="Z510" s="271">
        <v>0.0</v>
      </c>
      <c r="AA510" s="272" t="s">
        <v>132</v>
      </c>
      <c r="AB510" s="107">
        <v>3.0</v>
      </c>
      <c r="AC510" s="108">
        <v>0.9254166666666667</v>
      </c>
      <c r="AD510" s="273" t="s">
        <v>179</v>
      </c>
      <c r="AE510" s="274" t="s">
        <v>132</v>
      </c>
      <c r="AF510" s="99" t="s">
        <v>133</v>
      </c>
      <c r="AG510" s="274">
        <v>1.27</v>
      </c>
      <c r="AH510" s="411">
        <v>48.85</v>
      </c>
      <c r="AI510" s="112"/>
      <c r="AJ510" s="110"/>
      <c r="AK510" s="113"/>
      <c r="AL510" s="114"/>
      <c r="AM510" s="278"/>
      <c r="AN510" s="98"/>
      <c r="AO510" s="98"/>
      <c r="AP510" s="116"/>
      <c r="AQ510" s="117"/>
      <c r="AR510" s="116"/>
      <c r="AS510" s="98"/>
      <c r="AT510" s="98"/>
      <c r="AU510" s="98"/>
      <c r="AV510" s="98"/>
      <c r="AW510" s="98"/>
      <c r="AX510" s="98"/>
      <c r="AY510" s="98"/>
      <c r="AZ510" s="98"/>
      <c r="BA510" s="98"/>
      <c r="BB510" s="98"/>
      <c r="BC510" s="98"/>
      <c r="BD510" s="98"/>
      <c r="BE510" s="98"/>
      <c r="BF510" s="98"/>
      <c r="BG510" s="98"/>
      <c r="BH510" s="98"/>
      <c r="BI510" s="98"/>
      <c r="BJ510" s="98"/>
      <c r="BK510" s="98"/>
      <c r="BL510" s="98"/>
      <c r="BM510" s="98"/>
      <c r="BN510" s="98"/>
    </row>
    <row r="511">
      <c r="A511" s="616" t="b">
        <v>0</v>
      </c>
      <c r="B511" s="313"/>
      <c r="C511" s="314"/>
      <c r="D511" s="315"/>
      <c r="E511" s="316"/>
      <c r="F511" s="317"/>
      <c r="G511" s="317"/>
      <c r="H511" s="317"/>
      <c r="I511" s="317"/>
      <c r="J511" s="317"/>
      <c r="K511" s="315"/>
      <c r="L511" s="315"/>
      <c r="M511" s="315"/>
      <c r="N511" s="383"/>
      <c r="O511" s="221">
        <v>6.0</v>
      </c>
      <c r="P511" s="222">
        <v>3.0</v>
      </c>
      <c r="Q511" s="298">
        <v>6.0</v>
      </c>
      <c r="R511" s="299">
        <v>4.0</v>
      </c>
      <c r="S511" s="225"/>
      <c r="T511" s="226"/>
      <c r="U511" s="227"/>
      <c r="V511" s="228"/>
      <c r="W511" s="229"/>
      <c r="X511" s="229"/>
      <c r="Y511" s="342"/>
      <c r="Z511" s="323"/>
      <c r="AA511" s="324"/>
      <c r="AB511" s="343"/>
      <c r="AC511" s="326"/>
      <c r="AD511" s="322" t="s">
        <v>142</v>
      </c>
      <c r="AE511" s="327"/>
      <c r="AF511" s="328"/>
      <c r="AG511" s="327"/>
      <c r="AH511" s="444"/>
      <c r="AI511" s="384"/>
      <c r="AJ511" s="327"/>
      <c r="AK511" s="385"/>
      <c r="AL511" s="114"/>
      <c r="AM511" s="211"/>
      <c r="AN511" s="132"/>
      <c r="AO511" s="132"/>
      <c r="AP511" s="149"/>
      <c r="AQ511" s="150"/>
      <c r="AR511" s="149"/>
      <c r="AS511" s="132"/>
      <c r="AT511" s="132"/>
      <c r="AU511" s="132"/>
      <c r="AV511" s="132"/>
      <c r="AW511" s="132"/>
      <c r="AX511" s="132"/>
      <c r="AY511" s="132"/>
      <c r="AZ511" s="132"/>
      <c r="BA511" s="132"/>
      <c r="BB511" s="132"/>
      <c r="BC511" s="132"/>
      <c r="BD511" s="132"/>
      <c r="BE511" s="132"/>
      <c r="BF511" s="132"/>
      <c r="BG511" s="132"/>
      <c r="BH511" s="132"/>
      <c r="BI511" s="132"/>
      <c r="BJ511" s="132"/>
      <c r="BK511" s="132"/>
      <c r="BL511" s="132"/>
      <c r="BM511" s="132"/>
      <c r="BN511" s="132"/>
    </row>
    <row r="512">
      <c r="A512" s="484" t="b">
        <v>0</v>
      </c>
      <c r="B512" s="161">
        <v>44607.0</v>
      </c>
      <c r="C512" s="162">
        <v>0.024930555555555556</v>
      </c>
      <c r="D512" s="163" t="s">
        <v>1097</v>
      </c>
      <c r="E512" s="432" t="s">
        <v>16</v>
      </c>
      <c r="F512" s="409" t="s">
        <v>136</v>
      </c>
      <c r="G512" s="165" t="s">
        <v>42</v>
      </c>
      <c r="H512" s="165" t="s">
        <v>717</v>
      </c>
      <c r="I512" s="165" t="s">
        <v>1098</v>
      </c>
      <c r="J512" s="165" t="s">
        <v>674</v>
      </c>
      <c r="K512" s="163" t="s">
        <v>674</v>
      </c>
      <c r="L512" s="163"/>
      <c r="M512" s="163"/>
      <c r="N512" s="336" t="s">
        <v>1099</v>
      </c>
      <c r="O512" s="254">
        <v>1.0</v>
      </c>
      <c r="P512" s="255">
        <v>0.0</v>
      </c>
      <c r="Q512" s="170"/>
      <c r="R512" s="171"/>
      <c r="S512" s="172"/>
      <c r="T512" s="173"/>
      <c r="U512" s="174"/>
      <c r="V512" s="175"/>
      <c r="W512" s="176"/>
      <c r="X512" s="176"/>
      <c r="Y512" s="182">
        <v>0.0</v>
      </c>
      <c r="Z512" s="178">
        <v>0.0</v>
      </c>
      <c r="AA512" s="179" t="s">
        <v>132</v>
      </c>
      <c r="AB512" s="180">
        <v>1.0</v>
      </c>
      <c r="AC512" s="181">
        <v>0.9281018518518519</v>
      </c>
      <c r="AD512" s="182" t="s">
        <v>140</v>
      </c>
      <c r="AE512" s="183" t="s">
        <v>132</v>
      </c>
      <c r="AF512" s="165" t="s">
        <v>166</v>
      </c>
      <c r="AG512" s="183">
        <v>1.44</v>
      </c>
      <c r="AH512" s="446">
        <v>17.04</v>
      </c>
      <c r="AI512" s="185">
        <v>22.64</v>
      </c>
      <c r="AJ512" s="183">
        <v>0.42</v>
      </c>
      <c r="AK512" s="186">
        <v>20.46</v>
      </c>
      <c r="AL512" s="114"/>
      <c r="AM512" s="188">
        <f>AK512+AM508</f>
        <v>2053.18</v>
      </c>
      <c r="AN512" s="189">
        <f>IF(AM512&gt;AN508,AM512,AN508)</f>
        <v>2072.03</v>
      </c>
      <c r="AO512" s="189">
        <f>AM512-AN512</f>
        <v>-18.85</v>
      </c>
      <c r="AP512" s="190">
        <f>AO512/AN512</f>
        <v>-0.009097358629</v>
      </c>
      <c r="AQ512" s="191">
        <f>AK512/AI512</f>
        <v>0.9037102473</v>
      </c>
      <c r="AR512" s="116"/>
      <c r="AS512" s="98"/>
      <c r="AT512" s="98"/>
      <c r="AU512" s="98"/>
      <c r="AV512" s="98"/>
      <c r="AW512" s="98"/>
      <c r="AX512" s="98"/>
      <c r="AY512" s="98"/>
      <c r="AZ512" s="98"/>
      <c r="BA512" s="98"/>
      <c r="BB512" s="98"/>
      <c r="BC512" s="98"/>
      <c r="BD512" s="98"/>
      <c r="BE512" s="98"/>
      <c r="BF512" s="98"/>
      <c r="BG512" s="98"/>
      <c r="BH512" s="98"/>
      <c r="BI512" s="98"/>
      <c r="BJ512" s="98"/>
      <c r="BK512" s="98"/>
      <c r="BL512" s="98"/>
      <c r="BM512" s="98"/>
      <c r="BN512" s="98"/>
    </row>
    <row r="513">
      <c r="A513" s="485" t="b">
        <v>0</v>
      </c>
      <c r="B513" s="128"/>
      <c r="C513" s="129"/>
      <c r="D513" s="130"/>
      <c r="E513" s="131"/>
      <c r="F513" s="132"/>
      <c r="G513" s="132"/>
      <c r="H513" s="132" t="str">
        <f>VLOOKUP(H512,VALIDATION!F:G,2,false)</f>
        <v>6207de6b491a9e6912ca5525</v>
      </c>
      <c r="I513" s="133">
        <v>1.78</v>
      </c>
      <c r="J513" s="133">
        <v>2.26</v>
      </c>
      <c r="K513" s="130"/>
      <c r="L513" s="130"/>
      <c r="M513" s="130"/>
      <c r="N513" s="397" t="s">
        <v>1100</v>
      </c>
      <c r="O513" s="168">
        <v>2.0</v>
      </c>
      <c r="P513" s="169">
        <v>0.0</v>
      </c>
      <c r="Q513" s="196"/>
      <c r="R513" s="197"/>
      <c r="S513" s="198"/>
      <c r="T513" s="199"/>
      <c r="U513" s="200"/>
      <c r="V513" s="201"/>
      <c r="W513" s="202"/>
      <c r="X513" s="202"/>
      <c r="Y513" s="206">
        <v>40.0</v>
      </c>
      <c r="Z513" s="204">
        <v>30.0</v>
      </c>
      <c r="AA513" s="205" t="s">
        <v>133</v>
      </c>
      <c r="AB513" s="141">
        <v>2.0</v>
      </c>
      <c r="AC513" s="142">
        <v>0.9355324074074074</v>
      </c>
      <c r="AD513" s="206" t="s">
        <v>296</v>
      </c>
      <c r="AE513" s="207" t="s">
        <v>132</v>
      </c>
      <c r="AF513" s="133" t="s">
        <v>166</v>
      </c>
      <c r="AG513" s="207">
        <v>1.33</v>
      </c>
      <c r="AH513" s="449">
        <v>22.72</v>
      </c>
      <c r="AI513" s="146"/>
      <c r="AJ513" s="144"/>
      <c r="AK513" s="147"/>
      <c r="AL513" s="114"/>
      <c r="AM513" s="211"/>
      <c r="AN513" s="132"/>
      <c r="AO513" s="132"/>
      <c r="AP513" s="149"/>
      <c r="AQ513" s="150"/>
      <c r="AR513" s="149"/>
      <c r="AS513" s="132"/>
      <c r="AT513" s="132"/>
      <c r="AU513" s="132"/>
      <c r="AV513" s="132"/>
      <c r="AW513" s="132"/>
      <c r="AX513" s="132"/>
      <c r="AY513" s="132"/>
      <c r="AZ513" s="132"/>
      <c r="BA513" s="132"/>
      <c r="BB513" s="132"/>
      <c r="BC513" s="132"/>
      <c r="BD513" s="132"/>
      <c r="BE513" s="132"/>
      <c r="BF513" s="132"/>
      <c r="BG513" s="132"/>
      <c r="BH513" s="132"/>
      <c r="BI513" s="132"/>
      <c r="BJ513" s="132"/>
      <c r="BK513" s="132"/>
      <c r="BL513" s="132"/>
      <c r="BM513" s="132"/>
      <c r="BN513" s="132"/>
    </row>
    <row r="514">
      <c r="A514" s="484" t="b">
        <v>0</v>
      </c>
      <c r="B514" s="94"/>
      <c r="C514" s="95"/>
      <c r="D514" s="96"/>
      <c r="E514" s="97"/>
      <c r="F514" s="98"/>
      <c r="G514" s="98"/>
      <c r="H514" s="98"/>
      <c r="I514" s="98"/>
      <c r="J514" s="98"/>
      <c r="K514" s="96"/>
      <c r="L514" s="96"/>
      <c r="M514" s="96"/>
      <c r="N514" s="279"/>
      <c r="O514" s="168">
        <v>3.0</v>
      </c>
      <c r="P514" s="169">
        <v>0.0</v>
      </c>
      <c r="Q514" s="196"/>
      <c r="R514" s="197"/>
      <c r="S514" s="198"/>
      <c r="T514" s="199"/>
      <c r="U514" s="200"/>
      <c r="V514" s="201"/>
      <c r="W514" s="202"/>
      <c r="X514" s="202"/>
      <c r="Y514" s="273">
        <v>0.0</v>
      </c>
      <c r="Z514" s="271">
        <v>0.0</v>
      </c>
      <c r="AA514" s="272" t="s">
        <v>132</v>
      </c>
      <c r="AB514" s="107">
        <v>3.0</v>
      </c>
      <c r="AC514" s="108">
        <v>0.9361805555555556</v>
      </c>
      <c r="AD514" s="273" t="s">
        <v>296</v>
      </c>
      <c r="AE514" s="274" t="s">
        <v>132</v>
      </c>
      <c r="AF514" s="99" t="s">
        <v>166</v>
      </c>
      <c r="AG514" s="274">
        <v>1.26</v>
      </c>
      <c r="AH514" s="411">
        <v>28.84</v>
      </c>
      <c r="AI514" s="112"/>
      <c r="AJ514" s="110"/>
      <c r="AK514" s="113"/>
      <c r="AL514" s="114"/>
      <c r="AM514" s="278"/>
      <c r="AN514" s="98"/>
      <c r="AO514" s="98"/>
      <c r="AP514" s="116"/>
      <c r="AQ514" s="117"/>
      <c r="AR514" s="116"/>
      <c r="AS514" s="98"/>
      <c r="AT514" s="98"/>
      <c r="AU514" s="98"/>
      <c r="AV514" s="98"/>
      <c r="AW514" s="98"/>
      <c r="AX514" s="98"/>
      <c r="AY514" s="98"/>
      <c r="AZ514" s="98"/>
      <c r="BA514" s="98"/>
      <c r="BB514" s="98"/>
      <c r="BC514" s="98"/>
      <c r="BD514" s="98"/>
      <c r="BE514" s="98"/>
      <c r="BF514" s="98"/>
      <c r="BG514" s="98"/>
      <c r="BH514" s="98"/>
      <c r="BI514" s="98"/>
      <c r="BJ514" s="98"/>
      <c r="BK514" s="98"/>
      <c r="BL514" s="98"/>
      <c r="BM514" s="98"/>
      <c r="BN514" s="98"/>
    </row>
    <row r="515">
      <c r="A515" s="485" t="b">
        <v>0</v>
      </c>
      <c r="B515" s="128"/>
      <c r="C515" s="129"/>
      <c r="D515" s="130"/>
      <c r="E515" s="131"/>
      <c r="F515" s="132"/>
      <c r="G515" s="132"/>
      <c r="H515" s="132"/>
      <c r="I515" s="132"/>
      <c r="J515" s="132"/>
      <c r="K515" s="130"/>
      <c r="L515" s="130"/>
      <c r="M515" s="130"/>
      <c r="N515" s="195"/>
      <c r="O515" s="168">
        <v>6.0</v>
      </c>
      <c r="P515" s="169">
        <v>1.0</v>
      </c>
      <c r="Q515" s="294">
        <v>1.0</v>
      </c>
      <c r="R515" s="295">
        <v>3.0</v>
      </c>
      <c r="S515" s="198"/>
      <c r="T515" s="199"/>
      <c r="U515" s="200"/>
      <c r="V515" s="201"/>
      <c r="W515" s="202"/>
      <c r="X515" s="202"/>
      <c r="Y515" s="206">
        <v>30.0</v>
      </c>
      <c r="Z515" s="204">
        <v>40.0</v>
      </c>
      <c r="AA515" s="205" t="s">
        <v>132</v>
      </c>
      <c r="AB515" s="141">
        <v>4.0</v>
      </c>
      <c r="AC515" s="142">
        <v>0.9642708333333333</v>
      </c>
      <c r="AD515" s="206" t="s">
        <v>165</v>
      </c>
      <c r="AE515" s="207" t="s">
        <v>132</v>
      </c>
      <c r="AF515" s="133" t="s">
        <v>133</v>
      </c>
      <c r="AG515" s="207">
        <v>1.61</v>
      </c>
      <c r="AH515" s="449">
        <v>12.49</v>
      </c>
      <c r="AI515" s="146"/>
      <c r="AJ515" s="144"/>
      <c r="AK515" s="147"/>
      <c r="AL515" s="114"/>
      <c r="AM515" s="211"/>
      <c r="AN515" s="132"/>
      <c r="AO515" s="132"/>
      <c r="AP515" s="149"/>
      <c r="AQ515" s="150"/>
      <c r="AR515" s="149"/>
      <c r="AS515" s="132"/>
      <c r="AT515" s="132"/>
      <c r="AU515" s="132"/>
      <c r="AV515" s="132"/>
      <c r="AW515" s="132"/>
      <c r="AX515" s="132"/>
      <c r="AY515" s="132"/>
      <c r="AZ515" s="132"/>
      <c r="BA515" s="132"/>
      <c r="BB515" s="132"/>
      <c r="BC515" s="132"/>
      <c r="BD515" s="132"/>
      <c r="BE515" s="132"/>
      <c r="BF515" s="132"/>
      <c r="BG515" s="132"/>
      <c r="BH515" s="132"/>
      <c r="BI515" s="132"/>
      <c r="BJ515" s="132"/>
      <c r="BK515" s="132"/>
      <c r="BL515" s="132"/>
      <c r="BM515" s="132"/>
      <c r="BN515" s="132"/>
    </row>
    <row r="516">
      <c r="A516" s="484" t="b">
        <v>0</v>
      </c>
      <c r="B516" s="94"/>
      <c r="C516" s="95"/>
      <c r="D516" s="96"/>
      <c r="E516" s="97"/>
      <c r="F516" s="98"/>
      <c r="G516" s="98"/>
      <c r="H516" s="98"/>
      <c r="I516" s="98"/>
      <c r="J516" s="98"/>
      <c r="K516" s="96"/>
      <c r="L516" s="96"/>
      <c r="M516" s="96"/>
      <c r="N516" s="270"/>
      <c r="O516" s="168">
        <v>6.0</v>
      </c>
      <c r="P516" s="169">
        <v>1.0</v>
      </c>
      <c r="Q516" s="294">
        <v>2.0</v>
      </c>
      <c r="R516" s="295">
        <v>4.0</v>
      </c>
      <c r="S516" s="198"/>
      <c r="T516" s="199"/>
      <c r="U516" s="200"/>
      <c r="V516" s="201"/>
      <c r="W516" s="202"/>
      <c r="X516" s="202"/>
      <c r="Y516" s="273">
        <v>15.0</v>
      </c>
      <c r="Z516" s="271">
        <v>40.0</v>
      </c>
      <c r="AA516" s="272" t="s">
        <v>132</v>
      </c>
      <c r="AB516" s="107">
        <v>5.0</v>
      </c>
      <c r="AC516" s="108">
        <v>0.9712152777777778</v>
      </c>
      <c r="AD516" s="273" t="s">
        <v>165</v>
      </c>
      <c r="AE516" s="274" t="s">
        <v>132</v>
      </c>
      <c r="AF516" s="99" t="s">
        <v>133</v>
      </c>
      <c r="AG516" s="274">
        <v>1.72</v>
      </c>
      <c r="AH516" s="411">
        <v>7.04</v>
      </c>
      <c r="AI516" s="112"/>
      <c r="AJ516" s="110"/>
      <c r="AK516" s="113"/>
      <c r="AL516" s="114"/>
      <c r="AM516" s="278"/>
      <c r="AN516" s="98"/>
      <c r="AO516" s="98"/>
      <c r="AP516" s="116"/>
      <c r="AQ516" s="117"/>
      <c r="AR516" s="116"/>
      <c r="AS516" s="98"/>
      <c r="AT516" s="98"/>
      <c r="AU516" s="98"/>
      <c r="AV516" s="98"/>
      <c r="AW516" s="98"/>
      <c r="AX516" s="98"/>
      <c r="AY516" s="98"/>
      <c r="AZ516" s="98"/>
      <c r="BA516" s="98"/>
      <c r="BB516" s="98"/>
      <c r="BC516" s="98"/>
      <c r="BD516" s="98"/>
      <c r="BE516" s="98"/>
      <c r="BF516" s="98"/>
      <c r="BG516" s="98"/>
      <c r="BH516" s="98"/>
      <c r="BI516" s="98"/>
      <c r="BJ516" s="98"/>
      <c r="BK516" s="98"/>
      <c r="BL516" s="98"/>
      <c r="BM516" s="98"/>
      <c r="BN516" s="98"/>
    </row>
    <row r="517">
      <c r="A517" s="485" t="b">
        <v>0</v>
      </c>
      <c r="B517" s="128"/>
      <c r="C517" s="129"/>
      <c r="D517" s="130"/>
      <c r="E517" s="131"/>
      <c r="F517" s="132"/>
      <c r="G517" s="132"/>
      <c r="H517" s="132"/>
      <c r="I517" s="132"/>
      <c r="J517" s="132"/>
      <c r="K517" s="130"/>
      <c r="L517" s="130"/>
      <c r="M517" s="130"/>
      <c r="N517" s="195"/>
      <c r="O517" s="168">
        <v>6.0</v>
      </c>
      <c r="P517" s="169">
        <v>1.0</v>
      </c>
      <c r="Q517" s="294">
        <v>3.0</v>
      </c>
      <c r="R517" s="295">
        <v>4.0</v>
      </c>
      <c r="S517" s="198"/>
      <c r="T517" s="199"/>
      <c r="U517" s="200"/>
      <c r="V517" s="201"/>
      <c r="W517" s="202"/>
      <c r="X517" s="202"/>
      <c r="Y517" s="206">
        <v>0.0</v>
      </c>
      <c r="Z517" s="204">
        <v>0.0</v>
      </c>
      <c r="AA517" s="205" t="s">
        <v>133</v>
      </c>
      <c r="AB517" s="141">
        <v>6.0</v>
      </c>
      <c r="AC517" s="142">
        <v>0.9739467592592592</v>
      </c>
      <c r="AD517" s="206" t="s">
        <v>165</v>
      </c>
      <c r="AE517" s="207" t="s">
        <v>132</v>
      </c>
      <c r="AF517" s="133" t="s">
        <v>133</v>
      </c>
      <c r="AG517" s="207">
        <v>1.5</v>
      </c>
      <c r="AH517" s="449">
        <v>3.62</v>
      </c>
      <c r="AI517" s="146"/>
      <c r="AJ517" s="144"/>
      <c r="AK517" s="147"/>
      <c r="AL517" s="114"/>
      <c r="AM517" s="211"/>
      <c r="AN517" s="132"/>
      <c r="AO517" s="132"/>
      <c r="AP517" s="149"/>
      <c r="AQ517" s="150"/>
      <c r="AR517" s="149"/>
      <c r="AS517" s="132"/>
      <c r="AT517" s="132"/>
      <c r="AU517" s="132"/>
      <c r="AV517" s="132"/>
      <c r="AW517" s="132"/>
      <c r="AX517" s="132"/>
      <c r="AY517" s="132"/>
      <c r="AZ517" s="132"/>
      <c r="BA517" s="132"/>
      <c r="BB517" s="132"/>
      <c r="BC517" s="132"/>
      <c r="BD517" s="132"/>
      <c r="BE517" s="132"/>
      <c r="BF517" s="132"/>
      <c r="BG517" s="132"/>
      <c r="BH517" s="132"/>
      <c r="BI517" s="132"/>
      <c r="BJ517" s="132"/>
      <c r="BK517" s="132"/>
      <c r="BL517" s="132"/>
      <c r="BM517" s="132"/>
      <c r="BN517" s="132"/>
    </row>
    <row r="518">
      <c r="A518" s="484" t="b">
        <v>0</v>
      </c>
      <c r="B518" s="94"/>
      <c r="C518" s="95"/>
      <c r="D518" s="96"/>
      <c r="E518" s="97"/>
      <c r="F518" s="98"/>
      <c r="G518" s="98"/>
      <c r="H518" s="98"/>
      <c r="I518" s="98"/>
      <c r="J518" s="98"/>
      <c r="K518" s="96"/>
      <c r="L518" s="96"/>
      <c r="M518" s="96"/>
      <c r="N518" s="270"/>
      <c r="O518" s="168">
        <v>6.0</v>
      </c>
      <c r="P518" s="169">
        <v>1.0</v>
      </c>
      <c r="Q518" s="294">
        <v>4.0</v>
      </c>
      <c r="R518" s="295">
        <v>6.0</v>
      </c>
      <c r="S518" s="198"/>
      <c r="T518" s="199"/>
      <c r="U518" s="200"/>
      <c r="V518" s="201"/>
      <c r="W518" s="202"/>
      <c r="X518" s="202"/>
      <c r="Y518" s="273">
        <v>15.0</v>
      </c>
      <c r="Z518" s="271">
        <v>40.0</v>
      </c>
      <c r="AA518" s="272" t="s">
        <v>132</v>
      </c>
      <c r="AB518" s="107">
        <v>7.0</v>
      </c>
      <c r="AC518" s="108">
        <v>0.9896527777777778</v>
      </c>
      <c r="AD518" s="273" t="s">
        <v>165</v>
      </c>
      <c r="AE518" s="274" t="s">
        <v>132</v>
      </c>
      <c r="AF518" s="99" t="s">
        <v>133</v>
      </c>
      <c r="AG518" s="274">
        <v>2.38</v>
      </c>
      <c r="AH518" s="411">
        <v>3.62</v>
      </c>
      <c r="AI518" s="112"/>
      <c r="AJ518" s="110"/>
      <c r="AK518" s="113"/>
      <c r="AL518" s="114"/>
      <c r="AM518" s="278"/>
      <c r="AN518" s="98"/>
      <c r="AO518" s="98"/>
      <c r="AP518" s="116"/>
      <c r="AQ518" s="117"/>
      <c r="AR518" s="116"/>
      <c r="AS518" s="98"/>
      <c r="AT518" s="98"/>
      <c r="AU518" s="98"/>
      <c r="AV518" s="98"/>
      <c r="AW518" s="98"/>
      <c r="AX518" s="98"/>
      <c r="AY518" s="98"/>
      <c r="AZ518" s="98"/>
      <c r="BA518" s="98"/>
      <c r="BB518" s="98"/>
      <c r="BC518" s="98"/>
      <c r="BD518" s="98"/>
      <c r="BE518" s="98"/>
      <c r="BF518" s="98"/>
      <c r="BG518" s="98"/>
      <c r="BH518" s="98"/>
      <c r="BI518" s="98"/>
      <c r="BJ518" s="98"/>
      <c r="BK518" s="98"/>
      <c r="BL518" s="98"/>
      <c r="BM518" s="98"/>
      <c r="BN518" s="98"/>
    </row>
    <row r="519">
      <c r="A519" s="485" t="b">
        <v>0</v>
      </c>
      <c r="B519" s="128"/>
      <c r="C519" s="129"/>
      <c r="D519" s="130"/>
      <c r="E519" s="131"/>
      <c r="F519" s="132"/>
      <c r="G519" s="132"/>
      <c r="H519" s="132"/>
      <c r="I519" s="132"/>
      <c r="J519" s="132"/>
      <c r="K519" s="130"/>
      <c r="L519" s="130"/>
      <c r="M519" s="130"/>
      <c r="N519" s="195"/>
      <c r="O519" s="303">
        <v>6.0</v>
      </c>
      <c r="P519" s="304">
        <v>1.0</v>
      </c>
      <c r="Q519" s="305">
        <v>4.0</v>
      </c>
      <c r="R519" s="306">
        <v>6.0</v>
      </c>
      <c r="S519" s="198"/>
      <c r="T519" s="199"/>
      <c r="U519" s="200"/>
      <c r="V519" s="201"/>
      <c r="W519" s="202"/>
      <c r="X519" s="202"/>
      <c r="Y519" s="376">
        <v>15.0</v>
      </c>
      <c r="Z519" s="377">
        <v>40.0</v>
      </c>
      <c r="AA519" s="205" t="s">
        <v>132</v>
      </c>
      <c r="AB519" s="141">
        <v>8.0</v>
      </c>
      <c r="AC519" s="142">
        <v>0.989837962962963</v>
      </c>
      <c r="AD519" s="206" t="s">
        <v>179</v>
      </c>
      <c r="AE519" s="207" t="s">
        <v>132</v>
      </c>
      <c r="AF519" s="133" t="s">
        <v>133</v>
      </c>
      <c r="AG519" s="207">
        <v>2.42</v>
      </c>
      <c r="AH519" s="449">
        <v>14.57</v>
      </c>
      <c r="AI519" s="146"/>
      <c r="AJ519" s="144"/>
      <c r="AK519" s="147"/>
      <c r="AL519" s="114"/>
      <c r="AM519" s="211"/>
      <c r="AN519" s="132"/>
      <c r="AO519" s="132"/>
      <c r="AP519" s="149"/>
      <c r="AQ519" s="150"/>
      <c r="AR519" s="149"/>
      <c r="AS519" s="132"/>
      <c r="AT519" s="132"/>
      <c r="AU519" s="132"/>
      <c r="AV519" s="132"/>
      <c r="AW519" s="132"/>
      <c r="AX519" s="132"/>
      <c r="AY519" s="132"/>
      <c r="AZ519" s="132"/>
      <c r="BA519" s="132"/>
      <c r="BB519" s="132"/>
      <c r="BC519" s="132"/>
      <c r="BD519" s="132"/>
      <c r="BE519" s="132"/>
      <c r="BF519" s="132"/>
      <c r="BG519" s="132"/>
      <c r="BH519" s="132"/>
      <c r="BI519" s="132"/>
      <c r="BJ519" s="132"/>
      <c r="BK519" s="132"/>
      <c r="BL519" s="132"/>
      <c r="BM519" s="132"/>
      <c r="BN519" s="132"/>
    </row>
    <row r="520">
      <c r="A520" s="484" t="b">
        <v>0</v>
      </c>
      <c r="B520" s="215"/>
      <c r="C520" s="216"/>
      <c r="D520" s="217"/>
      <c r="E520" s="218"/>
      <c r="F520" s="219"/>
      <c r="G520" s="219"/>
      <c r="H520" s="219"/>
      <c r="I520" s="219"/>
      <c r="J520" s="219"/>
      <c r="K520" s="217"/>
      <c r="L520" s="217"/>
      <c r="M520" s="217"/>
      <c r="N520" s="287"/>
      <c r="O520" s="221">
        <v>6.0</v>
      </c>
      <c r="P520" s="222">
        <v>1.0</v>
      </c>
      <c r="Q520" s="298">
        <v>4.0</v>
      </c>
      <c r="R520" s="299">
        <v>6.0</v>
      </c>
      <c r="S520" s="300">
        <v>4.0</v>
      </c>
      <c r="T520" s="301">
        <v>6.0</v>
      </c>
      <c r="U520" s="227"/>
      <c r="V520" s="228"/>
      <c r="W520" s="229"/>
      <c r="X520" s="229"/>
      <c r="Y520" s="302"/>
      <c r="Z520" s="231"/>
      <c r="AA520" s="232"/>
      <c r="AB520" s="389"/>
      <c r="AC520" s="234"/>
      <c r="AD520" s="235" t="s">
        <v>142</v>
      </c>
      <c r="AE520" s="240"/>
      <c r="AF520" s="237"/>
      <c r="AG520" s="236"/>
      <c r="AH520" s="463"/>
      <c r="AI520" s="390"/>
      <c r="AJ520" s="236"/>
      <c r="AK520" s="391"/>
      <c r="AL520" s="114"/>
      <c r="AM520" s="278"/>
      <c r="AN520" s="98"/>
      <c r="AO520" s="98"/>
      <c r="AP520" s="116"/>
      <c r="AQ520" s="117"/>
      <c r="AR520" s="116"/>
      <c r="AS520" s="98"/>
      <c r="AT520" s="98"/>
      <c r="AU520" s="98"/>
      <c r="AV520" s="98"/>
      <c r="AW520" s="98"/>
      <c r="AX520" s="98"/>
      <c r="AY520" s="98"/>
      <c r="AZ520" s="98"/>
      <c r="BA520" s="98"/>
      <c r="BB520" s="98"/>
      <c r="BC520" s="98"/>
      <c r="BD520" s="98"/>
      <c r="BE520" s="98"/>
      <c r="BF520" s="98"/>
      <c r="BG520" s="98"/>
      <c r="BH520" s="98"/>
      <c r="BI520" s="98"/>
      <c r="BJ520" s="98"/>
      <c r="BK520" s="98"/>
      <c r="BL520" s="98"/>
      <c r="BM520" s="98"/>
      <c r="BN520" s="98"/>
    </row>
    <row r="521">
      <c r="A521" s="485" t="b">
        <v>0</v>
      </c>
      <c r="B521" s="247">
        <v>44607.0</v>
      </c>
      <c r="C521" s="248">
        <v>0.9634027777777778</v>
      </c>
      <c r="D521" s="249" t="s">
        <v>1101</v>
      </c>
      <c r="E521" s="517" t="s">
        <v>16</v>
      </c>
      <c r="F521" s="415" t="s">
        <v>136</v>
      </c>
      <c r="G521" s="251" t="s">
        <v>42</v>
      </c>
      <c r="H521" s="251" t="s">
        <v>717</v>
      </c>
      <c r="I521" s="251" t="s">
        <v>890</v>
      </c>
      <c r="J521" s="251" t="s">
        <v>697</v>
      </c>
      <c r="K521" s="249" t="s">
        <v>697</v>
      </c>
      <c r="L521" s="249"/>
      <c r="M521" s="249"/>
      <c r="N521" s="286" t="s">
        <v>1102</v>
      </c>
      <c r="O521" s="254">
        <v>2.0</v>
      </c>
      <c r="P521" s="255">
        <v>5.0</v>
      </c>
      <c r="Q521" s="170"/>
      <c r="R521" s="171"/>
      <c r="S521" s="172"/>
      <c r="T521" s="173"/>
      <c r="U521" s="174"/>
      <c r="V521" s="175"/>
      <c r="W521" s="176"/>
      <c r="X521" s="176"/>
      <c r="Y521" s="260">
        <v>0.0</v>
      </c>
      <c r="Z521" s="256">
        <v>30.0</v>
      </c>
      <c r="AA521" s="257" t="s">
        <v>133</v>
      </c>
      <c r="AB521" s="258">
        <v>1.0</v>
      </c>
      <c r="AC521" s="259">
        <v>0.9322800925925926</v>
      </c>
      <c r="AD521" s="260" t="s">
        <v>140</v>
      </c>
      <c r="AE521" s="261" t="s">
        <v>133</v>
      </c>
      <c r="AF521" s="251" t="s">
        <v>166</v>
      </c>
      <c r="AG521" s="261">
        <v>1.19</v>
      </c>
      <c r="AH521" s="464">
        <v>39.74</v>
      </c>
      <c r="AI521" s="263">
        <v>7.5</v>
      </c>
      <c r="AJ521" s="261">
        <v>0.0</v>
      </c>
      <c r="AK521" s="264">
        <v>0.0</v>
      </c>
      <c r="AL521" s="114"/>
      <c r="AM521" s="265">
        <f>AK521+AM512</f>
        <v>2053.18</v>
      </c>
      <c r="AN521" s="266">
        <f>IF(AM521&gt;AN512,AM521,AN512)</f>
        <v>2072.03</v>
      </c>
      <c r="AO521" s="266">
        <f>AM521-AN521</f>
        <v>-18.85</v>
      </c>
      <c r="AP521" s="267">
        <f>AO521/AN521</f>
        <v>-0.009097358629</v>
      </c>
      <c r="AQ521" s="268">
        <f>AK521/AI521</f>
        <v>0</v>
      </c>
      <c r="AR521" s="149"/>
      <c r="AS521" s="132"/>
      <c r="AT521" s="132"/>
      <c r="AU521" s="132"/>
      <c r="AV521" s="132"/>
      <c r="AW521" s="132"/>
      <c r="AX521" s="132"/>
      <c r="AY521" s="132"/>
      <c r="AZ521" s="132"/>
      <c r="BA521" s="132"/>
      <c r="BB521" s="132"/>
      <c r="BC521" s="132"/>
      <c r="BD521" s="132"/>
      <c r="BE521" s="132"/>
      <c r="BF521" s="132"/>
      <c r="BG521" s="132"/>
      <c r="BH521" s="132"/>
      <c r="BI521" s="132"/>
      <c r="BJ521" s="132"/>
      <c r="BK521" s="132"/>
      <c r="BL521" s="132"/>
      <c r="BM521" s="132"/>
      <c r="BN521" s="132"/>
    </row>
    <row r="522">
      <c r="A522" s="484" t="b">
        <v>0</v>
      </c>
      <c r="B522" s="94"/>
      <c r="C522" s="95"/>
      <c r="D522" s="96"/>
      <c r="E522" s="97"/>
      <c r="F522" s="98"/>
      <c r="G522" s="98"/>
      <c r="H522" s="98" t="str">
        <f>VLOOKUP(H521,VALIDATION!F:G,2,false)</f>
        <v>6207de6b491a9e6912ca5525</v>
      </c>
      <c r="I522" s="99">
        <v>2.68</v>
      </c>
      <c r="J522" s="99">
        <v>1.58</v>
      </c>
      <c r="K522" s="96"/>
      <c r="L522" s="96"/>
      <c r="M522" s="96"/>
      <c r="N522" s="270"/>
      <c r="O522" s="168">
        <v>2.0</v>
      </c>
      <c r="P522" s="169">
        <v>6.0</v>
      </c>
      <c r="Q522" s="196"/>
      <c r="R522" s="197"/>
      <c r="S522" s="198"/>
      <c r="T522" s="199"/>
      <c r="U522" s="200"/>
      <c r="V522" s="201"/>
      <c r="W522" s="202"/>
      <c r="X522" s="202"/>
      <c r="Y522" s="273">
        <v>0.0</v>
      </c>
      <c r="Z522" s="271">
        <v>0.0</v>
      </c>
      <c r="AA522" s="272" t="s">
        <v>132</v>
      </c>
      <c r="AB522" s="107">
        <v>2.0</v>
      </c>
      <c r="AC522" s="108">
        <v>0.9330324074074074</v>
      </c>
      <c r="AD522" s="273" t="s">
        <v>179</v>
      </c>
      <c r="AE522" s="274" t="s">
        <v>133</v>
      </c>
      <c r="AF522" s="99" t="s">
        <v>133</v>
      </c>
      <c r="AG522" s="274">
        <v>1.19</v>
      </c>
      <c r="AH522" s="411">
        <v>39.74</v>
      </c>
      <c r="AI522" s="112"/>
      <c r="AJ522" s="110"/>
      <c r="AK522" s="113"/>
      <c r="AL522" s="114"/>
      <c r="AM522" s="278"/>
      <c r="AN522" s="98"/>
      <c r="AO522" s="98"/>
      <c r="AP522" s="116"/>
      <c r="AQ522" s="117"/>
      <c r="AR522" s="116"/>
      <c r="AS522" s="98"/>
      <c r="AT522" s="98"/>
      <c r="AU522" s="98"/>
      <c r="AV522" s="98"/>
      <c r="AW522" s="98"/>
      <c r="AX522" s="98"/>
      <c r="AY522" s="98"/>
      <c r="AZ522" s="98"/>
      <c r="BA522" s="98"/>
      <c r="BB522" s="98"/>
      <c r="BC522" s="98"/>
      <c r="BD522" s="98"/>
      <c r="BE522" s="98"/>
      <c r="BF522" s="98"/>
      <c r="BG522" s="98"/>
      <c r="BH522" s="98"/>
      <c r="BI522" s="98"/>
      <c r="BJ522" s="98"/>
      <c r="BK522" s="98"/>
      <c r="BL522" s="98"/>
      <c r="BM522" s="98"/>
      <c r="BN522" s="98"/>
    </row>
    <row r="523">
      <c r="A523" s="485" t="b">
        <v>0</v>
      </c>
      <c r="B523" s="313"/>
      <c r="C523" s="314"/>
      <c r="D523" s="315"/>
      <c r="E523" s="316"/>
      <c r="F523" s="317"/>
      <c r="G523" s="317"/>
      <c r="H523" s="317"/>
      <c r="I523" s="317"/>
      <c r="J523" s="317"/>
      <c r="K523" s="315"/>
      <c r="L523" s="315"/>
      <c r="M523" s="315"/>
      <c r="N523" s="383"/>
      <c r="O523" s="221">
        <v>2.0</v>
      </c>
      <c r="P523" s="222">
        <v>6.0</v>
      </c>
      <c r="Q523" s="298">
        <v>4.0</v>
      </c>
      <c r="R523" s="299">
        <v>6.0</v>
      </c>
      <c r="S523" s="225"/>
      <c r="T523" s="226"/>
      <c r="U523" s="227"/>
      <c r="V523" s="228"/>
      <c r="W523" s="229"/>
      <c r="X523" s="229"/>
      <c r="Y523" s="342"/>
      <c r="Z523" s="323"/>
      <c r="AA523" s="324"/>
      <c r="AB523" s="343"/>
      <c r="AC523" s="326"/>
      <c r="AD523" s="322" t="s">
        <v>142</v>
      </c>
      <c r="AE523" s="327"/>
      <c r="AF523" s="328"/>
      <c r="AG523" s="327"/>
      <c r="AH523" s="444"/>
      <c r="AI523" s="384"/>
      <c r="AJ523" s="327"/>
      <c r="AK523" s="385"/>
      <c r="AL523" s="114"/>
      <c r="AM523" s="211"/>
      <c r="AN523" s="132"/>
      <c r="AO523" s="132"/>
      <c r="AP523" s="149"/>
      <c r="AQ523" s="150"/>
      <c r="AR523" s="149"/>
      <c r="AS523" s="132"/>
      <c r="AT523" s="132"/>
      <c r="AU523" s="132"/>
      <c r="AV523" s="132"/>
      <c r="AW523" s="132"/>
      <c r="AX523" s="132"/>
      <c r="AY523" s="132"/>
      <c r="AZ523" s="132"/>
      <c r="BA523" s="132"/>
      <c r="BB523" s="132"/>
      <c r="BC523" s="132"/>
      <c r="BD523" s="132"/>
      <c r="BE523" s="132"/>
      <c r="BF523" s="132"/>
      <c r="BG523" s="132"/>
      <c r="BH523" s="132"/>
      <c r="BI523" s="132"/>
      <c r="BJ523" s="132"/>
      <c r="BK523" s="132"/>
      <c r="BL523" s="132"/>
      <c r="BM523" s="132"/>
      <c r="BN523" s="132"/>
    </row>
    <row r="524">
      <c r="A524" s="484" t="b">
        <v>0</v>
      </c>
      <c r="B524" s="161">
        <v>44607.0</v>
      </c>
      <c r="C524" s="162">
        <v>0.01884259259259259</v>
      </c>
      <c r="D524" s="163" t="s">
        <v>1103</v>
      </c>
      <c r="E524" s="432" t="s">
        <v>16</v>
      </c>
      <c r="F524" s="409" t="s">
        <v>136</v>
      </c>
      <c r="G524" s="165" t="s">
        <v>44</v>
      </c>
      <c r="H524" s="165" t="s">
        <v>283</v>
      </c>
      <c r="I524" s="165" t="s">
        <v>352</v>
      </c>
      <c r="J524" s="165" t="s">
        <v>200</v>
      </c>
      <c r="K524" s="163" t="s">
        <v>200</v>
      </c>
      <c r="L524" s="163"/>
      <c r="M524" s="163"/>
      <c r="N524" s="336" t="s">
        <v>1076</v>
      </c>
      <c r="O524" s="254">
        <v>2.0</v>
      </c>
      <c r="P524" s="255">
        <v>4.0</v>
      </c>
      <c r="Q524" s="170"/>
      <c r="R524" s="171"/>
      <c r="S524" s="172"/>
      <c r="T524" s="173"/>
      <c r="U524" s="174"/>
      <c r="V524" s="175"/>
      <c r="W524" s="176"/>
      <c r="X524" s="176"/>
      <c r="Y524" s="182">
        <v>0.0</v>
      </c>
      <c r="Z524" s="178">
        <v>0.0</v>
      </c>
      <c r="AA524" s="179" t="s">
        <v>133</v>
      </c>
      <c r="AB524" s="180">
        <v>1.0</v>
      </c>
      <c r="AC524" s="181">
        <v>0.9828472222222222</v>
      </c>
      <c r="AD524" s="182" t="s">
        <v>140</v>
      </c>
      <c r="AE524" s="183" t="s">
        <v>133</v>
      </c>
      <c r="AF524" s="165" t="s">
        <v>166</v>
      </c>
      <c r="AG524" s="183">
        <v>1.28</v>
      </c>
      <c r="AH524" s="446">
        <v>35.71</v>
      </c>
      <c r="AI524" s="185">
        <v>10.0</v>
      </c>
      <c r="AJ524" s="183">
        <v>0.15</v>
      </c>
      <c r="AK524" s="186">
        <v>7.68</v>
      </c>
      <c r="AL524" s="114"/>
      <c r="AM524" s="188">
        <f>AK524+AM521</f>
        <v>2060.86</v>
      </c>
      <c r="AN524" s="189">
        <f>IF(AM524&gt;AN521,AM524,AN521)</f>
        <v>2072.03</v>
      </c>
      <c r="AO524" s="189">
        <f>AM524-AN524</f>
        <v>-11.17</v>
      </c>
      <c r="AP524" s="190">
        <f>AO524/AN524</f>
        <v>-0.005390848588</v>
      </c>
      <c r="AQ524" s="191">
        <f>AK524/AI524</f>
        <v>0.768</v>
      </c>
      <c r="AR524" s="116"/>
      <c r="AS524" s="98"/>
      <c r="AT524" s="98"/>
      <c r="AU524" s="98"/>
      <c r="AV524" s="98"/>
      <c r="AW524" s="98"/>
      <c r="AX524" s="98"/>
      <c r="AY524" s="98"/>
      <c r="AZ524" s="98"/>
      <c r="BA524" s="98"/>
      <c r="BB524" s="98"/>
      <c r="BC524" s="98"/>
      <c r="BD524" s="98"/>
      <c r="BE524" s="98"/>
      <c r="BF524" s="98"/>
      <c r="BG524" s="98"/>
      <c r="BH524" s="98"/>
      <c r="BI524" s="98"/>
      <c r="BJ524" s="98"/>
      <c r="BK524" s="98"/>
      <c r="BL524" s="98"/>
      <c r="BM524" s="98"/>
      <c r="BN524" s="98"/>
    </row>
    <row r="525">
      <c r="A525" s="485" t="b">
        <v>0</v>
      </c>
      <c r="B525" s="128"/>
      <c r="C525" s="129"/>
      <c r="D525" s="130"/>
      <c r="E525" s="131"/>
      <c r="F525" s="132"/>
      <c r="G525" s="132"/>
      <c r="H525" s="132" t="str">
        <f>VLOOKUP(H524,VALIDATION!F:G,2,false)</f>
        <v>6207de7b491a9e6912ca5529</v>
      </c>
      <c r="I525" s="133">
        <v>2.66</v>
      </c>
      <c r="J525" s="133">
        <v>1.6</v>
      </c>
      <c r="K525" s="130"/>
      <c r="L525" s="130"/>
      <c r="M525" s="130"/>
      <c r="N525" s="397" t="s">
        <v>1104</v>
      </c>
      <c r="O525" s="168">
        <v>3.0</v>
      </c>
      <c r="P525" s="169">
        <v>4.0</v>
      </c>
      <c r="Q525" s="196"/>
      <c r="R525" s="197"/>
      <c r="S525" s="198"/>
      <c r="T525" s="199"/>
      <c r="U525" s="200"/>
      <c r="V525" s="201"/>
      <c r="W525" s="202"/>
      <c r="X525" s="202"/>
      <c r="Y525" s="206">
        <v>0.0</v>
      </c>
      <c r="Z525" s="204">
        <v>0.0</v>
      </c>
      <c r="AA525" s="205" t="s">
        <v>132</v>
      </c>
      <c r="AB525" s="141">
        <v>2.0</v>
      </c>
      <c r="AC525" s="142">
        <v>0.9853819444444445</v>
      </c>
      <c r="AD525" s="206" t="s">
        <v>179</v>
      </c>
      <c r="AE525" s="207" t="s">
        <v>133</v>
      </c>
      <c r="AF525" s="133" t="s">
        <v>133</v>
      </c>
      <c r="AG525" s="207">
        <v>1.64</v>
      </c>
      <c r="AH525" s="449">
        <v>27.87</v>
      </c>
      <c r="AI525" s="146"/>
      <c r="AJ525" s="144"/>
      <c r="AK525" s="147"/>
      <c r="AL525" s="114"/>
      <c r="AM525" s="211"/>
      <c r="AN525" s="132"/>
      <c r="AO525" s="132"/>
      <c r="AP525" s="149"/>
      <c r="AQ525" s="150"/>
      <c r="AR525" s="149"/>
      <c r="AS525" s="132"/>
      <c r="AT525" s="132"/>
      <c r="AU525" s="132"/>
      <c r="AV525" s="132"/>
      <c r="AW525" s="132"/>
      <c r="AX525" s="132"/>
      <c r="AY525" s="132"/>
      <c r="AZ525" s="132"/>
      <c r="BA525" s="132"/>
      <c r="BB525" s="132"/>
      <c r="BC525" s="132"/>
      <c r="BD525" s="132"/>
      <c r="BE525" s="132"/>
      <c r="BF525" s="132"/>
      <c r="BG525" s="132"/>
      <c r="BH525" s="132"/>
      <c r="BI525" s="132"/>
      <c r="BJ525" s="132"/>
      <c r="BK525" s="132"/>
      <c r="BL525" s="132"/>
      <c r="BM525" s="132"/>
      <c r="BN525" s="132"/>
    </row>
    <row r="526">
      <c r="A526" s="484" t="b">
        <v>0</v>
      </c>
      <c r="B526" s="215"/>
      <c r="C526" s="216"/>
      <c r="D526" s="217"/>
      <c r="E526" s="218"/>
      <c r="F526" s="219"/>
      <c r="G526" s="219"/>
      <c r="H526" s="219"/>
      <c r="I526" s="219"/>
      <c r="J526" s="219"/>
      <c r="K526" s="217"/>
      <c r="L526" s="217"/>
      <c r="M526" s="217"/>
      <c r="N526" s="287"/>
      <c r="O526" s="221">
        <v>4.0</v>
      </c>
      <c r="P526" s="222">
        <v>6.0</v>
      </c>
      <c r="Q526" s="298">
        <v>1.0</v>
      </c>
      <c r="R526" s="299">
        <v>6.0</v>
      </c>
      <c r="S526" s="225"/>
      <c r="T526" s="226"/>
      <c r="U526" s="227"/>
      <c r="V526" s="228"/>
      <c r="W526" s="229"/>
      <c r="X526" s="229"/>
      <c r="Y526" s="302"/>
      <c r="Z526" s="231"/>
      <c r="AA526" s="232"/>
      <c r="AB526" s="233"/>
      <c r="AC526" s="234"/>
      <c r="AD526" s="235" t="s">
        <v>142</v>
      </c>
      <c r="AE526" s="236"/>
      <c r="AF526" s="237"/>
      <c r="AG526" s="236"/>
      <c r="AH526" s="463"/>
      <c r="AI526" s="390"/>
      <c r="AJ526" s="236"/>
      <c r="AK526" s="391"/>
      <c r="AL526" s="114"/>
      <c r="AM526" s="278"/>
      <c r="AN526" s="98"/>
      <c r="AO526" s="98"/>
      <c r="AP526" s="116"/>
      <c r="AQ526" s="117"/>
      <c r="AR526" s="116"/>
      <c r="AS526" s="98"/>
      <c r="AT526" s="98"/>
      <c r="AU526" s="98"/>
      <c r="AV526" s="98"/>
      <c r="AW526" s="98"/>
      <c r="AX526" s="98"/>
      <c r="AY526" s="98"/>
      <c r="AZ526" s="98"/>
      <c r="BA526" s="98"/>
      <c r="BB526" s="98"/>
      <c r="BC526" s="98"/>
      <c r="BD526" s="98"/>
      <c r="BE526" s="98"/>
      <c r="BF526" s="98"/>
      <c r="BG526" s="98"/>
      <c r="BH526" s="98"/>
      <c r="BI526" s="98"/>
      <c r="BJ526" s="98"/>
      <c r="BK526" s="98"/>
      <c r="BL526" s="98"/>
      <c r="BM526" s="98"/>
      <c r="BN526" s="98"/>
    </row>
    <row r="527">
      <c r="A527" s="485" t="b">
        <v>0</v>
      </c>
      <c r="B527" s="247">
        <v>44607.0</v>
      </c>
      <c r="C527" s="248">
        <v>0.01884259259259259</v>
      </c>
      <c r="D527" s="249" t="s">
        <v>1103</v>
      </c>
      <c r="E527" s="517" t="s">
        <v>16</v>
      </c>
      <c r="F527" s="415" t="s">
        <v>136</v>
      </c>
      <c r="G527" s="251" t="s">
        <v>42</v>
      </c>
      <c r="H527" s="251" t="s">
        <v>283</v>
      </c>
      <c r="I527" s="251" t="s">
        <v>352</v>
      </c>
      <c r="J527" s="251" t="s">
        <v>200</v>
      </c>
      <c r="K527" s="249" t="s">
        <v>200</v>
      </c>
      <c r="L527" s="249"/>
      <c r="M527" s="249"/>
      <c r="N527" s="286" t="s">
        <v>1062</v>
      </c>
      <c r="O527" s="254">
        <v>4.0</v>
      </c>
      <c r="P527" s="255">
        <v>5.0</v>
      </c>
      <c r="Q527" s="170"/>
      <c r="R527" s="171"/>
      <c r="S527" s="172"/>
      <c r="T527" s="173"/>
      <c r="U527" s="174"/>
      <c r="V527" s="175"/>
      <c r="W527" s="176"/>
      <c r="X527" s="176"/>
      <c r="Y527" s="260">
        <v>0.0</v>
      </c>
      <c r="Z527" s="256">
        <v>40.0</v>
      </c>
      <c r="AA527" s="257" t="s">
        <v>132</v>
      </c>
      <c r="AB527" s="258">
        <v>1.0</v>
      </c>
      <c r="AC527" s="259">
        <v>0.994849537037037</v>
      </c>
      <c r="AD527" s="260" t="s">
        <v>140</v>
      </c>
      <c r="AE527" s="261" t="s">
        <v>133</v>
      </c>
      <c r="AF527" s="251" t="s">
        <v>166</v>
      </c>
      <c r="AG527" s="261">
        <v>1.28</v>
      </c>
      <c r="AH527" s="464">
        <v>26.78</v>
      </c>
      <c r="AI527" s="263">
        <v>7.5</v>
      </c>
      <c r="AJ527" s="261">
        <v>-0.03</v>
      </c>
      <c r="AK527" s="264">
        <v>-1.75</v>
      </c>
      <c r="AL527" s="114"/>
      <c r="AM527" s="265">
        <f>AK527+AM524</f>
        <v>2059.11</v>
      </c>
      <c r="AN527" s="266">
        <f>IF(AM527&gt;AN524,AM527,AN524)</f>
        <v>2072.03</v>
      </c>
      <c r="AO527" s="266">
        <f>AM527-AN527</f>
        <v>-12.92</v>
      </c>
      <c r="AP527" s="267">
        <f>AO527/AN527</f>
        <v>-0.006235430954</v>
      </c>
      <c r="AQ527" s="268">
        <f>AK527/AI527</f>
        <v>-0.2333333333</v>
      </c>
      <c r="AR527" s="149"/>
      <c r="AS527" s="132"/>
      <c r="AT527" s="132"/>
      <c r="AU527" s="132"/>
      <c r="AV527" s="132"/>
      <c r="AW527" s="132"/>
      <c r="AX527" s="132"/>
      <c r="AY527" s="132"/>
      <c r="AZ527" s="132"/>
      <c r="BA527" s="132"/>
      <c r="BB527" s="132"/>
      <c r="BC527" s="132"/>
      <c r="BD527" s="132"/>
      <c r="BE527" s="132"/>
      <c r="BF527" s="132"/>
      <c r="BG527" s="132"/>
      <c r="BH527" s="132"/>
      <c r="BI527" s="132"/>
      <c r="BJ527" s="132"/>
      <c r="BK527" s="132"/>
      <c r="BL527" s="132"/>
      <c r="BM527" s="132"/>
      <c r="BN527" s="132"/>
    </row>
    <row r="528">
      <c r="A528" s="484" t="b">
        <v>0</v>
      </c>
      <c r="B528" s="94"/>
      <c r="C528" s="95"/>
      <c r="D528" s="96"/>
      <c r="E528" s="97"/>
      <c r="F528" s="98"/>
      <c r="G528" s="98"/>
      <c r="H528" s="98" t="str">
        <f>VLOOKUP(H527,VALIDATION!F:G,2,false)</f>
        <v>6207de7b491a9e6912ca5529</v>
      </c>
      <c r="I528" s="99">
        <v>2.66</v>
      </c>
      <c r="J528" s="99">
        <v>1.6</v>
      </c>
      <c r="K528" s="96"/>
      <c r="L528" s="96"/>
      <c r="M528" s="96"/>
      <c r="N528" s="270"/>
      <c r="O528" s="168">
        <v>4.0</v>
      </c>
      <c r="P528" s="169">
        <v>6.0</v>
      </c>
      <c r="Q528" s="196"/>
      <c r="R528" s="197"/>
      <c r="S528" s="198"/>
      <c r="T528" s="199"/>
      <c r="U528" s="200"/>
      <c r="V528" s="201"/>
      <c r="W528" s="202"/>
      <c r="X528" s="202"/>
      <c r="Y528" s="273">
        <v>0.0</v>
      </c>
      <c r="Z528" s="271">
        <v>0.0</v>
      </c>
      <c r="AA528" s="272" t="s">
        <v>133</v>
      </c>
      <c r="AB528" s="107">
        <v>2.0</v>
      </c>
      <c r="AC528" s="108">
        <v>0.9955439814814815</v>
      </c>
      <c r="AD528" s="273" t="s">
        <v>179</v>
      </c>
      <c r="AE528" s="274" t="s">
        <v>133</v>
      </c>
      <c r="AF528" s="99" t="s">
        <v>133</v>
      </c>
      <c r="AG528" s="274">
        <v>1.2</v>
      </c>
      <c r="AH528" s="411">
        <v>28.56</v>
      </c>
      <c r="AI528" s="112"/>
      <c r="AJ528" s="110"/>
      <c r="AK528" s="113"/>
      <c r="AL528" s="114"/>
      <c r="AM528" s="278"/>
      <c r="AN528" s="98"/>
      <c r="AO528" s="98"/>
      <c r="AP528" s="116"/>
      <c r="AQ528" s="117"/>
      <c r="AR528" s="116"/>
      <c r="AS528" s="98"/>
      <c r="AT528" s="98"/>
      <c r="AU528" s="98"/>
      <c r="AV528" s="98"/>
      <c r="AW528" s="98"/>
      <c r="AX528" s="98"/>
      <c r="AY528" s="98"/>
      <c r="AZ528" s="98"/>
      <c r="BA528" s="98"/>
      <c r="BB528" s="98"/>
      <c r="BC528" s="98"/>
      <c r="BD528" s="98"/>
      <c r="BE528" s="98"/>
      <c r="BF528" s="98"/>
      <c r="BG528" s="98"/>
      <c r="BH528" s="98"/>
      <c r="BI528" s="98"/>
      <c r="BJ528" s="98"/>
      <c r="BK528" s="98"/>
      <c r="BL528" s="98"/>
      <c r="BM528" s="98"/>
      <c r="BN528" s="98"/>
    </row>
    <row r="529">
      <c r="A529" s="485" t="b">
        <v>0</v>
      </c>
      <c r="B529" s="128"/>
      <c r="C529" s="129"/>
      <c r="D529" s="130"/>
      <c r="E529" s="131"/>
      <c r="F529" s="132"/>
      <c r="G529" s="132"/>
      <c r="H529" s="132"/>
      <c r="I529" s="132"/>
      <c r="J529" s="132"/>
      <c r="K529" s="130"/>
      <c r="L529" s="130"/>
      <c r="M529" s="130"/>
      <c r="N529" s="195"/>
      <c r="O529" s="168">
        <v>4.0</v>
      </c>
      <c r="P529" s="169">
        <v>6.0</v>
      </c>
      <c r="Q529" s="294">
        <v>1.0</v>
      </c>
      <c r="R529" s="295">
        <v>6.0</v>
      </c>
      <c r="S529" s="198"/>
      <c r="T529" s="199"/>
      <c r="U529" s="200"/>
      <c r="V529" s="201"/>
      <c r="W529" s="202"/>
      <c r="X529" s="202"/>
      <c r="Y529" s="143"/>
      <c r="Z529" s="367"/>
      <c r="AA529" s="140"/>
      <c r="AB529" s="420"/>
      <c r="AC529" s="421"/>
      <c r="AD529" s="206" t="s">
        <v>142</v>
      </c>
      <c r="AE529" s="144"/>
      <c r="AF529" s="133"/>
      <c r="AG529" s="144"/>
      <c r="AH529" s="430"/>
      <c r="AI529" s="146"/>
      <c r="AJ529" s="144"/>
      <c r="AK529" s="147"/>
      <c r="AL529" s="114"/>
      <c r="AM529" s="211"/>
      <c r="AN529" s="132"/>
      <c r="AO529" s="132"/>
      <c r="AP529" s="149"/>
      <c r="AQ529" s="150"/>
      <c r="AR529" s="149"/>
      <c r="AS529" s="132"/>
      <c r="AT529" s="132"/>
      <c r="AU529" s="132"/>
      <c r="AV529" s="132"/>
      <c r="AW529" s="132"/>
      <c r="AX529" s="132"/>
      <c r="AY529" s="132"/>
      <c r="AZ529" s="132"/>
      <c r="BA529" s="132"/>
      <c r="BB529" s="132"/>
      <c r="BC529" s="132"/>
      <c r="BD529" s="132"/>
      <c r="BE529" s="132"/>
      <c r="BF529" s="132"/>
      <c r="BG529" s="132"/>
      <c r="BH529" s="132"/>
      <c r="BI529" s="132"/>
      <c r="BJ529" s="132"/>
      <c r="BK529" s="132"/>
      <c r="BL529" s="132"/>
      <c r="BM529" s="132"/>
      <c r="BN529" s="132"/>
    </row>
    <row r="530">
      <c r="A530" s="614" t="b">
        <v>0</v>
      </c>
      <c r="B530" s="161">
        <v>44608.0</v>
      </c>
      <c r="C530" s="162">
        <v>0.5270949074074074</v>
      </c>
      <c r="D530" s="163" t="s">
        <v>1105</v>
      </c>
      <c r="E530" s="432" t="s">
        <v>16</v>
      </c>
      <c r="F530" s="409" t="s">
        <v>136</v>
      </c>
      <c r="G530" s="165" t="s">
        <v>42</v>
      </c>
      <c r="H530" s="165" t="s">
        <v>266</v>
      </c>
      <c r="I530" s="165" t="s">
        <v>375</v>
      </c>
      <c r="J530" s="165" t="s">
        <v>850</v>
      </c>
      <c r="K530" s="163" t="s">
        <v>375</v>
      </c>
      <c r="L530" s="163"/>
      <c r="M530" s="163"/>
      <c r="N530" s="336" t="s">
        <v>1062</v>
      </c>
      <c r="O530" s="254">
        <v>4.0</v>
      </c>
      <c r="P530" s="255">
        <v>5.0</v>
      </c>
      <c r="Q530" s="170"/>
      <c r="R530" s="171"/>
      <c r="S530" s="172"/>
      <c r="T530" s="173"/>
      <c r="U530" s="174"/>
      <c r="V530" s="175"/>
      <c r="W530" s="176"/>
      <c r="X530" s="176"/>
      <c r="Y530" s="182">
        <v>15.0</v>
      </c>
      <c r="Z530" s="178">
        <v>40.0</v>
      </c>
      <c r="AA530" s="179" t="s">
        <v>133</v>
      </c>
      <c r="AB530" s="180">
        <v>1.0</v>
      </c>
      <c r="AC530" s="181">
        <v>0.4473726851851852</v>
      </c>
      <c r="AD530" s="182" t="s">
        <v>140</v>
      </c>
      <c r="AE530" s="183" t="s">
        <v>133</v>
      </c>
      <c r="AF530" s="165" t="s">
        <v>166</v>
      </c>
      <c r="AG530" s="183">
        <v>1.22</v>
      </c>
      <c r="AH530" s="446">
        <v>34.09</v>
      </c>
      <c r="AI530" s="185">
        <v>7.5</v>
      </c>
      <c r="AJ530" s="183">
        <v>0.3</v>
      </c>
      <c r="AK530" s="186">
        <v>14.85</v>
      </c>
      <c r="AL530" s="114"/>
      <c r="AM530" s="188">
        <f>AK530+AM527</f>
        <v>2073.96</v>
      </c>
      <c r="AN530" s="189">
        <f>IF(AM530&gt;AN527,AM530,AN527)</f>
        <v>2073.96</v>
      </c>
      <c r="AO530" s="189">
        <f>AM530-AN530</f>
        <v>0</v>
      </c>
      <c r="AP530" s="190">
        <f>AO530/AN530</f>
        <v>0</v>
      </c>
      <c r="AQ530" s="191">
        <f>AK530/AI530</f>
        <v>1.98</v>
      </c>
      <c r="AR530" s="116"/>
      <c r="AS530" s="98"/>
      <c r="AT530" s="98"/>
      <c r="AU530" s="98"/>
      <c r="AV530" s="98"/>
      <c r="AW530" s="98"/>
      <c r="AX530" s="98"/>
      <c r="AY530" s="98"/>
      <c r="AZ530" s="98"/>
      <c r="BA530" s="98"/>
      <c r="BB530" s="98"/>
      <c r="BC530" s="98"/>
      <c r="BD530" s="98"/>
      <c r="BE530" s="98"/>
      <c r="BF530" s="98"/>
      <c r="BG530" s="98"/>
      <c r="BH530" s="98"/>
      <c r="BI530" s="98"/>
      <c r="BJ530" s="98"/>
      <c r="BK530" s="98"/>
      <c r="BL530" s="98"/>
      <c r="BM530" s="98"/>
      <c r="BN530" s="98"/>
    </row>
    <row r="531">
      <c r="A531" s="616" t="b">
        <v>0</v>
      </c>
      <c r="B531" s="128"/>
      <c r="C531" s="129"/>
      <c r="D531" s="130"/>
      <c r="E531" s="131"/>
      <c r="F531" s="132"/>
      <c r="G531" s="132"/>
      <c r="H531" s="132" t="str">
        <f>VLOOKUP(H530,VALIDATION!F:G,2,false)</f>
        <v>6207de45491a9e6912ca551a</v>
      </c>
      <c r="I531" s="133">
        <v>3.2</v>
      </c>
      <c r="J531" s="133">
        <v>1.45</v>
      </c>
      <c r="K531" s="130"/>
      <c r="L531" s="130"/>
      <c r="M531" s="130"/>
      <c r="N531" s="195"/>
      <c r="O531" s="168">
        <v>4.0</v>
      </c>
      <c r="P531" s="169">
        <v>6.0</v>
      </c>
      <c r="Q531" s="294">
        <v>2.0</v>
      </c>
      <c r="R531" s="295">
        <v>0.0</v>
      </c>
      <c r="S531" s="198"/>
      <c r="T531" s="199"/>
      <c r="U531" s="200"/>
      <c r="V531" s="201"/>
      <c r="W531" s="202"/>
      <c r="X531" s="202"/>
      <c r="Y531" s="206">
        <v>40.0</v>
      </c>
      <c r="Z531" s="204">
        <v>15.0</v>
      </c>
      <c r="AA531" s="205" t="s">
        <v>132</v>
      </c>
      <c r="AB531" s="141">
        <v>2.0</v>
      </c>
      <c r="AC531" s="142">
        <v>0.4560300925925926</v>
      </c>
      <c r="AD531" s="206" t="s">
        <v>165</v>
      </c>
      <c r="AE531" s="207" t="s">
        <v>133</v>
      </c>
      <c r="AF531" s="133" t="s">
        <v>133</v>
      </c>
      <c r="AG531" s="207">
        <v>1.54</v>
      </c>
      <c r="AH531" s="449">
        <v>13.89</v>
      </c>
      <c r="AI531" s="146"/>
      <c r="AJ531" s="144"/>
      <c r="AK531" s="147"/>
      <c r="AL531" s="114"/>
      <c r="AM531" s="211"/>
      <c r="AN531" s="132"/>
      <c r="AO531" s="132"/>
      <c r="AP531" s="149"/>
      <c r="AQ531" s="150"/>
      <c r="AR531" s="149"/>
      <c r="AS531" s="132"/>
      <c r="AT531" s="132"/>
      <c r="AU531" s="132"/>
      <c r="AV531" s="132"/>
      <c r="AW531" s="132"/>
      <c r="AX531" s="132"/>
      <c r="AY531" s="132"/>
      <c r="AZ531" s="132"/>
      <c r="BA531" s="132"/>
      <c r="BB531" s="132"/>
      <c r="BC531" s="132"/>
      <c r="BD531" s="132"/>
      <c r="BE531" s="132"/>
      <c r="BF531" s="132"/>
      <c r="BG531" s="132"/>
      <c r="BH531" s="132"/>
      <c r="BI531" s="132"/>
      <c r="BJ531" s="132"/>
      <c r="BK531" s="132"/>
      <c r="BL531" s="132"/>
      <c r="BM531" s="132"/>
      <c r="BN531" s="132"/>
    </row>
    <row r="532">
      <c r="A532" s="614" t="b">
        <v>0</v>
      </c>
      <c r="B532" s="94"/>
      <c r="C532" s="95"/>
      <c r="D532" s="96"/>
      <c r="E532" s="97"/>
      <c r="F532" s="98"/>
      <c r="G532" s="98"/>
      <c r="H532" s="98"/>
      <c r="I532" s="98"/>
      <c r="J532" s="98"/>
      <c r="K532" s="96"/>
      <c r="L532" s="96"/>
      <c r="M532" s="96"/>
      <c r="N532" s="270"/>
      <c r="O532" s="168">
        <v>4.0</v>
      </c>
      <c r="P532" s="169">
        <v>6.0</v>
      </c>
      <c r="Q532" s="294">
        <v>6.0</v>
      </c>
      <c r="R532" s="295">
        <v>1.0</v>
      </c>
      <c r="S532" s="296">
        <v>3.0</v>
      </c>
      <c r="T532" s="297">
        <v>1.0</v>
      </c>
      <c r="U532" s="200"/>
      <c r="V532" s="201"/>
      <c r="W532" s="202"/>
      <c r="X532" s="202"/>
      <c r="Y532" s="273">
        <v>0.0</v>
      </c>
      <c r="Z532" s="271">
        <v>0.0</v>
      </c>
      <c r="AA532" s="272" t="s">
        <v>132</v>
      </c>
      <c r="AB532" s="107">
        <v>3.0</v>
      </c>
      <c r="AC532" s="108">
        <v>0.48802083333333335</v>
      </c>
      <c r="AD532" s="273" t="s">
        <v>179</v>
      </c>
      <c r="AE532" s="274" t="s">
        <v>133</v>
      </c>
      <c r="AF532" s="99" t="s">
        <v>133</v>
      </c>
      <c r="AG532" s="274">
        <v>4.0</v>
      </c>
      <c r="AH532" s="411">
        <v>5.05</v>
      </c>
      <c r="AI532" s="112"/>
      <c r="AJ532" s="110"/>
      <c r="AK532" s="113"/>
      <c r="AL532" s="114"/>
      <c r="AM532" s="278"/>
      <c r="AN532" s="98"/>
      <c r="AO532" s="98"/>
      <c r="AP532" s="116"/>
      <c r="AQ532" s="117"/>
      <c r="AR532" s="116"/>
      <c r="AS532" s="98"/>
      <c r="AT532" s="98"/>
      <c r="AU532" s="98"/>
      <c r="AV532" s="98"/>
      <c r="AW532" s="98"/>
      <c r="AX532" s="98"/>
      <c r="AY532" s="98"/>
      <c r="AZ532" s="98"/>
      <c r="BA532" s="98"/>
      <c r="BB532" s="98"/>
      <c r="BC532" s="98"/>
      <c r="BD532" s="98"/>
      <c r="BE532" s="98"/>
      <c r="BF532" s="98"/>
      <c r="BG532" s="98"/>
      <c r="BH532" s="98"/>
      <c r="BI532" s="98"/>
      <c r="BJ532" s="98"/>
      <c r="BK532" s="98"/>
      <c r="BL532" s="98"/>
      <c r="BM532" s="98"/>
      <c r="BN532" s="98"/>
    </row>
    <row r="533">
      <c r="A533" s="616" t="b">
        <v>0</v>
      </c>
      <c r="B533" s="313"/>
      <c r="C533" s="314"/>
      <c r="D533" s="315"/>
      <c r="E533" s="316"/>
      <c r="F533" s="317"/>
      <c r="G533" s="317"/>
      <c r="H533" s="317"/>
      <c r="I533" s="317"/>
      <c r="J533" s="317"/>
      <c r="K533" s="315"/>
      <c r="L533" s="315"/>
      <c r="M533" s="315"/>
      <c r="N533" s="383"/>
      <c r="O533" s="221">
        <v>4.0</v>
      </c>
      <c r="P533" s="222">
        <v>6.0</v>
      </c>
      <c r="Q533" s="298">
        <v>6.0</v>
      </c>
      <c r="R533" s="299">
        <v>1.0</v>
      </c>
      <c r="S533" s="300">
        <v>7.0</v>
      </c>
      <c r="T533" s="301">
        <v>6.0</v>
      </c>
      <c r="U533" s="227"/>
      <c r="V533" s="228"/>
      <c r="W533" s="229"/>
      <c r="X533" s="229"/>
      <c r="Y533" s="342"/>
      <c r="Z533" s="323"/>
      <c r="AA533" s="324"/>
      <c r="AB533" s="343"/>
      <c r="AC533" s="326"/>
      <c r="AD533" s="322" t="s">
        <v>142</v>
      </c>
      <c r="AE533" s="327"/>
      <c r="AF533" s="328"/>
      <c r="AG533" s="327"/>
      <c r="AH533" s="444"/>
      <c r="AI533" s="384"/>
      <c r="AJ533" s="327"/>
      <c r="AK533" s="385"/>
      <c r="AL533" s="114"/>
      <c r="AM533" s="211"/>
      <c r="AN533" s="132"/>
      <c r="AO533" s="132"/>
      <c r="AP533" s="149"/>
      <c r="AQ533" s="150"/>
      <c r="AR533" s="149"/>
      <c r="AS533" s="132"/>
      <c r="AT533" s="132"/>
      <c r="AU533" s="132"/>
      <c r="AV533" s="132"/>
      <c r="AW533" s="132"/>
      <c r="AX533" s="132"/>
      <c r="AY533" s="132"/>
      <c r="AZ533" s="132"/>
      <c r="BA533" s="132"/>
      <c r="BB533" s="132"/>
      <c r="BC533" s="132"/>
      <c r="BD533" s="132"/>
      <c r="BE533" s="132"/>
      <c r="BF533" s="132"/>
      <c r="BG533" s="132"/>
      <c r="BH533" s="132"/>
      <c r="BI533" s="132"/>
      <c r="BJ533" s="132"/>
      <c r="BK533" s="132"/>
      <c r="BL533" s="132"/>
      <c r="BM533" s="132"/>
      <c r="BN533" s="132"/>
    </row>
    <row r="534">
      <c r="A534" s="484" t="b">
        <v>0</v>
      </c>
      <c r="B534" s="161">
        <v>44608.0</v>
      </c>
      <c r="C534" s="162">
        <v>0.4943287037037037</v>
      </c>
      <c r="D534" s="163" t="s">
        <v>1106</v>
      </c>
      <c r="E534" s="432" t="s">
        <v>16</v>
      </c>
      <c r="F534" s="409" t="s">
        <v>136</v>
      </c>
      <c r="G534" s="165" t="s">
        <v>42</v>
      </c>
      <c r="H534" s="165" t="s">
        <v>266</v>
      </c>
      <c r="I534" s="165" t="s">
        <v>371</v>
      </c>
      <c r="J534" s="165" t="s">
        <v>700</v>
      </c>
      <c r="K534" s="163" t="s">
        <v>700</v>
      </c>
      <c r="L534" s="163"/>
      <c r="M534" s="163"/>
      <c r="N534" s="336" t="s">
        <v>1062</v>
      </c>
      <c r="O534" s="254">
        <v>6.0</v>
      </c>
      <c r="P534" s="255">
        <v>6.0</v>
      </c>
      <c r="Q534" s="170"/>
      <c r="R534" s="171"/>
      <c r="S534" s="172"/>
      <c r="T534" s="173"/>
      <c r="U534" s="174"/>
      <c r="V534" s="175"/>
      <c r="W534" s="176"/>
      <c r="X534" s="176"/>
      <c r="Y534" s="182">
        <v>0.0</v>
      </c>
      <c r="Z534" s="178">
        <v>4.0</v>
      </c>
      <c r="AA534" s="179" t="s">
        <v>133</v>
      </c>
      <c r="AB534" s="180">
        <v>1.0</v>
      </c>
      <c r="AC534" s="181">
        <v>0.46074074074074073</v>
      </c>
      <c r="AD534" s="182" t="s">
        <v>140</v>
      </c>
      <c r="AE534" s="183" t="s">
        <v>133</v>
      </c>
      <c r="AF534" s="165" t="s">
        <v>166</v>
      </c>
      <c r="AG534" s="183">
        <v>1.22</v>
      </c>
      <c r="AH534" s="446">
        <v>34.09</v>
      </c>
      <c r="AI534" s="185">
        <v>7.5</v>
      </c>
      <c r="AJ534" s="183">
        <v>0.0</v>
      </c>
      <c r="AK534" s="186">
        <v>-2.22</v>
      </c>
      <c r="AL534" s="114"/>
      <c r="AM534" s="188">
        <f>AK534+AM530</f>
        <v>2071.74</v>
      </c>
      <c r="AN534" s="189">
        <f>IF(AM534&gt;AN530,AM534,AN530)</f>
        <v>2073.96</v>
      </c>
      <c r="AO534" s="189">
        <f>AM534-AN534</f>
        <v>-2.22</v>
      </c>
      <c r="AP534" s="190">
        <f>AO534/AN534</f>
        <v>-0.001070416016</v>
      </c>
      <c r="AQ534" s="191">
        <f>AK534/AI534</f>
        <v>-0.296</v>
      </c>
      <c r="AR534" s="116"/>
      <c r="AS534" s="98"/>
      <c r="AT534" s="98"/>
      <c r="AU534" s="98"/>
      <c r="AV534" s="98"/>
      <c r="AW534" s="98"/>
      <c r="AX534" s="98"/>
      <c r="AY534" s="98"/>
      <c r="AZ534" s="98"/>
      <c r="BA534" s="98"/>
      <c r="BB534" s="98"/>
      <c r="BC534" s="98"/>
      <c r="BD534" s="98"/>
      <c r="BE534" s="98"/>
      <c r="BF534" s="98"/>
      <c r="BG534" s="98"/>
      <c r="BH534" s="98"/>
      <c r="BI534" s="98"/>
      <c r="BJ534" s="98"/>
      <c r="BK534" s="98"/>
      <c r="BL534" s="98"/>
      <c r="BM534" s="98"/>
      <c r="BN534" s="98"/>
    </row>
    <row r="535">
      <c r="A535" s="485" t="b">
        <v>0</v>
      </c>
      <c r="B535" s="128"/>
      <c r="C535" s="129"/>
      <c r="D535" s="130"/>
      <c r="E535" s="131"/>
      <c r="F535" s="132"/>
      <c r="G535" s="132"/>
      <c r="H535" s="132" t="str">
        <f>VLOOKUP(H534,VALIDATION!F:G,2,false)</f>
        <v>6207de45491a9e6912ca551a</v>
      </c>
      <c r="I535" s="133">
        <v>1.73</v>
      </c>
      <c r="J535" s="133">
        <v>2.34</v>
      </c>
      <c r="K535" s="130"/>
      <c r="L535" s="130"/>
      <c r="M535" s="130"/>
      <c r="N535" s="195"/>
      <c r="O535" s="168">
        <v>6.0</v>
      </c>
      <c r="P535" s="169">
        <v>7.0</v>
      </c>
      <c r="Q535" s="196"/>
      <c r="R535" s="197"/>
      <c r="S535" s="198"/>
      <c r="T535" s="199"/>
      <c r="U535" s="200"/>
      <c r="V535" s="201"/>
      <c r="W535" s="202"/>
      <c r="X535" s="202"/>
      <c r="Y535" s="206">
        <v>0.0</v>
      </c>
      <c r="Z535" s="204">
        <v>0.0</v>
      </c>
      <c r="AA535" s="205" t="s">
        <v>132</v>
      </c>
      <c r="AB535" s="141">
        <v>2.0</v>
      </c>
      <c r="AC535" s="142">
        <v>0.46328703703703705</v>
      </c>
      <c r="AD535" s="206" t="s">
        <v>179</v>
      </c>
      <c r="AE535" s="207" t="s">
        <v>133</v>
      </c>
      <c r="AF535" s="133" t="s">
        <v>133</v>
      </c>
      <c r="AG535" s="207">
        <v>1.2</v>
      </c>
      <c r="AH535" s="449">
        <v>26.41</v>
      </c>
      <c r="AI535" s="146"/>
      <c r="AJ535" s="144"/>
      <c r="AK535" s="147"/>
      <c r="AL535" s="114"/>
      <c r="AM535" s="211"/>
      <c r="AN535" s="132"/>
      <c r="AO535" s="132"/>
      <c r="AP535" s="149"/>
      <c r="AQ535" s="150"/>
      <c r="AR535" s="149"/>
      <c r="AS535" s="132"/>
      <c r="AT535" s="132"/>
      <c r="AU535" s="132"/>
      <c r="AV535" s="132"/>
      <c r="AW535" s="132"/>
      <c r="AX535" s="132"/>
      <c r="AY535" s="132"/>
      <c r="AZ535" s="132"/>
      <c r="BA535" s="132"/>
      <c r="BB535" s="132"/>
      <c r="BC535" s="132"/>
      <c r="BD535" s="132"/>
      <c r="BE535" s="132"/>
      <c r="BF535" s="132"/>
      <c r="BG535" s="132"/>
      <c r="BH535" s="132"/>
      <c r="BI535" s="132"/>
      <c r="BJ535" s="132"/>
      <c r="BK535" s="132"/>
      <c r="BL535" s="132"/>
      <c r="BM535" s="132"/>
      <c r="BN535" s="132"/>
    </row>
    <row r="536">
      <c r="A536" s="484" t="b">
        <v>0</v>
      </c>
      <c r="B536" s="215"/>
      <c r="C536" s="216"/>
      <c r="D536" s="217"/>
      <c r="E536" s="218"/>
      <c r="F536" s="219"/>
      <c r="G536" s="219"/>
      <c r="H536" s="219"/>
      <c r="I536" s="219"/>
      <c r="J536" s="219"/>
      <c r="K536" s="217"/>
      <c r="L536" s="217"/>
      <c r="M536" s="217"/>
      <c r="N536" s="287"/>
      <c r="O536" s="221">
        <v>6.0</v>
      </c>
      <c r="P536" s="222">
        <v>7.0</v>
      </c>
      <c r="Q536" s="298">
        <v>2.0</v>
      </c>
      <c r="R536" s="299">
        <v>6.0</v>
      </c>
      <c r="S536" s="225"/>
      <c r="T536" s="226"/>
      <c r="U536" s="227"/>
      <c r="V536" s="228"/>
      <c r="W536" s="229"/>
      <c r="X536" s="229"/>
      <c r="Y536" s="302"/>
      <c r="Z536" s="231"/>
      <c r="AA536" s="232"/>
      <c r="AB536" s="233"/>
      <c r="AC536" s="234"/>
      <c r="AD536" s="235" t="s">
        <v>142</v>
      </c>
      <c r="AE536" s="236"/>
      <c r="AF536" s="237"/>
      <c r="AG536" s="236"/>
      <c r="AH536" s="463"/>
      <c r="AI536" s="390"/>
      <c r="AJ536" s="236"/>
      <c r="AK536" s="391"/>
      <c r="AL536" s="114"/>
      <c r="AM536" s="278"/>
      <c r="AN536" s="98"/>
      <c r="AO536" s="98"/>
      <c r="AP536" s="116"/>
      <c r="AQ536" s="117"/>
      <c r="AR536" s="116"/>
      <c r="AS536" s="98"/>
      <c r="AT536" s="98"/>
      <c r="AU536" s="98"/>
      <c r="AV536" s="98"/>
      <c r="AW536" s="98"/>
      <c r="AX536" s="98"/>
      <c r="AY536" s="98"/>
      <c r="AZ536" s="98"/>
      <c r="BA536" s="98"/>
      <c r="BB536" s="98"/>
      <c r="BC536" s="98"/>
      <c r="BD536" s="98"/>
      <c r="BE536" s="98"/>
      <c r="BF536" s="98"/>
      <c r="BG536" s="98"/>
      <c r="BH536" s="98"/>
      <c r="BI536" s="98"/>
      <c r="BJ536" s="98"/>
      <c r="BK536" s="98"/>
      <c r="BL536" s="98"/>
      <c r="BM536" s="98"/>
      <c r="BN536" s="98"/>
    </row>
    <row r="537">
      <c r="A537" s="485" t="b">
        <v>0</v>
      </c>
      <c r="B537" s="247">
        <v>44608.0</v>
      </c>
      <c r="C537" s="248">
        <v>0.5961805555555556</v>
      </c>
      <c r="D537" s="249" t="s">
        <v>1107</v>
      </c>
      <c r="E537" s="517" t="s">
        <v>16</v>
      </c>
      <c r="F537" s="415" t="s">
        <v>136</v>
      </c>
      <c r="G537" s="251" t="s">
        <v>42</v>
      </c>
      <c r="H537" s="251" t="s">
        <v>293</v>
      </c>
      <c r="I537" s="251" t="s">
        <v>177</v>
      </c>
      <c r="J537" s="734" t="s">
        <v>597</v>
      </c>
      <c r="K537" s="249" t="s">
        <v>597</v>
      </c>
      <c r="L537" s="249"/>
      <c r="M537" s="249"/>
      <c r="N537" s="286" t="s">
        <v>1108</v>
      </c>
      <c r="O537" s="254">
        <v>3.0</v>
      </c>
      <c r="P537" s="255">
        <v>6.0</v>
      </c>
      <c r="Q537" s="284">
        <v>6.0</v>
      </c>
      <c r="R537" s="285">
        <v>6.0</v>
      </c>
      <c r="S537" s="172"/>
      <c r="T537" s="173"/>
      <c r="U537" s="174"/>
      <c r="V537" s="175"/>
      <c r="W537" s="176"/>
      <c r="X537" s="176"/>
      <c r="Y537" s="260">
        <v>0.0</v>
      </c>
      <c r="Z537" s="256">
        <v>3.0</v>
      </c>
      <c r="AA537" s="257" t="s">
        <v>132</v>
      </c>
      <c r="AB537" s="258">
        <v>1.0</v>
      </c>
      <c r="AC537" s="259">
        <v>0.592662037037037</v>
      </c>
      <c r="AD537" s="260" t="s">
        <v>140</v>
      </c>
      <c r="AE537" s="261" t="s">
        <v>133</v>
      </c>
      <c r="AF537" s="251" t="s">
        <v>166</v>
      </c>
      <c r="AG537" s="261">
        <v>1.08</v>
      </c>
      <c r="AH537" s="464">
        <v>62.5</v>
      </c>
      <c r="AI537" s="263">
        <v>5.0</v>
      </c>
      <c r="AJ537" s="261">
        <v>0.0</v>
      </c>
      <c r="AK537" s="264">
        <v>-5.0</v>
      </c>
      <c r="AL537" s="114"/>
      <c r="AM537" s="265">
        <f>AK537+AM534</f>
        <v>2066.74</v>
      </c>
      <c r="AN537" s="266">
        <f>IF(AM537&gt;AN534,AM537,AN534)</f>
        <v>2073.96</v>
      </c>
      <c r="AO537" s="266">
        <f>AM537-AN537</f>
        <v>-7.22</v>
      </c>
      <c r="AP537" s="267">
        <f>AO537/AN537</f>
        <v>-0.003481262898</v>
      </c>
      <c r="AQ537" s="268">
        <f>AK537/AI537</f>
        <v>-1</v>
      </c>
      <c r="AR537" s="149"/>
      <c r="AS537" s="132"/>
      <c r="AT537" s="132"/>
      <c r="AU537" s="132"/>
      <c r="AV537" s="132"/>
      <c r="AW537" s="132"/>
      <c r="AX537" s="132"/>
      <c r="AY537" s="132"/>
      <c r="AZ537" s="132"/>
      <c r="BA537" s="132"/>
      <c r="BB537" s="132"/>
      <c r="BC537" s="132"/>
      <c r="BD537" s="132"/>
      <c r="BE537" s="132"/>
      <c r="BF537" s="132"/>
      <c r="BG537" s="132"/>
      <c r="BH537" s="132"/>
      <c r="BI537" s="132"/>
      <c r="BJ537" s="132"/>
      <c r="BK537" s="132"/>
      <c r="BL537" s="132"/>
      <c r="BM537" s="132"/>
      <c r="BN537" s="132"/>
    </row>
    <row r="538">
      <c r="A538" s="484" t="b">
        <v>0</v>
      </c>
      <c r="B538" s="215"/>
      <c r="C538" s="216"/>
      <c r="D538" s="217"/>
      <c r="E538" s="218"/>
      <c r="F538" s="219"/>
      <c r="G538" s="219"/>
      <c r="H538" s="98" t="str">
        <f>VLOOKUP(H537,VALIDATION!F:G,2,false)</f>
        <v>6207de9d491a9e6912ca5530</v>
      </c>
      <c r="I538" s="237">
        <v>1.46</v>
      </c>
      <c r="J538" s="237">
        <v>3.1</v>
      </c>
      <c r="K538" s="217"/>
      <c r="L538" s="217"/>
      <c r="M538" s="217"/>
      <c r="N538" s="287"/>
      <c r="O538" s="221">
        <v>3.0</v>
      </c>
      <c r="P538" s="222">
        <v>6.0</v>
      </c>
      <c r="Q538" s="298">
        <v>6.0</v>
      </c>
      <c r="R538" s="299">
        <v>7.0</v>
      </c>
      <c r="S538" s="225"/>
      <c r="T538" s="226"/>
      <c r="U538" s="227"/>
      <c r="V538" s="228"/>
      <c r="W538" s="229"/>
      <c r="X538" s="229"/>
      <c r="Y538" s="302"/>
      <c r="Z538" s="231"/>
      <c r="AA538" s="232"/>
      <c r="AB538" s="233"/>
      <c r="AC538" s="234"/>
      <c r="AD538" s="235" t="s">
        <v>142</v>
      </c>
      <c r="AE538" s="236"/>
      <c r="AF538" s="237"/>
      <c r="AG538" s="236"/>
      <c r="AH538" s="463"/>
      <c r="AI538" s="390"/>
      <c r="AJ538" s="236"/>
      <c r="AK538" s="391"/>
      <c r="AL538" s="114"/>
      <c r="AM538" s="278"/>
      <c r="AN538" s="98"/>
      <c r="AO538" s="98"/>
      <c r="AP538" s="116"/>
      <c r="AQ538" s="117"/>
      <c r="AR538" s="116"/>
      <c r="AS538" s="98"/>
      <c r="AT538" s="98"/>
      <c r="AU538" s="98"/>
      <c r="AV538" s="98"/>
      <c r="AW538" s="98"/>
      <c r="AX538" s="98"/>
      <c r="AY538" s="98"/>
      <c r="AZ538" s="98"/>
      <c r="BA538" s="98"/>
      <c r="BB538" s="98"/>
      <c r="BC538" s="98"/>
      <c r="BD538" s="98"/>
      <c r="BE538" s="98"/>
      <c r="BF538" s="98"/>
      <c r="BG538" s="98"/>
      <c r="BH538" s="98"/>
      <c r="BI538" s="98"/>
      <c r="BJ538" s="98"/>
      <c r="BK538" s="98"/>
      <c r="BL538" s="98"/>
      <c r="BM538" s="98"/>
      <c r="BN538" s="98"/>
    </row>
    <row r="539">
      <c r="A539" s="485" t="b">
        <v>0</v>
      </c>
      <c r="B539" s="247">
        <v>44608.0</v>
      </c>
      <c r="C539" s="248">
        <v>0.7348148148148148</v>
      </c>
      <c r="D539" s="249" t="s">
        <v>1109</v>
      </c>
      <c r="E539" s="517" t="s">
        <v>16</v>
      </c>
      <c r="F539" s="415" t="s">
        <v>136</v>
      </c>
      <c r="G539" s="251" t="s">
        <v>42</v>
      </c>
      <c r="H539" s="251" t="s">
        <v>711</v>
      </c>
      <c r="I539" s="251" t="s">
        <v>1110</v>
      </c>
      <c r="J539" s="251" t="s">
        <v>1111</v>
      </c>
      <c r="K539" s="249" t="s">
        <v>1111</v>
      </c>
      <c r="L539" s="249"/>
      <c r="M539" s="249"/>
      <c r="N539" s="286" t="s">
        <v>1112</v>
      </c>
      <c r="O539" s="254">
        <v>6.0</v>
      </c>
      <c r="P539" s="255">
        <v>4.0</v>
      </c>
      <c r="Q539" s="284">
        <v>5.0</v>
      </c>
      <c r="R539" s="285">
        <v>5.0</v>
      </c>
      <c r="S539" s="172"/>
      <c r="T539" s="173"/>
      <c r="U539" s="174"/>
      <c r="V539" s="175"/>
      <c r="W539" s="176"/>
      <c r="X539" s="176"/>
      <c r="Y539" s="260">
        <v>40.0</v>
      </c>
      <c r="Z539" s="256">
        <v>0.0</v>
      </c>
      <c r="AA539" s="257" t="s">
        <v>133</v>
      </c>
      <c r="AB539" s="258">
        <v>1.0</v>
      </c>
      <c r="AC539" s="259">
        <v>0.6837268518518519</v>
      </c>
      <c r="AD539" s="260" t="s">
        <v>140</v>
      </c>
      <c r="AE539" s="261" t="s">
        <v>132</v>
      </c>
      <c r="AF539" s="251" t="s">
        <v>166</v>
      </c>
      <c r="AG539" s="261">
        <v>1.09</v>
      </c>
      <c r="AH539" s="464">
        <v>27.78</v>
      </c>
      <c r="AI539" s="263">
        <v>7.5</v>
      </c>
      <c r="AJ539" s="261">
        <v>0.27</v>
      </c>
      <c r="AK539" s="264">
        <v>13.42</v>
      </c>
      <c r="AL539" s="114"/>
      <c r="AM539" s="265">
        <f>AK539+AM537</f>
        <v>2080.16</v>
      </c>
      <c r="AN539" s="266">
        <f>IF(AM539&gt;AN537,AM539,AN537)</f>
        <v>2080.16</v>
      </c>
      <c r="AO539" s="266">
        <f>AM539-AN539</f>
        <v>0</v>
      </c>
      <c r="AP539" s="267">
        <f>AO539/AN539</f>
        <v>0</v>
      </c>
      <c r="AQ539" s="268">
        <f>AK539/AI539</f>
        <v>1.789333333</v>
      </c>
      <c r="AR539" s="149"/>
      <c r="AS539" s="132"/>
      <c r="AT539" s="132"/>
      <c r="AU539" s="132"/>
      <c r="AV539" s="132"/>
      <c r="AW539" s="132"/>
      <c r="AX539" s="132"/>
      <c r="AY539" s="132"/>
      <c r="AZ539" s="132"/>
      <c r="BA539" s="132"/>
      <c r="BB539" s="132"/>
      <c r="BC539" s="132"/>
      <c r="BD539" s="132"/>
      <c r="BE539" s="132"/>
      <c r="BF539" s="132"/>
      <c r="BG539" s="132"/>
      <c r="BH539" s="132"/>
      <c r="BI539" s="132"/>
      <c r="BJ539" s="132"/>
      <c r="BK539" s="132"/>
      <c r="BL539" s="132"/>
      <c r="BM539" s="132"/>
      <c r="BN539" s="132"/>
    </row>
    <row r="540">
      <c r="A540" s="484" t="b">
        <v>0</v>
      </c>
      <c r="B540" s="94"/>
      <c r="C540" s="95"/>
      <c r="D540" s="96"/>
      <c r="E540" s="97"/>
      <c r="F540" s="98"/>
      <c r="G540" s="98"/>
      <c r="H540" s="98" t="str">
        <f>VLOOKUP(H539,VALIDATION!F:G,2,false)</f>
        <v>6207de57491a9e6912ca551e</v>
      </c>
      <c r="I540" s="99">
        <v>1.7</v>
      </c>
      <c r="J540" s="99">
        <v>2.4</v>
      </c>
      <c r="K540" s="96"/>
      <c r="L540" s="96"/>
      <c r="M540" s="96"/>
      <c r="N540" s="270"/>
      <c r="O540" s="168">
        <v>6.0</v>
      </c>
      <c r="P540" s="169">
        <v>4.0</v>
      </c>
      <c r="Q540" s="294">
        <v>5.0</v>
      </c>
      <c r="R540" s="295">
        <v>6.0</v>
      </c>
      <c r="S540" s="198"/>
      <c r="T540" s="199"/>
      <c r="U540" s="200"/>
      <c r="V540" s="201"/>
      <c r="W540" s="202"/>
      <c r="X540" s="202"/>
      <c r="Y540" s="273">
        <v>0.0</v>
      </c>
      <c r="Z540" s="271">
        <v>0.0</v>
      </c>
      <c r="AA540" s="272" t="s">
        <v>132</v>
      </c>
      <c r="AB540" s="107">
        <v>2.0</v>
      </c>
      <c r="AC540" s="108">
        <v>0.6857291666666666</v>
      </c>
      <c r="AD540" s="273" t="s">
        <v>296</v>
      </c>
      <c r="AE540" s="274" t="s">
        <v>132</v>
      </c>
      <c r="AF540" s="99" t="s">
        <v>166</v>
      </c>
      <c r="AG540" s="274">
        <v>1.37</v>
      </c>
      <c r="AH540" s="411">
        <v>13.51</v>
      </c>
      <c r="AI540" s="112"/>
      <c r="AJ540" s="110"/>
      <c r="AK540" s="113"/>
      <c r="AL540" s="114"/>
      <c r="AM540" s="278"/>
      <c r="AN540" s="98"/>
      <c r="AO540" s="98"/>
      <c r="AP540" s="116"/>
      <c r="AQ540" s="117"/>
      <c r="AR540" s="116"/>
      <c r="AS540" s="98"/>
      <c r="AT540" s="98"/>
      <c r="AU540" s="98"/>
      <c r="AV540" s="98"/>
      <c r="AW540" s="98"/>
      <c r="AX540" s="98"/>
      <c r="AY540" s="98"/>
      <c r="AZ540" s="98"/>
      <c r="BA540" s="98"/>
      <c r="BB540" s="98"/>
      <c r="BC540" s="98"/>
      <c r="BD540" s="98"/>
      <c r="BE540" s="98"/>
      <c r="BF540" s="98"/>
      <c r="BG540" s="98"/>
      <c r="BH540" s="98"/>
      <c r="BI540" s="98"/>
      <c r="BJ540" s="98"/>
      <c r="BK540" s="98"/>
      <c r="BL540" s="98"/>
      <c r="BM540" s="98"/>
      <c r="BN540" s="98"/>
    </row>
    <row r="541">
      <c r="A541" s="485" t="b">
        <v>0</v>
      </c>
      <c r="B541" s="128"/>
      <c r="C541" s="129"/>
      <c r="D541" s="130"/>
      <c r="E541" s="131"/>
      <c r="F541" s="132"/>
      <c r="G541" s="132"/>
      <c r="H541" s="132"/>
      <c r="I541" s="132"/>
      <c r="J541" s="132"/>
      <c r="K541" s="130"/>
      <c r="L541" s="130"/>
      <c r="M541" s="130"/>
      <c r="N541" s="195"/>
      <c r="O541" s="303">
        <v>6.0</v>
      </c>
      <c r="P541" s="304">
        <v>4.0</v>
      </c>
      <c r="Q541" s="305">
        <v>5.0</v>
      </c>
      <c r="R541" s="306">
        <v>6.0</v>
      </c>
      <c r="S541" s="198"/>
      <c r="T541" s="199"/>
      <c r="U541" s="200"/>
      <c r="V541" s="201"/>
      <c r="W541" s="202"/>
      <c r="X541" s="202"/>
      <c r="Y541" s="206">
        <v>15.0</v>
      </c>
      <c r="Z541" s="204">
        <v>40.0</v>
      </c>
      <c r="AA541" s="205" t="s">
        <v>132</v>
      </c>
      <c r="AB541" s="141">
        <v>3.0</v>
      </c>
      <c r="AC541" s="142">
        <v>0.6885069444444445</v>
      </c>
      <c r="AD541" s="206" t="s">
        <v>165</v>
      </c>
      <c r="AE541" s="207" t="s">
        <v>132</v>
      </c>
      <c r="AF541" s="133" t="s">
        <v>133</v>
      </c>
      <c r="AG541" s="207">
        <v>1.69</v>
      </c>
      <c r="AH541" s="449">
        <v>3.68</v>
      </c>
      <c r="AI541" s="146"/>
      <c r="AJ541" s="144"/>
      <c r="AK541" s="147"/>
      <c r="AL541" s="114"/>
      <c r="AM541" s="211"/>
      <c r="AN541" s="132"/>
      <c r="AO541" s="132"/>
      <c r="AP541" s="149"/>
      <c r="AQ541" s="150"/>
      <c r="AR541" s="149"/>
      <c r="AS541" s="132"/>
      <c r="AT541" s="132"/>
      <c r="AU541" s="132"/>
      <c r="AV541" s="132"/>
      <c r="AW541" s="132"/>
      <c r="AX541" s="132"/>
      <c r="AY541" s="132"/>
      <c r="AZ541" s="132"/>
      <c r="BA541" s="132"/>
      <c r="BB541" s="132"/>
      <c r="BC541" s="132"/>
      <c r="BD541" s="132"/>
      <c r="BE541" s="132"/>
      <c r="BF541" s="132"/>
      <c r="BG541" s="132"/>
      <c r="BH541" s="132"/>
      <c r="BI541" s="132"/>
      <c r="BJ541" s="132"/>
      <c r="BK541" s="132"/>
      <c r="BL541" s="132"/>
      <c r="BM541" s="132"/>
      <c r="BN541" s="132"/>
    </row>
    <row r="542">
      <c r="A542" s="484" t="b">
        <v>0</v>
      </c>
      <c r="B542" s="94"/>
      <c r="C542" s="95"/>
      <c r="D542" s="96"/>
      <c r="E542" s="97"/>
      <c r="F542" s="98"/>
      <c r="G542" s="98"/>
      <c r="H542" s="98"/>
      <c r="I542" s="98"/>
      <c r="J542" s="98"/>
      <c r="K542" s="96"/>
      <c r="L542" s="96"/>
      <c r="M542" s="96"/>
      <c r="N542" s="270"/>
      <c r="O542" s="303">
        <v>6.0</v>
      </c>
      <c r="P542" s="304">
        <v>4.0</v>
      </c>
      <c r="Q542" s="305">
        <v>5.0</v>
      </c>
      <c r="R542" s="306">
        <v>6.0</v>
      </c>
      <c r="S542" s="198"/>
      <c r="T542" s="199"/>
      <c r="U542" s="200"/>
      <c r="V542" s="201"/>
      <c r="W542" s="202"/>
      <c r="X542" s="202"/>
      <c r="Y542" s="273">
        <v>15.0</v>
      </c>
      <c r="Z542" s="271">
        <v>40.0</v>
      </c>
      <c r="AA542" s="272" t="s">
        <v>132</v>
      </c>
      <c r="AB542" s="107">
        <v>4.0</v>
      </c>
      <c r="AC542" s="108">
        <v>0.688599537037037</v>
      </c>
      <c r="AD542" s="273" t="s">
        <v>165</v>
      </c>
      <c r="AE542" s="274" t="s">
        <v>132</v>
      </c>
      <c r="AF542" s="99" t="s">
        <v>133</v>
      </c>
      <c r="AG542" s="274">
        <v>1.72</v>
      </c>
      <c r="AH542" s="411">
        <v>3.47</v>
      </c>
      <c r="AI542" s="112"/>
      <c r="AJ542" s="110"/>
      <c r="AK542" s="113"/>
      <c r="AL542" s="114"/>
      <c r="AM542" s="278"/>
      <c r="AN542" s="98"/>
      <c r="AO542" s="98"/>
      <c r="AP542" s="116"/>
      <c r="AQ542" s="117"/>
      <c r="AR542" s="116"/>
      <c r="AS542" s="98"/>
      <c r="AT542" s="98"/>
      <c r="AU542" s="98"/>
      <c r="AV542" s="98"/>
      <c r="AW542" s="98"/>
      <c r="AX542" s="98"/>
      <c r="AY542" s="98"/>
      <c r="AZ542" s="98"/>
      <c r="BA542" s="98"/>
      <c r="BB542" s="98"/>
      <c r="BC542" s="98"/>
      <c r="BD542" s="98"/>
      <c r="BE542" s="98"/>
      <c r="BF542" s="98"/>
      <c r="BG542" s="98"/>
      <c r="BH542" s="98"/>
      <c r="BI542" s="98"/>
      <c r="BJ542" s="98"/>
      <c r="BK542" s="98"/>
      <c r="BL542" s="98"/>
      <c r="BM542" s="98"/>
      <c r="BN542" s="98"/>
    </row>
    <row r="543">
      <c r="A543" s="485" t="b">
        <v>0</v>
      </c>
      <c r="B543" s="128"/>
      <c r="C543" s="129"/>
      <c r="D543" s="130"/>
      <c r="E543" s="131"/>
      <c r="F543" s="132"/>
      <c r="G543" s="132"/>
      <c r="H543" s="132"/>
      <c r="I543" s="132"/>
      <c r="J543" s="132"/>
      <c r="K543" s="130"/>
      <c r="L543" s="130"/>
      <c r="M543" s="130"/>
      <c r="N543" s="195"/>
      <c r="O543" s="168">
        <v>6.0</v>
      </c>
      <c r="P543" s="169">
        <v>4.0</v>
      </c>
      <c r="Q543" s="294">
        <v>5.0</v>
      </c>
      <c r="R543" s="295">
        <v>7.0</v>
      </c>
      <c r="S543" s="296">
        <v>1.0</v>
      </c>
      <c r="T543" s="297">
        <v>1.0</v>
      </c>
      <c r="U543" s="200"/>
      <c r="V543" s="201"/>
      <c r="W543" s="202"/>
      <c r="X543" s="202"/>
      <c r="Y543" s="206">
        <v>0.0</v>
      </c>
      <c r="Z543" s="204">
        <v>0.0</v>
      </c>
      <c r="AA543" s="205" t="s">
        <v>133</v>
      </c>
      <c r="AB543" s="141">
        <v>5.0</v>
      </c>
      <c r="AC543" s="142">
        <v>0.7022569444444444</v>
      </c>
      <c r="AD543" s="206" t="s">
        <v>179</v>
      </c>
      <c r="AE543" s="207" t="s">
        <v>132</v>
      </c>
      <c r="AF543" s="133" t="s">
        <v>133</v>
      </c>
      <c r="AG543" s="207">
        <v>1.79</v>
      </c>
      <c r="AH543" s="449">
        <v>20.45</v>
      </c>
      <c r="AI543" s="146"/>
      <c r="AJ543" s="144"/>
      <c r="AK543" s="147"/>
      <c r="AL543" s="114"/>
      <c r="AM543" s="211"/>
      <c r="AN543" s="132"/>
      <c r="AO543" s="132"/>
      <c r="AP543" s="149"/>
      <c r="AQ543" s="150"/>
      <c r="AR543" s="149"/>
      <c r="AS543" s="132"/>
      <c r="AT543" s="132"/>
      <c r="AU543" s="132"/>
      <c r="AV543" s="132"/>
      <c r="AW543" s="132"/>
      <c r="AX543" s="132"/>
      <c r="AY543" s="132"/>
      <c r="AZ543" s="132"/>
      <c r="BA543" s="132"/>
      <c r="BB543" s="132"/>
      <c r="BC543" s="132"/>
      <c r="BD543" s="132"/>
      <c r="BE543" s="132"/>
      <c r="BF543" s="132"/>
      <c r="BG543" s="132"/>
      <c r="BH543" s="132"/>
      <c r="BI543" s="132"/>
      <c r="BJ543" s="132"/>
      <c r="BK543" s="132"/>
      <c r="BL543" s="132"/>
      <c r="BM543" s="132"/>
      <c r="BN543" s="132"/>
    </row>
    <row r="544">
      <c r="A544" s="484" t="b">
        <v>0</v>
      </c>
      <c r="B544" s="215"/>
      <c r="C544" s="216"/>
      <c r="D544" s="217"/>
      <c r="E544" s="218"/>
      <c r="F544" s="219"/>
      <c r="G544" s="219"/>
      <c r="H544" s="219"/>
      <c r="I544" s="219"/>
      <c r="J544" s="219"/>
      <c r="K544" s="217"/>
      <c r="L544" s="217"/>
      <c r="M544" s="217"/>
      <c r="N544" s="287"/>
      <c r="O544" s="221">
        <v>6.0</v>
      </c>
      <c r="P544" s="222">
        <v>4.0</v>
      </c>
      <c r="Q544" s="298">
        <v>5.0</v>
      </c>
      <c r="R544" s="299">
        <v>7.0</v>
      </c>
      <c r="S544" s="300">
        <v>4.0</v>
      </c>
      <c r="T544" s="301">
        <v>6.0</v>
      </c>
      <c r="U544" s="227"/>
      <c r="V544" s="228"/>
      <c r="W544" s="229"/>
      <c r="X544" s="229"/>
      <c r="Y544" s="235"/>
      <c r="Z544" s="482"/>
      <c r="AA544" s="479"/>
      <c r="AB544" s="233"/>
      <c r="AC544" s="507"/>
      <c r="AD544" s="235" t="s">
        <v>142</v>
      </c>
      <c r="AE544" s="236"/>
      <c r="AF544" s="237"/>
      <c r="AG544" s="236"/>
      <c r="AH544" s="463"/>
      <c r="AI544" s="390"/>
      <c r="AJ544" s="236"/>
      <c r="AK544" s="391"/>
      <c r="AL544" s="114"/>
      <c r="AM544" s="278"/>
      <c r="AN544" s="98"/>
      <c r="AO544" s="98"/>
      <c r="AP544" s="116"/>
      <c r="AQ544" s="117"/>
      <c r="AR544" s="116"/>
      <c r="AS544" s="98"/>
      <c r="AT544" s="98"/>
      <c r="AU544" s="98"/>
      <c r="AV544" s="98"/>
      <c r="AW544" s="98"/>
      <c r="AX544" s="98"/>
      <c r="AY544" s="98"/>
      <c r="AZ544" s="98"/>
      <c r="BA544" s="98"/>
      <c r="BB544" s="98"/>
      <c r="BC544" s="98"/>
      <c r="BD544" s="98"/>
      <c r="BE544" s="98"/>
      <c r="BF544" s="98"/>
      <c r="BG544" s="98"/>
      <c r="BH544" s="98"/>
      <c r="BI544" s="98"/>
      <c r="BJ544" s="98"/>
      <c r="BK544" s="98"/>
      <c r="BL544" s="98"/>
      <c r="BM544" s="98"/>
      <c r="BN544" s="98"/>
    </row>
    <row r="545">
      <c r="A545" s="485" t="b">
        <v>0</v>
      </c>
      <c r="B545" s="247">
        <v>44608.0</v>
      </c>
      <c r="C545" s="248">
        <v>0.73125</v>
      </c>
      <c r="D545" s="249" t="s">
        <v>1113</v>
      </c>
      <c r="E545" s="517" t="s">
        <v>16</v>
      </c>
      <c r="F545" s="415" t="s">
        <v>136</v>
      </c>
      <c r="G545" s="251" t="s">
        <v>44</v>
      </c>
      <c r="H545" s="251" t="s">
        <v>266</v>
      </c>
      <c r="I545" s="251" t="s">
        <v>733</v>
      </c>
      <c r="J545" s="251" t="s">
        <v>1114</v>
      </c>
      <c r="K545" s="249" t="s">
        <v>1114</v>
      </c>
      <c r="L545" s="249"/>
      <c r="M545" s="249"/>
      <c r="N545" s="286" t="s">
        <v>1076</v>
      </c>
      <c r="O545" s="254">
        <v>1.0</v>
      </c>
      <c r="P545" s="255">
        <v>3.0</v>
      </c>
      <c r="Q545" s="170"/>
      <c r="R545" s="171"/>
      <c r="S545" s="172"/>
      <c r="T545" s="173"/>
      <c r="U545" s="174"/>
      <c r="V545" s="175"/>
      <c r="W545" s="176"/>
      <c r="X545" s="176"/>
      <c r="Y545" s="260">
        <v>0.0</v>
      </c>
      <c r="Z545" s="256">
        <v>0.0</v>
      </c>
      <c r="AA545" s="257" t="s">
        <v>133</v>
      </c>
      <c r="AB545" s="258">
        <v>1.0</v>
      </c>
      <c r="AC545" s="259">
        <v>0.6936458333333333</v>
      </c>
      <c r="AD545" s="260" t="s">
        <v>140</v>
      </c>
      <c r="AE545" s="261" t="s">
        <v>132</v>
      </c>
      <c r="AF545" s="251" t="s">
        <v>166</v>
      </c>
      <c r="AG545" s="261">
        <v>1.68</v>
      </c>
      <c r="AH545" s="464">
        <v>14.71</v>
      </c>
      <c r="AI545" s="263">
        <v>10.0</v>
      </c>
      <c r="AJ545" s="261">
        <v>0.07</v>
      </c>
      <c r="AK545" s="264">
        <v>3.51</v>
      </c>
      <c r="AL545" s="114"/>
      <c r="AM545" s="265">
        <f>AK545+AM539</f>
        <v>2083.67</v>
      </c>
      <c r="AN545" s="266">
        <f>IF(AM545&gt;AN539,AM545,AN539)</f>
        <v>2083.67</v>
      </c>
      <c r="AO545" s="266">
        <f>AM545-AN545</f>
        <v>0</v>
      </c>
      <c r="AP545" s="267">
        <f>AO545/AN545</f>
        <v>0</v>
      </c>
      <c r="AQ545" s="268">
        <f>AK545/AI545</f>
        <v>0.351</v>
      </c>
      <c r="AR545" s="149"/>
      <c r="AS545" s="132"/>
      <c r="AT545" s="132"/>
      <c r="AU545" s="132"/>
      <c r="AV545" s="132"/>
      <c r="AW545" s="132"/>
      <c r="AX545" s="132"/>
      <c r="AY545" s="132"/>
      <c r="AZ545" s="132"/>
      <c r="BA545" s="132"/>
      <c r="BB545" s="132"/>
      <c r="BC545" s="132"/>
      <c r="BD545" s="132"/>
      <c r="BE545" s="132"/>
      <c r="BF545" s="132"/>
      <c r="BG545" s="132"/>
      <c r="BH545" s="132"/>
      <c r="BI545" s="132"/>
      <c r="BJ545" s="132"/>
      <c r="BK545" s="132"/>
      <c r="BL545" s="132"/>
      <c r="BM545" s="132"/>
      <c r="BN545" s="132"/>
    </row>
    <row r="546">
      <c r="A546" s="484" t="b">
        <v>0</v>
      </c>
      <c r="B546" s="94"/>
      <c r="C546" s="95"/>
      <c r="D546" s="96"/>
      <c r="E546" s="97"/>
      <c r="F546" s="98"/>
      <c r="G546" s="98"/>
      <c r="H546" s="98" t="str">
        <f>VLOOKUP(H545,VALIDATION!F:G,2,false)</f>
        <v>6207de45491a9e6912ca551a</v>
      </c>
      <c r="I546" s="99">
        <v>1.73</v>
      </c>
      <c r="J546" s="99">
        <v>2.34</v>
      </c>
      <c r="K546" s="96"/>
      <c r="L546" s="96"/>
      <c r="M546" s="96"/>
      <c r="N546" s="270"/>
      <c r="O546" s="168">
        <v>2.0</v>
      </c>
      <c r="P546" s="169">
        <v>3.0</v>
      </c>
      <c r="Q546" s="196"/>
      <c r="R546" s="197"/>
      <c r="S546" s="198"/>
      <c r="T546" s="199"/>
      <c r="U546" s="200"/>
      <c r="V546" s="201"/>
      <c r="W546" s="202"/>
      <c r="X546" s="202"/>
      <c r="Y546" s="273">
        <v>0.0</v>
      </c>
      <c r="Z546" s="271">
        <v>0.0</v>
      </c>
      <c r="AA546" s="272" t="s">
        <v>132</v>
      </c>
      <c r="AB546" s="107">
        <v>2.0</v>
      </c>
      <c r="AC546" s="108">
        <v>0.6965856481481482</v>
      </c>
      <c r="AD546" s="273" t="s">
        <v>179</v>
      </c>
      <c r="AE546" s="274" t="s">
        <v>132</v>
      </c>
      <c r="AF546" s="99" t="s">
        <v>133</v>
      </c>
      <c r="AG546" s="274">
        <v>2.22</v>
      </c>
      <c r="AH546" s="411">
        <v>11.13</v>
      </c>
      <c r="AI546" s="112"/>
      <c r="AJ546" s="110"/>
      <c r="AK546" s="113"/>
      <c r="AL546" s="114"/>
      <c r="AM546" s="278"/>
      <c r="AN546" s="98"/>
      <c r="AO546" s="98"/>
      <c r="AP546" s="116"/>
      <c r="AQ546" s="117"/>
      <c r="AR546" s="116"/>
      <c r="AS546" s="98"/>
      <c r="AT546" s="98"/>
      <c r="AU546" s="98"/>
      <c r="AV546" s="98"/>
      <c r="AW546" s="98"/>
      <c r="AX546" s="98"/>
      <c r="AY546" s="98"/>
      <c r="AZ546" s="98"/>
      <c r="BA546" s="98"/>
      <c r="BB546" s="98"/>
      <c r="BC546" s="98"/>
      <c r="BD546" s="98"/>
      <c r="BE546" s="98"/>
      <c r="BF546" s="98"/>
      <c r="BG546" s="98"/>
      <c r="BH546" s="98"/>
      <c r="BI546" s="98"/>
      <c r="BJ546" s="98"/>
      <c r="BK546" s="98"/>
      <c r="BL546" s="98"/>
      <c r="BM546" s="98"/>
      <c r="BN546" s="98"/>
    </row>
    <row r="547">
      <c r="A547" s="485" t="b">
        <v>0</v>
      </c>
      <c r="B547" s="313"/>
      <c r="C547" s="314"/>
      <c r="D547" s="315"/>
      <c r="E547" s="316"/>
      <c r="F547" s="317"/>
      <c r="G547" s="317"/>
      <c r="H547" s="317"/>
      <c r="I547" s="317"/>
      <c r="J547" s="317"/>
      <c r="K547" s="315"/>
      <c r="L547" s="315"/>
      <c r="M547" s="315"/>
      <c r="N547" s="383"/>
      <c r="O547" s="338">
        <v>3.0</v>
      </c>
      <c r="P547" s="339">
        <v>6.0</v>
      </c>
      <c r="Q547" s="340">
        <v>1.0</v>
      </c>
      <c r="R547" s="341">
        <v>6.0</v>
      </c>
      <c r="S547" s="225"/>
      <c r="T547" s="226"/>
      <c r="U547" s="227"/>
      <c r="V547" s="228"/>
      <c r="W547" s="229"/>
      <c r="X547" s="229"/>
      <c r="Y547" s="342"/>
      <c r="Z547" s="323"/>
      <c r="AA547" s="324"/>
      <c r="AB547" s="343"/>
      <c r="AC547" s="326"/>
      <c r="AD547" s="322" t="s">
        <v>142</v>
      </c>
      <c r="AE547" s="327"/>
      <c r="AF547" s="328"/>
      <c r="AG547" s="327"/>
      <c r="AH547" s="444"/>
      <c r="AI547" s="384"/>
      <c r="AJ547" s="327"/>
      <c r="AK547" s="385"/>
      <c r="AL547" s="114"/>
      <c r="AM547" s="211"/>
      <c r="AN547" s="132"/>
      <c r="AO547" s="132"/>
      <c r="AP547" s="149"/>
      <c r="AQ547" s="150"/>
      <c r="AR547" s="149"/>
      <c r="AS547" s="132"/>
      <c r="AT547" s="132"/>
      <c r="AU547" s="132"/>
      <c r="AV547" s="132"/>
      <c r="AW547" s="132"/>
      <c r="AX547" s="132"/>
      <c r="AY547" s="132"/>
      <c r="AZ547" s="132"/>
      <c r="BA547" s="132"/>
      <c r="BB547" s="132"/>
      <c r="BC547" s="132"/>
      <c r="BD547" s="132"/>
      <c r="BE547" s="132"/>
      <c r="BF547" s="132"/>
      <c r="BG547" s="132"/>
      <c r="BH547" s="132"/>
      <c r="BI547" s="132"/>
      <c r="BJ547" s="132"/>
      <c r="BK547" s="132"/>
      <c r="BL547" s="132"/>
      <c r="BM547" s="132"/>
      <c r="BN547" s="132"/>
    </row>
    <row r="548">
      <c r="A548" s="484" t="b">
        <v>0</v>
      </c>
      <c r="B548" s="161">
        <v>44608.0</v>
      </c>
      <c r="C548" s="162">
        <v>0.73125</v>
      </c>
      <c r="D548" s="163" t="s">
        <v>1113</v>
      </c>
      <c r="E548" s="432" t="s">
        <v>16</v>
      </c>
      <c r="F548" s="409" t="s">
        <v>136</v>
      </c>
      <c r="G548" s="165" t="s">
        <v>44</v>
      </c>
      <c r="H548" s="165" t="s">
        <v>266</v>
      </c>
      <c r="I548" s="165" t="s">
        <v>733</v>
      </c>
      <c r="J548" s="165" t="s">
        <v>1114</v>
      </c>
      <c r="K548" s="163" t="s">
        <v>1114</v>
      </c>
      <c r="L548" s="163"/>
      <c r="M548" s="163"/>
      <c r="N548" s="336" t="s">
        <v>1076</v>
      </c>
      <c r="O548" s="254">
        <v>2.0</v>
      </c>
      <c r="P548" s="255">
        <v>4.0</v>
      </c>
      <c r="Q548" s="170"/>
      <c r="R548" s="171"/>
      <c r="S548" s="172"/>
      <c r="T548" s="173"/>
      <c r="U548" s="174"/>
      <c r="V548" s="175"/>
      <c r="W548" s="176"/>
      <c r="X548" s="176"/>
      <c r="Y548" s="182">
        <v>0.0</v>
      </c>
      <c r="Z548" s="178">
        <v>0.0</v>
      </c>
      <c r="AA548" s="179" t="s">
        <v>133</v>
      </c>
      <c r="AB548" s="180">
        <v>1.0</v>
      </c>
      <c r="AC548" s="181">
        <v>0.7001736111111111</v>
      </c>
      <c r="AD548" s="182" t="s">
        <v>140</v>
      </c>
      <c r="AE548" s="183" t="s">
        <v>132</v>
      </c>
      <c r="AF548" s="165" t="s">
        <v>166</v>
      </c>
      <c r="AG548" s="183">
        <v>1.68</v>
      </c>
      <c r="AH548" s="446">
        <v>14.71</v>
      </c>
      <c r="AI548" s="185">
        <v>10.0</v>
      </c>
      <c r="AJ548" s="183">
        <v>-0.02</v>
      </c>
      <c r="AK548" s="186">
        <v>-1.41</v>
      </c>
      <c r="AL548" s="114"/>
      <c r="AM548" s="188">
        <f>AK548+AM545</f>
        <v>2082.26</v>
      </c>
      <c r="AN548" s="189">
        <f>IF(AM548&gt;AN545,AM548,AN545)</f>
        <v>2083.67</v>
      </c>
      <c r="AO548" s="189">
        <f>AM548-AN548</f>
        <v>-1.41</v>
      </c>
      <c r="AP548" s="190">
        <f>AO548/AN548</f>
        <v>-0.0006766906468</v>
      </c>
      <c r="AQ548" s="191">
        <f>AK548/AI548</f>
        <v>-0.141</v>
      </c>
      <c r="AR548" s="116"/>
      <c r="AS548" s="98"/>
      <c r="AT548" s="98"/>
      <c r="AU548" s="98"/>
      <c r="AV548" s="98"/>
      <c r="AW548" s="98"/>
      <c r="AX548" s="98"/>
      <c r="AY548" s="98"/>
      <c r="AZ548" s="98"/>
      <c r="BA548" s="98"/>
      <c r="BB548" s="98"/>
      <c r="BC548" s="98"/>
      <c r="BD548" s="98"/>
      <c r="BE548" s="98"/>
      <c r="BF548" s="98"/>
      <c r="BG548" s="98"/>
      <c r="BH548" s="98"/>
      <c r="BI548" s="98"/>
      <c r="BJ548" s="98"/>
      <c r="BK548" s="98"/>
      <c r="BL548" s="98"/>
      <c r="BM548" s="98"/>
      <c r="BN548" s="98"/>
    </row>
    <row r="549">
      <c r="A549" s="485" t="b">
        <v>0</v>
      </c>
      <c r="B549" s="128"/>
      <c r="C549" s="129"/>
      <c r="D549" s="130"/>
      <c r="E549" s="131"/>
      <c r="F549" s="132"/>
      <c r="G549" s="132"/>
      <c r="H549" s="132" t="str">
        <f>VLOOKUP(H548,VALIDATION!F:G,2,false)</f>
        <v>6207de45491a9e6912ca551a</v>
      </c>
      <c r="I549" s="133">
        <v>1.73</v>
      </c>
      <c r="J549" s="133">
        <v>2.34</v>
      </c>
      <c r="K549" s="130"/>
      <c r="L549" s="130"/>
      <c r="M549" s="130"/>
      <c r="N549" s="195"/>
      <c r="O549" s="168">
        <v>2.0</v>
      </c>
      <c r="P549" s="169">
        <v>5.0</v>
      </c>
      <c r="Q549" s="196"/>
      <c r="R549" s="197"/>
      <c r="S549" s="198"/>
      <c r="T549" s="199"/>
      <c r="U549" s="200"/>
      <c r="V549" s="201"/>
      <c r="W549" s="202"/>
      <c r="X549" s="202"/>
      <c r="Y549" s="206">
        <v>0.0</v>
      </c>
      <c r="Z549" s="204">
        <v>0.0</v>
      </c>
      <c r="AA549" s="205" t="s">
        <v>132</v>
      </c>
      <c r="AB549" s="141">
        <v>2.0</v>
      </c>
      <c r="AC549" s="142">
        <v>0.7033217592592592</v>
      </c>
      <c r="AD549" s="206" t="s">
        <v>179</v>
      </c>
      <c r="AE549" s="207" t="s">
        <v>132</v>
      </c>
      <c r="AF549" s="133" t="s">
        <v>133</v>
      </c>
      <c r="AG549" s="207">
        <v>1.53</v>
      </c>
      <c r="AH549" s="449">
        <v>16.15</v>
      </c>
      <c r="AI549" s="146"/>
      <c r="AJ549" s="144"/>
      <c r="AK549" s="147"/>
      <c r="AL549" s="114"/>
      <c r="AM549" s="211"/>
      <c r="AN549" s="132"/>
      <c r="AO549" s="132"/>
      <c r="AP549" s="149"/>
      <c r="AQ549" s="150"/>
      <c r="AR549" s="149"/>
      <c r="AS549" s="132"/>
      <c r="AT549" s="132"/>
      <c r="AU549" s="132"/>
      <c r="AV549" s="132"/>
      <c r="AW549" s="132"/>
      <c r="AX549" s="132"/>
      <c r="AY549" s="132"/>
      <c r="AZ549" s="132"/>
      <c r="BA549" s="132"/>
      <c r="BB549" s="132"/>
      <c r="BC549" s="132"/>
      <c r="BD549" s="132"/>
      <c r="BE549" s="132"/>
      <c r="BF549" s="132"/>
      <c r="BG549" s="132"/>
      <c r="BH549" s="132"/>
      <c r="BI549" s="132"/>
      <c r="BJ549" s="132"/>
      <c r="BK549" s="132"/>
      <c r="BL549" s="132"/>
      <c r="BM549" s="132"/>
      <c r="BN549" s="132"/>
    </row>
    <row r="550">
      <c r="A550" s="484" t="b">
        <v>0</v>
      </c>
      <c r="B550" s="215"/>
      <c r="C550" s="216"/>
      <c r="D550" s="217"/>
      <c r="E550" s="218"/>
      <c r="F550" s="219"/>
      <c r="G550" s="219"/>
      <c r="H550" s="219"/>
      <c r="I550" s="219"/>
      <c r="J550" s="219"/>
      <c r="K550" s="217"/>
      <c r="L550" s="217"/>
      <c r="M550" s="217"/>
      <c r="N550" s="287"/>
      <c r="O550" s="338">
        <v>3.0</v>
      </c>
      <c r="P550" s="339">
        <v>6.0</v>
      </c>
      <c r="Q550" s="340">
        <v>1.0</v>
      </c>
      <c r="R550" s="341">
        <v>6.0</v>
      </c>
      <c r="S550" s="225"/>
      <c r="T550" s="226"/>
      <c r="U550" s="227"/>
      <c r="V550" s="228"/>
      <c r="W550" s="229"/>
      <c r="X550" s="229"/>
      <c r="Y550" s="302"/>
      <c r="Z550" s="231"/>
      <c r="AA550" s="232"/>
      <c r="AB550" s="233"/>
      <c r="AC550" s="234"/>
      <c r="AD550" s="235" t="s">
        <v>142</v>
      </c>
      <c r="AE550" s="236"/>
      <c r="AF550" s="237"/>
      <c r="AG550" s="236"/>
      <c r="AH550" s="463"/>
      <c r="AI550" s="390"/>
      <c r="AJ550" s="236"/>
      <c r="AK550" s="391"/>
      <c r="AL550" s="114"/>
      <c r="AM550" s="278"/>
      <c r="AN550" s="98"/>
      <c r="AO550" s="98"/>
      <c r="AP550" s="116"/>
      <c r="AQ550" s="117"/>
      <c r="AR550" s="116"/>
      <c r="AS550" s="98"/>
      <c r="AT550" s="98"/>
      <c r="AU550" s="98"/>
      <c r="AV550" s="98"/>
      <c r="AW550" s="98"/>
      <c r="AX550" s="98"/>
      <c r="AY550" s="98"/>
      <c r="AZ550" s="98"/>
      <c r="BA550" s="98"/>
      <c r="BB550" s="98"/>
      <c r="BC550" s="98"/>
      <c r="BD550" s="98"/>
      <c r="BE550" s="98"/>
      <c r="BF550" s="98"/>
      <c r="BG550" s="98"/>
      <c r="BH550" s="98"/>
      <c r="BI550" s="98"/>
      <c r="BJ550" s="98"/>
      <c r="BK550" s="98"/>
      <c r="BL550" s="98"/>
      <c r="BM550" s="98"/>
      <c r="BN550" s="98"/>
    </row>
    <row r="551">
      <c r="A551" s="485" t="b">
        <v>0</v>
      </c>
      <c r="B551" s="247">
        <v>44608.0</v>
      </c>
      <c r="C551" s="248">
        <v>0.73125</v>
      </c>
      <c r="D551" s="249" t="s">
        <v>1113</v>
      </c>
      <c r="E551" s="517" t="s">
        <v>16</v>
      </c>
      <c r="F551" s="415" t="s">
        <v>136</v>
      </c>
      <c r="G551" s="251" t="s">
        <v>44</v>
      </c>
      <c r="H551" s="251" t="s">
        <v>266</v>
      </c>
      <c r="I551" s="251" t="s">
        <v>733</v>
      </c>
      <c r="J551" s="251" t="s">
        <v>1114</v>
      </c>
      <c r="K551" s="249" t="s">
        <v>1114</v>
      </c>
      <c r="L551" s="249"/>
      <c r="M551" s="249"/>
      <c r="N551" s="286" t="s">
        <v>1076</v>
      </c>
      <c r="O551" s="254">
        <v>3.0</v>
      </c>
      <c r="P551" s="255">
        <v>5.0</v>
      </c>
      <c r="Q551" s="170"/>
      <c r="R551" s="171"/>
      <c r="S551" s="172"/>
      <c r="T551" s="173"/>
      <c r="U551" s="174"/>
      <c r="V551" s="175"/>
      <c r="W551" s="176"/>
      <c r="X551" s="176"/>
      <c r="Y551" s="260">
        <v>0.0</v>
      </c>
      <c r="Z551" s="256">
        <v>0.0</v>
      </c>
      <c r="AA551" s="257" t="s">
        <v>133</v>
      </c>
      <c r="AB551" s="258">
        <v>1.0</v>
      </c>
      <c r="AC551" s="259">
        <v>0.7070717592592592</v>
      </c>
      <c r="AD551" s="260" t="s">
        <v>140</v>
      </c>
      <c r="AE551" s="261" t="s">
        <v>132</v>
      </c>
      <c r="AF551" s="251" t="s">
        <v>166</v>
      </c>
      <c r="AG551" s="261">
        <v>1.59</v>
      </c>
      <c r="AH551" s="464">
        <v>16.95</v>
      </c>
      <c r="AI551" s="263">
        <v>10.0</v>
      </c>
      <c r="AJ551" s="261">
        <v>-0.05</v>
      </c>
      <c r="AK551" s="264">
        <v>-2.4</v>
      </c>
      <c r="AL551" s="114"/>
      <c r="AM551" s="265">
        <f>AK551+AM548</f>
        <v>2079.86</v>
      </c>
      <c r="AN551" s="266">
        <f>IF(AM551&gt;AN548,AM551,AN548)</f>
        <v>2083.67</v>
      </c>
      <c r="AO551" s="266">
        <f>AM551-AN551</f>
        <v>-3.81</v>
      </c>
      <c r="AP551" s="267">
        <f>AO551/AN551</f>
        <v>-0.001828504514</v>
      </c>
      <c r="AQ551" s="268">
        <f>AK551/AI551</f>
        <v>-0.24</v>
      </c>
      <c r="AR551" s="149"/>
      <c r="AS551" s="132"/>
      <c r="AT551" s="132"/>
      <c r="AU551" s="132"/>
      <c r="AV551" s="132"/>
      <c r="AW551" s="132"/>
      <c r="AX551" s="132"/>
      <c r="AY551" s="132"/>
      <c r="AZ551" s="132"/>
      <c r="BA551" s="132"/>
      <c r="BB551" s="132"/>
      <c r="BC551" s="132"/>
      <c r="BD551" s="132"/>
      <c r="BE551" s="132"/>
      <c r="BF551" s="132"/>
      <c r="BG551" s="132"/>
      <c r="BH551" s="132"/>
      <c r="BI551" s="132"/>
      <c r="BJ551" s="132"/>
      <c r="BK551" s="132"/>
      <c r="BL551" s="132"/>
      <c r="BM551" s="132"/>
      <c r="BN551" s="132"/>
    </row>
    <row r="552">
      <c r="A552" s="484" t="b">
        <v>0</v>
      </c>
      <c r="B552" s="94"/>
      <c r="C552" s="95"/>
      <c r="D552" s="96"/>
      <c r="E552" s="97"/>
      <c r="F552" s="98"/>
      <c r="G552" s="98"/>
      <c r="H552" s="98" t="str">
        <f>VLOOKUP(H551,VALIDATION!F:G,2,false)</f>
        <v>6207de45491a9e6912ca551a</v>
      </c>
      <c r="I552" s="99">
        <v>1.73</v>
      </c>
      <c r="J552" s="99">
        <v>2.34</v>
      </c>
      <c r="K552" s="96"/>
      <c r="L552" s="96"/>
      <c r="M552" s="96"/>
      <c r="N552" s="270"/>
      <c r="O552" s="168">
        <v>3.0</v>
      </c>
      <c r="P552" s="169">
        <v>6.0</v>
      </c>
      <c r="Q552" s="196"/>
      <c r="R552" s="197"/>
      <c r="S552" s="198"/>
      <c r="T552" s="199"/>
      <c r="U552" s="200"/>
      <c r="V552" s="201"/>
      <c r="W552" s="202"/>
      <c r="X552" s="202"/>
      <c r="Y552" s="273">
        <v>0.0</v>
      </c>
      <c r="Z552" s="271">
        <v>0.0</v>
      </c>
      <c r="AA552" s="272" t="s">
        <v>132</v>
      </c>
      <c r="AB552" s="107">
        <v>2.0</v>
      </c>
      <c r="AC552" s="108">
        <v>0.7088194444444444</v>
      </c>
      <c r="AD552" s="273" t="s">
        <v>179</v>
      </c>
      <c r="AE552" s="274" t="s">
        <v>132</v>
      </c>
      <c r="AF552" s="99" t="s">
        <v>133</v>
      </c>
      <c r="AG552" s="274">
        <v>1.39</v>
      </c>
      <c r="AH552" s="411">
        <v>19.39</v>
      </c>
      <c r="AI552" s="112"/>
      <c r="AJ552" s="110"/>
      <c r="AK552" s="113"/>
      <c r="AL552" s="114"/>
      <c r="AM552" s="278"/>
      <c r="AN552" s="98"/>
      <c r="AO552" s="98"/>
      <c r="AP552" s="116"/>
      <c r="AQ552" s="117"/>
      <c r="AR552" s="116"/>
      <c r="AS552" s="98"/>
      <c r="AT552" s="98"/>
      <c r="AU552" s="98"/>
      <c r="AV552" s="98"/>
      <c r="AW552" s="98"/>
      <c r="AX552" s="98"/>
      <c r="AY552" s="98"/>
      <c r="AZ552" s="98"/>
      <c r="BA552" s="98"/>
      <c r="BB552" s="98"/>
      <c r="BC552" s="98"/>
      <c r="BD552" s="98"/>
      <c r="BE552" s="98"/>
      <c r="BF552" s="98"/>
      <c r="BG552" s="98"/>
      <c r="BH552" s="98"/>
      <c r="BI552" s="98"/>
      <c r="BJ552" s="98"/>
      <c r="BK552" s="98"/>
      <c r="BL552" s="98"/>
      <c r="BM552" s="98"/>
      <c r="BN552" s="98"/>
    </row>
    <row r="553">
      <c r="A553" s="485" t="b">
        <v>0</v>
      </c>
      <c r="B553" s="313"/>
      <c r="C553" s="314"/>
      <c r="D553" s="315"/>
      <c r="E553" s="316"/>
      <c r="F553" s="317"/>
      <c r="G553" s="317"/>
      <c r="H553" s="317"/>
      <c r="I553" s="328"/>
      <c r="J553" s="317"/>
      <c r="K553" s="315"/>
      <c r="L553" s="315"/>
      <c r="M553" s="315"/>
      <c r="N553" s="383"/>
      <c r="O553" s="221">
        <v>3.0</v>
      </c>
      <c r="P553" s="222">
        <v>6.0</v>
      </c>
      <c r="Q553" s="298">
        <v>1.0</v>
      </c>
      <c r="R553" s="299">
        <v>6.0</v>
      </c>
      <c r="S553" s="225"/>
      <c r="T553" s="226"/>
      <c r="U553" s="227"/>
      <c r="V553" s="228"/>
      <c r="W553" s="229"/>
      <c r="X553" s="229"/>
      <c r="Y553" s="342"/>
      <c r="Z553" s="323"/>
      <c r="AA553" s="324"/>
      <c r="AB553" s="343"/>
      <c r="AC553" s="326"/>
      <c r="AD553" s="322" t="s">
        <v>142</v>
      </c>
      <c r="AE553" s="327"/>
      <c r="AF553" s="328"/>
      <c r="AG553" s="327"/>
      <c r="AH553" s="444"/>
      <c r="AI553" s="384"/>
      <c r="AJ553" s="327"/>
      <c r="AK553" s="385"/>
      <c r="AL553" s="114"/>
      <c r="AM553" s="211"/>
      <c r="AN553" s="132"/>
      <c r="AO553" s="132"/>
      <c r="AP553" s="149"/>
      <c r="AQ553" s="150"/>
      <c r="AR553" s="149"/>
      <c r="AS553" s="132"/>
      <c r="AT553" s="132"/>
      <c r="AU553" s="132"/>
      <c r="AV553" s="132"/>
      <c r="AW553" s="132"/>
      <c r="AX553" s="132"/>
      <c r="AY553" s="132"/>
      <c r="AZ553" s="132"/>
      <c r="BA553" s="132"/>
      <c r="BB553" s="132"/>
      <c r="BC553" s="132"/>
      <c r="BD553" s="132"/>
      <c r="BE553" s="132"/>
      <c r="BF553" s="132"/>
      <c r="BG553" s="132"/>
      <c r="BH553" s="132"/>
      <c r="BI553" s="132"/>
      <c r="BJ553" s="132"/>
      <c r="BK553" s="132"/>
      <c r="BL553" s="132"/>
      <c r="BM553" s="132"/>
      <c r="BN553" s="132"/>
    </row>
    <row r="554">
      <c r="A554" s="484" t="b">
        <v>0</v>
      </c>
      <c r="B554" s="161">
        <v>44608.0</v>
      </c>
      <c r="C554" s="162">
        <v>0.7530092592592592</v>
      </c>
      <c r="D554" s="163" t="s">
        <v>1115</v>
      </c>
      <c r="E554" s="432" t="s">
        <v>16</v>
      </c>
      <c r="F554" s="409" t="s">
        <v>136</v>
      </c>
      <c r="G554" s="165" t="s">
        <v>43</v>
      </c>
      <c r="H554" s="165" t="s">
        <v>288</v>
      </c>
      <c r="I554" s="165" t="s">
        <v>1116</v>
      </c>
      <c r="J554" s="165" t="s">
        <v>709</v>
      </c>
      <c r="K554" s="163" t="s">
        <v>709</v>
      </c>
      <c r="L554" s="163"/>
      <c r="M554" s="163"/>
      <c r="N554" s="336" t="s">
        <v>839</v>
      </c>
      <c r="O554" s="254">
        <v>1.0</v>
      </c>
      <c r="P554" s="255">
        <v>6.0</v>
      </c>
      <c r="Q554" s="284">
        <v>4.0</v>
      </c>
      <c r="R554" s="285">
        <v>5.0</v>
      </c>
      <c r="S554" s="172"/>
      <c r="T554" s="173"/>
      <c r="U554" s="174"/>
      <c r="V554" s="175"/>
      <c r="W554" s="176"/>
      <c r="X554" s="176"/>
      <c r="Y554" s="182">
        <v>0.0</v>
      </c>
      <c r="Z554" s="178">
        <v>0.0</v>
      </c>
      <c r="AA554" s="394"/>
      <c r="AB554" s="180">
        <v>1.0</v>
      </c>
      <c r="AC554" s="181">
        <v>0.7500462962962963</v>
      </c>
      <c r="AD554" s="182" t="s">
        <v>140</v>
      </c>
      <c r="AE554" s="183" t="s">
        <v>133</v>
      </c>
      <c r="AF554" s="165" t="s">
        <v>166</v>
      </c>
      <c r="AG554" s="183">
        <v>1.02</v>
      </c>
      <c r="AH554" s="446">
        <v>99.99</v>
      </c>
      <c r="AI554" s="185">
        <v>2.0</v>
      </c>
      <c r="AJ554" s="183">
        <v>0.0</v>
      </c>
      <c r="AK554" s="186">
        <v>-2.0</v>
      </c>
      <c r="AL554" s="114"/>
      <c r="AM554" s="188">
        <f>AK554+AM551</f>
        <v>2077.86</v>
      </c>
      <c r="AN554" s="189">
        <f>IF(AM554&gt;AN551,AM554,AN551)</f>
        <v>2083.67</v>
      </c>
      <c r="AO554" s="189">
        <f>AM554-AN554</f>
        <v>-5.81</v>
      </c>
      <c r="AP554" s="190">
        <f>AO554/AN554</f>
        <v>-0.002788349403</v>
      </c>
      <c r="AQ554" s="191">
        <f>AK554/AI554</f>
        <v>-1</v>
      </c>
      <c r="AR554" s="116"/>
      <c r="AS554" s="98"/>
      <c r="AT554" s="98"/>
      <c r="AU554" s="98"/>
      <c r="AV554" s="98"/>
      <c r="AW554" s="98"/>
      <c r="AX554" s="98"/>
      <c r="AY554" s="98"/>
      <c r="AZ554" s="98"/>
      <c r="BA554" s="98"/>
      <c r="BB554" s="98"/>
      <c r="BC554" s="98"/>
      <c r="BD554" s="98"/>
      <c r="BE554" s="98"/>
      <c r="BF554" s="98"/>
      <c r="BG554" s="98"/>
      <c r="BH554" s="98"/>
      <c r="BI554" s="98"/>
      <c r="BJ554" s="98"/>
      <c r="BK554" s="98"/>
      <c r="BL554" s="98"/>
      <c r="BM554" s="98"/>
      <c r="BN554" s="98"/>
    </row>
    <row r="555">
      <c r="A555" s="485" t="b">
        <v>0</v>
      </c>
      <c r="B555" s="313"/>
      <c r="C555" s="314"/>
      <c r="D555" s="315"/>
      <c r="E555" s="316"/>
      <c r="F555" s="317"/>
      <c r="G555" s="317"/>
      <c r="H555" s="132" t="str">
        <f>VLOOKUP(H554,VALIDATION!F:G,2,false)</f>
        <v>6207deda491a9e6912ca5544</v>
      </c>
      <c r="I555" s="328">
        <v>2.8</v>
      </c>
      <c r="J555" s="328">
        <v>1.55</v>
      </c>
      <c r="K555" s="315"/>
      <c r="L555" s="315"/>
      <c r="M555" s="315"/>
      <c r="N555" s="383"/>
      <c r="O555" s="221">
        <v>1.0</v>
      </c>
      <c r="P555" s="222">
        <v>6.0</v>
      </c>
      <c r="Q555" s="298">
        <v>4.0</v>
      </c>
      <c r="R555" s="299">
        <v>6.0</v>
      </c>
      <c r="S555" s="225"/>
      <c r="T555" s="226"/>
      <c r="U555" s="227"/>
      <c r="V555" s="228"/>
      <c r="W555" s="229"/>
      <c r="X555" s="229"/>
      <c r="Y555" s="342"/>
      <c r="Z555" s="323"/>
      <c r="AA555" s="324"/>
      <c r="AB555" s="343"/>
      <c r="AC555" s="326"/>
      <c r="AD555" s="322" t="s">
        <v>142</v>
      </c>
      <c r="AE555" s="327"/>
      <c r="AF555" s="328"/>
      <c r="AG555" s="327"/>
      <c r="AH555" s="444"/>
      <c r="AI555" s="384"/>
      <c r="AJ555" s="327"/>
      <c r="AK555" s="385"/>
      <c r="AL555" s="114"/>
      <c r="AM555" s="211"/>
      <c r="AN555" s="132"/>
      <c r="AO555" s="132"/>
      <c r="AP555" s="149"/>
      <c r="AQ555" s="150"/>
      <c r="AR555" s="149"/>
      <c r="AS555" s="132"/>
      <c r="AT555" s="132"/>
      <c r="AU555" s="132"/>
      <c r="AV555" s="132"/>
      <c r="AW555" s="132"/>
      <c r="AX555" s="132"/>
      <c r="AY555" s="132"/>
      <c r="AZ555" s="132"/>
      <c r="BA555" s="132"/>
      <c r="BB555" s="132"/>
      <c r="BC555" s="132"/>
      <c r="BD555" s="132"/>
      <c r="BE555" s="132"/>
      <c r="BF555" s="132"/>
      <c r="BG555" s="132"/>
      <c r="BH555" s="132"/>
      <c r="BI555" s="132"/>
      <c r="BJ555" s="132"/>
      <c r="BK555" s="132"/>
      <c r="BL555" s="132"/>
      <c r="BM555" s="132"/>
      <c r="BN555" s="132"/>
    </row>
    <row r="556">
      <c r="A556" s="484" t="b">
        <v>0</v>
      </c>
      <c r="B556" s="161">
        <v>44608.0</v>
      </c>
      <c r="C556" s="162">
        <v>0.8212384259259259</v>
      </c>
      <c r="D556" s="163" t="s">
        <v>1117</v>
      </c>
      <c r="E556" s="432" t="s">
        <v>16</v>
      </c>
      <c r="F556" s="409" t="s">
        <v>136</v>
      </c>
      <c r="G556" s="165" t="s">
        <v>42</v>
      </c>
      <c r="H556" s="165" t="s">
        <v>283</v>
      </c>
      <c r="I556" s="165" t="s">
        <v>1037</v>
      </c>
      <c r="J556" s="165" t="s">
        <v>284</v>
      </c>
      <c r="K556" s="163" t="s">
        <v>284</v>
      </c>
      <c r="L556" s="163"/>
      <c r="M556" s="163"/>
      <c r="N556" s="336" t="s">
        <v>860</v>
      </c>
      <c r="O556" s="254">
        <v>1.0</v>
      </c>
      <c r="P556" s="255">
        <v>4.0</v>
      </c>
      <c r="Q556" s="170"/>
      <c r="R556" s="171"/>
      <c r="S556" s="172"/>
      <c r="T556" s="173"/>
      <c r="U556" s="174"/>
      <c r="V556" s="175"/>
      <c r="W556" s="176"/>
      <c r="X556" s="176"/>
      <c r="Y556" s="182">
        <v>0.0</v>
      </c>
      <c r="Z556" s="178">
        <v>0.0</v>
      </c>
      <c r="AA556" s="179" t="s">
        <v>133</v>
      </c>
      <c r="AB556" s="180">
        <v>1.0</v>
      </c>
      <c r="AC556" s="181">
        <v>0.7810185185185186</v>
      </c>
      <c r="AD556" s="182" t="s">
        <v>140</v>
      </c>
      <c r="AE556" s="183" t="s">
        <v>133</v>
      </c>
      <c r="AF556" s="165" t="s">
        <v>166</v>
      </c>
      <c r="AG556" s="183">
        <v>1.45</v>
      </c>
      <c r="AH556" s="446">
        <v>33.33</v>
      </c>
      <c r="AI556" s="185">
        <v>15.0</v>
      </c>
      <c r="AJ556" s="183">
        <v>0.0</v>
      </c>
      <c r="AK556" s="186">
        <v>-5.04</v>
      </c>
      <c r="AL556" s="114"/>
      <c r="AM556" s="188">
        <f>AK556+AM554</f>
        <v>2072.82</v>
      </c>
      <c r="AN556" s="189">
        <f>IF(AM556&gt;AN554,AM556,AN554)</f>
        <v>2083.67</v>
      </c>
      <c r="AO556" s="189">
        <f>AM556-AN556</f>
        <v>-10.85</v>
      </c>
      <c r="AP556" s="190">
        <f>AO556/AN556</f>
        <v>-0.005207158523</v>
      </c>
      <c r="AQ556" s="191">
        <f>AK556/AI556</f>
        <v>-0.336</v>
      </c>
      <c r="AR556" s="116"/>
      <c r="AS556" s="98"/>
      <c r="AT556" s="98"/>
      <c r="AU556" s="98"/>
      <c r="AV556" s="98"/>
      <c r="AW556" s="98"/>
      <c r="AX556" s="98"/>
      <c r="AY556" s="98"/>
      <c r="AZ556" s="98"/>
      <c r="BA556" s="98"/>
      <c r="BB556" s="98"/>
      <c r="BC556" s="98"/>
      <c r="BD556" s="98"/>
      <c r="BE556" s="98"/>
      <c r="BF556" s="98"/>
      <c r="BG556" s="98"/>
      <c r="BH556" s="98"/>
      <c r="BI556" s="98"/>
      <c r="BJ556" s="98"/>
      <c r="BK556" s="98"/>
      <c r="BL556" s="98"/>
      <c r="BM556" s="98"/>
      <c r="BN556" s="98"/>
    </row>
    <row r="557">
      <c r="A557" s="485" t="b">
        <v>0</v>
      </c>
      <c r="B557" s="128"/>
      <c r="C557" s="129"/>
      <c r="D557" s="130"/>
      <c r="E557" s="131"/>
      <c r="F557" s="132"/>
      <c r="G557" s="132"/>
      <c r="H557" s="132" t="str">
        <f>VLOOKUP(H556,VALIDATION!F:G,2,false)</f>
        <v>6207de7b491a9e6912ca5529</v>
      </c>
      <c r="I557" s="133">
        <v>1.65</v>
      </c>
      <c r="J557" s="133">
        <v>2.54</v>
      </c>
      <c r="K557" s="130"/>
      <c r="L557" s="130"/>
      <c r="M557" s="130"/>
      <c r="N557" s="195"/>
      <c r="O557" s="168">
        <v>1.0</v>
      </c>
      <c r="P557" s="169">
        <v>6.0</v>
      </c>
      <c r="Q557" s="294">
        <v>0.0</v>
      </c>
      <c r="R557" s="295">
        <v>1.0</v>
      </c>
      <c r="S557" s="198"/>
      <c r="T557" s="199"/>
      <c r="U557" s="200"/>
      <c r="V557" s="201"/>
      <c r="W557" s="202"/>
      <c r="X557" s="202"/>
      <c r="Y557" s="143"/>
      <c r="Z557" s="367"/>
      <c r="AA557" s="140"/>
      <c r="AB557" s="141">
        <v>2.0</v>
      </c>
      <c r="AC557" s="142">
        <v>0.7903819444444444</v>
      </c>
      <c r="AD557" s="206" t="s">
        <v>140</v>
      </c>
      <c r="AE557" s="207" t="s">
        <v>133</v>
      </c>
      <c r="AF557" s="133" t="s">
        <v>133</v>
      </c>
      <c r="AG557" s="207">
        <v>1.26</v>
      </c>
      <c r="AH557" s="449">
        <v>38.26</v>
      </c>
      <c r="AI557" s="146"/>
      <c r="AJ557" s="144"/>
      <c r="AK557" s="147"/>
      <c r="AL557" s="114"/>
      <c r="AM557" s="211"/>
      <c r="AN557" s="132"/>
      <c r="AO557" s="132"/>
      <c r="AP557" s="149"/>
      <c r="AQ557" s="150"/>
      <c r="AR557" s="149"/>
      <c r="AS557" s="132"/>
      <c r="AT557" s="132"/>
      <c r="AU557" s="132"/>
      <c r="AV557" s="132"/>
      <c r="AW557" s="132"/>
      <c r="AX557" s="132"/>
      <c r="AY557" s="132"/>
      <c r="AZ557" s="132"/>
      <c r="BA557" s="132"/>
      <c r="BB557" s="132"/>
      <c r="BC557" s="132"/>
      <c r="BD557" s="132"/>
      <c r="BE557" s="132"/>
      <c r="BF557" s="132"/>
      <c r="BG557" s="132"/>
      <c r="BH557" s="132"/>
      <c r="BI557" s="132"/>
      <c r="BJ557" s="132"/>
      <c r="BK557" s="132"/>
      <c r="BL557" s="132"/>
      <c r="BM557" s="132"/>
      <c r="BN557" s="132"/>
    </row>
    <row r="558">
      <c r="A558" s="484" t="b">
        <v>0</v>
      </c>
      <c r="B558" s="94"/>
      <c r="C558" s="95"/>
      <c r="D558" s="96"/>
      <c r="E558" s="97"/>
      <c r="F558" s="98"/>
      <c r="G558" s="98"/>
      <c r="H558" s="98"/>
      <c r="I558" s="98"/>
      <c r="J558" s="98"/>
      <c r="K558" s="96"/>
      <c r="L558" s="96"/>
      <c r="M558" s="96"/>
      <c r="N558" s="270"/>
      <c r="O558" s="168">
        <v>1.0</v>
      </c>
      <c r="P558" s="169">
        <v>6.0</v>
      </c>
      <c r="Q558" s="294">
        <v>3.0</v>
      </c>
      <c r="R558" s="295">
        <v>6.0</v>
      </c>
      <c r="S558" s="198"/>
      <c r="T558" s="199"/>
      <c r="U558" s="200"/>
      <c r="V558" s="201"/>
      <c r="W558" s="202"/>
      <c r="X558" s="202"/>
      <c r="Y558" s="109"/>
      <c r="Z558" s="280"/>
      <c r="AA558" s="106"/>
      <c r="AB558" s="281"/>
      <c r="AC558" s="282"/>
      <c r="AD558" s="273" t="s">
        <v>142</v>
      </c>
      <c r="AE558" s="110"/>
      <c r="AF558" s="99"/>
      <c r="AG558" s="110"/>
      <c r="AH558" s="427"/>
      <c r="AI558" s="112"/>
      <c r="AJ558" s="110"/>
      <c r="AK558" s="113"/>
      <c r="AL558" s="114"/>
      <c r="AM558" s="278"/>
      <c r="AN558" s="98"/>
      <c r="AO558" s="98"/>
      <c r="AP558" s="116"/>
      <c r="AQ558" s="117"/>
      <c r="AR558" s="116"/>
      <c r="AS558" s="98"/>
      <c r="AT558" s="98"/>
      <c r="AU558" s="98"/>
      <c r="AV558" s="98"/>
      <c r="AW558" s="98"/>
      <c r="AX558" s="98"/>
      <c r="AY558" s="98"/>
      <c r="AZ558" s="98"/>
      <c r="BA558" s="98"/>
      <c r="BB558" s="98"/>
      <c r="BC558" s="98"/>
      <c r="BD558" s="98"/>
      <c r="BE558" s="98"/>
      <c r="BF558" s="98"/>
      <c r="BG558" s="98"/>
      <c r="BH558" s="98"/>
      <c r="BI558" s="98"/>
      <c r="BJ558" s="98"/>
      <c r="BK558" s="98"/>
      <c r="BL558" s="98"/>
      <c r="BM558" s="98"/>
      <c r="BN558" s="98"/>
    </row>
    <row r="559">
      <c r="A559" s="616" t="b">
        <v>0</v>
      </c>
      <c r="B559" s="247">
        <v>44608.0</v>
      </c>
      <c r="C559" s="248">
        <v>0.9473263888888889</v>
      </c>
      <c r="D559" s="249" t="s">
        <v>1118</v>
      </c>
      <c r="E559" s="517" t="s">
        <v>16</v>
      </c>
      <c r="F559" s="415" t="s">
        <v>136</v>
      </c>
      <c r="G559" s="251" t="s">
        <v>42</v>
      </c>
      <c r="H559" s="251" t="s">
        <v>717</v>
      </c>
      <c r="I559" s="251" t="s">
        <v>1119</v>
      </c>
      <c r="J559" s="251" t="s">
        <v>908</v>
      </c>
      <c r="K559" s="249" t="s">
        <v>908</v>
      </c>
      <c r="L559" s="249"/>
      <c r="M559" s="249"/>
      <c r="N559" s="286" t="s">
        <v>860</v>
      </c>
      <c r="O559" s="254">
        <v>6.0</v>
      </c>
      <c r="P559" s="255">
        <v>6.0</v>
      </c>
      <c r="Q559" s="170"/>
      <c r="R559" s="171"/>
      <c r="S559" s="172"/>
      <c r="T559" s="173"/>
      <c r="U559" s="174"/>
      <c r="V559" s="175"/>
      <c r="W559" s="176"/>
      <c r="X559" s="176"/>
      <c r="Y559" s="260">
        <v>4.0</v>
      </c>
      <c r="Z559" s="256">
        <v>1.0</v>
      </c>
      <c r="AA559" s="257" t="s">
        <v>132</v>
      </c>
      <c r="AB559" s="258">
        <v>1.0</v>
      </c>
      <c r="AC559" s="259">
        <v>0.8656597222222222</v>
      </c>
      <c r="AD559" s="260" t="s">
        <v>140</v>
      </c>
      <c r="AE559" s="261" t="s">
        <v>133</v>
      </c>
      <c r="AF559" s="251" t="s">
        <v>166</v>
      </c>
      <c r="AG559" s="261">
        <v>1.29</v>
      </c>
      <c r="AH559" s="464">
        <v>25.86</v>
      </c>
      <c r="AI559" s="263">
        <v>15.0</v>
      </c>
      <c r="AJ559" s="261">
        <v>0.0</v>
      </c>
      <c r="AK559" s="264">
        <v>-3.27</v>
      </c>
      <c r="AL559" s="114"/>
      <c r="AM559" s="265">
        <f>AK559+AM556</f>
        <v>2069.55</v>
      </c>
      <c r="AN559" s="266">
        <f>IF(AM559&gt;AN556,AM559,AN556)</f>
        <v>2083.67</v>
      </c>
      <c r="AO559" s="266">
        <f>AM559-AN559</f>
        <v>-14.12</v>
      </c>
      <c r="AP559" s="267">
        <f>AO559/AN559</f>
        <v>-0.006776504917</v>
      </c>
      <c r="AQ559" s="268">
        <f>AK559/AI559</f>
        <v>-0.218</v>
      </c>
      <c r="AR559" s="149"/>
      <c r="AS559" s="132"/>
      <c r="AT559" s="132"/>
      <c r="AU559" s="132"/>
      <c r="AV559" s="132"/>
      <c r="AW559" s="132"/>
      <c r="AX559" s="132"/>
      <c r="AY559" s="132"/>
      <c r="AZ559" s="132"/>
      <c r="BA559" s="132"/>
      <c r="BB559" s="132"/>
      <c r="BC559" s="132"/>
      <c r="BD559" s="132"/>
      <c r="BE559" s="132"/>
      <c r="BF559" s="132"/>
      <c r="BG559" s="132"/>
      <c r="BH559" s="132"/>
      <c r="BI559" s="132"/>
      <c r="BJ559" s="132"/>
      <c r="BK559" s="132"/>
      <c r="BL559" s="132"/>
      <c r="BM559" s="132"/>
      <c r="BN559" s="132"/>
    </row>
    <row r="560">
      <c r="A560" s="614" t="b">
        <v>0</v>
      </c>
      <c r="B560" s="94"/>
      <c r="C560" s="95"/>
      <c r="D560" s="96"/>
      <c r="E560" s="97"/>
      <c r="F560" s="98"/>
      <c r="G560" s="98"/>
      <c r="H560" s="98" t="str">
        <f>VLOOKUP(H559,VALIDATION!F:G,2,false)</f>
        <v>6207de6b491a9e6912ca5525</v>
      </c>
      <c r="I560" s="99">
        <v>2.9</v>
      </c>
      <c r="J560" s="99">
        <v>1.51</v>
      </c>
      <c r="K560" s="96"/>
      <c r="L560" s="96"/>
      <c r="M560" s="96"/>
      <c r="N560" s="270"/>
      <c r="O560" s="168">
        <v>6.0</v>
      </c>
      <c r="P560" s="169">
        <v>6.0</v>
      </c>
      <c r="Q560" s="196"/>
      <c r="R560" s="197"/>
      <c r="S560" s="198"/>
      <c r="T560" s="199"/>
      <c r="U560" s="200"/>
      <c r="V560" s="201"/>
      <c r="W560" s="202"/>
      <c r="X560" s="202"/>
      <c r="Y560" s="273">
        <v>5.0</v>
      </c>
      <c r="Z560" s="271">
        <v>1.0</v>
      </c>
      <c r="AA560" s="272" t="s">
        <v>133</v>
      </c>
      <c r="AB560" s="107">
        <v>2.0</v>
      </c>
      <c r="AC560" s="108">
        <v>0.8659490740740741</v>
      </c>
      <c r="AD560" s="273" t="s">
        <v>296</v>
      </c>
      <c r="AE560" s="274" t="s">
        <v>133</v>
      </c>
      <c r="AF560" s="99" t="s">
        <v>166</v>
      </c>
      <c r="AG560" s="274">
        <v>1.23</v>
      </c>
      <c r="AH560" s="411">
        <v>32.61</v>
      </c>
      <c r="AI560" s="112"/>
      <c r="AJ560" s="110"/>
      <c r="AK560" s="113"/>
      <c r="AL560" s="114"/>
      <c r="AM560" s="278"/>
      <c r="AN560" s="98"/>
      <c r="AO560" s="98"/>
      <c r="AP560" s="116"/>
      <c r="AQ560" s="117"/>
      <c r="AR560" s="116"/>
      <c r="AS560" s="98"/>
      <c r="AT560" s="98"/>
      <c r="AU560" s="98"/>
      <c r="AV560" s="98"/>
      <c r="AW560" s="98"/>
      <c r="AX560" s="98"/>
      <c r="AY560" s="98"/>
      <c r="AZ560" s="98"/>
      <c r="BA560" s="98"/>
      <c r="BB560" s="98"/>
      <c r="BC560" s="98"/>
      <c r="BD560" s="98"/>
      <c r="BE560" s="98"/>
      <c r="BF560" s="98"/>
      <c r="BG560" s="98"/>
      <c r="BH560" s="98"/>
      <c r="BI560" s="98"/>
      <c r="BJ560" s="98"/>
      <c r="BK560" s="98"/>
      <c r="BL560" s="98"/>
      <c r="BM560" s="98"/>
      <c r="BN560" s="98"/>
    </row>
    <row r="561">
      <c r="A561" s="616" t="b">
        <v>0</v>
      </c>
      <c r="B561" s="128"/>
      <c r="C561" s="129"/>
      <c r="D561" s="130"/>
      <c r="E561" s="131"/>
      <c r="F561" s="132"/>
      <c r="G561" s="132"/>
      <c r="H561" s="132"/>
      <c r="I561" s="132"/>
      <c r="J561" s="132"/>
      <c r="K561" s="130"/>
      <c r="L561" s="130"/>
      <c r="M561" s="130"/>
      <c r="N561" s="195"/>
      <c r="O561" s="168">
        <v>6.0</v>
      </c>
      <c r="P561" s="169">
        <v>7.0</v>
      </c>
      <c r="Q561" s="196"/>
      <c r="R561" s="197"/>
      <c r="S561" s="198"/>
      <c r="T561" s="199"/>
      <c r="U561" s="200"/>
      <c r="V561" s="201"/>
      <c r="W561" s="202"/>
      <c r="X561" s="202"/>
      <c r="Y561" s="143"/>
      <c r="Z561" s="367"/>
      <c r="AA561" s="140"/>
      <c r="AB561" s="141">
        <v>3.0</v>
      </c>
      <c r="AC561" s="142">
        <v>0.8681597222222223</v>
      </c>
      <c r="AD561" s="206" t="s">
        <v>179</v>
      </c>
      <c r="AE561" s="207" t="s">
        <v>133</v>
      </c>
      <c r="AF561" s="133" t="s">
        <v>133</v>
      </c>
      <c r="AG561" s="207">
        <v>1.19</v>
      </c>
      <c r="AH561" s="449">
        <v>61.74</v>
      </c>
      <c r="AI561" s="146"/>
      <c r="AJ561" s="144"/>
      <c r="AK561" s="147"/>
      <c r="AL561" s="114"/>
      <c r="AM561" s="211"/>
      <c r="AN561" s="132"/>
      <c r="AO561" s="132"/>
      <c r="AP561" s="149"/>
      <c r="AQ561" s="150"/>
      <c r="AR561" s="149"/>
      <c r="AS561" s="132"/>
      <c r="AT561" s="132"/>
      <c r="AU561" s="132"/>
      <c r="AV561" s="132"/>
      <c r="AW561" s="132"/>
      <c r="AX561" s="132"/>
      <c r="AY561" s="132"/>
      <c r="AZ561" s="132"/>
      <c r="BA561" s="132"/>
      <c r="BB561" s="132"/>
      <c r="BC561" s="132"/>
      <c r="BD561" s="132"/>
      <c r="BE561" s="132"/>
      <c r="BF561" s="132"/>
      <c r="BG561" s="132"/>
      <c r="BH561" s="132"/>
      <c r="BI561" s="132"/>
      <c r="BJ561" s="132"/>
      <c r="BK561" s="132"/>
      <c r="BL561" s="132"/>
      <c r="BM561" s="132"/>
      <c r="BN561" s="132"/>
    </row>
    <row r="562">
      <c r="A562" s="614" t="b">
        <v>0</v>
      </c>
      <c r="B562" s="215"/>
      <c r="C562" s="216"/>
      <c r="D562" s="217"/>
      <c r="E562" s="218"/>
      <c r="F562" s="219"/>
      <c r="G562" s="219"/>
      <c r="H562" s="219"/>
      <c r="I562" s="219"/>
      <c r="J562" s="219"/>
      <c r="K562" s="217"/>
      <c r="L562" s="217"/>
      <c r="M562" s="217"/>
      <c r="N562" s="287"/>
      <c r="O562" s="221">
        <v>6.0</v>
      </c>
      <c r="P562" s="222">
        <v>7.0</v>
      </c>
      <c r="Q562" s="298">
        <v>6.0</v>
      </c>
      <c r="R562" s="299">
        <v>4.0</v>
      </c>
      <c r="S562" s="300">
        <v>4.0</v>
      </c>
      <c r="T562" s="301">
        <v>6.0</v>
      </c>
      <c r="U562" s="227"/>
      <c r="V562" s="228"/>
      <c r="W562" s="229"/>
      <c r="X562" s="229"/>
      <c r="Y562" s="302"/>
      <c r="Z562" s="231"/>
      <c r="AA562" s="232"/>
      <c r="AB562" s="233"/>
      <c r="AC562" s="234"/>
      <c r="AD562" s="235" t="s">
        <v>142</v>
      </c>
      <c r="AE562" s="236"/>
      <c r="AF562" s="237"/>
      <c r="AG562" s="236"/>
      <c r="AH562" s="463"/>
      <c r="AI562" s="390"/>
      <c r="AJ562" s="236"/>
      <c r="AK562" s="391"/>
      <c r="AL562" s="114"/>
      <c r="AM562" s="278"/>
      <c r="AN562" s="98"/>
      <c r="AO562" s="98"/>
      <c r="AP562" s="116"/>
      <c r="AQ562" s="117"/>
      <c r="AR562" s="116"/>
      <c r="AS562" s="98"/>
      <c r="AT562" s="98"/>
      <c r="AU562" s="98"/>
      <c r="AV562" s="98"/>
      <c r="AW562" s="98"/>
      <c r="AX562" s="98"/>
      <c r="AY562" s="98"/>
      <c r="AZ562" s="98"/>
      <c r="BA562" s="98"/>
      <c r="BB562" s="98"/>
      <c r="BC562" s="98"/>
      <c r="BD562" s="98"/>
      <c r="BE562" s="98"/>
      <c r="BF562" s="98"/>
      <c r="BG562" s="98"/>
      <c r="BH562" s="98"/>
      <c r="BI562" s="98"/>
      <c r="BJ562" s="98"/>
      <c r="BK562" s="98"/>
      <c r="BL562" s="98"/>
      <c r="BM562" s="98"/>
      <c r="BN562" s="98"/>
    </row>
    <row r="563">
      <c r="A563" s="485" t="b">
        <v>0</v>
      </c>
      <c r="B563" s="247">
        <v>44609.0</v>
      </c>
      <c r="C563" s="248">
        <v>0.06619212962962963</v>
      </c>
      <c r="D563" s="249" t="s">
        <v>1120</v>
      </c>
      <c r="E563" s="517" t="s">
        <v>16</v>
      </c>
      <c r="F563" s="415" t="s">
        <v>136</v>
      </c>
      <c r="G563" s="251" t="s">
        <v>42</v>
      </c>
      <c r="H563" s="251" t="s">
        <v>717</v>
      </c>
      <c r="I563" s="251" t="s">
        <v>673</v>
      </c>
      <c r="J563" s="251" t="s">
        <v>718</v>
      </c>
      <c r="K563" s="249" t="s">
        <v>718</v>
      </c>
      <c r="L563" s="249"/>
      <c r="M563" s="249"/>
      <c r="N563" s="286" t="s">
        <v>1062</v>
      </c>
      <c r="O563" s="254">
        <v>5.0</v>
      </c>
      <c r="P563" s="255">
        <v>6.0</v>
      </c>
      <c r="Q563" s="170"/>
      <c r="R563" s="171"/>
      <c r="S563" s="172"/>
      <c r="T563" s="173"/>
      <c r="U563" s="174"/>
      <c r="V563" s="175"/>
      <c r="W563" s="176"/>
      <c r="X563" s="176"/>
      <c r="Y563" s="260">
        <v>15.0</v>
      </c>
      <c r="Z563" s="256">
        <v>40.0</v>
      </c>
      <c r="AA563" s="257" t="s">
        <v>132</v>
      </c>
      <c r="AB563" s="258">
        <v>1.0</v>
      </c>
      <c r="AC563" s="259">
        <v>0.9741319444444444</v>
      </c>
      <c r="AD563" s="260" t="s">
        <v>140</v>
      </c>
      <c r="AE563" s="261" t="s">
        <v>133</v>
      </c>
      <c r="AF563" s="251" t="s">
        <v>166</v>
      </c>
      <c r="AG563" s="261">
        <v>1.51</v>
      </c>
      <c r="AH563" s="464">
        <v>14.7</v>
      </c>
      <c r="AI563" s="263">
        <v>7.5</v>
      </c>
      <c r="AJ563" s="261">
        <v>0.0</v>
      </c>
      <c r="AK563" s="264">
        <v>-1.04</v>
      </c>
      <c r="AL563" s="114"/>
      <c r="AM563" s="265">
        <f>AK563+AM559</f>
        <v>2068.51</v>
      </c>
      <c r="AN563" s="266">
        <f>IF(AM563&gt;AN559,AM563,AN559)</f>
        <v>2083.67</v>
      </c>
      <c r="AO563" s="266">
        <f>AM563-AN563</f>
        <v>-15.16</v>
      </c>
      <c r="AP563" s="267">
        <f>AO563/AN563</f>
        <v>-0.007275624259</v>
      </c>
      <c r="AQ563" s="268">
        <f>AK563/AI563</f>
        <v>-0.1386666667</v>
      </c>
      <c r="AR563" s="149"/>
      <c r="AS563" s="132"/>
      <c r="AT563" s="132"/>
      <c r="AU563" s="132"/>
      <c r="AV563" s="132"/>
      <c r="AW563" s="132"/>
      <c r="AX563" s="132"/>
      <c r="AY563" s="132"/>
      <c r="AZ563" s="132"/>
      <c r="BA563" s="132"/>
      <c r="BB563" s="132"/>
      <c r="BC563" s="132"/>
      <c r="BD563" s="132"/>
      <c r="BE563" s="132"/>
      <c r="BF563" s="132"/>
      <c r="BG563" s="132"/>
      <c r="BH563" s="132"/>
      <c r="BI563" s="132"/>
      <c r="BJ563" s="132"/>
      <c r="BK563" s="132"/>
      <c r="BL563" s="132"/>
      <c r="BM563" s="132"/>
      <c r="BN563" s="132"/>
    </row>
    <row r="564">
      <c r="A564" s="484" t="b">
        <v>0</v>
      </c>
      <c r="B564" s="94"/>
      <c r="C564" s="95"/>
      <c r="D564" s="96"/>
      <c r="E564" s="97"/>
      <c r="F564" s="98"/>
      <c r="G564" s="98"/>
      <c r="H564" s="98" t="str">
        <f>VLOOKUP(H563,VALIDATION!F:G,2,false)</f>
        <v>6207de6b491a9e6912ca5525</v>
      </c>
      <c r="I564" s="99">
        <v>1.62</v>
      </c>
      <c r="J564" s="99">
        <v>2.6</v>
      </c>
      <c r="K564" s="96"/>
      <c r="L564" s="96"/>
      <c r="M564" s="96"/>
      <c r="N564" s="270"/>
      <c r="O564" s="168">
        <v>5.0</v>
      </c>
      <c r="P564" s="169">
        <v>7.0</v>
      </c>
      <c r="Q564" s="196"/>
      <c r="R564" s="197"/>
      <c r="S564" s="198"/>
      <c r="T564" s="199"/>
      <c r="U564" s="200"/>
      <c r="V564" s="201"/>
      <c r="W564" s="202"/>
      <c r="X564" s="202"/>
      <c r="Y564" s="273">
        <v>0.0</v>
      </c>
      <c r="Z564" s="271">
        <v>0.0</v>
      </c>
      <c r="AA564" s="272" t="s">
        <v>133</v>
      </c>
      <c r="AB564" s="107">
        <v>2.0</v>
      </c>
      <c r="AC564" s="108">
        <v>0.9782523148148148</v>
      </c>
      <c r="AD564" s="273" t="s">
        <v>179</v>
      </c>
      <c r="AE564" s="274" t="s">
        <v>133</v>
      </c>
      <c r="AF564" s="99" t="s">
        <v>133</v>
      </c>
      <c r="AG564" s="274">
        <v>1.41</v>
      </c>
      <c r="AH564" s="411">
        <v>15.74</v>
      </c>
      <c r="AI564" s="112"/>
      <c r="AJ564" s="110"/>
      <c r="AK564" s="113"/>
      <c r="AL564" s="114"/>
      <c r="AM564" s="278"/>
      <c r="AN564" s="98"/>
      <c r="AO564" s="98"/>
      <c r="AP564" s="116"/>
      <c r="AQ564" s="117"/>
      <c r="AR564" s="116"/>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row>
    <row r="565">
      <c r="A565" s="485" t="b">
        <v>0</v>
      </c>
      <c r="B565" s="313"/>
      <c r="C565" s="314"/>
      <c r="D565" s="315"/>
      <c r="E565" s="316"/>
      <c r="F565" s="317"/>
      <c r="G565" s="317"/>
      <c r="H565" s="317"/>
      <c r="I565" s="317"/>
      <c r="J565" s="317"/>
      <c r="K565" s="315"/>
      <c r="L565" s="315"/>
      <c r="M565" s="315"/>
      <c r="N565" s="383"/>
      <c r="O565" s="221">
        <v>5.0</v>
      </c>
      <c r="P565" s="222">
        <v>7.0</v>
      </c>
      <c r="Q565" s="298">
        <v>7.0</v>
      </c>
      <c r="R565" s="299">
        <v>5.0</v>
      </c>
      <c r="S565" s="300">
        <v>3.0</v>
      </c>
      <c r="T565" s="301">
        <v>6.0</v>
      </c>
      <c r="U565" s="227"/>
      <c r="V565" s="228"/>
      <c r="W565" s="229"/>
      <c r="X565" s="229"/>
      <c r="Y565" s="342"/>
      <c r="Z565" s="323"/>
      <c r="AA565" s="324"/>
      <c r="AB565" s="343"/>
      <c r="AC565" s="326"/>
      <c r="AD565" s="322" t="s">
        <v>142</v>
      </c>
      <c r="AE565" s="327"/>
      <c r="AF565" s="328"/>
      <c r="AG565" s="327"/>
      <c r="AH565" s="444"/>
      <c r="AI565" s="384"/>
      <c r="AJ565" s="327"/>
      <c r="AK565" s="385"/>
      <c r="AL565" s="114"/>
      <c r="AM565" s="211"/>
      <c r="AN565" s="132"/>
      <c r="AO565" s="132"/>
      <c r="AP565" s="149"/>
      <c r="AQ565" s="150"/>
      <c r="AR565" s="149"/>
      <c r="AS565" s="132"/>
      <c r="AT565" s="132"/>
      <c r="AU565" s="132"/>
      <c r="AV565" s="132"/>
      <c r="AW565" s="132"/>
      <c r="AX565" s="132"/>
      <c r="AY565" s="132"/>
      <c r="AZ565" s="132"/>
      <c r="BA565" s="132"/>
      <c r="BB565" s="132"/>
      <c r="BC565" s="132"/>
      <c r="BD565" s="132"/>
      <c r="BE565" s="132"/>
      <c r="BF565" s="132"/>
      <c r="BG565" s="132"/>
      <c r="BH565" s="132"/>
      <c r="BI565" s="132"/>
      <c r="BJ565" s="132"/>
      <c r="BK565" s="132"/>
      <c r="BL565" s="132"/>
      <c r="BM565" s="132"/>
      <c r="BN565" s="132"/>
    </row>
    <row r="566">
      <c r="A566" s="484" t="b">
        <v>0</v>
      </c>
      <c r="B566" s="161">
        <v>44609.0</v>
      </c>
      <c r="C566" s="162">
        <v>0.5346527777777778</v>
      </c>
      <c r="D566" s="163" t="s">
        <v>1121</v>
      </c>
      <c r="E566" s="432" t="s">
        <v>16</v>
      </c>
      <c r="F566" s="409" t="s">
        <v>136</v>
      </c>
      <c r="G566" s="165" t="s">
        <v>42</v>
      </c>
      <c r="H566" s="165" t="s">
        <v>266</v>
      </c>
      <c r="I566" s="165" t="s">
        <v>304</v>
      </c>
      <c r="J566" s="165" t="s">
        <v>375</v>
      </c>
      <c r="K566" s="163" t="s">
        <v>375</v>
      </c>
      <c r="L566" s="163"/>
      <c r="M566" s="163"/>
      <c r="N566" s="336" t="s">
        <v>860</v>
      </c>
      <c r="O566" s="254">
        <v>6.0</v>
      </c>
      <c r="P566" s="255">
        <v>5.0</v>
      </c>
      <c r="Q566" s="170"/>
      <c r="R566" s="171"/>
      <c r="S566" s="172"/>
      <c r="T566" s="173"/>
      <c r="U566" s="174"/>
      <c r="V566" s="175"/>
      <c r="W566" s="176"/>
      <c r="X566" s="176"/>
      <c r="Y566" s="182">
        <v>40.0</v>
      </c>
      <c r="Z566" s="178">
        <v>15.0</v>
      </c>
      <c r="AA566" s="179" t="s">
        <v>132</v>
      </c>
      <c r="AB566" s="180">
        <v>1.0</v>
      </c>
      <c r="AC566" s="181">
        <v>0.4544675925925926</v>
      </c>
      <c r="AD566" s="182" t="s">
        <v>140</v>
      </c>
      <c r="AE566" s="183" t="s">
        <v>132</v>
      </c>
      <c r="AF566" s="165" t="s">
        <v>166</v>
      </c>
      <c r="AG566" s="183">
        <v>1.34</v>
      </c>
      <c r="AH566" s="446">
        <v>44.12</v>
      </c>
      <c r="AI566" s="185">
        <v>15.0</v>
      </c>
      <c r="AJ566" s="183">
        <v>-0.04</v>
      </c>
      <c r="AK566" s="186">
        <v>-1.36</v>
      </c>
      <c r="AL566" s="114"/>
      <c r="AM566" s="188">
        <f>AK566+AM563</f>
        <v>2067.15</v>
      </c>
      <c r="AN566" s="189">
        <f>IF(AM566&gt;AN563,AM566,AN563)</f>
        <v>2083.67</v>
      </c>
      <c r="AO566" s="189">
        <f>AM566-AN566</f>
        <v>-16.52</v>
      </c>
      <c r="AP566" s="190">
        <f>AO566/AN566</f>
        <v>-0.007928318784</v>
      </c>
      <c r="AQ566" s="191">
        <f>AK566/AI566</f>
        <v>-0.09066666667</v>
      </c>
      <c r="AR566" s="116"/>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row>
    <row r="567">
      <c r="A567" s="485" t="b">
        <v>0</v>
      </c>
      <c r="B567" s="128"/>
      <c r="C567" s="129"/>
      <c r="D567" s="130"/>
      <c r="E567" s="131"/>
      <c r="F567" s="132"/>
      <c r="G567" s="132"/>
      <c r="H567" s="132" t="str">
        <f>VLOOKUP(H566,VALIDATION!F:G,2,false)</f>
        <v>6207de45491a9e6912ca551a</v>
      </c>
      <c r="I567" s="133">
        <v>1.96</v>
      </c>
      <c r="J567" s="133">
        <v>2.06</v>
      </c>
      <c r="K567" s="130"/>
      <c r="L567" s="130"/>
      <c r="M567" s="130"/>
      <c r="N567" s="195"/>
      <c r="O567" s="168">
        <v>7.0</v>
      </c>
      <c r="P567" s="169">
        <v>5.0</v>
      </c>
      <c r="Q567" s="196"/>
      <c r="R567" s="197"/>
      <c r="S567" s="198"/>
      <c r="T567" s="199"/>
      <c r="U567" s="200"/>
      <c r="V567" s="201"/>
      <c r="W567" s="202"/>
      <c r="X567" s="202"/>
      <c r="Y567" s="206">
        <v>0.0</v>
      </c>
      <c r="Z567" s="204">
        <v>0.0</v>
      </c>
      <c r="AA567" s="205" t="s">
        <v>133</v>
      </c>
      <c r="AB567" s="141">
        <v>2.0</v>
      </c>
      <c r="AC567" s="142">
        <v>0.45488425925925924</v>
      </c>
      <c r="AD567" s="206" t="s">
        <v>179</v>
      </c>
      <c r="AE567" s="207" t="s">
        <v>132</v>
      </c>
      <c r="AF567" s="133" t="s">
        <v>133</v>
      </c>
      <c r="AG567" s="207">
        <v>1.3</v>
      </c>
      <c r="AH567" s="449">
        <v>45.48</v>
      </c>
      <c r="AI567" s="146"/>
      <c r="AJ567" s="144"/>
      <c r="AK567" s="147"/>
      <c r="AL567" s="114"/>
      <c r="AM567" s="211"/>
      <c r="AN567" s="132"/>
      <c r="AO567" s="132"/>
      <c r="AP567" s="149"/>
      <c r="AQ567" s="150"/>
      <c r="AR567" s="149"/>
      <c r="AS567" s="132"/>
      <c r="AT567" s="132"/>
      <c r="AU567" s="132"/>
      <c r="AV567" s="132"/>
      <c r="AW567" s="132"/>
      <c r="AX567" s="132"/>
      <c r="AY567" s="132"/>
      <c r="AZ567" s="132"/>
      <c r="BA567" s="132"/>
      <c r="BB567" s="132"/>
      <c r="BC567" s="132"/>
      <c r="BD567" s="132"/>
      <c r="BE567" s="132"/>
      <c r="BF567" s="132"/>
      <c r="BG567" s="132"/>
      <c r="BH567" s="132"/>
      <c r="BI567" s="132"/>
      <c r="BJ567" s="132"/>
      <c r="BK567" s="132"/>
      <c r="BL567" s="132"/>
      <c r="BM567" s="132"/>
      <c r="BN567" s="132"/>
    </row>
    <row r="568">
      <c r="A568" s="484" t="b">
        <v>0</v>
      </c>
      <c r="B568" s="215"/>
      <c r="C568" s="216"/>
      <c r="D568" s="217"/>
      <c r="E568" s="218"/>
      <c r="F568" s="219"/>
      <c r="G568" s="219"/>
      <c r="H568" s="219"/>
      <c r="I568" s="219"/>
      <c r="J568" s="219"/>
      <c r="K568" s="217"/>
      <c r="L568" s="217"/>
      <c r="M568" s="217"/>
      <c r="N568" s="287"/>
      <c r="O568" s="221">
        <v>7.0</v>
      </c>
      <c r="P568" s="222">
        <v>5.0</v>
      </c>
      <c r="Q568" s="298">
        <v>5.0</v>
      </c>
      <c r="R568" s="299">
        <v>7.0</v>
      </c>
      <c r="S568" s="300">
        <v>6.0</v>
      </c>
      <c r="T568" s="301">
        <v>7.0</v>
      </c>
      <c r="U568" s="227"/>
      <c r="V568" s="228"/>
      <c r="W568" s="229"/>
      <c r="X568" s="229"/>
      <c r="Y568" s="302"/>
      <c r="Z568" s="231"/>
      <c r="AA568" s="232"/>
      <c r="AB568" s="233"/>
      <c r="AC568" s="234"/>
      <c r="AD568" s="235" t="s">
        <v>142</v>
      </c>
      <c r="AE568" s="236"/>
      <c r="AF568" s="237"/>
      <c r="AG568" s="236"/>
      <c r="AH568" s="463"/>
      <c r="AI568" s="390"/>
      <c r="AJ568" s="236"/>
      <c r="AK568" s="391"/>
      <c r="AL568" s="114"/>
      <c r="AM568" s="278"/>
      <c r="AN568" s="98"/>
      <c r="AO568" s="98"/>
      <c r="AP568" s="116"/>
      <c r="AQ568" s="117"/>
      <c r="AR568" s="116"/>
      <c r="AS568" s="98"/>
      <c r="AT568" s="98"/>
      <c r="AU568" s="98"/>
      <c r="AV568" s="98"/>
      <c r="AW568" s="98"/>
      <c r="AX568" s="98"/>
      <c r="AY568" s="98"/>
      <c r="AZ568" s="98"/>
      <c r="BA568" s="98"/>
      <c r="BB568" s="98"/>
      <c r="BC568" s="98"/>
      <c r="BD568" s="98"/>
      <c r="BE568" s="98"/>
      <c r="BF568" s="98"/>
      <c r="BG568" s="98"/>
      <c r="BH568" s="98"/>
      <c r="BI568" s="98"/>
      <c r="BJ568" s="98"/>
      <c r="BK568" s="98"/>
      <c r="BL568" s="98"/>
      <c r="BM568" s="98"/>
      <c r="BN568" s="98"/>
    </row>
    <row r="569">
      <c r="A569" s="485" t="b">
        <v>0</v>
      </c>
      <c r="B569" s="247">
        <v>44609.0</v>
      </c>
      <c r="C569" s="248">
        <v>0.5419097222222222</v>
      </c>
      <c r="D569" s="249" t="s">
        <v>1122</v>
      </c>
      <c r="E569" s="517" t="s">
        <v>16</v>
      </c>
      <c r="F569" s="415" t="s">
        <v>136</v>
      </c>
      <c r="G569" s="251" t="s">
        <v>45</v>
      </c>
      <c r="H569" s="251" t="s">
        <v>711</v>
      </c>
      <c r="I569" s="251" t="s">
        <v>384</v>
      </c>
      <c r="J569" s="251" t="s">
        <v>1123</v>
      </c>
      <c r="K569" s="249" t="s">
        <v>1123</v>
      </c>
      <c r="L569" s="249"/>
      <c r="M569" s="249"/>
      <c r="N569" s="286" t="s">
        <v>1094</v>
      </c>
      <c r="O569" s="254">
        <v>4.0</v>
      </c>
      <c r="P569" s="255">
        <v>6.0</v>
      </c>
      <c r="Q569" s="284">
        <v>1.0</v>
      </c>
      <c r="R569" s="285">
        <v>2.0</v>
      </c>
      <c r="S569" s="172"/>
      <c r="T569" s="173"/>
      <c r="U569" s="174"/>
      <c r="V569" s="175"/>
      <c r="W569" s="176"/>
      <c r="X569" s="176"/>
      <c r="Y569" s="260">
        <v>0.0</v>
      </c>
      <c r="Z569" s="256">
        <v>0.0</v>
      </c>
      <c r="AA569" s="257" t="s">
        <v>133</v>
      </c>
      <c r="AB569" s="258">
        <v>1.0</v>
      </c>
      <c r="AC569" s="259">
        <v>0.5202893518518519</v>
      </c>
      <c r="AD569" s="260" t="s">
        <v>140</v>
      </c>
      <c r="AE569" s="261" t="s">
        <v>133</v>
      </c>
      <c r="AF569" s="251" t="s">
        <v>166</v>
      </c>
      <c r="AG569" s="261">
        <v>1.2</v>
      </c>
      <c r="AH569" s="464">
        <v>25.0</v>
      </c>
      <c r="AI569" s="263">
        <v>10.0</v>
      </c>
      <c r="AJ569" s="261">
        <v>0.0</v>
      </c>
      <c r="AK569" s="264">
        <v>-3.79</v>
      </c>
      <c r="AL569" s="114"/>
      <c r="AM569" s="265">
        <f>AK569+AM566</f>
        <v>2063.36</v>
      </c>
      <c r="AN569" s="266">
        <f>IF(AM569&gt;AN566,AM569,AN566)</f>
        <v>2083.67</v>
      </c>
      <c r="AO569" s="266">
        <f>AM569-AN569</f>
        <v>-20.31</v>
      </c>
      <c r="AP569" s="267">
        <f>AO569/AN569</f>
        <v>-0.009747224848</v>
      </c>
      <c r="AQ569" s="268">
        <f>AK569/AI569</f>
        <v>-0.379</v>
      </c>
      <c r="AR569" s="149"/>
      <c r="AS569" s="132"/>
      <c r="AT569" s="132"/>
      <c r="AU569" s="132"/>
      <c r="AV569" s="132"/>
      <c r="AW569" s="132"/>
      <c r="AX569" s="132"/>
      <c r="AY569" s="132"/>
      <c r="AZ569" s="132"/>
      <c r="BA569" s="132"/>
      <c r="BB569" s="132"/>
      <c r="BC569" s="132"/>
      <c r="BD569" s="132"/>
      <c r="BE569" s="132"/>
      <c r="BF569" s="132"/>
      <c r="BG569" s="132"/>
      <c r="BH569" s="132"/>
      <c r="BI569" s="132"/>
      <c r="BJ569" s="132"/>
      <c r="BK569" s="132"/>
      <c r="BL569" s="132"/>
      <c r="BM569" s="132"/>
      <c r="BN569" s="132"/>
    </row>
    <row r="570">
      <c r="A570" s="484" t="b">
        <v>0</v>
      </c>
      <c r="B570" s="94"/>
      <c r="C570" s="95"/>
      <c r="D570" s="96"/>
      <c r="E570" s="97"/>
      <c r="F570" s="98"/>
      <c r="G570" s="98"/>
      <c r="H570" s="98" t="str">
        <f>VLOOKUP(H569,VALIDATION!F:G,2,false)</f>
        <v>6207de57491a9e6912ca551e</v>
      </c>
      <c r="I570" s="99">
        <v>1.37</v>
      </c>
      <c r="J570" s="99">
        <v>3.6</v>
      </c>
      <c r="K570" s="96"/>
      <c r="L570" s="96"/>
      <c r="M570" s="96"/>
      <c r="N570" s="270"/>
      <c r="O570" s="168">
        <v>4.0</v>
      </c>
      <c r="P570" s="169">
        <v>6.0</v>
      </c>
      <c r="Q570" s="294">
        <v>2.0</v>
      </c>
      <c r="R570" s="295">
        <v>3.0</v>
      </c>
      <c r="S570" s="198"/>
      <c r="T570" s="199"/>
      <c r="U570" s="200"/>
      <c r="V570" s="201"/>
      <c r="W570" s="202"/>
      <c r="X570" s="202"/>
      <c r="Y570" s="273">
        <v>0.0</v>
      </c>
      <c r="Z570" s="271">
        <v>0.0</v>
      </c>
      <c r="AA570" s="272" t="s">
        <v>133</v>
      </c>
      <c r="AB570" s="107">
        <v>2.0</v>
      </c>
      <c r="AC570" s="108">
        <v>0.5266666666666666</v>
      </c>
      <c r="AD570" s="273" t="s">
        <v>296</v>
      </c>
      <c r="AE570" s="274" t="s">
        <v>133</v>
      </c>
      <c r="AF570" s="99" t="s">
        <v>166</v>
      </c>
      <c r="AG570" s="274">
        <v>1.15</v>
      </c>
      <c r="AH570" s="411">
        <v>33.33</v>
      </c>
      <c r="AI570" s="112"/>
      <c r="AJ570" s="110"/>
      <c r="AK570" s="113"/>
      <c r="AL570" s="114"/>
      <c r="AM570" s="278"/>
      <c r="AN570" s="98"/>
      <c r="AO570" s="98"/>
      <c r="AP570" s="116"/>
      <c r="AQ570" s="117"/>
      <c r="AR570" s="116"/>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row>
    <row r="571">
      <c r="A571" s="485" t="b">
        <v>0</v>
      </c>
      <c r="B571" s="128"/>
      <c r="C571" s="129"/>
      <c r="D571" s="130"/>
      <c r="E571" s="131"/>
      <c r="F571" s="132"/>
      <c r="G571" s="132"/>
      <c r="H571" s="132"/>
      <c r="I571" s="132"/>
      <c r="J571" s="132"/>
      <c r="K571" s="130"/>
      <c r="L571" s="130"/>
      <c r="M571" s="130"/>
      <c r="N571" s="195"/>
      <c r="O571" s="168">
        <v>4.0</v>
      </c>
      <c r="P571" s="169">
        <v>6.0</v>
      </c>
      <c r="Q571" s="294">
        <v>2.0</v>
      </c>
      <c r="R571" s="295">
        <v>4.0</v>
      </c>
      <c r="S571" s="198"/>
      <c r="T571" s="199"/>
      <c r="U571" s="200"/>
      <c r="V571" s="201"/>
      <c r="W571" s="202"/>
      <c r="X571" s="202"/>
      <c r="Y571" s="206">
        <v>0.0</v>
      </c>
      <c r="Z571" s="204">
        <v>0.0</v>
      </c>
      <c r="AA571" s="205" t="s">
        <v>132</v>
      </c>
      <c r="AB571" s="141">
        <v>3.0</v>
      </c>
      <c r="AC571" s="142">
        <v>0.5301157407407407</v>
      </c>
      <c r="AD571" s="206" t="s">
        <v>179</v>
      </c>
      <c r="AE571" s="207" t="s">
        <v>133</v>
      </c>
      <c r="AF571" s="133" t="s">
        <v>133</v>
      </c>
      <c r="AG571" s="207">
        <v>1.1</v>
      </c>
      <c r="AH571" s="449">
        <v>62.12</v>
      </c>
      <c r="AI571" s="146"/>
      <c r="AJ571" s="144"/>
      <c r="AK571" s="147"/>
      <c r="AL571" s="114"/>
      <c r="AM571" s="211"/>
      <c r="AN571" s="132"/>
      <c r="AO571" s="132"/>
      <c r="AP571" s="149"/>
      <c r="AQ571" s="150"/>
      <c r="AR571" s="149"/>
      <c r="AS571" s="132"/>
      <c r="AT571" s="132"/>
      <c r="AU571" s="132"/>
      <c r="AV571" s="132"/>
      <c r="AW571" s="132"/>
      <c r="AX571" s="132"/>
      <c r="AY571" s="132"/>
      <c r="AZ571" s="132"/>
      <c r="BA571" s="132"/>
      <c r="BB571" s="132"/>
      <c r="BC571" s="132"/>
      <c r="BD571" s="132"/>
      <c r="BE571" s="132"/>
      <c r="BF571" s="132"/>
      <c r="BG571" s="132"/>
      <c r="BH571" s="132"/>
      <c r="BI571" s="132"/>
      <c r="BJ571" s="132"/>
      <c r="BK571" s="132"/>
      <c r="BL571" s="132"/>
      <c r="BM571" s="132"/>
      <c r="BN571" s="132"/>
    </row>
    <row r="572">
      <c r="A572" s="484" t="b">
        <v>0</v>
      </c>
      <c r="B572" s="94"/>
      <c r="C572" s="95"/>
      <c r="D572" s="96"/>
      <c r="E572" s="97"/>
      <c r="F572" s="98"/>
      <c r="G572" s="98"/>
      <c r="H572" s="98"/>
      <c r="I572" s="98"/>
      <c r="J572" s="98"/>
      <c r="K572" s="96"/>
      <c r="L572" s="96"/>
      <c r="M572" s="96"/>
      <c r="N572" s="270"/>
      <c r="O572" s="168">
        <v>4.0</v>
      </c>
      <c r="P572" s="169">
        <v>6.0</v>
      </c>
      <c r="Q572" s="294">
        <v>4.0</v>
      </c>
      <c r="R572" s="295">
        <v>6.0</v>
      </c>
      <c r="S572" s="198"/>
      <c r="T572" s="199"/>
      <c r="U572" s="200"/>
      <c r="V572" s="201"/>
      <c r="W572" s="202"/>
      <c r="X572" s="202"/>
      <c r="Y572" s="109"/>
      <c r="Z572" s="280"/>
      <c r="AA572" s="106"/>
      <c r="AB572" s="281"/>
      <c r="AC572" s="282"/>
      <c r="AD572" s="273" t="s">
        <v>142</v>
      </c>
      <c r="AE572" s="110"/>
      <c r="AF572" s="99"/>
      <c r="AG572" s="110"/>
      <c r="AH572" s="427"/>
      <c r="AI572" s="112"/>
      <c r="AJ572" s="110"/>
      <c r="AK572" s="113"/>
      <c r="AL572" s="114"/>
      <c r="AM572" s="278"/>
      <c r="AN572" s="98"/>
      <c r="AO572" s="98"/>
      <c r="AP572" s="116"/>
      <c r="AQ572" s="117"/>
      <c r="AR572" s="116"/>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row>
    <row r="573">
      <c r="A573" s="616" t="b">
        <v>0</v>
      </c>
      <c r="B573" s="247">
        <v>44609.0</v>
      </c>
      <c r="C573" s="248">
        <v>0.6472800925925926</v>
      </c>
      <c r="D573" s="249" t="s">
        <v>699</v>
      </c>
      <c r="E573" s="517" t="s">
        <v>16</v>
      </c>
      <c r="F573" s="415" t="s">
        <v>136</v>
      </c>
      <c r="G573" s="251" t="s">
        <v>42</v>
      </c>
      <c r="H573" s="251" t="s">
        <v>266</v>
      </c>
      <c r="I573" s="251" t="s">
        <v>700</v>
      </c>
      <c r="J573" s="251" t="s">
        <v>662</v>
      </c>
      <c r="K573" s="249" t="s">
        <v>662</v>
      </c>
      <c r="L573" s="249"/>
      <c r="M573" s="249"/>
      <c r="N573" s="286" t="s">
        <v>906</v>
      </c>
      <c r="O573" s="254">
        <v>1.0</v>
      </c>
      <c r="P573" s="255">
        <v>3.0</v>
      </c>
      <c r="Q573" s="170"/>
      <c r="R573" s="171"/>
      <c r="S573" s="172"/>
      <c r="T573" s="173"/>
      <c r="U573" s="174"/>
      <c r="V573" s="175"/>
      <c r="W573" s="176"/>
      <c r="X573" s="176"/>
      <c r="Y573" s="260">
        <v>15.0</v>
      </c>
      <c r="Z573" s="256">
        <v>40.0</v>
      </c>
      <c r="AA573" s="257" t="s">
        <v>132</v>
      </c>
      <c r="AB573" s="258">
        <v>1.0</v>
      </c>
      <c r="AC573" s="259">
        <v>0.5599074074074074</v>
      </c>
      <c r="AD573" s="260" t="s">
        <v>140</v>
      </c>
      <c r="AE573" s="261" t="s">
        <v>133</v>
      </c>
      <c r="AF573" s="251" t="s">
        <v>166</v>
      </c>
      <c r="AG573" s="261">
        <v>1.36</v>
      </c>
      <c r="AH573" s="464">
        <v>20.83</v>
      </c>
      <c r="AI573" s="263">
        <v>30.0</v>
      </c>
      <c r="AJ573" s="261">
        <v>-0.07</v>
      </c>
      <c r="AK573" s="264">
        <v>-3.95</v>
      </c>
      <c r="AL573" s="114"/>
      <c r="AM573" s="265">
        <f>AK573+AM569</f>
        <v>2059.41</v>
      </c>
      <c r="AN573" s="266">
        <f>IF(AM573&gt;AN569,AM573,AN569)</f>
        <v>2083.67</v>
      </c>
      <c r="AO573" s="266">
        <f>AM573-AN573</f>
        <v>-24.26</v>
      </c>
      <c r="AP573" s="267">
        <f>AO573/AN573</f>
        <v>-0.0116429185</v>
      </c>
      <c r="AQ573" s="268">
        <f>AK573/AI573</f>
        <v>-0.1316666667</v>
      </c>
      <c r="AR573" s="149"/>
      <c r="AS573" s="132"/>
      <c r="AT573" s="132"/>
      <c r="AU573" s="132"/>
      <c r="AV573" s="132"/>
      <c r="AW573" s="132"/>
      <c r="AX573" s="132"/>
      <c r="AY573" s="132"/>
      <c r="AZ573" s="132"/>
      <c r="BA573" s="132"/>
      <c r="BB573" s="132"/>
      <c r="BC573" s="132"/>
      <c r="BD573" s="132"/>
      <c r="BE573" s="132"/>
      <c r="BF573" s="132"/>
      <c r="BG573" s="132"/>
      <c r="BH573" s="132"/>
      <c r="BI573" s="132"/>
      <c r="BJ573" s="132"/>
      <c r="BK573" s="132"/>
      <c r="BL573" s="132"/>
      <c r="BM573" s="132"/>
      <c r="BN573" s="132"/>
    </row>
    <row r="574">
      <c r="A574" s="614" t="b">
        <v>0</v>
      </c>
      <c r="B574" s="94"/>
      <c r="C574" s="95"/>
      <c r="D574" s="96"/>
      <c r="E574" s="97"/>
      <c r="F574" s="98"/>
      <c r="G574" s="98"/>
      <c r="H574" s="98" t="str">
        <f>VLOOKUP(H573,VALIDATION!F:G,2,false)</f>
        <v>6207de45491a9e6912ca551a</v>
      </c>
      <c r="I574" s="99">
        <v>2.5</v>
      </c>
      <c r="J574" s="99">
        <v>1.66</v>
      </c>
      <c r="K574" s="96"/>
      <c r="L574" s="96"/>
      <c r="M574" s="96"/>
      <c r="N574" s="270"/>
      <c r="O574" s="168">
        <v>1.0</v>
      </c>
      <c r="P574" s="169">
        <v>4.0</v>
      </c>
      <c r="Q574" s="196"/>
      <c r="R574" s="197"/>
      <c r="S574" s="198"/>
      <c r="T574" s="199"/>
      <c r="U574" s="200"/>
      <c r="V574" s="201"/>
      <c r="W574" s="202"/>
      <c r="X574" s="202"/>
      <c r="Y574" s="273">
        <v>0.0</v>
      </c>
      <c r="Z574" s="271">
        <v>0.0</v>
      </c>
      <c r="AA574" s="272" t="s">
        <v>133</v>
      </c>
      <c r="AB574" s="107">
        <v>2.0</v>
      </c>
      <c r="AC574" s="108">
        <v>0.5602083333333333</v>
      </c>
      <c r="AD574" s="273" t="s">
        <v>296</v>
      </c>
      <c r="AE574" s="274" t="s">
        <v>133</v>
      </c>
      <c r="AF574" s="99" t="s">
        <v>166</v>
      </c>
      <c r="AG574" s="274">
        <v>1.29</v>
      </c>
      <c r="AH574" s="411">
        <v>25.86</v>
      </c>
      <c r="AI574" s="112"/>
      <c r="AJ574" s="110"/>
      <c r="AK574" s="113"/>
      <c r="AL574" s="114"/>
      <c r="AM574" s="278"/>
      <c r="AN574" s="98"/>
      <c r="AO574" s="98"/>
      <c r="AP574" s="116"/>
      <c r="AQ574" s="117"/>
      <c r="AR574" s="116"/>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row>
    <row r="575">
      <c r="A575" s="616" t="b">
        <v>0</v>
      </c>
      <c r="B575" s="128"/>
      <c r="C575" s="129"/>
      <c r="D575" s="130"/>
      <c r="E575" s="131"/>
      <c r="F575" s="132"/>
      <c r="G575" s="132"/>
      <c r="H575" s="132"/>
      <c r="I575" s="132"/>
      <c r="J575" s="132"/>
      <c r="K575" s="130"/>
      <c r="L575" s="130"/>
      <c r="M575" s="130"/>
      <c r="N575" s="195"/>
      <c r="O575" s="168">
        <v>2.0</v>
      </c>
      <c r="P575" s="169">
        <v>5.0</v>
      </c>
      <c r="Q575" s="196"/>
      <c r="R575" s="197"/>
      <c r="S575" s="198"/>
      <c r="T575" s="199"/>
      <c r="U575" s="200"/>
      <c r="V575" s="201"/>
      <c r="W575" s="202"/>
      <c r="X575" s="202"/>
      <c r="Y575" s="206">
        <v>0.0</v>
      </c>
      <c r="Z575" s="204">
        <v>0.0</v>
      </c>
      <c r="AA575" s="205" t="s">
        <v>133</v>
      </c>
      <c r="AB575" s="141">
        <v>3.0</v>
      </c>
      <c r="AC575" s="142">
        <v>0.5663657407407408</v>
      </c>
      <c r="AD575" s="206" t="s">
        <v>296</v>
      </c>
      <c r="AE575" s="207" t="s">
        <v>133</v>
      </c>
      <c r="AF575" s="133" t="s">
        <v>166</v>
      </c>
      <c r="AG575" s="207">
        <v>1.28</v>
      </c>
      <c r="AH575" s="449">
        <v>53.57</v>
      </c>
      <c r="AI575" s="146"/>
      <c r="AJ575" s="144"/>
      <c r="AK575" s="147"/>
      <c r="AL575" s="114"/>
      <c r="AM575" s="211"/>
      <c r="AN575" s="132"/>
      <c r="AO575" s="132"/>
      <c r="AP575" s="149"/>
      <c r="AQ575" s="150"/>
      <c r="AR575" s="149"/>
      <c r="AS575" s="132"/>
      <c r="AT575" s="132"/>
      <c r="AU575" s="132"/>
      <c r="AV575" s="132"/>
      <c r="AW575" s="132"/>
      <c r="AX575" s="132"/>
      <c r="AY575" s="132"/>
      <c r="AZ575" s="132"/>
      <c r="BA575" s="132"/>
      <c r="BB575" s="132"/>
      <c r="BC575" s="132"/>
      <c r="BD575" s="132"/>
      <c r="BE575" s="132"/>
      <c r="BF575" s="132"/>
      <c r="BG575" s="132"/>
      <c r="BH575" s="132"/>
      <c r="BI575" s="132"/>
      <c r="BJ575" s="132"/>
      <c r="BK575" s="132"/>
      <c r="BL575" s="132"/>
      <c r="BM575" s="132"/>
      <c r="BN575" s="132"/>
    </row>
    <row r="576">
      <c r="A576" s="614" t="b">
        <v>0</v>
      </c>
      <c r="B576" s="94"/>
      <c r="C576" s="95"/>
      <c r="D576" s="96"/>
      <c r="E576" s="97"/>
      <c r="F576" s="98"/>
      <c r="G576" s="98"/>
      <c r="H576" s="98"/>
      <c r="I576" s="98"/>
      <c r="J576" s="98"/>
      <c r="K576" s="96"/>
      <c r="L576" s="96"/>
      <c r="M576" s="96"/>
      <c r="N576" s="270"/>
      <c r="O576" s="168">
        <v>2.0</v>
      </c>
      <c r="P576" s="169">
        <v>6.0</v>
      </c>
      <c r="Q576" s="196"/>
      <c r="R576" s="197"/>
      <c r="S576" s="198"/>
      <c r="T576" s="199"/>
      <c r="U576" s="200"/>
      <c r="V576" s="201"/>
      <c r="W576" s="202"/>
      <c r="X576" s="202"/>
      <c r="Y576" s="273">
        <v>0.0</v>
      </c>
      <c r="Z576" s="271">
        <v>0.0</v>
      </c>
      <c r="AA576" s="272" t="s">
        <v>132</v>
      </c>
      <c r="AB576" s="107">
        <v>4.0</v>
      </c>
      <c r="AC576" s="108">
        <v>0.5698611111111112</v>
      </c>
      <c r="AD576" s="273" t="s">
        <v>179</v>
      </c>
      <c r="AE576" s="274" t="s">
        <v>133</v>
      </c>
      <c r="AF576" s="99" t="s">
        <v>133</v>
      </c>
      <c r="AG576" s="274">
        <v>1.25</v>
      </c>
      <c r="AH576" s="411">
        <v>104.21</v>
      </c>
      <c r="AI576" s="112"/>
      <c r="AJ576" s="110"/>
      <c r="AK576" s="113"/>
      <c r="AL576" s="114"/>
      <c r="AM576" s="278"/>
      <c r="AN576" s="98"/>
      <c r="AO576" s="98"/>
      <c r="AP576" s="116"/>
      <c r="AQ576" s="117"/>
      <c r="AR576" s="116"/>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row>
    <row r="577">
      <c r="A577" s="616" t="b">
        <v>0</v>
      </c>
      <c r="B577" s="313"/>
      <c r="C577" s="314"/>
      <c r="D577" s="315"/>
      <c r="E577" s="316"/>
      <c r="F577" s="317"/>
      <c r="G577" s="317"/>
      <c r="H577" s="317"/>
      <c r="I577" s="317"/>
      <c r="J577" s="317"/>
      <c r="K577" s="315"/>
      <c r="L577" s="315"/>
      <c r="M577" s="315"/>
      <c r="N577" s="383"/>
      <c r="O577" s="221">
        <v>2.0</v>
      </c>
      <c r="P577" s="222">
        <v>6.0</v>
      </c>
      <c r="Q577" s="298">
        <v>7.0</v>
      </c>
      <c r="R577" s="299">
        <v>5.0</v>
      </c>
      <c r="S577" s="300">
        <v>4.0</v>
      </c>
      <c r="T577" s="301">
        <v>6.0</v>
      </c>
      <c r="U577" s="227"/>
      <c r="V577" s="228"/>
      <c r="W577" s="229"/>
      <c r="X577" s="229"/>
      <c r="Y577" s="342"/>
      <c r="Z577" s="323"/>
      <c r="AA577" s="324"/>
      <c r="AB577" s="343"/>
      <c r="AC577" s="326"/>
      <c r="AD577" s="322" t="s">
        <v>142</v>
      </c>
      <c r="AE577" s="327"/>
      <c r="AF577" s="328"/>
      <c r="AG577" s="327"/>
      <c r="AH577" s="444"/>
      <c r="AI577" s="384"/>
      <c r="AJ577" s="327"/>
      <c r="AK577" s="385"/>
      <c r="AL577" s="114"/>
      <c r="AM577" s="211"/>
      <c r="AN577" s="132"/>
      <c r="AO577" s="132"/>
      <c r="AP577" s="149"/>
      <c r="AQ577" s="150"/>
      <c r="AR577" s="149"/>
      <c r="AS577" s="132"/>
      <c r="AT577" s="132"/>
      <c r="AU577" s="132"/>
      <c r="AV577" s="132"/>
      <c r="AW577" s="132"/>
      <c r="AX577" s="132"/>
      <c r="AY577" s="132"/>
      <c r="AZ577" s="132"/>
      <c r="BA577" s="132"/>
      <c r="BB577" s="132"/>
      <c r="BC577" s="132"/>
      <c r="BD577" s="132"/>
      <c r="BE577" s="132"/>
      <c r="BF577" s="132"/>
      <c r="BG577" s="132"/>
      <c r="BH577" s="132"/>
      <c r="BI577" s="132"/>
      <c r="BJ577" s="132"/>
      <c r="BK577" s="132"/>
      <c r="BL577" s="132"/>
      <c r="BM577" s="132"/>
      <c r="BN577" s="132"/>
    </row>
    <row r="578">
      <c r="A578" s="484" t="b">
        <v>0</v>
      </c>
      <c r="B578" s="161">
        <v>44609.0</v>
      </c>
      <c r="C578" s="162">
        <v>0.5830208333333333</v>
      </c>
      <c r="D578" s="163" t="s">
        <v>1124</v>
      </c>
      <c r="E578" s="432" t="s">
        <v>16</v>
      </c>
      <c r="F578" s="409" t="s">
        <v>136</v>
      </c>
      <c r="G578" s="165" t="s">
        <v>43</v>
      </c>
      <c r="H578" s="165" t="s">
        <v>288</v>
      </c>
      <c r="I578" s="165" t="s">
        <v>822</v>
      </c>
      <c r="J578" s="165" t="s">
        <v>754</v>
      </c>
      <c r="K578" s="163" t="s">
        <v>822</v>
      </c>
      <c r="L578" s="163"/>
      <c r="M578" s="163"/>
      <c r="N578" s="336" t="s">
        <v>839</v>
      </c>
      <c r="O578" s="254">
        <v>7.0</v>
      </c>
      <c r="P578" s="255">
        <v>6.0</v>
      </c>
      <c r="Q578" s="284">
        <v>5.0</v>
      </c>
      <c r="R578" s="285">
        <v>4.0</v>
      </c>
      <c r="S578" s="172"/>
      <c r="T578" s="173"/>
      <c r="U578" s="174"/>
      <c r="V578" s="175"/>
      <c r="W578" s="176"/>
      <c r="X578" s="176"/>
      <c r="Y578" s="182">
        <v>40.0</v>
      </c>
      <c r="Z578" s="178">
        <v>0.0</v>
      </c>
      <c r="AA578" s="179" t="s">
        <v>133</v>
      </c>
      <c r="AB578" s="180">
        <v>1.0</v>
      </c>
      <c r="AC578" s="181">
        <v>0.5733564814814814</v>
      </c>
      <c r="AD578" s="182" t="s">
        <v>140</v>
      </c>
      <c r="AE578" s="183" t="s">
        <v>132</v>
      </c>
      <c r="AF578" s="165" t="s">
        <v>166</v>
      </c>
      <c r="AG578" s="183">
        <v>1.04</v>
      </c>
      <c r="AH578" s="446">
        <v>49.99</v>
      </c>
      <c r="AI578" s="185">
        <v>2.0</v>
      </c>
      <c r="AJ578" s="183">
        <v>0.0</v>
      </c>
      <c r="AK578" s="186">
        <v>-2.0</v>
      </c>
      <c r="AL578" s="114"/>
      <c r="AM578" s="188">
        <f>AK578+AM573</f>
        <v>2057.41</v>
      </c>
      <c r="AN578" s="189">
        <f>IF(AM578&gt;AN573,AM578,AN573)</f>
        <v>2083.67</v>
      </c>
      <c r="AO578" s="189">
        <f>AM578-AN578</f>
        <v>-26.26</v>
      </c>
      <c r="AP578" s="190">
        <f>AO578/AN578</f>
        <v>-0.01260276339</v>
      </c>
      <c r="AQ578" s="191">
        <f>AK578/AI578</f>
        <v>-1</v>
      </c>
      <c r="AR578" s="116"/>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row>
    <row r="579">
      <c r="A579" s="485" t="b">
        <v>0</v>
      </c>
      <c r="B579" s="313"/>
      <c r="C579" s="314"/>
      <c r="D579" s="315"/>
      <c r="E579" s="316"/>
      <c r="F579" s="317"/>
      <c r="G579" s="317"/>
      <c r="H579" s="132" t="str">
        <f>VLOOKUP(H578,VALIDATION!F:G,2,false)</f>
        <v>6207deda491a9e6912ca5544</v>
      </c>
      <c r="I579" s="328">
        <v>1.35</v>
      </c>
      <c r="J579" s="328">
        <v>3.8</v>
      </c>
      <c r="K579" s="315"/>
      <c r="L579" s="315"/>
      <c r="M579" s="315"/>
      <c r="N579" s="383"/>
      <c r="O579" s="221">
        <v>7.0</v>
      </c>
      <c r="P579" s="222">
        <v>6.0</v>
      </c>
      <c r="Q579" s="298">
        <v>7.0</v>
      </c>
      <c r="R579" s="299">
        <v>5.0</v>
      </c>
      <c r="S579" s="225"/>
      <c r="T579" s="226"/>
      <c r="U579" s="227"/>
      <c r="V579" s="228"/>
      <c r="W579" s="229"/>
      <c r="X579" s="229"/>
      <c r="Y579" s="342"/>
      <c r="Z579" s="323"/>
      <c r="AA579" s="324"/>
      <c r="AB579" s="343"/>
      <c r="AC579" s="326"/>
      <c r="AD579" s="322" t="s">
        <v>142</v>
      </c>
      <c r="AE579" s="327"/>
      <c r="AF579" s="328"/>
      <c r="AG579" s="327"/>
      <c r="AH579" s="444"/>
      <c r="AI579" s="384"/>
      <c r="AJ579" s="327"/>
      <c r="AK579" s="385"/>
      <c r="AL579" s="114"/>
      <c r="AM579" s="211"/>
      <c r="AN579" s="132"/>
      <c r="AO579" s="132"/>
      <c r="AP579" s="149"/>
      <c r="AQ579" s="150"/>
      <c r="AR579" s="149"/>
      <c r="AS579" s="132"/>
      <c r="AT579" s="132"/>
      <c r="AU579" s="132"/>
      <c r="AV579" s="132"/>
      <c r="AW579" s="132"/>
      <c r="AX579" s="132"/>
      <c r="AY579" s="132"/>
      <c r="AZ579" s="132"/>
      <c r="BA579" s="132"/>
      <c r="BB579" s="132"/>
      <c r="BC579" s="132"/>
      <c r="BD579" s="132"/>
      <c r="BE579" s="132"/>
      <c r="BF579" s="132"/>
      <c r="BG579" s="132"/>
      <c r="BH579" s="132"/>
      <c r="BI579" s="132"/>
      <c r="BJ579" s="132"/>
      <c r="BK579" s="132"/>
      <c r="BL579" s="132"/>
      <c r="BM579" s="132"/>
      <c r="BN579" s="132"/>
    </row>
    <row r="580">
      <c r="A580" s="484" t="b">
        <v>0</v>
      </c>
      <c r="B580" s="161">
        <v>44609.0</v>
      </c>
      <c r="C580" s="162">
        <v>0.7975</v>
      </c>
      <c r="D580" s="163" t="s">
        <v>1125</v>
      </c>
      <c r="E580" s="432" t="s">
        <v>16</v>
      </c>
      <c r="F580" s="409" t="s">
        <v>136</v>
      </c>
      <c r="G580" s="165" t="s">
        <v>43</v>
      </c>
      <c r="H580" s="165" t="s">
        <v>266</v>
      </c>
      <c r="I580" s="165" t="s">
        <v>1126</v>
      </c>
      <c r="J580" s="165" t="s">
        <v>1127</v>
      </c>
      <c r="K580" s="165" t="s">
        <v>1126</v>
      </c>
      <c r="L580" s="165"/>
      <c r="M580" s="165"/>
      <c r="N580" s="336" t="s">
        <v>839</v>
      </c>
      <c r="O580" s="254">
        <v>7.0</v>
      </c>
      <c r="P580" s="255">
        <v>5.0</v>
      </c>
      <c r="Q580" s="284">
        <v>5.0</v>
      </c>
      <c r="R580" s="285">
        <v>4.0</v>
      </c>
      <c r="S580" s="172"/>
      <c r="T580" s="173"/>
      <c r="U580" s="174"/>
      <c r="V580" s="175"/>
      <c r="W580" s="176"/>
      <c r="X580" s="176"/>
      <c r="Y580" s="182">
        <v>0.0</v>
      </c>
      <c r="Z580" s="178">
        <v>0.0</v>
      </c>
      <c r="AA580" s="179" t="s">
        <v>132</v>
      </c>
      <c r="AB580" s="180">
        <v>1.0</v>
      </c>
      <c r="AC580" s="181">
        <v>0.7938657407407408</v>
      </c>
      <c r="AD580" s="182" t="s">
        <v>140</v>
      </c>
      <c r="AE580" s="183" t="s">
        <v>132</v>
      </c>
      <c r="AF580" s="165" t="s">
        <v>166</v>
      </c>
      <c r="AG580" s="183">
        <v>1.04</v>
      </c>
      <c r="AH580" s="446">
        <v>50.0</v>
      </c>
      <c r="AI580" s="185">
        <v>2.0</v>
      </c>
      <c r="AJ580" s="183">
        <v>0.0</v>
      </c>
      <c r="AK580" s="186">
        <v>-2.0</v>
      </c>
      <c r="AL580" s="114"/>
      <c r="AM580" s="188">
        <f>AK580+AM578</f>
        <v>2055.41</v>
      </c>
      <c r="AN580" s="189">
        <f>IF(AM580&gt;AN578,AM580,AN578)</f>
        <v>2083.67</v>
      </c>
      <c r="AO580" s="189">
        <f>AM580-AN580</f>
        <v>-28.26</v>
      </c>
      <c r="AP580" s="190">
        <f>AO580/AN580</f>
        <v>-0.01356260828</v>
      </c>
      <c r="AQ580" s="191">
        <f>AK580/AI580</f>
        <v>-1</v>
      </c>
      <c r="AR580" s="116"/>
      <c r="AS580" s="98"/>
      <c r="AT580" s="98"/>
      <c r="AU580" s="98"/>
      <c r="AV580" s="98"/>
      <c r="AW580" s="98"/>
      <c r="AX580" s="98"/>
      <c r="AY580" s="98"/>
      <c r="AZ580" s="98"/>
      <c r="BA580" s="98"/>
      <c r="BB580" s="98"/>
      <c r="BC580" s="98"/>
      <c r="BD580" s="98"/>
      <c r="BE580" s="98"/>
      <c r="BF580" s="98"/>
      <c r="BG580" s="98"/>
      <c r="BH580" s="98"/>
      <c r="BI580" s="98"/>
      <c r="BJ580" s="98"/>
      <c r="BK580" s="98"/>
      <c r="BL580" s="98"/>
      <c r="BM580" s="98"/>
      <c r="BN580" s="98"/>
    </row>
    <row r="581">
      <c r="A581" s="485" t="b">
        <v>0</v>
      </c>
      <c r="B581" s="313"/>
      <c r="C581" s="314"/>
      <c r="D581" s="315"/>
      <c r="E581" s="316"/>
      <c r="F581" s="317"/>
      <c r="G581" s="317"/>
      <c r="H581" s="132" t="str">
        <f>VLOOKUP(H580,VALIDATION!F:G,2,false)</f>
        <v>6207de45491a9e6912ca551a</v>
      </c>
      <c r="I581" s="328">
        <v>1.66</v>
      </c>
      <c r="J581" s="328">
        <v>2.46</v>
      </c>
      <c r="K581" s="315"/>
      <c r="L581" s="315"/>
      <c r="M581" s="315"/>
      <c r="N581" s="383"/>
      <c r="O581" s="221">
        <v>7.0</v>
      </c>
      <c r="P581" s="222">
        <v>5.0</v>
      </c>
      <c r="Q581" s="298">
        <v>6.0</v>
      </c>
      <c r="R581" s="299">
        <v>4.0</v>
      </c>
      <c r="S581" s="225"/>
      <c r="T581" s="226"/>
      <c r="U581" s="227"/>
      <c r="V581" s="228"/>
      <c r="W581" s="229"/>
      <c r="X581" s="229"/>
      <c r="Y581" s="342"/>
      <c r="Z581" s="323"/>
      <c r="AA581" s="324"/>
      <c r="AB581" s="343"/>
      <c r="AC581" s="326"/>
      <c r="AD581" s="322" t="s">
        <v>142</v>
      </c>
      <c r="AE581" s="327"/>
      <c r="AF581" s="328"/>
      <c r="AG581" s="327"/>
      <c r="AH581" s="444"/>
      <c r="AI581" s="384"/>
      <c r="AJ581" s="327"/>
      <c r="AK581" s="385"/>
      <c r="AL581" s="114"/>
      <c r="AM581" s="211"/>
      <c r="AN581" s="132"/>
      <c r="AO581" s="132"/>
      <c r="AP581" s="149"/>
      <c r="AQ581" s="150"/>
      <c r="AR581" s="149"/>
      <c r="AS581" s="132"/>
      <c r="AT581" s="132"/>
      <c r="AU581" s="132"/>
      <c r="AV581" s="132"/>
      <c r="AW581" s="132"/>
      <c r="AX581" s="132"/>
      <c r="AY581" s="132"/>
      <c r="AZ581" s="132"/>
      <c r="BA581" s="132"/>
      <c r="BB581" s="132"/>
      <c r="BC581" s="132"/>
      <c r="BD581" s="132"/>
      <c r="BE581" s="132"/>
      <c r="BF581" s="132"/>
      <c r="BG581" s="132"/>
      <c r="BH581" s="132"/>
      <c r="BI581" s="132"/>
      <c r="BJ581" s="132"/>
      <c r="BK581" s="132"/>
      <c r="BL581" s="132"/>
      <c r="BM581" s="132"/>
      <c r="BN581" s="132"/>
    </row>
    <row r="582">
      <c r="A582" s="484" t="b">
        <v>0</v>
      </c>
      <c r="B582" s="161">
        <v>44609.0</v>
      </c>
      <c r="C582" s="162">
        <v>0.8187962962962962</v>
      </c>
      <c r="D582" s="163" t="s">
        <v>1128</v>
      </c>
      <c r="E582" s="432" t="s">
        <v>16</v>
      </c>
      <c r="F582" s="409" t="s">
        <v>136</v>
      </c>
      <c r="G582" s="165" t="s">
        <v>42</v>
      </c>
      <c r="H582" s="165" t="s">
        <v>293</v>
      </c>
      <c r="I582" s="165" t="s">
        <v>1129</v>
      </c>
      <c r="J582" s="165" t="s">
        <v>542</v>
      </c>
      <c r="K582" s="163" t="s">
        <v>1129</v>
      </c>
      <c r="L582" s="163"/>
      <c r="M582" s="163"/>
      <c r="N582" s="336" t="s">
        <v>1048</v>
      </c>
      <c r="O582" s="254">
        <v>5.0</v>
      </c>
      <c r="P582" s="255">
        <v>3.0</v>
      </c>
      <c r="Q582" s="170"/>
      <c r="R582" s="171"/>
      <c r="S582" s="172"/>
      <c r="T582" s="173"/>
      <c r="U582" s="174"/>
      <c r="V582" s="175"/>
      <c r="W582" s="176"/>
      <c r="X582" s="176"/>
      <c r="Y582" s="182">
        <v>15.0</v>
      </c>
      <c r="Z582" s="178">
        <v>0.0</v>
      </c>
      <c r="AA582" s="179" t="s">
        <v>132</v>
      </c>
      <c r="AB582" s="180">
        <v>1.0</v>
      </c>
      <c r="AC582" s="181">
        <v>0.7938657407407408</v>
      </c>
      <c r="AD582" s="182" t="s">
        <v>140</v>
      </c>
      <c r="AE582" s="183" t="s">
        <v>132</v>
      </c>
      <c r="AF582" s="165" t="s">
        <v>166</v>
      </c>
      <c r="AG582" s="183">
        <v>1.06</v>
      </c>
      <c r="AH582" s="446">
        <v>83.33</v>
      </c>
      <c r="AI582" s="185">
        <v>5.0</v>
      </c>
      <c r="AJ582" s="183">
        <v>0.0</v>
      </c>
      <c r="AK582" s="186">
        <v>-0.79</v>
      </c>
      <c r="AL582" s="114"/>
      <c r="AM582" s="188">
        <f>AK582+AM580</f>
        <v>2054.62</v>
      </c>
      <c r="AN582" s="189">
        <f>IF(AM582&gt;AN580,AM582,AN580)</f>
        <v>2083.67</v>
      </c>
      <c r="AO582" s="189">
        <f>AM582-AN582</f>
        <v>-29.05</v>
      </c>
      <c r="AP582" s="190">
        <f>AO582/AN582</f>
        <v>-0.01394174701</v>
      </c>
      <c r="AQ582" s="191">
        <f>AK582/AI582</f>
        <v>-0.158</v>
      </c>
      <c r="AR582" s="116"/>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row>
    <row r="583">
      <c r="A583" s="485" t="b">
        <v>0</v>
      </c>
      <c r="B583" s="128"/>
      <c r="C583" s="129"/>
      <c r="D583" s="130"/>
      <c r="E583" s="131"/>
      <c r="F583" s="132"/>
      <c r="G583" s="132"/>
      <c r="H583" s="132" t="str">
        <f>VLOOKUP(H582,VALIDATION!F:G,2,false)</f>
        <v>6207de9d491a9e6912ca5530</v>
      </c>
      <c r="I583" s="395">
        <v>1.14</v>
      </c>
      <c r="J583" s="395">
        <v>8.0</v>
      </c>
      <c r="K583" s="130"/>
      <c r="L583" s="130"/>
      <c r="M583" s="130"/>
      <c r="N583" s="195"/>
      <c r="O583" s="168">
        <v>6.0</v>
      </c>
      <c r="P583" s="169">
        <v>3.0</v>
      </c>
      <c r="Q583" s="196"/>
      <c r="R583" s="197"/>
      <c r="S583" s="198"/>
      <c r="T583" s="199"/>
      <c r="U583" s="200"/>
      <c r="V583" s="201"/>
      <c r="W583" s="202"/>
      <c r="X583" s="202"/>
      <c r="Y583" s="206">
        <v>0.0</v>
      </c>
      <c r="Z583" s="204">
        <v>0.0</v>
      </c>
      <c r="AA583" s="205" t="s">
        <v>133</v>
      </c>
      <c r="AB583" s="141">
        <v>2.0</v>
      </c>
      <c r="AC583" s="142">
        <v>0.7772800925925926</v>
      </c>
      <c r="AD583" s="206" t="s">
        <v>179</v>
      </c>
      <c r="AE583" s="207" t="s">
        <v>132</v>
      </c>
      <c r="AF583" s="133" t="s">
        <v>133</v>
      </c>
      <c r="AG583" s="207">
        <v>1.05</v>
      </c>
      <c r="AH583" s="449">
        <v>84.12</v>
      </c>
      <c r="AI583" s="146"/>
      <c r="AJ583" s="144"/>
      <c r="AK583" s="147"/>
      <c r="AL583" s="114"/>
      <c r="AM583" s="211"/>
      <c r="AN583" s="132"/>
      <c r="AO583" s="132"/>
      <c r="AP583" s="149"/>
      <c r="AQ583" s="150"/>
      <c r="AR583" s="149"/>
      <c r="AS583" s="132"/>
      <c r="AT583" s="132"/>
      <c r="AU583" s="132"/>
      <c r="AV583" s="132"/>
      <c r="AW583" s="132"/>
      <c r="AX583" s="132"/>
      <c r="AY583" s="132"/>
      <c r="AZ583" s="132"/>
      <c r="BA583" s="132"/>
      <c r="BB583" s="132"/>
      <c r="BC583" s="132"/>
      <c r="BD583" s="132"/>
      <c r="BE583" s="132"/>
      <c r="BF583" s="132"/>
      <c r="BG583" s="132"/>
      <c r="BH583" s="132"/>
      <c r="BI583" s="132"/>
      <c r="BJ583" s="132"/>
      <c r="BK583" s="132"/>
      <c r="BL583" s="132"/>
      <c r="BM583" s="132"/>
      <c r="BN583" s="132"/>
    </row>
    <row r="584">
      <c r="A584" s="484" t="b">
        <v>0</v>
      </c>
      <c r="B584" s="215"/>
      <c r="C584" s="216"/>
      <c r="D584" s="217"/>
      <c r="E584" s="218"/>
      <c r="F584" s="219"/>
      <c r="G584" s="219"/>
      <c r="H584" s="219"/>
      <c r="I584" s="219"/>
      <c r="J584" s="219"/>
      <c r="K584" s="217"/>
      <c r="L584" s="217"/>
      <c r="M584" s="217"/>
      <c r="N584" s="287"/>
      <c r="O584" s="221">
        <v>6.0</v>
      </c>
      <c r="P584" s="222">
        <v>7.0</v>
      </c>
      <c r="Q584" s="298">
        <v>7.0</v>
      </c>
      <c r="R584" s="299">
        <v>6.0</v>
      </c>
      <c r="S584" s="225"/>
      <c r="T584" s="226"/>
      <c r="U584" s="227"/>
      <c r="V584" s="228"/>
      <c r="W584" s="229"/>
      <c r="X584" s="229"/>
      <c r="Y584" s="302"/>
      <c r="Z584" s="231"/>
      <c r="AA584" s="232"/>
      <c r="AB584" s="233"/>
      <c r="AC584" s="234"/>
      <c r="AD584" s="235" t="s">
        <v>142</v>
      </c>
      <c r="AE584" s="236"/>
      <c r="AF584" s="237"/>
      <c r="AG584" s="236"/>
      <c r="AH584" s="463"/>
      <c r="AI584" s="390"/>
      <c r="AJ584" s="236"/>
      <c r="AK584" s="391"/>
      <c r="AL584" s="114"/>
      <c r="AM584" s="278"/>
      <c r="AN584" s="98"/>
      <c r="AO584" s="98"/>
      <c r="AP584" s="116"/>
      <c r="AQ584" s="117"/>
      <c r="AR584" s="116"/>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row>
    <row r="585">
      <c r="A585" s="485" t="b">
        <v>0</v>
      </c>
      <c r="B585" s="247">
        <v>44609.0</v>
      </c>
      <c r="C585" s="248">
        <v>0.8187962962962962</v>
      </c>
      <c r="D585" s="249" t="s">
        <v>1128</v>
      </c>
      <c r="E585" s="517" t="s">
        <v>16</v>
      </c>
      <c r="F585" s="415" t="s">
        <v>136</v>
      </c>
      <c r="G585" s="251" t="s">
        <v>43</v>
      </c>
      <c r="H585" s="251" t="s">
        <v>293</v>
      </c>
      <c r="I585" s="251" t="s">
        <v>1129</v>
      </c>
      <c r="J585" s="251" t="s">
        <v>542</v>
      </c>
      <c r="K585" s="249" t="s">
        <v>1129</v>
      </c>
      <c r="L585" s="249"/>
      <c r="M585" s="249"/>
      <c r="N585" s="286" t="s">
        <v>839</v>
      </c>
      <c r="O585" s="254">
        <v>6.0</v>
      </c>
      <c r="P585" s="255">
        <v>7.0</v>
      </c>
      <c r="Q585" s="284">
        <v>6.0</v>
      </c>
      <c r="R585" s="285">
        <v>6.0</v>
      </c>
      <c r="S585" s="172"/>
      <c r="T585" s="173"/>
      <c r="U585" s="174"/>
      <c r="V585" s="175"/>
      <c r="W585" s="176"/>
      <c r="X585" s="176"/>
      <c r="Y585" s="260">
        <v>4.0</v>
      </c>
      <c r="Z585" s="256">
        <v>2.0</v>
      </c>
      <c r="AA585" s="257" t="s">
        <v>132</v>
      </c>
      <c r="AB585" s="258">
        <v>1.0</v>
      </c>
      <c r="AC585" s="259">
        <v>0.8164351851851852</v>
      </c>
      <c r="AD585" s="260" t="s">
        <v>140</v>
      </c>
      <c r="AE585" s="261" t="s">
        <v>132</v>
      </c>
      <c r="AF585" s="251" t="s">
        <v>166</v>
      </c>
      <c r="AG585" s="261">
        <v>1.03</v>
      </c>
      <c r="AH585" s="464">
        <v>66.67</v>
      </c>
      <c r="AI585" s="263">
        <v>2.0</v>
      </c>
      <c r="AJ585" s="261">
        <v>0.0</v>
      </c>
      <c r="AK585" s="264">
        <v>-2.0</v>
      </c>
      <c r="AL585" s="114"/>
      <c r="AM585" s="265">
        <f>AK585+AM582</f>
        <v>2052.62</v>
      </c>
      <c r="AN585" s="266">
        <f>IF(AM585&gt;AN582,AM585,AN582)</f>
        <v>2083.67</v>
      </c>
      <c r="AO585" s="266">
        <f>AM585-AN585</f>
        <v>-31.05</v>
      </c>
      <c r="AP585" s="267">
        <f>AO585/AN585</f>
        <v>-0.0149015919</v>
      </c>
      <c r="AQ585" s="268">
        <f>AK585/AI585</f>
        <v>-1</v>
      </c>
      <c r="AR585" s="149"/>
      <c r="AS585" s="132"/>
      <c r="AT585" s="132"/>
      <c r="AU585" s="132"/>
      <c r="AV585" s="132"/>
      <c r="AW585" s="132"/>
      <c r="AX585" s="132"/>
      <c r="AY585" s="132"/>
      <c r="AZ585" s="132"/>
      <c r="BA585" s="132"/>
      <c r="BB585" s="132"/>
      <c r="BC585" s="132"/>
      <c r="BD585" s="132"/>
      <c r="BE585" s="132"/>
      <c r="BF585" s="132"/>
      <c r="BG585" s="132"/>
      <c r="BH585" s="132"/>
      <c r="BI585" s="132"/>
      <c r="BJ585" s="132"/>
      <c r="BK585" s="132"/>
      <c r="BL585" s="132"/>
      <c r="BM585" s="132"/>
      <c r="BN585" s="132"/>
    </row>
    <row r="586">
      <c r="A586" s="484" t="b">
        <v>0</v>
      </c>
      <c r="B586" s="215"/>
      <c r="C586" s="216"/>
      <c r="D586" s="217"/>
      <c r="E586" s="218"/>
      <c r="F586" s="219"/>
      <c r="G586" s="219"/>
      <c r="H586" s="98" t="str">
        <f>VLOOKUP(H585,VALIDATION!F:G,2,false)</f>
        <v>6207de9d491a9e6912ca5530</v>
      </c>
      <c r="I586" s="237">
        <v>1.14</v>
      </c>
      <c r="J586" s="237">
        <v>8.0</v>
      </c>
      <c r="K586" s="217"/>
      <c r="L586" s="217"/>
      <c r="M586" s="217"/>
      <c r="N586" s="287"/>
      <c r="O586" s="221">
        <v>6.0</v>
      </c>
      <c r="P586" s="222">
        <v>6.0</v>
      </c>
      <c r="Q586" s="298">
        <v>7.0</v>
      </c>
      <c r="R586" s="299">
        <v>6.0</v>
      </c>
      <c r="S586" s="225"/>
      <c r="T586" s="226"/>
      <c r="U586" s="227"/>
      <c r="V586" s="228"/>
      <c r="W586" s="229"/>
      <c r="X586" s="229"/>
      <c r="Y586" s="302"/>
      <c r="Z586" s="231"/>
      <c r="AA586" s="232"/>
      <c r="AB586" s="233"/>
      <c r="AC586" s="234"/>
      <c r="AD586" s="235" t="s">
        <v>142</v>
      </c>
      <c r="AE586" s="236"/>
      <c r="AF586" s="237"/>
      <c r="AG586" s="236"/>
      <c r="AH586" s="463"/>
      <c r="AI586" s="390"/>
      <c r="AJ586" s="236"/>
      <c r="AK586" s="391"/>
      <c r="AL586" s="114"/>
      <c r="AM586" s="278"/>
      <c r="AN586" s="98"/>
      <c r="AO586" s="98"/>
      <c r="AP586" s="116"/>
      <c r="AQ586" s="117"/>
      <c r="AR586" s="116"/>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row>
    <row r="587">
      <c r="A587" s="485" t="b">
        <v>0</v>
      </c>
      <c r="B587" s="247">
        <v>44609.0</v>
      </c>
      <c r="C587" s="248">
        <v>0.9484953703703703</v>
      </c>
      <c r="D587" s="249" t="s">
        <v>1130</v>
      </c>
      <c r="E587" s="517" t="s">
        <v>16</v>
      </c>
      <c r="F587" s="415" t="s">
        <v>136</v>
      </c>
      <c r="G587" s="251" t="s">
        <v>42</v>
      </c>
      <c r="H587" s="251" t="s">
        <v>717</v>
      </c>
      <c r="I587" s="251" t="s">
        <v>379</v>
      </c>
      <c r="J587" s="251" t="s">
        <v>378</v>
      </c>
      <c r="K587" s="249" t="s">
        <v>378</v>
      </c>
      <c r="L587" s="249"/>
      <c r="M587" s="249"/>
      <c r="N587" s="286" t="s">
        <v>860</v>
      </c>
      <c r="O587" s="254">
        <v>5.0</v>
      </c>
      <c r="P587" s="255">
        <v>6.0</v>
      </c>
      <c r="Q587" s="170"/>
      <c r="R587" s="171"/>
      <c r="S587" s="172"/>
      <c r="T587" s="173"/>
      <c r="U587" s="174"/>
      <c r="V587" s="175"/>
      <c r="W587" s="176"/>
      <c r="X587" s="176"/>
      <c r="Y587" s="260">
        <v>0.0</v>
      </c>
      <c r="Z587" s="256">
        <v>30.0</v>
      </c>
      <c r="AA587" s="257" t="s">
        <v>133</v>
      </c>
      <c r="AB587" s="258">
        <v>1.0</v>
      </c>
      <c r="AC587" s="259">
        <v>0.853738425925926</v>
      </c>
      <c r="AD587" s="260" t="s">
        <v>140</v>
      </c>
      <c r="AE587" s="261" t="s">
        <v>133</v>
      </c>
      <c r="AF587" s="251" t="s">
        <v>166</v>
      </c>
      <c r="AG587" s="261">
        <v>1.5</v>
      </c>
      <c r="AH587" s="464">
        <v>15.0</v>
      </c>
      <c r="AI587" s="263">
        <v>15.0</v>
      </c>
      <c r="AJ587" s="261">
        <v>0.0</v>
      </c>
      <c r="AK587" s="264">
        <v>-0.85</v>
      </c>
      <c r="AL587" s="114"/>
      <c r="AM587" s="265">
        <f>AK587+AM585</f>
        <v>2051.77</v>
      </c>
      <c r="AN587" s="266">
        <f>IF(AM587&gt;AN585,AM587,AN585)</f>
        <v>2083.67</v>
      </c>
      <c r="AO587" s="266">
        <f>AM587-AN587</f>
        <v>-31.9</v>
      </c>
      <c r="AP587" s="267">
        <f>AO587/AN587</f>
        <v>-0.01530952598</v>
      </c>
      <c r="AQ587" s="268">
        <f>AK587/AI587</f>
        <v>-0.05666666667</v>
      </c>
      <c r="AR587" s="149"/>
      <c r="AS587" s="132"/>
      <c r="AT587" s="132"/>
      <c r="AU587" s="132"/>
      <c r="AV587" s="132"/>
      <c r="AW587" s="132"/>
      <c r="AX587" s="132"/>
      <c r="AY587" s="132"/>
      <c r="AZ587" s="132"/>
      <c r="BA587" s="132"/>
      <c r="BB587" s="132"/>
      <c r="BC587" s="132"/>
      <c r="BD587" s="132"/>
      <c r="BE587" s="132"/>
      <c r="BF587" s="132"/>
      <c r="BG587" s="132"/>
      <c r="BH587" s="132"/>
      <c r="BI587" s="132"/>
      <c r="BJ587" s="132"/>
      <c r="BK587" s="132"/>
      <c r="BL587" s="132"/>
      <c r="BM587" s="132"/>
      <c r="BN587" s="132"/>
    </row>
    <row r="588">
      <c r="A588" s="484" t="b">
        <v>0</v>
      </c>
      <c r="B588" s="363"/>
      <c r="C588" s="364"/>
      <c r="D588" s="100"/>
      <c r="E588" s="97"/>
      <c r="F588" s="98"/>
      <c r="G588" s="98"/>
      <c r="H588" s="98" t="str">
        <f>VLOOKUP(H587,VALIDATION!F:G,2,false)</f>
        <v>6207de6b491a9e6912ca5525</v>
      </c>
      <c r="I588" s="99">
        <v>1.55</v>
      </c>
      <c r="J588" s="99">
        <v>2.78</v>
      </c>
      <c r="K588" s="96"/>
      <c r="L588" s="96"/>
      <c r="M588" s="96"/>
      <c r="N588" s="270"/>
      <c r="O588" s="168">
        <v>5.0</v>
      </c>
      <c r="P588" s="169">
        <v>6.0</v>
      </c>
      <c r="Q588" s="196"/>
      <c r="R588" s="197"/>
      <c r="S588" s="198"/>
      <c r="T588" s="199"/>
      <c r="U588" s="200"/>
      <c r="V588" s="201"/>
      <c r="W588" s="202"/>
      <c r="X588" s="202"/>
      <c r="Y588" s="273">
        <v>15.0</v>
      </c>
      <c r="Z588" s="271">
        <v>40.0</v>
      </c>
      <c r="AA588" s="272" t="s">
        <v>133</v>
      </c>
      <c r="AB588" s="107">
        <v>2.0</v>
      </c>
      <c r="AC588" s="108">
        <v>0.8545486111111111</v>
      </c>
      <c r="AD588" s="273" t="s">
        <v>296</v>
      </c>
      <c r="AE588" s="274" t="s">
        <v>133</v>
      </c>
      <c r="AF588" s="99" t="s">
        <v>166</v>
      </c>
      <c r="AG588" s="274">
        <v>1.46</v>
      </c>
      <c r="AH588" s="411">
        <v>16.3</v>
      </c>
      <c r="AI588" s="112"/>
      <c r="AJ588" s="110"/>
      <c r="AK588" s="277"/>
      <c r="AL588" s="114"/>
      <c r="AM588" s="278"/>
      <c r="AN588" s="98"/>
      <c r="AO588" s="98"/>
      <c r="AP588" s="116"/>
      <c r="AQ588" s="117"/>
      <c r="AR588" s="116"/>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row>
    <row r="589">
      <c r="A589" s="485" t="b">
        <v>0</v>
      </c>
      <c r="B589" s="128"/>
      <c r="C589" s="129"/>
      <c r="D589" s="130"/>
      <c r="E589" s="131"/>
      <c r="F589" s="132"/>
      <c r="G589" s="132"/>
      <c r="H589" s="132"/>
      <c r="I589" s="132"/>
      <c r="J589" s="132"/>
      <c r="K589" s="130"/>
      <c r="L589" s="130"/>
      <c r="M589" s="130"/>
      <c r="N589" s="397" t="s">
        <v>1131</v>
      </c>
      <c r="O589" s="168">
        <v>5.0</v>
      </c>
      <c r="P589" s="169">
        <v>7.0</v>
      </c>
      <c r="Q589" s="196"/>
      <c r="R589" s="197"/>
      <c r="S589" s="198"/>
      <c r="T589" s="199"/>
      <c r="U589" s="200"/>
      <c r="V589" s="201"/>
      <c r="W589" s="202"/>
      <c r="X589" s="202"/>
      <c r="Y589" s="206">
        <v>0.0</v>
      </c>
      <c r="Z589" s="204">
        <v>0.0</v>
      </c>
      <c r="AA589" s="205" t="s">
        <v>132</v>
      </c>
      <c r="AB589" s="141">
        <v>3.0</v>
      </c>
      <c r="AC589" s="142">
        <v>0.8551620370370371</v>
      </c>
      <c r="AD589" s="206" t="s">
        <v>179</v>
      </c>
      <c r="AE589" s="207" t="s">
        <v>133</v>
      </c>
      <c r="AF589" s="133" t="s">
        <v>133</v>
      </c>
      <c r="AG589" s="207">
        <v>1.44</v>
      </c>
      <c r="AH589" s="449">
        <v>32.15</v>
      </c>
      <c r="AI589" s="146"/>
      <c r="AJ589" s="144"/>
      <c r="AK589" s="147"/>
      <c r="AL589" s="114"/>
      <c r="AM589" s="211"/>
      <c r="AN589" s="132"/>
      <c r="AO589" s="132"/>
      <c r="AP589" s="149"/>
      <c r="AQ589" s="150"/>
      <c r="AR589" s="149"/>
      <c r="AS589" s="132"/>
      <c r="AT589" s="132"/>
      <c r="AU589" s="132"/>
      <c r="AV589" s="132"/>
      <c r="AW589" s="132"/>
      <c r="AX589" s="132"/>
      <c r="AY589" s="132"/>
      <c r="AZ589" s="132"/>
      <c r="BA589" s="132"/>
      <c r="BB589" s="132"/>
      <c r="BC589" s="132"/>
      <c r="BD589" s="132"/>
      <c r="BE589" s="132"/>
      <c r="BF589" s="132"/>
      <c r="BG589" s="132"/>
      <c r="BH589" s="132"/>
      <c r="BI589" s="132"/>
      <c r="BJ589" s="132"/>
      <c r="BK589" s="132"/>
      <c r="BL589" s="132"/>
      <c r="BM589" s="132"/>
      <c r="BN589" s="132"/>
    </row>
    <row r="590">
      <c r="A590" s="484" t="b">
        <v>0</v>
      </c>
      <c r="B590" s="215"/>
      <c r="C590" s="216"/>
      <c r="D590" s="217"/>
      <c r="E590" s="218"/>
      <c r="F590" s="219"/>
      <c r="G590" s="219"/>
      <c r="H590" s="219"/>
      <c r="I590" s="219"/>
      <c r="J590" s="219"/>
      <c r="K590" s="217"/>
      <c r="L590" s="217"/>
      <c r="M590" s="217"/>
      <c r="N590" s="287"/>
      <c r="O590" s="221">
        <v>5.0</v>
      </c>
      <c r="P590" s="222">
        <v>7.0</v>
      </c>
      <c r="Q590" s="298">
        <v>4.0</v>
      </c>
      <c r="R590" s="299">
        <v>6.0</v>
      </c>
      <c r="S590" s="225"/>
      <c r="T590" s="226"/>
      <c r="U590" s="227"/>
      <c r="V590" s="228"/>
      <c r="W590" s="229"/>
      <c r="X590" s="229"/>
      <c r="Y590" s="302"/>
      <c r="Z590" s="231"/>
      <c r="AA590" s="232"/>
      <c r="AB590" s="233"/>
      <c r="AC590" s="234"/>
      <c r="AD590" s="235" t="s">
        <v>142</v>
      </c>
      <c r="AE590" s="236"/>
      <c r="AF590" s="237"/>
      <c r="AG590" s="236"/>
      <c r="AH590" s="463"/>
      <c r="AI590" s="390"/>
      <c r="AJ590" s="236"/>
      <c r="AK590" s="391"/>
      <c r="AL590" s="114"/>
      <c r="AM590" s="278"/>
      <c r="AN590" s="98"/>
      <c r="AO590" s="98"/>
      <c r="AP590" s="116"/>
      <c r="AQ590" s="117"/>
      <c r="AR590" s="116"/>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row>
    <row r="591">
      <c r="A591" s="485" t="b">
        <v>0</v>
      </c>
      <c r="B591" s="247">
        <v>44609.0</v>
      </c>
      <c r="C591" s="248">
        <v>0.9484953703703703</v>
      </c>
      <c r="D591" s="249" t="s">
        <v>1130</v>
      </c>
      <c r="E591" s="517" t="s">
        <v>16</v>
      </c>
      <c r="F591" s="415" t="s">
        <v>136</v>
      </c>
      <c r="G591" s="251" t="s">
        <v>45</v>
      </c>
      <c r="H591" s="251" t="s">
        <v>717</v>
      </c>
      <c r="I591" s="251" t="s">
        <v>379</v>
      </c>
      <c r="J591" s="251" t="s">
        <v>378</v>
      </c>
      <c r="K591" s="249" t="s">
        <v>378</v>
      </c>
      <c r="L591" s="249"/>
      <c r="M591" s="249"/>
      <c r="N591" s="286" t="s">
        <v>1132</v>
      </c>
      <c r="O591" s="254">
        <v>5.0</v>
      </c>
      <c r="P591" s="255">
        <v>7.0</v>
      </c>
      <c r="Q591" s="284">
        <v>1.0</v>
      </c>
      <c r="R591" s="285">
        <v>3.0</v>
      </c>
      <c r="S591" s="172"/>
      <c r="T591" s="173"/>
      <c r="U591" s="174"/>
      <c r="V591" s="175"/>
      <c r="W591" s="176"/>
      <c r="X591" s="176"/>
      <c r="Y591" s="260">
        <v>0.0</v>
      </c>
      <c r="Z591" s="256">
        <v>40.0</v>
      </c>
      <c r="AA591" s="257" t="s">
        <v>132</v>
      </c>
      <c r="AB591" s="258">
        <v>1.0</v>
      </c>
      <c r="AC591" s="259">
        <v>0.9301967592592593</v>
      </c>
      <c r="AD591" s="260" t="s">
        <v>140</v>
      </c>
      <c r="AE591" s="261" t="s">
        <v>133</v>
      </c>
      <c r="AF591" s="251" t="s">
        <v>166</v>
      </c>
      <c r="AG591" s="261">
        <v>1.04</v>
      </c>
      <c r="AH591" s="464">
        <v>62.49</v>
      </c>
      <c r="AI591" s="263">
        <v>-12.5</v>
      </c>
      <c r="AJ591" s="261">
        <v>0.0</v>
      </c>
      <c r="AK591" s="264">
        <v>-5.91</v>
      </c>
      <c r="AL591" s="114"/>
      <c r="AM591" s="265">
        <f>AK591+AM587</f>
        <v>2045.86</v>
      </c>
      <c r="AN591" s="266">
        <f>IF(AM591&gt;AN587,AM591,AN587)</f>
        <v>2083.67</v>
      </c>
      <c r="AO591" s="266">
        <f>AM591-AN591</f>
        <v>-37.81</v>
      </c>
      <c r="AP591" s="267">
        <f>AO591/AN591</f>
        <v>-0.01814586763</v>
      </c>
      <c r="AQ591" s="268">
        <f>AK591/AI591</f>
        <v>0.4728</v>
      </c>
      <c r="AR591" s="149"/>
      <c r="AS591" s="132"/>
      <c r="AT591" s="132"/>
      <c r="AU591" s="132"/>
      <c r="AV591" s="132"/>
      <c r="AW591" s="132"/>
      <c r="AX591" s="132"/>
      <c r="AY591" s="132"/>
      <c r="AZ591" s="132"/>
      <c r="BA591" s="132"/>
      <c r="BB591" s="132"/>
      <c r="BC591" s="132"/>
      <c r="BD591" s="132"/>
      <c r="BE591" s="132"/>
      <c r="BF591" s="132"/>
      <c r="BG591" s="132"/>
      <c r="BH591" s="132"/>
      <c r="BI591" s="132"/>
      <c r="BJ591" s="132"/>
      <c r="BK591" s="132"/>
      <c r="BL591" s="132"/>
      <c r="BM591" s="132"/>
      <c r="BN591" s="132"/>
    </row>
    <row r="592">
      <c r="A592" s="484" t="b">
        <v>0</v>
      </c>
      <c r="B592" s="94"/>
      <c r="C592" s="95"/>
      <c r="D592" s="96"/>
      <c r="E592" s="97"/>
      <c r="F592" s="98"/>
      <c r="G592" s="98"/>
      <c r="H592" s="98" t="str">
        <f>VLOOKUP(H591,VALIDATION!F:G,2,false)</f>
        <v>6207de6b491a9e6912ca5525</v>
      </c>
      <c r="I592" s="99">
        <v>1.55</v>
      </c>
      <c r="J592" s="99">
        <v>2.78</v>
      </c>
      <c r="K592" s="96"/>
      <c r="L592" s="96"/>
      <c r="M592" s="96"/>
      <c r="N592" s="279" t="s">
        <v>1133</v>
      </c>
      <c r="O592" s="168">
        <v>5.0</v>
      </c>
      <c r="P592" s="169">
        <v>7.0</v>
      </c>
      <c r="Q592" s="294">
        <v>2.0</v>
      </c>
      <c r="R592" s="295">
        <v>3.0</v>
      </c>
      <c r="S592" s="198"/>
      <c r="T592" s="199"/>
      <c r="U592" s="200"/>
      <c r="V592" s="201"/>
      <c r="W592" s="202"/>
      <c r="X592" s="202"/>
      <c r="Y592" s="273">
        <v>0.0</v>
      </c>
      <c r="Z592" s="271">
        <v>0.0</v>
      </c>
      <c r="AA592" s="272" t="s">
        <v>133</v>
      </c>
      <c r="AB592" s="107">
        <v>2.0</v>
      </c>
      <c r="AC592" s="108">
        <v>0.9323842592592593</v>
      </c>
      <c r="AD592" s="273" t="s">
        <v>296</v>
      </c>
      <c r="AE592" s="274" t="s">
        <v>133</v>
      </c>
      <c r="AF592" s="99" t="s">
        <v>166</v>
      </c>
      <c r="AG592" s="274">
        <v>1.18</v>
      </c>
      <c r="AH592" s="411">
        <v>27.77</v>
      </c>
      <c r="AI592" s="112"/>
      <c r="AJ592" s="110"/>
      <c r="AK592" s="113"/>
      <c r="AL592" s="114"/>
      <c r="AM592" s="278"/>
      <c r="AN592" s="98"/>
      <c r="AO592" s="98"/>
      <c r="AP592" s="116"/>
      <c r="AQ592" s="117"/>
      <c r="AR592" s="116"/>
      <c r="AS592" s="98"/>
      <c r="AT592" s="98"/>
      <c r="AU592" s="98"/>
      <c r="AV592" s="98"/>
      <c r="AW592" s="98"/>
      <c r="AX592" s="98"/>
      <c r="AY592" s="98"/>
      <c r="AZ592" s="98"/>
      <c r="BA592" s="98"/>
      <c r="BB592" s="98"/>
      <c r="BC592" s="98"/>
      <c r="BD592" s="98"/>
      <c r="BE592" s="98"/>
      <c r="BF592" s="98"/>
      <c r="BG592" s="98"/>
      <c r="BH592" s="98"/>
      <c r="BI592" s="98"/>
      <c r="BJ592" s="98"/>
      <c r="BK592" s="98"/>
      <c r="BL592" s="98"/>
      <c r="BM592" s="98"/>
      <c r="BN592" s="98"/>
    </row>
    <row r="593">
      <c r="A593" s="485" t="b">
        <v>0</v>
      </c>
      <c r="B593" s="128"/>
      <c r="C593" s="129"/>
      <c r="D593" s="130"/>
      <c r="E593" s="131"/>
      <c r="F593" s="132"/>
      <c r="G593" s="132"/>
      <c r="H593" s="132"/>
      <c r="I593" s="132"/>
      <c r="J593" s="132"/>
      <c r="K593" s="130"/>
      <c r="L593" s="130"/>
      <c r="M593" s="130"/>
      <c r="N593" s="195"/>
      <c r="O593" s="168">
        <v>5.0</v>
      </c>
      <c r="P593" s="169">
        <v>7.0</v>
      </c>
      <c r="Q593" s="294">
        <v>3.0</v>
      </c>
      <c r="R593" s="295">
        <v>4.0</v>
      </c>
      <c r="S593" s="198"/>
      <c r="T593" s="199"/>
      <c r="U593" s="200"/>
      <c r="V593" s="201"/>
      <c r="W593" s="202"/>
      <c r="X593" s="202"/>
      <c r="Y593" s="206">
        <v>0.0</v>
      </c>
      <c r="Z593" s="204">
        <v>0.0</v>
      </c>
      <c r="AA593" s="205" t="s">
        <v>132</v>
      </c>
      <c r="AB593" s="141">
        <v>3.0</v>
      </c>
      <c r="AC593" s="142">
        <v>0.9381597222222222</v>
      </c>
      <c r="AD593" s="206" t="s">
        <v>296</v>
      </c>
      <c r="AE593" s="207" t="s">
        <v>133</v>
      </c>
      <c r="AF593" s="133" t="s">
        <v>166</v>
      </c>
      <c r="AG593" s="207">
        <v>1.14</v>
      </c>
      <c r="AH593" s="449">
        <v>35.71</v>
      </c>
      <c r="AI593" s="146"/>
      <c r="AJ593" s="144"/>
      <c r="AK593" s="147"/>
      <c r="AL593" s="114"/>
      <c r="AM593" s="211"/>
      <c r="AN593" s="132"/>
      <c r="AO593" s="132"/>
      <c r="AP593" s="149"/>
      <c r="AQ593" s="150"/>
      <c r="AR593" s="149"/>
      <c r="AS593" s="132"/>
      <c r="AT593" s="132"/>
      <c r="AU593" s="132"/>
      <c r="AV593" s="132"/>
      <c r="AW593" s="132"/>
      <c r="AX593" s="132"/>
      <c r="AY593" s="132"/>
      <c r="AZ593" s="132"/>
      <c r="BA593" s="132"/>
      <c r="BB593" s="132"/>
      <c r="BC593" s="132"/>
      <c r="BD593" s="132"/>
      <c r="BE593" s="132"/>
      <c r="BF593" s="132"/>
      <c r="BG593" s="132"/>
      <c r="BH593" s="132"/>
      <c r="BI593" s="132"/>
      <c r="BJ593" s="132"/>
      <c r="BK593" s="132"/>
      <c r="BL593" s="132"/>
      <c r="BM593" s="132"/>
      <c r="BN593" s="132"/>
    </row>
    <row r="594">
      <c r="A594" s="484" t="b">
        <v>0</v>
      </c>
      <c r="B594" s="94"/>
      <c r="C594" s="95"/>
      <c r="D594" s="96"/>
      <c r="E594" s="97"/>
      <c r="F594" s="98"/>
      <c r="G594" s="98"/>
      <c r="H594" s="98"/>
      <c r="I594" s="98"/>
      <c r="J594" s="98"/>
      <c r="K594" s="96"/>
      <c r="L594" s="96"/>
      <c r="M594" s="96"/>
      <c r="N594" s="270"/>
      <c r="O594" s="168">
        <v>5.0</v>
      </c>
      <c r="P594" s="169">
        <v>7.0</v>
      </c>
      <c r="Q594" s="294">
        <v>3.0</v>
      </c>
      <c r="R594" s="295">
        <v>5.0</v>
      </c>
      <c r="S594" s="198"/>
      <c r="T594" s="199"/>
      <c r="U594" s="200"/>
      <c r="V594" s="201"/>
      <c r="W594" s="202"/>
      <c r="X594" s="202"/>
      <c r="Y594" s="109"/>
      <c r="Z594" s="280"/>
      <c r="AA594" s="272" t="s">
        <v>133</v>
      </c>
      <c r="AB594" s="107">
        <v>4.0</v>
      </c>
      <c r="AC594" s="108">
        <v>0.9413425925925926</v>
      </c>
      <c r="AD594" s="273" t="s">
        <v>179</v>
      </c>
      <c r="AE594" s="274" t="s">
        <v>133</v>
      </c>
      <c r="AF594" s="99" t="s">
        <v>133</v>
      </c>
      <c r="AG594" s="274">
        <v>1.05</v>
      </c>
      <c r="AH594" s="411">
        <v>131.88</v>
      </c>
      <c r="AI594" s="112"/>
      <c r="AJ594" s="110"/>
      <c r="AK594" s="113"/>
      <c r="AL594" s="114"/>
      <c r="AM594" s="278"/>
      <c r="AN594" s="98"/>
      <c r="AO594" s="98"/>
      <c r="AP594" s="116"/>
      <c r="AQ594" s="117"/>
      <c r="AR594" s="116"/>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row>
    <row r="595">
      <c r="A595" s="485" t="b">
        <v>0</v>
      </c>
      <c r="B595" s="313"/>
      <c r="C595" s="314"/>
      <c r="D595" s="315"/>
      <c r="E595" s="316"/>
      <c r="F595" s="317"/>
      <c r="G595" s="317"/>
      <c r="H595" s="317"/>
      <c r="I595" s="328"/>
      <c r="J595" s="328"/>
      <c r="K595" s="315"/>
      <c r="L595" s="315"/>
      <c r="M595" s="315"/>
      <c r="N595" s="383"/>
      <c r="O595" s="221">
        <v>5.0</v>
      </c>
      <c r="P595" s="222">
        <v>7.0</v>
      </c>
      <c r="Q595" s="298">
        <v>4.0</v>
      </c>
      <c r="R595" s="299">
        <v>6.0</v>
      </c>
      <c r="S595" s="225"/>
      <c r="T595" s="226"/>
      <c r="U595" s="227"/>
      <c r="V595" s="228"/>
      <c r="W595" s="229"/>
      <c r="X595" s="229"/>
      <c r="Y595" s="342"/>
      <c r="Z595" s="323"/>
      <c r="AA595" s="324"/>
      <c r="AB595" s="343"/>
      <c r="AC595" s="326"/>
      <c r="AD595" s="322" t="s">
        <v>142</v>
      </c>
      <c r="AE595" s="327"/>
      <c r="AF595" s="328"/>
      <c r="AG595" s="327"/>
      <c r="AH595" s="444"/>
      <c r="AI595" s="384"/>
      <c r="AJ595" s="327"/>
      <c r="AK595" s="385"/>
      <c r="AL595" s="114"/>
      <c r="AM595" s="211"/>
      <c r="AN595" s="132"/>
      <c r="AO595" s="132"/>
      <c r="AP595" s="149"/>
      <c r="AQ595" s="150"/>
      <c r="AR595" s="149"/>
      <c r="AS595" s="132"/>
      <c r="AT595" s="132"/>
      <c r="AU595" s="132"/>
      <c r="AV595" s="132"/>
      <c r="AW595" s="132"/>
      <c r="AX595" s="132"/>
      <c r="AY595" s="132"/>
      <c r="AZ595" s="132"/>
      <c r="BA595" s="132"/>
      <c r="BB595" s="132"/>
      <c r="BC595" s="132"/>
      <c r="BD595" s="132"/>
      <c r="BE595" s="132"/>
      <c r="BF595" s="132"/>
      <c r="BG595" s="132"/>
      <c r="BH595" s="132"/>
      <c r="BI595" s="132"/>
      <c r="BJ595" s="132"/>
      <c r="BK595" s="132"/>
      <c r="BL595" s="132"/>
      <c r="BM595" s="132"/>
      <c r="BN595" s="132"/>
    </row>
    <row r="596">
      <c r="A596" s="484" t="b">
        <v>0</v>
      </c>
      <c r="B596" s="161">
        <v>44610.0</v>
      </c>
      <c r="C596" s="162">
        <v>0.44210648148148146</v>
      </c>
      <c r="D596" s="163" t="s">
        <v>1134</v>
      </c>
      <c r="E596" s="432" t="s">
        <v>16</v>
      </c>
      <c r="F596" s="409" t="s">
        <v>136</v>
      </c>
      <c r="G596" s="165" t="s">
        <v>42</v>
      </c>
      <c r="H596" s="165" t="s">
        <v>298</v>
      </c>
      <c r="I596" s="165" t="s">
        <v>752</v>
      </c>
      <c r="J596" s="165" t="s">
        <v>1135</v>
      </c>
      <c r="K596" s="163" t="s">
        <v>752</v>
      </c>
      <c r="L596" s="163"/>
      <c r="M596" s="163"/>
      <c r="N596" s="336" t="s">
        <v>1062</v>
      </c>
      <c r="O596" s="254">
        <v>4.0</v>
      </c>
      <c r="P596" s="255">
        <v>2.0</v>
      </c>
      <c r="Q596" s="170"/>
      <c r="R596" s="171"/>
      <c r="S596" s="172"/>
      <c r="T596" s="173"/>
      <c r="U596" s="174"/>
      <c r="V596" s="175"/>
      <c r="W596" s="176"/>
      <c r="X596" s="176"/>
      <c r="Y596" s="182">
        <v>0.0</v>
      </c>
      <c r="Z596" s="178">
        <v>0.0</v>
      </c>
      <c r="AA596" s="179" t="s">
        <v>132</v>
      </c>
      <c r="AB596" s="180">
        <v>1.0</v>
      </c>
      <c r="AC596" s="181">
        <v>0.4170601851851852</v>
      </c>
      <c r="AD596" s="182" t="s">
        <v>140</v>
      </c>
      <c r="AE596" s="183" t="s">
        <v>132</v>
      </c>
      <c r="AF596" s="165" t="s">
        <v>166</v>
      </c>
      <c r="AG596" s="183">
        <v>1.15</v>
      </c>
      <c r="AH596" s="446">
        <v>33.33</v>
      </c>
      <c r="AI596" s="185">
        <v>7.0</v>
      </c>
      <c r="AJ596" s="183">
        <v>0.0</v>
      </c>
      <c r="AK596" s="186">
        <v>-2.78</v>
      </c>
      <c r="AL596" s="114"/>
      <c r="AM596" s="188">
        <f>AK596+AM591</f>
        <v>2043.08</v>
      </c>
      <c r="AN596" s="189">
        <f>IF(AM596&gt;AN591,AM596,AN591)</f>
        <v>2083.67</v>
      </c>
      <c r="AO596" s="189">
        <f>AM596-AN596</f>
        <v>-40.59</v>
      </c>
      <c r="AP596" s="190">
        <f>AO596/AN596</f>
        <v>-0.01948005202</v>
      </c>
      <c r="AQ596" s="191">
        <f>AK596/AI596</f>
        <v>-0.3971428571</v>
      </c>
      <c r="AR596" s="116"/>
      <c r="AS596" s="98"/>
      <c r="AT596" s="98"/>
      <c r="AU596" s="98"/>
      <c r="AV596" s="98"/>
      <c r="AW596" s="98"/>
      <c r="AX596" s="98"/>
      <c r="AY596" s="98"/>
      <c r="AZ596" s="98"/>
      <c r="BA596" s="98"/>
      <c r="BB596" s="98"/>
      <c r="BC596" s="98"/>
      <c r="BD596" s="98"/>
      <c r="BE596" s="98"/>
      <c r="BF596" s="98"/>
      <c r="BG596" s="98"/>
      <c r="BH596" s="98"/>
      <c r="BI596" s="98"/>
      <c r="BJ596" s="98"/>
      <c r="BK596" s="98"/>
      <c r="BL596" s="98"/>
      <c r="BM596" s="98"/>
      <c r="BN596" s="98"/>
    </row>
    <row r="597">
      <c r="A597" s="485" t="b">
        <v>0</v>
      </c>
      <c r="B597" s="128"/>
      <c r="C597" s="129"/>
      <c r="D597" s="130"/>
      <c r="E597" s="131"/>
      <c r="F597" s="132"/>
      <c r="G597" s="132"/>
      <c r="H597" s="132" t="str">
        <f>VLOOKUP(H596,VALIDATION!F:G,2,false)</f>
        <v>621372360cf04c247406e052</v>
      </c>
      <c r="I597" s="133">
        <v>1.3</v>
      </c>
      <c r="J597" s="133">
        <v>4.0</v>
      </c>
      <c r="K597" s="130"/>
      <c r="L597" s="130"/>
      <c r="M597" s="130"/>
      <c r="N597" s="195"/>
      <c r="O597" s="168">
        <v>5.0</v>
      </c>
      <c r="P597" s="169">
        <v>3.0</v>
      </c>
      <c r="Q597" s="196"/>
      <c r="R597" s="197"/>
      <c r="S597" s="198"/>
      <c r="T597" s="199"/>
      <c r="U597" s="200"/>
      <c r="V597" s="201"/>
      <c r="W597" s="202"/>
      <c r="X597" s="202"/>
      <c r="Y597" s="206">
        <v>0.0</v>
      </c>
      <c r="Z597" s="204">
        <v>0.0</v>
      </c>
      <c r="AA597" s="205" t="s">
        <v>132</v>
      </c>
      <c r="AB597" s="141">
        <v>2.0</v>
      </c>
      <c r="AC597" s="142">
        <v>0.4232175925925926</v>
      </c>
      <c r="AD597" s="206" t="s">
        <v>296</v>
      </c>
      <c r="AE597" s="207" t="s">
        <v>132</v>
      </c>
      <c r="AF597" s="133" t="s">
        <v>166</v>
      </c>
      <c r="AG597" s="207">
        <v>1.12</v>
      </c>
      <c r="AH597" s="449">
        <v>16.66</v>
      </c>
      <c r="AI597" s="146"/>
      <c r="AJ597" s="144"/>
      <c r="AK597" s="147"/>
      <c r="AL597" s="114"/>
      <c r="AM597" s="211"/>
      <c r="AN597" s="132"/>
      <c r="AO597" s="132"/>
      <c r="AP597" s="149"/>
      <c r="AQ597" s="150"/>
      <c r="AR597" s="149"/>
      <c r="AS597" s="132"/>
      <c r="AT597" s="132"/>
      <c r="AU597" s="132"/>
      <c r="AV597" s="132"/>
      <c r="AW597" s="132"/>
      <c r="AX597" s="132"/>
      <c r="AY597" s="132"/>
      <c r="AZ597" s="132"/>
      <c r="BA597" s="132"/>
      <c r="BB597" s="132"/>
      <c r="BC597" s="132"/>
      <c r="BD597" s="132"/>
      <c r="BE597" s="132"/>
      <c r="BF597" s="132"/>
      <c r="BG597" s="132"/>
      <c r="BH597" s="132"/>
      <c r="BI597" s="132"/>
      <c r="BJ597" s="132"/>
      <c r="BK597" s="132"/>
      <c r="BL597" s="132"/>
      <c r="BM597" s="132"/>
      <c r="BN597" s="132"/>
    </row>
    <row r="598">
      <c r="A598" s="484" t="b">
        <v>0</v>
      </c>
      <c r="B598" s="94"/>
      <c r="C598" s="95"/>
      <c r="D598" s="96"/>
      <c r="E598" s="97"/>
      <c r="F598" s="98"/>
      <c r="G598" s="98"/>
      <c r="H598" s="98"/>
      <c r="I598" s="98"/>
      <c r="J598" s="98"/>
      <c r="K598" s="96"/>
      <c r="L598" s="96"/>
      <c r="M598" s="96"/>
      <c r="N598" s="270"/>
      <c r="O598" s="168">
        <v>6.0</v>
      </c>
      <c r="P598" s="169">
        <v>3.0</v>
      </c>
      <c r="Q598" s="196"/>
      <c r="R598" s="197"/>
      <c r="S598" s="198"/>
      <c r="T598" s="199"/>
      <c r="U598" s="200"/>
      <c r="V598" s="201"/>
      <c r="W598" s="202"/>
      <c r="X598" s="202"/>
      <c r="Y598" s="273">
        <v>0.0</v>
      </c>
      <c r="Z598" s="271">
        <v>0.0</v>
      </c>
      <c r="AA598" s="272" t="s">
        <v>133</v>
      </c>
      <c r="AB598" s="107">
        <v>3.0</v>
      </c>
      <c r="AC598" s="108">
        <v>0.42606481481481484</v>
      </c>
      <c r="AD598" s="273" t="s">
        <v>179</v>
      </c>
      <c r="AE598" s="274" t="s">
        <v>132</v>
      </c>
      <c r="AF598" s="99" t="s">
        <v>133</v>
      </c>
      <c r="AG598" s="274">
        <v>1.08</v>
      </c>
      <c r="AH598" s="411">
        <v>52.77</v>
      </c>
      <c r="AI598" s="112"/>
      <c r="AJ598" s="110"/>
      <c r="AK598" s="113"/>
      <c r="AL598" s="114"/>
      <c r="AM598" s="278"/>
      <c r="AN598" s="98"/>
      <c r="AO598" s="98"/>
      <c r="AP598" s="116"/>
      <c r="AQ598" s="117"/>
      <c r="AR598" s="116"/>
      <c r="AS598" s="98"/>
      <c r="AT598" s="98"/>
      <c r="AU598" s="98"/>
      <c r="AV598" s="98"/>
      <c r="AW598" s="98"/>
      <c r="AX598" s="98"/>
      <c r="AY598" s="98"/>
      <c r="AZ598" s="98"/>
      <c r="BA598" s="98"/>
      <c r="BB598" s="98"/>
      <c r="BC598" s="98"/>
      <c r="BD598" s="98"/>
      <c r="BE598" s="98"/>
      <c r="BF598" s="98"/>
      <c r="BG598" s="98"/>
      <c r="BH598" s="98"/>
      <c r="BI598" s="98"/>
      <c r="BJ598" s="98"/>
      <c r="BK598" s="98"/>
      <c r="BL598" s="98"/>
      <c r="BM598" s="98"/>
      <c r="BN598" s="98"/>
    </row>
    <row r="599">
      <c r="A599" s="485" t="b">
        <v>0</v>
      </c>
      <c r="B599" s="128"/>
      <c r="C599" s="129"/>
      <c r="D599" s="130"/>
      <c r="E599" s="131"/>
      <c r="F599" s="132"/>
      <c r="G599" s="132"/>
      <c r="H599" s="132"/>
      <c r="I599" s="132"/>
      <c r="J599" s="132"/>
      <c r="K599" s="130"/>
      <c r="L599" s="130"/>
      <c r="M599" s="130"/>
      <c r="N599" s="195"/>
      <c r="O599" s="168">
        <v>6.0</v>
      </c>
      <c r="P599" s="169">
        <v>3.0</v>
      </c>
      <c r="Q599" s="294">
        <v>6.0</v>
      </c>
      <c r="R599" s="295">
        <v>0.0</v>
      </c>
      <c r="S599" s="198"/>
      <c r="T599" s="199"/>
      <c r="U599" s="200"/>
      <c r="V599" s="201"/>
      <c r="W599" s="202"/>
      <c r="X599" s="202"/>
      <c r="Y599" s="143"/>
      <c r="Z599" s="367"/>
      <c r="AA599" s="140"/>
      <c r="AB599" s="420"/>
      <c r="AC599" s="421"/>
      <c r="AD599" s="206" t="s">
        <v>142</v>
      </c>
      <c r="AE599" s="144"/>
      <c r="AF599" s="133"/>
      <c r="AG599" s="144"/>
      <c r="AH599" s="430"/>
      <c r="AI599" s="146"/>
      <c r="AJ599" s="144"/>
      <c r="AK599" s="147"/>
      <c r="AL599" s="114"/>
      <c r="AM599" s="211"/>
      <c r="AN599" s="132"/>
      <c r="AO599" s="132"/>
      <c r="AP599" s="149"/>
      <c r="AQ599" s="150"/>
      <c r="AR599" s="149"/>
      <c r="AS599" s="132"/>
      <c r="AT599" s="132"/>
      <c r="AU599" s="132"/>
      <c r="AV599" s="132"/>
      <c r="AW599" s="132"/>
      <c r="AX599" s="132"/>
      <c r="AY599" s="132"/>
      <c r="AZ599" s="132"/>
      <c r="BA599" s="132"/>
      <c r="BB599" s="132"/>
      <c r="BC599" s="132"/>
      <c r="BD599" s="132"/>
      <c r="BE599" s="132"/>
      <c r="BF599" s="132"/>
      <c r="BG599" s="132"/>
      <c r="BH599" s="132"/>
      <c r="BI599" s="132"/>
      <c r="BJ599" s="132"/>
      <c r="BK599" s="132"/>
      <c r="BL599" s="132"/>
      <c r="BM599" s="132"/>
      <c r="BN599" s="132"/>
    </row>
    <row r="600">
      <c r="A600" s="614" t="b">
        <v>0</v>
      </c>
      <c r="B600" s="161">
        <v>44611.0</v>
      </c>
      <c r="C600" s="162">
        <v>0.5962962962962963</v>
      </c>
      <c r="D600" s="163" t="s">
        <v>1136</v>
      </c>
      <c r="E600" s="432" t="s">
        <v>16</v>
      </c>
      <c r="F600" s="409" t="s">
        <v>136</v>
      </c>
      <c r="G600" s="165" t="s">
        <v>43</v>
      </c>
      <c r="H600" s="165" t="s">
        <v>288</v>
      </c>
      <c r="I600" s="165" t="s">
        <v>709</v>
      </c>
      <c r="J600" s="165" t="s">
        <v>822</v>
      </c>
      <c r="K600" s="163" t="s">
        <v>822</v>
      </c>
      <c r="L600" s="163"/>
      <c r="M600" s="163"/>
      <c r="N600" s="167"/>
      <c r="O600" s="254">
        <v>4.0</v>
      </c>
      <c r="P600" s="255">
        <v>6.0</v>
      </c>
      <c r="Q600" s="284">
        <v>0.0</v>
      </c>
      <c r="R600" s="285">
        <v>2.0</v>
      </c>
      <c r="S600" s="172"/>
      <c r="T600" s="173"/>
      <c r="U600" s="174"/>
      <c r="V600" s="175"/>
      <c r="W600" s="176"/>
      <c r="X600" s="176"/>
      <c r="Y600" s="182">
        <v>0.0</v>
      </c>
      <c r="Z600" s="178">
        <v>30.0</v>
      </c>
      <c r="AA600" s="179" t="s">
        <v>132</v>
      </c>
      <c r="AB600" s="180">
        <v>1.0</v>
      </c>
      <c r="AC600" s="181">
        <v>0.5772453703703704</v>
      </c>
      <c r="AD600" s="182" t="s">
        <v>140</v>
      </c>
      <c r="AE600" s="183" t="s">
        <v>133</v>
      </c>
      <c r="AF600" s="165" t="s">
        <v>166</v>
      </c>
      <c r="AG600" s="183">
        <v>1.02</v>
      </c>
      <c r="AH600" s="446">
        <v>24.99</v>
      </c>
      <c r="AI600" s="185">
        <v>1.0</v>
      </c>
      <c r="AJ600" s="183">
        <v>0.0</v>
      </c>
      <c r="AK600" s="186">
        <v>-1.0</v>
      </c>
      <c r="AL600" s="114"/>
      <c r="AM600" s="188">
        <f>AK600+AM596</f>
        <v>2042.08</v>
      </c>
      <c r="AN600" s="189">
        <f>IF(AM600&gt;AN596,AM600,AN596)</f>
        <v>2083.67</v>
      </c>
      <c r="AO600" s="189">
        <f>AM600-AN600</f>
        <v>-41.59</v>
      </c>
      <c r="AP600" s="190">
        <f>AO600/AN600</f>
        <v>-0.01995997447</v>
      </c>
      <c r="AQ600" s="191">
        <f>AK600/AI600</f>
        <v>-1</v>
      </c>
      <c r="AR600" s="116"/>
      <c r="AS600" s="98"/>
      <c r="AT600" s="98"/>
      <c r="AU600" s="98"/>
      <c r="AV600" s="98"/>
      <c r="AW600" s="98"/>
      <c r="AX600" s="98"/>
      <c r="AY600" s="98"/>
      <c r="AZ600" s="98"/>
      <c r="BA600" s="98"/>
      <c r="BB600" s="98"/>
      <c r="BC600" s="98"/>
      <c r="BD600" s="98"/>
      <c r="BE600" s="98"/>
      <c r="BF600" s="98"/>
      <c r="BG600" s="98"/>
      <c r="BH600" s="98"/>
      <c r="BI600" s="98"/>
      <c r="BJ600" s="98"/>
      <c r="BK600" s="98"/>
      <c r="BL600" s="98"/>
      <c r="BM600" s="98"/>
      <c r="BN600" s="98"/>
    </row>
    <row r="601">
      <c r="A601" s="616" t="b">
        <v>0</v>
      </c>
      <c r="B601" s="128"/>
      <c r="C601" s="129"/>
      <c r="D601" s="130"/>
      <c r="E601" s="131"/>
      <c r="F601" s="132"/>
      <c r="G601" s="132"/>
      <c r="H601" s="132" t="str">
        <f>VLOOKUP(H600,VALIDATION!F:G,2,false)</f>
        <v>6207deda491a9e6912ca5544</v>
      </c>
      <c r="I601" s="132"/>
      <c r="J601" s="132"/>
      <c r="K601" s="130"/>
      <c r="L601" s="130"/>
      <c r="M601" s="130"/>
      <c r="N601" s="195"/>
      <c r="O601" s="168">
        <v>4.0</v>
      </c>
      <c r="P601" s="169">
        <v>6.0</v>
      </c>
      <c r="Q601" s="294">
        <v>0.0</v>
      </c>
      <c r="R601" s="295">
        <v>2.0</v>
      </c>
      <c r="S601" s="198"/>
      <c r="T601" s="199"/>
      <c r="U601" s="200"/>
      <c r="V601" s="201"/>
      <c r="W601" s="202"/>
      <c r="X601" s="202"/>
      <c r="Y601" s="206">
        <v>30.0</v>
      </c>
      <c r="Z601" s="204">
        <v>30.0</v>
      </c>
      <c r="AA601" s="205" t="s">
        <v>132</v>
      </c>
      <c r="AB601" s="141">
        <v>2.0</v>
      </c>
      <c r="AC601" s="142">
        <v>0.5783680555555556</v>
      </c>
      <c r="AD601" s="206" t="s">
        <v>140</v>
      </c>
      <c r="AE601" s="207" t="s">
        <v>133</v>
      </c>
      <c r="AF601" s="133" t="s">
        <v>166</v>
      </c>
      <c r="AG601" s="207">
        <v>1.02</v>
      </c>
      <c r="AH601" s="449">
        <v>24.99</v>
      </c>
      <c r="AI601" s="146"/>
      <c r="AJ601" s="144"/>
      <c r="AK601" s="147"/>
      <c r="AL601" s="114"/>
      <c r="AM601" s="211"/>
      <c r="AN601" s="132"/>
      <c r="AO601" s="132"/>
      <c r="AP601" s="149"/>
      <c r="AQ601" s="150"/>
      <c r="AR601" s="149"/>
      <c r="AS601" s="132"/>
      <c r="AT601" s="132"/>
      <c r="AU601" s="132"/>
      <c r="AV601" s="132"/>
      <c r="AW601" s="132"/>
      <c r="AX601" s="132"/>
      <c r="AY601" s="132"/>
      <c r="AZ601" s="132"/>
      <c r="BA601" s="132"/>
      <c r="BB601" s="132"/>
      <c r="BC601" s="132"/>
      <c r="BD601" s="132"/>
      <c r="BE601" s="132"/>
      <c r="BF601" s="132"/>
      <c r="BG601" s="132"/>
      <c r="BH601" s="132"/>
      <c r="BI601" s="132"/>
      <c r="BJ601" s="132"/>
      <c r="BK601" s="132"/>
      <c r="BL601" s="132"/>
      <c r="BM601" s="132"/>
      <c r="BN601" s="132"/>
    </row>
    <row r="602">
      <c r="A602" s="614" t="b">
        <v>0</v>
      </c>
      <c r="B602" s="215"/>
      <c r="C602" s="216"/>
      <c r="D602" s="217"/>
      <c r="E602" s="218"/>
      <c r="F602" s="219"/>
      <c r="G602" s="219"/>
      <c r="H602" s="219"/>
      <c r="I602" s="219"/>
      <c r="J602" s="219"/>
      <c r="K602" s="217"/>
      <c r="L602" s="217"/>
      <c r="M602" s="217"/>
      <c r="N602" s="287"/>
      <c r="O602" s="221">
        <v>4.0</v>
      </c>
      <c r="P602" s="222">
        <v>6.0</v>
      </c>
      <c r="Q602" s="298">
        <v>2.0</v>
      </c>
      <c r="R602" s="299">
        <v>6.0</v>
      </c>
      <c r="S602" s="225"/>
      <c r="T602" s="226"/>
      <c r="U602" s="227"/>
      <c r="V602" s="228"/>
      <c r="W602" s="229"/>
      <c r="X602" s="229"/>
      <c r="Y602" s="302"/>
      <c r="Z602" s="231"/>
      <c r="AA602" s="232"/>
      <c r="AB602" s="233"/>
      <c r="AC602" s="234"/>
      <c r="AD602" s="235" t="s">
        <v>142</v>
      </c>
      <c r="AE602" s="236"/>
      <c r="AF602" s="237"/>
      <c r="AG602" s="236"/>
      <c r="AH602" s="463"/>
      <c r="AI602" s="390"/>
      <c r="AJ602" s="236"/>
      <c r="AK602" s="391"/>
      <c r="AL602" s="114"/>
      <c r="AM602" s="278"/>
      <c r="AN602" s="98"/>
      <c r="AO602" s="98"/>
      <c r="AP602" s="116"/>
      <c r="AQ602" s="117"/>
      <c r="AR602" s="116"/>
      <c r="AS602" s="98"/>
      <c r="AT602" s="98"/>
      <c r="AU602" s="98"/>
      <c r="AV602" s="98"/>
      <c r="AW602" s="98"/>
      <c r="AX602" s="98"/>
      <c r="AY602" s="98"/>
      <c r="AZ602" s="98"/>
      <c r="BA602" s="98"/>
      <c r="BB602" s="98"/>
      <c r="BC602" s="98"/>
      <c r="BD602" s="98"/>
      <c r="BE602" s="98"/>
      <c r="BF602" s="98"/>
      <c r="BG602" s="98"/>
      <c r="BH602" s="98"/>
      <c r="BI602" s="98"/>
      <c r="BJ602" s="98"/>
      <c r="BK602" s="98"/>
      <c r="BL602" s="98"/>
      <c r="BM602" s="98"/>
      <c r="BN602" s="98"/>
    </row>
    <row r="603">
      <c r="A603" s="485" t="b">
        <v>0</v>
      </c>
      <c r="B603" s="247">
        <v>44611.0</v>
      </c>
      <c r="C603" s="248">
        <v>0.6682291666666667</v>
      </c>
      <c r="D603" s="249" t="s">
        <v>1137</v>
      </c>
      <c r="E603" s="517" t="s">
        <v>16</v>
      </c>
      <c r="F603" s="415" t="s">
        <v>136</v>
      </c>
      <c r="G603" s="251"/>
      <c r="H603" s="251" t="s">
        <v>293</v>
      </c>
      <c r="I603" s="251" t="s">
        <v>1047</v>
      </c>
      <c r="J603" s="251" t="s">
        <v>730</v>
      </c>
      <c r="K603" s="249" t="s">
        <v>730</v>
      </c>
      <c r="L603" s="249"/>
      <c r="M603" s="249"/>
      <c r="N603" s="286" t="s">
        <v>1138</v>
      </c>
      <c r="O603" s="254">
        <v>1.0</v>
      </c>
      <c r="P603" s="255">
        <v>1.0</v>
      </c>
      <c r="Q603" s="170"/>
      <c r="R603" s="171"/>
      <c r="S603" s="172"/>
      <c r="T603" s="173"/>
      <c r="U603" s="174"/>
      <c r="V603" s="175"/>
      <c r="W603" s="176"/>
      <c r="X603" s="176"/>
      <c r="Y603" s="260">
        <v>0.0</v>
      </c>
      <c r="Z603" s="256">
        <v>0.0</v>
      </c>
      <c r="AA603" s="257" t="s">
        <v>132</v>
      </c>
      <c r="AB603" s="258">
        <v>1.0</v>
      </c>
      <c r="AC603" s="259">
        <v>0.5935185185185186</v>
      </c>
      <c r="AD603" s="260" t="s">
        <v>140</v>
      </c>
      <c r="AE603" s="261" t="s">
        <v>132</v>
      </c>
      <c r="AF603" s="251" t="s">
        <v>133</v>
      </c>
      <c r="AG603" s="261">
        <v>3.75</v>
      </c>
      <c r="AH603" s="464">
        <v>20.0</v>
      </c>
      <c r="AI603" s="263">
        <v>20.0</v>
      </c>
      <c r="AJ603" s="261">
        <v>0.0</v>
      </c>
      <c r="AK603" s="264">
        <v>-2.97</v>
      </c>
      <c r="AL603" s="114"/>
      <c r="AM603" s="265">
        <f>AK603+AM600</f>
        <v>2039.11</v>
      </c>
      <c r="AN603" s="266">
        <f>IF(AM603&gt;AN600,AM603,AN600)</f>
        <v>2083.67</v>
      </c>
      <c r="AO603" s="266">
        <f>AM603-AN603</f>
        <v>-44.56</v>
      </c>
      <c r="AP603" s="267">
        <f>AO603/AN603</f>
        <v>-0.02138534413</v>
      </c>
      <c r="AQ603" s="268">
        <f>AK603/AI603</f>
        <v>-0.1485</v>
      </c>
      <c r="AR603" s="149"/>
      <c r="AS603" s="132"/>
      <c r="AT603" s="132"/>
      <c r="AU603" s="132"/>
      <c r="AV603" s="132"/>
      <c r="AW603" s="132"/>
      <c r="AX603" s="132"/>
      <c r="AY603" s="132"/>
      <c r="AZ603" s="132"/>
      <c r="BA603" s="132"/>
      <c r="BB603" s="132"/>
      <c r="BC603" s="132"/>
      <c r="BD603" s="132"/>
      <c r="BE603" s="132"/>
      <c r="BF603" s="132"/>
      <c r="BG603" s="132"/>
      <c r="BH603" s="132"/>
      <c r="BI603" s="132"/>
      <c r="BJ603" s="132"/>
      <c r="BK603" s="132"/>
      <c r="BL603" s="132"/>
      <c r="BM603" s="132"/>
      <c r="BN603" s="132"/>
    </row>
    <row r="604">
      <c r="A604" s="484" t="b">
        <v>0</v>
      </c>
      <c r="B604" s="94"/>
      <c r="C604" s="95"/>
      <c r="D604" s="96"/>
      <c r="E604" s="97"/>
      <c r="F604" s="98"/>
      <c r="G604" s="98"/>
      <c r="H604" s="98" t="str">
        <f>VLOOKUP(H603,VALIDATION!F:G,2,false)</f>
        <v>6207de9d491a9e6912ca5530</v>
      </c>
      <c r="I604" s="98"/>
      <c r="J604" s="98"/>
      <c r="K604" s="96"/>
      <c r="L604" s="96"/>
      <c r="M604" s="96"/>
      <c r="N604" s="270"/>
      <c r="O604" s="168">
        <v>1.0</v>
      </c>
      <c r="P604" s="169">
        <v>1.0</v>
      </c>
      <c r="Q604" s="196"/>
      <c r="R604" s="197"/>
      <c r="S604" s="198"/>
      <c r="T604" s="199"/>
      <c r="U604" s="200"/>
      <c r="V604" s="201"/>
      <c r="W604" s="202"/>
      <c r="X604" s="202"/>
      <c r="Y604" s="273">
        <v>30.0</v>
      </c>
      <c r="Z604" s="271">
        <v>40.0</v>
      </c>
      <c r="AA604" s="272" t="s">
        <v>132</v>
      </c>
      <c r="AB604" s="107">
        <v>2.0</v>
      </c>
      <c r="AC604" s="108">
        <v>0.5960069444444445</v>
      </c>
      <c r="AD604" s="273" t="s">
        <v>179</v>
      </c>
      <c r="AE604" s="274" t="s">
        <v>132</v>
      </c>
      <c r="AF604" s="99" t="s">
        <v>166</v>
      </c>
      <c r="AG604" s="274">
        <v>4.4</v>
      </c>
      <c r="AH604" s="411">
        <v>17.05</v>
      </c>
      <c r="AI604" s="112"/>
      <c r="AJ604" s="110"/>
      <c r="AK604" s="113"/>
      <c r="AL604" s="114"/>
      <c r="AM604" s="278"/>
      <c r="AN604" s="98"/>
      <c r="AO604" s="98"/>
      <c r="AP604" s="116"/>
      <c r="AQ604" s="117"/>
      <c r="AR604" s="116"/>
      <c r="AS604" s="98"/>
      <c r="AT604" s="98"/>
      <c r="AU604" s="98"/>
      <c r="AV604" s="98"/>
      <c r="AW604" s="98"/>
      <c r="AX604" s="98"/>
      <c r="AY604" s="98"/>
      <c r="AZ604" s="98"/>
      <c r="BA604" s="98"/>
      <c r="BB604" s="98"/>
      <c r="BC604" s="98"/>
      <c r="BD604" s="98"/>
      <c r="BE604" s="98"/>
      <c r="BF604" s="98"/>
      <c r="BG604" s="98"/>
      <c r="BH604" s="98"/>
      <c r="BI604" s="98"/>
      <c r="BJ604" s="98"/>
      <c r="BK604" s="98"/>
      <c r="BL604" s="98"/>
      <c r="BM604" s="98"/>
      <c r="BN604" s="98"/>
    </row>
    <row r="605">
      <c r="A605" s="485" t="b">
        <v>0</v>
      </c>
      <c r="B605" s="313"/>
      <c r="C605" s="314"/>
      <c r="D605" s="315"/>
      <c r="E605" s="316"/>
      <c r="F605" s="317"/>
      <c r="G605" s="317"/>
      <c r="H605" s="317"/>
      <c r="I605" s="317"/>
      <c r="J605" s="317"/>
      <c r="K605" s="315"/>
      <c r="L605" s="315"/>
      <c r="M605" s="315"/>
      <c r="N605" s="383"/>
      <c r="O605" s="221">
        <v>3.0</v>
      </c>
      <c r="P605" s="222">
        <v>6.0</v>
      </c>
      <c r="Q605" s="298">
        <v>6.0</v>
      </c>
      <c r="R605" s="299">
        <v>4.0</v>
      </c>
      <c r="S605" s="300">
        <v>3.0</v>
      </c>
      <c r="T605" s="301">
        <v>6.0</v>
      </c>
      <c r="U605" s="227"/>
      <c r="V605" s="228"/>
      <c r="W605" s="229"/>
      <c r="X605" s="229"/>
      <c r="Y605" s="342"/>
      <c r="Z605" s="323"/>
      <c r="AA605" s="324"/>
      <c r="AB605" s="343"/>
      <c r="AC605" s="326"/>
      <c r="AD605" s="322" t="s">
        <v>142</v>
      </c>
      <c r="AE605" s="327"/>
      <c r="AF605" s="328"/>
      <c r="AG605" s="327"/>
      <c r="AH605" s="444"/>
      <c r="AI605" s="384"/>
      <c r="AJ605" s="327"/>
      <c r="AK605" s="385"/>
      <c r="AL605" s="114"/>
      <c r="AM605" s="211"/>
      <c r="AN605" s="132"/>
      <c r="AO605" s="132"/>
      <c r="AP605" s="149"/>
      <c r="AQ605" s="150"/>
      <c r="AR605" s="149"/>
      <c r="AS605" s="132"/>
      <c r="AT605" s="132"/>
      <c r="AU605" s="132"/>
      <c r="AV605" s="132"/>
      <c r="AW605" s="132"/>
      <c r="AX605" s="132"/>
      <c r="AY605" s="132"/>
      <c r="AZ605" s="132"/>
      <c r="BA605" s="132"/>
      <c r="BB605" s="132"/>
      <c r="BC605" s="132"/>
      <c r="BD605" s="132"/>
      <c r="BE605" s="132"/>
      <c r="BF605" s="132"/>
      <c r="BG605" s="132"/>
      <c r="BH605" s="132"/>
      <c r="BI605" s="132"/>
      <c r="BJ605" s="132"/>
      <c r="BK605" s="132"/>
      <c r="BL605" s="132"/>
      <c r="BM605" s="132"/>
      <c r="BN605" s="132"/>
    </row>
    <row r="606">
      <c r="A606" s="484" t="b">
        <v>0</v>
      </c>
      <c r="B606" s="161">
        <v>44611.0</v>
      </c>
      <c r="C606" s="162">
        <v>0.6682291666666667</v>
      </c>
      <c r="D606" s="163" t="s">
        <v>1137</v>
      </c>
      <c r="E606" s="432" t="s">
        <v>16</v>
      </c>
      <c r="F606" s="409" t="s">
        <v>136</v>
      </c>
      <c r="G606" s="165" t="s">
        <v>42</v>
      </c>
      <c r="H606" s="165" t="s">
        <v>293</v>
      </c>
      <c r="I606" s="165" t="s">
        <v>1047</v>
      </c>
      <c r="J606" s="165" t="s">
        <v>730</v>
      </c>
      <c r="K606" s="163" t="s">
        <v>730</v>
      </c>
      <c r="L606" s="163"/>
      <c r="M606" s="163"/>
      <c r="N606" s="167"/>
      <c r="O606" s="254">
        <v>1.0</v>
      </c>
      <c r="P606" s="255">
        <v>3.0</v>
      </c>
      <c r="Q606" s="170"/>
      <c r="R606" s="171"/>
      <c r="S606" s="172"/>
      <c r="T606" s="173"/>
      <c r="U606" s="174"/>
      <c r="V606" s="175"/>
      <c r="W606" s="176"/>
      <c r="X606" s="176"/>
      <c r="Y606" s="182">
        <v>0.0</v>
      </c>
      <c r="Z606" s="178">
        <v>30.0</v>
      </c>
      <c r="AA606" s="179" t="s">
        <v>132</v>
      </c>
      <c r="AB606" s="180">
        <v>1.0</v>
      </c>
      <c r="AC606" s="181">
        <v>0.5995717592592592</v>
      </c>
      <c r="AD606" s="182" t="s">
        <v>140</v>
      </c>
      <c r="AE606" s="183" t="s">
        <v>132</v>
      </c>
      <c r="AF606" s="165" t="s">
        <v>133</v>
      </c>
      <c r="AG606" s="183">
        <v>8.6</v>
      </c>
      <c r="AH606" s="446">
        <v>5.0</v>
      </c>
      <c r="AI606" s="185">
        <v>5.0</v>
      </c>
      <c r="AJ606" s="183">
        <v>0.0</v>
      </c>
      <c r="AK606" s="186">
        <v>-0.1</v>
      </c>
      <c r="AL606" s="114"/>
      <c r="AM606" s="188">
        <f>AK606+AM603</f>
        <v>2039.01</v>
      </c>
      <c r="AN606" s="189">
        <f>IF(AM606&gt;AN603,AM606,AN603)</f>
        <v>2083.67</v>
      </c>
      <c r="AO606" s="189">
        <f>AM606-AN606</f>
        <v>-44.66</v>
      </c>
      <c r="AP606" s="190">
        <f>AO606/AN606</f>
        <v>-0.02143333637</v>
      </c>
      <c r="AQ606" s="191">
        <f>AK606/AI606</f>
        <v>-0.02</v>
      </c>
      <c r="AR606" s="116"/>
      <c r="AS606" s="98"/>
      <c r="AT606" s="98"/>
      <c r="AU606" s="98"/>
      <c r="AV606" s="98"/>
      <c r="AW606" s="98"/>
      <c r="AX606" s="98"/>
      <c r="AY606" s="98"/>
      <c r="AZ606" s="98"/>
      <c r="BA606" s="98"/>
      <c r="BB606" s="98"/>
      <c r="BC606" s="98"/>
      <c r="BD606" s="98"/>
      <c r="BE606" s="98"/>
      <c r="BF606" s="98"/>
      <c r="BG606" s="98"/>
      <c r="BH606" s="98"/>
      <c r="BI606" s="98"/>
      <c r="BJ606" s="98"/>
      <c r="BK606" s="98"/>
      <c r="BL606" s="98"/>
      <c r="BM606" s="98"/>
      <c r="BN606" s="98"/>
    </row>
    <row r="607">
      <c r="A607" s="485" t="b">
        <v>0</v>
      </c>
      <c r="B607" s="128"/>
      <c r="C607" s="129"/>
      <c r="D607" s="130"/>
      <c r="E607" s="131"/>
      <c r="F607" s="132"/>
      <c r="G607" s="132"/>
      <c r="H607" s="132" t="str">
        <f>VLOOKUP(H606,VALIDATION!F:G,2,false)</f>
        <v>6207de9d491a9e6912ca5530</v>
      </c>
      <c r="I607" s="132"/>
      <c r="J607" s="132"/>
      <c r="K607" s="130"/>
      <c r="L607" s="130"/>
      <c r="M607" s="130"/>
      <c r="N607" s="195"/>
      <c r="O607" s="168">
        <v>3.0</v>
      </c>
      <c r="P607" s="169">
        <v>6.0</v>
      </c>
      <c r="Q607" s="196"/>
      <c r="R607" s="197"/>
      <c r="S607" s="198"/>
      <c r="T607" s="199"/>
      <c r="U607" s="200"/>
      <c r="V607" s="201"/>
      <c r="W607" s="202"/>
      <c r="X607" s="202"/>
      <c r="Y607" s="206">
        <v>0.0</v>
      </c>
      <c r="Z607" s="204">
        <v>0.0</v>
      </c>
      <c r="AA607" s="205" t="s">
        <v>133</v>
      </c>
      <c r="AB607" s="141">
        <v>2.0</v>
      </c>
      <c r="AC607" s="142">
        <v>0.6147337962962963</v>
      </c>
      <c r="AD607" s="206" t="s">
        <v>179</v>
      </c>
      <c r="AE607" s="207" t="s">
        <v>132</v>
      </c>
      <c r="AF607" s="133" t="s">
        <v>166</v>
      </c>
      <c r="AG607" s="207">
        <v>8.8</v>
      </c>
      <c r="AH607" s="449">
        <v>4.88</v>
      </c>
      <c r="AI607" s="146"/>
      <c r="AJ607" s="144"/>
      <c r="AK607" s="639"/>
      <c r="AL607" s="114"/>
      <c r="AM607" s="211"/>
      <c r="AN607" s="132"/>
      <c r="AO607" s="132"/>
      <c r="AP607" s="149"/>
      <c r="AQ607" s="150"/>
      <c r="AR607" s="149"/>
      <c r="AS607" s="132"/>
      <c r="AT607" s="132"/>
      <c r="AU607" s="132"/>
      <c r="AV607" s="132"/>
      <c r="AW607" s="132"/>
      <c r="AX607" s="132"/>
      <c r="AY607" s="132"/>
      <c r="AZ607" s="132"/>
      <c r="BA607" s="132"/>
      <c r="BB607" s="132"/>
      <c r="BC607" s="132"/>
      <c r="BD607" s="132"/>
      <c r="BE607" s="132"/>
      <c r="BF607" s="132"/>
      <c r="BG607" s="132"/>
      <c r="BH607" s="132"/>
      <c r="BI607" s="132"/>
      <c r="BJ607" s="132"/>
      <c r="BK607" s="132"/>
      <c r="BL607" s="132"/>
      <c r="BM607" s="132"/>
      <c r="BN607" s="132"/>
    </row>
    <row r="608">
      <c r="A608" s="484" t="b">
        <v>0</v>
      </c>
      <c r="B608" s="94"/>
      <c r="C608" s="95"/>
      <c r="D608" s="96"/>
      <c r="E608" s="97"/>
      <c r="F608" s="98"/>
      <c r="G608" s="98"/>
      <c r="H608" s="98"/>
      <c r="I608" s="98"/>
      <c r="J608" s="98"/>
      <c r="K608" s="96"/>
      <c r="L608" s="96"/>
      <c r="M608" s="96"/>
      <c r="N608" s="270"/>
      <c r="O608" s="303">
        <v>3.0</v>
      </c>
      <c r="P608" s="304">
        <v>6.0</v>
      </c>
      <c r="Q608" s="305">
        <v>6.0</v>
      </c>
      <c r="R608" s="306">
        <v>4.0</v>
      </c>
      <c r="S608" s="307">
        <v>3.0</v>
      </c>
      <c r="T608" s="308">
        <v>6.0</v>
      </c>
      <c r="U608" s="200"/>
      <c r="V608" s="201"/>
      <c r="W608" s="202"/>
      <c r="X608" s="202"/>
      <c r="Y608" s="109"/>
      <c r="Z608" s="280"/>
      <c r="AA608" s="106"/>
      <c r="AB608" s="281"/>
      <c r="AC608" s="282"/>
      <c r="AD608" s="273" t="s">
        <v>142</v>
      </c>
      <c r="AE608" s="110"/>
      <c r="AF608" s="99"/>
      <c r="AG608" s="110"/>
      <c r="AH608" s="427"/>
      <c r="AI608" s="112"/>
      <c r="AJ608" s="110"/>
      <c r="AK608" s="113"/>
      <c r="AL608" s="114"/>
      <c r="AM608" s="278"/>
      <c r="AN608" s="98"/>
      <c r="AO608" s="98"/>
      <c r="AP608" s="116"/>
      <c r="AQ608" s="117"/>
      <c r="AR608" s="116"/>
      <c r="AS608" s="98"/>
      <c r="AT608" s="98"/>
      <c r="AU608" s="98"/>
      <c r="AV608" s="98"/>
      <c r="AW608" s="98"/>
      <c r="AX608" s="98"/>
      <c r="AY608" s="98"/>
      <c r="AZ608" s="98"/>
      <c r="BA608" s="98"/>
      <c r="BB608" s="98"/>
      <c r="BC608" s="98"/>
      <c r="BD608" s="98"/>
      <c r="BE608" s="98"/>
      <c r="BF608" s="98"/>
      <c r="BG608" s="98"/>
      <c r="BH608" s="98"/>
      <c r="BI608" s="98"/>
      <c r="BJ608" s="98"/>
      <c r="BK608" s="98"/>
      <c r="BL608" s="98"/>
      <c r="BM608" s="98"/>
      <c r="BN608" s="98"/>
    </row>
    <row r="609">
      <c r="A609" s="616" t="b">
        <v>0</v>
      </c>
      <c r="B609" s="247">
        <v>44611.0</v>
      </c>
      <c r="C609" s="248">
        <v>0.6762962962962963</v>
      </c>
      <c r="D609" s="249" t="s">
        <v>1139</v>
      </c>
      <c r="E609" s="517" t="s">
        <v>16</v>
      </c>
      <c r="F609" s="415" t="s">
        <v>136</v>
      </c>
      <c r="G609" s="251" t="s">
        <v>43</v>
      </c>
      <c r="H609" s="251" t="s">
        <v>266</v>
      </c>
      <c r="I609" s="251" t="s">
        <v>375</v>
      </c>
      <c r="J609" s="734" t="s">
        <v>662</v>
      </c>
      <c r="K609" s="249" t="s">
        <v>375</v>
      </c>
      <c r="L609" s="249"/>
      <c r="M609" s="249"/>
      <c r="N609" s="253"/>
      <c r="O609" s="254">
        <v>6.0</v>
      </c>
      <c r="P609" s="255">
        <v>3.0</v>
      </c>
      <c r="Q609" s="284">
        <v>5.0</v>
      </c>
      <c r="R609" s="285">
        <v>3.0</v>
      </c>
      <c r="S609" s="172"/>
      <c r="T609" s="173"/>
      <c r="U609" s="174"/>
      <c r="V609" s="175"/>
      <c r="W609" s="176"/>
      <c r="X609" s="176"/>
      <c r="Y609" s="260">
        <v>0.0</v>
      </c>
      <c r="Z609" s="256">
        <v>0.0</v>
      </c>
      <c r="AA609" s="257" t="s">
        <v>132</v>
      </c>
      <c r="AB609" s="258">
        <v>1.0</v>
      </c>
      <c r="AC609" s="259">
        <v>0.6703240740740741</v>
      </c>
      <c r="AD609" s="260" t="s">
        <v>140</v>
      </c>
      <c r="AE609" s="261" t="s">
        <v>132</v>
      </c>
      <c r="AF609" s="251" t="s">
        <v>166</v>
      </c>
      <c r="AG609" s="261">
        <v>1.03</v>
      </c>
      <c r="AH609" s="464">
        <v>83.33</v>
      </c>
      <c r="AI609" s="263">
        <v>2.5</v>
      </c>
      <c r="AJ609" s="261">
        <v>0.0</v>
      </c>
      <c r="AK609" s="264">
        <v>-2.5</v>
      </c>
      <c r="AL609" s="114"/>
      <c r="AM609" s="265">
        <f>AK609+AM606</f>
        <v>2036.51</v>
      </c>
      <c r="AN609" s="266">
        <f>IF(AM609&gt;AN606,AM609,AN606)</f>
        <v>2083.67</v>
      </c>
      <c r="AO609" s="266">
        <f>AM609-AN609</f>
        <v>-47.16</v>
      </c>
      <c r="AP609" s="267">
        <f>AO609/AN609</f>
        <v>-0.02263314248</v>
      </c>
      <c r="AQ609" s="268">
        <f>AK609/AI609</f>
        <v>-1</v>
      </c>
      <c r="AR609" s="149"/>
      <c r="AS609" s="132"/>
      <c r="AT609" s="132"/>
      <c r="AU609" s="132"/>
      <c r="AV609" s="132"/>
      <c r="AW609" s="132"/>
      <c r="AX609" s="132"/>
      <c r="AY609" s="132"/>
      <c r="AZ609" s="132"/>
      <c r="BA609" s="132"/>
      <c r="BB609" s="132"/>
      <c r="BC609" s="132"/>
      <c r="BD609" s="132"/>
      <c r="BE609" s="132"/>
      <c r="BF609" s="132"/>
      <c r="BG609" s="132"/>
      <c r="BH609" s="132"/>
      <c r="BI609" s="132"/>
      <c r="BJ609" s="132"/>
      <c r="BK609" s="132"/>
      <c r="BL609" s="132"/>
      <c r="BM609" s="132"/>
      <c r="BN609" s="132"/>
    </row>
    <row r="610">
      <c r="A610" s="614" t="b">
        <v>0</v>
      </c>
      <c r="B610" s="215"/>
      <c r="C610" s="216"/>
      <c r="D610" s="217"/>
      <c r="E610" s="218"/>
      <c r="F610" s="219"/>
      <c r="G610" s="219"/>
      <c r="H610" s="98" t="str">
        <f>VLOOKUP(H609,VALIDATION!F:G,2,false)</f>
        <v>6207de45491a9e6912ca551a</v>
      </c>
      <c r="I610" s="219"/>
      <c r="J610" s="219"/>
      <c r="K610" s="217"/>
      <c r="L610" s="217"/>
      <c r="M610" s="217"/>
      <c r="N610" s="287"/>
      <c r="O610" s="221">
        <v>6.0</v>
      </c>
      <c r="P610" s="222">
        <v>3.0</v>
      </c>
      <c r="Q610" s="298">
        <v>6.0</v>
      </c>
      <c r="R610" s="299">
        <v>4.0</v>
      </c>
      <c r="S610" s="225"/>
      <c r="T610" s="226"/>
      <c r="U610" s="227"/>
      <c r="V610" s="228"/>
      <c r="W610" s="229"/>
      <c r="X610" s="229"/>
      <c r="Y610" s="302"/>
      <c r="Z610" s="231"/>
      <c r="AA610" s="232"/>
      <c r="AB610" s="233"/>
      <c r="AC610" s="234"/>
      <c r="AD610" s="235" t="s">
        <v>142</v>
      </c>
      <c r="AE610" s="236"/>
      <c r="AF610" s="237"/>
      <c r="AG610" s="236"/>
      <c r="AH610" s="463"/>
      <c r="AI610" s="390"/>
      <c r="AJ610" s="236"/>
      <c r="AK610" s="391"/>
      <c r="AL610" s="114"/>
      <c r="AM610" s="278"/>
      <c r="AN610" s="98"/>
      <c r="AO610" s="98"/>
      <c r="AP610" s="116"/>
      <c r="AQ610" s="117"/>
      <c r="AR610" s="116"/>
      <c r="AS610" s="98"/>
      <c r="AT610" s="98"/>
      <c r="AU610" s="98"/>
      <c r="AV610" s="98"/>
      <c r="AW610" s="98"/>
      <c r="AX610" s="98"/>
      <c r="AY610" s="98"/>
      <c r="AZ610" s="98"/>
      <c r="BA610" s="98"/>
      <c r="BB610" s="98"/>
      <c r="BC610" s="98"/>
      <c r="BD610" s="98"/>
      <c r="BE610" s="98"/>
      <c r="BF610" s="98"/>
      <c r="BG610" s="98"/>
      <c r="BH610" s="98"/>
      <c r="BI610" s="98"/>
      <c r="BJ610" s="98"/>
      <c r="BK610" s="98"/>
      <c r="BL610" s="98"/>
      <c r="BM610" s="98"/>
      <c r="BN610" s="98"/>
    </row>
    <row r="611">
      <c r="A611" s="485" t="b">
        <v>0</v>
      </c>
      <c r="B611" s="247">
        <v>44611.0</v>
      </c>
      <c r="C611" s="248">
        <v>0.8938773148148148</v>
      </c>
      <c r="D611" s="249" t="s">
        <v>1140</v>
      </c>
      <c r="E611" s="517" t="s">
        <v>16</v>
      </c>
      <c r="F611" s="415" t="s">
        <v>136</v>
      </c>
      <c r="G611" s="251" t="s">
        <v>42</v>
      </c>
      <c r="H611" s="251" t="s">
        <v>283</v>
      </c>
      <c r="I611" s="251" t="s">
        <v>1073</v>
      </c>
      <c r="J611" s="251" t="s">
        <v>308</v>
      </c>
      <c r="K611" s="249" t="s">
        <v>1073</v>
      </c>
      <c r="L611" s="249"/>
      <c r="M611" s="249"/>
      <c r="N611" s="253"/>
      <c r="O611" s="254">
        <v>3.0</v>
      </c>
      <c r="P611" s="255">
        <v>1.0</v>
      </c>
      <c r="Q611" s="170"/>
      <c r="R611" s="171"/>
      <c r="S611" s="172"/>
      <c r="T611" s="173"/>
      <c r="U611" s="174"/>
      <c r="V611" s="175"/>
      <c r="W611" s="176"/>
      <c r="X611" s="176"/>
      <c r="Y611" s="260">
        <v>0.0</v>
      </c>
      <c r="Z611" s="256">
        <v>0.0</v>
      </c>
      <c r="AA611" s="257" t="s">
        <v>132</v>
      </c>
      <c r="AB611" s="258">
        <v>1.0</v>
      </c>
      <c r="AC611" s="359"/>
      <c r="AD611" s="260" t="s">
        <v>140</v>
      </c>
      <c r="AE611" s="261" t="s">
        <v>132</v>
      </c>
      <c r="AF611" s="251" t="s">
        <v>166</v>
      </c>
      <c r="AG611" s="261">
        <v>1.38</v>
      </c>
      <c r="AH611" s="464">
        <v>26.32</v>
      </c>
      <c r="AI611" s="263">
        <v>15.0</v>
      </c>
      <c r="AJ611" s="261">
        <v>0.0</v>
      </c>
      <c r="AK611" s="264">
        <v>-6.58</v>
      </c>
      <c r="AL611" s="114"/>
      <c r="AM611" s="265">
        <f>AK611+AM609</f>
        <v>2029.93</v>
      </c>
      <c r="AN611" s="266">
        <f>IF(AM611&gt;AN609,AM611,AN609)</f>
        <v>2083.67</v>
      </c>
      <c r="AO611" s="266">
        <f>AM611-AN611</f>
        <v>-53.74</v>
      </c>
      <c r="AP611" s="267">
        <f>AO611/AN611</f>
        <v>-0.02579103217</v>
      </c>
      <c r="AQ611" s="268">
        <f>AK611/AI611</f>
        <v>-0.4386666667</v>
      </c>
      <c r="AR611" s="149"/>
      <c r="AS611" s="132"/>
      <c r="AT611" s="132"/>
      <c r="AU611" s="132"/>
      <c r="AV611" s="132"/>
      <c r="AW611" s="132"/>
      <c r="AX611" s="132"/>
      <c r="AY611" s="132"/>
      <c r="AZ611" s="132"/>
      <c r="BA611" s="132"/>
      <c r="BB611" s="132"/>
      <c r="BC611" s="132"/>
      <c r="BD611" s="132"/>
      <c r="BE611" s="132"/>
      <c r="BF611" s="132"/>
      <c r="BG611" s="132"/>
      <c r="BH611" s="132"/>
      <c r="BI611" s="132"/>
      <c r="BJ611" s="132"/>
      <c r="BK611" s="132"/>
      <c r="BL611" s="132"/>
      <c r="BM611" s="132"/>
      <c r="BN611" s="132"/>
    </row>
    <row r="612">
      <c r="A612" s="484" t="b">
        <v>0</v>
      </c>
      <c r="B612" s="94"/>
      <c r="C612" s="95"/>
      <c r="D612" s="96"/>
      <c r="E612" s="97"/>
      <c r="F612" s="98"/>
      <c r="G612" s="98"/>
      <c r="H612" s="98" t="str">
        <f>VLOOKUP(H611,VALIDATION!F:G,2,false)</f>
        <v>6207de7b491a9e6912ca5529</v>
      </c>
      <c r="I612" s="99">
        <v>1.68</v>
      </c>
      <c r="J612" s="99">
        <v>2.42</v>
      </c>
      <c r="K612" s="96"/>
      <c r="L612" s="96"/>
      <c r="M612" s="96"/>
      <c r="N612" s="270"/>
      <c r="O612" s="168">
        <v>5.0</v>
      </c>
      <c r="P612" s="169">
        <v>3.0</v>
      </c>
      <c r="Q612" s="196"/>
      <c r="R612" s="197"/>
      <c r="S612" s="198"/>
      <c r="T612" s="199"/>
      <c r="U612" s="200"/>
      <c r="V612" s="201"/>
      <c r="W612" s="202"/>
      <c r="X612" s="202"/>
      <c r="Y612" s="273">
        <v>0.0</v>
      </c>
      <c r="Z612" s="271">
        <v>0.0</v>
      </c>
      <c r="AA612" s="272" t="s">
        <v>132</v>
      </c>
      <c r="AB612" s="107">
        <v>2.0</v>
      </c>
      <c r="AC612" s="282"/>
      <c r="AD612" s="273" t="s">
        <v>296</v>
      </c>
      <c r="AE612" s="274" t="s">
        <v>132</v>
      </c>
      <c r="AF612" s="99" t="s">
        <v>166</v>
      </c>
      <c r="AG612" s="274">
        <v>1.3</v>
      </c>
      <c r="AH612" s="411">
        <v>16.67</v>
      </c>
      <c r="AI612" s="112"/>
      <c r="AJ612" s="110"/>
      <c r="AK612" s="113"/>
      <c r="AL612" s="114"/>
      <c r="AM612" s="278"/>
      <c r="AN612" s="98"/>
      <c r="AO612" s="98"/>
      <c r="AP612" s="116"/>
      <c r="AQ612" s="117"/>
      <c r="AR612" s="116"/>
      <c r="AS612" s="98"/>
      <c r="AT612" s="98"/>
      <c r="AU612" s="98"/>
      <c r="AV612" s="98"/>
      <c r="AW612" s="98"/>
      <c r="AX612" s="98"/>
      <c r="AY612" s="98"/>
      <c r="AZ612" s="98"/>
      <c r="BA612" s="98"/>
      <c r="BB612" s="98"/>
      <c r="BC612" s="98"/>
      <c r="BD612" s="98"/>
      <c r="BE612" s="98"/>
      <c r="BF612" s="98"/>
      <c r="BG612" s="98"/>
      <c r="BH612" s="98"/>
      <c r="BI612" s="98"/>
      <c r="BJ612" s="98"/>
      <c r="BK612" s="98"/>
      <c r="BL612" s="98"/>
      <c r="BM612" s="98"/>
      <c r="BN612" s="98"/>
    </row>
    <row r="613">
      <c r="A613" s="485" t="b">
        <v>0</v>
      </c>
      <c r="B613" s="128"/>
      <c r="C613" s="129"/>
      <c r="D613" s="130"/>
      <c r="E613" s="131"/>
      <c r="F613" s="132"/>
      <c r="G613" s="132"/>
      <c r="H613" s="132"/>
      <c r="I613" s="132"/>
      <c r="J613" s="132"/>
      <c r="K613" s="130"/>
      <c r="L613" s="130"/>
      <c r="M613" s="130"/>
      <c r="N613" s="397" t="s">
        <v>1141</v>
      </c>
      <c r="O613" s="168">
        <v>6.0</v>
      </c>
      <c r="P613" s="169">
        <v>3.0</v>
      </c>
      <c r="Q613" s="294">
        <v>0.0</v>
      </c>
      <c r="R613" s="295">
        <v>0.0</v>
      </c>
      <c r="S613" s="198"/>
      <c r="T613" s="199"/>
      <c r="U613" s="200"/>
      <c r="V613" s="201"/>
      <c r="W613" s="202"/>
      <c r="X613" s="202"/>
      <c r="Y613" s="206">
        <v>40.0</v>
      </c>
      <c r="Z613" s="204">
        <v>30.0</v>
      </c>
      <c r="AA613" s="205" t="s">
        <v>133</v>
      </c>
      <c r="AB613" s="141">
        <v>3.0</v>
      </c>
      <c r="AC613" s="421"/>
      <c r="AD613" s="206" t="s">
        <v>179</v>
      </c>
      <c r="AE613" s="207" t="s">
        <v>132</v>
      </c>
      <c r="AF613" s="133" t="s">
        <v>133</v>
      </c>
      <c r="AG613" s="207">
        <v>1.17</v>
      </c>
      <c r="AH613" s="449">
        <v>49.57</v>
      </c>
      <c r="AI613" s="146"/>
      <c r="AJ613" s="144"/>
      <c r="AK613" s="147"/>
      <c r="AL613" s="114"/>
      <c r="AM613" s="211"/>
      <c r="AN613" s="132"/>
      <c r="AO613" s="132"/>
      <c r="AP613" s="149"/>
      <c r="AQ613" s="150"/>
      <c r="AR613" s="149"/>
      <c r="AS613" s="132"/>
      <c r="AT613" s="132"/>
      <c r="AU613" s="132"/>
      <c r="AV613" s="132"/>
      <c r="AW613" s="132"/>
      <c r="AX613" s="132"/>
      <c r="AY613" s="132"/>
      <c r="AZ613" s="132"/>
      <c r="BA613" s="132"/>
      <c r="BB613" s="132"/>
      <c r="BC613" s="132"/>
      <c r="BD613" s="132"/>
      <c r="BE613" s="132"/>
      <c r="BF613" s="132"/>
      <c r="BG613" s="132"/>
      <c r="BH613" s="132"/>
      <c r="BI613" s="132"/>
      <c r="BJ613" s="132"/>
      <c r="BK613" s="132"/>
      <c r="BL613" s="132"/>
      <c r="BM613" s="132"/>
      <c r="BN613" s="132"/>
    </row>
    <row r="614">
      <c r="A614" s="484" t="b">
        <v>0</v>
      </c>
      <c r="B614" s="215"/>
      <c r="C614" s="216"/>
      <c r="D614" s="217"/>
      <c r="E614" s="218"/>
      <c r="F614" s="219"/>
      <c r="G614" s="219"/>
      <c r="H614" s="219"/>
      <c r="I614" s="219"/>
      <c r="J614" s="219"/>
      <c r="K614" s="217"/>
      <c r="L614" s="217"/>
      <c r="M614" s="217"/>
      <c r="N614" s="287"/>
      <c r="O614" s="221">
        <v>6.0</v>
      </c>
      <c r="P614" s="222">
        <v>3.0</v>
      </c>
      <c r="Q614" s="298">
        <v>6.0</v>
      </c>
      <c r="R614" s="299">
        <v>3.0</v>
      </c>
      <c r="S614" s="225"/>
      <c r="T614" s="226"/>
      <c r="U614" s="227"/>
      <c r="V614" s="228"/>
      <c r="W614" s="229"/>
      <c r="X614" s="229"/>
      <c r="Y614" s="302"/>
      <c r="Z614" s="231"/>
      <c r="AA614" s="232"/>
      <c r="AB614" s="233"/>
      <c r="AC614" s="234"/>
      <c r="AD614" s="235" t="s">
        <v>142</v>
      </c>
      <c r="AE614" s="236"/>
      <c r="AF614" s="237"/>
      <c r="AG614" s="236"/>
      <c r="AH614" s="463"/>
      <c r="AI614" s="390"/>
      <c r="AJ614" s="236"/>
      <c r="AK614" s="391"/>
      <c r="AL614" s="114"/>
      <c r="AM614" s="278"/>
      <c r="AN614" s="98"/>
      <c r="AO614" s="98"/>
      <c r="AP614" s="116"/>
      <c r="AQ614" s="117"/>
      <c r="AR614" s="116"/>
      <c r="AS614" s="98"/>
      <c r="AT614" s="98"/>
      <c r="AU614" s="98"/>
      <c r="AV614" s="98"/>
      <c r="AW614" s="98"/>
      <c r="AX614" s="98"/>
      <c r="AY614" s="98"/>
      <c r="AZ614" s="98"/>
      <c r="BA614" s="98"/>
      <c r="BB614" s="98"/>
      <c r="BC614" s="98"/>
      <c r="BD614" s="98"/>
      <c r="BE614" s="98"/>
      <c r="BF614" s="98"/>
      <c r="BG614" s="98"/>
      <c r="BH614" s="98"/>
      <c r="BI614" s="98"/>
      <c r="BJ614" s="98"/>
      <c r="BK614" s="98"/>
      <c r="BL614" s="98"/>
      <c r="BM614" s="98"/>
      <c r="BN614" s="98"/>
    </row>
    <row r="615">
      <c r="A615" s="485" t="b">
        <v>0</v>
      </c>
      <c r="B615" s="247">
        <v>44612.0</v>
      </c>
      <c r="C615" s="248">
        <v>0.11847222222222223</v>
      </c>
      <c r="D615" s="249" t="s">
        <v>1142</v>
      </c>
      <c r="E615" s="517" t="s">
        <v>16</v>
      </c>
      <c r="F615" s="415" t="s">
        <v>136</v>
      </c>
      <c r="G615" s="251" t="s">
        <v>42</v>
      </c>
      <c r="H615" s="251" t="s">
        <v>779</v>
      </c>
      <c r="I615" s="251" t="s">
        <v>1143</v>
      </c>
      <c r="J615" s="251" t="s">
        <v>1144</v>
      </c>
      <c r="K615" s="249" t="s">
        <v>1143</v>
      </c>
      <c r="L615" s="249"/>
      <c r="M615" s="249"/>
      <c r="N615" s="286" t="s">
        <v>1145</v>
      </c>
      <c r="O615" s="254">
        <v>1.0</v>
      </c>
      <c r="P615" s="255">
        <v>2.0</v>
      </c>
      <c r="Q615" s="170"/>
      <c r="R615" s="171"/>
      <c r="S615" s="172"/>
      <c r="T615" s="173"/>
      <c r="U615" s="174"/>
      <c r="V615" s="175"/>
      <c r="W615" s="176"/>
      <c r="X615" s="176"/>
      <c r="Y615" s="260">
        <v>0.0</v>
      </c>
      <c r="Z615" s="256">
        <v>0.0</v>
      </c>
      <c r="AA615" s="257" t="s">
        <v>133</v>
      </c>
      <c r="AB615" s="401"/>
      <c r="AC615" s="259">
        <v>0.9448611111111112</v>
      </c>
      <c r="AD615" s="260" t="s">
        <v>140</v>
      </c>
      <c r="AE615" s="261" t="s">
        <v>133</v>
      </c>
      <c r="AF615" s="251" t="s">
        <v>166</v>
      </c>
      <c r="AG615" s="261">
        <v>1.07</v>
      </c>
      <c r="AH615" s="464">
        <v>0.2</v>
      </c>
      <c r="AI615" s="263">
        <v>7.5</v>
      </c>
      <c r="AJ615" s="261">
        <v>0.0</v>
      </c>
      <c r="AK615" s="264">
        <v>-4.56</v>
      </c>
      <c r="AL615" s="114"/>
      <c r="AM615" s="265">
        <f>AK615+AM611</f>
        <v>2025.37</v>
      </c>
      <c r="AN615" s="266">
        <f>IF(AM615&gt;AN611,AM615,AN611)</f>
        <v>2083.67</v>
      </c>
      <c r="AO615" s="266">
        <f>AM615-AN615</f>
        <v>-58.3</v>
      </c>
      <c r="AP615" s="267">
        <f>AO615/AN615</f>
        <v>-0.02797947852</v>
      </c>
      <c r="AQ615" s="268">
        <f>AK615/AI615</f>
        <v>-0.608</v>
      </c>
      <c r="AR615" s="149"/>
      <c r="AS615" s="132"/>
      <c r="AT615" s="132"/>
      <c r="AU615" s="132"/>
      <c r="AV615" s="132"/>
      <c r="AW615" s="132"/>
      <c r="AX615" s="132"/>
      <c r="AY615" s="132"/>
      <c r="AZ615" s="132"/>
      <c r="BA615" s="132"/>
      <c r="BB615" s="132"/>
      <c r="BC615" s="132"/>
      <c r="BD615" s="132"/>
      <c r="BE615" s="132"/>
      <c r="BF615" s="132"/>
      <c r="BG615" s="132"/>
      <c r="BH615" s="132"/>
      <c r="BI615" s="132"/>
      <c r="BJ615" s="132"/>
      <c r="BK615" s="132"/>
      <c r="BL615" s="132"/>
      <c r="BM615" s="132"/>
      <c r="BN615" s="132"/>
    </row>
    <row r="616">
      <c r="A616" s="484" t="b">
        <v>0</v>
      </c>
      <c r="B616" s="94"/>
      <c r="C616" s="95"/>
      <c r="D616" s="96"/>
      <c r="E616" s="97"/>
      <c r="F616" s="98"/>
      <c r="G616" s="98"/>
      <c r="H616" s="98" t="str">
        <f>VLOOKUP(H615,VALIDATION!F:G,2,false)</f>
        <v>621372240cf04c247406e04e</v>
      </c>
      <c r="I616" s="99">
        <v>13.5</v>
      </c>
      <c r="J616" s="99">
        <v>1.08</v>
      </c>
      <c r="K616" s="96"/>
      <c r="L616" s="96"/>
      <c r="M616" s="96"/>
      <c r="N616" s="270"/>
      <c r="O616" s="168">
        <v>1.0</v>
      </c>
      <c r="P616" s="169">
        <v>2.0</v>
      </c>
      <c r="Q616" s="294"/>
      <c r="R616" s="295"/>
      <c r="S616" s="198"/>
      <c r="T616" s="199"/>
      <c r="U616" s="200"/>
      <c r="V616" s="201"/>
      <c r="W616" s="202"/>
      <c r="X616" s="202"/>
      <c r="Y616" s="273">
        <v>0.0</v>
      </c>
      <c r="Z616" s="271">
        <v>0.0</v>
      </c>
      <c r="AA616" s="272" t="s">
        <v>133</v>
      </c>
      <c r="AB616" s="281"/>
      <c r="AC616" s="108">
        <v>0.9454166666666667</v>
      </c>
      <c r="AD616" s="273" t="s">
        <v>140</v>
      </c>
      <c r="AE616" s="274" t="s">
        <v>133</v>
      </c>
      <c r="AF616" s="99" t="s">
        <v>166</v>
      </c>
      <c r="AG616" s="274">
        <v>1.08</v>
      </c>
      <c r="AH616" s="411">
        <v>93.74</v>
      </c>
      <c r="AI616" s="112"/>
      <c r="AJ616" s="110"/>
      <c r="AK616" s="113"/>
      <c r="AL616" s="114"/>
      <c r="AM616" s="278"/>
      <c r="AN616" s="98"/>
      <c r="AO616" s="98"/>
      <c r="AP616" s="116"/>
      <c r="AQ616" s="117"/>
      <c r="AR616" s="116"/>
      <c r="AS616" s="98"/>
      <c r="AT616" s="98"/>
      <c r="AU616" s="98"/>
      <c r="AV616" s="98"/>
      <c r="AW616" s="98"/>
      <c r="AX616" s="98"/>
      <c r="AY616" s="98"/>
      <c r="AZ616" s="98"/>
      <c r="BA616" s="98"/>
      <c r="BB616" s="98"/>
      <c r="BC616" s="98"/>
      <c r="BD616" s="98"/>
      <c r="BE616" s="98"/>
      <c r="BF616" s="98"/>
      <c r="BG616" s="98"/>
      <c r="BH616" s="98"/>
      <c r="BI616" s="98"/>
      <c r="BJ616" s="98"/>
      <c r="BK616" s="98"/>
      <c r="BL616" s="98"/>
      <c r="BM616" s="98"/>
      <c r="BN616" s="98"/>
    </row>
    <row r="617">
      <c r="A617" s="485" t="b">
        <v>0</v>
      </c>
      <c r="B617" s="128"/>
      <c r="C617" s="129"/>
      <c r="D617" s="130"/>
      <c r="E617" s="131"/>
      <c r="F617" s="132"/>
      <c r="G617" s="132"/>
      <c r="H617" s="132"/>
      <c r="I617" s="132"/>
      <c r="J617" s="132"/>
      <c r="K617" s="130"/>
      <c r="L617" s="130"/>
      <c r="M617" s="130"/>
      <c r="N617" s="195"/>
      <c r="O617" s="168">
        <v>1.0</v>
      </c>
      <c r="P617" s="169">
        <v>6.0</v>
      </c>
      <c r="Q617" s="294">
        <v>1.0</v>
      </c>
      <c r="R617" s="295">
        <v>1.0</v>
      </c>
      <c r="S617" s="198"/>
      <c r="T617" s="199"/>
      <c r="U617" s="200"/>
      <c r="V617" s="201"/>
      <c r="W617" s="202"/>
      <c r="X617" s="202"/>
      <c r="Y617" s="206">
        <v>0.0</v>
      </c>
      <c r="Z617" s="204">
        <v>0.0</v>
      </c>
      <c r="AA617" s="205" t="s">
        <v>133</v>
      </c>
      <c r="AB617" s="420"/>
      <c r="AC617" s="142">
        <v>0.9625231481481481</v>
      </c>
      <c r="AD617" s="206" t="s">
        <v>179</v>
      </c>
      <c r="AE617" s="207" t="s">
        <v>133</v>
      </c>
      <c r="AF617" s="133" t="s">
        <v>133</v>
      </c>
      <c r="AG617" s="207">
        <v>1.03</v>
      </c>
      <c r="AH617" s="449">
        <v>98.5</v>
      </c>
      <c r="AI617" s="146"/>
      <c r="AJ617" s="144"/>
      <c r="AK617" s="147"/>
      <c r="AL617" s="114"/>
      <c r="AM617" s="211"/>
      <c r="AN617" s="132"/>
      <c r="AO617" s="132"/>
      <c r="AP617" s="149"/>
      <c r="AQ617" s="150"/>
      <c r="AR617" s="149"/>
      <c r="AS617" s="132"/>
      <c r="AT617" s="132"/>
      <c r="AU617" s="132"/>
      <c r="AV617" s="132"/>
      <c r="AW617" s="132"/>
      <c r="AX617" s="132"/>
      <c r="AY617" s="132"/>
      <c r="AZ617" s="132"/>
      <c r="BA617" s="132"/>
      <c r="BB617" s="132"/>
      <c r="BC617" s="132"/>
      <c r="BD617" s="132"/>
      <c r="BE617" s="132"/>
      <c r="BF617" s="132"/>
      <c r="BG617" s="132"/>
      <c r="BH617" s="132"/>
      <c r="BI617" s="132"/>
      <c r="BJ617" s="132"/>
      <c r="BK617" s="132"/>
      <c r="BL617" s="132"/>
      <c r="BM617" s="132"/>
      <c r="BN617" s="132"/>
    </row>
    <row r="618">
      <c r="A618" s="484" t="b">
        <v>0</v>
      </c>
      <c r="B618" s="215"/>
      <c r="C618" s="216"/>
      <c r="D618" s="217"/>
      <c r="E618" s="218"/>
      <c r="F618" s="219"/>
      <c r="G618" s="219"/>
      <c r="H618" s="219"/>
      <c r="I618" s="219"/>
      <c r="J618" s="219"/>
      <c r="K618" s="217"/>
      <c r="L618" s="217"/>
      <c r="M618" s="217"/>
      <c r="N618" s="287"/>
      <c r="O618" s="221">
        <v>1.0</v>
      </c>
      <c r="P618" s="222">
        <v>6.0</v>
      </c>
      <c r="Q618" s="298">
        <v>7.0</v>
      </c>
      <c r="R618" s="299">
        <v>5.0</v>
      </c>
      <c r="S618" s="300">
        <v>6.0</v>
      </c>
      <c r="T618" s="301">
        <v>2.0</v>
      </c>
      <c r="U618" s="227"/>
      <c r="V618" s="228"/>
      <c r="W618" s="229"/>
      <c r="X618" s="229"/>
      <c r="Y618" s="302"/>
      <c r="Z618" s="231"/>
      <c r="AA618" s="232"/>
      <c r="AB618" s="233"/>
      <c r="AC618" s="234"/>
      <c r="AD618" s="235" t="s">
        <v>142</v>
      </c>
      <c r="AE618" s="236"/>
      <c r="AF618" s="237"/>
      <c r="AG618" s="236"/>
      <c r="AH618" s="463"/>
      <c r="AI618" s="390"/>
      <c r="AJ618" s="236"/>
      <c r="AK618" s="391"/>
      <c r="AL618" s="114"/>
      <c r="AM618" s="278"/>
      <c r="AN618" s="98"/>
      <c r="AO618" s="98"/>
      <c r="AP618" s="116"/>
      <c r="AQ618" s="117"/>
      <c r="AR618" s="116"/>
      <c r="AS618" s="98"/>
      <c r="AT618" s="98"/>
      <c r="AU618" s="98"/>
      <c r="AV618" s="98"/>
      <c r="AW618" s="98"/>
      <c r="AX618" s="98"/>
      <c r="AY618" s="98"/>
      <c r="AZ618" s="98"/>
      <c r="BA618" s="98"/>
      <c r="BB618" s="98"/>
      <c r="BC618" s="98"/>
      <c r="BD618" s="98"/>
      <c r="BE618" s="98"/>
      <c r="BF618" s="98"/>
      <c r="BG618" s="98"/>
      <c r="BH618" s="98"/>
      <c r="BI618" s="98"/>
      <c r="BJ618" s="98"/>
      <c r="BK618" s="98"/>
      <c r="BL618" s="98"/>
      <c r="BM618" s="98"/>
      <c r="BN618" s="98"/>
    </row>
    <row r="619">
      <c r="A619" s="485" t="b">
        <v>0</v>
      </c>
      <c r="B619" s="247">
        <v>44612.0</v>
      </c>
      <c r="C619" s="289">
        <v>0.08090277777777778</v>
      </c>
      <c r="D619" s="134" t="s">
        <v>1146</v>
      </c>
      <c r="E619" s="517" t="s">
        <v>16</v>
      </c>
      <c r="F619" s="415" t="s">
        <v>136</v>
      </c>
      <c r="G619" s="133" t="s">
        <v>45</v>
      </c>
      <c r="H619" s="251" t="s">
        <v>779</v>
      </c>
      <c r="I619" s="133" t="s">
        <v>1147</v>
      </c>
      <c r="J619" s="133" t="s">
        <v>1148</v>
      </c>
      <c r="K619" s="134" t="s">
        <v>1148</v>
      </c>
      <c r="L619" s="134"/>
      <c r="M619" s="134"/>
      <c r="N619" s="397" t="s">
        <v>1149</v>
      </c>
      <c r="O619" s="168">
        <v>2.0</v>
      </c>
      <c r="P619" s="169">
        <v>2.0</v>
      </c>
      <c r="Q619" s="196"/>
      <c r="R619" s="197"/>
      <c r="S619" s="198"/>
      <c r="T619" s="199"/>
      <c r="U619" s="200"/>
      <c r="V619" s="201"/>
      <c r="W619" s="202"/>
      <c r="X619" s="202"/>
      <c r="Y619" s="206">
        <v>0.0</v>
      </c>
      <c r="Z619" s="204">
        <v>0.0</v>
      </c>
      <c r="AA619" s="205" t="s">
        <v>133</v>
      </c>
      <c r="AB619" s="420"/>
      <c r="AC619" s="142">
        <v>0.9514467592592593</v>
      </c>
      <c r="AD619" s="206" t="s">
        <v>140</v>
      </c>
      <c r="AE619" s="207" t="s">
        <v>133</v>
      </c>
      <c r="AF619" s="133" t="s">
        <v>166</v>
      </c>
      <c r="AG619" s="207">
        <v>1.23</v>
      </c>
      <c r="AH619" s="449">
        <v>43.47</v>
      </c>
      <c r="AI619" s="209">
        <v>10.0</v>
      </c>
      <c r="AJ619" s="207">
        <v>0.0</v>
      </c>
      <c r="AK619" s="210">
        <v>-6.04</v>
      </c>
      <c r="AL619" s="114"/>
      <c r="AM619" s="265">
        <f>AK619+AM615</f>
        <v>2019.33</v>
      </c>
      <c r="AN619" s="266">
        <f>IF(AM619&gt;AN615,AM619,AN615)</f>
        <v>2083.67</v>
      </c>
      <c r="AO619" s="266">
        <f>AM619-AN619</f>
        <v>-64.34</v>
      </c>
      <c r="AP619" s="267">
        <f>AO619/AN619</f>
        <v>-0.03087821008</v>
      </c>
      <c r="AQ619" s="268">
        <f>AK619/AI619</f>
        <v>-0.604</v>
      </c>
      <c r="AR619" s="149"/>
      <c r="AS619" s="132"/>
      <c r="AT619" s="132"/>
      <c r="AU619" s="132"/>
      <c r="AV619" s="132"/>
      <c r="AW619" s="132"/>
      <c r="AX619" s="132"/>
      <c r="AY619" s="132"/>
      <c r="AZ619" s="132"/>
      <c r="BA619" s="132"/>
      <c r="BB619" s="132"/>
      <c r="BC619" s="132"/>
      <c r="BD619" s="132"/>
      <c r="BE619" s="132"/>
      <c r="BF619" s="132"/>
      <c r="BG619" s="132"/>
      <c r="BH619" s="132"/>
      <c r="BI619" s="132"/>
      <c r="BJ619" s="132"/>
      <c r="BK619" s="132"/>
      <c r="BL619" s="132"/>
      <c r="BM619" s="132"/>
      <c r="BN619" s="132"/>
    </row>
    <row r="620">
      <c r="A620" s="484" t="b">
        <v>0</v>
      </c>
      <c r="B620" s="94"/>
      <c r="C620" s="95"/>
      <c r="D620" s="96"/>
      <c r="E620" s="97"/>
      <c r="F620" s="98"/>
      <c r="G620" s="98"/>
      <c r="H620" s="98" t="str">
        <f>VLOOKUP(H619,VALIDATION!F:G,2,false)</f>
        <v>621372240cf04c247406e04e</v>
      </c>
      <c r="I620" s="99">
        <v>6.0</v>
      </c>
      <c r="J620" s="99">
        <v>1.2</v>
      </c>
      <c r="K620" s="96"/>
      <c r="L620" s="96"/>
      <c r="M620" s="96"/>
      <c r="N620" s="270"/>
      <c r="O620" s="168">
        <v>3.0</v>
      </c>
      <c r="P620" s="169">
        <v>6.0</v>
      </c>
      <c r="Q620" s="294">
        <v>2.0</v>
      </c>
      <c r="R620" s="295">
        <v>1.0</v>
      </c>
      <c r="S620" s="198"/>
      <c r="T620" s="199"/>
      <c r="U620" s="200"/>
      <c r="V620" s="201"/>
      <c r="W620" s="202"/>
      <c r="X620" s="202"/>
      <c r="Y620" s="273">
        <v>0.0</v>
      </c>
      <c r="Z620" s="271">
        <v>0.0</v>
      </c>
      <c r="AA620" s="272" t="s">
        <v>133</v>
      </c>
      <c r="AB620" s="281"/>
      <c r="AC620" s="108">
        <v>0.968912037037037</v>
      </c>
      <c r="AD620" s="273" t="s">
        <v>179</v>
      </c>
      <c r="AE620" s="274" t="s">
        <v>133</v>
      </c>
      <c r="AF620" s="99" t="s">
        <v>133</v>
      </c>
      <c r="AG620" s="274">
        <v>1.08</v>
      </c>
      <c r="AH620" s="411">
        <v>49.51</v>
      </c>
      <c r="AI620" s="112"/>
      <c r="AJ620" s="110"/>
      <c r="AK620" s="113"/>
      <c r="AL620" s="114"/>
      <c r="AM620" s="278"/>
      <c r="AN620" s="98"/>
      <c r="AO620" s="98"/>
      <c r="AP620" s="116"/>
      <c r="AQ620" s="117"/>
      <c r="AR620" s="116"/>
      <c r="AS620" s="98"/>
      <c r="AT620" s="98"/>
      <c r="AU620" s="98"/>
      <c r="AV620" s="98"/>
      <c r="AW620" s="98"/>
      <c r="AX620" s="98"/>
      <c r="AY620" s="98"/>
      <c r="AZ620" s="98"/>
      <c r="BA620" s="98"/>
      <c r="BB620" s="98"/>
      <c r="BC620" s="98"/>
      <c r="BD620" s="98"/>
      <c r="BE620" s="98"/>
      <c r="BF620" s="98"/>
      <c r="BG620" s="98"/>
      <c r="BH620" s="98"/>
      <c r="BI620" s="98"/>
      <c r="BJ620" s="98"/>
      <c r="BK620" s="98"/>
      <c r="BL620" s="98"/>
      <c r="BM620" s="98"/>
      <c r="BN620" s="98"/>
    </row>
    <row r="621">
      <c r="A621" s="485" t="b">
        <v>0</v>
      </c>
      <c r="B621" s="128"/>
      <c r="C621" s="129"/>
      <c r="D621" s="130"/>
      <c r="E621" s="131"/>
      <c r="F621" s="132"/>
      <c r="G621" s="132"/>
      <c r="H621" s="132"/>
      <c r="I621" s="132"/>
      <c r="J621" s="132"/>
      <c r="K621" s="130"/>
      <c r="L621" s="130"/>
      <c r="M621" s="130"/>
      <c r="N621" s="195"/>
      <c r="O621" s="168">
        <v>3.0</v>
      </c>
      <c r="P621" s="169">
        <v>6.0</v>
      </c>
      <c r="Q621" s="294">
        <v>3.0</v>
      </c>
      <c r="R621" s="295">
        <v>6.0</v>
      </c>
      <c r="S621" s="198"/>
      <c r="T621" s="199"/>
      <c r="U621" s="200"/>
      <c r="V621" s="201"/>
      <c r="W621" s="202"/>
      <c r="X621" s="202"/>
      <c r="Y621" s="143"/>
      <c r="Z621" s="367"/>
      <c r="AA621" s="140"/>
      <c r="AB621" s="420"/>
      <c r="AC621" s="421"/>
      <c r="AD621" s="206" t="s">
        <v>142</v>
      </c>
      <c r="AE621" s="144"/>
      <c r="AF621" s="133"/>
      <c r="AG621" s="144"/>
      <c r="AH621" s="430"/>
      <c r="AI621" s="146"/>
      <c r="AJ621" s="144"/>
      <c r="AK621" s="147"/>
      <c r="AL621" s="114"/>
      <c r="AM621" s="211"/>
      <c r="AN621" s="132"/>
      <c r="AO621" s="132"/>
      <c r="AP621" s="149"/>
      <c r="AQ621" s="150"/>
      <c r="AR621" s="149"/>
      <c r="AS621" s="132"/>
      <c r="AT621" s="132"/>
      <c r="AU621" s="132"/>
      <c r="AV621" s="132"/>
      <c r="AW621" s="132"/>
      <c r="AX621" s="132"/>
      <c r="AY621" s="132"/>
      <c r="AZ621" s="132"/>
      <c r="BA621" s="132"/>
      <c r="BB621" s="132"/>
      <c r="BC621" s="132"/>
      <c r="BD621" s="132"/>
      <c r="BE621" s="132"/>
      <c r="BF621" s="132"/>
      <c r="BG621" s="132"/>
      <c r="BH621" s="132"/>
      <c r="BI621" s="132"/>
      <c r="BJ621" s="132"/>
      <c r="BK621" s="132"/>
      <c r="BL621" s="132"/>
      <c r="BM621" s="132"/>
      <c r="BN621" s="132"/>
    </row>
    <row r="622">
      <c r="A622" s="614" t="b">
        <v>0</v>
      </c>
      <c r="B622" s="161">
        <v>44611.0</v>
      </c>
      <c r="C622" s="162">
        <v>0.9594212962962962</v>
      </c>
      <c r="D622" s="163" t="s">
        <v>1150</v>
      </c>
      <c r="E622" s="432" t="s">
        <v>16</v>
      </c>
      <c r="F622" s="409" t="s">
        <v>136</v>
      </c>
      <c r="G622" s="409"/>
      <c r="H622" s="165" t="s">
        <v>717</v>
      </c>
      <c r="I622" s="165" t="s">
        <v>309</v>
      </c>
      <c r="J622" s="165" t="s">
        <v>1151</v>
      </c>
      <c r="K622" s="163" t="s">
        <v>1151</v>
      </c>
      <c r="L622" s="163"/>
      <c r="M622" s="163"/>
      <c r="N622" s="336" t="s">
        <v>1152</v>
      </c>
      <c r="O622" s="254">
        <v>2.0</v>
      </c>
      <c r="P622" s="255">
        <v>6.0</v>
      </c>
      <c r="Q622" s="284">
        <v>6.0</v>
      </c>
      <c r="R622" s="285">
        <v>2.0</v>
      </c>
      <c r="S622" s="292">
        <v>1.0</v>
      </c>
      <c r="T622" s="293">
        <v>1.0</v>
      </c>
      <c r="U622" s="174"/>
      <c r="V622" s="175"/>
      <c r="W622" s="176"/>
      <c r="X622" s="176"/>
      <c r="Y622" s="182">
        <v>0.0</v>
      </c>
      <c r="Z622" s="178">
        <v>40.0</v>
      </c>
      <c r="AA622" s="179" t="s">
        <v>133</v>
      </c>
      <c r="AB622" s="544"/>
      <c r="AC622" s="181">
        <v>0.9403356481481482</v>
      </c>
      <c r="AD622" s="182" t="s">
        <v>140</v>
      </c>
      <c r="AE622" s="183" t="s">
        <v>133</v>
      </c>
      <c r="AF622" s="165" t="s">
        <v>166</v>
      </c>
      <c r="AG622" s="183">
        <v>1.64</v>
      </c>
      <c r="AH622" s="446">
        <v>23.07</v>
      </c>
      <c r="AI622" s="185">
        <v>14.76</v>
      </c>
      <c r="AJ622" s="183">
        <v>0.0</v>
      </c>
      <c r="AK622" s="186">
        <v>-0.33</v>
      </c>
      <c r="AL622" s="114"/>
      <c r="AM622" s="188">
        <f>AK622+AM619</f>
        <v>2019</v>
      </c>
      <c r="AN622" s="189">
        <f>IF(AM622&gt;AN619,AM622,AN619)</f>
        <v>2083.67</v>
      </c>
      <c r="AO622" s="189">
        <f>AM622-AN622</f>
        <v>-64.67</v>
      </c>
      <c r="AP622" s="190">
        <f>AO622/AN622</f>
        <v>-0.03103658449</v>
      </c>
      <c r="AQ622" s="191">
        <f>AK622/AI622</f>
        <v>-0.02235772358</v>
      </c>
      <c r="AR622" s="116"/>
      <c r="AS622" s="98"/>
      <c r="AT622" s="98"/>
      <c r="AU622" s="98"/>
      <c r="AV622" s="98"/>
      <c r="AW622" s="98"/>
      <c r="AX622" s="98"/>
      <c r="AY622" s="98"/>
      <c r="AZ622" s="98"/>
      <c r="BA622" s="98"/>
      <c r="BB622" s="98"/>
      <c r="BC622" s="98"/>
      <c r="BD622" s="98"/>
      <c r="BE622" s="98"/>
      <c r="BF622" s="98"/>
      <c r="BG622" s="98"/>
      <c r="BH622" s="98"/>
      <c r="BI622" s="98"/>
      <c r="BJ622" s="98"/>
      <c r="BK622" s="98"/>
      <c r="BL622" s="98"/>
      <c r="BM622" s="98"/>
      <c r="BN622" s="98"/>
    </row>
    <row r="623">
      <c r="A623" s="616" t="b">
        <v>0</v>
      </c>
      <c r="B623" s="128"/>
      <c r="C623" s="129"/>
      <c r="D623" s="130"/>
      <c r="E623" s="131"/>
      <c r="F623" s="132"/>
      <c r="G623" s="132"/>
      <c r="H623" s="132" t="str">
        <f>VLOOKUP(H622,VALIDATION!F:G,2,false)</f>
        <v>6207de6b491a9e6912ca5525</v>
      </c>
      <c r="I623" s="133">
        <v>2.62</v>
      </c>
      <c r="J623" s="133">
        <v>1.6</v>
      </c>
      <c r="K623" s="130"/>
      <c r="L623" s="130"/>
      <c r="M623" s="130"/>
      <c r="N623" s="195"/>
      <c r="O623" s="168">
        <v>2.0</v>
      </c>
      <c r="P623" s="169">
        <v>6.0</v>
      </c>
      <c r="Q623" s="294">
        <v>6.0</v>
      </c>
      <c r="R623" s="295">
        <v>2.0</v>
      </c>
      <c r="S623" s="296">
        <v>1.0</v>
      </c>
      <c r="T623" s="297">
        <v>2.0</v>
      </c>
      <c r="U623" s="200"/>
      <c r="V623" s="201"/>
      <c r="W623" s="202"/>
      <c r="X623" s="202"/>
      <c r="Y623" s="206">
        <v>0.0</v>
      </c>
      <c r="Z623" s="204">
        <v>0.0</v>
      </c>
      <c r="AA623" s="205" t="s">
        <v>132</v>
      </c>
      <c r="AB623" s="420"/>
      <c r="AC623" s="142">
        <v>0.940474537037037</v>
      </c>
      <c r="AD623" s="206" t="s">
        <v>179</v>
      </c>
      <c r="AE623" s="207" t="s">
        <v>133</v>
      </c>
      <c r="AF623" s="133" t="s">
        <v>133</v>
      </c>
      <c r="AG623" s="207">
        <v>1.62</v>
      </c>
      <c r="AH623" s="449">
        <v>23.4</v>
      </c>
      <c r="AI623" s="146"/>
      <c r="AJ623" s="144"/>
      <c r="AK623" s="147"/>
      <c r="AL623" s="114"/>
      <c r="AM623" s="211"/>
      <c r="AN623" s="132"/>
      <c r="AO623" s="132"/>
      <c r="AP623" s="149"/>
      <c r="AQ623" s="150"/>
      <c r="AR623" s="149"/>
      <c r="AS623" s="132"/>
      <c r="AT623" s="132"/>
      <c r="AU623" s="132"/>
      <c r="AV623" s="132"/>
      <c r="AW623" s="132"/>
      <c r="AX623" s="132"/>
      <c r="AY623" s="132"/>
      <c r="AZ623" s="132"/>
      <c r="BA623" s="132"/>
      <c r="BB623" s="132"/>
      <c r="BC623" s="132"/>
      <c r="BD623" s="132"/>
      <c r="BE623" s="132"/>
      <c r="BF623" s="132"/>
      <c r="BG623" s="132"/>
      <c r="BH623" s="132"/>
      <c r="BI623" s="132"/>
      <c r="BJ623" s="132"/>
      <c r="BK623" s="132"/>
      <c r="BL623" s="132"/>
      <c r="BM623" s="132"/>
      <c r="BN623" s="132"/>
    </row>
    <row r="624">
      <c r="A624" s="614" t="b">
        <v>0</v>
      </c>
      <c r="B624" s="215"/>
      <c r="C624" s="216"/>
      <c r="D624" s="217"/>
      <c r="E624" s="218"/>
      <c r="F624" s="219"/>
      <c r="G624" s="219"/>
      <c r="H624" s="219"/>
      <c r="I624" s="219"/>
      <c r="J624" s="219"/>
      <c r="K624" s="217"/>
      <c r="L624" s="217"/>
      <c r="M624" s="217"/>
      <c r="N624" s="287"/>
      <c r="O624" s="221">
        <v>2.0</v>
      </c>
      <c r="P624" s="222">
        <v>6.0</v>
      </c>
      <c r="Q624" s="298">
        <v>6.0</v>
      </c>
      <c r="R624" s="299">
        <v>2.0</v>
      </c>
      <c r="S624" s="300">
        <v>2.0</v>
      </c>
      <c r="T624" s="301">
        <v>6.0</v>
      </c>
      <c r="U624" s="227"/>
      <c r="V624" s="228"/>
      <c r="W624" s="229"/>
      <c r="X624" s="229"/>
      <c r="Y624" s="302"/>
      <c r="Z624" s="231"/>
      <c r="AA624" s="232"/>
      <c r="AB624" s="233"/>
      <c r="AC624" s="234"/>
      <c r="AD624" s="235" t="s">
        <v>142</v>
      </c>
      <c r="AE624" s="236"/>
      <c r="AF624" s="237"/>
      <c r="AG624" s="236"/>
      <c r="AH624" s="463"/>
      <c r="AI624" s="390"/>
      <c r="AJ624" s="236"/>
      <c r="AK624" s="391"/>
      <c r="AL624" s="114"/>
      <c r="AM624" s="278"/>
      <c r="AN624" s="98"/>
      <c r="AO624" s="98"/>
      <c r="AP624" s="116"/>
      <c r="AQ624" s="117"/>
      <c r="AR624" s="116"/>
      <c r="AS624" s="98"/>
      <c r="AT624" s="98"/>
      <c r="AU624" s="98"/>
      <c r="AV624" s="98"/>
      <c r="AW624" s="98"/>
      <c r="AX624" s="98"/>
      <c r="AY624" s="98"/>
      <c r="AZ624" s="98"/>
      <c r="BA624" s="98"/>
      <c r="BB624" s="98"/>
      <c r="BC624" s="98"/>
      <c r="BD624" s="98"/>
      <c r="BE624" s="98"/>
      <c r="BF624" s="98"/>
      <c r="BG624" s="98"/>
      <c r="BH624" s="98"/>
      <c r="BI624" s="98"/>
      <c r="BJ624" s="98"/>
      <c r="BK624" s="98"/>
      <c r="BL624" s="98"/>
      <c r="BM624" s="98"/>
      <c r="BN624" s="98"/>
    </row>
    <row r="625">
      <c r="A625" s="485" t="b">
        <v>0</v>
      </c>
      <c r="B625" s="247">
        <v>44611.0</v>
      </c>
      <c r="C625" s="248">
        <v>0.9594212962962962</v>
      </c>
      <c r="D625" s="249" t="s">
        <v>1150</v>
      </c>
      <c r="E625" s="517" t="s">
        <v>16</v>
      </c>
      <c r="F625" s="415" t="s">
        <v>136</v>
      </c>
      <c r="G625" s="415"/>
      <c r="H625" s="251" t="s">
        <v>717</v>
      </c>
      <c r="I625" s="251" t="s">
        <v>309</v>
      </c>
      <c r="J625" s="251" t="s">
        <v>1151</v>
      </c>
      <c r="K625" s="249" t="s">
        <v>1151</v>
      </c>
      <c r="L625" s="249"/>
      <c r="M625" s="249"/>
      <c r="N625" s="286" t="s">
        <v>1152</v>
      </c>
      <c r="O625" s="254">
        <v>2.0</v>
      </c>
      <c r="P625" s="255">
        <v>6.0</v>
      </c>
      <c r="Q625" s="284">
        <v>6.0</v>
      </c>
      <c r="R625" s="285">
        <v>2.0</v>
      </c>
      <c r="S625" s="292">
        <v>1.0</v>
      </c>
      <c r="T625" s="293">
        <v>2.0</v>
      </c>
      <c r="U625" s="174"/>
      <c r="V625" s="175"/>
      <c r="W625" s="176"/>
      <c r="X625" s="176"/>
      <c r="Y625" s="260">
        <v>40.0</v>
      </c>
      <c r="Z625" s="256">
        <v>0.0</v>
      </c>
      <c r="AA625" s="257" t="s">
        <v>132</v>
      </c>
      <c r="AB625" s="401"/>
      <c r="AC625" s="259">
        <v>0.9429282407407408</v>
      </c>
      <c r="AD625" s="260" t="s">
        <v>140</v>
      </c>
      <c r="AE625" s="261" t="s">
        <v>132</v>
      </c>
      <c r="AF625" s="251" t="s">
        <v>166</v>
      </c>
      <c r="AG625" s="261">
        <v>2.18</v>
      </c>
      <c r="AH625" s="464">
        <v>12.71</v>
      </c>
      <c r="AI625" s="263">
        <v>15.0</v>
      </c>
      <c r="AJ625" s="261">
        <v>0.0</v>
      </c>
      <c r="AK625" s="264">
        <v>-0.6</v>
      </c>
      <c r="AL625" s="114"/>
      <c r="AM625" s="265">
        <f>AK625+AM622</f>
        <v>2018.4</v>
      </c>
      <c r="AN625" s="266">
        <f>IF(AM625&gt;AN622,AM625,AN622)</f>
        <v>2083.67</v>
      </c>
      <c r="AO625" s="266">
        <f>AM625-AN625</f>
        <v>-65.27</v>
      </c>
      <c r="AP625" s="267">
        <f>AO625/AN625</f>
        <v>-0.03132453795</v>
      </c>
      <c r="AQ625" s="268">
        <f>AK625/AI625</f>
        <v>-0.04</v>
      </c>
      <c r="AR625" s="149"/>
      <c r="AS625" s="132"/>
      <c r="AT625" s="132"/>
      <c r="AU625" s="132"/>
      <c r="AV625" s="132"/>
      <c r="AW625" s="132"/>
      <c r="AX625" s="132"/>
      <c r="AY625" s="132"/>
      <c r="AZ625" s="132"/>
      <c r="BA625" s="132"/>
      <c r="BB625" s="132"/>
      <c r="BC625" s="132"/>
      <c r="BD625" s="132"/>
      <c r="BE625" s="132"/>
      <c r="BF625" s="132"/>
      <c r="BG625" s="132"/>
      <c r="BH625" s="132"/>
      <c r="BI625" s="132"/>
      <c r="BJ625" s="132"/>
      <c r="BK625" s="132"/>
      <c r="BL625" s="132"/>
      <c r="BM625" s="132"/>
      <c r="BN625" s="132"/>
    </row>
    <row r="626">
      <c r="A626" s="484" t="b">
        <v>0</v>
      </c>
      <c r="B626" s="94"/>
      <c r="C626" s="95"/>
      <c r="D626" s="96"/>
      <c r="E626" s="97"/>
      <c r="F626" s="98"/>
      <c r="G626" s="98"/>
      <c r="H626" s="98" t="str">
        <f>VLOOKUP(H625,VALIDATION!F:G,2,false)</f>
        <v>6207de6b491a9e6912ca5525</v>
      </c>
      <c r="I626" s="99">
        <v>2.62</v>
      </c>
      <c r="J626" s="99">
        <v>1.6</v>
      </c>
      <c r="K626" s="96"/>
      <c r="L626" s="96"/>
      <c r="M626" s="96"/>
      <c r="N626" s="270"/>
      <c r="O626" s="168">
        <v>2.0</v>
      </c>
      <c r="P626" s="169">
        <v>6.0</v>
      </c>
      <c r="Q626" s="294">
        <v>6.0</v>
      </c>
      <c r="R626" s="295">
        <v>2.0</v>
      </c>
      <c r="S626" s="296">
        <v>2.0</v>
      </c>
      <c r="T626" s="297">
        <v>2.0</v>
      </c>
      <c r="U626" s="200"/>
      <c r="V626" s="201"/>
      <c r="W626" s="202"/>
      <c r="X626" s="202"/>
      <c r="Y626" s="273">
        <v>0.0</v>
      </c>
      <c r="Z626" s="271">
        <v>0.0</v>
      </c>
      <c r="AA626" s="272" t="s">
        <v>133</v>
      </c>
      <c r="AB626" s="281"/>
      <c r="AC626" s="108">
        <v>0.9433449074074074</v>
      </c>
      <c r="AD626" s="273" t="s">
        <v>179</v>
      </c>
      <c r="AE626" s="274" t="s">
        <v>132</v>
      </c>
      <c r="AF626" s="99" t="s">
        <v>133</v>
      </c>
      <c r="AG626" s="274">
        <v>2.1</v>
      </c>
      <c r="AH626" s="411">
        <v>13.32</v>
      </c>
      <c r="AI626" s="112"/>
      <c r="AJ626" s="110"/>
      <c r="AK626" s="113"/>
      <c r="AL626" s="114"/>
      <c r="AM626" s="278"/>
      <c r="AN626" s="98"/>
      <c r="AO626" s="98"/>
      <c r="AP626" s="116"/>
      <c r="AQ626" s="117"/>
      <c r="AR626" s="116"/>
      <c r="AS626" s="98"/>
      <c r="AT626" s="98"/>
      <c r="AU626" s="98"/>
      <c r="AV626" s="98"/>
      <c r="AW626" s="98"/>
      <c r="AX626" s="98"/>
      <c r="AY626" s="98"/>
      <c r="AZ626" s="98"/>
      <c r="BA626" s="98"/>
      <c r="BB626" s="98"/>
      <c r="BC626" s="98"/>
      <c r="BD626" s="98"/>
      <c r="BE626" s="98"/>
      <c r="BF626" s="98"/>
      <c r="BG626" s="98"/>
      <c r="BH626" s="98"/>
      <c r="BI626" s="98"/>
      <c r="BJ626" s="98"/>
      <c r="BK626" s="98"/>
      <c r="BL626" s="98"/>
      <c r="BM626" s="98"/>
      <c r="BN626" s="98"/>
    </row>
    <row r="627">
      <c r="A627" s="485" t="b">
        <v>0</v>
      </c>
      <c r="B627" s="313"/>
      <c r="C627" s="314"/>
      <c r="D627" s="315"/>
      <c r="E627" s="316"/>
      <c r="F627" s="317"/>
      <c r="G627" s="317"/>
      <c r="H627" s="317"/>
      <c r="I627" s="317"/>
      <c r="J627" s="317"/>
      <c r="K627" s="315"/>
      <c r="L627" s="315"/>
      <c r="M627" s="315"/>
      <c r="N627" s="383"/>
      <c r="O627" s="221">
        <v>2.0</v>
      </c>
      <c r="P627" s="222">
        <v>6.0</v>
      </c>
      <c r="Q627" s="298">
        <v>6.0</v>
      </c>
      <c r="R627" s="299">
        <v>2.0</v>
      </c>
      <c r="S627" s="300">
        <v>2.0</v>
      </c>
      <c r="T627" s="301">
        <v>6.0</v>
      </c>
      <c r="U627" s="227"/>
      <c r="V627" s="228"/>
      <c r="W627" s="229"/>
      <c r="X627" s="229"/>
      <c r="Y627" s="342"/>
      <c r="Z627" s="323"/>
      <c r="AA627" s="324"/>
      <c r="AB627" s="343"/>
      <c r="AC627" s="326"/>
      <c r="AD627" s="322" t="s">
        <v>142</v>
      </c>
      <c r="AE627" s="327"/>
      <c r="AF627" s="328"/>
      <c r="AG627" s="327"/>
      <c r="AH627" s="444"/>
      <c r="AI627" s="384"/>
      <c r="AJ627" s="327"/>
      <c r="AK627" s="385"/>
      <c r="AL627" s="114"/>
      <c r="AM627" s="211"/>
      <c r="AN627" s="132"/>
      <c r="AO627" s="132"/>
      <c r="AP627" s="149"/>
      <c r="AQ627" s="150"/>
      <c r="AR627" s="149"/>
      <c r="AS627" s="132"/>
      <c r="AT627" s="132"/>
      <c r="AU627" s="132"/>
      <c r="AV627" s="132"/>
      <c r="AW627" s="132"/>
      <c r="AX627" s="132"/>
      <c r="AY627" s="132"/>
      <c r="AZ627" s="132"/>
      <c r="BA627" s="132"/>
      <c r="BB627" s="132"/>
      <c r="BC627" s="132"/>
      <c r="BD627" s="132"/>
      <c r="BE627" s="132"/>
      <c r="BF627" s="132"/>
      <c r="BG627" s="132"/>
      <c r="BH627" s="132"/>
      <c r="BI627" s="132"/>
      <c r="BJ627" s="132"/>
      <c r="BK627" s="132"/>
      <c r="BL627" s="132"/>
      <c r="BM627" s="132"/>
      <c r="BN627" s="132"/>
    </row>
    <row r="628">
      <c r="A628" s="484" t="b">
        <v>0</v>
      </c>
      <c r="B628" s="161">
        <v>44612.0</v>
      </c>
      <c r="C628" s="162">
        <v>0.06909722222222223</v>
      </c>
      <c r="D628" s="163" t="s">
        <v>1153</v>
      </c>
      <c r="E628" s="432" t="s">
        <v>16</v>
      </c>
      <c r="F628" s="409" t="s">
        <v>136</v>
      </c>
      <c r="G628" s="409"/>
      <c r="H628" s="165" t="s">
        <v>717</v>
      </c>
      <c r="I628" s="165" t="s">
        <v>364</v>
      </c>
      <c r="J628" s="165" t="s">
        <v>205</v>
      </c>
      <c r="K628" s="163" t="s">
        <v>364</v>
      </c>
      <c r="L628" s="163"/>
      <c r="M628" s="163"/>
      <c r="N628" s="336" t="s">
        <v>1152</v>
      </c>
      <c r="O628" s="254">
        <v>1.0</v>
      </c>
      <c r="P628" s="255">
        <v>2.0</v>
      </c>
      <c r="Q628" s="170"/>
      <c r="R628" s="171"/>
      <c r="S628" s="172"/>
      <c r="T628" s="173"/>
      <c r="U628" s="174"/>
      <c r="V628" s="175"/>
      <c r="W628" s="176"/>
      <c r="X628" s="176"/>
      <c r="Y628" s="182">
        <v>0.0</v>
      </c>
      <c r="Z628" s="178">
        <v>40.0</v>
      </c>
      <c r="AA628" s="179" t="s">
        <v>133</v>
      </c>
      <c r="AB628" s="544"/>
      <c r="AC628" s="181">
        <v>0.992662037037037</v>
      </c>
      <c r="AD628" s="182" t="s">
        <v>140</v>
      </c>
      <c r="AE628" s="183" t="s">
        <v>133</v>
      </c>
      <c r="AF628" s="165" t="s">
        <v>166</v>
      </c>
      <c r="AG628" s="183">
        <v>1.75</v>
      </c>
      <c r="AH628" s="446">
        <v>20.0</v>
      </c>
      <c r="AI628" s="185">
        <v>15.0</v>
      </c>
      <c r="AJ628" s="183">
        <v>0.0</v>
      </c>
      <c r="AK628" s="186">
        <v>-0.35</v>
      </c>
      <c r="AL628" s="114"/>
      <c r="AM628" s="188">
        <f>AK628+AM625</f>
        <v>2018.05</v>
      </c>
      <c r="AN628" s="189">
        <f>IF(AM628&gt;AN625,AM628,AN625)</f>
        <v>2083.67</v>
      </c>
      <c r="AO628" s="189">
        <f>AM628-AN628</f>
        <v>-65.62</v>
      </c>
      <c r="AP628" s="190">
        <f>AO628/AN628</f>
        <v>-0.03149251081</v>
      </c>
      <c r="AQ628" s="191">
        <f>AK628/AI628</f>
        <v>-0.02333333333</v>
      </c>
      <c r="AR628" s="116"/>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row>
    <row r="629">
      <c r="A629" s="485" t="b">
        <v>0</v>
      </c>
      <c r="B629" s="128"/>
      <c r="C629" s="129"/>
      <c r="D629" s="130"/>
      <c r="E629" s="131"/>
      <c r="F629" s="132"/>
      <c r="G629" s="132"/>
      <c r="H629" s="132" t="str">
        <f>VLOOKUP(H628,VALIDATION!F:G,2,false)</f>
        <v>6207de6b491a9e6912ca5525</v>
      </c>
      <c r="I629" s="133">
        <v>1.51</v>
      </c>
      <c r="J629" s="133">
        <v>2.96</v>
      </c>
      <c r="K629" s="130"/>
      <c r="L629" s="130"/>
      <c r="M629" s="130"/>
      <c r="N629" s="195"/>
      <c r="O629" s="168">
        <v>1.0</v>
      </c>
      <c r="P629" s="169">
        <v>3.0</v>
      </c>
      <c r="Q629" s="196"/>
      <c r="R629" s="197"/>
      <c r="S629" s="198"/>
      <c r="T629" s="199"/>
      <c r="U629" s="200"/>
      <c r="V629" s="201"/>
      <c r="W629" s="202"/>
      <c r="X629" s="202"/>
      <c r="Y629" s="206">
        <v>0.0</v>
      </c>
      <c r="Z629" s="204">
        <v>0.0</v>
      </c>
      <c r="AA629" s="205" t="s">
        <v>132</v>
      </c>
      <c r="AB629" s="420"/>
      <c r="AC629" s="142">
        <v>0.9928356481481482</v>
      </c>
      <c r="AD629" s="206" t="s">
        <v>179</v>
      </c>
      <c r="AE629" s="207" t="s">
        <v>133</v>
      </c>
      <c r="AF629" s="133" t="s">
        <v>133</v>
      </c>
      <c r="AG629" s="207">
        <v>1.72</v>
      </c>
      <c r="AH629" s="449">
        <v>20.35</v>
      </c>
      <c r="AI629" s="146"/>
      <c r="AJ629" s="144"/>
      <c r="AK629" s="147"/>
      <c r="AL629" s="114"/>
      <c r="AM629" s="211"/>
      <c r="AN629" s="132"/>
      <c r="AO629" s="132"/>
      <c r="AP629" s="149"/>
      <c r="AQ629" s="150"/>
      <c r="AR629" s="149"/>
      <c r="AS629" s="132"/>
      <c r="AT629" s="132"/>
      <c r="AU629" s="132"/>
      <c r="AV629" s="132"/>
      <c r="AW629" s="132"/>
      <c r="AX629" s="132"/>
      <c r="AY629" s="132"/>
      <c r="AZ629" s="132"/>
      <c r="BA629" s="132"/>
      <c r="BB629" s="132"/>
      <c r="BC629" s="132"/>
      <c r="BD629" s="132"/>
      <c r="BE629" s="132"/>
      <c r="BF629" s="132"/>
      <c r="BG629" s="132"/>
      <c r="BH629" s="132"/>
      <c r="BI629" s="132"/>
      <c r="BJ629" s="132"/>
      <c r="BK629" s="132"/>
      <c r="BL629" s="132"/>
      <c r="BM629" s="132"/>
      <c r="BN629" s="132"/>
    </row>
    <row r="630">
      <c r="A630" s="484" t="b">
        <v>0</v>
      </c>
      <c r="B630" s="215"/>
      <c r="C630" s="216"/>
      <c r="D630" s="217"/>
      <c r="E630" s="218"/>
      <c r="F630" s="219"/>
      <c r="G630" s="219"/>
      <c r="H630" s="219"/>
      <c r="I630" s="219"/>
      <c r="J630" s="219"/>
      <c r="K630" s="217"/>
      <c r="L630" s="217"/>
      <c r="M630" s="217"/>
      <c r="N630" s="287"/>
      <c r="O630" s="338">
        <v>7.0</v>
      </c>
      <c r="P630" s="339">
        <v>6.0</v>
      </c>
      <c r="Q630" s="340">
        <v>6.0</v>
      </c>
      <c r="R630" s="341">
        <v>3.0</v>
      </c>
      <c r="S630" s="225"/>
      <c r="T630" s="226"/>
      <c r="U630" s="227"/>
      <c r="V630" s="228"/>
      <c r="W630" s="229"/>
      <c r="X630" s="229"/>
      <c r="Y630" s="302"/>
      <c r="Z630" s="231"/>
      <c r="AA630" s="232"/>
      <c r="AB630" s="233"/>
      <c r="AC630" s="234"/>
      <c r="AD630" s="235" t="s">
        <v>142</v>
      </c>
      <c r="AE630" s="236"/>
      <c r="AF630" s="237"/>
      <c r="AG630" s="236"/>
      <c r="AH630" s="463"/>
      <c r="AI630" s="390"/>
      <c r="AJ630" s="236"/>
      <c r="AK630" s="391"/>
      <c r="AL630" s="114"/>
      <c r="AM630" s="278"/>
      <c r="AN630" s="98"/>
      <c r="AO630" s="98"/>
      <c r="AP630" s="116"/>
      <c r="AQ630" s="117"/>
      <c r="AR630" s="116"/>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row>
    <row r="631">
      <c r="A631" s="485" t="b">
        <v>0</v>
      </c>
      <c r="B631" s="247">
        <v>44612.0</v>
      </c>
      <c r="C631" s="248">
        <v>0.06909722222222223</v>
      </c>
      <c r="D631" s="249" t="s">
        <v>1153</v>
      </c>
      <c r="E631" s="517" t="s">
        <v>16</v>
      </c>
      <c r="F631" s="415" t="s">
        <v>136</v>
      </c>
      <c r="G631" s="415"/>
      <c r="H631" s="251" t="s">
        <v>717</v>
      </c>
      <c r="I631" s="251" t="s">
        <v>364</v>
      </c>
      <c r="J631" s="251" t="s">
        <v>205</v>
      </c>
      <c r="K631" s="249" t="s">
        <v>364</v>
      </c>
      <c r="L631" s="249"/>
      <c r="M631" s="249"/>
      <c r="N631" s="286" t="s">
        <v>1152</v>
      </c>
      <c r="O631" s="254">
        <v>1.0</v>
      </c>
      <c r="P631" s="255">
        <v>3.0</v>
      </c>
      <c r="Q631" s="170"/>
      <c r="R631" s="171"/>
      <c r="S631" s="172"/>
      <c r="T631" s="173"/>
      <c r="U631" s="174"/>
      <c r="V631" s="175"/>
      <c r="W631" s="176"/>
      <c r="X631" s="176"/>
      <c r="Y631" s="260">
        <v>40.0</v>
      </c>
      <c r="Z631" s="256">
        <v>0.0</v>
      </c>
      <c r="AA631" s="257" t="s">
        <v>132</v>
      </c>
      <c r="AB631" s="401"/>
      <c r="AC631" s="259">
        <v>0.9942824074074074</v>
      </c>
      <c r="AD631" s="260" t="s">
        <v>140</v>
      </c>
      <c r="AE631" s="261" t="s">
        <v>132</v>
      </c>
      <c r="AF631" s="251" t="s">
        <v>166</v>
      </c>
      <c r="AG631" s="261">
        <v>2.08</v>
      </c>
      <c r="AH631" s="464">
        <v>13.88</v>
      </c>
      <c r="AI631" s="263">
        <v>15.0</v>
      </c>
      <c r="AJ631" s="261">
        <v>0.0</v>
      </c>
      <c r="AK631" s="264">
        <v>0.39</v>
      </c>
      <c r="AL631" s="114"/>
      <c r="AM631" s="265">
        <f>AK631+AM628</f>
        <v>2018.44</v>
      </c>
      <c r="AN631" s="266">
        <f>IF(AM631&gt;AN628,AM631,AN628)</f>
        <v>2083.67</v>
      </c>
      <c r="AO631" s="266">
        <f>AM631-AN631</f>
        <v>-65.23</v>
      </c>
      <c r="AP631" s="267">
        <f>AO631/AN631</f>
        <v>-0.03130534106</v>
      </c>
      <c r="AQ631" s="268">
        <f>AK631/AI631</f>
        <v>0.026</v>
      </c>
      <c r="AR631" s="149"/>
      <c r="AS631" s="132"/>
      <c r="AT631" s="132"/>
      <c r="AU631" s="132"/>
      <c r="AV631" s="132"/>
      <c r="AW631" s="132"/>
      <c r="AX631" s="132"/>
      <c r="AY631" s="132"/>
      <c r="AZ631" s="132"/>
      <c r="BA631" s="132"/>
      <c r="BB631" s="132"/>
      <c r="BC631" s="132"/>
      <c r="BD631" s="132"/>
      <c r="BE631" s="132"/>
      <c r="BF631" s="132"/>
      <c r="BG631" s="132"/>
      <c r="BH631" s="132"/>
      <c r="BI631" s="132"/>
      <c r="BJ631" s="132"/>
      <c r="BK631" s="132"/>
      <c r="BL631" s="132"/>
      <c r="BM631" s="132"/>
      <c r="BN631" s="132"/>
    </row>
    <row r="632">
      <c r="A632" s="484" t="b">
        <v>0</v>
      </c>
      <c r="B632" s="94"/>
      <c r="C632" s="95"/>
      <c r="D632" s="96"/>
      <c r="E632" s="97"/>
      <c r="F632" s="98"/>
      <c r="G632" s="98"/>
      <c r="H632" s="98" t="str">
        <f>VLOOKUP(H631,VALIDATION!F:G,2,false)</f>
        <v>6207de6b491a9e6912ca5525</v>
      </c>
      <c r="I632" s="99">
        <v>1.51</v>
      </c>
      <c r="J632" s="99">
        <v>2.96</v>
      </c>
      <c r="K632" s="96"/>
      <c r="L632" s="96"/>
      <c r="M632" s="96"/>
      <c r="N632" s="270"/>
      <c r="O632" s="168">
        <v>2.0</v>
      </c>
      <c r="P632" s="169">
        <v>3.0</v>
      </c>
      <c r="Q632" s="196"/>
      <c r="R632" s="197"/>
      <c r="S632" s="198"/>
      <c r="T632" s="199"/>
      <c r="U632" s="200"/>
      <c r="V632" s="201"/>
      <c r="W632" s="202"/>
      <c r="X632" s="202"/>
      <c r="Y632" s="273">
        <v>0.0</v>
      </c>
      <c r="Z632" s="271">
        <v>0.0</v>
      </c>
      <c r="AA632" s="272" t="s">
        <v>133</v>
      </c>
      <c r="AB632" s="281"/>
      <c r="AC632" s="108">
        <v>0.9954976851851852</v>
      </c>
      <c r="AD632" s="273" t="s">
        <v>179</v>
      </c>
      <c r="AE632" s="274" t="s">
        <v>132</v>
      </c>
      <c r="AF632" s="99" t="s">
        <v>133</v>
      </c>
      <c r="AG632" s="274">
        <v>2.14</v>
      </c>
      <c r="AH632" s="411">
        <v>13.49</v>
      </c>
      <c r="AI632" s="112"/>
      <c r="AJ632" s="110"/>
      <c r="AK632" s="113"/>
      <c r="AL632" s="114"/>
      <c r="AM632" s="278"/>
      <c r="AN632" s="98"/>
      <c r="AO632" s="98"/>
      <c r="AP632" s="116"/>
      <c r="AQ632" s="117"/>
      <c r="AR632" s="116"/>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row>
    <row r="633">
      <c r="A633" s="485" t="b">
        <v>0</v>
      </c>
      <c r="B633" s="313"/>
      <c r="C633" s="314"/>
      <c r="D633" s="315"/>
      <c r="E633" s="316"/>
      <c r="F633" s="317"/>
      <c r="G633" s="317"/>
      <c r="H633" s="317"/>
      <c r="I633" s="317"/>
      <c r="J633" s="317"/>
      <c r="K633" s="315"/>
      <c r="L633" s="315"/>
      <c r="M633" s="315"/>
      <c r="N633" s="383"/>
      <c r="O633" s="338">
        <v>7.0</v>
      </c>
      <c r="P633" s="339">
        <v>6.0</v>
      </c>
      <c r="Q633" s="340">
        <v>6.0</v>
      </c>
      <c r="R633" s="341">
        <v>3.0</v>
      </c>
      <c r="S633" s="225"/>
      <c r="T633" s="226"/>
      <c r="U633" s="227"/>
      <c r="V633" s="228"/>
      <c r="W633" s="229"/>
      <c r="X633" s="229"/>
      <c r="Y633" s="342"/>
      <c r="Z633" s="323"/>
      <c r="AA633" s="324"/>
      <c r="AB633" s="343"/>
      <c r="AC633" s="326"/>
      <c r="AD633" s="322" t="s">
        <v>142</v>
      </c>
      <c r="AE633" s="327"/>
      <c r="AF633" s="328"/>
      <c r="AG633" s="327"/>
      <c r="AH633" s="444"/>
      <c r="AI633" s="384"/>
      <c r="AJ633" s="327"/>
      <c r="AK633" s="385"/>
      <c r="AL633" s="114"/>
      <c r="AM633" s="211"/>
      <c r="AN633" s="132"/>
      <c r="AO633" s="132"/>
      <c r="AP633" s="149"/>
      <c r="AQ633" s="150"/>
      <c r="AR633" s="149"/>
      <c r="AS633" s="132"/>
      <c r="AT633" s="132"/>
      <c r="AU633" s="132"/>
      <c r="AV633" s="132"/>
      <c r="AW633" s="132"/>
      <c r="AX633" s="132"/>
      <c r="AY633" s="132"/>
      <c r="AZ633" s="132"/>
      <c r="BA633" s="132"/>
      <c r="BB633" s="132"/>
      <c r="BC633" s="132"/>
      <c r="BD633" s="132"/>
      <c r="BE633" s="132"/>
      <c r="BF633" s="132"/>
      <c r="BG633" s="132"/>
      <c r="BH633" s="132"/>
      <c r="BI633" s="132"/>
      <c r="BJ633" s="132"/>
      <c r="BK633" s="132"/>
      <c r="BL633" s="132"/>
      <c r="BM633" s="132"/>
      <c r="BN633" s="132"/>
    </row>
    <row r="634">
      <c r="A634" s="484" t="b">
        <v>0</v>
      </c>
      <c r="B634" s="161">
        <v>44612.0</v>
      </c>
      <c r="C634" s="162">
        <v>0.06909722222222223</v>
      </c>
      <c r="D634" s="163" t="s">
        <v>1153</v>
      </c>
      <c r="E634" s="432" t="s">
        <v>16</v>
      </c>
      <c r="F634" s="409" t="s">
        <v>136</v>
      </c>
      <c r="G634" s="409"/>
      <c r="H634" s="165" t="s">
        <v>717</v>
      </c>
      <c r="I634" s="165" t="s">
        <v>364</v>
      </c>
      <c r="J634" s="165" t="s">
        <v>205</v>
      </c>
      <c r="K634" s="163" t="s">
        <v>364</v>
      </c>
      <c r="L634" s="163"/>
      <c r="M634" s="163"/>
      <c r="N634" s="336" t="s">
        <v>1154</v>
      </c>
      <c r="O634" s="254">
        <v>2.0</v>
      </c>
      <c r="P634" s="255">
        <v>3.0</v>
      </c>
      <c r="Q634" s="170"/>
      <c r="R634" s="171"/>
      <c r="S634" s="172"/>
      <c r="T634" s="173"/>
      <c r="U634" s="174"/>
      <c r="V634" s="175"/>
      <c r="W634" s="176"/>
      <c r="X634" s="176"/>
      <c r="Y634" s="182">
        <v>0.0</v>
      </c>
      <c r="Z634" s="178">
        <v>30.0</v>
      </c>
      <c r="AA634" s="179" t="s">
        <v>133</v>
      </c>
      <c r="AB634" s="544"/>
      <c r="AC634" s="181">
        <v>0.9988425925925926</v>
      </c>
      <c r="AD634" s="182" t="s">
        <v>140</v>
      </c>
      <c r="AE634" s="183" t="s">
        <v>133</v>
      </c>
      <c r="AF634" s="165" t="s">
        <v>166</v>
      </c>
      <c r="AG634" s="183">
        <v>1.74</v>
      </c>
      <c r="AH634" s="446">
        <v>20.27</v>
      </c>
      <c r="AI634" s="185">
        <v>15.0</v>
      </c>
      <c r="AJ634" s="183">
        <v>0.0</v>
      </c>
      <c r="AK634" s="186">
        <v>-0.85</v>
      </c>
      <c r="AL634" s="114"/>
      <c r="AM634" s="188">
        <f>AK634+AM631</f>
        <v>2017.59</v>
      </c>
      <c r="AN634" s="189">
        <f>IF(AM634&gt;AN631,AM634,AN631)</f>
        <v>2083.67</v>
      </c>
      <c r="AO634" s="189">
        <f>AM634-AN634</f>
        <v>-66.08</v>
      </c>
      <c r="AP634" s="190">
        <f>AO634/AN634</f>
        <v>-0.03171327513</v>
      </c>
      <c r="AQ634" s="191">
        <f>AK634/AI634</f>
        <v>-0.05666666667</v>
      </c>
      <c r="AR634" s="116"/>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row>
    <row r="635">
      <c r="A635" s="485" t="b">
        <v>0</v>
      </c>
      <c r="B635" s="128"/>
      <c r="C635" s="129"/>
      <c r="D635" s="130"/>
      <c r="E635" s="131"/>
      <c r="F635" s="132"/>
      <c r="G635" s="132"/>
      <c r="H635" s="132" t="str">
        <f>VLOOKUP(H634,VALIDATION!F:G,2,false)</f>
        <v>6207de6b491a9e6912ca5525</v>
      </c>
      <c r="I635" s="133">
        <v>1.51</v>
      </c>
      <c r="J635" s="133">
        <v>2.96</v>
      </c>
      <c r="K635" s="130"/>
      <c r="L635" s="130"/>
      <c r="M635" s="130"/>
      <c r="N635" s="195"/>
      <c r="O635" s="168">
        <v>2.0</v>
      </c>
      <c r="P635" s="169">
        <v>4.0</v>
      </c>
      <c r="Q635" s="196"/>
      <c r="R635" s="197"/>
      <c r="S635" s="198"/>
      <c r="T635" s="199"/>
      <c r="U635" s="200"/>
      <c r="V635" s="201"/>
      <c r="W635" s="202"/>
      <c r="X635" s="202"/>
      <c r="Y635" s="206">
        <v>0.0</v>
      </c>
      <c r="Z635" s="204">
        <v>0.0</v>
      </c>
      <c r="AA635" s="140"/>
      <c r="AB635" s="420"/>
      <c r="AC635" s="142">
        <v>0.999525462962963</v>
      </c>
      <c r="AD635" s="206" t="s">
        <v>179</v>
      </c>
      <c r="AE635" s="207" t="s">
        <v>133</v>
      </c>
      <c r="AF635" s="133" t="s">
        <v>133</v>
      </c>
      <c r="AG635" s="207">
        <v>1.67</v>
      </c>
      <c r="AH635" s="449">
        <v>21.12</v>
      </c>
      <c r="AI635" s="146"/>
      <c r="AJ635" s="144"/>
      <c r="AK635" s="147"/>
      <c r="AL635" s="114"/>
      <c r="AM635" s="211"/>
      <c r="AN635" s="132"/>
      <c r="AO635" s="132"/>
      <c r="AP635" s="149"/>
      <c r="AQ635" s="150"/>
      <c r="AR635" s="149"/>
      <c r="AS635" s="132"/>
      <c r="AT635" s="132"/>
      <c r="AU635" s="132"/>
      <c r="AV635" s="132"/>
      <c r="AW635" s="132"/>
      <c r="AX635" s="132"/>
      <c r="AY635" s="132"/>
      <c r="AZ635" s="132"/>
      <c r="BA635" s="132"/>
      <c r="BB635" s="132"/>
      <c r="BC635" s="132"/>
      <c r="BD635" s="132"/>
      <c r="BE635" s="132"/>
      <c r="BF635" s="132"/>
      <c r="BG635" s="132"/>
      <c r="BH635" s="132"/>
      <c r="BI635" s="132"/>
      <c r="BJ635" s="132"/>
      <c r="BK635" s="132"/>
      <c r="BL635" s="132"/>
      <c r="BM635" s="132"/>
      <c r="BN635" s="132"/>
    </row>
    <row r="636">
      <c r="A636" s="484" t="b">
        <v>0</v>
      </c>
      <c r="B636" s="215"/>
      <c r="C636" s="216"/>
      <c r="D636" s="217"/>
      <c r="E636" s="218"/>
      <c r="F636" s="219"/>
      <c r="G636" s="219"/>
      <c r="H636" s="219"/>
      <c r="I636" s="219"/>
      <c r="J636" s="219"/>
      <c r="K636" s="217"/>
      <c r="L636" s="217"/>
      <c r="M636" s="217"/>
      <c r="N636" s="287"/>
      <c r="O636" s="338">
        <v>7.0</v>
      </c>
      <c r="P636" s="339">
        <v>6.0</v>
      </c>
      <c r="Q636" s="340">
        <v>6.0</v>
      </c>
      <c r="R636" s="341">
        <v>3.0</v>
      </c>
      <c r="S636" s="225"/>
      <c r="T636" s="226"/>
      <c r="U636" s="227"/>
      <c r="V636" s="228"/>
      <c r="W636" s="229"/>
      <c r="X636" s="229"/>
      <c r="Y636" s="302"/>
      <c r="Z636" s="231"/>
      <c r="AA636" s="232"/>
      <c r="AB636" s="233"/>
      <c r="AC636" s="234"/>
      <c r="AD636" s="235" t="s">
        <v>142</v>
      </c>
      <c r="AE636" s="236"/>
      <c r="AF636" s="237"/>
      <c r="AG636" s="236"/>
      <c r="AH636" s="463"/>
      <c r="AI636" s="390"/>
      <c r="AJ636" s="236"/>
      <c r="AK636" s="391"/>
      <c r="AL636" s="114"/>
      <c r="AM636" s="278"/>
      <c r="AN636" s="98"/>
      <c r="AO636" s="98"/>
      <c r="AP636" s="116"/>
      <c r="AQ636" s="117"/>
      <c r="AR636" s="116"/>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row>
    <row r="637">
      <c r="A637" s="485" t="b">
        <v>0</v>
      </c>
      <c r="B637" s="247">
        <v>44612.0</v>
      </c>
      <c r="C637" s="248">
        <v>0.06909722222222223</v>
      </c>
      <c r="D637" s="249" t="s">
        <v>1153</v>
      </c>
      <c r="E637" s="517" t="s">
        <v>16</v>
      </c>
      <c r="F637" s="415" t="s">
        <v>136</v>
      </c>
      <c r="G637" s="251" t="s">
        <v>42</v>
      </c>
      <c r="H637" s="251" t="s">
        <v>717</v>
      </c>
      <c r="I637" s="251" t="s">
        <v>364</v>
      </c>
      <c r="J637" s="251" t="s">
        <v>205</v>
      </c>
      <c r="K637" s="249" t="s">
        <v>364</v>
      </c>
      <c r="L637" s="249"/>
      <c r="M637" s="249"/>
      <c r="N637" s="286" t="s">
        <v>1155</v>
      </c>
      <c r="O637" s="254">
        <v>4.0</v>
      </c>
      <c r="P637" s="255">
        <v>5.0</v>
      </c>
      <c r="Q637" s="170"/>
      <c r="R637" s="171"/>
      <c r="S637" s="172"/>
      <c r="T637" s="173"/>
      <c r="U637" s="174"/>
      <c r="V637" s="175"/>
      <c r="W637" s="176"/>
      <c r="X637" s="176"/>
      <c r="Y637" s="260">
        <v>30.0</v>
      </c>
      <c r="Z637" s="256">
        <v>40.0</v>
      </c>
      <c r="AA637" s="257" t="s">
        <v>133</v>
      </c>
      <c r="AB637" s="401"/>
      <c r="AC637" s="259">
        <v>0.022534722222222223</v>
      </c>
      <c r="AD637" s="260" t="s">
        <v>140</v>
      </c>
      <c r="AE637" s="261" t="s">
        <v>133</v>
      </c>
      <c r="AF637" s="251" t="s">
        <v>166</v>
      </c>
      <c r="AG637" s="261">
        <v>1.53</v>
      </c>
      <c r="AH637" s="464">
        <v>28.3</v>
      </c>
      <c r="AI637" s="263">
        <v>15.0</v>
      </c>
      <c r="AJ637" s="261">
        <v>0.3</v>
      </c>
      <c r="AK637" s="264">
        <v>15.05</v>
      </c>
      <c r="AL637" s="114"/>
      <c r="AM637" s="265">
        <f>AK637+AM634</f>
        <v>2032.64</v>
      </c>
      <c r="AN637" s="266">
        <f>IF(AM637&gt;AN634,AM637,AN634)</f>
        <v>2083.67</v>
      </c>
      <c r="AO637" s="266">
        <f>AM637-AN637</f>
        <v>-51.03</v>
      </c>
      <c r="AP637" s="267">
        <f>AO637/AN637</f>
        <v>-0.02449044234</v>
      </c>
      <c r="AQ637" s="268">
        <f>AK637/AI637</f>
        <v>1.003333333</v>
      </c>
      <c r="AR637" s="149"/>
      <c r="AS637" s="132"/>
      <c r="AT637" s="132"/>
      <c r="AU637" s="132"/>
      <c r="AV637" s="132"/>
      <c r="AW637" s="132"/>
      <c r="AX637" s="132"/>
      <c r="AY637" s="132"/>
      <c r="AZ637" s="132"/>
      <c r="BA637" s="132"/>
      <c r="BB637" s="132"/>
      <c r="BC637" s="132"/>
      <c r="BD637" s="132"/>
      <c r="BE637" s="132"/>
      <c r="BF637" s="132"/>
      <c r="BG637" s="132"/>
      <c r="BH637" s="132"/>
      <c r="BI637" s="132"/>
      <c r="BJ637" s="132"/>
      <c r="BK637" s="132"/>
      <c r="BL637" s="132"/>
      <c r="BM637" s="132"/>
      <c r="BN637" s="132"/>
    </row>
    <row r="638">
      <c r="A638" s="484" t="b">
        <v>0</v>
      </c>
      <c r="B638" s="94"/>
      <c r="C638" s="95"/>
      <c r="D638" s="96"/>
      <c r="E638" s="97"/>
      <c r="F638" s="98"/>
      <c r="G638" s="98"/>
      <c r="H638" s="98" t="str">
        <f>VLOOKUP(H637,VALIDATION!F:G,2,false)</f>
        <v>6207de6b491a9e6912ca5525</v>
      </c>
      <c r="I638" s="99">
        <v>1.51</v>
      </c>
      <c r="J638" s="99">
        <v>2.96</v>
      </c>
      <c r="K638" s="96"/>
      <c r="L638" s="96"/>
      <c r="M638" s="96"/>
      <c r="N638" s="270"/>
      <c r="O638" s="168">
        <v>5.0</v>
      </c>
      <c r="P638" s="169">
        <v>5.0</v>
      </c>
      <c r="Q638" s="196"/>
      <c r="R638" s="197"/>
      <c r="S638" s="198"/>
      <c r="T638" s="199"/>
      <c r="U638" s="200"/>
      <c r="V638" s="201"/>
      <c r="W638" s="202"/>
      <c r="X638" s="202"/>
      <c r="Y638" s="273">
        <v>15.0</v>
      </c>
      <c r="Z638" s="271">
        <v>15.0</v>
      </c>
      <c r="AA638" s="272" t="s">
        <v>132</v>
      </c>
      <c r="AB638" s="281"/>
      <c r="AC638" s="108">
        <v>0.025625</v>
      </c>
      <c r="AD638" s="273" t="s">
        <v>165</v>
      </c>
      <c r="AE638" s="274" t="s">
        <v>133</v>
      </c>
      <c r="AF638" s="99" t="s">
        <v>133</v>
      </c>
      <c r="AG638" s="274">
        <v>2.28</v>
      </c>
      <c r="AH638" s="411">
        <v>3.9</v>
      </c>
      <c r="AI638" s="112"/>
      <c r="AJ638" s="110"/>
      <c r="AK638" s="113"/>
      <c r="AL638" s="114"/>
      <c r="AM638" s="278"/>
      <c r="AN638" s="98"/>
      <c r="AO638" s="98"/>
      <c r="AP638" s="116"/>
      <c r="AQ638" s="117"/>
      <c r="AR638" s="116"/>
      <c r="AS638" s="98"/>
      <c r="AT638" s="98"/>
      <c r="AU638" s="98"/>
      <c r="AV638" s="98"/>
      <c r="AW638" s="98"/>
      <c r="AX638" s="98"/>
      <c r="AY638" s="98"/>
      <c r="AZ638" s="98"/>
      <c r="BA638" s="98"/>
      <c r="BB638" s="98"/>
      <c r="BC638" s="98"/>
      <c r="BD638" s="98"/>
      <c r="BE638" s="98"/>
      <c r="BF638" s="98"/>
      <c r="BG638" s="98"/>
      <c r="BH638" s="98"/>
      <c r="BI638" s="98"/>
      <c r="BJ638" s="98"/>
      <c r="BK638" s="98"/>
      <c r="BL638" s="98"/>
      <c r="BM638" s="98"/>
      <c r="BN638" s="98"/>
    </row>
    <row r="639">
      <c r="A639" s="485" t="b">
        <v>0</v>
      </c>
      <c r="B639" s="128"/>
      <c r="C639" s="129"/>
      <c r="D639" s="130"/>
      <c r="E639" s="131"/>
      <c r="F639" s="132"/>
      <c r="G639" s="132"/>
      <c r="H639" s="132"/>
      <c r="I639" s="132"/>
      <c r="J639" s="132"/>
      <c r="K639" s="130"/>
      <c r="L639" s="130"/>
      <c r="M639" s="130"/>
      <c r="N639" s="195"/>
      <c r="O639" s="168">
        <v>5.0</v>
      </c>
      <c r="P639" s="169">
        <v>5.0</v>
      </c>
      <c r="Q639" s="196"/>
      <c r="R639" s="197"/>
      <c r="S639" s="198"/>
      <c r="T639" s="199"/>
      <c r="U639" s="200"/>
      <c r="V639" s="201"/>
      <c r="W639" s="202"/>
      <c r="X639" s="202"/>
      <c r="Y639" s="206">
        <v>40.0</v>
      </c>
      <c r="Z639" s="204">
        <v>15.0</v>
      </c>
      <c r="AA639" s="205" t="s">
        <v>132</v>
      </c>
      <c r="AB639" s="420"/>
      <c r="AC639" s="142">
        <v>0.026400462962962962</v>
      </c>
      <c r="AD639" s="206" t="s">
        <v>165</v>
      </c>
      <c r="AE639" s="207" t="s">
        <v>133</v>
      </c>
      <c r="AF639" s="133" t="s">
        <v>133</v>
      </c>
      <c r="AG639" s="207">
        <v>2.84</v>
      </c>
      <c r="AH639" s="449">
        <v>2.71</v>
      </c>
      <c r="AI639" s="146"/>
      <c r="AJ639" s="144"/>
      <c r="AK639" s="147"/>
      <c r="AL639" s="114"/>
      <c r="AM639" s="211"/>
      <c r="AN639" s="132"/>
      <c r="AO639" s="132"/>
      <c r="AP639" s="149"/>
      <c r="AQ639" s="150"/>
      <c r="AR639" s="149"/>
      <c r="AS639" s="132"/>
      <c r="AT639" s="132"/>
      <c r="AU639" s="132"/>
      <c r="AV639" s="132"/>
      <c r="AW639" s="132"/>
      <c r="AX639" s="132"/>
      <c r="AY639" s="132"/>
      <c r="AZ639" s="132"/>
      <c r="BA639" s="132"/>
      <c r="BB639" s="132"/>
      <c r="BC639" s="132"/>
      <c r="BD639" s="132"/>
      <c r="BE639" s="132"/>
      <c r="BF639" s="132"/>
      <c r="BG639" s="132"/>
      <c r="BH639" s="132"/>
      <c r="BI639" s="132"/>
      <c r="BJ639" s="132"/>
      <c r="BK639" s="132"/>
      <c r="BL639" s="132"/>
      <c r="BM639" s="132"/>
      <c r="BN639" s="132"/>
    </row>
    <row r="640">
      <c r="A640" s="484" t="b">
        <v>0</v>
      </c>
      <c r="B640" s="94"/>
      <c r="C640" s="95"/>
      <c r="D640" s="96"/>
      <c r="E640" s="97"/>
      <c r="F640" s="98"/>
      <c r="G640" s="98"/>
      <c r="H640" s="98"/>
      <c r="I640" s="98"/>
      <c r="J640" s="98"/>
      <c r="K640" s="96"/>
      <c r="L640" s="96"/>
      <c r="M640" s="96"/>
      <c r="N640" s="270"/>
      <c r="O640" s="168">
        <v>7.0</v>
      </c>
      <c r="P640" s="169">
        <v>6.0</v>
      </c>
      <c r="Q640" s="196"/>
      <c r="R640" s="197"/>
      <c r="S640" s="198"/>
      <c r="T640" s="199"/>
      <c r="U640" s="200"/>
      <c r="V640" s="201"/>
      <c r="W640" s="202"/>
      <c r="X640" s="202"/>
      <c r="Y640" s="273">
        <v>0.0</v>
      </c>
      <c r="Z640" s="271">
        <v>0.0</v>
      </c>
      <c r="AA640" s="272" t="s">
        <v>133</v>
      </c>
      <c r="AB640" s="281"/>
      <c r="AC640" s="108">
        <v>0.037349537037037035</v>
      </c>
      <c r="AD640" s="273" t="s">
        <v>179</v>
      </c>
      <c r="AE640" s="274" t="s">
        <v>133</v>
      </c>
      <c r="AF640" s="99" t="s">
        <v>133</v>
      </c>
      <c r="AG640" s="274">
        <v>4.2</v>
      </c>
      <c r="AH640" s="411">
        <v>6.36</v>
      </c>
      <c r="AI640" s="112"/>
      <c r="AJ640" s="110"/>
      <c r="AK640" s="113"/>
      <c r="AL640" s="114"/>
      <c r="AM640" s="278"/>
      <c r="AN640" s="98"/>
      <c r="AO640" s="98"/>
      <c r="AP640" s="116"/>
      <c r="AQ640" s="117"/>
      <c r="AR640" s="116"/>
      <c r="AS640" s="98"/>
      <c r="AT640" s="98"/>
      <c r="AU640" s="98"/>
      <c r="AV640" s="98"/>
      <c r="AW640" s="98"/>
      <c r="AX640" s="98"/>
      <c r="AY640" s="98"/>
      <c r="AZ640" s="98"/>
      <c r="BA640" s="98"/>
      <c r="BB640" s="98"/>
      <c r="BC640" s="98"/>
      <c r="BD640" s="98"/>
      <c r="BE640" s="98"/>
      <c r="BF640" s="98"/>
      <c r="BG640" s="98"/>
      <c r="BH640" s="98"/>
      <c r="BI640" s="98"/>
      <c r="BJ640" s="98"/>
      <c r="BK640" s="98"/>
      <c r="BL640" s="98"/>
      <c r="BM640" s="98"/>
      <c r="BN640" s="98"/>
    </row>
    <row r="641">
      <c r="A641" s="485" t="b">
        <v>0</v>
      </c>
      <c r="B641" s="313"/>
      <c r="C641" s="314"/>
      <c r="D641" s="315"/>
      <c r="E641" s="316"/>
      <c r="F641" s="317"/>
      <c r="G641" s="317"/>
      <c r="H641" s="317"/>
      <c r="I641" s="317"/>
      <c r="J641" s="317"/>
      <c r="K641" s="315"/>
      <c r="L641" s="315"/>
      <c r="M641" s="315"/>
      <c r="N641" s="383"/>
      <c r="O641" s="338">
        <v>7.0</v>
      </c>
      <c r="P641" s="339">
        <v>6.0</v>
      </c>
      <c r="Q641" s="340">
        <v>6.0</v>
      </c>
      <c r="R641" s="341">
        <v>3.0</v>
      </c>
      <c r="S641" s="225"/>
      <c r="T641" s="226"/>
      <c r="U641" s="227"/>
      <c r="V641" s="228"/>
      <c r="W641" s="229"/>
      <c r="X641" s="229"/>
      <c r="Y641" s="342"/>
      <c r="Z641" s="323"/>
      <c r="AA641" s="324"/>
      <c r="AB641" s="343"/>
      <c r="AC641" s="326"/>
      <c r="AD641" s="322" t="s">
        <v>142</v>
      </c>
      <c r="AE641" s="327"/>
      <c r="AF641" s="328"/>
      <c r="AG641" s="327"/>
      <c r="AH641" s="444"/>
      <c r="AI641" s="384"/>
      <c r="AJ641" s="327"/>
      <c r="AK641" s="385"/>
      <c r="AL641" s="114"/>
      <c r="AM641" s="211"/>
      <c r="AN641" s="132"/>
      <c r="AO641" s="132"/>
      <c r="AP641" s="149"/>
      <c r="AQ641" s="150"/>
      <c r="AR641" s="149"/>
      <c r="AS641" s="132"/>
      <c r="AT641" s="132"/>
      <c r="AU641" s="132"/>
      <c r="AV641" s="132"/>
      <c r="AW641" s="132"/>
      <c r="AX641" s="132"/>
      <c r="AY641" s="132"/>
      <c r="AZ641" s="132"/>
      <c r="BA641" s="132"/>
      <c r="BB641" s="132"/>
      <c r="BC641" s="132"/>
      <c r="BD641" s="132"/>
      <c r="BE641" s="132"/>
      <c r="BF641" s="132"/>
      <c r="BG641" s="132"/>
      <c r="BH641" s="132"/>
      <c r="BI641" s="132"/>
      <c r="BJ641" s="132"/>
      <c r="BK641" s="132"/>
      <c r="BL641" s="132"/>
      <c r="BM641" s="132"/>
      <c r="BN641" s="132"/>
    </row>
    <row r="642">
      <c r="A642" s="484" t="b">
        <v>0</v>
      </c>
      <c r="B642" s="161">
        <v>44612.0</v>
      </c>
      <c r="C642" s="364">
        <v>0.06909722222222223</v>
      </c>
      <c r="D642" s="100" t="s">
        <v>1153</v>
      </c>
      <c r="E642" s="432" t="s">
        <v>16</v>
      </c>
      <c r="F642" s="409" t="s">
        <v>136</v>
      </c>
      <c r="G642" s="99" t="s">
        <v>45</v>
      </c>
      <c r="H642" s="165" t="s">
        <v>717</v>
      </c>
      <c r="I642" s="165" t="s">
        <v>364</v>
      </c>
      <c r="J642" s="165" t="s">
        <v>205</v>
      </c>
      <c r="K642" s="100" t="s">
        <v>364</v>
      </c>
      <c r="L642" s="100"/>
      <c r="M642" s="100"/>
      <c r="N642" s="279" t="s">
        <v>1156</v>
      </c>
      <c r="O642" s="168">
        <v>7.0</v>
      </c>
      <c r="P642" s="169">
        <v>6.0</v>
      </c>
      <c r="Q642" s="294">
        <v>1.0</v>
      </c>
      <c r="R642" s="295">
        <v>1.0</v>
      </c>
      <c r="S642" s="198"/>
      <c r="T642" s="199"/>
      <c r="U642" s="200"/>
      <c r="V642" s="201"/>
      <c r="W642" s="202"/>
      <c r="X642" s="202"/>
      <c r="Y642" s="273">
        <v>0.0</v>
      </c>
      <c r="Z642" s="271">
        <v>0.0</v>
      </c>
      <c r="AA642" s="272" t="s">
        <v>133</v>
      </c>
      <c r="AB642" s="281"/>
      <c r="AC642" s="108">
        <v>0.04677083333333333</v>
      </c>
      <c r="AD642" s="273" t="s">
        <v>140</v>
      </c>
      <c r="AE642" s="274" t="s">
        <v>132</v>
      </c>
      <c r="AF642" s="99" t="s">
        <v>166</v>
      </c>
      <c r="AG642" s="274">
        <v>1.28</v>
      </c>
      <c r="AH642" s="411">
        <v>71.42</v>
      </c>
      <c r="AI642" s="276">
        <v>20.0</v>
      </c>
      <c r="AJ642" s="274">
        <v>-0.2</v>
      </c>
      <c r="AK642" s="277">
        <v>-11.78</v>
      </c>
      <c r="AL642" s="114"/>
      <c r="AM642" s="188">
        <f>AK642+AM637</f>
        <v>2020.86</v>
      </c>
      <c r="AN642" s="189">
        <f>IF(AM642&gt;AN637,AM642,AN637)</f>
        <v>2083.67</v>
      </c>
      <c r="AO642" s="189">
        <f>AM642-AN642</f>
        <v>-62.81</v>
      </c>
      <c r="AP642" s="190">
        <f>AO642/AN642</f>
        <v>-0.03014392874</v>
      </c>
      <c r="AQ642" s="191">
        <f>AK642/AI642</f>
        <v>-0.589</v>
      </c>
      <c r="AR642" s="116"/>
      <c r="AS642" s="98"/>
      <c r="AT642" s="98"/>
      <c r="AU642" s="98"/>
      <c r="AV642" s="98"/>
      <c r="AW642" s="98"/>
      <c r="AX642" s="98"/>
      <c r="AY642" s="98"/>
      <c r="AZ642" s="98"/>
      <c r="BA642" s="98"/>
      <c r="BB642" s="98"/>
      <c r="BC642" s="98"/>
      <c r="BD642" s="98"/>
      <c r="BE642" s="98"/>
      <c r="BF642" s="98"/>
      <c r="BG642" s="98"/>
      <c r="BH642" s="98"/>
      <c r="BI642" s="98"/>
      <c r="BJ642" s="98"/>
      <c r="BK642" s="98"/>
      <c r="BL642" s="98"/>
      <c r="BM642" s="98"/>
      <c r="BN642" s="98"/>
    </row>
    <row r="643">
      <c r="A643" s="485" t="b">
        <v>0</v>
      </c>
      <c r="B643" s="128"/>
      <c r="C643" s="129"/>
      <c r="D643" s="130"/>
      <c r="E643" s="131"/>
      <c r="F643" s="132"/>
      <c r="G643" s="132"/>
      <c r="H643" s="132" t="str">
        <f>VLOOKUP(H642,VALIDATION!F:G,2,false)</f>
        <v>6207de6b491a9e6912ca5525</v>
      </c>
      <c r="I643" s="133">
        <v>1.51</v>
      </c>
      <c r="J643" s="133">
        <v>2.96</v>
      </c>
      <c r="K643" s="130"/>
      <c r="L643" s="130"/>
      <c r="M643" s="130"/>
      <c r="N643" s="195"/>
      <c r="O643" s="168">
        <v>7.0</v>
      </c>
      <c r="P643" s="169">
        <v>6.0</v>
      </c>
      <c r="Q643" s="294">
        <v>4.0</v>
      </c>
      <c r="R643" s="295">
        <v>3.0</v>
      </c>
      <c r="S643" s="198"/>
      <c r="T643" s="199"/>
      <c r="U643" s="200"/>
      <c r="V643" s="201"/>
      <c r="W643" s="202"/>
      <c r="X643" s="202"/>
      <c r="Y643" s="206">
        <v>0.0</v>
      </c>
      <c r="Z643" s="204">
        <v>0.0</v>
      </c>
      <c r="AA643" s="205" t="s">
        <v>132</v>
      </c>
      <c r="AB643" s="420"/>
      <c r="AC643" s="142">
        <v>0.06119212962962963</v>
      </c>
      <c r="AD643" s="206" t="s">
        <v>179</v>
      </c>
      <c r="AE643" s="207" t="s">
        <v>132</v>
      </c>
      <c r="AF643" s="133" t="s">
        <v>133</v>
      </c>
      <c r="AG643" s="144"/>
      <c r="AH643" s="430"/>
      <c r="AI643" s="146"/>
      <c r="AJ643" s="144"/>
      <c r="AK643" s="147"/>
      <c r="AL643" s="114"/>
      <c r="AM643" s="211"/>
      <c r="AN643" s="132"/>
      <c r="AO643" s="132"/>
      <c r="AP643" s="149"/>
      <c r="AQ643" s="150"/>
      <c r="AR643" s="149"/>
      <c r="AS643" s="132"/>
      <c r="AT643" s="132"/>
      <c r="AU643" s="132"/>
      <c r="AV643" s="132"/>
      <c r="AW643" s="132"/>
      <c r="AX643" s="132"/>
      <c r="AY643" s="132"/>
      <c r="AZ643" s="132"/>
      <c r="BA643" s="132"/>
      <c r="BB643" s="132"/>
      <c r="BC643" s="132"/>
      <c r="BD643" s="132"/>
      <c r="BE643" s="132"/>
      <c r="BF643" s="132"/>
      <c r="BG643" s="132"/>
      <c r="BH643" s="132"/>
      <c r="BI643" s="132"/>
      <c r="BJ643" s="132"/>
      <c r="BK643" s="132"/>
      <c r="BL643" s="132"/>
      <c r="BM643" s="132"/>
      <c r="BN643" s="132"/>
    </row>
    <row r="644">
      <c r="A644" s="484" t="b">
        <v>0</v>
      </c>
      <c r="B644" s="94"/>
      <c r="C644" s="95"/>
      <c r="D644" s="96"/>
      <c r="E644" s="97"/>
      <c r="F644" s="98"/>
      <c r="G644" s="98"/>
      <c r="H644" s="98"/>
      <c r="I644" s="98"/>
      <c r="J644" s="98"/>
      <c r="K644" s="96"/>
      <c r="L644" s="96"/>
      <c r="M644" s="96"/>
      <c r="N644" s="270"/>
      <c r="O644" s="303">
        <v>7.0</v>
      </c>
      <c r="P644" s="304">
        <v>6.0</v>
      </c>
      <c r="Q644" s="305">
        <v>6.0</v>
      </c>
      <c r="R644" s="306">
        <v>3.0</v>
      </c>
      <c r="S644" s="198"/>
      <c r="T644" s="199"/>
      <c r="U644" s="200"/>
      <c r="V644" s="201"/>
      <c r="W644" s="202"/>
      <c r="X644" s="202"/>
      <c r="Y644" s="109"/>
      <c r="Z644" s="280"/>
      <c r="AA644" s="106"/>
      <c r="AB644" s="281"/>
      <c r="AC644" s="282"/>
      <c r="AD644" s="273" t="s">
        <v>142</v>
      </c>
      <c r="AE644" s="110"/>
      <c r="AF644" s="99"/>
      <c r="AG644" s="110"/>
      <c r="AH644" s="427"/>
      <c r="AI644" s="112"/>
      <c r="AJ644" s="110"/>
      <c r="AK644" s="113"/>
      <c r="AL644" s="114"/>
      <c r="AM644" s="278"/>
      <c r="AN644" s="98"/>
      <c r="AO644" s="98"/>
      <c r="AP644" s="116"/>
      <c r="AQ644" s="117"/>
      <c r="AR644" s="116"/>
      <c r="AS644" s="98"/>
      <c r="AT644" s="98"/>
      <c r="AU644" s="98"/>
      <c r="AV644" s="98"/>
      <c r="AW644" s="98"/>
      <c r="AX644" s="98"/>
      <c r="AY644" s="98"/>
      <c r="AZ644" s="98"/>
      <c r="BA644" s="98"/>
      <c r="BB644" s="98"/>
      <c r="BC644" s="98"/>
      <c r="BD644" s="98"/>
      <c r="BE644" s="98"/>
      <c r="BF644" s="98"/>
      <c r="BG644" s="98"/>
      <c r="BH644" s="98"/>
      <c r="BI644" s="98"/>
      <c r="BJ644" s="98"/>
      <c r="BK644" s="98"/>
      <c r="BL644" s="98"/>
      <c r="BM644" s="98"/>
      <c r="BN644" s="98"/>
    </row>
    <row r="645">
      <c r="A645" s="485" t="b">
        <v>0</v>
      </c>
      <c r="B645" s="247">
        <v>44612.0</v>
      </c>
      <c r="C645" s="248">
        <v>0.06909722222222223</v>
      </c>
      <c r="D645" s="249" t="s">
        <v>1153</v>
      </c>
      <c r="E645" s="517" t="s">
        <v>16</v>
      </c>
      <c r="F645" s="415" t="s">
        <v>136</v>
      </c>
      <c r="G645" s="415"/>
      <c r="H645" s="251" t="s">
        <v>717</v>
      </c>
      <c r="I645" s="251" t="s">
        <v>364</v>
      </c>
      <c r="J645" s="251" t="s">
        <v>205</v>
      </c>
      <c r="K645" s="249" t="s">
        <v>364</v>
      </c>
      <c r="L645" s="249"/>
      <c r="M645" s="249"/>
      <c r="N645" s="286" t="s">
        <v>1157</v>
      </c>
      <c r="O645" s="254">
        <v>7.0</v>
      </c>
      <c r="P645" s="416">
        <v>6.0</v>
      </c>
      <c r="Q645" s="553"/>
      <c r="R645" s="554"/>
      <c r="S645" s="172"/>
      <c r="T645" s="173"/>
      <c r="U645" s="174"/>
      <c r="V645" s="175"/>
      <c r="W645" s="176"/>
      <c r="X645" s="176"/>
      <c r="Y645" s="260">
        <v>0.0</v>
      </c>
      <c r="Z645" s="256">
        <v>0.0</v>
      </c>
      <c r="AA645" s="257" t="s">
        <v>133</v>
      </c>
      <c r="AB645" s="401"/>
      <c r="AC645" s="259">
        <v>0.03890046296296296</v>
      </c>
      <c r="AD645" s="260" t="s">
        <v>140</v>
      </c>
      <c r="AE645" s="261" t="s">
        <v>132</v>
      </c>
      <c r="AF645" s="251" t="s">
        <v>166</v>
      </c>
      <c r="AG645" s="261">
        <v>1.31</v>
      </c>
      <c r="AH645" s="464">
        <v>64.51</v>
      </c>
      <c r="AI645" s="263">
        <v>50.0</v>
      </c>
      <c r="AJ645" s="261">
        <v>-0.1</v>
      </c>
      <c r="AK645" s="264">
        <v>-7.8</v>
      </c>
      <c r="AL645" s="114"/>
      <c r="AM645" s="265">
        <f>AK645+AM642</f>
        <v>2013.06</v>
      </c>
      <c r="AN645" s="266">
        <f>IF(AM645&gt;AN642,AM645,AN642)</f>
        <v>2083.67</v>
      </c>
      <c r="AO645" s="266">
        <f>AM645-AN645</f>
        <v>-70.61</v>
      </c>
      <c r="AP645" s="267">
        <f>AO645/AN645</f>
        <v>-0.03388732381</v>
      </c>
      <c r="AQ645" s="268">
        <f>AK645/AI645</f>
        <v>-0.156</v>
      </c>
      <c r="AR645" s="149"/>
      <c r="AS645" s="132"/>
      <c r="AT645" s="132"/>
      <c r="AU645" s="132"/>
      <c r="AV645" s="132"/>
      <c r="AW645" s="132"/>
      <c r="AX645" s="132"/>
      <c r="AY645" s="132"/>
      <c r="AZ645" s="132"/>
      <c r="BA645" s="132"/>
      <c r="BB645" s="132"/>
      <c r="BC645" s="132"/>
      <c r="BD645" s="132"/>
      <c r="BE645" s="132"/>
      <c r="BF645" s="132"/>
      <c r="BG645" s="132"/>
      <c r="BH645" s="132"/>
      <c r="BI645" s="132"/>
      <c r="BJ645" s="132"/>
      <c r="BK645" s="132"/>
      <c r="BL645" s="132"/>
      <c r="BM645" s="132"/>
      <c r="BN645" s="132"/>
    </row>
    <row r="646">
      <c r="A646" s="484" t="b">
        <v>0</v>
      </c>
      <c r="B646" s="94"/>
      <c r="C646" s="95"/>
      <c r="D646" s="96"/>
      <c r="E646" s="97"/>
      <c r="F646" s="98"/>
      <c r="G646" s="98"/>
      <c r="H646" s="98" t="str">
        <f>VLOOKUP(H645,VALIDATION!F:G,2,false)</f>
        <v>6207de6b491a9e6912ca5525</v>
      </c>
      <c r="I646" s="99">
        <v>1.51</v>
      </c>
      <c r="J646" s="99">
        <v>2.96</v>
      </c>
      <c r="K646" s="96"/>
      <c r="L646" s="96"/>
      <c r="M646" s="96"/>
      <c r="N646" s="279"/>
      <c r="O646" s="168">
        <v>7.0</v>
      </c>
      <c r="P646" s="410">
        <v>6.0</v>
      </c>
      <c r="Q646" s="294">
        <v>0.0</v>
      </c>
      <c r="R646" s="295">
        <v>1.0</v>
      </c>
      <c r="S646" s="198"/>
      <c r="T646" s="199"/>
      <c r="U646" s="200"/>
      <c r="V646" s="201"/>
      <c r="W646" s="202"/>
      <c r="X646" s="202"/>
      <c r="Y646" s="273">
        <v>0.0</v>
      </c>
      <c r="Z646" s="271">
        <v>0.0</v>
      </c>
      <c r="AA646" s="272" t="s">
        <v>132</v>
      </c>
      <c r="AB646" s="281"/>
      <c r="AC646" s="108">
        <v>0.044050925925925924</v>
      </c>
      <c r="AD646" s="273" t="s">
        <v>296</v>
      </c>
      <c r="AE646" s="274" t="s">
        <v>132</v>
      </c>
      <c r="AF646" s="99" t="s">
        <v>166</v>
      </c>
      <c r="AG646" s="274">
        <v>1.32</v>
      </c>
      <c r="AH646" s="411">
        <v>156.24</v>
      </c>
      <c r="AI646" s="276"/>
      <c r="AJ646" s="274"/>
      <c r="AK646" s="277"/>
      <c r="AL646" s="114"/>
      <c r="AM646" s="278"/>
      <c r="AN646" s="98"/>
      <c r="AO646" s="98"/>
      <c r="AP646" s="116"/>
      <c r="AQ646" s="117"/>
      <c r="AR646" s="116"/>
      <c r="AS646" s="98"/>
      <c r="AT646" s="98"/>
      <c r="AU646" s="98"/>
      <c r="AV646" s="98"/>
      <c r="AW646" s="98"/>
      <c r="AX646" s="98"/>
      <c r="AY646" s="98"/>
      <c r="AZ646" s="98"/>
      <c r="BA646" s="98"/>
      <c r="BB646" s="98"/>
      <c r="BC646" s="98"/>
      <c r="BD646" s="98"/>
      <c r="BE646" s="98"/>
      <c r="BF646" s="98"/>
      <c r="BG646" s="98"/>
      <c r="BH646" s="98"/>
      <c r="BI646" s="98"/>
      <c r="BJ646" s="98"/>
      <c r="BK646" s="98"/>
      <c r="BL646" s="98"/>
      <c r="BM646" s="98"/>
      <c r="BN646" s="98"/>
    </row>
    <row r="647">
      <c r="A647" s="485" t="b">
        <v>0</v>
      </c>
      <c r="B647" s="128"/>
      <c r="C647" s="129"/>
      <c r="D647" s="130"/>
      <c r="E647" s="131"/>
      <c r="F647" s="132"/>
      <c r="G647" s="132"/>
      <c r="H647" s="132"/>
      <c r="I647" s="132"/>
      <c r="J647" s="132"/>
      <c r="K647" s="130"/>
      <c r="L647" s="130"/>
      <c r="M647" s="130"/>
      <c r="N647" s="195"/>
      <c r="O647" s="168">
        <v>7.0</v>
      </c>
      <c r="P647" s="169">
        <v>6.0</v>
      </c>
      <c r="Q647" s="294">
        <v>1.0</v>
      </c>
      <c r="R647" s="295">
        <v>1.0</v>
      </c>
      <c r="S647" s="198"/>
      <c r="T647" s="199"/>
      <c r="U647" s="200"/>
      <c r="V647" s="201"/>
      <c r="W647" s="202"/>
      <c r="X647" s="202"/>
      <c r="Y647" s="206">
        <v>0.0</v>
      </c>
      <c r="Z647" s="204">
        <v>0.0</v>
      </c>
      <c r="AA647" s="205" t="s">
        <v>133</v>
      </c>
      <c r="AB647" s="420"/>
      <c r="AC647" s="142">
        <v>0.04677083333333333</v>
      </c>
      <c r="AD647" s="206" t="s">
        <v>179</v>
      </c>
      <c r="AE647" s="207" t="s">
        <v>132</v>
      </c>
      <c r="AF647" s="133" t="s">
        <v>133</v>
      </c>
      <c r="AG647" s="207">
        <v>1.28</v>
      </c>
      <c r="AH647" s="449">
        <v>71.44</v>
      </c>
      <c r="AI647" s="146"/>
      <c r="AJ647" s="144"/>
      <c r="AK647" s="147"/>
      <c r="AL647" s="114"/>
      <c r="AM647" s="211"/>
      <c r="AN647" s="132"/>
      <c r="AO647" s="132"/>
      <c r="AP647" s="149"/>
      <c r="AQ647" s="150"/>
      <c r="AR647" s="149"/>
      <c r="AS647" s="132"/>
      <c r="AT647" s="132"/>
      <c r="AU647" s="132"/>
      <c r="AV647" s="132"/>
      <c r="AW647" s="132"/>
      <c r="AX647" s="132"/>
      <c r="AY647" s="132"/>
      <c r="AZ647" s="132"/>
      <c r="BA647" s="132"/>
      <c r="BB647" s="132"/>
      <c r="BC647" s="132"/>
      <c r="BD647" s="132"/>
      <c r="BE647" s="132"/>
      <c r="BF647" s="132"/>
      <c r="BG647" s="132"/>
      <c r="BH647" s="132"/>
      <c r="BI647" s="132"/>
      <c r="BJ647" s="132"/>
      <c r="BK647" s="132"/>
      <c r="BL647" s="132"/>
      <c r="BM647" s="132"/>
      <c r="BN647" s="132"/>
    </row>
    <row r="648">
      <c r="A648" s="484" t="b">
        <v>0</v>
      </c>
      <c r="B648" s="215"/>
      <c r="C648" s="216"/>
      <c r="D648" s="217"/>
      <c r="E648" s="218"/>
      <c r="F648" s="219"/>
      <c r="G648" s="219"/>
      <c r="H648" s="219"/>
      <c r="I648" s="219"/>
      <c r="J648" s="219"/>
      <c r="K648" s="217"/>
      <c r="L648" s="217"/>
      <c r="M648" s="217"/>
      <c r="N648" s="287"/>
      <c r="O648" s="221">
        <v>7.0</v>
      </c>
      <c r="P648" s="222">
        <v>6.0</v>
      </c>
      <c r="Q648" s="298">
        <v>6.0</v>
      </c>
      <c r="R648" s="299">
        <v>3.0</v>
      </c>
      <c r="S648" s="225"/>
      <c r="T648" s="226"/>
      <c r="U648" s="227"/>
      <c r="V648" s="228"/>
      <c r="W648" s="229"/>
      <c r="X648" s="229"/>
      <c r="Y648" s="302"/>
      <c r="Z648" s="231"/>
      <c r="AA648" s="232"/>
      <c r="AB648" s="233"/>
      <c r="AC648" s="234"/>
      <c r="AD648" s="235" t="s">
        <v>142</v>
      </c>
      <c r="AE648" s="236"/>
      <c r="AF648" s="237"/>
      <c r="AG648" s="236"/>
      <c r="AH648" s="463"/>
      <c r="AI648" s="390"/>
      <c r="AJ648" s="236"/>
      <c r="AK648" s="391"/>
      <c r="AL648" s="114"/>
      <c r="AM648" s="278"/>
      <c r="AN648" s="98"/>
      <c r="AO648" s="98"/>
      <c r="AP648" s="116"/>
      <c r="AQ648" s="117"/>
      <c r="AR648" s="116"/>
      <c r="AS648" s="98"/>
      <c r="AT648" s="98"/>
      <c r="AU648" s="98"/>
      <c r="AV648" s="98"/>
      <c r="AW648" s="98"/>
      <c r="AX648" s="98"/>
      <c r="AY648" s="98"/>
      <c r="AZ648" s="98"/>
      <c r="BA648" s="98"/>
      <c r="BB648" s="98"/>
      <c r="BC648" s="98"/>
      <c r="BD648" s="98"/>
      <c r="BE648" s="98"/>
      <c r="BF648" s="98"/>
      <c r="BG648" s="98"/>
      <c r="BH648" s="98"/>
      <c r="BI648" s="98"/>
      <c r="BJ648" s="98"/>
      <c r="BK648" s="98"/>
      <c r="BL648" s="98"/>
      <c r="BM648" s="98"/>
      <c r="BN648" s="98"/>
    </row>
    <row r="649">
      <c r="A649" s="485" t="b">
        <v>0</v>
      </c>
      <c r="B649" s="247">
        <v>44612.0</v>
      </c>
      <c r="C649" s="248">
        <v>0.029189814814814814</v>
      </c>
      <c r="D649" s="249" t="s">
        <v>1158</v>
      </c>
      <c r="E649" s="517" t="s">
        <v>16</v>
      </c>
      <c r="F649" s="415" t="s">
        <v>136</v>
      </c>
      <c r="G649" s="251" t="s">
        <v>42</v>
      </c>
      <c r="H649" s="251" t="s">
        <v>283</v>
      </c>
      <c r="I649" s="251" t="s">
        <v>1159</v>
      </c>
      <c r="J649" s="251" t="s">
        <v>1160</v>
      </c>
      <c r="K649" s="249" t="s">
        <v>1159</v>
      </c>
      <c r="L649" s="249"/>
      <c r="M649" s="249"/>
      <c r="N649" s="286" t="s">
        <v>1161</v>
      </c>
      <c r="O649" s="254">
        <v>5.0</v>
      </c>
      <c r="P649" s="255">
        <v>2.0</v>
      </c>
      <c r="Q649" s="170"/>
      <c r="R649" s="171"/>
      <c r="S649" s="172"/>
      <c r="T649" s="173"/>
      <c r="U649" s="174"/>
      <c r="V649" s="175"/>
      <c r="W649" s="176"/>
      <c r="X649" s="176"/>
      <c r="Y649" s="260">
        <v>0.0</v>
      </c>
      <c r="Z649" s="256">
        <v>0.0</v>
      </c>
      <c r="AA649" s="257" t="s">
        <v>132</v>
      </c>
      <c r="AB649" s="401"/>
      <c r="AC649" s="259">
        <v>0.9825</v>
      </c>
      <c r="AD649" s="260" t="s">
        <v>140</v>
      </c>
      <c r="AE649" s="261" t="s">
        <v>132</v>
      </c>
      <c r="AF649" s="251" t="s">
        <v>166</v>
      </c>
      <c r="AG649" s="251">
        <v>1.23</v>
      </c>
      <c r="AH649" s="464">
        <v>32.6</v>
      </c>
      <c r="AI649" s="263">
        <v>7.5</v>
      </c>
      <c r="AJ649" s="261">
        <v>0.0</v>
      </c>
      <c r="AK649" s="264">
        <v>-1.38</v>
      </c>
      <c r="AL649" s="114"/>
      <c r="AM649" s="265">
        <f>AK649+AM645</f>
        <v>2011.68</v>
      </c>
      <c r="AN649" s="266">
        <f>IF(AM649&gt;AN645,AM649,AN645)</f>
        <v>2083.67</v>
      </c>
      <c r="AO649" s="266">
        <f>AM649-AN649</f>
        <v>-71.99</v>
      </c>
      <c r="AP649" s="267">
        <f>AO649/AN649</f>
        <v>-0.03454961678</v>
      </c>
      <c r="AQ649" s="268">
        <f>AK649/AI649</f>
        <v>-0.184</v>
      </c>
      <c r="AR649" s="149"/>
      <c r="AS649" s="132"/>
      <c r="AT649" s="132"/>
      <c r="AU649" s="132"/>
      <c r="AV649" s="132"/>
      <c r="AW649" s="132"/>
      <c r="AX649" s="132"/>
      <c r="AY649" s="132"/>
      <c r="AZ649" s="132"/>
      <c r="BA649" s="132"/>
      <c r="BB649" s="132"/>
      <c r="BC649" s="132"/>
      <c r="BD649" s="132"/>
      <c r="BE649" s="132"/>
      <c r="BF649" s="132"/>
      <c r="BG649" s="132"/>
      <c r="BH649" s="132"/>
      <c r="BI649" s="132"/>
      <c r="BJ649" s="132"/>
      <c r="BK649" s="132"/>
      <c r="BL649" s="132"/>
      <c r="BM649" s="132"/>
      <c r="BN649" s="132"/>
    </row>
    <row r="650">
      <c r="A650" s="484" t="b">
        <v>0</v>
      </c>
      <c r="B650" s="94"/>
      <c r="C650" s="95"/>
      <c r="D650" s="96"/>
      <c r="E650" s="97"/>
      <c r="F650" s="98"/>
      <c r="G650" s="98"/>
      <c r="H650" s="98" t="str">
        <f>VLOOKUP(H649,VALIDATION!F:G,2,false)</f>
        <v>6207de7b491a9e6912ca5529</v>
      </c>
      <c r="I650" s="99">
        <v>1.6</v>
      </c>
      <c r="J650" s="99">
        <v>2.6</v>
      </c>
      <c r="K650" s="96"/>
      <c r="L650" s="96"/>
      <c r="M650" s="96"/>
      <c r="N650" s="270"/>
      <c r="O650" s="168">
        <v>6.0</v>
      </c>
      <c r="P650" s="169">
        <v>2.0</v>
      </c>
      <c r="Q650" s="196"/>
      <c r="R650" s="197"/>
      <c r="S650" s="198"/>
      <c r="T650" s="199"/>
      <c r="U650" s="200"/>
      <c r="V650" s="201"/>
      <c r="W650" s="202"/>
      <c r="X650" s="202"/>
      <c r="Y650" s="273">
        <v>0.0</v>
      </c>
      <c r="Z650" s="271">
        <v>0.0</v>
      </c>
      <c r="AA650" s="272" t="s">
        <v>133</v>
      </c>
      <c r="AB650" s="281"/>
      <c r="AC650" s="108">
        <v>0.9841319444444444</v>
      </c>
      <c r="AD650" s="273" t="s">
        <v>179</v>
      </c>
      <c r="AE650" s="274" t="s">
        <v>132</v>
      </c>
      <c r="AF650" s="99" t="s">
        <v>133</v>
      </c>
      <c r="AG650" s="274">
        <v>1.18</v>
      </c>
      <c r="AH650" s="411">
        <v>33.98</v>
      </c>
      <c r="AI650" s="112"/>
      <c r="AJ650" s="110"/>
      <c r="AK650" s="113"/>
      <c r="AL650" s="114"/>
      <c r="AM650" s="278"/>
      <c r="AN650" s="98"/>
      <c r="AO650" s="98"/>
      <c r="AP650" s="116"/>
      <c r="AQ650" s="117"/>
      <c r="AR650" s="116"/>
      <c r="AS650" s="98"/>
      <c r="AT650" s="98"/>
      <c r="AU650" s="98"/>
      <c r="AV650" s="98"/>
      <c r="AW650" s="98"/>
      <c r="AX650" s="98"/>
      <c r="AY650" s="98"/>
      <c r="AZ650" s="98"/>
      <c r="BA650" s="98"/>
      <c r="BB650" s="98"/>
      <c r="BC650" s="98"/>
      <c r="BD650" s="98"/>
      <c r="BE650" s="98"/>
      <c r="BF650" s="98"/>
      <c r="BG650" s="98"/>
      <c r="BH650" s="98"/>
      <c r="BI650" s="98"/>
      <c r="BJ650" s="98"/>
      <c r="BK650" s="98"/>
      <c r="BL650" s="98"/>
      <c r="BM650" s="98"/>
      <c r="BN650" s="98"/>
    </row>
    <row r="651">
      <c r="A651" s="485" t="b">
        <v>0</v>
      </c>
      <c r="B651" s="313"/>
      <c r="C651" s="314"/>
      <c r="D651" s="315"/>
      <c r="E651" s="316"/>
      <c r="F651" s="317"/>
      <c r="G651" s="317"/>
      <c r="H651" s="317"/>
      <c r="I651" s="317"/>
      <c r="J651" s="317"/>
      <c r="K651" s="315"/>
      <c r="L651" s="315"/>
      <c r="M651" s="315"/>
      <c r="N651" s="383"/>
      <c r="O651" s="338">
        <v>6.0</v>
      </c>
      <c r="P651" s="339">
        <v>3.0</v>
      </c>
      <c r="Q651" s="340">
        <v>6.0</v>
      </c>
      <c r="R651" s="341">
        <v>7.0</v>
      </c>
      <c r="S651" s="371">
        <v>1.0</v>
      </c>
      <c r="T651" s="372">
        <v>0.0</v>
      </c>
      <c r="U651" s="227"/>
      <c r="V651" s="228"/>
      <c r="W651" s="229"/>
      <c r="X651" s="229"/>
      <c r="Y651" s="342"/>
      <c r="Z651" s="323"/>
      <c r="AA651" s="324"/>
      <c r="AB651" s="343"/>
      <c r="AC651" s="326"/>
      <c r="AD651" s="322" t="s">
        <v>142</v>
      </c>
      <c r="AE651" s="327"/>
      <c r="AF651" s="328"/>
      <c r="AG651" s="327"/>
      <c r="AH651" s="444"/>
      <c r="AI651" s="384"/>
      <c r="AJ651" s="327"/>
      <c r="AK651" s="385"/>
      <c r="AL651" s="114"/>
      <c r="AM651" s="211"/>
      <c r="AN651" s="132"/>
      <c r="AO651" s="132"/>
      <c r="AP651" s="149"/>
      <c r="AQ651" s="150"/>
      <c r="AR651" s="149"/>
      <c r="AS651" s="132"/>
      <c r="AT651" s="132"/>
      <c r="AU651" s="132"/>
      <c r="AV651" s="132"/>
      <c r="AW651" s="132"/>
      <c r="AX651" s="132"/>
      <c r="AY651" s="132"/>
      <c r="AZ651" s="132"/>
      <c r="BA651" s="132"/>
      <c r="BB651" s="132"/>
      <c r="BC651" s="132"/>
      <c r="BD651" s="132"/>
      <c r="BE651" s="132"/>
      <c r="BF651" s="132"/>
      <c r="BG651" s="132"/>
      <c r="BH651" s="132"/>
      <c r="BI651" s="132"/>
      <c r="BJ651" s="132"/>
      <c r="BK651" s="132"/>
      <c r="BL651" s="132"/>
      <c r="BM651" s="132"/>
      <c r="BN651" s="132"/>
    </row>
    <row r="652">
      <c r="A652" s="484" t="b">
        <v>0</v>
      </c>
      <c r="B652" s="161">
        <v>44612.0</v>
      </c>
      <c r="C652" s="162">
        <v>0.029189814814814814</v>
      </c>
      <c r="D652" s="163" t="s">
        <v>1158</v>
      </c>
      <c r="E652" s="432" t="s">
        <v>16</v>
      </c>
      <c r="F652" s="409" t="s">
        <v>136</v>
      </c>
      <c r="G652" s="165" t="s">
        <v>43</v>
      </c>
      <c r="H652" s="165" t="s">
        <v>283</v>
      </c>
      <c r="I652" s="165" t="s">
        <v>1159</v>
      </c>
      <c r="J652" s="165" t="s">
        <v>1160</v>
      </c>
      <c r="K652" s="163" t="s">
        <v>1159</v>
      </c>
      <c r="L652" s="163"/>
      <c r="M652" s="163"/>
      <c r="N652" s="336" t="s">
        <v>1162</v>
      </c>
      <c r="O652" s="254">
        <v>6.0</v>
      </c>
      <c r="P652" s="255">
        <v>3.0</v>
      </c>
      <c r="Q652" s="284">
        <v>4.0</v>
      </c>
      <c r="R652" s="285">
        <v>3.0</v>
      </c>
      <c r="S652" s="172"/>
      <c r="T652" s="173"/>
      <c r="U652" s="174"/>
      <c r="V652" s="175"/>
      <c r="W652" s="176"/>
      <c r="X652" s="176"/>
      <c r="Y652" s="182">
        <v>0.0</v>
      </c>
      <c r="Z652" s="178">
        <v>0.0</v>
      </c>
      <c r="AA652" s="179" t="s">
        <v>132</v>
      </c>
      <c r="AB652" s="544"/>
      <c r="AC652" s="181">
        <v>0.0016782407407407408</v>
      </c>
      <c r="AD652" s="182" t="s">
        <v>140</v>
      </c>
      <c r="AE652" s="183" t="s">
        <v>132</v>
      </c>
      <c r="AF652" s="165" t="s">
        <v>166</v>
      </c>
      <c r="AG652" s="183">
        <v>1.04</v>
      </c>
      <c r="AH652" s="446">
        <v>49.99</v>
      </c>
      <c r="AI652" s="185">
        <v>2.0</v>
      </c>
      <c r="AJ652" s="183">
        <v>0.33</v>
      </c>
      <c r="AK652" s="186">
        <v>16.06</v>
      </c>
      <c r="AL652" s="114"/>
      <c r="AM652" s="188">
        <f>AK652+AM649</f>
        <v>2027.74</v>
      </c>
      <c r="AN652" s="189">
        <f>IF(AM652&gt;AN649,AM652,AN649)</f>
        <v>2083.67</v>
      </c>
      <c r="AO652" s="189">
        <f>AM652-AN652</f>
        <v>-55.93</v>
      </c>
      <c r="AP652" s="190">
        <f>AO652/AN652</f>
        <v>-0.02684206232</v>
      </c>
      <c r="AQ652" s="191">
        <f>AK652/AI652</f>
        <v>8.03</v>
      </c>
      <c r="AR652" s="116"/>
      <c r="AS652" s="98"/>
      <c r="AT652" s="98"/>
      <c r="AU652" s="98"/>
      <c r="AV652" s="98"/>
      <c r="AW652" s="98"/>
      <c r="AX652" s="98"/>
      <c r="AY652" s="98"/>
      <c r="AZ652" s="98"/>
      <c r="BA652" s="98"/>
      <c r="BB652" s="98"/>
      <c r="BC652" s="98"/>
      <c r="BD652" s="98"/>
      <c r="BE652" s="98"/>
      <c r="BF652" s="98"/>
      <c r="BG652" s="98"/>
      <c r="BH652" s="98"/>
      <c r="BI652" s="98"/>
      <c r="BJ652" s="98"/>
      <c r="BK652" s="98"/>
      <c r="BL652" s="98"/>
      <c r="BM652" s="98"/>
      <c r="BN652" s="98"/>
    </row>
    <row r="653">
      <c r="A653" s="485" t="b">
        <v>0</v>
      </c>
      <c r="B653" s="128"/>
      <c r="C653" s="129"/>
      <c r="D653" s="130"/>
      <c r="E653" s="131"/>
      <c r="F653" s="132"/>
      <c r="G653" s="132"/>
      <c r="H653" s="132" t="str">
        <f>VLOOKUP(H652,VALIDATION!F:G,2,false)</f>
        <v>6207de7b491a9e6912ca5529</v>
      </c>
      <c r="I653" s="133">
        <v>1.6</v>
      </c>
      <c r="J653" s="133">
        <v>2.6</v>
      </c>
      <c r="K653" s="130"/>
      <c r="L653" s="130"/>
      <c r="M653" s="130"/>
      <c r="N653" s="195"/>
      <c r="O653" s="168">
        <v>6.0</v>
      </c>
      <c r="P653" s="169">
        <v>3.0</v>
      </c>
      <c r="Q653" s="294">
        <v>6.0</v>
      </c>
      <c r="R653" s="295">
        <v>6.0</v>
      </c>
      <c r="S653" s="296">
        <v>1.0</v>
      </c>
      <c r="T653" s="297">
        <v>5.0</v>
      </c>
      <c r="U653" s="200"/>
      <c r="V653" s="201"/>
      <c r="W653" s="202"/>
      <c r="X653" s="202"/>
      <c r="Y653" s="206">
        <v>1.0</v>
      </c>
      <c r="Z653" s="204">
        <v>5.0</v>
      </c>
      <c r="AA653" s="205" t="s">
        <v>132</v>
      </c>
      <c r="AB653" s="420"/>
      <c r="AC653" s="142">
        <v>0.016493055555555556</v>
      </c>
      <c r="AD653" s="206" t="s">
        <v>165</v>
      </c>
      <c r="AE653" s="207" t="s">
        <v>132</v>
      </c>
      <c r="AF653" s="133" t="s">
        <v>133</v>
      </c>
      <c r="AG653" s="207">
        <v>1.79</v>
      </c>
      <c r="AH653" s="449">
        <v>12.65</v>
      </c>
      <c r="AI653" s="146"/>
      <c r="AJ653" s="144"/>
      <c r="AK653" s="147"/>
      <c r="AL653" s="114"/>
      <c r="AM653" s="211"/>
      <c r="AN653" s="132"/>
      <c r="AO653" s="132"/>
      <c r="AP653" s="149"/>
      <c r="AQ653" s="150"/>
      <c r="AR653" s="149"/>
      <c r="AS653" s="132"/>
      <c r="AT653" s="132"/>
      <c r="AU653" s="132"/>
      <c r="AV653" s="132"/>
      <c r="AW653" s="132"/>
      <c r="AX653" s="132"/>
      <c r="AY653" s="132"/>
      <c r="AZ653" s="132"/>
      <c r="BA653" s="132"/>
      <c r="BB653" s="132"/>
      <c r="BC653" s="132"/>
      <c r="BD653" s="132"/>
      <c r="BE653" s="132"/>
      <c r="BF653" s="132"/>
      <c r="BG653" s="132"/>
      <c r="BH653" s="132"/>
      <c r="BI653" s="132"/>
      <c r="BJ653" s="132"/>
      <c r="BK653" s="132"/>
      <c r="BL653" s="132"/>
      <c r="BM653" s="132"/>
      <c r="BN653" s="132"/>
    </row>
    <row r="654">
      <c r="A654" s="484" t="b">
        <v>0</v>
      </c>
      <c r="B654" s="94"/>
      <c r="C654" s="95"/>
      <c r="D654" s="96"/>
      <c r="E654" s="97"/>
      <c r="F654" s="98"/>
      <c r="G654" s="98"/>
      <c r="H654" s="98"/>
      <c r="I654" s="98"/>
      <c r="J654" s="98"/>
      <c r="K654" s="96"/>
      <c r="L654" s="96"/>
      <c r="M654" s="96"/>
      <c r="N654" s="270"/>
      <c r="O654" s="168">
        <v>6.0</v>
      </c>
      <c r="P654" s="169">
        <v>3.0</v>
      </c>
      <c r="Q654" s="294">
        <v>6.0</v>
      </c>
      <c r="R654" s="295">
        <v>6.0</v>
      </c>
      <c r="S654" s="296">
        <v>5.0</v>
      </c>
      <c r="T654" s="297">
        <v>6.0</v>
      </c>
      <c r="U654" s="200"/>
      <c r="V654" s="201"/>
      <c r="W654" s="202"/>
      <c r="X654" s="202"/>
      <c r="Y654" s="273">
        <v>5.0</v>
      </c>
      <c r="Z654" s="271">
        <v>6.0</v>
      </c>
      <c r="AA654" s="272" t="s">
        <v>133</v>
      </c>
      <c r="AB654" s="281"/>
      <c r="AC654" s="108">
        <v>0.018796296296296297</v>
      </c>
      <c r="AD654" s="273" t="s">
        <v>179</v>
      </c>
      <c r="AE654" s="274" t="s">
        <v>132</v>
      </c>
      <c r="AF654" s="99" t="s">
        <v>133</v>
      </c>
      <c r="AG654" s="274">
        <v>1.58</v>
      </c>
      <c r="AH654" s="411">
        <v>18.58</v>
      </c>
      <c r="AI654" s="112"/>
      <c r="AJ654" s="110"/>
      <c r="AK654" s="113"/>
      <c r="AL654" s="114"/>
      <c r="AM654" s="278"/>
      <c r="AN654" s="98"/>
      <c r="AO654" s="98"/>
      <c r="AP654" s="116"/>
      <c r="AQ654" s="117"/>
      <c r="AR654" s="116"/>
      <c r="AS654" s="98"/>
      <c r="AT654" s="98"/>
      <c r="AU654" s="98"/>
      <c r="AV654" s="98"/>
      <c r="AW654" s="98"/>
      <c r="AX654" s="98"/>
      <c r="AY654" s="98"/>
      <c r="AZ654" s="98"/>
      <c r="BA654" s="98"/>
      <c r="BB654" s="98"/>
      <c r="BC654" s="98"/>
      <c r="BD654" s="98"/>
      <c r="BE654" s="98"/>
      <c r="BF654" s="98"/>
      <c r="BG654" s="98"/>
      <c r="BH654" s="98"/>
      <c r="BI654" s="98"/>
      <c r="BJ654" s="98"/>
      <c r="BK654" s="98"/>
      <c r="BL654" s="98"/>
      <c r="BM654" s="98"/>
      <c r="BN654" s="98"/>
    </row>
    <row r="655">
      <c r="A655" s="485" t="b">
        <v>0</v>
      </c>
      <c r="B655" s="128"/>
      <c r="C655" s="129"/>
      <c r="D655" s="130"/>
      <c r="E655" s="131"/>
      <c r="F655" s="132"/>
      <c r="G655" s="132"/>
      <c r="H655" s="132"/>
      <c r="I655" s="132"/>
      <c r="J655" s="132"/>
      <c r="K655" s="130"/>
      <c r="L655" s="130"/>
      <c r="M655" s="130"/>
      <c r="N655" s="195"/>
      <c r="O655" s="168">
        <v>6.0</v>
      </c>
      <c r="P655" s="169">
        <v>3.0</v>
      </c>
      <c r="Q655" s="294">
        <v>6.0</v>
      </c>
      <c r="R655" s="295">
        <v>7.0</v>
      </c>
      <c r="S655" s="198"/>
      <c r="T655" s="199"/>
      <c r="U655" s="200"/>
      <c r="V655" s="201"/>
      <c r="W655" s="202"/>
      <c r="X655" s="202"/>
      <c r="Y655" s="206">
        <v>8.0</v>
      </c>
      <c r="Z655" s="204">
        <v>3.0</v>
      </c>
      <c r="AA655" s="205" t="s">
        <v>132</v>
      </c>
      <c r="AB655" s="420"/>
      <c r="AC655" s="142">
        <v>0.02732638888888889</v>
      </c>
      <c r="AD655" s="206" t="s">
        <v>140</v>
      </c>
      <c r="AE655" s="207" t="s">
        <v>132</v>
      </c>
      <c r="AF655" s="133" t="s">
        <v>166</v>
      </c>
      <c r="AG655" s="207">
        <v>1.02</v>
      </c>
      <c r="AH655" s="449">
        <v>49.99</v>
      </c>
      <c r="AI655" s="209" t="s">
        <v>376</v>
      </c>
      <c r="AJ655" s="144"/>
      <c r="AK655" s="147"/>
      <c r="AL655" s="114"/>
      <c r="AM655" s="211"/>
      <c r="AN655" s="132"/>
      <c r="AO655" s="132"/>
      <c r="AP655" s="149"/>
      <c r="AQ655" s="150"/>
      <c r="AR655" s="149"/>
      <c r="AS655" s="132"/>
      <c r="AT655" s="132"/>
      <c r="AU655" s="132"/>
      <c r="AV655" s="132"/>
      <c r="AW655" s="132"/>
      <c r="AX655" s="132"/>
      <c r="AY655" s="132"/>
      <c r="AZ655" s="132"/>
      <c r="BA655" s="132"/>
      <c r="BB655" s="132"/>
      <c r="BC655" s="132"/>
      <c r="BD655" s="132"/>
      <c r="BE655" s="132"/>
      <c r="BF655" s="132"/>
      <c r="BG655" s="132"/>
      <c r="BH655" s="132"/>
      <c r="BI655" s="132"/>
      <c r="BJ655" s="132"/>
      <c r="BK655" s="132"/>
      <c r="BL655" s="132"/>
      <c r="BM655" s="132"/>
      <c r="BN655" s="132"/>
    </row>
    <row r="656">
      <c r="A656" s="484" t="b">
        <v>0</v>
      </c>
      <c r="B656" s="215"/>
      <c r="C656" s="216"/>
      <c r="D656" s="217"/>
      <c r="E656" s="218"/>
      <c r="F656" s="219"/>
      <c r="G656" s="219"/>
      <c r="H656" s="219"/>
      <c r="I656" s="219"/>
      <c r="J656" s="219"/>
      <c r="K656" s="217"/>
      <c r="L656" s="217"/>
      <c r="M656" s="217"/>
      <c r="N656" s="287"/>
      <c r="O656" s="221">
        <v>6.0</v>
      </c>
      <c r="P656" s="222">
        <v>3.0</v>
      </c>
      <c r="Q656" s="298">
        <v>6.0</v>
      </c>
      <c r="R656" s="299">
        <v>7.0</v>
      </c>
      <c r="S656" s="300">
        <v>1.0</v>
      </c>
      <c r="T656" s="301">
        <v>0.0</v>
      </c>
      <c r="U656" s="227"/>
      <c r="V656" s="228"/>
      <c r="W656" s="229"/>
      <c r="X656" s="229"/>
      <c r="Y656" s="235" t="s">
        <v>376</v>
      </c>
      <c r="Z656" s="231"/>
      <c r="AA656" s="232"/>
      <c r="AB656" s="233"/>
      <c r="AC656" s="234"/>
      <c r="AD656" s="235" t="s">
        <v>142</v>
      </c>
      <c r="AE656" s="236"/>
      <c r="AF656" s="237"/>
      <c r="AG656" s="236"/>
      <c r="AH656" s="463"/>
      <c r="AI656" s="390"/>
      <c r="AJ656" s="236"/>
      <c r="AK656" s="391"/>
      <c r="AL656" s="114"/>
      <c r="AM656" s="278"/>
      <c r="AN656" s="98"/>
      <c r="AO656" s="98"/>
      <c r="AP656" s="116"/>
      <c r="AQ656" s="117"/>
      <c r="AR656" s="116"/>
      <c r="AS656" s="98"/>
      <c r="AT656" s="98"/>
      <c r="AU656" s="98"/>
      <c r="AV656" s="98"/>
      <c r="AW656" s="98"/>
      <c r="AX656" s="98"/>
      <c r="AY656" s="98"/>
      <c r="AZ656" s="98"/>
      <c r="BA656" s="98"/>
      <c r="BB656" s="98"/>
      <c r="BC656" s="98"/>
      <c r="BD656" s="98"/>
      <c r="BE656" s="98"/>
      <c r="BF656" s="98"/>
      <c r="BG656" s="98"/>
      <c r="BH656" s="98"/>
      <c r="BI656" s="98"/>
      <c r="BJ656" s="98"/>
      <c r="BK656" s="98"/>
      <c r="BL656" s="98"/>
      <c r="BM656" s="98"/>
      <c r="BN656" s="98"/>
    </row>
    <row r="657">
      <c r="A657" s="485" t="b">
        <v>0</v>
      </c>
      <c r="B657" s="247">
        <v>44612.0</v>
      </c>
      <c r="C657" s="248">
        <v>0.10337962962962963</v>
      </c>
      <c r="D657" s="249" t="s">
        <v>1163</v>
      </c>
      <c r="E657" s="517" t="s">
        <v>16</v>
      </c>
      <c r="F657" s="415" t="s">
        <v>136</v>
      </c>
      <c r="G657" s="251" t="s">
        <v>44</v>
      </c>
      <c r="H657" s="251" t="s">
        <v>307</v>
      </c>
      <c r="I657" s="251" t="s">
        <v>934</v>
      </c>
      <c r="J657" s="251" t="s">
        <v>478</v>
      </c>
      <c r="K657" s="249" t="s">
        <v>478</v>
      </c>
      <c r="L657" s="249"/>
      <c r="M657" s="249"/>
      <c r="N657" s="286" t="s">
        <v>1164</v>
      </c>
      <c r="O657" s="254">
        <v>3.0</v>
      </c>
      <c r="P657" s="255">
        <v>0.0</v>
      </c>
      <c r="Q657" s="170"/>
      <c r="R657" s="171"/>
      <c r="S657" s="172"/>
      <c r="T657" s="173"/>
      <c r="U657" s="174"/>
      <c r="V657" s="175"/>
      <c r="W657" s="176"/>
      <c r="X657" s="176"/>
      <c r="Y657" s="260" t="s">
        <v>132</v>
      </c>
      <c r="Z657" s="256">
        <v>40.0</v>
      </c>
      <c r="AA657" s="257" t="s">
        <v>133</v>
      </c>
      <c r="AB657" s="401"/>
      <c r="AC657" s="259">
        <v>0.018518518518518517</v>
      </c>
      <c r="AD657" s="260" t="s">
        <v>140</v>
      </c>
      <c r="AE657" s="261" t="s">
        <v>132</v>
      </c>
      <c r="AF657" s="251" t="s">
        <v>166</v>
      </c>
      <c r="AG657" s="261">
        <v>1.56</v>
      </c>
      <c r="AH657" s="464">
        <v>13.39</v>
      </c>
      <c r="AI657" s="263">
        <v>15.0</v>
      </c>
      <c r="AJ657" s="261">
        <v>0.0</v>
      </c>
      <c r="AK657" s="264">
        <v>-6.48</v>
      </c>
      <c r="AL657" s="114"/>
      <c r="AM657" s="265">
        <f>AK657+AM652</f>
        <v>2021.26</v>
      </c>
      <c r="AN657" s="266">
        <f>IF(AM657&gt;AN652,AM657,AN652)</f>
        <v>2083.67</v>
      </c>
      <c r="AO657" s="266">
        <f>AM657-AN657</f>
        <v>-62.41</v>
      </c>
      <c r="AP657" s="267">
        <f>AO657/AN657</f>
        <v>-0.02995195976</v>
      </c>
      <c r="AQ657" s="268">
        <f>AK657/AI657</f>
        <v>-0.432</v>
      </c>
      <c r="AR657" s="149"/>
      <c r="AS657" s="132"/>
      <c r="AT657" s="132"/>
      <c r="AU657" s="132"/>
      <c r="AV657" s="132"/>
      <c r="AW657" s="132"/>
      <c r="AX657" s="132"/>
      <c r="AY657" s="132"/>
      <c r="AZ657" s="132"/>
      <c r="BA657" s="132"/>
      <c r="BB657" s="132"/>
      <c r="BC657" s="132"/>
      <c r="BD657" s="132"/>
      <c r="BE657" s="132"/>
      <c r="BF657" s="132"/>
      <c r="BG657" s="132"/>
      <c r="BH657" s="132"/>
      <c r="BI657" s="132"/>
      <c r="BJ657" s="132"/>
      <c r="BK657" s="132"/>
      <c r="BL657" s="132"/>
      <c r="BM657" s="132"/>
      <c r="BN657" s="132"/>
    </row>
    <row r="658">
      <c r="A658" s="484" t="b">
        <v>0</v>
      </c>
      <c r="B658" s="94"/>
      <c r="C658" s="95"/>
      <c r="D658" s="96"/>
      <c r="E658" s="97"/>
      <c r="F658" s="98"/>
      <c r="G658" s="98"/>
      <c r="H658" s="98" t="str">
        <f>VLOOKUP(H657,VALIDATION!F:G,2,false)</f>
        <v>6213724d0cf04c247406e05a</v>
      </c>
      <c r="I658" s="99">
        <v>2.7</v>
      </c>
      <c r="J658" s="99">
        <v>1.58</v>
      </c>
      <c r="K658" s="96"/>
      <c r="L658" s="96"/>
      <c r="M658" s="96"/>
      <c r="N658" s="279" t="s">
        <v>1165</v>
      </c>
      <c r="O658" s="168">
        <v>3.0</v>
      </c>
      <c r="P658" s="169">
        <v>1.0</v>
      </c>
      <c r="Q658" s="196"/>
      <c r="R658" s="197"/>
      <c r="S658" s="198"/>
      <c r="T658" s="199"/>
      <c r="U658" s="200"/>
      <c r="V658" s="201"/>
      <c r="W658" s="202"/>
      <c r="X658" s="202"/>
      <c r="Y658" s="273">
        <v>0.0</v>
      </c>
      <c r="Z658" s="271">
        <v>0.0</v>
      </c>
      <c r="AA658" s="272" t="s">
        <v>132</v>
      </c>
      <c r="AB658" s="281"/>
      <c r="AC658" s="108">
        <v>0.02133101851851852</v>
      </c>
      <c r="AD658" s="273" t="s">
        <v>296</v>
      </c>
      <c r="AE658" s="274" t="s">
        <v>132</v>
      </c>
      <c r="AF658" s="99" t="s">
        <v>166</v>
      </c>
      <c r="AG658" s="274">
        <v>1.71</v>
      </c>
      <c r="AH658" s="411">
        <v>10.56</v>
      </c>
      <c r="AI658" s="112"/>
      <c r="AJ658" s="110"/>
      <c r="AK658" s="113"/>
      <c r="AL658" s="114"/>
      <c r="AM658" s="278"/>
      <c r="AN658" s="98"/>
      <c r="AO658" s="98"/>
      <c r="AP658" s="116"/>
      <c r="AQ658" s="117"/>
      <c r="AR658" s="116"/>
      <c r="AS658" s="98"/>
      <c r="AT658" s="98"/>
      <c r="AU658" s="98"/>
      <c r="AV658" s="98"/>
      <c r="AW658" s="98"/>
      <c r="AX658" s="98"/>
      <c r="AY658" s="98"/>
      <c r="AZ658" s="98"/>
      <c r="BA658" s="98"/>
      <c r="BB658" s="98"/>
      <c r="BC658" s="98"/>
      <c r="BD658" s="98"/>
      <c r="BE658" s="98"/>
      <c r="BF658" s="98"/>
      <c r="BG658" s="98"/>
      <c r="BH658" s="98"/>
      <c r="BI658" s="98"/>
      <c r="BJ658" s="98"/>
      <c r="BK658" s="98"/>
      <c r="BL658" s="98"/>
      <c r="BM658" s="98"/>
      <c r="BN658" s="98"/>
    </row>
    <row r="659">
      <c r="A659" s="485" t="b">
        <v>0</v>
      </c>
      <c r="B659" s="128"/>
      <c r="C659" s="129"/>
      <c r="D659" s="130"/>
      <c r="E659" s="131"/>
      <c r="F659" s="132"/>
      <c r="G659" s="132"/>
      <c r="H659" s="132"/>
      <c r="I659" s="132"/>
      <c r="J659" s="132"/>
      <c r="K659" s="130"/>
      <c r="L659" s="130"/>
      <c r="M659" s="130"/>
      <c r="N659" s="195"/>
      <c r="O659" s="168">
        <v>6.0</v>
      </c>
      <c r="P659" s="169">
        <v>1.0</v>
      </c>
      <c r="Q659" s="196"/>
      <c r="R659" s="197"/>
      <c r="S659" s="198"/>
      <c r="T659" s="199"/>
      <c r="U659" s="200"/>
      <c r="V659" s="201"/>
      <c r="W659" s="202"/>
      <c r="X659" s="202"/>
      <c r="Y659" s="206">
        <v>0.0</v>
      </c>
      <c r="Z659" s="204">
        <v>0.0</v>
      </c>
      <c r="AA659" s="205" t="s">
        <v>133</v>
      </c>
      <c r="AB659" s="420"/>
      <c r="AC659" s="142">
        <v>0.030393518518518518</v>
      </c>
      <c r="AD659" s="206" t="s">
        <v>179</v>
      </c>
      <c r="AE659" s="207" t="s">
        <v>132</v>
      </c>
      <c r="AF659" s="133" t="s">
        <v>133</v>
      </c>
      <c r="AG659" s="207">
        <v>1.29</v>
      </c>
      <c r="AH659" s="449">
        <v>30.43</v>
      </c>
      <c r="AI659" s="146"/>
      <c r="AJ659" s="144"/>
      <c r="AK659" s="147"/>
      <c r="AL659" s="114"/>
      <c r="AM659" s="211"/>
      <c r="AN659" s="132"/>
      <c r="AO659" s="132"/>
      <c r="AP659" s="149"/>
      <c r="AQ659" s="150"/>
      <c r="AR659" s="149"/>
      <c r="AS659" s="132"/>
      <c r="AT659" s="132"/>
      <c r="AU659" s="132"/>
      <c r="AV659" s="132"/>
      <c r="AW659" s="132"/>
      <c r="AX659" s="132"/>
      <c r="AY659" s="132"/>
      <c r="AZ659" s="132"/>
      <c r="BA659" s="132"/>
      <c r="BB659" s="132"/>
      <c r="BC659" s="132"/>
      <c r="BD659" s="132"/>
      <c r="BE659" s="132"/>
      <c r="BF659" s="132"/>
      <c r="BG659" s="132"/>
      <c r="BH659" s="132"/>
      <c r="BI659" s="132"/>
      <c r="BJ659" s="132"/>
      <c r="BK659" s="132"/>
      <c r="BL659" s="132"/>
      <c r="BM659" s="132"/>
      <c r="BN659" s="132"/>
    </row>
    <row r="660">
      <c r="A660" s="484" t="b">
        <v>0</v>
      </c>
      <c r="B660" s="215"/>
      <c r="C660" s="216"/>
      <c r="D660" s="217"/>
      <c r="E660" s="218"/>
      <c r="F660" s="219"/>
      <c r="G660" s="219"/>
      <c r="H660" s="219"/>
      <c r="I660" s="219"/>
      <c r="J660" s="219"/>
      <c r="K660" s="217"/>
      <c r="L660" s="217"/>
      <c r="M660" s="217"/>
      <c r="N660" s="287"/>
      <c r="O660" s="221">
        <v>6.0</v>
      </c>
      <c r="P660" s="222">
        <v>1.0</v>
      </c>
      <c r="Q660" s="298">
        <v>3.0</v>
      </c>
      <c r="R660" s="299">
        <v>6.0</v>
      </c>
      <c r="S660" s="300">
        <v>4.0</v>
      </c>
      <c r="T660" s="301">
        <v>6.0</v>
      </c>
      <c r="U660" s="227"/>
      <c r="V660" s="228"/>
      <c r="W660" s="229"/>
      <c r="X660" s="229"/>
      <c r="Y660" s="302"/>
      <c r="Z660" s="231"/>
      <c r="AA660" s="232"/>
      <c r="AB660" s="233"/>
      <c r="AC660" s="234"/>
      <c r="AD660" s="235" t="s">
        <v>142</v>
      </c>
      <c r="AE660" s="236"/>
      <c r="AF660" s="237"/>
      <c r="AG660" s="236"/>
      <c r="AH660" s="463"/>
      <c r="AI660" s="390"/>
      <c r="AJ660" s="236"/>
      <c r="AK660" s="391"/>
      <c r="AL660" s="114"/>
      <c r="AM660" s="278"/>
      <c r="AN660" s="98"/>
      <c r="AO660" s="98"/>
      <c r="AP660" s="116"/>
      <c r="AQ660" s="117"/>
      <c r="AR660" s="116"/>
      <c r="AS660" s="98"/>
      <c r="AT660" s="98"/>
      <c r="AU660" s="98"/>
      <c r="AV660" s="98"/>
      <c r="AW660" s="98"/>
      <c r="AX660" s="98"/>
      <c r="AY660" s="98"/>
      <c r="AZ660" s="98"/>
      <c r="BA660" s="98"/>
      <c r="BB660" s="98"/>
      <c r="BC660" s="98"/>
      <c r="BD660" s="98"/>
      <c r="BE660" s="98"/>
      <c r="BF660" s="98"/>
      <c r="BG660" s="98"/>
      <c r="BH660" s="98"/>
      <c r="BI660" s="98"/>
      <c r="BJ660" s="98"/>
      <c r="BK660" s="98"/>
      <c r="BL660" s="98"/>
      <c r="BM660" s="98"/>
      <c r="BN660" s="98"/>
    </row>
    <row r="661">
      <c r="A661" s="485" t="b">
        <v>0</v>
      </c>
      <c r="B661" s="247">
        <v>44612.0</v>
      </c>
      <c r="C661" s="248">
        <v>0.17408564814814814</v>
      </c>
      <c r="D661" s="249" t="s">
        <v>1166</v>
      </c>
      <c r="E661" s="517" t="s">
        <v>16</v>
      </c>
      <c r="F661" s="415" t="s">
        <v>136</v>
      </c>
      <c r="G661" s="251" t="s">
        <v>46</v>
      </c>
      <c r="H661" s="251" t="s">
        <v>283</v>
      </c>
      <c r="I661" s="251" t="s">
        <v>1091</v>
      </c>
      <c r="J661" s="251" t="s">
        <v>1167</v>
      </c>
      <c r="K661" s="249" t="s">
        <v>1167</v>
      </c>
      <c r="L661" s="249"/>
      <c r="M661" s="249"/>
      <c r="N661" s="286" t="s">
        <v>885</v>
      </c>
      <c r="O661" s="254">
        <v>0.0</v>
      </c>
      <c r="P661" s="255">
        <v>1.0</v>
      </c>
      <c r="Q661" s="170"/>
      <c r="R661" s="171"/>
      <c r="S661" s="172"/>
      <c r="T661" s="173"/>
      <c r="U661" s="174"/>
      <c r="V661" s="175"/>
      <c r="W661" s="176"/>
      <c r="X661" s="176"/>
      <c r="Y661" s="260">
        <v>0.0</v>
      </c>
      <c r="Z661" s="256">
        <v>0.0</v>
      </c>
      <c r="AA661" s="257" t="s">
        <v>133</v>
      </c>
      <c r="AB661" s="401"/>
      <c r="AC661" s="259">
        <v>0.0505787037037037</v>
      </c>
      <c r="AD661" s="260" t="s">
        <v>140</v>
      </c>
      <c r="AE661" s="261" t="s">
        <v>133</v>
      </c>
      <c r="AF661" s="251" t="s">
        <v>166</v>
      </c>
      <c r="AG661" s="261">
        <v>1.22</v>
      </c>
      <c r="AH661" s="464">
        <v>22.72</v>
      </c>
      <c r="AI661" s="263">
        <v>5.0</v>
      </c>
      <c r="AJ661" s="261">
        <v>0.1</v>
      </c>
      <c r="AK661" s="264">
        <v>5.07</v>
      </c>
      <c r="AL661" s="114"/>
      <c r="AM661" s="265">
        <f>AK661+AM657</f>
        <v>2026.33</v>
      </c>
      <c r="AN661" s="266">
        <f>IF(AM661&gt;AN657,AM661,AN657)</f>
        <v>2083.67</v>
      </c>
      <c r="AO661" s="266">
        <f>AM661-AN661</f>
        <v>-57.34</v>
      </c>
      <c r="AP661" s="267">
        <f>AO661/AN661</f>
        <v>-0.02751875297</v>
      </c>
      <c r="AQ661" s="268">
        <f>AK661/AI661</f>
        <v>1.014</v>
      </c>
      <c r="AR661" s="149"/>
      <c r="AS661" s="132"/>
      <c r="AT661" s="132"/>
      <c r="AU661" s="132"/>
      <c r="AV661" s="132"/>
      <c r="AW661" s="132"/>
      <c r="AX661" s="132"/>
      <c r="AY661" s="132"/>
      <c r="AZ661" s="132"/>
      <c r="BA661" s="132"/>
      <c r="BB661" s="132"/>
      <c r="BC661" s="132"/>
      <c r="BD661" s="132"/>
      <c r="BE661" s="132"/>
      <c r="BF661" s="132"/>
      <c r="BG661" s="132"/>
      <c r="BH661" s="132"/>
      <c r="BI661" s="132"/>
      <c r="BJ661" s="132"/>
      <c r="BK661" s="132"/>
      <c r="BL661" s="132"/>
      <c r="BM661" s="132"/>
      <c r="BN661" s="132"/>
    </row>
    <row r="662">
      <c r="A662" s="484" t="b">
        <v>0</v>
      </c>
      <c r="B662" s="94"/>
      <c r="C662" s="95"/>
      <c r="D662" s="96"/>
      <c r="E662" s="97"/>
      <c r="F662" s="98"/>
      <c r="G662" s="98"/>
      <c r="H662" s="98" t="str">
        <f>VLOOKUP(H661,VALIDATION!F:G,2,false)</f>
        <v>6207de7b491a9e6912ca5529</v>
      </c>
      <c r="I662" s="99">
        <v>3.0</v>
      </c>
      <c r="J662" s="99">
        <v>1.5</v>
      </c>
      <c r="K662" s="96"/>
      <c r="L662" s="96"/>
      <c r="M662" s="96"/>
      <c r="N662" s="279" t="s">
        <v>1168</v>
      </c>
      <c r="O662" s="369"/>
      <c r="P662" s="370"/>
      <c r="Q662" s="196"/>
      <c r="R662" s="197"/>
      <c r="S662" s="198"/>
      <c r="T662" s="199"/>
      <c r="U662" s="200"/>
      <c r="V662" s="201"/>
      <c r="W662" s="202"/>
      <c r="X662" s="202"/>
      <c r="Y662" s="109"/>
      <c r="Z662" s="280"/>
      <c r="AA662" s="106"/>
      <c r="AB662" s="281"/>
      <c r="AC662" s="282"/>
      <c r="AD662" s="273" t="s">
        <v>179</v>
      </c>
      <c r="AE662" s="274" t="s">
        <v>133</v>
      </c>
      <c r="AF662" s="99" t="s">
        <v>133</v>
      </c>
      <c r="AG662" s="274">
        <v>1.58</v>
      </c>
      <c r="AH662" s="411">
        <v>17.54</v>
      </c>
      <c r="AI662" s="112"/>
      <c r="AJ662" s="110"/>
      <c r="AK662" s="113"/>
      <c r="AL662" s="114"/>
      <c r="AM662" s="278"/>
      <c r="AN662" s="98"/>
      <c r="AO662" s="98"/>
      <c r="AP662" s="116"/>
      <c r="AQ662" s="117"/>
      <c r="AR662" s="116"/>
      <c r="AS662" s="98"/>
      <c r="AT662" s="98"/>
      <c r="AU662" s="98"/>
      <c r="AV662" s="98"/>
      <c r="AW662" s="98"/>
      <c r="AX662" s="98"/>
      <c r="AY662" s="98"/>
      <c r="AZ662" s="98"/>
      <c r="BA662" s="98"/>
      <c r="BB662" s="98"/>
      <c r="BC662" s="98"/>
      <c r="BD662" s="98"/>
      <c r="BE662" s="98"/>
      <c r="BF662" s="98"/>
      <c r="BG662" s="98"/>
      <c r="BH662" s="98"/>
      <c r="BI662" s="98"/>
      <c r="BJ662" s="98"/>
      <c r="BK662" s="98"/>
      <c r="BL662" s="98"/>
      <c r="BM662" s="98"/>
      <c r="BN662" s="98"/>
    </row>
    <row r="663">
      <c r="A663" s="485" t="b">
        <v>0</v>
      </c>
      <c r="B663" s="128"/>
      <c r="C663" s="129"/>
      <c r="D663" s="130"/>
      <c r="E663" s="131"/>
      <c r="F663" s="132"/>
      <c r="G663" s="132"/>
      <c r="H663" s="132"/>
      <c r="I663" s="132"/>
      <c r="J663" s="132"/>
      <c r="K663" s="130"/>
      <c r="L663" s="130"/>
      <c r="M663" s="130"/>
      <c r="N663" s="195"/>
      <c r="O663" s="168">
        <v>6.0</v>
      </c>
      <c r="P663" s="169">
        <v>7.0</v>
      </c>
      <c r="Q663" s="294">
        <v>7.0</v>
      </c>
      <c r="R663" s="295">
        <v>6.0</v>
      </c>
      <c r="S663" s="296">
        <v>6.0</v>
      </c>
      <c r="T663" s="297">
        <v>7.0</v>
      </c>
      <c r="U663" s="200"/>
      <c r="V663" s="201"/>
      <c r="W663" s="202"/>
      <c r="X663" s="202"/>
      <c r="Y663" s="143"/>
      <c r="Z663" s="367"/>
      <c r="AA663" s="140"/>
      <c r="AB663" s="420"/>
      <c r="AC663" s="421"/>
      <c r="AD663" s="206" t="s">
        <v>142</v>
      </c>
      <c r="AE663" s="144"/>
      <c r="AF663" s="133"/>
      <c r="AG663" s="144"/>
      <c r="AH663" s="430"/>
      <c r="AI663" s="146"/>
      <c r="AJ663" s="144"/>
      <c r="AK663" s="147"/>
      <c r="AL663" s="114"/>
      <c r="AM663" s="211"/>
      <c r="AN663" s="132"/>
      <c r="AO663" s="132"/>
      <c r="AP663" s="149"/>
      <c r="AQ663" s="150"/>
      <c r="AR663" s="149"/>
      <c r="AS663" s="132"/>
      <c r="AT663" s="132"/>
      <c r="AU663" s="132"/>
      <c r="AV663" s="132"/>
      <c r="AW663" s="132"/>
      <c r="AX663" s="132"/>
      <c r="AY663" s="132"/>
      <c r="AZ663" s="132"/>
      <c r="BA663" s="132"/>
      <c r="BB663" s="132"/>
      <c r="BC663" s="132"/>
      <c r="BD663" s="132"/>
      <c r="BE663" s="132"/>
      <c r="BF663" s="132"/>
      <c r="BG663" s="132"/>
      <c r="BH663" s="132"/>
      <c r="BI663" s="132"/>
      <c r="BJ663" s="132"/>
      <c r="BK663" s="132"/>
      <c r="BL663" s="132"/>
      <c r="BM663" s="132"/>
      <c r="BN663" s="132"/>
    </row>
    <row r="664">
      <c r="A664" s="614" t="b">
        <v>0</v>
      </c>
      <c r="B664" s="161">
        <v>44612.0</v>
      </c>
      <c r="C664" s="162">
        <v>0.6293287037037038</v>
      </c>
      <c r="D664" s="163" t="s">
        <v>729</v>
      </c>
      <c r="E664" s="432" t="s">
        <v>16</v>
      </c>
      <c r="F664" s="409" t="s">
        <v>136</v>
      </c>
      <c r="G664" s="165" t="s">
        <v>45</v>
      </c>
      <c r="H664" s="165" t="s">
        <v>293</v>
      </c>
      <c r="I664" s="165" t="s">
        <v>440</v>
      </c>
      <c r="J664" s="165" t="s">
        <v>730</v>
      </c>
      <c r="K664" s="163" t="s">
        <v>730</v>
      </c>
      <c r="L664" s="163"/>
      <c r="M664" s="163"/>
      <c r="N664" s="336" t="s">
        <v>1156</v>
      </c>
      <c r="O664" s="254">
        <v>5.0</v>
      </c>
      <c r="P664" s="255">
        <v>7.0</v>
      </c>
      <c r="Q664" s="284">
        <v>2.0</v>
      </c>
      <c r="R664" s="285">
        <v>3.0</v>
      </c>
      <c r="S664" s="172"/>
      <c r="T664" s="173"/>
      <c r="U664" s="174"/>
      <c r="V664" s="175"/>
      <c r="W664" s="176"/>
      <c r="X664" s="176"/>
      <c r="Y664" s="182">
        <v>0.0</v>
      </c>
      <c r="Z664" s="178">
        <v>0.0</v>
      </c>
      <c r="AA664" s="179" t="s">
        <v>133</v>
      </c>
      <c r="AB664" s="544"/>
      <c r="AC664" s="181">
        <v>0.6012962962962963</v>
      </c>
      <c r="AD664" s="182" t="s">
        <v>140</v>
      </c>
      <c r="AE664" s="183" t="s">
        <v>133</v>
      </c>
      <c r="AF664" s="165" t="s">
        <v>166</v>
      </c>
      <c r="AG664" s="183">
        <v>1.12</v>
      </c>
      <c r="AH664" s="446">
        <v>41.67</v>
      </c>
      <c r="AI664" s="185">
        <v>7.5</v>
      </c>
      <c r="AJ664" s="183">
        <v>0.0</v>
      </c>
      <c r="AK664" s="186">
        <v>0.0</v>
      </c>
      <c r="AL664" s="114"/>
      <c r="AM664" s="188">
        <f>AK664+AM661</f>
        <v>2026.33</v>
      </c>
      <c r="AN664" s="189">
        <f>IF(AM664&gt;AN661,AM664,AN661)</f>
        <v>2083.67</v>
      </c>
      <c r="AO664" s="189">
        <f>AM664-AN664</f>
        <v>-57.34</v>
      </c>
      <c r="AP664" s="190">
        <f>AO664/AN664</f>
        <v>-0.02751875297</v>
      </c>
      <c r="AQ664" s="191">
        <f>AK664/AI664</f>
        <v>0</v>
      </c>
      <c r="AR664" s="116"/>
      <c r="AS664" s="98"/>
      <c r="AT664" s="98"/>
      <c r="AU664" s="98"/>
      <c r="AV664" s="98"/>
      <c r="AW664" s="98"/>
      <c r="AX664" s="98"/>
      <c r="AY664" s="98"/>
      <c r="AZ664" s="98"/>
      <c r="BA664" s="98"/>
      <c r="BB664" s="98"/>
      <c r="BC664" s="98"/>
      <c r="BD664" s="98"/>
      <c r="BE664" s="98"/>
      <c r="BF664" s="98"/>
      <c r="BG664" s="98"/>
      <c r="BH664" s="98"/>
      <c r="BI664" s="98"/>
      <c r="BJ664" s="98"/>
      <c r="BK664" s="98"/>
      <c r="BL664" s="98"/>
      <c r="BM664" s="98"/>
      <c r="BN664" s="98"/>
    </row>
    <row r="665">
      <c r="A665" s="616" t="b">
        <v>0</v>
      </c>
      <c r="B665" s="128"/>
      <c r="C665" s="129"/>
      <c r="D665" s="130"/>
      <c r="E665" s="131"/>
      <c r="F665" s="132"/>
      <c r="G665" s="132"/>
      <c r="H665" s="132" t="str">
        <f>VLOOKUP(H664,VALIDATION!F:G,2,false)</f>
        <v>6207de9d491a9e6912ca5530</v>
      </c>
      <c r="I665" s="133">
        <v>1.6</v>
      </c>
      <c r="J665" s="133">
        <v>2.6</v>
      </c>
      <c r="K665" s="130"/>
      <c r="L665" s="130"/>
      <c r="M665" s="130"/>
      <c r="N665" s="195"/>
      <c r="O665" s="168">
        <v>5.0</v>
      </c>
      <c r="P665" s="169">
        <v>7.0</v>
      </c>
      <c r="Q665" s="294">
        <v>3.0</v>
      </c>
      <c r="R665" s="295">
        <v>3.0</v>
      </c>
      <c r="S665" s="198"/>
      <c r="T665" s="199"/>
      <c r="U665" s="200"/>
      <c r="V665" s="201"/>
      <c r="W665" s="202"/>
      <c r="X665" s="202"/>
      <c r="Y665" s="206">
        <v>0.0</v>
      </c>
      <c r="Z665" s="204">
        <v>40.0</v>
      </c>
      <c r="AA665" s="205" t="s">
        <v>132</v>
      </c>
      <c r="AB665" s="420"/>
      <c r="AC665" s="142">
        <v>0.6062847222222222</v>
      </c>
      <c r="AD665" s="206" t="s">
        <v>296</v>
      </c>
      <c r="AE665" s="207" t="s">
        <v>133</v>
      </c>
      <c r="AF665" s="133" t="s">
        <v>166</v>
      </c>
      <c r="AG665" s="207">
        <v>1.15</v>
      </c>
      <c r="AH665" s="449">
        <v>15.63</v>
      </c>
      <c r="AI665" s="146"/>
      <c r="AJ665" s="144"/>
      <c r="AK665" s="147"/>
      <c r="AL665" s="114"/>
      <c r="AM665" s="211"/>
      <c r="AN665" s="132"/>
      <c r="AO665" s="132"/>
      <c r="AP665" s="149"/>
      <c r="AQ665" s="150"/>
      <c r="AR665" s="149"/>
      <c r="AS665" s="132"/>
      <c r="AT665" s="132"/>
      <c r="AU665" s="132"/>
      <c r="AV665" s="132"/>
      <c r="AW665" s="132"/>
      <c r="AX665" s="132"/>
      <c r="AY665" s="132"/>
      <c r="AZ665" s="132"/>
      <c r="BA665" s="132"/>
      <c r="BB665" s="132"/>
      <c r="BC665" s="132"/>
      <c r="BD665" s="132"/>
      <c r="BE665" s="132"/>
      <c r="BF665" s="132"/>
      <c r="BG665" s="132"/>
      <c r="BH665" s="132"/>
      <c r="BI665" s="132"/>
      <c r="BJ665" s="132"/>
      <c r="BK665" s="132"/>
      <c r="BL665" s="132"/>
      <c r="BM665" s="132"/>
      <c r="BN665" s="132"/>
    </row>
    <row r="666">
      <c r="A666" s="614" t="b">
        <v>0</v>
      </c>
      <c r="B666" s="94"/>
      <c r="C666" s="95"/>
      <c r="D666" s="96"/>
      <c r="E666" s="97"/>
      <c r="F666" s="98"/>
      <c r="G666" s="98"/>
      <c r="H666" s="98"/>
      <c r="I666" s="98"/>
      <c r="J666" s="98"/>
      <c r="K666" s="96"/>
      <c r="L666" s="96"/>
      <c r="M666" s="96"/>
      <c r="N666" s="270"/>
      <c r="O666" s="168">
        <v>5.0</v>
      </c>
      <c r="P666" s="169">
        <v>7.0</v>
      </c>
      <c r="Q666" s="294">
        <v>6.0</v>
      </c>
      <c r="R666" s="295">
        <v>5.0</v>
      </c>
      <c r="S666" s="198"/>
      <c r="T666" s="199"/>
      <c r="U666" s="200"/>
      <c r="V666" s="201"/>
      <c r="W666" s="202"/>
      <c r="X666" s="202"/>
      <c r="Y666" s="273">
        <v>40.0</v>
      </c>
      <c r="Z666" s="271">
        <v>30.0</v>
      </c>
      <c r="AA666" s="272" t="s">
        <v>133</v>
      </c>
      <c r="AB666" s="281"/>
      <c r="AC666" s="108">
        <v>0.6217592592592592</v>
      </c>
      <c r="AD666" s="273" t="s">
        <v>165</v>
      </c>
      <c r="AE666" s="274" t="s">
        <v>133</v>
      </c>
      <c r="AF666" s="99" t="s">
        <v>133</v>
      </c>
      <c r="AG666" s="274">
        <v>1.74</v>
      </c>
      <c r="AH666" s="411">
        <v>9.93</v>
      </c>
      <c r="AI666" s="112"/>
      <c r="AJ666" s="110"/>
      <c r="AK666" s="113"/>
      <c r="AL666" s="114"/>
      <c r="AM666" s="278"/>
      <c r="AN666" s="98"/>
      <c r="AO666" s="98"/>
      <c r="AP666" s="116"/>
      <c r="AQ666" s="117"/>
      <c r="AR666" s="116"/>
      <c r="AS666" s="98"/>
      <c r="AT666" s="98"/>
      <c r="AU666" s="98"/>
      <c r="AV666" s="98"/>
      <c r="AW666" s="98"/>
      <c r="AX666" s="98"/>
      <c r="AY666" s="98"/>
      <c r="AZ666" s="98"/>
      <c r="BA666" s="98"/>
      <c r="BB666" s="98"/>
      <c r="BC666" s="98"/>
      <c r="BD666" s="98"/>
      <c r="BE666" s="98"/>
      <c r="BF666" s="98"/>
      <c r="BG666" s="98"/>
      <c r="BH666" s="98"/>
      <c r="BI666" s="98"/>
      <c r="BJ666" s="98"/>
      <c r="BK666" s="98"/>
      <c r="BL666" s="98"/>
      <c r="BM666" s="98"/>
      <c r="BN666" s="98"/>
    </row>
    <row r="667">
      <c r="A667" s="616" t="b">
        <v>0</v>
      </c>
      <c r="B667" s="313"/>
      <c r="C667" s="314"/>
      <c r="D667" s="315"/>
      <c r="E667" s="316"/>
      <c r="F667" s="317"/>
      <c r="G667" s="317"/>
      <c r="H667" s="317"/>
      <c r="I667" s="317"/>
      <c r="J667" s="317"/>
      <c r="K667" s="315"/>
      <c r="L667" s="315"/>
      <c r="M667" s="315"/>
      <c r="N667" s="383"/>
      <c r="O667" s="221">
        <v>6.0</v>
      </c>
      <c r="P667" s="222">
        <v>3.0</v>
      </c>
      <c r="Q667" s="298">
        <v>6.0</v>
      </c>
      <c r="R667" s="299">
        <v>2.0</v>
      </c>
      <c r="S667" s="225"/>
      <c r="T667" s="226"/>
      <c r="U667" s="227"/>
      <c r="V667" s="228"/>
      <c r="W667" s="229"/>
      <c r="X667" s="229"/>
      <c r="Y667" s="342"/>
      <c r="Z667" s="323"/>
      <c r="AA667" s="324"/>
      <c r="AB667" s="343"/>
      <c r="AC667" s="326"/>
      <c r="AD667" s="322" t="s">
        <v>142</v>
      </c>
      <c r="AE667" s="327"/>
      <c r="AF667" s="328"/>
      <c r="AG667" s="327"/>
      <c r="AH667" s="444"/>
      <c r="AI667" s="384"/>
      <c r="AJ667" s="327"/>
      <c r="AK667" s="385"/>
      <c r="AL667" s="114"/>
      <c r="AM667" s="211"/>
      <c r="AN667" s="132"/>
      <c r="AO667" s="132"/>
      <c r="AP667" s="149"/>
      <c r="AQ667" s="150"/>
      <c r="AR667" s="149"/>
      <c r="AS667" s="132"/>
      <c r="AT667" s="132"/>
      <c r="AU667" s="132"/>
      <c r="AV667" s="132"/>
      <c r="AW667" s="132"/>
      <c r="AX667" s="132"/>
      <c r="AY667" s="132"/>
      <c r="AZ667" s="132"/>
      <c r="BA667" s="132"/>
      <c r="BB667" s="132"/>
      <c r="BC667" s="132"/>
      <c r="BD667" s="132"/>
      <c r="BE667" s="132"/>
      <c r="BF667" s="132"/>
      <c r="BG667" s="132"/>
      <c r="BH667" s="132"/>
      <c r="BI667" s="132"/>
      <c r="BJ667" s="132"/>
      <c r="BK667" s="132"/>
      <c r="BL667" s="132"/>
      <c r="BM667" s="132"/>
      <c r="BN667" s="132"/>
    </row>
    <row r="668">
      <c r="A668" s="484" t="b">
        <v>0</v>
      </c>
      <c r="B668" s="161">
        <v>44612.0</v>
      </c>
      <c r="C668" s="162">
        <v>0.668599537037037</v>
      </c>
      <c r="D668" s="163" t="s">
        <v>732</v>
      </c>
      <c r="E668" s="432" t="s">
        <v>16</v>
      </c>
      <c r="F668" s="409" t="s">
        <v>136</v>
      </c>
      <c r="G668" s="165" t="s">
        <v>43</v>
      </c>
      <c r="H668" s="165" t="s">
        <v>266</v>
      </c>
      <c r="I668" s="165" t="s">
        <v>733</v>
      </c>
      <c r="J668" s="165" t="s">
        <v>734</v>
      </c>
      <c r="K668" s="163" t="s">
        <v>733</v>
      </c>
      <c r="L668" s="163"/>
      <c r="M668" s="163"/>
      <c r="N668" s="167"/>
      <c r="O668" s="254">
        <v>6.0</v>
      </c>
      <c r="P668" s="255">
        <v>3.0</v>
      </c>
      <c r="Q668" s="284">
        <v>4.0</v>
      </c>
      <c r="R668" s="285">
        <v>1.0</v>
      </c>
      <c r="S668" s="172"/>
      <c r="T668" s="173"/>
      <c r="U668" s="174"/>
      <c r="V668" s="175"/>
      <c r="W668" s="176"/>
      <c r="X668" s="176"/>
      <c r="Y668" s="182">
        <v>0.0</v>
      </c>
      <c r="Z668" s="178">
        <v>0.0</v>
      </c>
      <c r="AA668" s="179" t="s">
        <v>132</v>
      </c>
      <c r="AB668" s="544"/>
      <c r="AC668" s="181">
        <v>0.6596064814814815</v>
      </c>
      <c r="AD668" s="182" t="s">
        <v>140</v>
      </c>
      <c r="AE668" s="183" t="s">
        <v>132</v>
      </c>
      <c r="AF668" s="165" t="s">
        <v>166</v>
      </c>
      <c r="AG668" s="183">
        <v>1.02</v>
      </c>
      <c r="AH668" s="446">
        <v>99.99</v>
      </c>
      <c r="AI668" s="185">
        <v>2.0</v>
      </c>
      <c r="AJ668" s="183">
        <v>0.0</v>
      </c>
      <c r="AK668" s="186">
        <v>-2.0</v>
      </c>
      <c r="AL668" s="114"/>
      <c r="AM668" s="188">
        <f>AK668+AM664</f>
        <v>2024.33</v>
      </c>
      <c r="AN668" s="189">
        <f>IF(AM668&gt;AN664,AM668,AN664)</f>
        <v>2083.67</v>
      </c>
      <c r="AO668" s="189">
        <f>AM668-AN668</f>
        <v>-59.34</v>
      </c>
      <c r="AP668" s="190">
        <f>AO668/AN668</f>
        <v>-0.02847859786</v>
      </c>
      <c r="AQ668" s="191">
        <f>AK668/AI668</f>
        <v>-1</v>
      </c>
      <c r="AR668" s="116"/>
      <c r="AS668" s="98"/>
      <c r="AT668" s="98"/>
      <c r="AU668" s="98"/>
      <c r="AV668" s="98"/>
      <c r="AW668" s="98"/>
      <c r="AX668" s="98"/>
      <c r="AY668" s="98"/>
      <c r="AZ668" s="98"/>
      <c r="BA668" s="98"/>
      <c r="BB668" s="98"/>
      <c r="BC668" s="98"/>
      <c r="BD668" s="98"/>
      <c r="BE668" s="98"/>
      <c r="BF668" s="98"/>
      <c r="BG668" s="98"/>
      <c r="BH668" s="98"/>
      <c r="BI668" s="98"/>
      <c r="BJ668" s="98"/>
      <c r="BK668" s="98"/>
      <c r="BL668" s="98"/>
      <c r="BM668" s="98"/>
      <c r="BN668" s="98"/>
    </row>
    <row r="669">
      <c r="A669" s="485" t="b">
        <v>0</v>
      </c>
      <c r="B669" s="313"/>
      <c r="C669" s="314"/>
      <c r="D669" s="315"/>
      <c r="E669" s="316"/>
      <c r="F669" s="317"/>
      <c r="G669" s="317"/>
      <c r="H669" s="132" t="str">
        <f>VLOOKUP(H668,VALIDATION!F:G,2,false)</f>
        <v>6207de45491a9e6912ca551a</v>
      </c>
      <c r="I669" s="328">
        <v>1.46</v>
      </c>
      <c r="J669" s="328">
        <v>3.05</v>
      </c>
      <c r="K669" s="315"/>
      <c r="L669" s="315"/>
      <c r="M669" s="315"/>
      <c r="N669" s="383"/>
      <c r="O669" s="221">
        <v>6.0</v>
      </c>
      <c r="P669" s="222">
        <v>3.0</v>
      </c>
      <c r="Q669" s="298">
        <v>6.0</v>
      </c>
      <c r="R669" s="299">
        <v>2.0</v>
      </c>
      <c r="S669" s="225"/>
      <c r="T669" s="226"/>
      <c r="U669" s="227"/>
      <c r="V669" s="228"/>
      <c r="W669" s="229"/>
      <c r="X669" s="229"/>
      <c r="Y669" s="342"/>
      <c r="Z669" s="323"/>
      <c r="AA669" s="324"/>
      <c r="AB669" s="343"/>
      <c r="AC669" s="326"/>
      <c r="AD669" s="322" t="s">
        <v>142</v>
      </c>
      <c r="AE669" s="327"/>
      <c r="AF669" s="328"/>
      <c r="AG669" s="327"/>
      <c r="AH669" s="444"/>
      <c r="AI669" s="384"/>
      <c r="AJ669" s="327"/>
      <c r="AK669" s="385"/>
      <c r="AL669" s="114"/>
      <c r="AM669" s="211"/>
      <c r="AN669" s="132"/>
      <c r="AO669" s="132"/>
      <c r="AP669" s="149"/>
      <c r="AQ669" s="150"/>
      <c r="AR669" s="149"/>
      <c r="AS669" s="132"/>
      <c r="AT669" s="132"/>
      <c r="AU669" s="132"/>
      <c r="AV669" s="132"/>
      <c r="AW669" s="132"/>
      <c r="AX669" s="132"/>
      <c r="AY669" s="132"/>
      <c r="AZ669" s="132"/>
      <c r="BA669" s="132"/>
      <c r="BB669" s="132"/>
      <c r="BC669" s="132"/>
      <c r="BD669" s="132"/>
      <c r="BE669" s="132"/>
      <c r="BF669" s="132"/>
      <c r="BG669" s="132"/>
      <c r="BH669" s="132"/>
      <c r="BI669" s="132"/>
      <c r="BJ669" s="132"/>
      <c r="BK669" s="132"/>
      <c r="BL669" s="132"/>
      <c r="BM669" s="132"/>
      <c r="BN669" s="132"/>
    </row>
    <row r="670">
      <c r="A670" s="484" t="b">
        <v>0</v>
      </c>
      <c r="B670" s="161">
        <v>44612.0</v>
      </c>
      <c r="C670" s="162">
        <v>0.7599189814814815</v>
      </c>
      <c r="D670" s="163" t="s">
        <v>1169</v>
      </c>
      <c r="E670" s="432" t="s">
        <v>16</v>
      </c>
      <c r="F670" s="409" t="s">
        <v>136</v>
      </c>
      <c r="G670" s="165" t="s">
        <v>45</v>
      </c>
      <c r="H670" s="165" t="s">
        <v>288</v>
      </c>
      <c r="I670" s="165" t="s">
        <v>158</v>
      </c>
      <c r="J670" s="165" t="s">
        <v>822</v>
      </c>
      <c r="K670" s="163" t="s">
        <v>158</v>
      </c>
      <c r="L670" s="163"/>
      <c r="M670" s="163"/>
      <c r="N670" s="336" t="s">
        <v>1156</v>
      </c>
      <c r="O670" s="254">
        <v>1.0</v>
      </c>
      <c r="P670" s="255">
        <v>4.0</v>
      </c>
      <c r="Q670" s="170"/>
      <c r="R670" s="171"/>
      <c r="S670" s="172"/>
      <c r="T670" s="173"/>
      <c r="U670" s="174"/>
      <c r="V670" s="175"/>
      <c r="W670" s="176"/>
      <c r="X670" s="176"/>
      <c r="Y670" s="182">
        <v>0.0</v>
      </c>
      <c r="Z670" s="178">
        <v>30.0</v>
      </c>
      <c r="AA670" s="179" t="s">
        <v>133</v>
      </c>
      <c r="AB670" s="544"/>
      <c r="AC670" s="181">
        <v>0.7329629629629629</v>
      </c>
      <c r="AD670" s="182" t="s">
        <v>140</v>
      </c>
      <c r="AE670" s="183" t="s">
        <v>133</v>
      </c>
      <c r="AF670" s="165" t="s">
        <v>166</v>
      </c>
      <c r="AG670" s="183">
        <v>1.24</v>
      </c>
      <c r="AH670" s="446">
        <v>31.25</v>
      </c>
      <c r="AI670" s="185">
        <v>10.0</v>
      </c>
      <c r="AJ670" s="183">
        <v>0.0</v>
      </c>
      <c r="AK670" s="186">
        <v>-10.0</v>
      </c>
      <c r="AL670" s="114"/>
      <c r="AM670" s="188">
        <f>AK670+AM668</f>
        <v>2014.33</v>
      </c>
      <c r="AN670" s="189">
        <f>IF(AM670&gt;AN668,AM670,AN668)</f>
        <v>2083.67</v>
      </c>
      <c r="AO670" s="189">
        <f>AM670-AN670</f>
        <v>-69.34</v>
      </c>
      <c r="AP670" s="190">
        <f>AO670/AN670</f>
        <v>-0.0332778223</v>
      </c>
      <c r="AQ670" s="191">
        <f>AK670/AI670</f>
        <v>-1</v>
      </c>
      <c r="AR670" s="116"/>
      <c r="AS670" s="98"/>
      <c r="AT670" s="98"/>
      <c r="AU670" s="98"/>
      <c r="AV670" s="98"/>
      <c r="AW670" s="98"/>
      <c r="AX670" s="98"/>
      <c r="AY670" s="98"/>
      <c r="AZ670" s="98"/>
      <c r="BA670" s="98"/>
      <c r="BB670" s="98"/>
      <c r="BC670" s="98"/>
      <c r="BD670" s="98"/>
      <c r="BE670" s="98"/>
      <c r="BF670" s="98"/>
      <c r="BG670" s="98"/>
      <c r="BH670" s="98"/>
      <c r="BI670" s="98"/>
      <c r="BJ670" s="98"/>
      <c r="BK670" s="98"/>
      <c r="BL670" s="98"/>
      <c r="BM670" s="98"/>
      <c r="BN670" s="98"/>
    </row>
    <row r="671">
      <c r="A671" s="485" t="b">
        <v>0</v>
      </c>
      <c r="B671" s="128"/>
      <c r="C671" s="129"/>
      <c r="D671" s="130"/>
      <c r="E671" s="131"/>
      <c r="F671" s="132"/>
      <c r="G671" s="132"/>
      <c r="H671" s="132" t="str">
        <f>VLOOKUP(H670,VALIDATION!F:G,2,false)</f>
        <v>6207deda491a9e6912ca5544</v>
      </c>
      <c r="I671" s="133">
        <v>1.96</v>
      </c>
      <c r="J671" s="133">
        <v>2.04</v>
      </c>
      <c r="K671" s="130"/>
      <c r="L671" s="130"/>
      <c r="M671" s="130"/>
      <c r="N671" s="397" t="s">
        <v>1170</v>
      </c>
      <c r="O671" s="168">
        <v>6.0</v>
      </c>
      <c r="P671" s="169">
        <v>1.0</v>
      </c>
      <c r="Q671" s="294">
        <v>2.0</v>
      </c>
      <c r="R671" s="295">
        <v>1.0</v>
      </c>
      <c r="S671" s="198"/>
      <c r="T671" s="199"/>
      <c r="U671" s="200"/>
      <c r="V671" s="201"/>
      <c r="W671" s="202"/>
      <c r="X671" s="202"/>
      <c r="Y671" s="206">
        <v>0.0</v>
      </c>
      <c r="Z671" s="204">
        <v>0.0</v>
      </c>
      <c r="AA671" s="140"/>
      <c r="AB671" s="420"/>
      <c r="AC671" s="142">
        <v>0.7432986111111111</v>
      </c>
      <c r="AD671" s="206" t="s">
        <v>140</v>
      </c>
      <c r="AE671" s="207" t="s">
        <v>133</v>
      </c>
      <c r="AF671" s="133" t="s">
        <v>166</v>
      </c>
      <c r="AG671" s="207">
        <v>1.05</v>
      </c>
      <c r="AH671" s="449">
        <v>50.0</v>
      </c>
      <c r="AI671" s="146"/>
      <c r="AJ671" s="144"/>
      <c r="AK671" s="147"/>
      <c r="AL671" s="114"/>
      <c r="AM671" s="211"/>
      <c r="AN671" s="132"/>
      <c r="AO671" s="132"/>
      <c r="AP671" s="149"/>
      <c r="AQ671" s="150"/>
      <c r="AR671" s="149"/>
      <c r="AS671" s="132"/>
      <c r="AT671" s="132"/>
      <c r="AU671" s="132"/>
      <c r="AV671" s="132"/>
      <c r="AW671" s="132"/>
      <c r="AX671" s="132"/>
      <c r="AY671" s="132"/>
      <c r="AZ671" s="132"/>
      <c r="BA671" s="132"/>
      <c r="BB671" s="132"/>
      <c r="BC671" s="132"/>
      <c r="BD671" s="132"/>
      <c r="BE671" s="132"/>
      <c r="BF671" s="132"/>
      <c r="BG671" s="132"/>
      <c r="BH671" s="132"/>
      <c r="BI671" s="132"/>
      <c r="BJ671" s="132"/>
      <c r="BK671" s="132"/>
      <c r="BL671" s="132"/>
      <c r="BM671" s="132"/>
      <c r="BN671" s="132"/>
    </row>
    <row r="672">
      <c r="A672" s="484" t="b">
        <v>0</v>
      </c>
      <c r="B672" s="94"/>
      <c r="C672" s="95"/>
      <c r="D672" s="96"/>
      <c r="E672" s="97"/>
      <c r="F672" s="98"/>
      <c r="G672" s="98"/>
      <c r="H672" s="98"/>
      <c r="I672" s="98"/>
      <c r="J672" s="98"/>
      <c r="K672" s="96"/>
      <c r="L672" s="96"/>
      <c r="M672" s="96"/>
      <c r="N672" s="270"/>
      <c r="O672" s="168">
        <v>6.0</v>
      </c>
      <c r="P672" s="169">
        <v>1.0</v>
      </c>
      <c r="Q672" s="294">
        <v>6.0</v>
      </c>
      <c r="R672" s="295">
        <v>2.0</v>
      </c>
      <c r="S672" s="198"/>
      <c r="T672" s="199"/>
      <c r="U672" s="200"/>
      <c r="V672" s="201"/>
      <c r="W672" s="202"/>
      <c r="X672" s="202"/>
      <c r="Y672" s="109"/>
      <c r="Z672" s="280"/>
      <c r="AA672" s="106"/>
      <c r="AB672" s="281"/>
      <c r="AC672" s="282"/>
      <c r="AD672" s="273" t="s">
        <v>142</v>
      </c>
      <c r="AE672" s="110"/>
      <c r="AF672" s="99"/>
      <c r="AG672" s="110"/>
      <c r="AH672" s="427"/>
      <c r="AI672" s="112"/>
      <c r="AJ672" s="110"/>
      <c r="AK672" s="113"/>
      <c r="AL672" s="114"/>
      <c r="AM672" s="278"/>
      <c r="AN672" s="98"/>
      <c r="AO672" s="98"/>
      <c r="AP672" s="116"/>
      <c r="AQ672" s="117"/>
      <c r="AR672" s="116"/>
      <c r="AS672" s="98"/>
      <c r="AT672" s="98"/>
      <c r="AU672" s="98"/>
      <c r="AV672" s="98"/>
      <c r="AW672" s="98"/>
      <c r="AX672" s="98"/>
      <c r="AY672" s="98"/>
      <c r="AZ672" s="98"/>
      <c r="BA672" s="98"/>
      <c r="BB672" s="98"/>
      <c r="BC672" s="98"/>
      <c r="BD672" s="98"/>
      <c r="BE672" s="98"/>
      <c r="BF672" s="98"/>
      <c r="BG672" s="98"/>
      <c r="BH672" s="98"/>
      <c r="BI672" s="98"/>
      <c r="BJ672" s="98"/>
      <c r="BK672" s="98"/>
      <c r="BL672" s="98"/>
      <c r="BM672" s="98"/>
      <c r="BN672" s="98"/>
    </row>
    <row r="673">
      <c r="A673" s="616" t="b">
        <v>0</v>
      </c>
      <c r="B673" s="247">
        <v>44612.0</v>
      </c>
      <c r="C673" s="248">
        <v>0.9178356481481481</v>
      </c>
      <c r="D673" s="249" t="s">
        <v>1171</v>
      </c>
      <c r="E673" s="517" t="s">
        <v>16</v>
      </c>
      <c r="F673" s="415" t="s">
        <v>136</v>
      </c>
      <c r="G673" s="415"/>
      <c r="H673" s="251" t="s">
        <v>283</v>
      </c>
      <c r="I673" s="251" t="s">
        <v>1073</v>
      </c>
      <c r="J673" s="251" t="s">
        <v>1167</v>
      </c>
      <c r="K673" s="249" t="s">
        <v>1073</v>
      </c>
      <c r="L673" s="249"/>
      <c r="M673" s="249"/>
      <c r="N673" s="253"/>
      <c r="O673" s="254">
        <v>4.0</v>
      </c>
      <c r="P673" s="255">
        <v>4.0</v>
      </c>
      <c r="Q673" s="170"/>
      <c r="R673" s="171"/>
      <c r="S673" s="172"/>
      <c r="T673" s="173"/>
      <c r="U673" s="174"/>
      <c r="V673" s="175"/>
      <c r="W673" s="176"/>
      <c r="X673" s="176"/>
      <c r="Y673" s="260">
        <v>15.0</v>
      </c>
      <c r="Z673" s="256">
        <v>40.0</v>
      </c>
      <c r="AA673" s="257" t="s">
        <v>133</v>
      </c>
      <c r="AB673" s="401"/>
      <c r="AC673" s="259">
        <v>0.8635879629629629</v>
      </c>
      <c r="AD673" s="260" t="s">
        <v>140</v>
      </c>
      <c r="AE673" s="261" t="s">
        <v>133</v>
      </c>
      <c r="AF673" s="251" t="s">
        <v>133</v>
      </c>
      <c r="AG673" s="261">
        <v>1.66</v>
      </c>
      <c r="AH673" s="464">
        <v>30.77</v>
      </c>
      <c r="AI673" s="263">
        <v>20.0</v>
      </c>
      <c r="AJ673" s="261">
        <v>0.0</v>
      </c>
      <c r="AK673" s="264">
        <v>-0.54</v>
      </c>
      <c r="AL673" s="114"/>
      <c r="AM673" s="265">
        <f>AK673+AM670</f>
        <v>2013.79</v>
      </c>
      <c r="AN673" s="266">
        <f>IF(AM673&gt;AN670,AM673,AN670)</f>
        <v>2083.67</v>
      </c>
      <c r="AO673" s="266">
        <f>AM673-AN673</f>
        <v>-69.88</v>
      </c>
      <c r="AP673" s="267">
        <f>AO673/AN673</f>
        <v>-0.03353698042</v>
      </c>
      <c r="AQ673" s="268">
        <f>AK673/AI673</f>
        <v>-0.027</v>
      </c>
      <c r="AR673" s="149"/>
      <c r="AS673" s="132"/>
      <c r="AT673" s="132"/>
      <c r="AU673" s="132"/>
      <c r="AV673" s="132"/>
      <c r="AW673" s="132"/>
      <c r="AX673" s="132"/>
      <c r="AY673" s="132"/>
      <c r="AZ673" s="132"/>
      <c r="BA673" s="132"/>
      <c r="BB673" s="132"/>
      <c r="BC673" s="132"/>
      <c r="BD673" s="132"/>
      <c r="BE673" s="132"/>
      <c r="BF673" s="132"/>
      <c r="BG673" s="132"/>
      <c r="BH673" s="132"/>
      <c r="BI673" s="132"/>
      <c r="BJ673" s="132"/>
      <c r="BK673" s="132"/>
      <c r="BL673" s="132"/>
      <c r="BM673" s="132"/>
      <c r="BN673" s="132"/>
    </row>
    <row r="674">
      <c r="A674" s="614" t="b">
        <v>0</v>
      </c>
      <c r="B674" s="94"/>
      <c r="C674" s="95"/>
      <c r="D674" s="96"/>
      <c r="E674" s="97"/>
      <c r="F674" s="98"/>
      <c r="G674" s="98"/>
      <c r="H674" s="98" t="str">
        <f>VLOOKUP(H673,VALIDATION!F:G,2,false)</f>
        <v>6207de7b491a9e6912ca5529</v>
      </c>
      <c r="I674" s="99">
        <v>1.7</v>
      </c>
      <c r="J674" s="99">
        <v>2.4</v>
      </c>
      <c r="K674" s="96"/>
      <c r="L674" s="96"/>
      <c r="M674" s="96"/>
      <c r="N674" s="270"/>
      <c r="O674" s="168">
        <v>4.0</v>
      </c>
      <c r="P674" s="169">
        <v>5.0</v>
      </c>
      <c r="Q674" s="196"/>
      <c r="R674" s="197"/>
      <c r="S674" s="198"/>
      <c r="T674" s="199"/>
      <c r="U674" s="200"/>
      <c r="V674" s="201"/>
      <c r="W674" s="202"/>
      <c r="X674" s="202"/>
      <c r="Y674" s="273">
        <v>0.0</v>
      </c>
      <c r="Z674" s="271">
        <v>0.0</v>
      </c>
      <c r="AA674" s="272" t="s">
        <v>132</v>
      </c>
      <c r="AB674" s="281"/>
      <c r="AC674" s="108">
        <v>0.8638888888888889</v>
      </c>
      <c r="AD674" s="273" t="s">
        <v>179</v>
      </c>
      <c r="AE674" s="274" t="s">
        <v>133</v>
      </c>
      <c r="AF674" s="99" t="s">
        <v>166</v>
      </c>
      <c r="AG674" s="274">
        <v>1.69</v>
      </c>
      <c r="AH674" s="411">
        <v>30.22</v>
      </c>
      <c r="AI674" s="112"/>
      <c r="AJ674" s="110"/>
      <c r="AK674" s="113"/>
      <c r="AL674" s="114"/>
      <c r="AM674" s="278"/>
      <c r="AN674" s="98"/>
      <c r="AO674" s="98"/>
      <c r="AP674" s="116"/>
      <c r="AQ674" s="117"/>
      <c r="AR674" s="116"/>
      <c r="AS674" s="98"/>
      <c r="AT674" s="98"/>
      <c r="AU674" s="98"/>
      <c r="AV674" s="98"/>
      <c r="AW674" s="98"/>
      <c r="AX674" s="98"/>
      <c r="AY674" s="98"/>
      <c r="AZ674" s="98"/>
      <c r="BA674" s="98"/>
      <c r="BB674" s="98"/>
      <c r="BC674" s="98"/>
      <c r="BD674" s="98"/>
      <c r="BE674" s="98"/>
      <c r="BF674" s="98"/>
      <c r="BG674" s="98"/>
      <c r="BH674" s="98"/>
      <c r="BI674" s="98"/>
      <c r="BJ674" s="98"/>
      <c r="BK674" s="98"/>
      <c r="BL674" s="98"/>
      <c r="BM674" s="98"/>
      <c r="BN674" s="98"/>
    </row>
    <row r="675">
      <c r="A675" s="616" t="b">
        <v>0</v>
      </c>
      <c r="B675" s="128"/>
      <c r="C675" s="129"/>
      <c r="D675" s="130"/>
      <c r="E675" s="131"/>
      <c r="F675" s="132"/>
      <c r="G675" s="132"/>
      <c r="H675" s="133"/>
      <c r="I675" s="132"/>
      <c r="J675" s="132"/>
      <c r="K675" s="130"/>
      <c r="L675" s="130"/>
      <c r="M675" s="130"/>
      <c r="N675" s="195"/>
      <c r="O675" s="168">
        <v>4.0</v>
      </c>
      <c r="P675" s="169">
        <v>5.0</v>
      </c>
      <c r="Q675" s="196"/>
      <c r="R675" s="197"/>
      <c r="S675" s="198"/>
      <c r="T675" s="199"/>
      <c r="U675" s="200"/>
      <c r="V675" s="201"/>
      <c r="W675" s="202"/>
      <c r="X675" s="202"/>
      <c r="Y675" s="206">
        <v>0.0</v>
      </c>
      <c r="Z675" s="204">
        <v>0.0</v>
      </c>
      <c r="AA675" s="205" t="s">
        <v>132</v>
      </c>
      <c r="AB675" s="420"/>
      <c r="AC675" s="142">
        <v>0.8698726851851852</v>
      </c>
      <c r="AD675" s="206" t="s">
        <v>245</v>
      </c>
      <c r="AE675" s="207" t="s">
        <v>133</v>
      </c>
      <c r="AF675" s="133" t="s">
        <v>133</v>
      </c>
      <c r="AG675" s="207">
        <v>1.61</v>
      </c>
      <c r="AH675" s="449">
        <v>0.57</v>
      </c>
      <c r="AI675" s="146"/>
      <c r="AJ675" s="144"/>
      <c r="AK675" s="147"/>
      <c r="AL675" s="114"/>
      <c r="AM675" s="211"/>
      <c r="AN675" s="132"/>
      <c r="AO675" s="132"/>
      <c r="AP675" s="149"/>
      <c r="AQ675" s="150"/>
      <c r="AR675" s="149"/>
      <c r="AS675" s="132"/>
      <c r="AT675" s="132"/>
      <c r="AU675" s="132"/>
      <c r="AV675" s="132"/>
      <c r="AW675" s="132"/>
      <c r="AX675" s="132"/>
      <c r="AY675" s="132"/>
      <c r="AZ675" s="132"/>
      <c r="BA675" s="132"/>
      <c r="BB675" s="132"/>
      <c r="BC675" s="132"/>
      <c r="BD675" s="132"/>
      <c r="BE675" s="132"/>
      <c r="BF675" s="132"/>
      <c r="BG675" s="132"/>
      <c r="BH675" s="132"/>
      <c r="BI675" s="132"/>
      <c r="BJ675" s="132"/>
      <c r="BK675" s="132"/>
      <c r="BL675" s="132"/>
      <c r="BM675" s="132"/>
      <c r="BN675" s="132"/>
    </row>
    <row r="676">
      <c r="A676" s="614" t="b">
        <v>0</v>
      </c>
      <c r="B676" s="215"/>
      <c r="C676" s="216"/>
      <c r="D676" s="217"/>
      <c r="E676" s="218"/>
      <c r="F676" s="219"/>
      <c r="G676" s="219"/>
      <c r="H676" s="219"/>
      <c r="I676" s="219"/>
      <c r="J676" s="219"/>
      <c r="K676" s="217"/>
      <c r="L676" s="217"/>
      <c r="M676" s="217"/>
      <c r="N676" s="287"/>
      <c r="O676" s="221">
        <v>7.0</v>
      </c>
      <c r="P676" s="222">
        <v>6.0</v>
      </c>
      <c r="Q676" s="298">
        <v>7.0</v>
      </c>
      <c r="R676" s="299">
        <v>6.0</v>
      </c>
      <c r="S676" s="225"/>
      <c r="T676" s="226"/>
      <c r="U676" s="227"/>
      <c r="V676" s="228"/>
      <c r="W676" s="229"/>
      <c r="X676" s="229"/>
      <c r="Y676" s="302"/>
      <c r="Z676" s="231"/>
      <c r="AA676" s="232"/>
      <c r="AB676" s="233"/>
      <c r="AC676" s="234"/>
      <c r="AD676" s="235" t="s">
        <v>142</v>
      </c>
      <c r="AE676" s="236"/>
      <c r="AF676" s="237"/>
      <c r="AG676" s="236"/>
      <c r="AH676" s="463"/>
      <c r="AI676" s="390"/>
      <c r="AJ676" s="236"/>
      <c r="AK676" s="391"/>
      <c r="AL676" s="114"/>
      <c r="AM676" s="278"/>
      <c r="AN676" s="98"/>
      <c r="AO676" s="98"/>
      <c r="AP676" s="116"/>
      <c r="AQ676" s="117"/>
      <c r="AR676" s="116"/>
      <c r="AS676" s="98"/>
      <c r="AT676" s="98"/>
      <c r="AU676" s="98"/>
      <c r="AV676" s="98"/>
      <c r="AW676" s="98"/>
      <c r="AX676" s="98"/>
      <c r="AY676" s="98"/>
      <c r="AZ676" s="98"/>
      <c r="BA676" s="98"/>
      <c r="BB676" s="98"/>
      <c r="BC676" s="98"/>
      <c r="BD676" s="98"/>
      <c r="BE676" s="98"/>
      <c r="BF676" s="98"/>
      <c r="BG676" s="98"/>
      <c r="BH676" s="98"/>
      <c r="BI676" s="98"/>
      <c r="BJ676" s="98"/>
      <c r="BK676" s="98"/>
      <c r="BL676" s="98"/>
      <c r="BM676" s="98"/>
      <c r="BN676" s="98"/>
    </row>
    <row r="677">
      <c r="A677" s="485" t="b">
        <v>0</v>
      </c>
      <c r="B677" s="247">
        <v>44612.0</v>
      </c>
      <c r="C677" s="248">
        <v>0.9346296296296296</v>
      </c>
      <c r="D677" s="249" t="s">
        <v>1172</v>
      </c>
      <c r="E677" s="250" t="s">
        <v>15</v>
      </c>
      <c r="F677" s="415" t="s">
        <v>136</v>
      </c>
      <c r="G677" s="251" t="s">
        <v>45</v>
      </c>
      <c r="H677" s="251" t="s">
        <v>779</v>
      </c>
      <c r="I677" s="251" t="s">
        <v>1173</v>
      </c>
      <c r="J677" s="251" t="s">
        <v>1174</v>
      </c>
      <c r="K677" s="251" t="s">
        <v>1173</v>
      </c>
      <c r="L677" s="251"/>
      <c r="M677" s="251"/>
      <c r="N677" s="286" t="s">
        <v>1175</v>
      </c>
      <c r="O677" s="254">
        <v>7.0</v>
      </c>
      <c r="P677" s="255">
        <v>6.0</v>
      </c>
      <c r="Q677" s="284">
        <v>2.0</v>
      </c>
      <c r="R677" s="285">
        <v>2.0</v>
      </c>
      <c r="S677" s="172"/>
      <c r="T677" s="173"/>
      <c r="U677" s="174"/>
      <c r="V677" s="175"/>
      <c r="W677" s="176"/>
      <c r="X677" s="176"/>
      <c r="Y677" s="260">
        <v>0.0</v>
      </c>
      <c r="Z677" s="256">
        <v>0.0</v>
      </c>
      <c r="AA677" s="257" t="s">
        <v>132</v>
      </c>
      <c r="AB677" s="401"/>
      <c r="AC677" s="259">
        <v>0.8750694444444445</v>
      </c>
      <c r="AD677" s="260" t="s">
        <v>140</v>
      </c>
      <c r="AE677" s="261" t="s">
        <v>133</v>
      </c>
      <c r="AF677" s="251" t="s">
        <v>166</v>
      </c>
      <c r="AG677" s="261">
        <v>1.28</v>
      </c>
      <c r="AH677" s="464">
        <v>71.43</v>
      </c>
      <c r="AI677" s="263">
        <v>20.0</v>
      </c>
      <c r="AJ677" s="261">
        <v>0.0</v>
      </c>
      <c r="AK677" s="264">
        <v>-4.76</v>
      </c>
      <c r="AL677" s="114"/>
      <c r="AM677" s="265">
        <f>AK677+AM673</f>
        <v>2009.03</v>
      </c>
      <c r="AN677" s="266">
        <f>IF(AM677&gt;AN673,AM677,AN673)</f>
        <v>2083.67</v>
      </c>
      <c r="AO677" s="266">
        <f>AM677-AN677</f>
        <v>-74.64</v>
      </c>
      <c r="AP677" s="267">
        <f>AO677/AN677</f>
        <v>-0.03582141126</v>
      </c>
      <c r="AQ677" s="268">
        <f>AK677/AI677</f>
        <v>-0.238</v>
      </c>
      <c r="AR677" s="149"/>
      <c r="AS677" s="132"/>
      <c r="AT677" s="132"/>
      <c r="AU677" s="132"/>
      <c r="AV677" s="132"/>
      <c r="AW677" s="132"/>
      <c r="AX677" s="132"/>
      <c r="AY677" s="132"/>
      <c r="AZ677" s="132"/>
      <c r="BA677" s="132"/>
      <c r="BB677" s="132"/>
      <c r="BC677" s="132"/>
      <c r="BD677" s="132"/>
      <c r="BE677" s="132"/>
      <c r="BF677" s="132"/>
      <c r="BG677" s="132"/>
      <c r="BH677" s="132"/>
      <c r="BI677" s="132"/>
      <c r="BJ677" s="132"/>
      <c r="BK677" s="132"/>
      <c r="BL677" s="132"/>
      <c r="BM677" s="132"/>
      <c r="BN677" s="132"/>
    </row>
    <row r="678">
      <c r="A678" s="484" t="b">
        <v>0</v>
      </c>
      <c r="B678" s="94"/>
      <c r="C678" s="95"/>
      <c r="D678" s="96"/>
      <c r="E678" s="97"/>
      <c r="F678" s="98"/>
      <c r="G678" s="98"/>
      <c r="H678" s="98" t="str">
        <f>VLOOKUP(H677,VALIDATION!F:G,2,false)</f>
        <v>621372240cf04c247406e04e</v>
      </c>
      <c r="I678" s="99">
        <v>1.38</v>
      </c>
      <c r="J678" s="99">
        <v>3.6</v>
      </c>
      <c r="K678" s="96"/>
      <c r="L678" s="96"/>
      <c r="M678" s="96"/>
      <c r="N678" s="270"/>
      <c r="O678" s="168">
        <v>7.0</v>
      </c>
      <c r="P678" s="169">
        <v>6.0</v>
      </c>
      <c r="Q678" s="294">
        <v>5.0</v>
      </c>
      <c r="R678" s="295">
        <v>5.0</v>
      </c>
      <c r="S678" s="198"/>
      <c r="T678" s="199"/>
      <c r="U678" s="200"/>
      <c r="V678" s="201"/>
      <c r="W678" s="202"/>
      <c r="X678" s="202"/>
      <c r="Y678" s="273">
        <v>0.0</v>
      </c>
      <c r="Z678" s="271">
        <v>0.0</v>
      </c>
      <c r="AA678" s="272" t="s">
        <v>132</v>
      </c>
      <c r="AB678" s="281"/>
      <c r="AC678" s="108">
        <v>0.8986921296296296</v>
      </c>
      <c r="AD678" s="273" t="s">
        <v>179</v>
      </c>
      <c r="AE678" s="274" t="s">
        <v>133</v>
      </c>
      <c r="AF678" s="99" t="s">
        <v>133</v>
      </c>
      <c r="AG678" s="274">
        <v>1.2</v>
      </c>
      <c r="AH678" s="411">
        <v>76.19</v>
      </c>
      <c r="AI678" s="112"/>
      <c r="AJ678" s="110"/>
      <c r="AK678" s="113"/>
      <c r="AL678" s="114"/>
      <c r="AM678" s="278"/>
      <c r="AN678" s="98"/>
      <c r="AO678" s="98"/>
      <c r="AP678" s="116"/>
      <c r="AQ678" s="117"/>
      <c r="AR678" s="116"/>
      <c r="AS678" s="98"/>
      <c r="AT678" s="98"/>
      <c r="AU678" s="98"/>
      <c r="AV678" s="98"/>
      <c r="AW678" s="98"/>
      <c r="AX678" s="98"/>
      <c r="AY678" s="98"/>
      <c r="AZ678" s="98"/>
      <c r="BA678" s="98"/>
      <c r="BB678" s="98"/>
      <c r="BC678" s="98"/>
      <c r="BD678" s="98"/>
      <c r="BE678" s="98"/>
      <c r="BF678" s="98"/>
      <c r="BG678" s="98"/>
      <c r="BH678" s="98"/>
      <c r="BI678" s="98"/>
      <c r="BJ678" s="98"/>
      <c r="BK678" s="98"/>
      <c r="BL678" s="98"/>
      <c r="BM678" s="98"/>
      <c r="BN678" s="98"/>
    </row>
    <row r="679">
      <c r="A679" s="485" t="b">
        <v>0</v>
      </c>
      <c r="B679" s="313"/>
      <c r="C679" s="314"/>
      <c r="D679" s="315"/>
      <c r="E679" s="316"/>
      <c r="F679" s="317"/>
      <c r="G679" s="317"/>
      <c r="H679" s="317"/>
      <c r="I679" s="317"/>
      <c r="J679" s="317"/>
      <c r="K679" s="315"/>
      <c r="L679" s="315"/>
      <c r="M679" s="315"/>
      <c r="N679" s="383"/>
      <c r="O679" s="221">
        <v>7.0</v>
      </c>
      <c r="P679" s="222">
        <v>6.0</v>
      </c>
      <c r="Q679" s="298">
        <v>5.0</v>
      </c>
      <c r="R679" s="299">
        <v>7.0</v>
      </c>
      <c r="S679" s="300">
        <v>6.0</v>
      </c>
      <c r="T679" s="301">
        <v>3.0</v>
      </c>
      <c r="U679" s="227"/>
      <c r="V679" s="228"/>
      <c r="W679" s="229"/>
      <c r="X679" s="229"/>
      <c r="Y679" s="342"/>
      <c r="Z679" s="323"/>
      <c r="AA679" s="324"/>
      <c r="AB679" s="343"/>
      <c r="AC679" s="326"/>
      <c r="AD679" s="322" t="s">
        <v>142</v>
      </c>
      <c r="AE679" s="327"/>
      <c r="AF679" s="328"/>
      <c r="AG679" s="327"/>
      <c r="AH679" s="444"/>
      <c r="AI679" s="384"/>
      <c r="AJ679" s="327"/>
      <c r="AK679" s="385"/>
      <c r="AL679" s="114"/>
      <c r="AM679" s="211"/>
      <c r="AN679" s="132"/>
      <c r="AO679" s="132"/>
      <c r="AP679" s="149"/>
      <c r="AQ679" s="150"/>
      <c r="AR679" s="149"/>
      <c r="AS679" s="132"/>
      <c r="AT679" s="132"/>
      <c r="AU679" s="132"/>
      <c r="AV679" s="132"/>
      <c r="AW679" s="132"/>
      <c r="AX679" s="132"/>
      <c r="AY679" s="132"/>
      <c r="AZ679" s="132"/>
      <c r="BA679" s="132"/>
      <c r="BB679" s="132"/>
      <c r="BC679" s="132"/>
      <c r="BD679" s="132"/>
      <c r="BE679" s="132"/>
      <c r="BF679" s="132"/>
      <c r="BG679" s="132"/>
      <c r="BH679" s="132"/>
      <c r="BI679" s="132"/>
      <c r="BJ679" s="132"/>
      <c r="BK679" s="132"/>
      <c r="BL679" s="132"/>
      <c r="BM679" s="132"/>
      <c r="BN679" s="132"/>
    </row>
    <row r="680">
      <c r="A680" s="484" t="b">
        <v>0</v>
      </c>
      <c r="B680" s="161">
        <v>44612.0</v>
      </c>
      <c r="C680" s="162">
        <v>0.9756828703703704</v>
      </c>
      <c r="D680" s="163" t="s">
        <v>1176</v>
      </c>
      <c r="E680" s="432" t="s">
        <v>16</v>
      </c>
      <c r="F680" s="409" t="s">
        <v>136</v>
      </c>
      <c r="G680" s="165" t="s">
        <v>42</v>
      </c>
      <c r="H680" s="165" t="s">
        <v>779</v>
      </c>
      <c r="I680" s="165" t="s">
        <v>1177</v>
      </c>
      <c r="J680" s="165" t="s">
        <v>1148</v>
      </c>
      <c r="K680" s="163" t="s">
        <v>1177</v>
      </c>
      <c r="L680" s="163"/>
      <c r="M680" s="163"/>
      <c r="N680" s="167"/>
      <c r="O680" s="254">
        <v>5.0</v>
      </c>
      <c r="P680" s="255">
        <v>3.0</v>
      </c>
      <c r="Q680" s="170"/>
      <c r="R680" s="171"/>
      <c r="S680" s="172"/>
      <c r="T680" s="173"/>
      <c r="U680" s="174"/>
      <c r="V680" s="175"/>
      <c r="W680" s="176"/>
      <c r="X680" s="176"/>
      <c r="Y680" s="182">
        <v>0.0</v>
      </c>
      <c r="Z680" s="178">
        <v>0.0</v>
      </c>
      <c r="AA680" s="179" t="s">
        <v>132</v>
      </c>
      <c r="AB680" s="544"/>
      <c r="AC680" s="181">
        <v>0.9297569444444445</v>
      </c>
      <c r="AD680" s="182" t="s">
        <v>140</v>
      </c>
      <c r="AE680" s="183" t="s">
        <v>132</v>
      </c>
      <c r="AF680" s="165" t="s">
        <v>166</v>
      </c>
      <c r="AG680" s="183">
        <v>1.54</v>
      </c>
      <c r="AH680" s="446">
        <v>13.88</v>
      </c>
      <c r="AI680" s="185">
        <v>22.64</v>
      </c>
      <c r="AJ680" s="183">
        <v>0.0</v>
      </c>
      <c r="AK680" s="186">
        <v>-1.91</v>
      </c>
      <c r="AL680" s="114"/>
      <c r="AM680" s="188">
        <f>AK680+AM677</f>
        <v>2007.12</v>
      </c>
      <c r="AN680" s="189">
        <f>IF(AM680&gt;AN677,AM680,AN677)</f>
        <v>2083.67</v>
      </c>
      <c r="AO680" s="189">
        <f>AM680-AN680</f>
        <v>-76.55</v>
      </c>
      <c r="AP680" s="190">
        <f>AO680/AN680</f>
        <v>-0.03673806313</v>
      </c>
      <c r="AQ680" s="191">
        <f>AK680/AI680</f>
        <v>-0.0843639576</v>
      </c>
      <c r="AR680" s="116"/>
      <c r="AS680" s="98"/>
      <c r="AT680" s="98"/>
      <c r="AU680" s="98"/>
      <c r="AV680" s="98"/>
      <c r="AW680" s="98"/>
      <c r="AX680" s="98"/>
      <c r="AY680" s="98"/>
      <c r="AZ680" s="98"/>
      <c r="BA680" s="98"/>
      <c r="BB680" s="98"/>
      <c r="BC680" s="98"/>
      <c r="BD680" s="98"/>
      <c r="BE680" s="98"/>
      <c r="BF680" s="98"/>
      <c r="BG680" s="98"/>
      <c r="BH680" s="98"/>
      <c r="BI680" s="98"/>
      <c r="BJ680" s="98"/>
      <c r="BK680" s="98"/>
      <c r="BL680" s="98"/>
      <c r="BM680" s="98"/>
      <c r="BN680" s="98"/>
    </row>
    <row r="681">
      <c r="A681" s="485" t="b">
        <v>0</v>
      </c>
      <c r="B681" s="128"/>
      <c r="C681" s="129"/>
      <c r="D681" s="130"/>
      <c r="E681" s="131"/>
      <c r="F681" s="132"/>
      <c r="G681" s="132"/>
      <c r="H681" s="132" t="str">
        <f>VLOOKUP(H680,VALIDATION!F:G,2,false)</f>
        <v>621372240cf04c247406e04e</v>
      </c>
      <c r="I681" s="133">
        <v>2.6</v>
      </c>
      <c r="J681" s="133">
        <v>1.6</v>
      </c>
      <c r="K681" s="130"/>
      <c r="L681" s="130"/>
      <c r="M681" s="130"/>
      <c r="N681" s="195"/>
      <c r="O681" s="168">
        <v>5.0</v>
      </c>
      <c r="P681" s="169">
        <v>3.0</v>
      </c>
      <c r="Q681" s="196"/>
      <c r="R681" s="197"/>
      <c r="S681" s="198"/>
      <c r="T681" s="199"/>
      <c r="U681" s="200"/>
      <c r="V681" s="201"/>
      <c r="W681" s="202"/>
      <c r="X681" s="202"/>
      <c r="Y681" s="206">
        <v>15.0</v>
      </c>
      <c r="Z681" s="204">
        <v>0.0</v>
      </c>
      <c r="AA681" s="205" t="s">
        <v>132</v>
      </c>
      <c r="AB681" s="420"/>
      <c r="AC681" s="142">
        <v>0.9300578703703704</v>
      </c>
      <c r="AD681" s="206" t="s">
        <v>296</v>
      </c>
      <c r="AE681" s="207" t="s">
        <v>132</v>
      </c>
      <c r="AF681" s="133" t="s">
        <v>166</v>
      </c>
      <c r="AG681" s="207">
        <v>1.5</v>
      </c>
      <c r="AH681" s="449">
        <v>15.0</v>
      </c>
      <c r="AI681" s="146"/>
      <c r="AJ681" s="144"/>
      <c r="AK681" s="147"/>
      <c r="AL681" s="114"/>
      <c r="AM681" s="211"/>
      <c r="AN681" s="132"/>
      <c r="AO681" s="132"/>
      <c r="AP681" s="149"/>
      <c r="AQ681" s="150"/>
      <c r="AR681" s="149"/>
      <c r="AS681" s="132"/>
      <c r="AT681" s="132"/>
      <c r="AU681" s="132"/>
      <c r="AV681" s="132"/>
      <c r="AW681" s="132"/>
      <c r="AX681" s="132"/>
      <c r="AY681" s="132"/>
      <c r="AZ681" s="132"/>
      <c r="BA681" s="132"/>
      <c r="BB681" s="132"/>
      <c r="BC681" s="132"/>
      <c r="BD681" s="132"/>
      <c r="BE681" s="132"/>
      <c r="BF681" s="132"/>
      <c r="BG681" s="132"/>
      <c r="BH681" s="132"/>
      <c r="BI681" s="132"/>
      <c r="BJ681" s="132"/>
      <c r="BK681" s="132"/>
      <c r="BL681" s="132"/>
      <c r="BM681" s="132"/>
      <c r="BN681" s="132"/>
    </row>
    <row r="682">
      <c r="A682" s="484" t="b">
        <v>0</v>
      </c>
      <c r="B682" s="94"/>
      <c r="C682" s="95"/>
      <c r="D682" s="96"/>
      <c r="E682" s="97"/>
      <c r="F682" s="98"/>
      <c r="G682" s="98"/>
      <c r="H682" s="98"/>
      <c r="I682" s="98"/>
      <c r="J682" s="98"/>
      <c r="K682" s="96"/>
      <c r="L682" s="96"/>
      <c r="M682" s="96"/>
      <c r="N682" s="270"/>
      <c r="O682" s="168">
        <v>5.0</v>
      </c>
      <c r="P682" s="169">
        <v>3.0</v>
      </c>
      <c r="Q682" s="196"/>
      <c r="R682" s="197"/>
      <c r="S682" s="198"/>
      <c r="T682" s="199"/>
      <c r="U682" s="200"/>
      <c r="V682" s="201"/>
      <c r="W682" s="202"/>
      <c r="X682" s="202"/>
      <c r="Y682" s="273">
        <v>40.0</v>
      </c>
      <c r="Z682" s="271">
        <v>15.0</v>
      </c>
      <c r="AA682" s="272" t="s">
        <v>132</v>
      </c>
      <c r="AB682" s="281"/>
      <c r="AC682" s="108">
        <v>0.9314467592592592</v>
      </c>
      <c r="AD682" s="273" t="s">
        <v>296</v>
      </c>
      <c r="AE682" s="274" t="s">
        <v>132</v>
      </c>
      <c r="AF682" s="99" t="s">
        <v>166</v>
      </c>
      <c r="AG682" s="274">
        <v>1.41</v>
      </c>
      <c r="AH682" s="411">
        <v>18.29</v>
      </c>
      <c r="AI682" s="112"/>
      <c r="AJ682" s="110"/>
      <c r="AK682" s="113"/>
      <c r="AL682" s="114"/>
      <c r="AM682" s="278"/>
      <c r="AN682" s="98"/>
      <c r="AO682" s="98"/>
      <c r="AP682" s="116"/>
      <c r="AQ682" s="117"/>
      <c r="AR682" s="116"/>
      <c r="AS682" s="98"/>
      <c r="AT682" s="98"/>
      <c r="AU682" s="98"/>
      <c r="AV682" s="98"/>
      <c r="AW682" s="98"/>
      <c r="AX682" s="98"/>
      <c r="AY682" s="98"/>
      <c r="AZ682" s="98"/>
      <c r="BA682" s="98"/>
      <c r="BB682" s="98"/>
      <c r="BC682" s="98"/>
      <c r="BD682" s="98"/>
      <c r="BE682" s="98"/>
      <c r="BF682" s="98"/>
      <c r="BG682" s="98"/>
      <c r="BH682" s="98"/>
      <c r="BI682" s="98"/>
      <c r="BJ682" s="98"/>
      <c r="BK682" s="98"/>
      <c r="BL682" s="98"/>
      <c r="BM682" s="98"/>
      <c r="BN682" s="98"/>
    </row>
    <row r="683">
      <c r="A683" s="485" t="b">
        <v>0</v>
      </c>
      <c r="B683" s="128"/>
      <c r="C683" s="129"/>
      <c r="D683" s="130"/>
      <c r="E683" s="131"/>
      <c r="F683" s="132"/>
      <c r="G683" s="132"/>
      <c r="H683" s="132"/>
      <c r="I683" s="132"/>
      <c r="J683" s="132"/>
      <c r="K683" s="130"/>
      <c r="L683" s="130"/>
      <c r="M683" s="130"/>
      <c r="N683" s="195"/>
      <c r="O683" s="168">
        <v>6.0</v>
      </c>
      <c r="P683" s="169">
        <v>3.0</v>
      </c>
      <c r="Q683" s="196"/>
      <c r="R683" s="197"/>
      <c r="S683" s="198"/>
      <c r="T683" s="199"/>
      <c r="U683" s="200"/>
      <c r="V683" s="201"/>
      <c r="W683" s="202"/>
      <c r="X683" s="202"/>
      <c r="Y683" s="206">
        <v>0.0</v>
      </c>
      <c r="Z683" s="204">
        <v>0.0</v>
      </c>
      <c r="AA683" s="205" t="s">
        <v>132</v>
      </c>
      <c r="AB683" s="420"/>
      <c r="AC683" s="142">
        <v>0.9342592592592592</v>
      </c>
      <c r="AD683" s="206" t="s">
        <v>179</v>
      </c>
      <c r="AE683" s="207" t="s">
        <v>132</v>
      </c>
      <c r="AF683" s="133" t="s">
        <v>133</v>
      </c>
      <c r="AG683" s="144"/>
      <c r="AH683" s="430"/>
      <c r="AI683" s="146"/>
      <c r="AJ683" s="144"/>
      <c r="AK683" s="147"/>
      <c r="AL683" s="114"/>
      <c r="AM683" s="211"/>
      <c r="AN683" s="132"/>
      <c r="AO683" s="132"/>
      <c r="AP683" s="149"/>
      <c r="AQ683" s="150"/>
      <c r="AR683" s="149"/>
      <c r="AS683" s="132"/>
      <c r="AT683" s="132"/>
      <c r="AU683" s="132"/>
      <c r="AV683" s="132"/>
      <c r="AW683" s="132"/>
      <c r="AX683" s="132"/>
      <c r="AY683" s="132"/>
      <c r="AZ683" s="132"/>
      <c r="BA683" s="132"/>
      <c r="BB683" s="132"/>
      <c r="BC683" s="132"/>
      <c r="BD683" s="132"/>
      <c r="BE683" s="132"/>
      <c r="BF683" s="132"/>
      <c r="BG683" s="132"/>
      <c r="BH683" s="132"/>
      <c r="BI683" s="132"/>
      <c r="BJ683" s="132"/>
      <c r="BK683" s="132"/>
      <c r="BL683" s="132"/>
      <c r="BM683" s="132"/>
      <c r="BN683" s="132"/>
    </row>
    <row r="684">
      <c r="A684" s="484" t="b">
        <v>0</v>
      </c>
      <c r="B684" s="215"/>
      <c r="C684" s="216"/>
      <c r="D684" s="217"/>
      <c r="E684" s="218"/>
      <c r="F684" s="219"/>
      <c r="G684" s="219"/>
      <c r="H684" s="219"/>
      <c r="I684" s="219"/>
      <c r="J684" s="219"/>
      <c r="K684" s="217"/>
      <c r="L684" s="217"/>
      <c r="M684" s="217"/>
      <c r="N684" s="287"/>
      <c r="O684" s="221">
        <v>6.0</v>
      </c>
      <c r="P684" s="222">
        <v>3.0</v>
      </c>
      <c r="Q684" s="298">
        <v>7.0</v>
      </c>
      <c r="R684" s="299">
        <v>6.0</v>
      </c>
      <c r="S684" s="225"/>
      <c r="T684" s="226"/>
      <c r="U684" s="227"/>
      <c r="V684" s="228"/>
      <c r="W684" s="229"/>
      <c r="X684" s="229"/>
      <c r="Y684" s="302"/>
      <c r="Z684" s="231"/>
      <c r="AA684" s="232"/>
      <c r="AB684" s="233"/>
      <c r="AC684" s="234"/>
      <c r="AD684" s="235" t="s">
        <v>142</v>
      </c>
      <c r="AE684" s="236"/>
      <c r="AF684" s="237"/>
      <c r="AG684" s="236"/>
      <c r="AH684" s="463"/>
      <c r="AI684" s="390"/>
      <c r="AJ684" s="236"/>
      <c r="AK684" s="391"/>
      <c r="AL684" s="114"/>
      <c r="AM684" s="278"/>
      <c r="AN684" s="98"/>
      <c r="AO684" s="98"/>
      <c r="AP684" s="116"/>
      <c r="AQ684" s="117"/>
      <c r="AR684" s="116"/>
      <c r="AS684" s="98"/>
      <c r="AT684" s="98"/>
      <c r="AU684" s="98"/>
      <c r="AV684" s="98"/>
      <c r="AW684" s="98"/>
      <c r="AX684" s="98"/>
      <c r="AY684" s="98"/>
      <c r="AZ684" s="98"/>
      <c r="BA684" s="98"/>
      <c r="BB684" s="98"/>
      <c r="BC684" s="98"/>
      <c r="BD684" s="98"/>
      <c r="BE684" s="98"/>
      <c r="BF684" s="98"/>
      <c r="BG684" s="98"/>
      <c r="BH684" s="98"/>
      <c r="BI684" s="98"/>
      <c r="BJ684" s="98"/>
      <c r="BK684" s="98"/>
      <c r="BL684" s="98"/>
      <c r="BM684" s="98"/>
      <c r="BN684" s="98"/>
    </row>
    <row r="685">
      <c r="A685" s="485" t="b">
        <v>0</v>
      </c>
      <c r="B685" s="247">
        <v>44613.0</v>
      </c>
      <c r="C685" s="248">
        <v>0.5296064814814815</v>
      </c>
      <c r="D685" s="249" t="s">
        <v>1178</v>
      </c>
      <c r="E685" s="517" t="s">
        <v>16</v>
      </c>
      <c r="F685" s="415" t="s">
        <v>136</v>
      </c>
      <c r="G685" s="251" t="s">
        <v>42</v>
      </c>
      <c r="H685" s="251" t="s">
        <v>298</v>
      </c>
      <c r="I685" s="251" t="s">
        <v>1179</v>
      </c>
      <c r="J685" s="251" t="s">
        <v>371</v>
      </c>
      <c r="K685" s="249" t="s">
        <v>1179</v>
      </c>
      <c r="L685" s="249"/>
      <c r="M685" s="249"/>
      <c r="N685" s="253"/>
      <c r="O685" s="254">
        <v>6.0</v>
      </c>
      <c r="P685" s="255">
        <v>6.0</v>
      </c>
      <c r="Q685" s="170"/>
      <c r="R685" s="171"/>
      <c r="S685" s="172"/>
      <c r="T685" s="173"/>
      <c r="U685" s="174"/>
      <c r="V685" s="175"/>
      <c r="W685" s="176"/>
      <c r="X685" s="176"/>
      <c r="Y685" s="260">
        <v>0.0</v>
      </c>
      <c r="Z685" s="256">
        <v>4.0</v>
      </c>
      <c r="AA685" s="257" t="s">
        <v>132</v>
      </c>
      <c r="AB685" s="401"/>
      <c r="AC685" s="259">
        <v>0.49844907407407407</v>
      </c>
      <c r="AD685" s="260" t="s">
        <v>140</v>
      </c>
      <c r="AE685" s="261" t="s">
        <v>133</v>
      </c>
      <c r="AF685" s="251" t="s">
        <v>166</v>
      </c>
      <c r="AG685" s="261">
        <v>1.28</v>
      </c>
      <c r="AH685" s="464">
        <v>26.79</v>
      </c>
      <c r="AI685" s="263">
        <v>15.0</v>
      </c>
      <c r="AJ685" s="261">
        <v>0.0</v>
      </c>
      <c r="AK685" s="264">
        <v>-1.83</v>
      </c>
      <c r="AL685" s="114"/>
      <c r="AM685" s="265">
        <f>AK685+AM680</f>
        <v>2005.29</v>
      </c>
      <c r="AN685" s="266">
        <f>IF(AM685&gt;AN680,AM685,AN680)</f>
        <v>2083.67</v>
      </c>
      <c r="AO685" s="266">
        <f>AM685-AN685</f>
        <v>-78.38</v>
      </c>
      <c r="AP685" s="267">
        <f>AO685/AN685</f>
        <v>-0.0376163212</v>
      </c>
      <c r="AQ685" s="268">
        <f>AK685/AI685</f>
        <v>-0.122</v>
      </c>
      <c r="AR685" s="149"/>
      <c r="AS685" s="132"/>
      <c r="AT685" s="132"/>
      <c r="AU685" s="132"/>
      <c r="AV685" s="132"/>
      <c r="AW685" s="132"/>
      <c r="AX685" s="132"/>
      <c r="AY685" s="132"/>
      <c r="AZ685" s="132"/>
      <c r="BA685" s="132"/>
      <c r="BB685" s="132"/>
      <c r="BC685" s="132"/>
      <c r="BD685" s="132"/>
      <c r="BE685" s="132"/>
      <c r="BF685" s="132"/>
      <c r="BG685" s="132"/>
      <c r="BH685" s="132"/>
      <c r="BI685" s="132"/>
      <c r="BJ685" s="132"/>
      <c r="BK685" s="132"/>
      <c r="BL685" s="132"/>
      <c r="BM685" s="132"/>
      <c r="BN685" s="132"/>
    </row>
    <row r="686">
      <c r="A686" s="484" t="b">
        <v>0</v>
      </c>
      <c r="B686" s="94"/>
      <c r="C686" s="95"/>
      <c r="D686" s="96"/>
      <c r="E686" s="97"/>
      <c r="F686" s="98"/>
      <c r="G686" s="98"/>
      <c r="H686" s="98" t="str">
        <f>VLOOKUP(H685,VALIDATION!F:G,2,false)</f>
        <v>621372360cf04c247406e052</v>
      </c>
      <c r="I686" s="99">
        <v>3.6</v>
      </c>
      <c r="J686" s="99">
        <v>1.37</v>
      </c>
      <c r="K686" s="96"/>
      <c r="L686" s="96"/>
      <c r="M686" s="96"/>
      <c r="N686" s="270"/>
      <c r="O686" s="168">
        <v>6.0</v>
      </c>
      <c r="P686" s="169">
        <v>6.0</v>
      </c>
      <c r="Q686" s="196"/>
      <c r="R686" s="197"/>
      <c r="S686" s="198"/>
      <c r="T686" s="199"/>
      <c r="U686" s="200"/>
      <c r="V686" s="201"/>
      <c r="W686" s="202"/>
      <c r="X686" s="202"/>
      <c r="Y686" s="273">
        <v>0.0</v>
      </c>
      <c r="Z686" s="271">
        <v>5.0</v>
      </c>
      <c r="AA686" s="272" t="s">
        <v>133</v>
      </c>
      <c r="AB686" s="281"/>
      <c r="AC686" s="108">
        <v>0.4989236111111111</v>
      </c>
      <c r="AD686" s="273" t="s">
        <v>296</v>
      </c>
      <c r="AE686" s="274" t="s">
        <v>133</v>
      </c>
      <c r="AF686" s="99" t="s">
        <v>166</v>
      </c>
      <c r="AG686" s="274">
        <v>1.24</v>
      </c>
      <c r="AH686" s="411">
        <v>31.25</v>
      </c>
      <c r="AI686" s="112"/>
      <c r="AJ686" s="110"/>
      <c r="AK686" s="113"/>
      <c r="AL686" s="114"/>
      <c r="AM686" s="278"/>
      <c r="AN686" s="98"/>
      <c r="AO686" s="98"/>
      <c r="AP686" s="116"/>
      <c r="AQ686" s="117"/>
      <c r="AR686" s="116"/>
      <c r="AS686" s="98"/>
      <c r="AT686" s="98"/>
      <c r="AU686" s="98"/>
      <c r="AV686" s="98"/>
      <c r="AW686" s="98"/>
      <c r="AX686" s="98"/>
      <c r="AY686" s="98"/>
      <c r="AZ686" s="98"/>
      <c r="BA686" s="98"/>
      <c r="BB686" s="98"/>
      <c r="BC686" s="98"/>
      <c r="BD686" s="98"/>
      <c r="BE686" s="98"/>
      <c r="BF686" s="98"/>
      <c r="BG686" s="98"/>
      <c r="BH686" s="98"/>
      <c r="BI686" s="98"/>
      <c r="BJ686" s="98"/>
      <c r="BK686" s="98"/>
      <c r="BL686" s="98"/>
      <c r="BM686" s="98"/>
      <c r="BN686" s="98"/>
    </row>
    <row r="687">
      <c r="A687" s="485" t="b">
        <v>0</v>
      </c>
      <c r="B687" s="128"/>
      <c r="C687" s="129"/>
      <c r="D687" s="130"/>
      <c r="E687" s="131"/>
      <c r="F687" s="132"/>
      <c r="G687" s="132"/>
      <c r="H687" s="132"/>
      <c r="I687" s="132"/>
      <c r="J687" s="132"/>
      <c r="K687" s="130"/>
      <c r="L687" s="130"/>
      <c r="M687" s="130"/>
      <c r="N687" s="195"/>
      <c r="O687" s="168">
        <v>6.0</v>
      </c>
      <c r="P687" s="169">
        <v>7.0</v>
      </c>
      <c r="Q687" s="196"/>
      <c r="R687" s="197"/>
      <c r="S687" s="198"/>
      <c r="T687" s="199"/>
      <c r="U687" s="200"/>
      <c r="V687" s="201"/>
      <c r="W687" s="202"/>
      <c r="X687" s="202"/>
      <c r="Y687" s="206">
        <v>0.0</v>
      </c>
      <c r="Z687" s="204">
        <v>0.0</v>
      </c>
      <c r="AA687" s="205" t="s">
        <v>132</v>
      </c>
      <c r="AB687" s="420"/>
      <c r="AC687" s="142">
        <v>0.5012268518518519</v>
      </c>
      <c r="AD687" s="206" t="s">
        <v>179</v>
      </c>
      <c r="AE687" s="207" t="s">
        <v>133</v>
      </c>
      <c r="AF687" s="133" t="s">
        <v>133</v>
      </c>
      <c r="AG687" s="207">
        <v>1.22</v>
      </c>
      <c r="AH687" s="449">
        <v>59.87</v>
      </c>
      <c r="AI687" s="146"/>
      <c r="AJ687" s="144"/>
      <c r="AK687" s="147"/>
      <c r="AL687" s="114"/>
      <c r="AM687" s="211"/>
      <c r="AN687" s="132"/>
      <c r="AO687" s="132"/>
      <c r="AP687" s="149"/>
      <c r="AQ687" s="150"/>
      <c r="AR687" s="149"/>
      <c r="AS687" s="132"/>
      <c r="AT687" s="132"/>
      <c r="AU687" s="132"/>
      <c r="AV687" s="132"/>
      <c r="AW687" s="132"/>
      <c r="AX687" s="132"/>
      <c r="AY687" s="132"/>
      <c r="AZ687" s="132"/>
      <c r="BA687" s="132"/>
      <c r="BB687" s="132"/>
      <c r="BC687" s="132"/>
      <c r="BD687" s="132"/>
      <c r="BE687" s="132"/>
      <c r="BF687" s="132"/>
      <c r="BG687" s="132"/>
      <c r="BH687" s="132"/>
      <c r="BI687" s="132"/>
      <c r="BJ687" s="132"/>
      <c r="BK687" s="132"/>
      <c r="BL687" s="132"/>
      <c r="BM687" s="132"/>
      <c r="BN687" s="132"/>
    </row>
    <row r="688">
      <c r="A688" s="484" t="b">
        <v>0</v>
      </c>
      <c r="B688" s="215"/>
      <c r="C688" s="216"/>
      <c r="D688" s="217"/>
      <c r="E688" s="218"/>
      <c r="F688" s="219"/>
      <c r="G688" s="219"/>
      <c r="H688" s="219"/>
      <c r="I688" s="219"/>
      <c r="J688" s="219"/>
      <c r="K688" s="217"/>
      <c r="L688" s="217"/>
      <c r="M688" s="217"/>
      <c r="N688" s="287"/>
      <c r="O688" s="338">
        <v>6.0</v>
      </c>
      <c r="P688" s="339">
        <v>7.0</v>
      </c>
      <c r="Q688" s="340">
        <v>7.0</v>
      </c>
      <c r="R688" s="341">
        <v>5.0</v>
      </c>
      <c r="S688" s="371">
        <v>7.0</v>
      </c>
      <c r="T688" s="372">
        <v>6.0</v>
      </c>
      <c r="U688" s="227"/>
      <c r="V688" s="228"/>
      <c r="W688" s="229"/>
      <c r="X688" s="229"/>
      <c r="Y688" s="302"/>
      <c r="Z688" s="231"/>
      <c r="AA688" s="232"/>
      <c r="AB688" s="233"/>
      <c r="AC688" s="234"/>
      <c r="AD688" s="235" t="s">
        <v>142</v>
      </c>
      <c r="AE688" s="236"/>
      <c r="AF688" s="237"/>
      <c r="AG688" s="236"/>
      <c r="AH688" s="463"/>
      <c r="AI688" s="390"/>
      <c r="AJ688" s="236"/>
      <c r="AK688" s="391"/>
      <c r="AL688" s="114"/>
      <c r="AM688" s="278"/>
      <c r="AN688" s="98"/>
      <c r="AO688" s="98"/>
      <c r="AP688" s="116"/>
      <c r="AQ688" s="117"/>
      <c r="AR688" s="116"/>
      <c r="AS688" s="98"/>
      <c r="AT688" s="98"/>
      <c r="AU688" s="98"/>
      <c r="AV688" s="98"/>
      <c r="AW688" s="98"/>
      <c r="AX688" s="98"/>
      <c r="AY688" s="98"/>
      <c r="AZ688" s="98"/>
      <c r="BA688" s="98"/>
      <c r="BB688" s="98"/>
      <c r="BC688" s="98"/>
      <c r="BD688" s="98"/>
      <c r="BE688" s="98"/>
      <c r="BF688" s="98"/>
      <c r="BG688" s="98"/>
      <c r="BH688" s="98"/>
      <c r="BI688" s="98"/>
      <c r="BJ688" s="98"/>
      <c r="BK688" s="98"/>
      <c r="BL688" s="98"/>
      <c r="BM688" s="98"/>
      <c r="BN688" s="98"/>
    </row>
    <row r="689">
      <c r="A689" s="485" t="b">
        <v>0</v>
      </c>
      <c r="B689" s="247">
        <v>44613.0</v>
      </c>
      <c r="C689" s="248">
        <v>0.5296064814814815</v>
      </c>
      <c r="D689" s="249" t="s">
        <v>1178</v>
      </c>
      <c r="E689" s="517" t="s">
        <v>16</v>
      </c>
      <c r="F689" s="415" t="s">
        <v>136</v>
      </c>
      <c r="G689" s="415"/>
      <c r="H689" s="251" t="s">
        <v>298</v>
      </c>
      <c r="I689" s="251" t="s">
        <v>1179</v>
      </c>
      <c r="J689" s="251" t="s">
        <v>371</v>
      </c>
      <c r="K689" s="249" t="s">
        <v>1179</v>
      </c>
      <c r="L689" s="249"/>
      <c r="M689" s="249"/>
      <c r="N689" s="286" t="s">
        <v>1180</v>
      </c>
      <c r="O689" s="254">
        <v>6.0</v>
      </c>
      <c r="P689" s="255">
        <v>7.0</v>
      </c>
      <c r="Q689" s="284">
        <v>4.0</v>
      </c>
      <c r="R689" s="285">
        <v>4.0</v>
      </c>
      <c r="S689" s="172"/>
      <c r="T689" s="173"/>
      <c r="U689" s="174"/>
      <c r="V689" s="175"/>
      <c r="W689" s="176"/>
      <c r="X689" s="176"/>
      <c r="Y689" s="260">
        <v>15.0</v>
      </c>
      <c r="Z689" s="256">
        <v>40.0</v>
      </c>
      <c r="AA689" s="257" t="s">
        <v>133</v>
      </c>
      <c r="AB689" s="401"/>
      <c r="AC689" s="259">
        <v>0.5296064814814815</v>
      </c>
      <c r="AD689" s="260" t="s">
        <v>140</v>
      </c>
      <c r="AE689" s="261" t="s">
        <v>133</v>
      </c>
      <c r="AF689" s="251" t="s">
        <v>166</v>
      </c>
      <c r="AG689" s="261">
        <v>1.18</v>
      </c>
      <c r="AH689" s="464">
        <v>55.56</v>
      </c>
      <c r="AI689" s="263">
        <v>10.0</v>
      </c>
      <c r="AJ689" s="261">
        <v>0.0</v>
      </c>
      <c r="AK689" s="264">
        <v>-1.45</v>
      </c>
      <c r="AL689" s="114"/>
      <c r="AM689" s="265">
        <f>AK689+AM685</f>
        <v>2003.84</v>
      </c>
      <c r="AN689" s="266">
        <f>IF(AM689&gt;AN685,AM689,AN685)</f>
        <v>2083.67</v>
      </c>
      <c r="AO689" s="266">
        <f>AM689-AN689</f>
        <v>-79.83</v>
      </c>
      <c r="AP689" s="267">
        <f>AO689/AN689</f>
        <v>-0.03831220875</v>
      </c>
      <c r="AQ689" s="268">
        <f>AK689/AI689</f>
        <v>-0.145</v>
      </c>
      <c r="AR689" s="149"/>
      <c r="AS689" s="132"/>
      <c r="AT689" s="132"/>
      <c r="AU689" s="132"/>
      <c r="AV689" s="132"/>
      <c r="AW689" s="132"/>
      <c r="AX689" s="132"/>
      <c r="AY689" s="132"/>
      <c r="AZ689" s="132"/>
      <c r="BA689" s="132"/>
      <c r="BB689" s="132"/>
      <c r="BC689" s="132"/>
      <c r="BD689" s="132"/>
      <c r="BE689" s="132"/>
      <c r="BF689" s="132"/>
      <c r="BG689" s="132"/>
      <c r="BH689" s="132"/>
      <c r="BI689" s="132"/>
      <c r="BJ689" s="132"/>
      <c r="BK689" s="132"/>
      <c r="BL689" s="132"/>
      <c r="BM689" s="132"/>
      <c r="BN689" s="132"/>
    </row>
    <row r="690">
      <c r="A690" s="484" t="b">
        <v>0</v>
      </c>
      <c r="B690" s="94"/>
      <c r="C690" s="95"/>
      <c r="D690" s="96"/>
      <c r="E690" s="97"/>
      <c r="F690" s="98"/>
      <c r="G690" s="98"/>
      <c r="H690" s="98" t="str">
        <f>VLOOKUP(H689,VALIDATION!F:G,2,false)</f>
        <v>621372360cf04c247406e052</v>
      </c>
      <c r="I690" s="99">
        <v>3.6</v>
      </c>
      <c r="J690" s="99">
        <v>1.37</v>
      </c>
      <c r="K690" s="96"/>
      <c r="L690" s="96"/>
      <c r="M690" s="96"/>
      <c r="N690" s="270"/>
      <c r="O690" s="168">
        <v>6.0</v>
      </c>
      <c r="P690" s="169">
        <v>7.0</v>
      </c>
      <c r="Q690" s="294">
        <v>4.0</v>
      </c>
      <c r="R690" s="295">
        <v>5.0</v>
      </c>
      <c r="S690" s="198"/>
      <c r="T690" s="199"/>
      <c r="U690" s="200"/>
      <c r="V690" s="201"/>
      <c r="W690" s="202"/>
      <c r="X690" s="202"/>
      <c r="Y690" s="273">
        <v>0.0</v>
      </c>
      <c r="Z690" s="271">
        <v>0.0</v>
      </c>
      <c r="AA690" s="106"/>
      <c r="AB690" s="281"/>
      <c r="AC690" s="108">
        <v>0.5307638888888889</v>
      </c>
      <c r="AD690" s="273" t="s">
        <v>179</v>
      </c>
      <c r="AE690" s="274" t="s">
        <v>133</v>
      </c>
      <c r="AF690" s="99" t="s">
        <v>133</v>
      </c>
      <c r="AG690" s="274">
        <v>1.15</v>
      </c>
      <c r="AH690" s="411">
        <v>57.01</v>
      </c>
      <c r="AI690" s="112"/>
      <c r="AJ690" s="110"/>
      <c r="AK690" s="113"/>
      <c r="AL690" s="114"/>
      <c r="AM690" s="278"/>
      <c r="AN690" s="98"/>
      <c r="AO690" s="98"/>
      <c r="AP690" s="116"/>
      <c r="AQ690" s="117"/>
      <c r="AR690" s="116"/>
      <c r="AS690" s="98"/>
      <c r="AT690" s="98"/>
      <c r="AU690" s="98"/>
      <c r="AV690" s="98"/>
      <c r="AW690" s="98"/>
      <c r="AX690" s="98"/>
      <c r="AY690" s="98"/>
      <c r="AZ690" s="98"/>
      <c r="BA690" s="98"/>
      <c r="BB690" s="98"/>
      <c r="BC690" s="98"/>
      <c r="BD690" s="98"/>
      <c r="BE690" s="98"/>
      <c r="BF690" s="98"/>
      <c r="BG690" s="98"/>
      <c r="BH690" s="98"/>
      <c r="BI690" s="98"/>
      <c r="BJ690" s="98"/>
      <c r="BK690" s="98"/>
      <c r="BL690" s="98"/>
      <c r="BM690" s="98"/>
      <c r="BN690" s="98"/>
    </row>
    <row r="691">
      <c r="A691" s="485" t="b">
        <v>0</v>
      </c>
      <c r="B691" s="313"/>
      <c r="C691" s="314"/>
      <c r="D691" s="315"/>
      <c r="E691" s="316"/>
      <c r="F691" s="317"/>
      <c r="G691" s="317"/>
      <c r="H691" s="317"/>
      <c r="I691" s="317"/>
      <c r="J691" s="317"/>
      <c r="K691" s="315"/>
      <c r="L691" s="315"/>
      <c r="M691" s="315"/>
      <c r="N691" s="383"/>
      <c r="O691" s="221">
        <v>6.0</v>
      </c>
      <c r="P691" s="222">
        <v>7.0</v>
      </c>
      <c r="Q691" s="298">
        <v>7.0</v>
      </c>
      <c r="R691" s="299">
        <v>5.0</v>
      </c>
      <c r="S691" s="300">
        <v>7.0</v>
      </c>
      <c r="T691" s="301">
        <v>6.0</v>
      </c>
      <c r="U691" s="227"/>
      <c r="V691" s="228"/>
      <c r="W691" s="229"/>
      <c r="X691" s="229"/>
      <c r="Y691" s="342"/>
      <c r="Z691" s="323"/>
      <c r="AA691" s="324"/>
      <c r="AB691" s="343"/>
      <c r="AC691" s="326"/>
      <c r="AD691" s="322" t="s">
        <v>142</v>
      </c>
      <c r="AE691" s="327"/>
      <c r="AF691" s="328"/>
      <c r="AG691" s="327"/>
      <c r="AH691" s="444"/>
      <c r="AI691" s="384"/>
      <c r="AJ691" s="327"/>
      <c r="AK691" s="385"/>
      <c r="AL691" s="114"/>
      <c r="AM691" s="211"/>
      <c r="AN691" s="132"/>
      <c r="AO691" s="132"/>
      <c r="AP691" s="149"/>
      <c r="AQ691" s="150"/>
      <c r="AR691" s="149"/>
      <c r="AS691" s="132"/>
      <c r="AT691" s="132"/>
      <c r="AU691" s="132"/>
      <c r="AV691" s="132"/>
      <c r="AW691" s="132"/>
      <c r="AX691" s="132"/>
      <c r="AY691" s="132"/>
      <c r="AZ691" s="132"/>
      <c r="BA691" s="132"/>
      <c r="BB691" s="132"/>
      <c r="BC691" s="132"/>
      <c r="BD691" s="132"/>
      <c r="BE691" s="132"/>
      <c r="BF691" s="132"/>
      <c r="BG691" s="132"/>
      <c r="BH691" s="132"/>
      <c r="BI691" s="132"/>
      <c r="BJ691" s="132"/>
      <c r="BK691" s="132"/>
      <c r="BL691" s="132"/>
      <c r="BM691" s="132"/>
      <c r="BN691" s="132"/>
    </row>
    <row r="692">
      <c r="A692" s="484" t="b">
        <v>0</v>
      </c>
      <c r="B692" s="161">
        <v>44613.0</v>
      </c>
      <c r="C692" s="162">
        <v>0.5955555555555555</v>
      </c>
      <c r="D692" s="163" t="s">
        <v>1181</v>
      </c>
      <c r="E692" s="432" t="s">
        <v>16</v>
      </c>
      <c r="F692" s="409" t="s">
        <v>136</v>
      </c>
      <c r="G692" s="165" t="s">
        <v>42</v>
      </c>
      <c r="H692" s="165" t="s">
        <v>298</v>
      </c>
      <c r="I692" s="165" t="s">
        <v>1182</v>
      </c>
      <c r="J692" s="165" t="s">
        <v>1183</v>
      </c>
      <c r="K692" s="165" t="s">
        <v>1182</v>
      </c>
      <c r="L692" s="165"/>
      <c r="M692" s="165"/>
      <c r="N692" s="167"/>
      <c r="O692" s="254">
        <v>5.0</v>
      </c>
      <c r="P692" s="255">
        <v>4.0</v>
      </c>
      <c r="Q692" s="170"/>
      <c r="R692" s="171"/>
      <c r="S692" s="172"/>
      <c r="T692" s="173"/>
      <c r="U692" s="174"/>
      <c r="V692" s="175"/>
      <c r="W692" s="176"/>
      <c r="X692" s="176"/>
      <c r="Y692" s="182">
        <v>30.0</v>
      </c>
      <c r="Z692" s="178">
        <v>0.0</v>
      </c>
      <c r="AA692" s="179" t="s">
        <v>132</v>
      </c>
      <c r="AB692" s="544"/>
      <c r="AC692" s="181">
        <v>0.5590625</v>
      </c>
      <c r="AD692" s="182" t="s">
        <v>140</v>
      </c>
      <c r="AE692" s="183" t="s">
        <v>132</v>
      </c>
      <c r="AF692" s="165" t="s">
        <v>166</v>
      </c>
      <c r="AG692" s="183">
        <v>1.36</v>
      </c>
      <c r="AH692" s="446">
        <v>20.83</v>
      </c>
      <c r="AI692" s="185">
        <v>15.0</v>
      </c>
      <c r="AJ692" s="183">
        <v>0.0</v>
      </c>
      <c r="AK692" s="186">
        <v>-1.92</v>
      </c>
      <c r="AL692" s="114"/>
      <c r="AM692" s="188">
        <f>AK692+AM689</f>
        <v>2001.92</v>
      </c>
      <c r="AN692" s="189">
        <f>IF(AM692&gt;AN689,AM692,AN689)</f>
        <v>2083.67</v>
      </c>
      <c r="AO692" s="189">
        <f>AM692-AN692</f>
        <v>-81.75</v>
      </c>
      <c r="AP692" s="190">
        <f>AO692/AN692</f>
        <v>-0.03923365984</v>
      </c>
      <c r="AQ692" s="191">
        <f>AK692/AI692</f>
        <v>-0.128</v>
      </c>
      <c r="AR692" s="116"/>
      <c r="AS692" s="98"/>
      <c r="AT692" s="98"/>
      <c r="AU692" s="98"/>
      <c r="AV692" s="98"/>
      <c r="AW692" s="98"/>
      <c r="AX692" s="98"/>
      <c r="AY692" s="98"/>
      <c r="AZ692" s="98"/>
      <c r="BA692" s="98"/>
      <c r="BB692" s="98"/>
      <c r="BC692" s="98"/>
      <c r="BD692" s="98"/>
      <c r="BE692" s="98"/>
      <c r="BF692" s="98"/>
      <c r="BG692" s="98"/>
      <c r="BH692" s="98"/>
      <c r="BI692" s="98"/>
      <c r="BJ692" s="98"/>
      <c r="BK692" s="98"/>
      <c r="BL692" s="98"/>
      <c r="BM692" s="98"/>
      <c r="BN692" s="98"/>
    </row>
    <row r="693">
      <c r="A693" s="485" t="b">
        <v>0</v>
      </c>
      <c r="B693" s="128"/>
      <c r="C693" s="129"/>
      <c r="D693" s="130"/>
      <c r="E693" s="131"/>
      <c r="F693" s="132"/>
      <c r="G693" s="132"/>
      <c r="H693" s="132" t="str">
        <f>VLOOKUP(H692,VALIDATION!F:G,2,false)</f>
        <v>621372360cf04c247406e052</v>
      </c>
      <c r="I693" s="133">
        <v>1.88</v>
      </c>
      <c r="J693" s="133">
        <v>2.12</v>
      </c>
      <c r="K693" s="130"/>
      <c r="L693" s="130"/>
      <c r="M693" s="130"/>
      <c r="N693" s="195"/>
      <c r="O693" s="168">
        <v>5.0</v>
      </c>
      <c r="P693" s="169">
        <v>4.0</v>
      </c>
      <c r="Q693" s="196"/>
      <c r="R693" s="197"/>
      <c r="S693" s="198"/>
      <c r="T693" s="199"/>
      <c r="U693" s="200"/>
      <c r="V693" s="201"/>
      <c r="W693" s="202"/>
      <c r="X693" s="202"/>
      <c r="Y693" s="206">
        <v>30.0</v>
      </c>
      <c r="Z693" s="204">
        <v>0.0</v>
      </c>
      <c r="AA693" s="205" t="s">
        <v>132</v>
      </c>
      <c r="AB693" s="420"/>
      <c r="AC693" s="142">
        <v>0.5591666666666667</v>
      </c>
      <c r="AD693" s="206" t="s">
        <v>140</v>
      </c>
      <c r="AE693" s="207" t="s">
        <v>132</v>
      </c>
      <c r="AF693" s="133" t="s">
        <v>166</v>
      </c>
      <c r="AG693" s="207">
        <v>1.36</v>
      </c>
      <c r="AH693" s="449">
        <v>20.83</v>
      </c>
      <c r="AI693" s="146"/>
      <c r="AJ693" s="144"/>
      <c r="AK693" s="147"/>
      <c r="AL693" s="114"/>
      <c r="AM693" s="211"/>
      <c r="AN693" s="132"/>
      <c r="AO693" s="132"/>
      <c r="AP693" s="149"/>
      <c r="AQ693" s="150"/>
      <c r="AR693" s="149"/>
      <c r="AS693" s="132"/>
      <c r="AT693" s="132"/>
      <c r="AU693" s="132"/>
      <c r="AV693" s="132"/>
      <c r="AW693" s="132"/>
      <c r="AX693" s="132"/>
      <c r="AY693" s="132"/>
      <c r="AZ693" s="132"/>
      <c r="BA693" s="132"/>
      <c r="BB693" s="132"/>
      <c r="BC693" s="132"/>
      <c r="BD693" s="132"/>
      <c r="BE693" s="132"/>
      <c r="BF693" s="132"/>
      <c r="BG693" s="132"/>
      <c r="BH693" s="132"/>
      <c r="BI693" s="132"/>
      <c r="BJ693" s="132"/>
      <c r="BK693" s="132"/>
      <c r="BL693" s="132"/>
      <c r="BM693" s="132"/>
      <c r="BN693" s="132"/>
    </row>
    <row r="694">
      <c r="A694" s="484" t="b">
        <v>0</v>
      </c>
      <c r="B694" s="94"/>
      <c r="C694" s="95"/>
      <c r="D694" s="96"/>
      <c r="E694" s="97"/>
      <c r="F694" s="98"/>
      <c r="G694" s="98"/>
      <c r="H694" s="98"/>
      <c r="I694" s="98"/>
      <c r="J694" s="98"/>
      <c r="K694" s="96"/>
      <c r="L694" s="96"/>
      <c r="M694" s="96"/>
      <c r="N694" s="270"/>
      <c r="O694" s="168">
        <v>6.0</v>
      </c>
      <c r="P694" s="169">
        <v>4.0</v>
      </c>
      <c r="Q694" s="196"/>
      <c r="R694" s="197"/>
      <c r="S694" s="198"/>
      <c r="T694" s="199"/>
      <c r="U694" s="200"/>
      <c r="V694" s="201"/>
      <c r="W694" s="202"/>
      <c r="X694" s="202"/>
      <c r="Y694" s="273">
        <v>0.0</v>
      </c>
      <c r="Z694" s="271">
        <v>0.0</v>
      </c>
      <c r="AA694" s="272" t="s">
        <v>133</v>
      </c>
      <c r="AB694" s="281"/>
      <c r="AC694" s="108">
        <v>0.5606828703703703</v>
      </c>
      <c r="AD694" s="273" t="s">
        <v>179</v>
      </c>
      <c r="AE694" s="274" t="s">
        <v>132</v>
      </c>
      <c r="AF694" s="99" t="s">
        <v>133</v>
      </c>
      <c r="AG694" s="274">
        <v>1.3</v>
      </c>
      <c r="AH694" s="411">
        <v>43.58</v>
      </c>
      <c r="AI694" s="112"/>
      <c r="AJ694" s="110"/>
      <c r="AK694" s="113"/>
      <c r="AL694" s="114"/>
      <c r="AM694" s="278"/>
      <c r="AN694" s="98"/>
      <c r="AO694" s="98"/>
      <c r="AP694" s="116"/>
      <c r="AQ694" s="117"/>
      <c r="AR694" s="116"/>
      <c r="AS694" s="98"/>
      <c r="AT694" s="98"/>
      <c r="AU694" s="98"/>
      <c r="AV694" s="98"/>
      <c r="AW694" s="98"/>
      <c r="AX694" s="98"/>
      <c r="AY694" s="98"/>
      <c r="AZ694" s="98"/>
      <c r="BA694" s="98"/>
      <c r="BB694" s="98"/>
      <c r="BC694" s="98"/>
      <c r="BD694" s="98"/>
      <c r="BE694" s="98"/>
      <c r="BF694" s="98"/>
      <c r="BG694" s="98"/>
      <c r="BH694" s="98"/>
      <c r="BI694" s="98"/>
      <c r="BJ694" s="98"/>
      <c r="BK694" s="98"/>
      <c r="BL694" s="98"/>
      <c r="BM694" s="98"/>
      <c r="BN694" s="98"/>
    </row>
    <row r="695">
      <c r="A695" s="485" t="b">
        <v>0</v>
      </c>
      <c r="B695" s="313"/>
      <c r="C695" s="314"/>
      <c r="D695" s="315"/>
      <c r="E695" s="316"/>
      <c r="F695" s="317"/>
      <c r="G695" s="317"/>
      <c r="H695" s="317"/>
      <c r="I695" s="317"/>
      <c r="J695" s="317"/>
      <c r="K695" s="315"/>
      <c r="L695" s="315"/>
      <c r="M695" s="315"/>
      <c r="N695" s="383"/>
      <c r="O695" s="221">
        <v>6.0</v>
      </c>
      <c r="P695" s="222">
        <v>4.0</v>
      </c>
      <c r="Q695" s="298">
        <v>6.0</v>
      </c>
      <c r="R695" s="299">
        <v>4.0</v>
      </c>
      <c r="S695" s="225"/>
      <c r="T695" s="226"/>
      <c r="U695" s="227"/>
      <c r="V695" s="228"/>
      <c r="W695" s="229"/>
      <c r="X695" s="229"/>
      <c r="Y695" s="342"/>
      <c r="Z695" s="323"/>
      <c r="AA695" s="324"/>
      <c r="AB695" s="343"/>
      <c r="AC695" s="326"/>
      <c r="AD695" s="322" t="s">
        <v>142</v>
      </c>
      <c r="AE695" s="327"/>
      <c r="AF695" s="328"/>
      <c r="AG695" s="327"/>
      <c r="AH695" s="444"/>
      <c r="AI695" s="384"/>
      <c r="AJ695" s="327"/>
      <c r="AK695" s="385"/>
      <c r="AL695" s="114"/>
      <c r="AM695" s="211"/>
      <c r="AN695" s="132"/>
      <c r="AO695" s="132"/>
      <c r="AP695" s="149"/>
      <c r="AQ695" s="150"/>
      <c r="AR695" s="149"/>
      <c r="AS695" s="132"/>
      <c r="AT695" s="132"/>
      <c r="AU695" s="132"/>
      <c r="AV695" s="132"/>
      <c r="AW695" s="132"/>
      <c r="AX695" s="132"/>
      <c r="AY695" s="132"/>
      <c r="AZ695" s="132"/>
      <c r="BA695" s="132"/>
      <c r="BB695" s="132"/>
      <c r="BC695" s="132"/>
      <c r="BD695" s="132"/>
      <c r="BE695" s="132"/>
      <c r="BF695" s="132"/>
      <c r="BG695" s="132"/>
      <c r="BH695" s="132"/>
      <c r="BI695" s="132"/>
      <c r="BJ695" s="132"/>
      <c r="BK695" s="132"/>
      <c r="BL695" s="132"/>
      <c r="BM695" s="132"/>
      <c r="BN695" s="132"/>
    </row>
    <row r="696">
      <c r="A696" s="484" t="b">
        <v>0</v>
      </c>
      <c r="B696" s="161">
        <v>44613.0</v>
      </c>
      <c r="C696" s="162">
        <v>0.7174652777777778</v>
      </c>
      <c r="D696" s="163" t="s">
        <v>1184</v>
      </c>
      <c r="E696" s="432" t="s">
        <v>16</v>
      </c>
      <c r="F696" s="409" t="s">
        <v>136</v>
      </c>
      <c r="G696" s="165" t="s">
        <v>45</v>
      </c>
      <c r="H696" s="165" t="s">
        <v>298</v>
      </c>
      <c r="I696" s="99" t="s">
        <v>303</v>
      </c>
      <c r="J696" s="165" t="s">
        <v>1185</v>
      </c>
      <c r="K696" s="99" t="s">
        <v>303</v>
      </c>
      <c r="L696" s="99"/>
      <c r="M696" s="99"/>
      <c r="N696" s="167"/>
      <c r="O696" s="254">
        <v>6.0</v>
      </c>
      <c r="P696" s="255">
        <v>3.0</v>
      </c>
      <c r="Q696" s="284">
        <v>2.0</v>
      </c>
      <c r="R696" s="285">
        <v>6.0</v>
      </c>
      <c r="S696" s="292">
        <v>1.0</v>
      </c>
      <c r="T696" s="293">
        <v>4.0</v>
      </c>
      <c r="U696" s="174"/>
      <c r="V696" s="175"/>
      <c r="W696" s="176"/>
      <c r="X696" s="176"/>
      <c r="Y696" s="182">
        <v>0.0</v>
      </c>
      <c r="Z696" s="178">
        <v>0.0</v>
      </c>
      <c r="AA696" s="179" t="s">
        <v>133</v>
      </c>
      <c r="AB696" s="544"/>
      <c r="AC696" s="181">
        <v>0.6967361111111111</v>
      </c>
      <c r="AD696" s="182" t="s">
        <v>140</v>
      </c>
      <c r="AE696" s="183" t="s">
        <v>133</v>
      </c>
      <c r="AF696" s="165" t="s">
        <v>166</v>
      </c>
      <c r="AG696" s="183">
        <v>1.16</v>
      </c>
      <c r="AH696" s="446">
        <v>62.5</v>
      </c>
      <c r="AI696" s="185">
        <v>10.0</v>
      </c>
      <c r="AJ696" s="183">
        <v>0.83</v>
      </c>
      <c r="AK696" s="186">
        <v>40.67</v>
      </c>
      <c r="AL696" s="114"/>
      <c r="AM696" s="188">
        <f>AK696+AM692</f>
        <v>2042.59</v>
      </c>
      <c r="AN696" s="189">
        <f>IF(AM696&gt;AN692,AM696,AN692)</f>
        <v>2083.67</v>
      </c>
      <c r="AO696" s="189">
        <f>AM696-AN696</f>
        <v>-41.08</v>
      </c>
      <c r="AP696" s="190">
        <f>AO696/AN696</f>
        <v>-0.01971521402</v>
      </c>
      <c r="AQ696" s="191">
        <f>AK696/AI696</f>
        <v>4.067</v>
      </c>
      <c r="AR696" s="116"/>
      <c r="AS696" s="98"/>
      <c r="AT696" s="98"/>
      <c r="AU696" s="98"/>
      <c r="AV696" s="98"/>
      <c r="AW696" s="98"/>
      <c r="AX696" s="98"/>
      <c r="AY696" s="98"/>
      <c r="AZ696" s="98"/>
      <c r="BA696" s="98"/>
      <c r="BB696" s="98"/>
      <c r="BC696" s="98"/>
      <c r="BD696" s="98"/>
      <c r="BE696" s="98"/>
      <c r="BF696" s="98"/>
      <c r="BG696" s="98"/>
      <c r="BH696" s="98"/>
      <c r="BI696" s="98"/>
      <c r="BJ696" s="98"/>
      <c r="BK696" s="98"/>
      <c r="BL696" s="98"/>
      <c r="BM696" s="98"/>
      <c r="BN696" s="98"/>
    </row>
    <row r="697">
      <c r="A697" s="485" t="b">
        <v>0</v>
      </c>
      <c r="B697" s="128"/>
      <c r="C697" s="129"/>
      <c r="D697" s="130"/>
      <c r="E697" s="131"/>
      <c r="F697" s="132"/>
      <c r="G697" s="132"/>
      <c r="H697" s="132" t="str">
        <f>VLOOKUP(H696,VALIDATION!F:G,2,false)</f>
        <v>621372360cf04c247406e052</v>
      </c>
      <c r="I697" s="133">
        <v>1.26</v>
      </c>
      <c r="J697" s="133">
        <v>4.7</v>
      </c>
      <c r="K697" s="130"/>
      <c r="L697" s="130"/>
      <c r="M697" s="130"/>
      <c r="N697" s="195"/>
      <c r="O697" s="168">
        <v>6.0</v>
      </c>
      <c r="P697" s="169">
        <v>3.0</v>
      </c>
      <c r="Q697" s="294">
        <v>2.0</v>
      </c>
      <c r="R697" s="295">
        <v>6.0</v>
      </c>
      <c r="S697" s="296">
        <v>2.0</v>
      </c>
      <c r="T697" s="297">
        <v>4.0</v>
      </c>
      <c r="U697" s="200"/>
      <c r="V697" s="201"/>
      <c r="W697" s="202"/>
      <c r="X697" s="202"/>
      <c r="Y697" s="206">
        <v>0.0</v>
      </c>
      <c r="Z697" s="204">
        <v>0.0</v>
      </c>
      <c r="AA697" s="140"/>
      <c r="AB697" s="420"/>
      <c r="AC697" s="142">
        <v>0.699849537037037</v>
      </c>
      <c r="AD697" s="206" t="s">
        <v>165</v>
      </c>
      <c r="AE697" s="207" t="s">
        <v>133</v>
      </c>
      <c r="AF697" s="133" t="s">
        <v>133</v>
      </c>
      <c r="AG697" s="207">
        <v>1.41</v>
      </c>
      <c r="AH697" s="449">
        <v>12.5</v>
      </c>
      <c r="AI697" s="146"/>
      <c r="AJ697" s="144"/>
      <c r="AK697" s="147"/>
      <c r="AL697" s="114"/>
      <c r="AM697" s="211"/>
      <c r="AN697" s="132"/>
      <c r="AO697" s="132"/>
      <c r="AP697" s="149"/>
      <c r="AQ697" s="150"/>
      <c r="AR697" s="149"/>
      <c r="AS697" s="132"/>
      <c r="AT697" s="132"/>
      <c r="AU697" s="132"/>
      <c r="AV697" s="132"/>
      <c r="AW697" s="132"/>
      <c r="AX697" s="132"/>
      <c r="AY697" s="132"/>
      <c r="AZ697" s="132"/>
      <c r="BA697" s="132"/>
      <c r="BB697" s="132"/>
      <c r="BC697" s="132"/>
      <c r="BD697" s="132"/>
      <c r="BE697" s="132"/>
      <c r="BF697" s="132"/>
      <c r="BG697" s="132"/>
      <c r="BH697" s="132"/>
      <c r="BI697" s="132"/>
      <c r="BJ697" s="132"/>
      <c r="BK697" s="132"/>
      <c r="BL697" s="132"/>
      <c r="BM697" s="132"/>
      <c r="BN697" s="132"/>
    </row>
    <row r="698">
      <c r="A698" s="484" t="b">
        <v>0</v>
      </c>
      <c r="B698" s="94"/>
      <c r="C698" s="95"/>
      <c r="D698" s="96"/>
      <c r="E698" s="97"/>
      <c r="F698" s="98"/>
      <c r="G698" s="98"/>
      <c r="H698" s="98"/>
      <c r="I698" s="98"/>
      <c r="J698" s="98"/>
      <c r="K698" s="96"/>
      <c r="L698" s="96"/>
      <c r="M698" s="96"/>
      <c r="N698" s="270"/>
      <c r="O698" s="168">
        <v>6.0</v>
      </c>
      <c r="P698" s="169">
        <v>3.0</v>
      </c>
      <c r="Q698" s="294">
        <v>2.0</v>
      </c>
      <c r="R698" s="295">
        <v>6.0</v>
      </c>
      <c r="S698" s="296">
        <v>4.0</v>
      </c>
      <c r="T698" s="297">
        <v>5.0</v>
      </c>
      <c r="U698" s="200"/>
      <c r="V698" s="201"/>
      <c r="W698" s="202"/>
      <c r="X698" s="202"/>
      <c r="Y698" s="273">
        <v>30.0</v>
      </c>
      <c r="Z698" s="271">
        <v>0.0</v>
      </c>
      <c r="AA698" s="272" t="s">
        <v>133</v>
      </c>
      <c r="AB698" s="281"/>
      <c r="AC698" s="108">
        <v>0.7091898148148148</v>
      </c>
      <c r="AD698" s="273" t="s">
        <v>165</v>
      </c>
      <c r="AE698" s="274" t="s">
        <v>133</v>
      </c>
      <c r="AF698" s="99" t="s">
        <v>133</v>
      </c>
      <c r="AG698" s="110"/>
      <c r="AH698" s="427"/>
      <c r="AI698" s="112"/>
      <c r="AJ698" s="110"/>
      <c r="AK698" s="113"/>
      <c r="AL698" s="114"/>
      <c r="AM698" s="278"/>
      <c r="AN698" s="98"/>
      <c r="AO698" s="98"/>
      <c r="AP698" s="116"/>
      <c r="AQ698" s="117"/>
      <c r="AR698" s="116"/>
      <c r="AS698" s="98"/>
      <c r="AT698" s="98"/>
      <c r="AU698" s="98"/>
      <c r="AV698" s="98"/>
      <c r="AW698" s="98"/>
      <c r="AX698" s="98"/>
      <c r="AY698" s="98"/>
      <c r="AZ698" s="98"/>
      <c r="BA698" s="98"/>
      <c r="BB698" s="98"/>
      <c r="BC698" s="98"/>
      <c r="BD698" s="98"/>
      <c r="BE698" s="98"/>
      <c r="BF698" s="98"/>
      <c r="BG698" s="98"/>
      <c r="BH698" s="98"/>
      <c r="BI698" s="98"/>
      <c r="BJ698" s="98"/>
      <c r="BK698" s="98"/>
      <c r="BL698" s="98"/>
      <c r="BM698" s="98"/>
      <c r="BN698" s="98"/>
    </row>
    <row r="699">
      <c r="A699" s="485" t="b">
        <v>0</v>
      </c>
      <c r="B699" s="128"/>
      <c r="C699" s="129"/>
      <c r="D699" s="130"/>
      <c r="E699" s="131"/>
      <c r="F699" s="132"/>
      <c r="G699" s="132"/>
      <c r="H699" s="132"/>
      <c r="I699" s="133"/>
      <c r="J699" s="132"/>
      <c r="K699" s="130"/>
      <c r="L699" s="130"/>
      <c r="M699" s="130"/>
      <c r="N699" s="195"/>
      <c r="O699" s="168">
        <v>6.0</v>
      </c>
      <c r="P699" s="169">
        <v>3.0</v>
      </c>
      <c r="Q699" s="294">
        <v>2.0</v>
      </c>
      <c r="R699" s="295">
        <v>6.0</v>
      </c>
      <c r="S699" s="296">
        <v>6.0</v>
      </c>
      <c r="T699" s="297">
        <v>5.0</v>
      </c>
      <c r="U699" s="200"/>
      <c r="V699" s="201"/>
      <c r="W699" s="202"/>
      <c r="X699" s="202"/>
      <c r="Y699" s="206">
        <v>30.0</v>
      </c>
      <c r="Z699" s="204">
        <v>0.0</v>
      </c>
      <c r="AA699" s="205" t="s">
        <v>133</v>
      </c>
      <c r="AB699" s="420"/>
      <c r="AC699" s="142">
        <v>0.7158333333333333</v>
      </c>
      <c r="AD699" s="206" t="s">
        <v>179</v>
      </c>
      <c r="AE699" s="207" t="s">
        <v>133</v>
      </c>
      <c r="AF699" s="133" t="s">
        <v>133</v>
      </c>
      <c r="AG699" s="144"/>
      <c r="AH699" s="430"/>
      <c r="AI699" s="146"/>
      <c r="AJ699" s="144"/>
      <c r="AK699" s="147"/>
      <c r="AL699" s="114"/>
      <c r="AM699" s="211"/>
      <c r="AN699" s="132"/>
      <c r="AO699" s="132"/>
      <c r="AP699" s="149"/>
      <c r="AQ699" s="150"/>
      <c r="AR699" s="149"/>
      <c r="AS699" s="132"/>
      <c r="AT699" s="132"/>
      <c r="AU699" s="132"/>
      <c r="AV699" s="132"/>
      <c r="AW699" s="132"/>
      <c r="AX699" s="132"/>
      <c r="AY699" s="132"/>
      <c r="AZ699" s="132"/>
      <c r="BA699" s="132"/>
      <c r="BB699" s="132"/>
      <c r="BC699" s="132"/>
      <c r="BD699" s="132"/>
      <c r="BE699" s="132"/>
      <c r="BF699" s="132"/>
      <c r="BG699" s="132"/>
      <c r="BH699" s="132"/>
      <c r="BI699" s="132"/>
      <c r="BJ699" s="132"/>
      <c r="BK699" s="132"/>
      <c r="BL699" s="132"/>
      <c r="BM699" s="132"/>
      <c r="BN699" s="132"/>
    </row>
    <row r="700">
      <c r="A700" s="484" t="b">
        <v>0</v>
      </c>
      <c r="B700" s="215"/>
      <c r="C700" s="216"/>
      <c r="D700" s="217"/>
      <c r="E700" s="218"/>
      <c r="F700" s="219"/>
      <c r="G700" s="219"/>
      <c r="H700" s="219"/>
      <c r="I700" s="237"/>
      <c r="J700" s="237"/>
      <c r="K700" s="217"/>
      <c r="L700" s="217"/>
      <c r="M700" s="217"/>
      <c r="N700" s="735"/>
      <c r="O700" s="221">
        <v>6.0</v>
      </c>
      <c r="P700" s="222">
        <v>3.0</v>
      </c>
      <c r="Q700" s="298">
        <v>2.0</v>
      </c>
      <c r="R700" s="299">
        <v>6.0</v>
      </c>
      <c r="S700" s="300">
        <v>7.0</v>
      </c>
      <c r="T700" s="301">
        <v>5.0</v>
      </c>
      <c r="U700" s="319"/>
      <c r="V700" s="228"/>
      <c r="W700" s="229"/>
      <c r="X700" s="229"/>
      <c r="Y700" s="302"/>
      <c r="Z700" s="231"/>
      <c r="AA700" s="232"/>
      <c r="AB700" s="233"/>
      <c r="AC700" s="234"/>
      <c r="AD700" s="235" t="s">
        <v>142</v>
      </c>
      <c r="AE700" s="236"/>
      <c r="AF700" s="237"/>
      <c r="AG700" s="236"/>
      <c r="AH700" s="463"/>
      <c r="AI700" s="390"/>
      <c r="AJ700" s="236"/>
      <c r="AK700" s="391"/>
      <c r="AL700" s="114"/>
      <c r="AM700" s="278"/>
      <c r="AN700" s="98"/>
      <c r="AO700" s="98"/>
      <c r="AP700" s="116"/>
      <c r="AQ700" s="117"/>
      <c r="AR700" s="116"/>
      <c r="AS700" s="98"/>
      <c r="AT700" s="98"/>
      <c r="AU700" s="98"/>
      <c r="AV700" s="98"/>
      <c r="AW700" s="98"/>
      <c r="AX700" s="98"/>
      <c r="AY700" s="98"/>
      <c r="AZ700" s="98"/>
      <c r="BA700" s="98"/>
      <c r="BB700" s="98"/>
      <c r="BC700" s="98"/>
      <c r="BD700" s="98"/>
      <c r="BE700" s="98"/>
      <c r="BF700" s="98"/>
      <c r="BG700" s="98"/>
      <c r="BH700" s="98"/>
      <c r="BI700" s="98"/>
      <c r="BJ700" s="98"/>
      <c r="BK700" s="98"/>
      <c r="BL700" s="98"/>
      <c r="BM700" s="98"/>
      <c r="BN700" s="98"/>
    </row>
    <row r="701">
      <c r="A701" s="485" t="b">
        <v>0</v>
      </c>
      <c r="B701" s="247">
        <v>44613.0</v>
      </c>
      <c r="C701" s="248">
        <v>0.7488773148148148</v>
      </c>
      <c r="D701" s="249" t="s">
        <v>1186</v>
      </c>
      <c r="E701" s="517" t="s">
        <v>16</v>
      </c>
      <c r="F701" s="415" t="s">
        <v>136</v>
      </c>
      <c r="G701" s="251" t="s">
        <v>46</v>
      </c>
      <c r="H701" s="251" t="s">
        <v>320</v>
      </c>
      <c r="I701" s="251" t="s">
        <v>1187</v>
      </c>
      <c r="J701" s="251" t="s">
        <v>624</v>
      </c>
      <c r="K701" s="249" t="s">
        <v>1187</v>
      </c>
      <c r="L701" s="249"/>
      <c r="M701" s="249"/>
      <c r="N701" s="286" t="s">
        <v>1188</v>
      </c>
      <c r="O701" s="254">
        <v>6.0</v>
      </c>
      <c r="P701" s="255">
        <v>3.0</v>
      </c>
      <c r="Q701" s="284">
        <v>2.0</v>
      </c>
      <c r="R701" s="285">
        <v>2.0</v>
      </c>
      <c r="S701" s="172"/>
      <c r="T701" s="173"/>
      <c r="U701" s="174"/>
      <c r="V701" s="175"/>
      <c r="W701" s="176"/>
      <c r="X701" s="176"/>
      <c r="Y701" s="260">
        <v>0.0</v>
      </c>
      <c r="Z701" s="256">
        <v>0.0</v>
      </c>
      <c r="AA701" s="257" t="s">
        <v>132</v>
      </c>
      <c r="AB701" s="401"/>
      <c r="AC701" s="259">
        <v>0.7488773148148148</v>
      </c>
      <c r="AD701" s="260" t="s">
        <v>140</v>
      </c>
      <c r="AE701" s="261" t="s">
        <v>132</v>
      </c>
      <c r="AF701" s="251" t="s">
        <v>166</v>
      </c>
      <c r="AG701" s="261">
        <v>1.22</v>
      </c>
      <c r="AH701" s="464">
        <v>22.73</v>
      </c>
      <c r="AI701" s="263">
        <v>5.0</v>
      </c>
      <c r="AJ701" s="261">
        <v>0.1</v>
      </c>
      <c r="AK701" s="264">
        <v>5.08</v>
      </c>
      <c r="AL701" s="114"/>
      <c r="AM701" s="265">
        <f>AK701+AM696</f>
        <v>2047.67</v>
      </c>
      <c r="AN701" s="266">
        <f>IF(AM701&gt;AN696,AM701,AN696)</f>
        <v>2083.67</v>
      </c>
      <c r="AO701" s="266">
        <f>AM701-AN701</f>
        <v>-36</v>
      </c>
      <c r="AP701" s="267">
        <f>AO701/AN701</f>
        <v>-0.017277208</v>
      </c>
      <c r="AQ701" s="268">
        <f>AK701/AI701</f>
        <v>1.016</v>
      </c>
      <c r="AR701" s="149"/>
      <c r="AS701" s="132"/>
      <c r="AT701" s="132"/>
      <c r="AU701" s="132"/>
      <c r="AV701" s="132"/>
      <c r="AW701" s="132"/>
      <c r="AX701" s="132"/>
      <c r="AY701" s="132"/>
      <c r="AZ701" s="132"/>
      <c r="BA701" s="132"/>
      <c r="BB701" s="132"/>
      <c r="BC701" s="132"/>
      <c r="BD701" s="132"/>
      <c r="BE701" s="132"/>
      <c r="BF701" s="132"/>
      <c r="BG701" s="132"/>
      <c r="BH701" s="132"/>
      <c r="BI701" s="132"/>
      <c r="BJ701" s="132"/>
      <c r="BK701" s="132"/>
      <c r="BL701" s="132"/>
      <c r="BM701" s="132"/>
      <c r="BN701" s="132"/>
    </row>
    <row r="702">
      <c r="A702" s="484" t="b">
        <v>0</v>
      </c>
      <c r="B702" s="94"/>
      <c r="C702" s="95"/>
      <c r="D702" s="96"/>
      <c r="E702" s="97"/>
      <c r="F702" s="98"/>
      <c r="G702" s="98"/>
      <c r="H702" s="98" t="str">
        <f>VLOOKUP(H701,VALIDATION!F:G,2,false)</f>
        <v>6213726f0cf04c247406e069</v>
      </c>
      <c r="I702" s="99">
        <v>2.2</v>
      </c>
      <c r="J702" s="99">
        <v>1.8</v>
      </c>
      <c r="K702" s="96"/>
      <c r="L702" s="96"/>
      <c r="M702" s="96"/>
      <c r="N702" s="270"/>
      <c r="O702" s="168">
        <v>6.0</v>
      </c>
      <c r="P702" s="169">
        <v>3.0</v>
      </c>
      <c r="Q702" s="294">
        <v>5.0</v>
      </c>
      <c r="R702" s="295">
        <v>6.0</v>
      </c>
      <c r="S702" s="198"/>
      <c r="T702" s="199"/>
      <c r="U702" s="200"/>
      <c r="V702" s="201"/>
      <c r="W702" s="202"/>
      <c r="X702" s="202"/>
      <c r="Y702" s="273">
        <v>0.0</v>
      </c>
      <c r="Z702" s="271">
        <v>0.0</v>
      </c>
      <c r="AA702" s="272" t="s">
        <v>133</v>
      </c>
      <c r="AB702" s="281"/>
      <c r="AC702" s="108">
        <v>0.7509953703703703</v>
      </c>
      <c r="AD702" s="273" t="s">
        <v>179</v>
      </c>
      <c r="AE702" s="274" t="s">
        <v>132</v>
      </c>
      <c r="AF702" s="99" t="s">
        <v>133</v>
      </c>
      <c r="AG702" s="274">
        <v>1.58</v>
      </c>
      <c r="AH702" s="411">
        <v>17.55</v>
      </c>
      <c r="AI702" s="112"/>
      <c r="AJ702" s="110"/>
      <c r="AK702" s="113"/>
      <c r="AL702" s="114"/>
      <c r="AM702" s="278"/>
      <c r="AN702" s="98"/>
      <c r="AO702" s="98"/>
      <c r="AP702" s="116"/>
      <c r="AQ702" s="117"/>
      <c r="AR702" s="116"/>
      <c r="AS702" s="98"/>
      <c r="AT702" s="98"/>
      <c r="AU702" s="98"/>
      <c r="AV702" s="98"/>
      <c r="AW702" s="98"/>
      <c r="AX702" s="98"/>
      <c r="AY702" s="98"/>
      <c r="AZ702" s="98"/>
      <c r="BA702" s="98"/>
      <c r="BB702" s="98"/>
      <c r="BC702" s="98"/>
      <c r="BD702" s="98"/>
      <c r="BE702" s="98"/>
      <c r="BF702" s="98"/>
      <c r="BG702" s="98"/>
      <c r="BH702" s="98"/>
      <c r="BI702" s="98"/>
      <c r="BJ702" s="98"/>
      <c r="BK702" s="98"/>
      <c r="BL702" s="98"/>
      <c r="BM702" s="98"/>
      <c r="BN702" s="98"/>
    </row>
    <row r="703">
      <c r="A703" s="485" t="b">
        <v>0</v>
      </c>
      <c r="B703" s="128"/>
      <c r="C703" s="129"/>
      <c r="D703" s="130"/>
      <c r="E703" s="131"/>
      <c r="F703" s="132"/>
      <c r="G703" s="132"/>
      <c r="H703" s="132"/>
      <c r="I703" s="132"/>
      <c r="J703" s="132"/>
      <c r="K703" s="130"/>
      <c r="L703" s="130"/>
      <c r="M703" s="130"/>
      <c r="N703" s="195"/>
      <c r="O703" s="168">
        <v>6.0</v>
      </c>
      <c r="P703" s="169">
        <v>3.0</v>
      </c>
      <c r="Q703" s="294">
        <v>7.0</v>
      </c>
      <c r="R703" s="295">
        <v>6.0</v>
      </c>
      <c r="S703" s="198"/>
      <c r="T703" s="199"/>
      <c r="U703" s="200"/>
      <c r="V703" s="201"/>
      <c r="W703" s="202"/>
      <c r="X703" s="202"/>
      <c r="Y703" s="143"/>
      <c r="Z703" s="367"/>
      <c r="AA703" s="140"/>
      <c r="AB703" s="420"/>
      <c r="AC703" s="421"/>
      <c r="AD703" s="206" t="s">
        <v>142</v>
      </c>
      <c r="AE703" s="144"/>
      <c r="AF703" s="133"/>
      <c r="AG703" s="144"/>
      <c r="AH703" s="430"/>
      <c r="AI703" s="146"/>
      <c r="AJ703" s="144"/>
      <c r="AK703" s="147"/>
      <c r="AL703" s="114"/>
      <c r="AM703" s="211"/>
      <c r="AN703" s="132"/>
      <c r="AO703" s="132"/>
      <c r="AP703" s="149"/>
      <c r="AQ703" s="150"/>
      <c r="AR703" s="149"/>
      <c r="AS703" s="132"/>
      <c r="AT703" s="132"/>
      <c r="AU703" s="132"/>
      <c r="AV703" s="132"/>
      <c r="AW703" s="132"/>
      <c r="AX703" s="132"/>
      <c r="AY703" s="132"/>
      <c r="AZ703" s="132"/>
      <c r="BA703" s="132"/>
      <c r="BB703" s="132"/>
      <c r="BC703" s="132"/>
      <c r="BD703" s="132"/>
      <c r="BE703" s="132"/>
      <c r="BF703" s="132"/>
      <c r="BG703" s="132"/>
      <c r="BH703" s="132"/>
      <c r="BI703" s="132"/>
      <c r="BJ703" s="132"/>
      <c r="BK703" s="132"/>
      <c r="BL703" s="132"/>
      <c r="BM703" s="132"/>
      <c r="BN703" s="132"/>
    </row>
    <row r="704">
      <c r="A704" s="614" t="b">
        <v>0</v>
      </c>
      <c r="B704" s="161">
        <v>44614.0</v>
      </c>
      <c r="C704" s="162">
        <v>0.05318287037037037</v>
      </c>
      <c r="D704" s="163" t="s">
        <v>1189</v>
      </c>
      <c r="E704" s="432" t="s">
        <v>16</v>
      </c>
      <c r="F704" s="409" t="s">
        <v>136</v>
      </c>
      <c r="G704" s="165" t="s">
        <v>44</v>
      </c>
      <c r="H704" s="165" t="s">
        <v>779</v>
      </c>
      <c r="I704" s="165" t="s">
        <v>615</v>
      </c>
      <c r="J704" s="165" t="s">
        <v>791</v>
      </c>
      <c r="K704" s="163" t="s">
        <v>791</v>
      </c>
      <c r="L704" s="163"/>
      <c r="M704" s="163"/>
      <c r="N704" s="336" t="s">
        <v>1190</v>
      </c>
      <c r="O704" s="254">
        <v>7.0</v>
      </c>
      <c r="P704" s="255">
        <v>6.0</v>
      </c>
      <c r="Q704" s="284">
        <v>0.0</v>
      </c>
      <c r="R704" s="285">
        <v>1.0</v>
      </c>
      <c r="S704" s="172"/>
      <c r="T704" s="173"/>
      <c r="U704" s="174"/>
      <c r="V704" s="175"/>
      <c r="W704" s="176"/>
      <c r="X704" s="176"/>
      <c r="Y704" s="182">
        <v>0.0</v>
      </c>
      <c r="Z704" s="178">
        <v>0.0</v>
      </c>
      <c r="AA704" s="179" t="s">
        <v>132</v>
      </c>
      <c r="AB704" s="544"/>
      <c r="AC704" s="181">
        <v>0.004502314814814815</v>
      </c>
      <c r="AD704" s="182" t="s">
        <v>140</v>
      </c>
      <c r="AE704" s="183" t="s">
        <v>132</v>
      </c>
      <c r="AF704" s="165" t="s">
        <v>166</v>
      </c>
      <c r="AG704" s="183">
        <v>1.34</v>
      </c>
      <c r="AH704" s="446">
        <v>29.41</v>
      </c>
      <c r="AI704" s="185">
        <v>10.0</v>
      </c>
      <c r="AJ704" s="183">
        <v>0.0</v>
      </c>
      <c r="AK704" s="186">
        <v>-2.37</v>
      </c>
      <c r="AL704" s="114"/>
      <c r="AM704" s="188">
        <f>AK704+AM701</f>
        <v>2045.3</v>
      </c>
      <c r="AN704" s="189">
        <f>IF(AM704&gt;AN701,AM704,AN701)</f>
        <v>2083.67</v>
      </c>
      <c r="AO704" s="189">
        <f>AM704-AN704</f>
        <v>-38.37</v>
      </c>
      <c r="AP704" s="190">
        <f>AO704/AN704</f>
        <v>-0.0184146242</v>
      </c>
      <c r="AQ704" s="191">
        <f>AK704/AI704</f>
        <v>-0.237</v>
      </c>
      <c r="AR704" s="116"/>
      <c r="AS704" s="98"/>
      <c r="AT704" s="98"/>
      <c r="AU704" s="98"/>
      <c r="AV704" s="98"/>
      <c r="AW704" s="98"/>
      <c r="AX704" s="98"/>
      <c r="AY704" s="98"/>
      <c r="AZ704" s="98"/>
      <c r="BA704" s="98"/>
      <c r="BB704" s="98"/>
      <c r="BC704" s="98"/>
      <c r="BD704" s="98"/>
      <c r="BE704" s="98"/>
      <c r="BF704" s="98"/>
      <c r="BG704" s="98"/>
      <c r="BH704" s="98"/>
      <c r="BI704" s="98"/>
      <c r="BJ704" s="98"/>
      <c r="BK704" s="98"/>
      <c r="BL704" s="98"/>
      <c r="BM704" s="98"/>
      <c r="BN704" s="98"/>
    </row>
    <row r="705">
      <c r="A705" s="616" t="b">
        <v>0</v>
      </c>
      <c r="B705" s="128"/>
      <c r="C705" s="129"/>
      <c r="D705" s="134">
        <v>13820.3</v>
      </c>
      <c r="E705" s="131"/>
      <c r="F705" s="132"/>
      <c r="G705" s="132"/>
      <c r="H705" s="132" t="str">
        <f>VLOOKUP(H704,VALIDATION!F:G,2,false)</f>
        <v>621372240cf04c247406e04e</v>
      </c>
      <c r="I705" s="395">
        <v>1.87</v>
      </c>
      <c r="J705" s="395">
        <v>2.14</v>
      </c>
      <c r="K705" s="130"/>
      <c r="L705" s="130"/>
      <c r="M705" s="130"/>
      <c r="N705" s="195"/>
      <c r="O705" s="168">
        <v>7.0</v>
      </c>
      <c r="P705" s="169">
        <v>6.0</v>
      </c>
      <c r="Q705" s="294">
        <v>1.0</v>
      </c>
      <c r="R705" s="295">
        <v>1.0</v>
      </c>
      <c r="S705" s="198"/>
      <c r="T705" s="199"/>
      <c r="U705" s="200"/>
      <c r="V705" s="201"/>
      <c r="W705" s="202"/>
      <c r="X705" s="202"/>
      <c r="Y705" s="206">
        <v>0.0</v>
      </c>
      <c r="Z705" s="204">
        <v>0.0</v>
      </c>
      <c r="AA705" s="205" t="s">
        <v>133</v>
      </c>
      <c r="AB705" s="420"/>
      <c r="AC705" s="142">
        <v>0.0062268518518518515</v>
      </c>
      <c r="AD705" s="206" t="s">
        <v>179</v>
      </c>
      <c r="AE705" s="207" t="s">
        <v>132</v>
      </c>
      <c r="AF705" s="133" t="s">
        <v>133</v>
      </c>
      <c r="AG705" s="207">
        <v>1.24</v>
      </c>
      <c r="AH705" s="449">
        <v>31.78</v>
      </c>
      <c r="AI705" s="146"/>
      <c r="AJ705" s="144"/>
      <c r="AK705" s="147"/>
      <c r="AL705" s="114"/>
      <c r="AM705" s="211"/>
      <c r="AN705" s="132"/>
      <c r="AO705" s="132"/>
      <c r="AP705" s="149"/>
      <c r="AQ705" s="150"/>
      <c r="AR705" s="149"/>
      <c r="AS705" s="132"/>
      <c r="AT705" s="132"/>
      <c r="AU705" s="132"/>
      <c r="AV705" s="132"/>
      <c r="AW705" s="132"/>
      <c r="AX705" s="132"/>
      <c r="AY705" s="132"/>
      <c r="AZ705" s="132"/>
      <c r="BA705" s="132"/>
      <c r="BB705" s="132"/>
      <c r="BC705" s="132"/>
      <c r="BD705" s="132"/>
      <c r="BE705" s="132"/>
      <c r="BF705" s="132"/>
      <c r="BG705" s="132"/>
      <c r="BH705" s="132"/>
      <c r="BI705" s="132"/>
      <c r="BJ705" s="132"/>
      <c r="BK705" s="132"/>
      <c r="BL705" s="132"/>
      <c r="BM705" s="132"/>
      <c r="BN705" s="132"/>
    </row>
    <row r="706">
      <c r="A706" s="614" t="b">
        <v>0</v>
      </c>
      <c r="B706" s="215"/>
      <c r="C706" s="216"/>
      <c r="D706" s="217"/>
      <c r="E706" s="218"/>
      <c r="F706" s="219"/>
      <c r="G706" s="219"/>
      <c r="H706" s="219"/>
      <c r="I706" s="417">
        <v>1.1583969E7</v>
      </c>
      <c r="J706" s="417">
        <v>9631351.0</v>
      </c>
      <c r="K706" s="217"/>
      <c r="L706" s="217"/>
      <c r="M706" s="217"/>
      <c r="N706" s="287"/>
      <c r="O706" s="338">
        <v>7.0</v>
      </c>
      <c r="P706" s="339">
        <v>6.0</v>
      </c>
      <c r="Q706" s="340">
        <v>3.0</v>
      </c>
      <c r="R706" s="341">
        <v>6.0</v>
      </c>
      <c r="S706" s="371">
        <v>3.0</v>
      </c>
      <c r="T706" s="372">
        <v>6.0</v>
      </c>
      <c r="U706" s="227"/>
      <c r="V706" s="228"/>
      <c r="W706" s="229"/>
      <c r="X706" s="229"/>
      <c r="Y706" s="302"/>
      <c r="Z706" s="231"/>
      <c r="AA706" s="232"/>
      <c r="AB706" s="233"/>
      <c r="AC706" s="234"/>
      <c r="AD706" s="235" t="s">
        <v>142</v>
      </c>
      <c r="AE706" s="236"/>
      <c r="AF706" s="237"/>
      <c r="AG706" s="236"/>
      <c r="AH706" s="463"/>
      <c r="AI706" s="390"/>
      <c r="AJ706" s="236"/>
      <c r="AK706" s="391"/>
      <c r="AL706" s="114"/>
      <c r="AM706" s="278"/>
      <c r="AN706" s="98"/>
      <c r="AO706" s="98"/>
      <c r="AP706" s="116"/>
      <c r="AQ706" s="117"/>
      <c r="AR706" s="116"/>
      <c r="AS706" s="98"/>
      <c r="AT706" s="98"/>
      <c r="AU706" s="98"/>
      <c r="AV706" s="98"/>
      <c r="AW706" s="98"/>
      <c r="AX706" s="98"/>
      <c r="AY706" s="98"/>
      <c r="AZ706" s="98"/>
      <c r="BA706" s="98"/>
      <c r="BB706" s="98"/>
      <c r="BC706" s="98"/>
      <c r="BD706" s="98"/>
      <c r="BE706" s="98"/>
      <c r="BF706" s="98"/>
      <c r="BG706" s="98"/>
      <c r="BH706" s="98"/>
      <c r="BI706" s="98"/>
      <c r="BJ706" s="98"/>
      <c r="BK706" s="98"/>
      <c r="BL706" s="98"/>
      <c r="BM706" s="98"/>
      <c r="BN706" s="98"/>
    </row>
    <row r="707">
      <c r="A707" s="616" t="b">
        <v>0</v>
      </c>
      <c r="B707" s="247">
        <v>44614.0</v>
      </c>
      <c r="C707" s="248">
        <v>0.05318287037037037</v>
      </c>
      <c r="D707" s="249" t="s">
        <v>1189</v>
      </c>
      <c r="E707" s="517" t="s">
        <v>16</v>
      </c>
      <c r="F707" s="415" t="s">
        <v>136</v>
      </c>
      <c r="G707" s="251" t="s">
        <v>44</v>
      </c>
      <c r="H707" s="251" t="s">
        <v>779</v>
      </c>
      <c r="I707" s="251" t="s">
        <v>615</v>
      </c>
      <c r="J707" s="251" t="s">
        <v>791</v>
      </c>
      <c r="K707" s="249" t="s">
        <v>791</v>
      </c>
      <c r="L707" s="249"/>
      <c r="M707" s="249"/>
      <c r="N707" s="286" t="s">
        <v>1190</v>
      </c>
      <c r="O707" s="254">
        <v>7.0</v>
      </c>
      <c r="P707" s="255">
        <v>6.0</v>
      </c>
      <c r="Q707" s="284">
        <v>1.0</v>
      </c>
      <c r="R707" s="285">
        <v>1.0</v>
      </c>
      <c r="S707" s="172"/>
      <c r="T707" s="173"/>
      <c r="U707" s="174"/>
      <c r="V707" s="175"/>
      <c r="W707" s="176"/>
      <c r="X707" s="176"/>
      <c r="Y707" s="260">
        <v>0.0</v>
      </c>
      <c r="Z707" s="256">
        <v>0.0</v>
      </c>
      <c r="AA707" s="257" t="s">
        <v>132</v>
      </c>
      <c r="AB707" s="401"/>
      <c r="AC707" s="259">
        <v>0.009108796296296297</v>
      </c>
      <c r="AD707" s="260" t="s">
        <v>140</v>
      </c>
      <c r="AE707" s="261" t="s">
        <v>132</v>
      </c>
      <c r="AF707" s="251" t="s">
        <v>166</v>
      </c>
      <c r="AG707" s="261">
        <v>1.34</v>
      </c>
      <c r="AH707" s="464">
        <v>29.41</v>
      </c>
      <c r="AI707" s="263">
        <v>10.0</v>
      </c>
      <c r="AJ707" s="261">
        <v>0.0</v>
      </c>
      <c r="AK707" s="264">
        <v>-2.56</v>
      </c>
      <c r="AL707" s="114"/>
      <c r="AM707" s="265">
        <f>AK707+AM704</f>
        <v>2042.74</v>
      </c>
      <c r="AN707" s="266">
        <f>IF(AM707&gt;AN704,AM707,AN704)</f>
        <v>2083.67</v>
      </c>
      <c r="AO707" s="266">
        <f>AM707-AN707</f>
        <v>-40.93</v>
      </c>
      <c r="AP707" s="267">
        <f>AO707/AN707</f>
        <v>-0.01964322565</v>
      </c>
      <c r="AQ707" s="268">
        <f>AK707/AI707</f>
        <v>-0.256</v>
      </c>
      <c r="AR707" s="149"/>
      <c r="AS707" s="132"/>
      <c r="AT707" s="132"/>
      <c r="AU707" s="132"/>
      <c r="AV707" s="132"/>
      <c r="AW707" s="132"/>
      <c r="AX707" s="132"/>
      <c r="AY707" s="132"/>
      <c r="AZ707" s="132"/>
      <c r="BA707" s="132"/>
      <c r="BB707" s="132"/>
      <c r="BC707" s="132"/>
      <c r="BD707" s="132"/>
      <c r="BE707" s="132"/>
      <c r="BF707" s="132"/>
      <c r="BG707" s="132"/>
      <c r="BH707" s="132"/>
      <c r="BI707" s="132"/>
      <c r="BJ707" s="132"/>
      <c r="BK707" s="132"/>
      <c r="BL707" s="132"/>
      <c r="BM707" s="132"/>
      <c r="BN707" s="132"/>
    </row>
    <row r="708">
      <c r="A708" s="614" t="b">
        <v>0</v>
      </c>
      <c r="B708" s="94"/>
      <c r="C708" s="95"/>
      <c r="D708" s="100">
        <v>13820.3</v>
      </c>
      <c r="E708" s="97"/>
      <c r="F708" s="98"/>
      <c r="G708" s="98"/>
      <c r="H708" s="98" t="str">
        <f>VLOOKUP(H707,VALIDATION!F:G,2,false)</f>
        <v>621372240cf04c247406e04e</v>
      </c>
      <c r="I708" s="396">
        <v>1.87</v>
      </c>
      <c r="J708" s="396">
        <v>2.14</v>
      </c>
      <c r="K708" s="96"/>
      <c r="L708" s="96"/>
      <c r="M708" s="96"/>
      <c r="N708" s="270"/>
      <c r="O708" s="168">
        <v>7.0</v>
      </c>
      <c r="P708" s="169">
        <v>6.0</v>
      </c>
      <c r="Q708" s="294">
        <v>2.0</v>
      </c>
      <c r="R708" s="295">
        <v>1.0</v>
      </c>
      <c r="S708" s="198"/>
      <c r="T708" s="199"/>
      <c r="U708" s="200"/>
      <c r="V708" s="201"/>
      <c r="W708" s="202"/>
      <c r="X708" s="202"/>
      <c r="Y708" s="273">
        <v>0.0</v>
      </c>
      <c r="Z708" s="271">
        <v>0.0</v>
      </c>
      <c r="AA708" s="272" t="s">
        <v>133</v>
      </c>
      <c r="AB708" s="281"/>
      <c r="AC708" s="108">
        <v>0.01119212962962963</v>
      </c>
      <c r="AD708" s="273" t="s">
        <v>179</v>
      </c>
      <c r="AE708" s="274" t="s">
        <v>132</v>
      </c>
      <c r="AF708" s="99" t="s">
        <v>133</v>
      </c>
      <c r="AG708" s="274">
        <v>1.24</v>
      </c>
      <c r="AH708" s="411"/>
      <c r="AI708" s="112"/>
      <c r="AJ708" s="110"/>
      <c r="AK708" s="113"/>
      <c r="AL708" s="114"/>
      <c r="AM708" s="278"/>
      <c r="AN708" s="98"/>
      <c r="AO708" s="98"/>
      <c r="AP708" s="116"/>
      <c r="AQ708" s="117"/>
      <c r="AR708" s="116"/>
      <c r="AS708" s="98"/>
      <c r="AT708" s="98"/>
      <c r="AU708" s="98"/>
      <c r="AV708" s="98"/>
      <c r="AW708" s="98"/>
      <c r="AX708" s="98"/>
      <c r="AY708" s="98"/>
      <c r="AZ708" s="98"/>
      <c r="BA708" s="98"/>
      <c r="BB708" s="98"/>
      <c r="BC708" s="98"/>
      <c r="BD708" s="98"/>
      <c r="BE708" s="98"/>
      <c r="BF708" s="98"/>
      <c r="BG708" s="98"/>
      <c r="BH708" s="98"/>
      <c r="BI708" s="98"/>
      <c r="BJ708" s="98"/>
      <c r="BK708" s="98"/>
      <c r="BL708" s="98"/>
      <c r="BM708" s="98"/>
      <c r="BN708" s="98"/>
    </row>
    <row r="709">
      <c r="A709" s="616" t="b">
        <v>0</v>
      </c>
      <c r="B709" s="313"/>
      <c r="C709" s="314"/>
      <c r="D709" s="315"/>
      <c r="E709" s="316"/>
      <c r="F709" s="317"/>
      <c r="G709" s="317"/>
      <c r="H709" s="317"/>
      <c r="I709" s="382">
        <v>1.1583969E7</v>
      </c>
      <c r="J709" s="382">
        <v>9631351.0</v>
      </c>
      <c r="K709" s="315"/>
      <c r="L709" s="315"/>
      <c r="M709" s="315"/>
      <c r="N709" s="383"/>
      <c r="O709" s="221">
        <v>7.0</v>
      </c>
      <c r="P709" s="222">
        <v>6.0</v>
      </c>
      <c r="Q709" s="298">
        <v>3.0</v>
      </c>
      <c r="R709" s="299">
        <v>6.0</v>
      </c>
      <c r="S709" s="300">
        <v>3.0</v>
      </c>
      <c r="T709" s="301">
        <v>6.0</v>
      </c>
      <c r="U709" s="227"/>
      <c r="V709" s="228"/>
      <c r="W709" s="229"/>
      <c r="X709" s="229"/>
      <c r="Y709" s="342"/>
      <c r="Z709" s="323"/>
      <c r="AA709" s="324"/>
      <c r="AB709" s="343"/>
      <c r="AC709" s="326"/>
      <c r="AD709" s="322" t="s">
        <v>142</v>
      </c>
      <c r="AE709" s="327"/>
      <c r="AF709" s="328"/>
      <c r="AG709" s="327"/>
      <c r="AH709" s="444"/>
      <c r="AI709" s="384"/>
      <c r="AJ709" s="327"/>
      <c r="AK709" s="385"/>
      <c r="AL709" s="114"/>
      <c r="AM709" s="211"/>
      <c r="AN709" s="132"/>
      <c r="AO709" s="132"/>
      <c r="AP709" s="149"/>
      <c r="AQ709" s="150"/>
      <c r="AR709" s="149"/>
      <c r="AS709" s="132"/>
      <c r="AT709" s="132"/>
      <c r="AU709" s="132"/>
      <c r="AV709" s="132"/>
      <c r="AW709" s="132"/>
      <c r="AX709" s="132"/>
      <c r="AY709" s="132"/>
      <c r="AZ709" s="132"/>
      <c r="BA709" s="132"/>
      <c r="BB709" s="132"/>
      <c r="BC709" s="132"/>
      <c r="BD709" s="132"/>
      <c r="BE709" s="132"/>
      <c r="BF709" s="132"/>
      <c r="BG709" s="132"/>
      <c r="BH709" s="132"/>
      <c r="BI709" s="132"/>
      <c r="BJ709" s="132"/>
      <c r="BK709" s="132"/>
      <c r="BL709" s="132"/>
      <c r="BM709" s="132"/>
      <c r="BN709" s="132"/>
    </row>
    <row r="710">
      <c r="A710" s="484" t="b">
        <v>0</v>
      </c>
      <c r="B710" s="161">
        <v>44614.0</v>
      </c>
      <c r="C710" s="364">
        <v>0.07190972222222222</v>
      </c>
      <c r="D710" s="100" t="s">
        <v>1191</v>
      </c>
      <c r="E710" s="432" t="s">
        <v>16</v>
      </c>
      <c r="F710" s="409" t="s">
        <v>136</v>
      </c>
      <c r="G710" s="99" t="s">
        <v>45</v>
      </c>
      <c r="H710" s="165" t="s">
        <v>307</v>
      </c>
      <c r="I710" s="99" t="s">
        <v>942</v>
      </c>
      <c r="J710" s="99" t="s">
        <v>1192</v>
      </c>
      <c r="K710" s="100" t="s">
        <v>1192</v>
      </c>
      <c r="L710" s="100"/>
      <c r="M710" s="100"/>
      <c r="N710" s="270"/>
      <c r="O710" s="168">
        <v>0.0</v>
      </c>
      <c r="P710" s="169">
        <v>3.0</v>
      </c>
      <c r="Q710" s="196"/>
      <c r="R710" s="197"/>
      <c r="S710" s="198"/>
      <c r="T710" s="199"/>
      <c r="U710" s="200"/>
      <c r="V710" s="201"/>
      <c r="W710" s="202"/>
      <c r="X710" s="202"/>
      <c r="Y710" s="273">
        <v>0.0</v>
      </c>
      <c r="Z710" s="271">
        <v>0.0</v>
      </c>
      <c r="AA710" s="272" t="s">
        <v>132</v>
      </c>
      <c r="AB710" s="281"/>
      <c r="AC710" s="108">
        <v>0.014791666666666667</v>
      </c>
      <c r="AD710" s="273" t="s">
        <v>140</v>
      </c>
      <c r="AE710" s="274" t="s">
        <v>132</v>
      </c>
      <c r="AF710" s="99" t="s">
        <v>166</v>
      </c>
      <c r="AG710" s="274">
        <v>1.12</v>
      </c>
      <c r="AH710" s="411">
        <v>49.99</v>
      </c>
      <c r="AI710" s="276">
        <v>10.0</v>
      </c>
      <c r="AJ710" s="274">
        <v>0.0</v>
      </c>
      <c r="AK710" s="277">
        <v>-10.0</v>
      </c>
      <c r="AL710" s="114"/>
      <c r="AM710" s="188">
        <f>AK710+AM707</f>
        <v>2032.74</v>
      </c>
      <c r="AN710" s="189">
        <f>IF(AM710&gt;AN707,AM710,AN707)</f>
        <v>2083.67</v>
      </c>
      <c r="AO710" s="189">
        <f>AM710-AN710</f>
        <v>-50.93</v>
      </c>
      <c r="AP710" s="190">
        <f>AO710/AN710</f>
        <v>-0.0244424501</v>
      </c>
      <c r="AQ710" s="191">
        <f>AK710/AI710</f>
        <v>-1</v>
      </c>
      <c r="AR710" s="116"/>
      <c r="AS710" s="98"/>
      <c r="AT710" s="98"/>
      <c r="AU710" s="98"/>
      <c r="AV710" s="98"/>
      <c r="AW710" s="98"/>
      <c r="AX710" s="98"/>
      <c r="AY710" s="98"/>
      <c r="AZ710" s="98"/>
      <c r="BA710" s="98"/>
      <c r="BB710" s="98"/>
      <c r="BC710" s="98"/>
      <c r="BD710" s="98"/>
      <c r="BE710" s="98"/>
      <c r="BF710" s="98"/>
      <c r="BG710" s="98"/>
      <c r="BH710" s="98"/>
      <c r="BI710" s="98"/>
      <c r="BJ710" s="98"/>
      <c r="BK710" s="98"/>
      <c r="BL710" s="98"/>
      <c r="BM710" s="98"/>
      <c r="BN710" s="98"/>
    </row>
    <row r="711">
      <c r="A711" s="485" t="b">
        <v>0</v>
      </c>
      <c r="B711" s="128"/>
      <c r="C711" s="129"/>
      <c r="D711" s="130"/>
      <c r="E711" s="131"/>
      <c r="F711" s="132"/>
      <c r="G711" s="132"/>
      <c r="H711" s="132" t="str">
        <f>VLOOKUP(H710,VALIDATION!F:G,2,false)</f>
        <v>6213724d0cf04c247406e05a</v>
      </c>
      <c r="I711" s="395">
        <v>4.0</v>
      </c>
      <c r="J711" s="395">
        <v>1.32</v>
      </c>
      <c r="K711" s="130"/>
      <c r="L711" s="130"/>
      <c r="M711" s="130"/>
      <c r="N711" s="397" t="s">
        <v>1193</v>
      </c>
      <c r="O711" s="168">
        <v>3.0</v>
      </c>
      <c r="P711" s="169">
        <v>6.0</v>
      </c>
      <c r="Q711" s="294">
        <v>0.0</v>
      </c>
      <c r="R711" s="295">
        <v>1.0</v>
      </c>
      <c r="S711" s="198"/>
      <c r="T711" s="199"/>
      <c r="U711" s="200"/>
      <c r="V711" s="201"/>
      <c r="W711" s="202"/>
      <c r="X711" s="202"/>
      <c r="Y711" s="206">
        <v>0.0</v>
      </c>
      <c r="Z711" s="204">
        <v>0.0</v>
      </c>
      <c r="AA711" s="205" t="s">
        <v>133</v>
      </c>
      <c r="AB711" s="420"/>
      <c r="AC711" s="142">
        <v>0.04640046296296296</v>
      </c>
      <c r="AD711" s="206" t="s">
        <v>296</v>
      </c>
      <c r="AE711" s="207" t="s">
        <v>132</v>
      </c>
      <c r="AF711" s="133" t="s">
        <v>166</v>
      </c>
      <c r="AG711" s="207">
        <v>1.05</v>
      </c>
      <c r="AH711" s="449">
        <v>62.49</v>
      </c>
      <c r="AI711" s="146"/>
      <c r="AJ711" s="144"/>
      <c r="AK711" s="147"/>
      <c r="AL711" s="114"/>
      <c r="AM711" s="211"/>
      <c r="AN711" s="132"/>
      <c r="AO711" s="132"/>
      <c r="AP711" s="149"/>
      <c r="AQ711" s="150"/>
      <c r="AR711" s="149"/>
      <c r="AS711" s="132"/>
      <c r="AT711" s="132"/>
      <c r="AU711" s="132"/>
      <c r="AV711" s="132"/>
      <c r="AW711" s="132"/>
      <c r="AX711" s="132"/>
      <c r="AY711" s="132"/>
      <c r="AZ711" s="132"/>
      <c r="BA711" s="132"/>
      <c r="BB711" s="132"/>
      <c r="BC711" s="132"/>
      <c r="BD711" s="132"/>
      <c r="BE711" s="132"/>
      <c r="BF711" s="132"/>
      <c r="BG711" s="132"/>
      <c r="BH711" s="132"/>
      <c r="BI711" s="132"/>
      <c r="BJ711" s="132"/>
      <c r="BK711" s="132"/>
      <c r="BL711" s="132"/>
      <c r="BM711" s="132"/>
      <c r="BN711" s="132"/>
    </row>
    <row r="712">
      <c r="A712" s="484" t="b">
        <v>0</v>
      </c>
      <c r="B712" s="94"/>
      <c r="C712" s="95"/>
      <c r="D712" s="96"/>
      <c r="E712" s="97"/>
      <c r="F712" s="98"/>
      <c r="G712" s="98"/>
      <c r="H712" s="98"/>
      <c r="I712" s="396">
        <v>3066621.0</v>
      </c>
      <c r="J712" s="396">
        <v>1.027936E7</v>
      </c>
      <c r="K712" s="96"/>
      <c r="L712" s="96"/>
      <c r="M712" s="96"/>
      <c r="N712" s="270"/>
      <c r="O712" s="168">
        <v>3.0</v>
      </c>
      <c r="P712" s="169">
        <v>6.0</v>
      </c>
      <c r="Q712" s="294">
        <v>3.0</v>
      </c>
      <c r="R712" s="295">
        <v>6.0</v>
      </c>
      <c r="S712" s="198"/>
      <c r="T712" s="199"/>
      <c r="U712" s="200"/>
      <c r="V712" s="201"/>
      <c r="W712" s="202"/>
      <c r="X712" s="202"/>
      <c r="Y712" s="109"/>
      <c r="Z712" s="280"/>
      <c r="AA712" s="106"/>
      <c r="AB712" s="281"/>
      <c r="AC712" s="282"/>
      <c r="AD712" s="273" t="s">
        <v>142</v>
      </c>
      <c r="AE712" s="110"/>
      <c r="AF712" s="99"/>
      <c r="AG712" s="110"/>
      <c r="AH712" s="427"/>
      <c r="AI712" s="112"/>
      <c r="AJ712" s="110"/>
      <c r="AK712" s="113"/>
      <c r="AL712" s="114"/>
      <c r="AM712" s="278"/>
      <c r="AN712" s="98"/>
      <c r="AO712" s="98"/>
      <c r="AP712" s="116"/>
      <c r="AQ712" s="117"/>
      <c r="AR712" s="116"/>
      <c r="AS712" s="98"/>
      <c r="AT712" s="98"/>
      <c r="AU712" s="98"/>
      <c r="AV712" s="98"/>
      <c r="AW712" s="98"/>
      <c r="AX712" s="98"/>
      <c r="AY712" s="98"/>
      <c r="AZ712" s="98"/>
      <c r="BA712" s="98"/>
      <c r="BB712" s="98"/>
      <c r="BC712" s="98"/>
      <c r="BD712" s="98"/>
      <c r="BE712" s="98"/>
      <c r="BF712" s="98"/>
      <c r="BG712" s="98"/>
      <c r="BH712" s="98"/>
      <c r="BI712" s="98"/>
      <c r="BJ712" s="98"/>
      <c r="BK712" s="98"/>
      <c r="BL712" s="98"/>
      <c r="BM712" s="98"/>
      <c r="BN712" s="98"/>
    </row>
    <row r="713">
      <c r="A713" s="485" t="b">
        <v>0</v>
      </c>
      <c r="B713" s="247">
        <v>44614.0</v>
      </c>
      <c r="C713" s="248">
        <v>0.14351851851851852</v>
      </c>
      <c r="D713" s="252" t="s">
        <v>1194</v>
      </c>
      <c r="E713" s="517" t="s">
        <v>16</v>
      </c>
      <c r="F713" s="415" t="s">
        <v>136</v>
      </c>
      <c r="G713" s="358"/>
      <c r="H713" s="251" t="s">
        <v>307</v>
      </c>
      <c r="I713" s="251" t="s">
        <v>1119</v>
      </c>
      <c r="J713" s="251" t="s">
        <v>1195</v>
      </c>
      <c r="K713" s="249" t="s">
        <v>1195</v>
      </c>
      <c r="L713" s="249"/>
      <c r="M713" s="249"/>
      <c r="N713" s="286" t="s">
        <v>1196</v>
      </c>
      <c r="O713" s="254">
        <v>2.0</v>
      </c>
      <c r="P713" s="255">
        <v>3.0</v>
      </c>
      <c r="Q713" s="170"/>
      <c r="R713" s="171"/>
      <c r="S713" s="172"/>
      <c r="T713" s="173"/>
      <c r="U713" s="174"/>
      <c r="V713" s="175"/>
      <c r="W713" s="176"/>
      <c r="X713" s="176"/>
      <c r="Y713" s="260">
        <v>0.0</v>
      </c>
      <c r="Z713" s="256">
        <v>0.0</v>
      </c>
      <c r="AA713" s="257" t="s">
        <v>132</v>
      </c>
      <c r="AB713" s="407">
        <v>1.0</v>
      </c>
      <c r="AC713" s="259">
        <v>0.020324074074074074</v>
      </c>
      <c r="AD713" s="260" t="s">
        <v>140</v>
      </c>
      <c r="AE713" s="261" t="s">
        <v>132</v>
      </c>
      <c r="AF713" s="251" t="s">
        <v>133</v>
      </c>
      <c r="AG713" s="261">
        <v>3.15</v>
      </c>
      <c r="AH713" s="464">
        <v>30.0</v>
      </c>
      <c r="AI713" s="263">
        <v>30.0</v>
      </c>
      <c r="AJ713" s="261">
        <v>0.0</v>
      </c>
      <c r="AK713" s="264">
        <v>-6.88</v>
      </c>
      <c r="AL713" s="114"/>
      <c r="AM713" s="265">
        <f>AK713+AM710</f>
        <v>2025.86</v>
      </c>
      <c r="AN713" s="266">
        <f>IF(AM713&gt;AN710,AM713,AN710)</f>
        <v>2083.67</v>
      </c>
      <c r="AO713" s="266">
        <f>AM713-AN713</f>
        <v>-57.81</v>
      </c>
      <c r="AP713" s="267">
        <f>AO713/AN713</f>
        <v>-0.02774431652</v>
      </c>
      <c r="AQ713" s="268">
        <f>AK713/AI713</f>
        <v>-0.2293333333</v>
      </c>
      <c r="AR713" s="149"/>
      <c r="AS713" s="132"/>
      <c r="AT713" s="132"/>
      <c r="AU713" s="132"/>
      <c r="AV713" s="132"/>
      <c r="AW713" s="132"/>
      <c r="AX713" s="132"/>
      <c r="AY713" s="132"/>
      <c r="AZ713" s="132"/>
      <c r="BA713" s="132"/>
      <c r="BB713" s="132"/>
      <c r="BC713" s="132"/>
      <c r="BD713" s="132"/>
      <c r="BE713" s="132"/>
      <c r="BF713" s="132"/>
      <c r="BG713" s="132"/>
      <c r="BH713" s="132"/>
      <c r="BI713" s="132"/>
      <c r="BJ713" s="132"/>
      <c r="BK713" s="132"/>
      <c r="BL713" s="132"/>
      <c r="BM713" s="132"/>
      <c r="BN713" s="132"/>
    </row>
    <row r="714">
      <c r="A714" s="484" t="b">
        <v>0</v>
      </c>
      <c r="B714" s="94"/>
      <c r="C714" s="95"/>
      <c r="D714" s="344">
        <v>17296.11</v>
      </c>
      <c r="E714" s="97"/>
      <c r="F714" s="98"/>
      <c r="G714" s="98"/>
      <c r="H714" s="98" t="str">
        <f>VLOOKUP(H713,VALIDATION!F:G,2,false)</f>
        <v>6213724d0cf04c247406e05a</v>
      </c>
      <c r="I714" s="396">
        <v>4.4</v>
      </c>
      <c r="J714" s="396">
        <v>1.29</v>
      </c>
      <c r="K714" s="96"/>
      <c r="L714" s="96"/>
      <c r="M714" s="96"/>
      <c r="N714" s="279" t="s">
        <v>1197</v>
      </c>
      <c r="O714" s="168">
        <v>4.0</v>
      </c>
      <c r="P714" s="169">
        <v>4.0</v>
      </c>
      <c r="Q714" s="196"/>
      <c r="R714" s="197"/>
      <c r="S714" s="198"/>
      <c r="T714" s="199"/>
      <c r="U714" s="200"/>
      <c r="V714" s="201"/>
      <c r="W714" s="202"/>
      <c r="X714" s="202"/>
      <c r="Y714" s="273">
        <v>40.0</v>
      </c>
      <c r="Z714" s="271">
        <v>0.0</v>
      </c>
      <c r="AA714" s="272" t="s">
        <v>133</v>
      </c>
      <c r="AB714" s="413">
        <v>2.0</v>
      </c>
      <c r="AC714" s="108">
        <v>0.03246527777777778</v>
      </c>
      <c r="AD714" s="273" t="s">
        <v>165</v>
      </c>
      <c r="AE714" s="274" t="s">
        <v>132</v>
      </c>
      <c r="AF714" s="99" t="s">
        <v>166</v>
      </c>
      <c r="AG714" s="274">
        <v>2.08</v>
      </c>
      <c r="AH714" s="411">
        <v>15.0</v>
      </c>
      <c r="AI714" s="112"/>
      <c r="AJ714" s="110"/>
      <c r="AK714" s="113"/>
      <c r="AL714" s="114"/>
      <c r="AM714" s="278"/>
      <c r="AN714" s="98"/>
      <c r="AO714" s="98"/>
      <c r="AP714" s="116"/>
      <c r="AQ714" s="117"/>
      <c r="AR714" s="116"/>
      <c r="AS714" s="98"/>
      <c r="AT714" s="98"/>
      <c r="AU714" s="98"/>
      <c r="AV714" s="98"/>
      <c r="AW714" s="98"/>
      <c r="AX714" s="98"/>
      <c r="AY714" s="98"/>
      <c r="AZ714" s="98"/>
      <c r="BA714" s="98"/>
      <c r="BB714" s="98"/>
      <c r="BC714" s="98"/>
      <c r="BD714" s="98"/>
      <c r="BE714" s="98"/>
      <c r="BF714" s="98"/>
      <c r="BG714" s="98"/>
      <c r="BH714" s="98"/>
      <c r="BI714" s="98"/>
      <c r="BJ714" s="98"/>
      <c r="BK714" s="98"/>
      <c r="BL714" s="98"/>
      <c r="BM714" s="98"/>
      <c r="BN714" s="98"/>
    </row>
    <row r="715">
      <c r="A715" s="485" t="b">
        <v>0</v>
      </c>
      <c r="B715" s="128"/>
      <c r="C715" s="129"/>
      <c r="D715" s="130"/>
      <c r="E715" s="131"/>
      <c r="F715" s="132"/>
      <c r="G715" s="132"/>
      <c r="H715" s="132"/>
      <c r="I715" s="395">
        <v>2256480.0</v>
      </c>
      <c r="J715" s="395">
        <v>2474763.0</v>
      </c>
      <c r="K715" s="130"/>
      <c r="L715" s="130"/>
      <c r="M715" s="130"/>
      <c r="N715" s="195"/>
      <c r="O715" s="168">
        <v>5.0</v>
      </c>
      <c r="P715" s="410">
        <v>7.0</v>
      </c>
      <c r="Q715" s="305">
        <v>0.0</v>
      </c>
      <c r="R715" s="306">
        <v>1.0</v>
      </c>
      <c r="S715" s="198"/>
      <c r="T715" s="199"/>
      <c r="U715" s="200"/>
      <c r="V715" s="201"/>
      <c r="W715" s="202"/>
      <c r="X715" s="202"/>
      <c r="Y715" s="376">
        <v>0.0</v>
      </c>
      <c r="Z715" s="377">
        <v>0.0</v>
      </c>
      <c r="AA715" s="345" t="s">
        <v>132</v>
      </c>
      <c r="AB715" s="412">
        <v>3.0</v>
      </c>
      <c r="AC715" s="142">
        <v>0.04685185185185185</v>
      </c>
      <c r="AD715" s="206" t="s">
        <v>179</v>
      </c>
      <c r="AE715" s="207" t="s">
        <v>132</v>
      </c>
      <c r="AF715" s="133" t="s">
        <v>166</v>
      </c>
      <c r="AG715" s="207">
        <v>7.8</v>
      </c>
      <c r="AH715" s="449">
        <v>8.12</v>
      </c>
      <c r="AI715" s="146"/>
      <c r="AJ715" s="144"/>
      <c r="AK715" s="147"/>
      <c r="AL715" s="114"/>
      <c r="AM715" s="211"/>
      <c r="AN715" s="132"/>
      <c r="AO715" s="132"/>
      <c r="AP715" s="149"/>
      <c r="AQ715" s="150"/>
      <c r="AR715" s="149"/>
      <c r="AS715" s="132"/>
      <c r="AT715" s="132"/>
      <c r="AU715" s="132"/>
      <c r="AV715" s="132"/>
      <c r="AW715" s="132"/>
      <c r="AX715" s="132"/>
      <c r="AY715" s="132"/>
      <c r="AZ715" s="132"/>
      <c r="BA715" s="132"/>
      <c r="BB715" s="132"/>
      <c r="BC715" s="132"/>
      <c r="BD715" s="132"/>
      <c r="BE715" s="132"/>
      <c r="BF715" s="132"/>
      <c r="BG715" s="132"/>
      <c r="BH715" s="132"/>
      <c r="BI715" s="132"/>
      <c r="BJ715" s="132"/>
      <c r="BK715" s="132"/>
      <c r="BL715" s="132"/>
      <c r="BM715" s="132"/>
      <c r="BN715" s="132"/>
    </row>
    <row r="716">
      <c r="A716" s="484" t="b">
        <v>0</v>
      </c>
      <c r="B716" s="94"/>
      <c r="C716" s="95"/>
      <c r="D716" s="96"/>
      <c r="E716" s="97"/>
      <c r="F716" s="98"/>
      <c r="G716" s="98"/>
      <c r="H716" s="98"/>
      <c r="I716" s="98"/>
      <c r="J716" s="98"/>
      <c r="K716" s="96"/>
      <c r="L716" s="96"/>
      <c r="M716" s="96"/>
      <c r="N716" s="270"/>
      <c r="O716" s="168">
        <v>5.0</v>
      </c>
      <c r="P716" s="410">
        <v>7.0</v>
      </c>
      <c r="Q716" s="305">
        <v>0.0</v>
      </c>
      <c r="R716" s="306">
        <v>1.0</v>
      </c>
      <c r="S716" s="198"/>
      <c r="T716" s="199"/>
      <c r="U716" s="200"/>
      <c r="V716" s="201"/>
      <c r="W716" s="202"/>
      <c r="X716" s="202"/>
      <c r="Y716" s="360">
        <v>0.0</v>
      </c>
      <c r="Z716" s="361">
        <v>0.0</v>
      </c>
      <c r="AA716" s="346" t="s">
        <v>132</v>
      </c>
      <c r="AB716" s="413">
        <v>4.0</v>
      </c>
      <c r="AC716" s="108">
        <v>0.04699074074074074</v>
      </c>
      <c r="AD716" s="273" t="s">
        <v>245</v>
      </c>
      <c r="AE716" s="274" t="s">
        <v>132</v>
      </c>
      <c r="AF716" s="99" t="s">
        <v>133</v>
      </c>
      <c r="AG716" s="274">
        <v>7.6</v>
      </c>
      <c r="AH716" s="411">
        <v>0.01</v>
      </c>
      <c r="AI716" s="112"/>
      <c r="AJ716" s="110"/>
      <c r="AK716" s="113"/>
      <c r="AL716" s="114"/>
      <c r="AM716" s="278"/>
      <c r="AN716" s="98"/>
      <c r="AO716" s="98"/>
      <c r="AP716" s="116"/>
      <c r="AQ716" s="117"/>
      <c r="AR716" s="116"/>
      <c r="AS716" s="98"/>
      <c r="AT716" s="98"/>
      <c r="AU716" s="98"/>
      <c r="AV716" s="98"/>
      <c r="AW716" s="98"/>
      <c r="AX716" s="98"/>
      <c r="AY716" s="98"/>
      <c r="AZ716" s="98"/>
      <c r="BA716" s="98"/>
      <c r="BB716" s="98"/>
      <c r="BC716" s="98"/>
      <c r="BD716" s="98"/>
      <c r="BE716" s="98"/>
      <c r="BF716" s="98"/>
      <c r="BG716" s="98"/>
      <c r="BH716" s="98"/>
      <c r="BI716" s="98"/>
      <c r="BJ716" s="98"/>
      <c r="BK716" s="98"/>
      <c r="BL716" s="98"/>
      <c r="BM716" s="98"/>
      <c r="BN716" s="98"/>
    </row>
    <row r="717">
      <c r="A717" s="485" t="b">
        <v>0</v>
      </c>
      <c r="B717" s="128"/>
      <c r="C717" s="129"/>
      <c r="D717" s="130"/>
      <c r="E717" s="131"/>
      <c r="F717" s="132"/>
      <c r="G717" s="132"/>
      <c r="H717" s="132"/>
      <c r="I717" s="132"/>
      <c r="J717" s="132"/>
      <c r="K717" s="130"/>
      <c r="L717" s="130"/>
      <c r="M717" s="130"/>
      <c r="N717" s="195"/>
      <c r="O717" s="168">
        <v>5.0</v>
      </c>
      <c r="P717" s="410">
        <v>7.0</v>
      </c>
      <c r="Q717" s="305">
        <v>0.0</v>
      </c>
      <c r="R717" s="306">
        <v>1.0</v>
      </c>
      <c r="S717" s="198"/>
      <c r="T717" s="199"/>
      <c r="U717" s="200"/>
      <c r="V717" s="201"/>
      <c r="W717" s="202"/>
      <c r="X717" s="202"/>
      <c r="Y717" s="376">
        <v>0.0</v>
      </c>
      <c r="Z717" s="377">
        <v>0.0</v>
      </c>
      <c r="AA717" s="345" t="s">
        <v>132</v>
      </c>
      <c r="AB717" s="412">
        <v>5.0</v>
      </c>
      <c r="AC717" s="142">
        <v>0.04711805555555556</v>
      </c>
      <c r="AD717" s="206" t="s">
        <v>245</v>
      </c>
      <c r="AE717" s="207" t="s">
        <v>132</v>
      </c>
      <c r="AF717" s="133" t="s">
        <v>166</v>
      </c>
      <c r="AG717" s="207">
        <v>7.8</v>
      </c>
      <c r="AH717" s="449">
        <v>0.01</v>
      </c>
      <c r="AI717" s="146"/>
      <c r="AJ717" s="144"/>
      <c r="AK717" s="147"/>
      <c r="AL717" s="114"/>
      <c r="AM717" s="211"/>
      <c r="AN717" s="132"/>
      <c r="AO717" s="132"/>
      <c r="AP717" s="149"/>
      <c r="AQ717" s="150"/>
      <c r="AR717" s="149"/>
      <c r="AS717" s="132"/>
      <c r="AT717" s="132"/>
      <c r="AU717" s="132"/>
      <c r="AV717" s="132"/>
      <c r="AW717" s="132"/>
      <c r="AX717" s="132"/>
      <c r="AY717" s="132"/>
      <c r="AZ717" s="132"/>
      <c r="BA717" s="132"/>
      <c r="BB717" s="132"/>
      <c r="BC717" s="132"/>
      <c r="BD717" s="132"/>
      <c r="BE717" s="132"/>
      <c r="BF717" s="132"/>
      <c r="BG717" s="132"/>
      <c r="BH717" s="132"/>
      <c r="BI717" s="132"/>
      <c r="BJ717" s="132"/>
      <c r="BK717" s="132"/>
      <c r="BL717" s="132"/>
      <c r="BM717" s="132"/>
      <c r="BN717" s="132"/>
    </row>
    <row r="718">
      <c r="A718" s="484" t="b">
        <v>0</v>
      </c>
      <c r="B718" s="94"/>
      <c r="C718" s="95"/>
      <c r="D718" s="96"/>
      <c r="E718" s="97"/>
      <c r="F718" s="98"/>
      <c r="G718" s="98"/>
      <c r="H718" s="98"/>
      <c r="I718" s="98"/>
      <c r="J718" s="98"/>
      <c r="K718" s="96"/>
      <c r="L718" s="96"/>
      <c r="M718" s="96"/>
      <c r="N718" s="270"/>
      <c r="O718" s="168">
        <v>5.0</v>
      </c>
      <c r="P718" s="169">
        <v>7.0</v>
      </c>
      <c r="Q718" s="294">
        <v>7.0</v>
      </c>
      <c r="R718" s="295">
        <v>6.0</v>
      </c>
      <c r="S718" s="296">
        <v>6.0</v>
      </c>
      <c r="T718" s="297">
        <v>7.0</v>
      </c>
      <c r="U718" s="200"/>
      <c r="V718" s="201"/>
      <c r="W718" s="202"/>
      <c r="X718" s="202"/>
      <c r="Y718" s="109"/>
      <c r="Z718" s="280"/>
      <c r="AA718" s="106"/>
      <c r="AB718" s="281"/>
      <c r="AC718" s="282"/>
      <c r="AD718" s="273" t="s">
        <v>142</v>
      </c>
      <c r="AE718" s="110"/>
      <c r="AF718" s="99"/>
      <c r="AG718" s="110"/>
      <c r="AH718" s="427"/>
      <c r="AI718" s="112"/>
      <c r="AJ718" s="110"/>
      <c r="AK718" s="113"/>
      <c r="AL718" s="114"/>
      <c r="AM718" s="278"/>
      <c r="AN718" s="98"/>
      <c r="AO718" s="98"/>
      <c r="AP718" s="116"/>
      <c r="AQ718" s="117"/>
      <c r="AR718" s="116"/>
      <c r="AS718" s="98"/>
      <c r="AT718" s="98"/>
      <c r="AU718" s="98"/>
      <c r="AV718" s="98"/>
      <c r="AW718" s="98"/>
      <c r="AX718" s="98"/>
      <c r="AY718" s="98"/>
      <c r="AZ718" s="98"/>
      <c r="BA718" s="98"/>
      <c r="BB718" s="98"/>
      <c r="BC718" s="98"/>
      <c r="BD718" s="98"/>
      <c r="BE718" s="98"/>
      <c r="BF718" s="98"/>
      <c r="BG718" s="98"/>
      <c r="BH718" s="98"/>
      <c r="BI718" s="98"/>
      <c r="BJ718" s="98"/>
      <c r="BK718" s="98"/>
      <c r="BL718" s="98"/>
      <c r="BM718" s="98"/>
      <c r="BN718" s="98"/>
    </row>
    <row r="719">
      <c r="A719" s="616" t="b">
        <v>0</v>
      </c>
      <c r="B719" s="247">
        <v>44614.0</v>
      </c>
      <c r="C719" s="248">
        <v>0.7463310185185185</v>
      </c>
      <c r="D719" s="249" t="s">
        <v>1198</v>
      </c>
      <c r="E719" s="517" t="s">
        <v>16</v>
      </c>
      <c r="F719" s="415" t="s">
        <v>136</v>
      </c>
      <c r="G719" s="251" t="s">
        <v>42</v>
      </c>
      <c r="H719" s="251" t="s">
        <v>312</v>
      </c>
      <c r="I719" s="251" t="s">
        <v>1029</v>
      </c>
      <c r="J719" s="251" t="s">
        <v>384</v>
      </c>
      <c r="K719" s="249" t="s">
        <v>1029</v>
      </c>
      <c r="L719" s="249"/>
      <c r="M719" s="249"/>
      <c r="N719" s="286" t="s">
        <v>1199</v>
      </c>
      <c r="O719" s="254">
        <v>5.0</v>
      </c>
      <c r="P719" s="255">
        <v>3.0</v>
      </c>
      <c r="Q719" s="170"/>
      <c r="R719" s="171"/>
      <c r="S719" s="172"/>
      <c r="T719" s="173"/>
      <c r="U719" s="174"/>
      <c r="V719" s="175"/>
      <c r="W719" s="176"/>
      <c r="X719" s="176"/>
      <c r="Y719" s="260">
        <v>0.0</v>
      </c>
      <c r="Z719" s="256">
        <v>0.0</v>
      </c>
      <c r="AA719" s="257" t="s">
        <v>132</v>
      </c>
      <c r="AB719" s="401"/>
      <c r="AC719" s="259">
        <v>0.7367939814814815</v>
      </c>
      <c r="AD719" s="260" t="s">
        <v>140</v>
      </c>
      <c r="AE719" s="261" t="s">
        <v>132</v>
      </c>
      <c r="AF719" s="251" t="s">
        <v>166</v>
      </c>
      <c r="AG719" s="261">
        <v>1.09</v>
      </c>
      <c r="AH719" s="464">
        <v>1.91</v>
      </c>
      <c r="AI719" s="263">
        <v>1.17</v>
      </c>
      <c r="AJ719" s="261">
        <v>0.0</v>
      </c>
      <c r="AK719" s="264">
        <v>0.0</v>
      </c>
      <c r="AL719" s="114"/>
      <c r="AM719" s="265">
        <f>AK719+AM713</f>
        <v>2025.86</v>
      </c>
      <c r="AN719" s="266">
        <f>IF(AM719&gt;AN713,AM719,AN713)</f>
        <v>2083.67</v>
      </c>
      <c r="AO719" s="266">
        <f>AM719-AN719</f>
        <v>-57.81</v>
      </c>
      <c r="AP719" s="267">
        <f>AO719/AN719</f>
        <v>-0.02774431652</v>
      </c>
      <c r="AQ719" s="268">
        <f>AK719/AI719</f>
        <v>0</v>
      </c>
      <c r="AR719" s="149"/>
      <c r="AS719" s="132"/>
      <c r="AT719" s="132"/>
      <c r="AU719" s="132"/>
      <c r="AV719" s="132"/>
      <c r="AW719" s="132"/>
      <c r="AX719" s="132"/>
      <c r="AY719" s="132"/>
      <c r="AZ719" s="132"/>
      <c r="BA719" s="132"/>
      <c r="BB719" s="132"/>
      <c r="BC719" s="132"/>
      <c r="BD719" s="132"/>
      <c r="BE719" s="132"/>
      <c r="BF719" s="132"/>
      <c r="BG719" s="132"/>
      <c r="BH719" s="132"/>
      <c r="BI719" s="132"/>
      <c r="BJ719" s="132"/>
      <c r="BK719" s="132"/>
      <c r="BL719" s="132"/>
      <c r="BM719" s="132"/>
      <c r="BN719" s="132"/>
    </row>
    <row r="720">
      <c r="A720" s="614" t="b">
        <v>0</v>
      </c>
      <c r="B720" s="363"/>
      <c r="C720" s="364"/>
      <c r="D720" s="100"/>
      <c r="E720" s="97"/>
      <c r="F720" s="98"/>
      <c r="G720" s="98"/>
      <c r="H720" s="98" t="str">
        <f>VLOOKUP(H719,VALIDATION!F:G,2,false)</f>
        <v>621372420cf04c247406e056</v>
      </c>
      <c r="I720" s="99"/>
      <c r="J720" s="98"/>
      <c r="K720" s="96"/>
      <c r="L720" s="96"/>
      <c r="M720" s="96"/>
      <c r="N720" s="279"/>
      <c r="O720" s="168">
        <v>5.0</v>
      </c>
      <c r="P720" s="169">
        <v>3.0</v>
      </c>
      <c r="Q720" s="196"/>
      <c r="R720" s="197"/>
      <c r="S720" s="198"/>
      <c r="T720" s="199"/>
      <c r="U720" s="200"/>
      <c r="V720" s="201"/>
      <c r="W720" s="202"/>
      <c r="X720" s="202"/>
      <c r="Y720" s="273">
        <v>0.0</v>
      </c>
      <c r="Z720" s="271">
        <v>0.0</v>
      </c>
      <c r="AA720" s="272" t="s">
        <v>132</v>
      </c>
      <c r="AB720" s="281"/>
      <c r="AC720" s="108">
        <v>0.737337962962963</v>
      </c>
      <c r="AD720" s="273" t="s">
        <v>140</v>
      </c>
      <c r="AE720" s="274" t="s">
        <v>132</v>
      </c>
      <c r="AF720" s="99" t="s">
        <v>166</v>
      </c>
      <c r="AG720" s="274">
        <v>1.05</v>
      </c>
      <c r="AH720" s="411">
        <v>19.19</v>
      </c>
      <c r="AI720" s="276"/>
      <c r="AJ720" s="274"/>
      <c r="AK720" s="277"/>
      <c r="AL720" s="114"/>
      <c r="AM720" s="278"/>
      <c r="AN720" s="98"/>
      <c r="AO720" s="98"/>
      <c r="AP720" s="116"/>
      <c r="AQ720" s="117"/>
      <c r="AR720" s="116"/>
      <c r="AS720" s="98"/>
      <c r="AT720" s="98"/>
      <c r="AU720" s="98"/>
      <c r="AV720" s="98"/>
      <c r="AW720" s="98"/>
      <c r="AX720" s="98"/>
      <c r="AY720" s="98"/>
      <c r="AZ720" s="98"/>
      <c r="BA720" s="98"/>
      <c r="BB720" s="98"/>
      <c r="BC720" s="98"/>
      <c r="BD720" s="98"/>
      <c r="BE720" s="98"/>
      <c r="BF720" s="98"/>
      <c r="BG720" s="98"/>
      <c r="BH720" s="98"/>
      <c r="BI720" s="98"/>
      <c r="BJ720" s="98"/>
      <c r="BK720" s="98"/>
      <c r="BL720" s="98"/>
      <c r="BM720" s="98"/>
      <c r="BN720" s="98"/>
    </row>
    <row r="721">
      <c r="A721" s="616" t="b">
        <v>0</v>
      </c>
      <c r="B721" s="288"/>
      <c r="C721" s="129"/>
      <c r="D721" s="291"/>
      <c r="E721" s="131"/>
      <c r="F721" s="132"/>
      <c r="G721" s="132"/>
      <c r="H721" s="132"/>
      <c r="I721" s="395"/>
      <c r="J721" s="395"/>
      <c r="K721" s="130"/>
      <c r="L721" s="130"/>
      <c r="M721" s="130"/>
      <c r="N721" s="195"/>
      <c r="O721" s="168">
        <v>5.0</v>
      </c>
      <c r="P721" s="169">
        <v>4.0</v>
      </c>
      <c r="Q721" s="305"/>
      <c r="R721" s="306"/>
      <c r="S721" s="198"/>
      <c r="T721" s="199"/>
      <c r="U721" s="200"/>
      <c r="V721" s="201"/>
      <c r="W721" s="202"/>
      <c r="X721" s="202"/>
      <c r="Y721" s="206">
        <v>0.0</v>
      </c>
      <c r="Z721" s="204">
        <v>0.0</v>
      </c>
      <c r="AA721" s="205" t="s">
        <v>133</v>
      </c>
      <c r="AB721" s="412"/>
      <c r="AC721" s="142">
        <v>0.7398611111111111</v>
      </c>
      <c r="AD721" s="206" t="s">
        <v>165</v>
      </c>
      <c r="AE721" s="207" t="s">
        <v>132</v>
      </c>
      <c r="AF721" s="133" t="s">
        <v>133</v>
      </c>
      <c r="AG721" s="207">
        <v>1.33</v>
      </c>
      <c r="AH721" s="449">
        <v>3.54</v>
      </c>
      <c r="AI721" s="146"/>
      <c r="AJ721" s="207"/>
      <c r="AK721" s="210"/>
      <c r="AL721" s="114"/>
      <c r="AM721" s="211"/>
      <c r="AN721" s="132"/>
      <c r="AO721" s="132"/>
      <c r="AP721" s="149"/>
      <c r="AQ721" s="150"/>
      <c r="AR721" s="149"/>
      <c r="AS721" s="132"/>
      <c r="AT721" s="132"/>
      <c r="AU721" s="132"/>
      <c r="AV721" s="132"/>
      <c r="AW721" s="132"/>
      <c r="AX721" s="132"/>
      <c r="AY721" s="132"/>
      <c r="AZ721" s="132"/>
      <c r="BA721" s="132"/>
      <c r="BB721" s="132"/>
      <c r="BC721" s="132"/>
      <c r="BD721" s="132"/>
      <c r="BE721" s="132"/>
      <c r="BF721" s="132"/>
      <c r="BG721" s="132"/>
      <c r="BH721" s="132"/>
      <c r="BI721" s="132"/>
      <c r="BJ721" s="132"/>
      <c r="BK721" s="132"/>
      <c r="BL721" s="132"/>
      <c r="BM721" s="132"/>
      <c r="BN721" s="132"/>
    </row>
    <row r="722">
      <c r="A722" s="614" t="b">
        <v>0</v>
      </c>
      <c r="B722" s="513"/>
      <c r="C722" s="216"/>
      <c r="D722" s="514"/>
      <c r="E722" s="218"/>
      <c r="F722" s="219"/>
      <c r="G722" s="219"/>
      <c r="H722" s="219"/>
      <c r="I722" s="417"/>
      <c r="J722" s="417"/>
      <c r="K722" s="217"/>
      <c r="L722" s="217"/>
      <c r="M722" s="217"/>
      <c r="N722" s="287"/>
      <c r="O722" s="221">
        <v>6.0</v>
      </c>
      <c r="P722" s="222">
        <v>4.0</v>
      </c>
      <c r="Q722" s="223"/>
      <c r="R722" s="224"/>
      <c r="S722" s="225"/>
      <c r="T722" s="226"/>
      <c r="U722" s="227"/>
      <c r="V722" s="228"/>
      <c r="W722" s="229"/>
      <c r="X722" s="229"/>
      <c r="Y722" s="503"/>
      <c r="Z722" s="504"/>
      <c r="AA722" s="505"/>
      <c r="AB722" s="506"/>
      <c r="AC722" s="507"/>
      <c r="AD722" s="235" t="s">
        <v>142</v>
      </c>
      <c r="AE722" s="240"/>
      <c r="AF722" s="237"/>
      <c r="AG722" s="240"/>
      <c r="AH722" s="488"/>
      <c r="AI722" s="390"/>
      <c r="AJ722" s="240"/>
      <c r="AK722" s="241"/>
      <c r="AL722" s="114"/>
      <c r="AM722" s="278"/>
      <c r="AN722" s="98"/>
      <c r="AO722" s="98"/>
      <c r="AP722" s="116"/>
      <c r="AQ722" s="117"/>
      <c r="AR722" s="116"/>
      <c r="AS722" s="98"/>
      <c r="AT722" s="98"/>
      <c r="AU722" s="98"/>
      <c r="AV722" s="98"/>
      <c r="AW722" s="98"/>
      <c r="AX722" s="98"/>
      <c r="AY722" s="98"/>
      <c r="AZ722" s="98"/>
      <c r="BA722" s="98"/>
      <c r="BB722" s="98"/>
      <c r="BC722" s="98"/>
      <c r="BD722" s="98"/>
      <c r="BE722" s="98"/>
      <c r="BF722" s="98"/>
      <c r="BG722" s="98"/>
      <c r="BH722" s="98"/>
      <c r="BI722" s="98"/>
      <c r="BJ722" s="98"/>
      <c r="BK722" s="98"/>
      <c r="BL722" s="98"/>
      <c r="BM722" s="98"/>
      <c r="BN722" s="98"/>
    </row>
    <row r="723">
      <c r="A723" s="485" t="b">
        <v>0</v>
      </c>
      <c r="B723" s="247">
        <v>44614.0</v>
      </c>
      <c r="C723" s="248">
        <v>0.9456712962962963</v>
      </c>
      <c r="D723" s="249" t="s">
        <v>1200</v>
      </c>
      <c r="E723" s="517" t="s">
        <v>16</v>
      </c>
      <c r="F723" s="415" t="s">
        <v>136</v>
      </c>
      <c r="G723" s="251" t="s">
        <v>42</v>
      </c>
      <c r="H723" s="251" t="s">
        <v>1201</v>
      </c>
      <c r="I723" s="251" t="s">
        <v>1202</v>
      </c>
      <c r="J723" s="251" t="s">
        <v>908</v>
      </c>
      <c r="K723" s="249" t="s">
        <v>1202</v>
      </c>
      <c r="L723" s="249"/>
      <c r="M723" s="249"/>
      <c r="N723" s="286" t="s">
        <v>1199</v>
      </c>
      <c r="O723" s="254">
        <v>3.0</v>
      </c>
      <c r="P723" s="255">
        <v>5.0</v>
      </c>
      <c r="Q723" s="170"/>
      <c r="R723" s="171"/>
      <c r="S723" s="172"/>
      <c r="T723" s="173"/>
      <c r="U723" s="174"/>
      <c r="V723" s="175"/>
      <c r="W723" s="176"/>
      <c r="X723" s="176"/>
      <c r="Y723" s="260">
        <v>0.0</v>
      </c>
      <c r="Z723" s="256">
        <v>30.0</v>
      </c>
      <c r="AA723" s="257" t="s">
        <v>132</v>
      </c>
      <c r="AB723" s="407"/>
      <c r="AC723" s="259">
        <v>0.9442939814814815</v>
      </c>
      <c r="AD723" s="260" t="s">
        <v>140</v>
      </c>
      <c r="AE723" s="261" t="s">
        <v>133</v>
      </c>
      <c r="AF723" s="251" t="s">
        <v>166</v>
      </c>
      <c r="AG723" s="261">
        <v>1.04</v>
      </c>
      <c r="AH723" s="464">
        <v>50.0</v>
      </c>
      <c r="AI723" s="263">
        <v>2.0</v>
      </c>
      <c r="AJ723" s="261">
        <v>0.0</v>
      </c>
      <c r="AK723" s="264">
        <v>-2.0</v>
      </c>
      <c r="AL723" s="114"/>
      <c r="AM723" s="265">
        <f>AK723+AM719</f>
        <v>2023.86</v>
      </c>
      <c r="AN723" s="266">
        <f>IF(AM723&gt;AN719,AM723,AN719)</f>
        <v>2083.67</v>
      </c>
      <c r="AO723" s="266">
        <f>AM723-AN723</f>
        <v>-59.81</v>
      </c>
      <c r="AP723" s="267">
        <f>AO723/AN723</f>
        <v>-0.02870416141</v>
      </c>
      <c r="AQ723" s="268">
        <f>AK723/AI723</f>
        <v>-1</v>
      </c>
      <c r="AR723" s="149"/>
      <c r="AS723" s="132"/>
      <c r="AT723" s="132"/>
      <c r="AU723" s="132"/>
      <c r="AV723" s="132"/>
      <c r="AW723" s="132"/>
      <c r="AX723" s="132"/>
      <c r="AY723" s="132"/>
      <c r="AZ723" s="132"/>
      <c r="BA723" s="132"/>
      <c r="BB723" s="132"/>
      <c r="BC723" s="132"/>
      <c r="BD723" s="132"/>
      <c r="BE723" s="132"/>
      <c r="BF723" s="132"/>
      <c r="BG723" s="132"/>
      <c r="BH723" s="132"/>
      <c r="BI723" s="132"/>
      <c r="BJ723" s="132"/>
      <c r="BK723" s="132"/>
      <c r="BL723" s="132"/>
      <c r="BM723" s="132"/>
      <c r="BN723" s="132"/>
    </row>
    <row r="724">
      <c r="A724" s="484" t="b">
        <v>0</v>
      </c>
      <c r="B724" s="94"/>
      <c r="C724" s="95"/>
      <c r="D724" s="96"/>
      <c r="E724" s="97"/>
      <c r="F724" s="98"/>
      <c r="G724" s="98"/>
      <c r="H724" s="98" t="str">
        <f>VLOOKUP(H723,VALIDATION!F:G,2,false)</f>
        <v>621372570cf04c247406e05e</v>
      </c>
      <c r="I724" s="99"/>
      <c r="J724" s="99"/>
      <c r="K724" s="96"/>
      <c r="L724" s="96"/>
      <c r="M724" s="96"/>
      <c r="N724" s="270"/>
      <c r="O724" s="168">
        <v>3.0</v>
      </c>
      <c r="P724" s="169">
        <v>6.0</v>
      </c>
      <c r="Q724" s="305"/>
      <c r="R724" s="306"/>
      <c r="S724" s="198"/>
      <c r="T724" s="199"/>
      <c r="U724" s="200"/>
      <c r="V724" s="201"/>
      <c r="W724" s="202"/>
      <c r="X724" s="202"/>
      <c r="Y724" s="360"/>
      <c r="Z724" s="361"/>
      <c r="AA724" s="346"/>
      <c r="AB724" s="413"/>
      <c r="AC724" s="108"/>
      <c r="AD724" s="273" t="s">
        <v>142</v>
      </c>
      <c r="AE724" s="274"/>
      <c r="AF724" s="99"/>
      <c r="AG724" s="274"/>
      <c r="AH724" s="411"/>
      <c r="AI724" s="112"/>
      <c r="AJ724" s="110"/>
      <c r="AK724" s="113"/>
      <c r="AL724" s="114"/>
      <c r="AM724" s="278"/>
      <c r="AN724" s="98"/>
      <c r="AO724" s="98"/>
      <c r="AP724" s="116"/>
      <c r="AQ724" s="117"/>
      <c r="AR724" s="116"/>
      <c r="AS724" s="98"/>
      <c r="AT724" s="98"/>
      <c r="AU724" s="98"/>
      <c r="AV724" s="98"/>
      <c r="AW724" s="98"/>
      <c r="AX724" s="98"/>
      <c r="AY724" s="98"/>
      <c r="AZ724" s="98"/>
      <c r="BA724" s="98"/>
      <c r="BB724" s="98"/>
      <c r="BC724" s="98"/>
      <c r="BD724" s="98"/>
      <c r="BE724" s="98"/>
      <c r="BF724" s="98"/>
      <c r="BG724" s="98"/>
      <c r="BH724" s="98"/>
      <c r="BI724" s="98"/>
      <c r="BJ724" s="98"/>
      <c r="BK724" s="98"/>
      <c r="BL724" s="98"/>
      <c r="BM724" s="98"/>
      <c r="BN724" s="98"/>
    </row>
    <row r="725">
      <c r="A725" s="616" t="b">
        <v>0</v>
      </c>
      <c r="B725" s="247">
        <v>44615.0</v>
      </c>
      <c r="C725" s="248">
        <v>0.078125</v>
      </c>
      <c r="D725" s="252" t="s">
        <v>1203</v>
      </c>
      <c r="E725" s="517" t="s">
        <v>16</v>
      </c>
      <c r="F725" s="415" t="s">
        <v>136</v>
      </c>
      <c r="G725" s="251" t="s">
        <v>45</v>
      </c>
      <c r="H725" s="251" t="s">
        <v>307</v>
      </c>
      <c r="I725" s="358" t="s">
        <v>441</v>
      </c>
      <c r="J725" s="358" t="s">
        <v>656</v>
      </c>
      <c r="K725" s="249" t="s">
        <v>441</v>
      </c>
      <c r="L725" s="249"/>
      <c r="M725" s="249"/>
      <c r="N725" s="253"/>
      <c r="O725" s="348">
        <v>2.0</v>
      </c>
      <c r="P725" s="349">
        <v>1.0</v>
      </c>
      <c r="Q725" s="170"/>
      <c r="R725" s="171"/>
      <c r="S725" s="172"/>
      <c r="T725" s="173"/>
      <c r="U725" s="174"/>
      <c r="V725" s="175"/>
      <c r="W725" s="176"/>
      <c r="X725" s="176"/>
      <c r="Y725" s="402" t="s">
        <v>738</v>
      </c>
      <c r="Z725" s="403">
        <v>40.0</v>
      </c>
      <c r="AA725" s="404" t="s">
        <v>132</v>
      </c>
      <c r="AB725" s="407">
        <v>1.0</v>
      </c>
      <c r="AC725" s="259">
        <v>0.027569444444444445</v>
      </c>
      <c r="AD725" s="260" t="s">
        <v>140</v>
      </c>
      <c r="AE725" s="261" t="s">
        <v>132</v>
      </c>
      <c r="AF725" s="251" t="s">
        <v>166</v>
      </c>
      <c r="AG725" s="261">
        <v>1.04</v>
      </c>
      <c r="AH725" s="464">
        <v>99.99</v>
      </c>
      <c r="AI725" s="263">
        <v>4.0</v>
      </c>
      <c r="AJ725" s="261">
        <v>0.0</v>
      </c>
      <c r="AK725" s="264">
        <v>-1.96</v>
      </c>
      <c r="AL725" s="114"/>
      <c r="AM725" s="265">
        <f>AK725+AM723</f>
        <v>2021.9</v>
      </c>
      <c r="AN725" s="266">
        <f>IF(AM725&gt;AN723,AM725,AN723)</f>
        <v>2083.67</v>
      </c>
      <c r="AO725" s="266">
        <f>AM725-AN725</f>
        <v>-61.77</v>
      </c>
      <c r="AP725" s="267">
        <f>AO725/AN725</f>
        <v>-0.0296448094</v>
      </c>
      <c r="AQ725" s="268">
        <f>AK725/AI725</f>
        <v>-0.49</v>
      </c>
      <c r="AR725" s="149"/>
      <c r="AS725" s="132"/>
      <c r="AT725" s="132"/>
      <c r="AU725" s="132"/>
      <c r="AV725" s="132"/>
      <c r="AW725" s="132"/>
      <c r="AX725" s="132"/>
      <c r="AY725" s="132"/>
      <c r="AZ725" s="132"/>
      <c r="BA725" s="132"/>
      <c r="BB725" s="132"/>
      <c r="BC725" s="132"/>
      <c r="BD725" s="132"/>
      <c r="BE725" s="132"/>
      <c r="BF725" s="132"/>
      <c r="BG725" s="132"/>
      <c r="BH725" s="132"/>
      <c r="BI725" s="132"/>
      <c r="BJ725" s="132"/>
      <c r="BK725" s="132"/>
      <c r="BL725" s="132"/>
      <c r="BM725" s="132"/>
      <c r="BN725" s="132"/>
    </row>
    <row r="726">
      <c r="A726" s="614" t="b">
        <v>0</v>
      </c>
      <c r="B726" s="94"/>
      <c r="C726" s="95"/>
      <c r="D726" s="344">
        <v>56135.5</v>
      </c>
      <c r="E726" s="97"/>
      <c r="F726" s="98"/>
      <c r="G726" s="98"/>
      <c r="H726" s="98" t="str">
        <f>VLOOKUP(H725,VALIDATION!F:G,2,false)</f>
        <v>6213724d0cf04c247406e05a</v>
      </c>
      <c r="I726" s="396">
        <v>1.07</v>
      </c>
      <c r="J726" s="396">
        <v>18.0</v>
      </c>
      <c r="K726" s="96"/>
      <c r="L726" s="96"/>
      <c r="M726" s="96"/>
      <c r="N726" s="270"/>
      <c r="O726" s="168">
        <v>6.0</v>
      </c>
      <c r="P726" s="169">
        <v>3.0</v>
      </c>
      <c r="Q726" s="305">
        <v>0.0</v>
      </c>
      <c r="R726" s="306">
        <v>0.0</v>
      </c>
      <c r="S726" s="198"/>
      <c r="T726" s="199"/>
      <c r="U726" s="200"/>
      <c r="V726" s="201"/>
      <c r="W726" s="202"/>
      <c r="X726" s="202"/>
      <c r="Y726" s="360">
        <v>0.0</v>
      </c>
      <c r="Z726" s="361">
        <v>0.0</v>
      </c>
      <c r="AA726" s="346" t="s">
        <v>132</v>
      </c>
      <c r="AB726" s="413">
        <v>2.0</v>
      </c>
      <c r="AC726" s="108">
        <v>0.042650462962962966</v>
      </c>
      <c r="AD726" s="273" t="s">
        <v>179</v>
      </c>
      <c r="AE726" s="274" t="s">
        <v>132</v>
      </c>
      <c r="AF726" s="99" t="s">
        <v>133</v>
      </c>
      <c r="AG726" s="274">
        <v>1.02</v>
      </c>
      <c r="AH726" s="411">
        <v>101.95</v>
      </c>
      <c r="AI726" s="112"/>
      <c r="AJ726" s="274"/>
      <c r="AK726" s="277"/>
      <c r="AL726" s="114"/>
      <c r="AM726" s="278"/>
      <c r="AN726" s="98"/>
      <c r="AO726" s="98"/>
      <c r="AP726" s="116"/>
      <c r="AQ726" s="117"/>
      <c r="AR726" s="116"/>
      <c r="AS726" s="98"/>
      <c r="AT726" s="98"/>
      <c r="AU726" s="98"/>
      <c r="AV726" s="98"/>
      <c r="AW726" s="98"/>
      <c r="AX726" s="98"/>
      <c r="AY726" s="98"/>
      <c r="AZ726" s="98"/>
      <c r="BA726" s="98"/>
      <c r="BB726" s="98"/>
      <c r="BC726" s="98"/>
      <c r="BD726" s="98"/>
      <c r="BE726" s="98"/>
      <c r="BF726" s="98"/>
      <c r="BG726" s="98"/>
      <c r="BH726" s="98"/>
      <c r="BI726" s="98"/>
      <c r="BJ726" s="98"/>
      <c r="BK726" s="98"/>
      <c r="BL726" s="98"/>
      <c r="BM726" s="98"/>
      <c r="BN726" s="98"/>
    </row>
    <row r="727">
      <c r="A727" s="616" t="b">
        <v>0</v>
      </c>
      <c r="B727" s="128"/>
      <c r="C727" s="129"/>
      <c r="D727" s="130"/>
      <c r="E727" s="131"/>
      <c r="F727" s="132"/>
      <c r="G727" s="132"/>
      <c r="H727" s="132"/>
      <c r="I727" s="395">
        <v>1.9924831E7</v>
      </c>
      <c r="J727" s="395">
        <v>3911345.0</v>
      </c>
      <c r="K727" s="130"/>
      <c r="L727" s="130"/>
      <c r="M727" s="130"/>
      <c r="N727" s="195"/>
      <c r="O727" s="168">
        <v>6.0</v>
      </c>
      <c r="P727" s="169">
        <v>3.0</v>
      </c>
      <c r="Q727" s="294">
        <v>6.0</v>
      </c>
      <c r="R727" s="295">
        <v>4.0</v>
      </c>
      <c r="S727" s="198"/>
      <c r="T727" s="199"/>
      <c r="U727" s="200"/>
      <c r="V727" s="201"/>
      <c r="W727" s="202"/>
      <c r="X727" s="202"/>
      <c r="Y727" s="143"/>
      <c r="Z727" s="367"/>
      <c r="AA727" s="140"/>
      <c r="AB727" s="420"/>
      <c r="AC727" s="421"/>
      <c r="AD727" s="206" t="s">
        <v>142</v>
      </c>
      <c r="AE727" s="144"/>
      <c r="AF727" s="133"/>
      <c r="AG727" s="144"/>
      <c r="AH727" s="430"/>
      <c r="AI727" s="146"/>
      <c r="AJ727" s="144"/>
      <c r="AK727" s="147"/>
      <c r="AL727" s="114"/>
      <c r="AM727" s="211"/>
      <c r="AN727" s="132"/>
      <c r="AO727" s="132"/>
      <c r="AP727" s="149"/>
      <c r="AQ727" s="150"/>
      <c r="AR727" s="149"/>
      <c r="AS727" s="132"/>
      <c r="AT727" s="132"/>
      <c r="AU727" s="132"/>
      <c r="AV727" s="132"/>
      <c r="AW727" s="132"/>
      <c r="AX727" s="132"/>
      <c r="AY727" s="132"/>
      <c r="AZ727" s="132"/>
      <c r="BA727" s="132"/>
      <c r="BB727" s="132"/>
      <c r="BC727" s="132"/>
      <c r="BD727" s="132"/>
      <c r="BE727" s="132"/>
      <c r="BF727" s="132"/>
      <c r="BG727" s="132"/>
      <c r="BH727" s="132"/>
      <c r="BI727" s="132"/>
      <c r="BJ727" s="132"/>
      <c r="BK727" s="132"/>
      <c r="BL727" s="132"/>
      <c r="BM727" s="132"/>
      <c r="BN727" s="132"/>
    </row>
    <row r="728">
      <c r="A728" s="614" t="b">
        <v>0</v>
      </c>
      <c r="B728" s="161">
        <v>44615.0</v>
      </c>
      <c r="C728" s="162">
        <v>0.564675925925926</v>
      </c>
      <c r="D728" s="166" t="s">
        <v>1204</v>
      </c>
      <c r="E728" s="432" t="s">
        <v>16</v>
      </c>
      <c r="F728" s="409" t="s">
        <v>136</v>
      </c>
      <c r="G728" s="165" t="s">
        <v>42</v>
      </c>
      <c r="H728" s="165" t="s">
        <v>312</v>
      </c>
      <c r="I728" s="165" t="s">
        <v>556</v>
      </c>
      <c r="J728" s="379" t="s">
        <v>529</v>
      </c>
      <c r="K728" s="165" t="s">
        <v>556</v>
      </c>
      <c r="L728" s="165"/>
      <c r="M728" s="165"/>
      <c r="N728" s="167"/>
      <c r="O728" s="348">
        <v>1.0</v>
      </c>
      <c r="P728" s="349">
        <v>4.0</v>
      </c>
      <c r="Q728" s="170"/>
      <c r="R728" s="171"/>
      <c r="S728" s="172"/>
      <c r="T728" s="173"/>
      <c r="U728" s="174"/>
      <c r="V728" s="175"/>
      <c r="W728" s="176"/>
      <c r="X728" s="176"/>
      <c r="Y728" s="392">
        <v>0.0</v>
      </c>
      <c r="Z728" s="393">
        <v>15.0</v>
      </c>
      <c r="AA728" s="408" t="s">
        <v>133</v>
      </c>
      <c r="AB728" s="419">
        <v>1.0</v>
      </c>
      <c r="AC728" s="181">
        <v>0.4987037037037037</v>
      </c>
      <c r="AD728" s="182" t="s">
        <v>140</v>
      </c>
      <c r="AE728" s="183" t="s">
        <v>132</v>
      </c>
      <c r="AF728" s="165" t="s">
        <v>166</v>
      </c>
      <c r="AG728" s="183">
        <v>1.38</v>
      </c>
      <c r="AH728" s="446">
        <v>39.47</v>
      </c>
      <c r="AI728" s="185">
        <v>15.0</v>
      </c>
      <c r="AJ728" s="183">
        <v>0.51</v>
      </c>
      <c r="AK728" s="186">
        <v>24.95</v>
      </c>
      <c r="AL728" s="114"/>
      <c r="AM728" s="188">
        <f>AK728+AM725</f>
        <v>2046.85</v>
      </c>
      <c r="AN728" s="189">
        <f>IF(AM728&gt;AN725,AM728,AN725)</f>
        <v>2083.67</v>
      </c>
      <c r="AO728" s="189">
        <f>AM728-AN728</f>
        <v>-36.82</v>
      </c>
      <c r="AP728" s="190">
        <f>AO728/AN728</f>
        <v>-0.01767074441</v>
      </c>
      <c r="AQ728" s="191">
        <f>AK728/AI728</f>
        <v>1.663333333</v>
      </c>
      <c r="AR728" s="116"/>
      <c r="AS728" s="98"/>
      <c r="AT728" s="98"/>
      <c r="AU728" s="98"/>
      <c r="AV728" s="98"/>
      <c r="AW728" s="98"/>
      <c r="AX728" s="98"/>
      <c r="AY728" s="98"/>
      <c r="AZ728" s="98"/>
      <c r="BA728" s="98"/>
      <c r="BB728" s="98"/>
      <c r="BC728" s="98"/>
      <c r="BD728" s="98"/>
      <c r="BE728" s="98"/>
      <c r="BF728" s="98"/>
      <c r="BG728" s="98"/>
      <c r="BH728" s="98"/>
      <c r="BI728" s="98"/>
      <c r="BJ728" s="98"/>
      <c r="BK728" s="98"/>
      <c r="BL728" s="98"/>
      <c r="BM728" s="98"/>
      <c r="BN728" s="98"/>
    </row>
    <row r="729">
      <c r="A729" s="616" t="b">
        <v>0</v>
      </c>
      <c r="B729" s="128"/>
      <c r="C729" s="129"/>
      <c r="D729" s="291">
        <v>26688.58</v>
      </c>
      <c r="E729" s="131"/>
      <c r="F729" s="132"/>
      <c r="G729" s="132"/>
      <c r="H729" s="132" t="str">
        <f>VLOOKUP(H728,VALIDATION!F:G,2,false)</f>
        <v>621372420cf04c247406e056</v>
      </c>
      <c r="I729" s="395">
        <v>1.57</v>
      </c>
      <c r="J729" s="395">
        <v>2.84</v>
      </c>
      <c r="K729" s="130"/>
      <c r="L729" s="130"/>
      <c r="M729" s="130"/>
      <c r="N729" s="195"/>
      <c r="O729" s="303">
        <v>3.0</v>
      </c>
      <c r="P729" s="304">
        <v>4.0</v>
      </c>
      <c r="Q729" s="196"/>
      <c r="R729" s="197"/>
      <c r="S729" s="198"/>
      <c r="T729" s="199"/>
      <c r="U729" s="200"/>
      <c r="V729" s="201"/>
      <c r="W729" s="202"/>
      <c r="X729" s="202"/>
      <c r="Y729" s="376">
        <v>40.0</v>
      </c>
      <c r="Z729" s="377">
        <v>30.0</v>
      </c>
      <c r="AA729" s="345" t="s">
        <v>133</v>
      </c>
      <c r="AB729" s="412">
        <v>2.0</v>
      </c>
      <c r="AC729" s="142">
        <v>0.5076388888888889</v>
      </c>
      <c r="AD729" s="206" t="s">
        <v>165</v>
      </c>
      <c r="AE729" s="207" t="s">
        <v>132</v>
      </c>
      <c r="AF729" s="133" t="s">
        <v>133</v>
      </c>
      <c r="AG729" s="207">
        <v>2.0</v>
      </c>
      <c r="AH729" s="449">
        <v>5.0</v>
      </c>
      <c r="AI729" s="146"/>
      <c r="AJ729" s="207"/>
      <c r="AK729" s="210"/>
      <c r="AL729" s="114"/>
      <c r="AM729" s="211"/>
      <c r="AN729" s="132"/>
      <c r="AO729" s="132"/>
      <c r="AP729" s="149"/>
      <c r="AQ729" s="150"/>
      <c r="AR729" s="149"/>
      <c r="AS729" s="132"/>
      <c r="AT729" s="132"/>
      <c r="AU729" s="132"/>
      <c r="AV729" s="132"/>
      <c r="AW729" s="132"/>
      <c r="AX729" s="132"/>
      <c r="AY729" s="132"/>
      <c r="AZ729" s="132"/>
      <c r="BA729" s="132"/>
      <c r="BB729" s="132"/>
      <c r="BC729" s="132"/>
      <c r="BD729" s="132"/>
      <c r="BE729" s="132"/>
      <c r="BF729" s="132"/>
      <c r="BG729" s="132"/>
      <c r="BH729" s="132"/>
      <c r="BI729" s="132"/>
      <c r="BJ729" s="132"/>
      <c r="BK729" s="132"/>
      <c r="BL729" s="132"/>
      <c r="BM729" s="132"/>
      <c r="BN729" s="132"/>
    </row>
    <row r="730">
      <c r="A730" s="614" t="b">
        <v>0</v>
      </c>
      <c r="B730" s="94"/>
      <c r="C730" s="95"/>
      <c r="D730" s="96"/>
      <c r="E730" s="97"/>
      <c r="F730" s="98"/>
      <c r="G730" s="98"/>
      <c r="H730" s="98"/>
      <c r="I730" s="396">
        <v>1.0691901E7</v>
      </c>
      <c r="J730" s="396">
        <v>3509265.0</v>
      </c>
      <c r="K730" s="96"/>
      <c r="L730" s="96"/>
      <c r="M730" s="96"/>
      <c r="N730" s="270"/>
      <c r="O730" s="303">
        <v>4.0</v>
      </c>
      <c r="P730" s="304">
        <v>4.0</v>
      </c>
      <c r="Q730" s="196"/>
      <c r="R730" s="197"/>
      <c r="S730" s="198"/>
      <c r="T730" s="199"/>
      <c r="U730" s="200"/>
      <c r="V730" s="201"/>
      <c r="W730" s="202"/>
      <c r="X730" s="202"/>
      <c r="Y730" s="360">
        <v>0.0</v>
      </c>
      <c r="Z730" s="361">
        <v>0.0</v>
      </c>
      <c r="AA730" s="346" t="s">
        <v>132</v>
      </c>
      <c r="AB730" s="413">
        <v>3.0</v>
      </c>
      <c r="AC730" s="108">
        <v>0.5092476851851852</v>
      </c>
      <c r="AD730" s="273" t="s">
        <v>165</v>
      </c>
      <c r="AE730" s="274" t="s">
        <v>132</v>
      </c>
      <c r="AF730" s="99" t="s">
        <v>133</v>
      </c>
      <c r="AG730" s="274">
        <v>2.66</v>
      </c>
      <c r="AH730" s="411">
        <v>3.01</v>
      </c>
      <c r="AI730" s="112"/>
      <c r="AJ730" s="110"/>
      <c r="AK730" s="113"/>
      <c r="AL730" s="114"/>
      <c r="AM730" s="278"/>
      <c r="AN730" s="98"/>
      <c r="AO730" s="98"/>
      <c r="AP730" s="116"/>
      <c r="AQ730" s="117"/>
      <c r="AR730" s="116"/>
      <c r="AS730" s="98"/>
      <c r="AT730" s="98"/>
      <c r="AU730" s="98"/>
      <c r="AV730" s="98"/>
      <c r="AW730" s="98"/>
      <c r="AX730" s="98"/>
      <c r="AY730" s="98"/>
      <c r="AZ730" s="98"/>
      <c r="BA730" s="98"/>
      <c r="BB730" s="98"/>
      <c r="BC730" s="98"/>
      <c r="BD730" s="98"/>
      <c r="BE730" s="98"/>
      <c r="BF730" s="98"/>
      <c r="BG730" s="98"/>
      <c r="BH730" s="98"/>
      <c r="BI730" s="98"/>
      <c r="BJ730" s="98"/>
      <c r="BK730" s="98"/>
      <c r="BL730" s="98"/>
      <c r="BM730" s="98"/>
      <c r="BN730" s="98"/>
    </row>
    <row r="731">
      <c r="A731" s="616" t="b">
        <v>0</v>
      </c>
      <c r="B731" s="128"/>
      <c r="C731" s="129"/>
      <c r="D731" s="130"/>
      <c r="E731" s="131"/>
      <c r="F731" s="132"/>
      <c r="G731" s="132"/>
      <c r="H731" s="132"/>
      <c r="I731" s="132"/>
      <c r="J731" s="132"/>
      <c r="K731" s="130"/>
      <c r="L731" s="130"/>
      <c r="M731" s="130"/>
      <c r="N731" s="195"/>
      <c r="O731" s="303">
        <v>5.0</v>
      </c>
      <c r="P731" s="304">
        <v>4.0</v>
      </c>
      <c r="Q731" s="196"/>
      <c r="R731" s="197"/>
      <c r="S731" s="198"/>
      <c r="T731" s="199"/>
      <c r="U731" s="200"/>
      <c r="V731" s="201"/>
      <c r="W731" s="202"/>
      <c r="X731" s="202"/>
      <c r="Y731" s="376" t="s">
        <v>738</v>
      </c>
      <c r="Z731" s="377">
        <v>40.0</v>
      </c>
      <c r="AA731" s="345" t="s">
        <v>133</v>
      </c>
      <c r="AB731" s="412">
        <v>4.0</v>
      </c>
      <c r="AC731" s="142">
        <v>0.5148958333333333</v>
      </c>
      <c r="AD731" s="206" t="s">
        <v>165</v>
      </c>
      <c r="AE731" s="207" t="s">
        <v>132</v>
      </c>
      <c r="AF731" s="133" t="s">
        <v>133</v>
      </c>
      <c r="AG731" s="207">
        <v>4.1</v>
      </c>
      <c r="AH731" s="449">
        <v>1.61</v>
      </c>
      <c r="AI731" s="146"/>
      <c r="AJ731" s="144"/>
      <c r="AK731" s="147"/>
      <c r="AL731" s="114"/>
      <c r="AM731" s="211"/>
      <c r="AN731" s="132"/>
      <c r="AO731" s="132"/>
      <c r="AP731" s="149"/>
      <c r="AQ731" s="150"/>
      <c r="AR731" s="149"/>
      <c r="AS731" s="132"/>
      <c r="AT731" s="132"/>
      <c r="AU731" s="132"/>
      <c r="AV731" s="132"/>
      <c r="AW731" s="132"/>
      <c r="AX731" s="132"/>
      <c r="AY731" s="132"/>
      <c r="AZ731" s="132"/>
      <c r="BA731" s="132"/>
      <c r="BB731" s="132"/>
      <c r="BC731" s="132"/>
      <c r="BD731" s="132"/>
      <c r="BE731" s="132"/>
      <c r="BF731" s="132"/>
      <c r="BG731" s="132"/>
      <c r="BH731" s="132"/>
      <c r="BI731" s="132"/>
      <c r="BJ731" s="132"/>
      <c r="BK731" s="132"/>
      <c r="BL731" s="132"/>
      <c r="BM731" s="132"/>
      <c r="BN731" s="132"/>
    </row>
    <row r="732">
      <c r="A732" s="614" t="b">
        <v>0</v>
      </c>
      <c r="B732" s="94"/>
      <c r="C732" s="95"/>
      <c r="D732" s="96"/>
      <c r="E732" s="97"/>
      <c r="F732" s="98"/>
      <c r="G732" s="98"/>
      <c r="H732" s="98"/>
      <c r="I732" s="98"/>
      <c r="J732" s="98"/>
      <c r="K732" s="96"/>
      <c r="L732" s="96"/>
      <c r="M732" s="96"/>
      <c r="N732" s="270"/>
      <c r="O732" s="168">
        <v>6.0</v>
      </c>
      <c r="P732" s="169">
        <v>4.0</v>
      </c>
      <c r="Q732" s="305">
        <v>0.0</v>
      </c>
      <c r="R732" s="306">
        <v>0.0</v>
      </c>
      <c r="S732" s="198"/>
      <c r="T732" s="199"/>
      <c r="U732" s="200"/>
      <c r="V732" s="201"/>
      <c r="W732" s="202"/>
      <c r="X732" s="202"/>
      <c r="Y732" s="360">
        <v>0.0</v>
      </c>
      <c r="Z732" s="361">
        <v>0.0</v>
      </c>
      <c r="AA732" s="346" t="s">
        <v>132</v>
      </c>
      <c r="AB732" s="413">
        <v>5.0</v>
      </c>
      <c r="AC732" s="108">
        <v>0.5154282407407408</v>
      </c>
      <c r="AD732" s="273" t="s">
        <v>165</v>
      </c>
      <c r="AE732" s="274" t="s">
        <v>132</v>
      </c>
      <c r="AF732" s="99" t="s">
        <v>133</v>
      </c>
      <c r="AG732" s="274">
        <v>6.8</v>
      </c>
      <c r="AH732" s="411">
        <v>4.39</v>
      </c>
      <c r="AI732" s="112"/>
      <c r="AJ732" s="110"/>
      <c r="AK732" s="113"/>
      <c r="AL732" s="114"/>
      <c r="AM732" s="278"/>
      <c r="AN732" s="98"/>
      <c r="AO732" s="98"/>
      <c r="AP732" s="116"/>
      <c r="AQ732" s="117"/>
      <c r="AR732" s="116"/>
      <c r="AS732" s="98"/>
      <c r="AT732" s="98"/>
      <c r="AU732" s="98"/>
      <c r="AV732" s="98"/>
      <c r="AW732" s="98"/>
      <c r="AX732" s="98"/>
      <c r="AY732" s="98"/>
      <c r="AZ732" s="98"/>
      <c r="BA732" s="98"/>
      <c r="BB732" s="98"/>
      <c r="BC732" s="98"/>
      <c r="BD732" s="98"/>
      <c r="BE732" s="98"/>
      <c r="BF732" s="98"/>
      <c r="BG732" s="98"/>
      <c r="BH732" s="98"/>
      <c r="BI732" s="98"/>
      <c r="BJ732" s="98"/>
      <c r="BK732" s="98"/>
      <c r="BL732" s="98"/>
      <c r="BM732" s="98"/>
      <c r="BN732" s="98"/>
    </row>
    <row r="733">
      <c r="A733" s="616" t="b">
        <v>0</v>
      </c>
      <c r="B733" s="313"/>
      <c r="C733" s="314"/>
      <c r="D733" s="315"/>
      <c r="E733" s="316"/>
      <c r="F733" s="317"/>
      <c r="G733" s="317"/>
      <c r="H733" s="317"/>
      <c r="I733" s="317"/>
      <c r="J733" s="317"/>
      <c r="K733" s="315"/>
      <c r="L733" s="315"/>
      <c r="M733" s="315"/>
      <c r="N733" s="383"/>
      <c r="O733" s="221">
        <v>6.0</v>
      </c>
      <c r="P733" s="222">
        <v>4.0</v>
      </c>
      <c r="Q733" s="298">
        <v>7.0</v>
      </c>
      <c r="R733" s="299">
        <v>6.0</v>
      </c>
      <c r="S733" s="225"/>
      <c r="T733" s="226"/>
      <c r="U733" s="227"/>
      <c r="V733" s="228"/>
      <c r="W733" s="229"/>
      <c r="X733" s="229"/>
      <c r="Y733" s="342"/>
      <c r="Z733" s="323"/>
      <c r="AA733" s="324"/>
      <c r="AB733" s="343"/>
      <c r="AC733" s="326"/>
      <c r="AD733" s="322" t="s">
        <v>142</v>
      </c>
      <c r="AE733" s="327"/>
      <c r="AF733" s="328"/>
      <c r="AG733" s="327"/>
      <c r="AH733" s="444"/>
      <c r="AI733" s="384"/>
      <c r="AJ733" s="327"/>
      <c r="AK733" s="385"/>
      <c r="AL733" s="114"/>
      <c r="AM733" s="211"/>
      <c r="AN733" s="132"/>
      <c r="AO733" s="132"/>
      <c r="AP733" s="149"/>
      <c r="AQ733" s="150"/>
      <c r="AR733" s="149"/>
      <c r="AS733" s="132"/>
      <c r="AT733" s="132"/>
      <c r="AU733" s="132"/>
      <c r="AV733" s="132"/>
      <c r="AW733" s="132"/>
      <c r="AX733" s="132"/>
      <c r="AY733" s="132"/>
      <c r="AZ733" s="132"/>
      <c r="BA733" s="132"/>
      <c r="BB733" s="132"/>
      <c r="BC733" s="132"/>
      <c r="BD733" s="132"/>
      <c r="BE733" s="132"/>
      <c r="BF733" s="132"/>
      <c r="BG733" s="132"/>
      <c r="BH733" s="132"/>
      <c r="BI733" s="132"/>
      <c r="BJ733" s="132"/>
      <c r="BK733" s="132"/>
      <c r="BL733" s="132"/>
      <c r="BM733" s="132"/>
      <c r="BN733" s="132"/>
    </row>
    <row r="734">
      <c r="A734" s="484" t="b">
        <v>0</v>
      </c>
      <c r="B734" s="161">
        <v>44615.0</v>
      </c>
      <c r="C734" s="162">
        <v>0.569837962962963</v>
      </c>
      <c r="D734" s="163" t="s">
        <v>1205</v>
      </c>
      <c r="E734" s="432" t="s">
        <v>16</v>
      </c>
      <c r="F734" s="409" t="s">
        <v>136</v>
      </c>
      <c r="G734" s="165" t="s">
        <v>42</v>
      </c>
      <c r="H734" s="165" t="s">
        <v>320</v>
      </c>
      <c r="I734" s="165" t="s">
        <v>163</v>
      </c>
      <c r="J734" s="379" t="s">
        <v>604</v>
      </c>
      <c r="K734" s="166" t="s">
        <v>163</v>
      </c>
      <c r="L734" s="166"/>
      <c r="M734" s="166"/>
      <c r="N734" s="167"/>
      <c r="O734" s="254">
        <v>4.0</v>
      </c>
      <c r="P734" s="255">
        <v>1.0</v>
      </c>
      <c r="Q734" s="170"/>
      <c r="R734" s="171"/>
      <c r="S734" s="172"/>
      <c r="T734" s="173"/>
      <c r="U734" s="174"/>
      <c r="V734" s="175"/>
      <c r="W734" s="176"/>
      <c r="X734" s="176"/>
      <c r="Y734" s="182">
        <v>0.0</v>
      </c>
      <c r="Z734" s="178">
        <v>0.0</v>
      </c>
      <c r="AA734" s="179" t="s">
        <v>133</v>
      </c>
      <c r="AB734" s="544"/>
      <c r="AC734" s="181">
        <v>0.55375</v>
      </c>
      <c r="AD734" s="182" t="s">
        <v>140</v>
      </c>
      <c r="AE734" s="183" t="s">
        <v>132</v>
      </c>
      <c r="AF734" s="165" t="s">
        <v>166</v>
      </c>
      <c r="AG734" s="183">
        <v>1.36</v>
      </c>
      <c r="AH734" s="446">
        <v>13.89</v>
      </c>
      <c r="AI734" s="185">
        <v>5.0</v>
      </c>
      <c r="AJ734" s="183">
        <v>0.0</v>
      </c>
      <c r="AK734" s="186">
        <v>0.0</v>
      </c>
      <c r="AL734" s="114"/>
      <c r="AM734" s="188">
        <f>AK734+AM728</f>
        <v>2046.85</v>
      </c>
      <c r="AN734" s="189">
        <f>IF(AM734&gt;AN728,AM734,AN728)</f>
        <v>2083.67</v>
      </c>
      <c r="AO734" s="189">
        <f>AM734-AN734</f>
        <v>-36.82</v>
      </c>
      <c r="AP734" s="190">
        <f>AO734/AN734</f>
        <v>-0.01767074441</v>
      </c>
      <c r="AQ734" s="191">
        <f>AK734/AI734</f>
        <v>0</v>
      </c>
      <c r="AR734" s="116"/>
      <c r="AS734" s="98"/>
      <c r="AT734" s="98"/>
      <c r="AU734" s="98"/>
      <c r="AV734" s="98"/>
      <c r="AW734" s="98"/>
      <c r="AX734" s="98"/>
      <c r="AY734" s="98"/>
      <c r="AZ734" s="98"/>
      <c r="BA734" s="98"/>
      <c r="BB734" s="98"/>
      <c r="BC734" s="98"/>
      <c r="BD734" s="98"/>
      <c r="BE734" s="98"/>
      <c r="BF734" s="98"/>
      <c r="BG734" s="98"/>
      <c r="BH734" s="98"/>
      <c r="BI734" s="98"/>
      <c r="BJ734" s="98"/>
      <c r="BK734" s="98"/>
      <c r="BL734" s="98"/>
      <c r="BM734" s="98"/>
      <c r="BN734" s="98"/>
    </row>
    <row r="735">
      <c r="A735" s="485" t="b">
        <v>0</v>
      </c>
      <c r="B735" s="128"/>
      <c r="C735" s="129"/>
      <c r="D735" s="130"/>
      <c r="E735" s="131"/>
      <c r="F735" s="132"/>
      <c r="G735" s="132"/>
      <c r="H735" s="132" t="str">
        <f>VLOOKUP(H734,VALIDATION!F:G,2,false)</f>
        <v>6213726f0cf04c247406e069</v>
      </c>
      <c r="I735" s="133"/>
      <c r="J735" s="395"/>
      <c r="K735" s="130"/>
      <c r="L735" s="130"/>
      <c r="M735" s="130"/>
      <c r="N735" s="195"/>
      <c r="O735" s="168">
        <v>4.0</v>
      </c>
      <c r="P735" s="169">
        <v>3.0</v>
      </c>
      <c r="Q735" s="196"/>
      <c r="R735" s="197"/>
      <c r="S735" s="198"/>
      <c r="T735" s="199"/>
      <c r="U735" s="200"/>
      <c r="V735" s="201"/>
      <c r="W735" s="202"/>
      <c r="X735" s="202"/>
      <c r="Y735" s="206">
        <v>0.0</v>
      </c>
      <c r="Z735" s="204">
        <v>0.0</v>
      </c>
      <c r="AA735" s="205" t="s">
        <v>132</v>
      </c>
      <c r="AB735" s="420"/>
      <c r="AC735" s="142">
        <v>0.5577083333333334</v>
      </c>
      <c r="AD735" s="206" t="s">
        <v>165</v>
      </c>
      <c r="AE735" s="207" t="s">
        <v>132</v>
      </c>
      <c r="AF735" s="133" t="s">
        <v>133</v>
      </c>
      <c r="AG735" s="207">
        <v>2.4</v>
      </c>
      <c r="AH735" s="449">
        <v>1.79</v>
      </c>
      <c r="AI735" s="209"/>
      <c r="AJ735" s="144"/>
      <c r="AK735" s="147"/>
      <c r="AL735" s="114"/>
      <c r="AM735" s="211"/>
      <c r="AN735" s="132"/>
      <c r="AO735" s="132"/>
      <c r="AP735" s="149"/>
      <c r="AQ735" s="150"/>
      <c r="AR735" s="149"/>
      <c r="AS735" s="132"/>
      <c r="AT735" s="132"/>
      <c r="AU735" s="132"/>
      <c r="AV735" s="132"/>
      <c r="AW735" s="132"/>
      <c r="AX735" s="132"/>
      <c r="AY735" s="132"/>
      <c r="AZ735" s="132"/>
      <c r="BA735" s="132"/>
      <c r="BB735" s="132"/>
      <c r="BC735" s="132"/>
      <c r="BD735" s="132"/>
      <c r="BE735" s="132"/>
      <c r="BF735" s="132"/>
      <c r="BG735" s="132"/>
      <c r="BH735" s="132"/>
      <c r="BI735" s="132"/>
      <c r="BJ735" s="132"/>
      <c r="BK735" s="132"/>
      <c r="BL735" s="132"/>
      <c r="BM735" s="132"/>
      <c r="BN735" s="132"/>
    </row>
    <row r="736">
      <c r="A736" s="484" t="b">
        <v>0</v>
      </c>
      <c r="B736" s="94"/>
      <c r="C736" s="95"/>
      <c r="D736" s="96"/>
      <c r="E736" s="97"/>
      <c r="F736" s="98"/>
      <c r="G736" s="98"/>
      <c r="H736" s="98"/>
      <c r="I736" s="99">
        <v>1.9931659E7</v>
      </c>
      <c r="J736" s="396">
        <v>7414058.0</v>
      </c>
      <c r="K736" s="96"/>
      <c r="L736" s="96"/>
      <c r="M736" s="96"/>
      <c r="N736" s="270"/>
      <c r="O736" s="168">
        <v>5.0</v>
      </c>
      <c r="P736" s="169">
        <v>5.0</v>
      </c>
      <c r="Q736" s="196"/>
      <c r="R736" s="197"/>
      <c r="S736" s="198"/>
      <c r="T736" s="199"/>
      <c r="U736" s="200"/>
      <c r="V736" s="201"/>
      <c r="W736" s="202"/>
      <c r="X736" s="202"/>
      <c r="Y736" s="273">
        <v>0.0</v>
      </c>
      <c r="Z736" s="271">
        <v>0.0</v>
      </c>
      <c r="AA736" s="272" t="s">
        <v>132</v>
      </c>
      <c r="AB736" s="281"/>
      <c r="AC736" s="108">
        <v>0.5658912037037037</v>
      </c>
      <c r="AD736" s="273" t="s">
        <v>165</v>
      </c>
      <c r="AE736" s="274" t="s">
        <v>132</v>
      </c>
      <c r="AF736" s="99" t="s">
        <v>133</v>
      </c>
      <c r="AG736" s="274">
        <v>3.0</v>
      </c>
      <c r="AH736" s="411">
        <v>1.25</v>
      </c>
      <c r="AI736" s="276"/>
      <c r="AJ736" s="110"/>
      <c r="AK736" s="113"/>
      <c r="AL736" s="114"/>
      <c r="AM736" s="278"/>
      <c r="AN736" s="98"/>
      <c r="AO736" s="98"/>
      <c r="AP736" s="116"/>
      <c r="AQ736" s="117"/>
      <c r="AR736" s="116"/>
      <c r="AS736" s="98"/>
      <c r="AT736" s="98"/>
      <c r="AU736" s="98"/>
      <c r="AV736" s="98"/>
      <c r="AW736" s="98"/>
      <c r="AX736" s="98"/>
      <c r="AY736" s="98"/>
      <c r="AZ736" s="98"/>
      <c r="BA736" s="98"/>
      <c r="BB736" s="98"/>
      <c r="BC736" s="98"/>
      <c r="BD736" s="98"/>
      <c r="BE736" s="98"/>
      <c r="BF736" s="98"/>
      <c r="BG736" s="98"/>
      <c r="BH736" s="98"/>
      <c r="BI736" s="98"/>
      <c r="BJ736" s="98"/>
      <c r="BK736" s="98"/>
      <c r="BL736" s="98"/>
      <c r="BM736" s="98"/>
      <c r="BN736" s="98"/>
    </row>
    <row r="737">
      <c r="A737" s="485" t="b">
        <v>0</v>
      </c>
      <c r="B737" s="313"/>
      <c r="C737" s="314"/>
      <c r="D737" s="315"/>
      <c r="E737" s="316"/>
      <c r="F737" s="317"/>
      <c r="G737" s="317"/>
      <c r="H737" s="317"/>
      <c r="I737" s="317"/>
      <c r="J737" s="317"/>
      <c r="K737" s="315"/>
      <c r="L737" s="315"/>
      <c r="M737" s="315"/>
      <c r="N737" s="383"/>
      <c r="O737" s="221">
        <v>7.0</v>
      </c>
      <c r="P737" s="222">
        <v>5.0</v>
      </c>
      <c r="Q737" s="223"/>
      <c r="R737" s="224"/>
      <c r="S737" s="225"/>
      <c r="T737" s="226"/>
      <c r="U737" s="227"/>
      <c r="V737" s="228"/>
      <c r="W737" s="229"/>
      <c r="X737" s="229"/>
      <c r="Y737" s="342"/>
      <c r="Z737" s="323"/>
      <c r="AA737" s="324"/>
      <c r="AB737" s="343"/>
      <c r="AC737" s="326"/>
      <c r="AD737" s="322" t="s">
        <v>142</v>
      </c>
      <c r="AE737" s="327"/>
      <c r="AF737" s="328"/>
      <c r="AG737" s="327"/>
      <c r="AH737" s="444"/>
      <c r="AI737" s="384"/>
      <c r="AJ737" s="327"/>
      <c r="AK737" s="385"/>
      <c r="AL737" s="114"/>
      <c r="AM737" s="211"/>
      <c r="AN737" s="132"/>
      <c r="AO737" s="132"/>
      <c r="AP737" s="149"/>
      <c r="AQ737" s="150"/>
      <c r="AR737" s="149"/>
      <c r="AS737" s="132"/>
      <c r="AT737" s="132"/>
      <c r="AU737" s="132"/>
      <c r="AV737" s="132"/>
      <c r="AW737" s="132"/>
      <c r="AX737" s="132"/>
      <c r="AY737" s="132"/>
      <c r="AZ737" s="132"/>
      <c r="BA737" s="132"/>
      <c r="BB737" s="132"/>
      <c r="BC737" s="132"/>
      <c r="BD737" s="132"/>
      <c r="BE737" s="132"/>
      <c r="BF737" s="132"/>
      <c r="BG737" s="132"/>
      <c r="BH737" s="132"/>
      <c r="BI737" s="132"/>
      <c r="BJ737" s="132"/>
      <c r="BK737" s="132"/>
      <c r="BL737" s="132"/>
      <c r="BM737" s="132"/>
      <c r="BN737" s="132"/>
    </row>
    <row r="738">
      <c r="A738" s="484" t="b">
        <v>0</v>
      </c>
      <c r="B738" s="161">
        <v>44615.0</v>
      </c>
      <c r="C738" s="162">
        <v>0.5735069444444445</v>
      </c>
      <c r="D738" s="163" t="s">
        <v>1206</v>
      </c>
      <c r="E738" s="432" t="s">
        <v>16</v>
      </c>
      <c r="F738" s="409" t="s">
        <v>136</v>
      </c>
      <c r="G738" s="165" t="s">
        <v>42</v>
      </c>
      <c r="H738" s="165" t="s">
        <v>298</v>
      </c>
      <c r="I738" s="165" t="s">
        <v>303</v>
      </c>
      <c r="J738" s="165" t="s">
        <v>358</v>
      </c>
      <c r="K738" s="163" t="s">
        <v>303</v>
      </c>
      <c r="L738" s="163"/>
      <c r="M738" s="163"/>
      <c r="N738" s="167"/>
      <c r="O738" s="254">
        <v>3.0</v>
      </c>
      <c r="P738" s="255">
        <v>6.0</v>
      </c>
      <c r="Q738" s="284">
        <v>4.0</v>
      </c>
      <c r="R738" s="285">
        <v>0.0</v>
      </c>
      <c r="S738" s="172"/>
      <c r="T738" s="173"/>
      <c r="U738" s="174"/>
      <c r="V738" s="175"/>
      <c r="W738" s="176"/>
      <c r="X738" s="176"/>
      <c r="Y738" s="182">
        <v>0.0</v>
      </c>
      <c r="Z738" s="178">
        <v>0.0</v>
      </c>
      <c r="AA738" s="179" t="s">
        <v>132</v>
      </c>
      <c r="AB738" s="544"/>
      <c r="AC738" s="181">
        <v>0.567349537037037</v>
      </c>
      <c r="AD738" s="182" t="s">
        <v>140</v>
      </c>
      <c r="AE738" s="183" t="s">
        <v>132</v>
      </c>
      <c r="AF738" s="165" t="s">
        <v>166</v>
      </c>
      <c r="AG738" s="183">
        <v>1.06</v>
      </c>
      <c r="AH738" s="446">
        <v>41.67</v>
      </c>
      <c r="AI738" s="185">
        <v>2.5</v>
      </c>
      <c r="AJ738" s="183">
        <v>0.0</v>
      </c>
      <c r="AK738" s="186">
        <v>-2.5</v>
      </c>
      <c r="AL738" s="114"/>
      <c r="AM738" s="188">
        <f>AK738+AM734</f>
        <v>2044.35</v>
      </c>
      <c r="AN738" s="189">
        <f>IF(AM738&gt;AN734,AM738,AN734)</f>
        <v>2083.67</v>
      </c>
      <c r="AO738" s="189">
        <f>AM738-AN738</f>
        <v>-39.32</v>
      </c>
      <c r="AP738" s="190">
        <f>AO738/AN738</f>
        <v>-0.01887055052</v>
      </c>
      <c r="AQ738" s="191">
        <f>AK738/AI738</f>
        <v>-1</v>
      </c>
      <c r="AR738" s="116"/>
      <c r="AS738" s="98"/>
      <c r="AT738" s="98"/>
      <c r="AU738" s="98"/>
      <c r="AV738" s="98"/>
      <c r="AW738" s="98"/>
      <c r="AX738" s="98"/>
      <c r="AY738" s="98"/>
      <c r="AZ738" s="98"/>
      <c r="BA738" s="98"/>
      <c r="BB738" s="98"/>
      <c r="BC738" s="98"/>
      <c r="BD738" s="98"/>
      <c r="BE738" s="98"/>
      <c r="BF738" s="98"/>
      <c r="BG738" s="98"/>
      <c r="BH738" s="98"/>
      <c r="BI738" s="98"/>
      <c r="BJ738" s="98"/>
      <c r="BK738" s="98"/>
      <c r="BL738" s="98"/>
      <c r="BM738" s="98"/>
      <c r="BN738" s="98"/>
    </row>
    <row r="739">
      <c r="A739" s="485" t="b">
        <v>0</v>
      </c>
      <c r="B739" s="313"/>
      <c r="C739" s="314"/>
      <c r="D739" s="315"/>
      <c r="E739" s="316"/>
      <c r="F739" s="317"/>
      <c r="G739" s="317"/>
      <c r="H739" s="132" t="str">
        <f>VLOOKUP(H738,VALIDATION!F:G,2,false)</f>
        <v>621372360cf04c247406e052</v>
      </c>
      <c r="I739" s="317"/>
      <c r="J739" s="317"/>
      <c r="K739" s="315"/>
      <c r="L739" s="315"/>
      <c r="M739" s="315"/>
      <c r="N739" s="383"/>
      <c r="O739" s="221">
        <v>3.0</v>
      </c>
      <c r="P739" s="222">
        <v>6.0</v>
      </c>
      <c r="Q739" s="298">
        <v>6.0</v>
      </c>
      <c r="R739" s="299">
        <v>0.0</v>
      </c>
      <c r="S739" s="225"/>
      <c r="T739" s="226"/>
      <c r="U739" s="227"/>
      <c r="V739" s="228"/>
      <c r="W739" s="229"/>
      <c r="X739" s="229"/>
      <c r="Y739" s="322">
        <v>0.0</v>
      </c>
      <c r="Z739" s="493">
        <v>0.0</v>
      </c>
      <c r="AA739" s="418" t="s">
        <v>132</v>
      </c>
      <c r="AB739" s="343"/>
      <c r="AC739" s="326"/>
      <c r="AD739" s="322" t="s">
        <v>142</v>
      </c>
      <c r="AE739" s="327"/>
      <c r="AF739" s="328"/>
      <c r="AG739" s="327"/>
      <c r="AH739" s="444"/>
      <c r="AI739" s="384"/>
      <c r="AJ739" s="327"/>
      <c r="AK739" s="385"/>
      <c r="AL739" s="114"/>
      <c r="AM739" s="211"/>
      <c r="AN739" s="132"/>
      <c r="AO739" s="132"/>
      <c r="AP739" s="149"/>
      <c r="AQ739" s="150"/>
      <c r="AR739" s="149"/>
      <c r="AS739" s="132"/>
      <c r="AT739" s="132"/>
      <c r="AU739" s="132"/>
      <c r="AV739" s="132"/>
      <c r="AW739" s="132"/>
      <c r="AX739" s="132"/>
      <c r="AY739" s="132"/>
      <c r="AZ739" s="132"/>
      <c r="BA739" s="132"/>
      <c r="BB739" s="132"/>
      <c r="BC739" s="132"/>
      <c r="BD739" s="132"/>
      <c r="BE739" s="132"/>
      <c r="BF739" s="132"/>
      <c r="BG739" s="132"/>
      <c r="BH739" s="132"/>
      <c r="BI739" s="132"/>
      <c r="BJ739" s="132"/>
      <c r="BK739" s="132"/>
      <c r="BL739" s="132"/>
      <c r="BM739" s="132"/>
      <c r="BN739" s="132"/>
    </row>
    <row r="740">
      <c r="A740" s="484" t="b">
        <v>0</v>
      </c>
      <c r="B740" s="161">
        <v>44615.0</v>
      </c>
      <c r="C740" s="162">
        <v>0.6695486111111111</v>
      </c>
      <c r="D740" s="166" t="s">
        <v>1207</v>
      </c>
      <c r="E740" s="432" t="s">
        <v>16</v>
      </c>
      <c r="F740" s="409" t="s">
        <v>136</v>
      </c>
      <c r="G740" s="165" t="s">
        <v>45</v>
      </c>
      <c r="H740" s="165" t="s">
        <v>1201</v>
      </c>
      <c r="I740" s="165" t="s">
        <v>1098</v>
      </c>
      <c r="J740" s="379" t="s">
        <v>585</v>
      </c>
      <c r="K740" s="163" t="s">
        <v>1098</v>
      </c>
      <c r="L740" s="163"/>
      <c r="M740" s="163"/>
      <c r="N740" s="167"/>
      <c r="O740" s="254">
        <v>6.0</v>
      </c>
      <c r="P740" s="255">
        <v>3.0</v>
      </c>
      <c r="Q740" s="350">
        <v>2.0</v>
      </c>
      <c r="R740" s="351">
        <v>1.0</v>
      </c>
      <c r="S740" s="172"/>
      <c r="T740" s="173"/>
      <c r="U740" s="174"/>
      <c r="V740" s="175"/>
      <c r="W740" s="176"/>
      <c r="X740" s="176"/>
      <c r="Y740" s="392">
        <v>0.0</v>
      </c>
      <c r="Z740" s="393">
        <v>0.0</v>
      </c>
      <c r="AA740" s="408" t="s">
        <v>132</v>
      </c>
      <c r="AB740" s="419">
        <v>1.0</v>
      </c>
      <c r="AC740" s="181">
        <v>0.6471064814814815</v>
      </c>
      <c r="AD740" s="182" t="s">
        <v>140</v>
      </c>
      <c r="AE740" s="183" t="s">
        <v>132</v>
      </c>
      <c r="AF740" s="165" t="s">
        <v>166</v>
      </c>
      <c r="AG740" s="183">
        <v>1.07</v>
      </c>
      <c r="AH740" s="446">
        <v>107.14</v>
      </c>
      <c r="AI740" s="185">
        <v>-7.5</v>
      </c>
      <c r="AJ740" s="183">
        <v>0.0</v>
      </c>
      <c r="AK740" s="186">
        <v>-7.5</v>
      </c>
      <c r="AL740" s="114"/>
      <c r="AM740" s="188">
        <f>AK740+AM738</f>
        <v>2036.85</v>
      </c>
      <c r="AN740" s="189">
        <f>IF(AM740&gt;AN738,AM740,AN738)</f>
        <v>2083.67</v>
      </c>
      <c r="AO740" s="189">
        <f>AM740-AN740</f>
        <v>-46.82</v>
      </c>
      <c r="AP740" s="190">
        <f>AO740/AN740</f>
        <v>-0.02246996885</v>
      </c>
      <c r="AQ740" s="191">
        <f>AK740/AI740</f>
        <v>1</v>
      </c>
      <c r="AR740" s="116"/>
      <c r="AS740" s="98"/>
      <c r="AT740" s="98"/>
      <c r="AU740" s="98"/>
      <c r="AV740" s="98"/>
      <c r="AW740" s="98"/>
      <c r="AX740" s="98"/>
      <c r="AY740" s="98"/>
      <c r="AZ740" s="98"/>
      <c r="BA740" s="98"/>
      <c r="BB740" s="98"/>
      <c r="BC740" s="98"/>
      <c r="BD740" s="98"/>
      <c r="BE740" s="98"/>
      <c r="BF740" s="98"/>
      <c r="BG740" s="98"/>
      <c r="BH740" s="98"/>
      <c r="BI740" s="98"/>
      <c r="BJ740" s="98"/>
      <c r="BK740" s="98"/>
      <c r="BL740" s="98"/>
      <c r="BM740" s="98"/>
      <c r="BN740" s="98"/>
    </row>
    <row r="741">
      <c r="A741" s="485" t="b">
        <v>0</v>
      </c>
      <c r="B741" s="128"/>
      <c r="C741" s="129"/>
      <c r="D741" s="291">
        <v>22167.75</v>
      </c>
      <c r="E741" s="131"/>
      <c r="F741" s="132"/>
      <c r="G741" s="132"/>
      <c r="H741" s="132" t="str">
        <f>VLOOKUP(H740,VALIDATION!F:G,2,false)</f>
        <v>621372570cf04c247406e05e</v>
      </c>
      <c r="I741" s="395">
        <v>1.58</v>
      </c>
      <c r="J741" s="395">
        <v>2.82</v>
      </c>
      <c r="K741" s="130"/>
      <c r="L741" s="130"/>
      <c r="M741" s="130"/>
      <c r="N741" s="195"/>
      <c r="O741" s="369"/>
      <c r="P741" s="370"/>
      <c r="Q741" s="196"/>
      <c r="R741" s="197"/>
      <c r="S741" s="198"/>
      <c r="T741" s="199"/>
      <c r="U741" s="200"/>
      <c r="V741" s="201"/>
      <c r="W741" s="202"/>
      <c r="X741" s="202"/>
      <c r="Y741" s="143"/>
      <c r="Z741" s="367"/>
      <c r="AA741" s="140"/>
      <c r="AB741" s="420"/>
      <c r="AC741" s="421"/>
      <c r="AD741" s="206"/>
      <c r="AE741" s="144"/>
      <c r="AF741" s="133"/>
      <c r="AG741" s="144"/>
      <c r="AH741" s="430"/>
      <c r="AI741" s="146"/>
      <c r="AJ741" s="207"/>
      <c r="AK741" s="210"/>
      <c r="AL741" s="114"/>
      <c r="AM741" s="211"/>
      <c r="AN741" s="132"/>
      <c r="AO741" s="132"/>
      <c r="AP741" s="149"/>
      <c r="AQ741" s="150"/>
      <c r="AR741" s="149"/>
      <c r="AS741" s="132"/>
      <c r="AT741" s="132"/>
      <c r="AU741" s="132"/>
      <c r="AV741" s="132"/>
      <c r="AW741" s="132"/>
      <c r="AX741" s="132"/>
      <c r="AY741" s="132"/>
      <c r="AZ741" s="132"/>
      <c r="BA741" s="132"/>
      <c r="BB741" s="132"/>
      <c r="BC741" s="132"/>
      <c r="BD741" s="132"/>
      <c r="BE741" s="132"/>
      <c r="BF741" s="132"/>
      <c r="BG741" s="132"/>
      <c r="BH741" s="132"/>
      <c r="BI741" s="132"/>
      <c r="BJ741" s="132"/>
      <c r="BK741" s="132"/>
      <c r="BL741" s="132"/>
      <c r="BM741" s="132"/>
      <c r="BN741" s="132"/>
    </row>
    <row r="742">
      <c r="A742" s="484" t="b">
        <v>0</v>
      </c>
      <c r="B742" s="215"/>
      <c r="C742" s="216"/>
      <c r="D742" s="217"/>
      <c r="E742" s="218"/>
      <c r="F742" s="219"/>
      <c r="G742" s="219"/>
      <c r="H742" s="219"/>
      <c r="I742" s="417">
        <v>1.1285506E7</v>
      </c>
      <c r="J742" s="417">
        <v>7430086.0</v>
      </c>
      <c r="K742" s="217"/>
      <c r="L742" s="217"/>
      <c r="M742" s="217"/>
      <c r="N742" s="287"/>
      <c r="O742" s="221">
        <v>6.0</v>
      </c>
      <c r="P742" s="222">
        <v>3.0</v>
      </c>
      <c r="Q742" s="298">
        <v>6.0</v>
      </c>
      <c r="R742" s="299">
        <v>3.0</v>
      </c>
      <c r="S742" s="225"/>
      <c r="T742" s="226"/>
      <c r="U742" s="227"/>
      <c r="V742" s="228"/>
      <c r="W742" s="229"/>
      <c r="X742" s="229"/>
      <c r="Y742" s="302"/>
      <c r="Z742" s="231"/>
      <c r="AA742" s="232"/>
      <c r="AB742" s="233"/>
      <c r="AC742" s="234"/>
      <c r="AD742" s="235" t="s">
        <v>142</v>
      </c>
      <c r="AE742" s="236"/>
      <c r="AF742" s="237"/>
      <c r="AG742" s="236"/>
      <c r="AH742" s="463"/>
      <c r="AI742" s="390"/>
      <c r="AJ742" s="236"/>
      <c r="AK742" s="391"/>
      <c r="AL742" s="114"/>
      <c r="AM742" s="278"/>
      <c r="AN742" s="98"/>
      <c r="AO742" s="98"/>
      <c r="AP742" s="116"/>
      <c r="AQ742" s="117"/>
      <c r="AR742" s="116"/>
      <c r="AS742" s="98"/>
      <c r="AT742" s="98"/>
      <c r="AU742" s="98"/>
      <c r="AV742" s="98"/>
      <c r="AW742" s="98"/>
      <c r="AX742" s="98"/>
      <c r="AY742" s="98"/>
      <c r="AZ742" s="98"/>
      <c r="BA742" s="98"/>
      <c r="BB742" s="98"/>
      <c r="BC742" s="98"/>
      <c r="BD742" s="98"/>
      <c r="BE742" s="98"/>
      <c r="BF742" s="98"/>
      <c r="BG742" s="98"/>
      <c r="BH742" s="98"/>
      <c r="BI742" s="98"/>
      <c r="BJ742" s="98"/>
      <c r="BK742" s="98"/>
      <c r="BL742" s="98"/>
      <c r="BM742" s="98"/>
      <c r="BN742" s="98"/>
    </row>
    <row r="743">
      <c r="A743" s="485" t="b">
        <v>0</v>
      </c>
      <c r="B743" s="247">
        <v>44616.0</v>
      </c>
      <c r="C743" s="248">
        <v>0.0954861111111111</v>
      </c>
      <c r="D743" s="252" t="s">
        <v>1208</v>
      </c>
      <c r="E743" s="517" t="s">
        <v>16</v>
      </c>
      <c r="F743" s="415" t="s">
        <v>136</v>
      </c>
      <c r="G743" s="415"/>
      <c r="H743" s="251" t="s">
        <v>307</v>
      </c>
      <c r="I743" s="358" t="s">
        <v>1073</v>
      </c>
      <c r="J743" s="358" t="s">
        <v>1195</v>
      </c>
      <c r="K743" s="358" t="s">
        <v>1073</v>
      </c>
      <c r="L743" s="358"/>
      <c r="M743" s="358"/>
      <c r="N743" s="253"/>
      <c r="O743" s="254">
        <v>6.0</v>
      </c>
      <c r="P743" s="416">
        <v>7.0</v>
      </c>
      <c r="Q743" s="350">
        <v>0.0</v>
      </c>
      <c r="R743" s="351">
        <v>0.0</v>
      </c>
      <c r="S743" s="172"/>
      <c r="T743" s="173"/>
      <c r="U743" s="174"/>
      <c r="V743" s="175"/>
      <c r="W743" s="176"/>
      <c r="X743" s="176"/>
      <c r="Y743" s="402">
        <v>0.0</v>
      </c>
      <c r="Z743" s="403">
        <v>0.0</v>
      </c>
      <c r="AA743" s="404" t="s">
        <v>132</v>
      </c>
      <c r="AB743" s="407">
        <v>1.0</v>
      </c>
      <c r="AC743" s="259">
        <v>0.041400462962962965</v>
      </c>
      <c r="AD743" s="260" t="s">
        <v>140</v>
      </c>
      <c r="AE743" s="261" t="s">
        <v>132</v>
      </c>
      <c r="AF743" s="251" t="s">
        <v>133</v>
      </c>
      <c r="AG743" s="261">
        <v>2.54</v>
      </c>
      <c r="AH743" s="464">
        <v>20.0</v>
      </c>
      <c r="AI743" s="263">
        <v>40.0</v>
      </c>
      <c r="AJ743" s="261">
        <v>0.37</v>
      </c>
      <c r="AK743" s="264">
        <v>18.23</v>
      </c>
      <c r="AL743" s="114"/>
      <c r="AM743" s="265">
        <f>AK743+AM740</f>
        <v>2055.08</v>
      </c>
      <c r="AN743" s="266">
        <f>IF(AM743&gt;AN740,AM743,AN740)</f>
        <v>2083.67</v>
      </c>
      <c r="AO743" s="266">
        <f>AM743-AN743</f>
        <v>-28.59</v>
      </c>
      <c r="AP743" s="267">
        <f>AO743/AN743</f>
        <v>-0.01372098269</v>
      </c>
      <c r="AQ743" s="268">
        <f>AK743/AI743</f>
        <v>0.45575</v>
      </c>
      <c r="AR743" s="149"/>
      <c r="AS743" s="132"/>
      <c r="AT743" s="132"/>
      <c r="AU743" s="132"/>
      <c r="AV743" s="132"/>
      <c r="AW743" s="132"/>
      <c r="AX743" s="132"/>
      <c r="AY743" s="132"/>
      <c r="AZ743" s="132"/>
      <c r="BA743" s="132"/>
      <c r="BB743" s="132"/>
      <c r="BC743" s="132"/>
      <c r="BD743" s="132"/>
      <c r="BE743" s="132"/>
      <c r="BF743" s="132"/>
      <c r="BG743" s="132"/>
      <c r="BH743" s="132"/>
      <c r="BI743" s="132"/>
      <c r="BJ743" s="132"/>
      <c r="BK743" s="132"/>
      <c r="BL743" s="132"/>
      <c r="BM743" s="132"/>
      <c r="BN743" s="132"/>
    </row>
    <row r="744">
      <c r="A744" s="484" t="b">
        <v>0</v>
      </c>
      <c r="B744" s="94"/>
      <c r="C744" s="95"/>
      <c r="D744" s="344">
        <v>39111.54</v>
      </c>
      <c r="E744" s="97"/>
      <c r="F744" s="98"/>
      <c r="G744" s="98"/>
      <c r="H744" s="98" t="str">
        <f>VLOOKUP(H743,VALIDATION!F:G,2,false)</f>
        <v>6213724d0cf04c247406e05a</v>
      </c>
      <c r="I744" s="396">
        <v>1.56</v>
      </c>
      <c r="J744" s="396">
        <v>2.72</v>
      </c>
      <c r="K744" s="96"/>
      <c r="L744" s="96"/>
      <c r="M744" s="96"/>
      <c r="N744" s="270"/>
      <c r="O744" s="168">
        <v>6.0</v>
      </c>
      <c r="P744" s="410">
        <v>7.0</v>
      </c>
      <c r="Q744" s="305">
        <v>2.0</v>
      </c>
      <c r="R744" s="306">
        <v>1.0</v>
      </c>
      <c r="S744" s="198"/>
      <c r="T744" s="199"/>
      <c r="U744" s="200"/>
      <c r="V744" s="201"/>
      <c r="W744" s="202"/>
      <c r="X744" s="202"/>
      <c r="Y744" s="360">
        <v>0.0</v>
      </c>
      <c r="Z744" s="361">
        <v>0.0</v>
      </c>
      <c r="AA744" s="346" t="s">
        <v>133</v>
      </c>
      <c r="AB744" s="413">
        <v>2.0</v>
      </c>
      <c r="AC744" s="108">
        <v>0.04915509259259259</v>
      </c>
      <c r="AD744" s="273" t="s">
        <v>296</v>
      </c>
      <c r="AE744" s="274" t="s">
        <v>132</v>
      </c>
      <c r="AF744" s="99" t="s">
        <v>133</v>
      </c>
      <c r="AG744" s="274">
        <v>2.26</v>
      </c>
      <c r="AH744" s="411">
        <v>20.0</v>
      </c>
      <c r="AI744" s="112"/>
      <c r="AJ744" s="274"/>
      <c r="AK744" s="277"/>
      <c r="AL744" s="114"/>
      <c r="AM744" s="278"/>
      <c r="AN744" s="98"/>
      <c r="AO744" s="98"/>
      <c r="AP744" s="116"/>
      <c r="AQ744" s="117"/>
      <c r="AR744" s="116"/>
      <c r="AS744" s="98"/>
      <c r="AT744" s="98"/>
      <c r="AU744" s="98"/>
      <c r="AV744" s="98"/>
      <c r="AW744" s="98"/>
      <c r="AX744" s="98"/>
      <c r="AY744" s="98"/>
      <c r="AZ744" s="98"/>
      <c r="BA744" s="98"/>
      <c r="BB744" s="98"/>
      <c r="BC744" s="98"/>
      <c r="BD744" s="98"/>
      <c r="BE744" s="98"/>
      <c r="BF744" s="98"/>
      <c r="BG744" s="98"/>
      <c r="BH744" s="98"/>
      <c r="BI744" s="98"/>
      <c r="BJ744" s="98"/>
      <c r="BK744" s="98"/>
      <c r="BL744" s="98"/>
      <c r="BM744" s="98"/>
      <c r="BN744" s="98"/>
    </row>
    <row r="745">
      <c r="A745" s="485" t="b">
        <v>0</v>
      </c>
      <c r="B745" s="128"/>
      <c r="C745" s="129"/>
      <c r="D745" s="130"/>
      <c r="E745" s="131"/>
      <c r="F745" s="132"/>
      <c r="G745" s="132"/>
      <c r="H745" s="132"/>
      <c r="I745" s="133">
        <v>4.2669524E7</v>
      </c>
      <c r="J745" s="133">
        <v>2474763.0</v>
      </c>
      <c r="K745" s="130"/>
      <c r="L745" s="130"/>
      <c r="M745" s="130"/>
      <c r="N745" s="458"/>
      <c r="O745" s="168">
        <v>6.0</v>
      </c>
      <c r="P745" s="410">
        <v>7.0</v>
      </c>
      <c r="Q745" s="305">
        <v>2.0</v>
      </c>
      <c r="R745" s="306">
        <v>1.0</v>
      </c>
      <c r="S745" s="198"/>
      <c r="T745" s="199"/>
      <c r="U745" s="200"/>
      <c r="V745" s="201"/>
      <c r="W745" s="202"/>
      <c r="X745" s="202"/>
      <c r="Y745" s="376">
        <v>30.0</v>
      </c>
      <c r="Z745" s="377">
        <v>15.0</v>
      </c>
      <c r="AA745" s="345" t="s">
        <v>133</v>
      </c>
      <c r="AB745" s="412">
        <v>3.0</v>
      </c>
      <c r="AC745" s="142">
        <v>0.050555555555555555</v>
      </c>
      <c r="AD745" s="206" t="s">
        <v>165</v>
      </c>
      <c r="AE745" s="207" t="s">
        <v>132</v>
      </c>
      <c r="AF745" s="133" t="s">
        <v>166</v>
      </c>
      <c r="AG745" s="207">
        <v>1.79</v>
      </c>
      <c r="AH745" s="449">
        <v>20.0</v>
      </c>
      <c r="AI745" s="146"/>
      <c r="AJ745" s="144"/>
      <c r="AK745" s="147"/>
      <c r="AL745" s="114"/>
      <c r="AM745" s="211"/>
      <c r="AN745" s="132"/>
      <c r="AO745" s="132"/>
      <c r="AP745" s="149"/>
      <c r="AQ745" s="150"/>
      <c r="AR745" s="149"/>
      <c r="AS745" s="132"/>
      <c r="AT745" s="132"/>
      <c r="AU745" s="132"/>
      <c r="AV745" s="132"/>
      <c r="AW745" s="132"/>
      <c r="AX745" s="132"/>
      <c r="AY745" s="132"/>
      <c r="AZ745" s="132"/>
      <c r="BA745" s="132"/>
      <c r="BB745" s="132"/>
      <c r="BC745" s="132"/>
      <c r="BD745" s="132"/>
      <c r="BE745" s="132"/>
      <c r="BF745" s="132"/>
      <c r="BG745" s="132"/>
      <c r="BH745" s="132"/>
      <c r="BI745" s="132"/>
      <c r="BJ745" s="132"/>
      <c r="BK745" s="132"/>
      <c r="BL745" s="132"/>
      <c r="BM745" s="132"/>
      <c r="BN745" s="132"/>
    </row>
    <row r="746">
      <c r="A746" s="484" t="b">
        <v>0</v>
      </c>
      <c r="B746" s="94"/>
      <c r="C746" s="95"/>
      <c r="D746" s="96"/>
      <c r="E746" s="97"/>
      <c r="F746" s="98"/>
      <c r="G746" s="98"/>
      <c r="H746" s="98"/>
      <c r="I746" s="98"/>
      <c r="J746" s="98"/>
      <c r="K746" s="96"/>
      <c r="L746" s="96"/>
      <c r="M746" s="96"/>
      <c r="N746" s="270"/>
      <c r="O746" s="168">
        <v>6.0</v>
      </c>
      <c r="P746" s="410">
        <v>7.0</v>
      </c>
      <c r="Q746" s="305">
        <v>3.0</v>
      </c>
      <c r="R746" s="306">
        <v>1.0</v>
      </c>
      <c r="S746" s="198"/>
      <c r="T746" s="199"/>
      <c r="U746" s="200"/>
      <c r="V746" s="201"/>
      <c r="W746" s="202"/>
      <c r="X746" s="202"/>
      <c r="Y746" s="360">
        <v>0.0</v>
      </c>
      <c r="Z746" s="361">
        <v>0.0</v>
      </c>
      <c r="AA746" s="346" t="s">
        <v>132</v>
      </c>
      <c r="AB746" s="413">
        <v>4.0</v>
      </c>
      <c r="AC746" s="108">
        <v>0.05108796296296296</v>
      </c>
      <c r="AD746" s="273" t="s">
        <v>179</v>
      </c>
      <c r="AE746" s="274" t="s">
        <v>132</v>
      </c>
      <c r="AF746" s="99" t="s">
        <v>166</v>
      </c>
      <c r="AG746" s="274">
        <v>1.56</v>
      </c>
      <c r="AH746" s="411">
        <v>38.59</v>
      </c>
      <c r="AI746" s="112"/>
      <c r="AJ746" s="110"/>
      <c r="AK746" s="113"/>
      <c r="AL746" s="114"/>
      <c r="AM746" s="278"/>
      <c r="AN746" s="98"/>
      <c r="AO746" s="98"/>
      <c r="AP746" s="116"/>
      <c r="AQ746" s="117"/>
      <c r="AR746" s="116"/>
      <c r="AS746" s="98"/>
      <c r="AT746" s="98"/>
      <c r="AU746" s="98"/>
      <c r="AV746" s="98"/>
      <c r="AW746" s="98"/>
      <c r="AX746" s="98"/>
      <c r="AY746" s="98"/>
      <c r="AZ746" s="98"/>
      <c r="BA746" s="98"/>
      <c r="BB746" s="98"/>
      <c r="BC746" s="98"/>
      <c r="BD746" s="98"/>
      <c r="BE746" s="98"/>
      <c r="BF746" s="98"/>
      <c r="BG746" s="98"/>
      <c r="BH746" s="98"/>
      <c r="BI746" s="98"/>
      <c r="BJ746" s="98"/>
      <c r="BK746" s="98"/>
      <c r="BL746" s="98"/>
      <c r="BM746" s="98"/>
      <c r="BN746" s="98"/>
    </row>
    <row r="747">
      <c r="A747" s="485" t="b">
        <v>0</v>
      </c>
      <c r="B747" s="313"/>
      <c r="C747" s="314"/>
      <c r="D747" s="315"/>
      <c r="E747" s="316"/>
      <c r="F747" s="317"/>
      <c r="G747" s="317"/>
      <c r="H747" s="317"/>
      <c r="I747" s="317"/>
      <c r="J747" s="317"/>
      <c r="K747" s="315"/>
      <c r="L747" s="315"/>
      <c r="M747" s="315"/>
      <c r="N747" s="383"/>
      <c r="O747" s="221">
        <v>6.0</v>
      </c>
      <c r="P747" s="222">
        <v>7.0</v>
      </c>
      <c r="Q747" s="298">
        <v>6.0</v>
      </c>
      <c r="R747" s="299">
        <v>3.0</v>
      </c>
      <c r="S747" s="300">
        <v>6.0</v>
      </c>
      <c r="T747" s="301">
        <v>4.0</v>
      </c>
      <c r="U747" s="227"/>
      <c r="V747" s="228"/>
      <c r="W747" s="229"/>
      <c r="X747" s="229"/>
      <c r="Y747" s="342"/>
      <c r="Z747" s="323"/>
      <c r="AA747" s="324"/>
      <c r="AB747" s="343"/>
      <c r="AC747" s="326"/>
      <c r="AD747" s="322" t="s">
        <v>142</v>
      </c>
      <c r="AE747" s="327"/>
      <c r="AF747" s="328"/>
      <c r="AG747" s="327"/>
      <c r="AH747" s="444"/>
      <c r="AI747" s="384"/>
      <c r="AJ747" s="327"/>
      <c r="AK747" s="385"/>
      <c r="AL747" s="114"/>
      <c r="AM747" s="211"/>
      <c r="AN747" s="132"/>
      <c r="AO747" s="132"/>
      <c r="AP747" s="149"/>
      <c r="AQ747" s="150"/>
      <c r="AR747" s="149"/>
      <c r="AS747" s="132"/>
      <c r="AT747" s="132"/>
      <c r="AU747" s="132"/>
      <c r="AV747" s="132"/>
      <c r="AW747" s="132"/>
      <c r="AX747" s="132"/>
      <c r="AY747" s="132"/>
      <c r="AZ747" s="132"/>
      <c r="BA747" s="132"/>
      <c r="BB747" s="132"/>
      <c r="BC747" s="132"/>
      <c r="BD747" s="132"/>
      <c r="BE747" s="132"/>
      <c r="BF747" s="132"/>
      <c r="BG747" s="132"/>
      <c r="BH747" s="132"/>
      <c r="BI747" s="132"/>
      <c r="BJ747" s="132"/>
      <c r="BK747" s="132"/>
      <c r="BL747" s="132"/>
      <c r="BM747" s="132"/>
      <c r="BN747" s="132"/>
    </row>
    <row r="748">
      <c r="A748" s="484" t="b">
        <v>0</v>
      </c>
      <c r="B748" s="161">
        <v>44616.0</v>
      </c>
      <c r="C748" s="162">
        <v>0.6112037037037037</v>
      </c>
      <c r="D748" s="166" t="s">
        <v>1209</v>
      </c>
      <c r="E748" s="432" t="s">
        <v>16</v>
      </c>
      <c r="F748" s="409" t="s">
        <v>136</v>
      </c>
      <c r="G748" s="165" t="s">
        <v>42</v>
      </c>
      <c r="H748" s="165" t="s">
        <v>764</v>
      </c>
      <c r="I748" s="379" t="s">
        <v>874</v>
      </c>
      <c r="J748" s="379" t="s">
        <v>233</v>
      </c>
      <c r="K748" s="379" t="s">
        <v>233</v>
      </c>
      <c r="L748" s="379"/>
      <c r="M748" s="379"/>
      <c r="N748" s="167"/>
      <c r="O748" s="348">
        <v>4.0</v>
      </c>
      <c r="P748" s="349">
        <v>5.0</v>
      </c>
      <c r="Q748" s="170"/>
      <c r="R748" s="171"/>
      <c r="S748" s="172"/>
      <c r="T748" s="173"/>
      <c r="U748" s="174"/>
      <c r="V748" s="175"/>
      <c r="W748" s="176"/>
      <c r="X748" s="176"/>
      <c r="Y748" s="392">
        <v>0.0</v>
      </c>
      <c r="Z748" s="393">
        <v>40.0</v>
      </c>
      <c r="AA748" s="408" t="s">
        <v>133</v>
      </c>
      <c r="AB748" s="419">
        <v>1.0</v>
      </c>
      <c r="AC748" s="181">
        <v>0.5345717592592593</v>
      </c>
      <c r="AD748" s="182" t="s">
        <v>140</v>
      </c>
      <c r="AE748" s="183" t="s">
        <v>133</v>
      </c>
      <c r="AF748" s="165" t="s">
        <v>166</v>
      </c>
      <c r="AG748" s="183">
        <v>1.58</v>
      </c>
      <c r="AH748" s="446">
        <v>25.42</v>
      </c>
      <c r="AI748" s="185">
        <v>15.41</v>
      </c>
      <c r="AJ748" s="183">
        <v>0.3</v>
      </c>
      <c r="AK748" s="186">
        <v>14.85</v>
      </c>
      <c r="AL748" s="114"/>
      <c r="AM748" s="188">
        <f>AK748+AM743</f>
        <v>2069.93</v>
      </c>
      <c r="AN748" s="189">
        <f>IF(AM748&gt;AN743,AM748,AN743)</f>
        <v>2083.67</v>
      </c>
      <c r="AO748" s="189">
        <f>AM748-AN748</f>
        <v>-13.74</v>
      </c>
      <c r="AP748" s="190">
        <f>AO748/AN748</f>
        <v>-0.006594134388</v>
      </c>
      <c r="AQ748" s="191">
        <f>AK748/AI748</f>
        <v>0.9636599611</v>
      </c>
      <c r="AR748" s="116"/>
      <c r="AS748" s="98"/>
      <c r="AT748" s="98"/>
      <c r="AU748" s="98"/>
      <c r="AV748" s="98"/>
      <c r="AW748" s="98"/>
      <c r="AX748" s="98"/>
      <c r="AY748" s="98"/>
      <c r="AZ748" s="98"/>
      <c r="BA748" s="98"/>
      <c r="BB748" s="98"/>
      <c r="BC748" s="98"/>
      <c r="BD748" s="98"/>
      <c r="BE748" s="98"/>
      <c r="BF748" s="98"/>
      <c r="BG748" s="98"/>
      <c r="BH748" s="98"/>
      <c r="BI748" s="98"/>
      <c r="BJ748" s="98"/>
      <c r="BK748" s="98"/>
      <c r="BL748" s="98"/>
      <c r="BM748" s="98"/>
      <c r="BN748" s="98"/>
    </row>
    <row r="749">
      <c r="A749" s="485" t="b">
        <v>0</v>
      </c>
      <c r="B749" s="128"/>
      <c r="C749" s="129"/>
      <c r="D749" s="291">
        <v>1687.28</v>
      </c>
      <c r="E749" s="131"/>
      <c r="F749" s="132"/>
      <c r="G749" s="132"/>
      <c r="H749" s="132" t="str">
        <f>VLOOKUP(H748,VALIDATION!F:G,2,false)</f>
        <v>6213725e0cf04c247406e062</v>
      </c>
      <c r="I749" s="133">
        <v>1.38</v>
      </c>
      <c r="J749" s="395">
        <v>3.6</v>
      </c>
      <c r="K749" s="130"/>
      <c r="L749" s="130"/>
      <c r="M749" s="130"/>
      <c r="N749" s="195"/>
      <c r="O749" s="303">
        <v>5.0</v>
      </c>
      <c r="P749" s="304">
        <v>5.0</v>
      </c>
      <c r="Q749" s="196"/>
      <c r="R749" s="197"/>
      <c r="S749" s="198"/>
      <c r="T749" s="199"/>
      <c r="U749" s="200"/>
      <c r="V749" s="201"/>
      <c r="W749" s="202"/>
      <c r="X749" s="202"/>
      <c r="Y749" s="376">
        <v>0.0</v>
      </c>
      <c r="Z749" s="377">
        <v>0.0</v>
      </c>
      <c r="AA749" s="345" t="s">
        <v>132</v>
      </c>
      <c r="AB749" s="412">
        <v>2.0</v>
      </c>
      <c r="AC749" s="142">
        <v>0.5368402777777778</v>
      </c>
      <c r="AD749" s="206" t="s">
        <v>165</v>
      </c>
      <c r="AE749" s="207" t="s">
        <v>133</v>
      </c>
      <c r="AF749" s="133" t="s">
        <v>133</v>
      </c>
      <c r="AG749" s="207">
        <v>3.3</v>
      </c>
      <c r="AH749" s="449">
        <v>3.26</v>
      </c>
      <c r="AI749" s="146"/>
      <c r="AJ749" s="207"/>
      <c r="AK749" s="210"/>
      <c r="AL749" s="114"/>
      <c r="AM749" s="211"/>
      <c r="AN749" s="132"/>
      <c r="AO749" s="132"/>
      <c r="AP749" s="149"/>
      <c r="AQ749" s="150"/>
      <c r="AR749" s="149"/>
      <c r="AS749" s="132"/>
      <c r="AT749" s="132"/>
      <c r="AU749" s="132"/>
      <c r="AV749" s="132"/>
      <c r="AW749" s="132"/>
      <c r="AX749" s="132"/>
      <c r="AY749" s="132"/>
      <c r="AZ749" s="132"/>
      <c r="BA749" s="132"/>
      <c r="BB749" s="132"/>
      <c r="BC749" s="132"/>
      <c r="BD749" s="132"/>
      <c r="BE749" s="132"/>
      <c r="BF749" s="132"/>
      <c r="BG749" s="132"/>
      <c r="BH749" s="132"/>
      <c r="BI749" s="132"/>
      <c r="BJ749" s="132"/>
      <c r="BK749" s="132"/>
      <c r="BL749" s="132"/>
      <c r="BM749" s="132"/>
      <c r="BN749" s="132"/>
    </row>
    <row r="750">
      <c r="A750" s="484" t="b">
        <v>0</v>
      </c>
      <c r="B750" s="94"/>
      <c r="C750" s="95"/>
      <c r="D750" s="96"/>
      <c r="E750" s="97"/>
      <c r="F750" s="98"/>
      <c r="G750" s="98"/>
      <c r="H750" s="98"/>
      <c r="I750" s="99">
        <v>2609424.0</v>
      </c>
      <c r="J750" s="396">
        <v>8427047.0</v>
      </c>
      <c r="K750" s="96"/>
      <c r="L750" s="96"/>
      <c r="M750" s="96"/>
      <c r="N750" s="270"/>
      <c r="O750" s="303">
        <v>6.0</v>
      </c>
      <c r="P750" s="304">
        <v>5.0</v>
      </c>
      <c r="Q750" s="196"/>
      <c r="R750" s="197"/>
      <c r="S750" s="198"/>
      <c r="T750" s="199"/>
      <c r="U750" s="200"/>
      <c r="V750" s="201"/>
      <c r="W750" s="202"/>
      <c r="X750" s="202"/>
      <c r="Y750" s="360">
        <v>0.0</v>
      </c>
      <c r="Z750" s="361">
        <v>0.0</v>
      </c>
      <c r="AA750" s="346" t="s">
        <v>133</v>
      </c>
      <c r="AB750" s="413">
        <v>3.0</v>
      </c>
      <c r="AC750" s="108">
        <v>0.538449074074074</v>
      </c>
      <c r="AD750" s="273" t="s">
        <v>165</v>
      </c>
      <c r="AE750" s="274" t="s">
        <v>133</v>
      </c>
      <c r="AF750" s="99" t="s">
        <v>133</v>
      </c>
      <c r="AG750" s="274">
        <v>4.1</v>
      </c>
      <c r="AH750" s="411">
        <v>2.42</v>
      </c>
      <c r="AI750" s="112"/>
      <c r="AJ750" s="110"/>
      <c r="AK750" s="113"/>
      <c r="AL750" s="114"/>
      <c r="AM750" s="278"/>
      <c r="AN750" s="98"/>
      <c r="AO750" s="98"/>
      <c r="AP750" s="116"/>
      <c r="AQ750" s="117"/>
      <c r="AR750" s="116"/>
      <c r="AS750" s="98"/>
      <c r="AT750" s="98"/>
      <c r="AU750" s="98"/>
      <c r="AV750" s="98"/>
      <c r="AW750" s="98"/>
      <c r="AX750" s="98"/>
      <c r="AY750" s="98"/>
      <c r="AZ750" s="98"/>
      <c r="BA750" s="98"/>
      <c r="BB750" s="98"/>
      <c r="BC750" s="98"/>
      <c r="BD750" s="98"/>
      <c r="BE750" s="98"/>
      <c r="BF750" s="98"/>
      <c r="BG750" s="98"/>
      <c r="BH750" s="98"/>
      <c r="BI750" s="98"/>
      <c r="BJ750" s="98"/>
      <c r="BK750" s="98"/>
      <c r="BL750" s="98"/>
      <c r="BM750" s="98"/>
      <c r="BN750" s="98"/>
    </row>
    <row r="751">
      <c r="A751" s="485" t="b">
        <v>0</v>
      </c>
      <c r="B751" s="128"/>
      <c r="C751" s="129"/>
      <c r="D751" s="130"/>
      <c r="E751" s="131"/>
      <c r="F751" s="132"/>
      <c r="G751" s="132"/>
      <c r="H751" s="132"/>
      <c r="I751" s="132"/>
      <c r="J751" s="132"/>
      <c r="K751" s="130"/>
      <c r="L751" s="130"/>
      <c r="M751" s="130"/>
      <c r="N751" s="195"/>
      <c r="O751" s="303">
        <v>6.0</v>
      </c>
      <c r="P751" s="304">
        <v>5.0</v>
      </c>
      <c r="Q751" s="196"/>
      <c r="R751" s="197"/>
      <c r="S751" s="198"/>
      <c r="T751" s="199"/>
      <c r="U751" s="200"/>
      <c r="V751" s="201"/>
      <c r="W751" s="202"/>
      <c r="X751" s="202"/>
      <c r="Y751" s="376">
        <v>0.0</v>
      </c>
      <c r="Z751" s="377">
        <v>15.0</v>
      </c>
      <c r="AA751" s="345" t="s">
        <v>133</v>
      </c>
      <c r="AB751" s="412">
        <v>4.0</v>
      </c>
      <c r="AC751" s="142">
        <v>0.5392592592592592</v>
      </c>
      <c r="AD751" s="206" t="s">
        <v>165</v>
      </c>
      <c r="AE751" s="207" t="s">
        <v>133</v>
      </c>
      <c r="AF751" s="133" t="s">
        <v>133</v>
      </c>
      <c r="AG751" s="207">
        <v>4.2</v>
      </c>
      <c r="AH751" s="449">
        <v>4.87</v>
      </c>
      <c r="AI751" s="146"/>
      <c r="AJ751" s="144"/>
      <c r="AK751" s="147"/>
      <c r="AL751" s="114"/>
      <c r="AM751" s="211"/>
      <c r="AN751" s="132"/>
      <c r="AO751" s="132"/>
      <c r="AP751" s="149"/>
      <c r="AQ751" s="150"/>
      <c r="AR751" s="149"/>
      <c r="AS751" s="132"/>
      <c r="AT751" s="132"/>
      <c r="AU751" s="132"/>
      <c r="AV751" s="132"/>
      <c r="AW751" s="132"/>
      <c r="AX751" s="132"/>
      <c r="AY751" s="132"/>
      <c r="AZ751" s="132"/>
      <c r="BA751" s="132"/>
      <c r="BB751" s="132"/>
      <c r="BC751" s="132"/>
      <c r="BD751" s="132"/>
      <c r="BE751" s="132"/>
      <c r="BF751" s="132"/>
      <c r="BG751" s="132"/>
      <c r="BH751" s="132"/>
      <c r="BI751" s="132"/>
      <c r="BJ751" s="132"/>
      <c r="BK751" s="132"/>
      <c r="BL751" s="132"/>
      <c r="BM751" s="132"/>
      <c r="BN751" s="132"/>
    </row>
    <row r="752">
      <c r="A752" s="484" t="b">
        <v>0</v>
      </c>
      <c r="B752" s="94"/>
      <c r="C752" s="95"/>
      <c r="D752" s="96"/>
      <c r="E752" s="97"/>
      <c r="F752" s="98"/>
      <c r="G752" s="98"/>
      <c r="H752" s="98"/>
      <c r="I752" s="98"/>
      <c r="J752" s="98"/>
      <c r="K752" s="96"/>
      <c r="L752" s="96"/>
      <c r="M752" s="96"/>
      <c r="N752" s="270"/>
      <c r="O752" s="303">
        <v>6.0</v>
      </c>
      <c r="P752" s="304">
        <v>5.0</v>
      </c>
      <c r="Q752" s="196"/>
      <c r="R752" s="197"/>
      <c r="S752" s="198"/>
      <c r="T752" s="199"/>
      <c r="U752" s="200"/>
      <c r="V752" s="201"/>
      <c r="W752" s="202"/>
      <c r="X752" s="202"/>
      <c r="Y752" s="360">
        <v>0.0</v>
      </c>
      <c r="Z752" s="361">
        <v>15.0</v>
      </c>
      <c r="AA752" s="346" t="s">
        <v>133</v>
      </c>
      <c r="AB752" s="413">
        <v>5.0</v>
      </c>
      <c r="AC752" s="108">
        <v>0.5395138888888888</v>
      </c>
      <c r="AD752" s="273" t="s">
        <v>165</v>
      </c>
      <c r="AE752" s="274" t="s">
        <v>133</v>
      </c>
      <c r="AF752" s="99" t="s">
        <v>166</v>
      </c>
      <c r="AG752" s="274">
        <v>3.65</v>
      </c>
      <c r="AH752" s="411">
        <v>0.26</v>
      </c>
      <c r="AI752" s="112"/>
      <c r="AJ752" s="110"/>
      <c r="AK752" s="113"/>
      <c r="AL752" s="114"/>
      <c r="AM752" s="278"/>
      <c r="AN752" s="98"/>
      <c r="AO752" s="98"/>
      <c r="AP752" s="116"/>
      <c r="AQ752" s="117"/>
      <c r="AR752" s="116"/>
      <c r="AS752" s="98"/>
      <c r="AT752" s="98"/>
      <c r="AU752" s="98"/>
      <c r="AV752" s="98"/>
      <c r="AW752" s="98"/>
      <c r="AX752" s="98"/>
      <c r="AY752" s="98"/>
      <c r="AZ752" s="98"/>
      <c r="BA752" s="98"/>
      <c r="BB752" s="98"/>
      <c r="BC752" s="98"/>
      <c r="BD752" s="98"/>
      <c r="BE752" s="98"/>
      <c r="BF752" s="98"/>
      <c r="BG752" s="98"/>
      <c r="BH752" s="98"/>
      <c r="BI752" s="98"/>
      <c r="BJ752" s="98"/>
      <c r="BK752" s="98"/>
      <c r="BL752" s="98"/>
      <c r="BM752" s="98"/>
      <c r="BN752" s="98"/>
    </row>
    <row r="753">
      <c r="A753" s="485" t="b">
        <v>0</v>
      </c>
      <c r="B753" s="313"/>
      <c r="C753" s="314"/>
      <c r="D753" s="315"/>
      <c r="E753" s="316"/>
      <c r="F753" s="317"/>
      <c r="G753" s="317"/>
      <c r="H753" s="317"/>
      <c r="I753" s="317"/>
      <c r="J753" s="317"/>
      <c r="K753" s="315"/>
      <c r="L753" s="315"/>
      <c r="M753" s="315"/>
      <c r="N753" s="383"/>
      <c r="O753" s="221">
        <v>7.0</v>
      </c>
      <c r="P753" s="222">
        <v>6.0</v>
      </c>
      <c r="Q753" s="298">
        <v>4.0</v>
      </c>
      <c r="R753" s="299">
        <v>6.0</v>
      </c>
      <c r="S753" s="300">
        <v>3.0</v>
      </c>
      <c r="T753" s="301">
        <v>6.0</v>
      </c>
      <c r="U753" s="227"/>
      <c r="V753" s="228"/>
      <c r="W753" s="229"/>
      <c r="X753" s="229"/>
      <c r="Y753" s="342"/>
      <c r="Z753" s="323"/>
      <c r="AA753" s="324"/>
      <c r="AB753" s="343"/>
      <c r="AC753" s="326"/>
      <c r="AD753" s="322" t="s">
        <v>142</v>
      </c>
      <c r="AE753" s="327"/>
      <c r="AF753" s="328"/>
      <c r="AG753" s="327"/>
      <c r="AH753" s="444"/>
      <c r="AI753" s="384"/>
      <c r="AJ753" s="327"/>
      <c r="AK753" s="385"/>
      <c r="AL753" s="114"/>
      <c r="AM753" s="211"/>
      <c r="AN753" s="132"/>
      <c r="AO753" s="132"/>
      <c r="AP753" s="149"/>
      <c r="AQ753" s="150"/>
      <c r="AR753" s="149"/>
      <c r="AS753" s="132"/>
      <c r="AT753" s="132"/>
      <c r="AU753" s="132"/>
      <c r="AV753" s="132"/>
      <c r="AW753" s="132"/>
      <c r="AX753" s="132"/>
      <c r="AY753" s="132"/>
      <c r="AZ753" s="132"/>
      <c r="BA753" s="132"/>
      <c r="BB753" s="132"/>
      <c r="BC753" s="132"/>
      <c r="BD753" s="132"/>
      <c r="BE753" s="132"/>
      <c r="BF753" s="132"/>
      <c r="BG753" s="132"/>
      <c r="BH753" s="132"/>
      <c r="BI753" s="132"/>
      <c r="BJ753" s="132"/>
      <c r="BK753" s="132"/>
      <c r="BL753" s="132"/>
      <c r="BM753" s="132"/>
      <c r="BN753" s="132"/>
    </row>
    <row r="754">
      <c r="A754" s="484" t="b">
        <v>0</v>
      </c>
      <c r="B754" s="161">
        <v>44616.0</v>
      </c>
      <c r="C754" s="162">
        <v>0.7145717592592593</v>
      </c>
      <c r="D754" s="163" t="s">
        <v>1210</v>
      </c>
      <c r="E754" s="432" t="s">
        <v>16</v>
      </c>
      <c r="F754" s="409" t="s">
        <v>136</v>
      </c>
      <c r="G754" s="165" t="s">
        <v>45</v>
      </c>
      <c r="H754" s="165" t="s">
        <v>312</v>
      </c>
      <c r="I754" s="165" t="s">
        <v>1211</v>
      </c>
      <c r="J754" s="379" t="s">
        <v>263</v>
      </c>
      <c r="K754" s="379" t="s">
        <v>263</v>
      </c>
      <c r="L754" s="379"/>
      <c r="M754" s="379"/>
      <c r="N754" s="167"/>
      <c r="O754" s="254">
        <v>4.0</v>
      </c>
      <c r="P754" s="255">
        <v>6.0</v>
      </c>
      <c r="Q754" s="284">
        <v>4.0</v>
      </c>
      <c r="R754" s="285">
        <v>5.0</v>
      </c>
      <c r="S754" s="172"/>
      <c r="T754" s="173"/>
      <c r="U754" s="174"/>
      <c r="V754" s="175"/>
      <c r="W754" s="176"/>
      <c r="X754" s="176"/>
      <c r="Y754" s="182">
        <v>0.0</v>
      </c>
      <c r="Z754" s="178">
        <v>0.0</v>
      </c>
      <c r="AA754" s="179" t="s">
        <v>133</v>
      </c>
      <c r="AB754" s="544"/>
      <c r="AC754" s="181">
        <v>0.6945138888888889</v>
      </c>
      <c r="AD754" s="182" t="s">
        <v>140</v>
      </c>
      <c r="AE754" s="183" t="s">
        <v>132</v>
      </c>
      <c r="AF754" s="165" t="s">
        <v>133</v>
      </c>
      <c r="AG754" s="183">
        <v>5.9</v>
      </c>
      <c r="AH754" s="446">
        <v>5.0</v>
      </c>
      <c r="AI754" s="185">
        <v>5.0</v>
      </c>
      <c r="AJ754" s="183">
        <v>0.0</v>
      </c>
      <c r="AK754" s="186">
        <v>-5.0</v>
      </c>
      <c r="AL754" s="114"/>
      <c r="AM754" s="188">
        <f>AK754+AM748</f>
        <v>2064.93</v>
      </c>
      <c r="AN754" s="189">
        <f>IF(AM754&gt;AN748,AM754,AN748)</f>
        <v>2083.67</v>
      </c>
      <c r="AO754" s="189">
        <f>AM754-AN754</f>
        <v>-18.74</v>
      </c>
      <c r="AP754" s="190">
        <f>AO754/AN754</f>
        <v>-0.008993746611</v>
      </c>
      <c r="AQ754" s="191">
        <f>AK754/AI754</f>
        <v>-1</v>
      </c>
      <c r="AR754" s="116"/>
      <c r="AS754" s="98"/>
      <c r="AT754" s="98"/>
      <c r="AU754" s="98"/>
      <c r="AV754" s="98"/>
      <c r="AW754" s="98"/>
      <c r="AX754" s="98"/>
      <c r="AY754" s="98"/>
      <c r="AZ754" s="98"/>
      <c r="BA754" s="98"/>
      <c r="BB754" s="98"/>
      <c r="BC754" s="98"/>
      <c r="BD754" s="98"/>
      <c r="BE754" s="98"/>
      <c r="BF754" s="98"/>
      <c r="BG754" s="98"/>
      <c r="BH754" s="98"/>
      <c r="BI754" s="98"/>
      <c r="BJ754" s="98"/>
      <c r="BK754" s="98"/>
      <c r="BL754" s="98"/>
      <c r="BM754" s="98"/>
      <c r="BN754" s="98"/>
    </row>
    <row r="755">
      <c r="A755" s="485" t="b">
        <v>0</v>
      </c>
      <c r="B755" s="128"/>
      <c r="C755" s="129"/>
      <c r="D755" s="130"/>
      <c r="E755" s="131"/>
      <c r="F755" s="132"/>
      <c r="G755" s="132"/>
      <c r="H755" s="132" t="str">
        <f>VLOOKUP(H754,VALIDATION!F:G,2,false)</f>
        <v>621372420cf04c247406e056</v>
      </c>
      <c r="I755" s="395">
        <v>1.07</v>
      </c>
      <c r="J755" s="395">
        <v>15.0</v>
      </c>
      <c r="K755" s="130"/>
      <c r="L755" s="130"/>
      <c r="M755" s="130"/>
      <c r="N755" s="195"/>
      <c r="O755" s="168"/>
      <c r="P755" s="169"/>
      <c r="Q755" s="294"/>
      <c r="R755" s="295"/>
      <c r="S755" s="198"/>
      <c r="T755" s="199"/>
      <c r="U755" s="200"/>
      <c r="V755" s="201"/>
      <c r="W755" s="202"/>
      <c r="X755" s="202"/>
      <c r="Y755" s="143"/>
      <c r="Z755" s="367"/>
      <c r="AA755" s="140"/>
      <c r="AB755" s="420"/>
      <c r="AC755" s="421"/>
      <c r="AD755" s="206"/>
      <c r="AE755" s="144"/>
      <c r="AF755" s="133"/>
      <c r="AG755" s="144"/>
      <c r="AH755" s="430"/>
      <c r="AI755" s="146"/>
      <c r="AJ755" s="144"/>
      <c r="AK755" s="147"/>
      <c r="AL755" s="114"/>
      <c r="AM755" s="211"/>
      <c r="AN755" s="132"/>
      <c r="AO755" s="132"/>
      <c r="AP755" s="149"/>
      <c r="AQ755" s="150"/>
      <c r="AR755" s="149"/>
      <c r="AS755" s="132"/>
      <c r="AT755" s="132"/>
      <c r="AU755" s="132"/>
      <c r="AV755" s="132"/>
      <c r="AW755" s="132"/>
      <c r="AX755" s="132"/>
      <c r="AY755" s="132"/>
      <c r="AZ755" s="132"/>
      <c r="BA755" s="132"/>
      <c r="BB755" s="132"/>
      <c r="BC755" s="132"/>
      <c r="BD755" s="132"/>
      <c r="BE755" s="132"/>
      <c r="BF755" s="132"/>
      <c r="BG755" s="132"/>
      <c r="BH755" s="132"/>
      <c r="BI755" s="132"/>
      <c r="BJ755" s="132"/>
      <c r="BK755" s="132"/>
      <c r="BL755" s="132"/>
      <c r="BM755" s="132"/>
      <c r="BN755" s="132"/>
    </row>
    <row r="756">
      <c r="A756" s="484" t="b">
        <v>0</v>
      </c>
      <c r="B756" s="215"/>
      <c r="C756" s="216"/>
      <c r="D756" s="217"/>
      <c r="E756" s="218"/>
      <c r="F756" s="219"/>
      <c r="G756" s="219"/>
      <c r="H756" s="219"/>
      <c r="I756" s="417">
        <v>2249229.0</v>
      </c>
      <c r="J756" s="417">
        <v>7032143.0</v>
      </c>
      <c r="K756" s="217"/>
      <c r="L756" s="217"/>
      <c r="M756" s="217"/>
      <c r="N756" s="287"/>
      <c r="O756" s="221">
        <v>4.0</v>
      </c>
      <c r="P756" s="222">
        <v>6.0</v>
      </c>
      <c r="Q756" s="298">
        <v>6.0</v>
      </c>
      <c r="R756" s="299">
        <v>7.0</v>
      </c>
      <c r="S756" s="225"/>
      <c r="T756" s="226"/>
      <c r="U756" s="227"/>
      <c r="V756" s="228"/>
      <c r="W756" s="229"/>
      <c r="X756" s="229"/>
      <c r="Y756" s="302"/>
      <c r="Z756" s="231"/>
      <c r="AA756" s="232"/>
      <c r="AB756" s="233"/>
      <c r="AC756" s="234"/>
      <c r="AD756" s="235" t="s">
        <v>142</v>
      </c>
      <c r="AE756" s="236"/>
      <c r="AF756" s="237"/>
      <c r="AG756" s="236"/>
      <c r="AH756" s="463"/>
      <c r="AI756" s="390"/>
      <c r="AJ756" s="236"/>
      <c r="AK756" s="391"/>
      <c r="AL756" s="114"/>
      <c r="AM756" s="278"/>
      <c r="AN756" s="98"/>
      <c r="AO756" s="98"/>
      <c r="AP756" s="116"/>
      <c r="AQ756" s="117"/>
      <c r="AR756" s="116"/>
      <c r="AS756" s="98"/>
      <c r="AT756" s="98"/>
      <c r="AU756" s="98"/>
      <c r="AV756" s="98"/>
      <c r="AW756" s="98"/>
      <c r="AX756" s="98"/>
      <c r="AY756" s="98"/>
      <c r="AZ756" s="98"/>
      <c r="BA756" s="98"/>
      <c r="BB756" s="98"/>
      <c r="BC756" s="98"/>
      <c r="BD756" s="98"/>
      <c r="BE756" s="98"/>
      <c r="BF756" s="98"/>
      <c r="BG756" s="98"/>
      <c r="BH756" s="98"/>
      <c r="BI756" s="98"/>
      <c r="BJ756" s="98"/>
      <c r="BK756" s="98"/>
      <c r="BL756" s="98"/>
      <c r="BM756" s="98"/>
      <c r="BN756" s="98"/>
    </row>
    <row r="757">
      <c r="A757" s="485" t="b">
        <v>0</v>
      </c>
      <c r="B757" s="247">
        <v>44616.0</v>
      </c>
      <c r="C757" s="248">
        <v>0.7563310185185185</v>
      </c>
      <c r="D757" s="249" t="s">
        <v>1212</v>
      </c>
      <c r="E757" s="517" t="s">
        <v>16</v>
      </c>
      <c r="F757" s="415" t="s">
        <v>136</v>
      </c>
      <c r="G757" s="251" t="s">
        <v>42</v>
      </c>
      <c r="H757" s="251" t="s">
        <v>298</v>
      </c>
      <c r="I757" s="251" t="s">
        <v>341</v>
      </c>
      <c r="J757" s="251" t="s">
        <v>850</v>
      </c>
      <c r="K757" s="249" t="s">
        <v>850</v>
      </c>
      <c r="L757" s="249"/>
      <c r="M757" s="249"/>
      <c r="N757" s="253"/>
      <c r="O757" s="254">
        <v>0.0</v>
      </c>
      <c r="P757" s="255">
        <v>3.0</v>
      </c>
      <c r="Q757" s="170"/>
      <c r="R757" s="171"/>
      <c r="S757" s="172"/>
      <c r="T757" s="173"/>
      <c r="U757" s="174"/>
      <c r="V757" s="175"/>
      <c r="W757" s="176"/>
      <c r="X757" s="176"/>
      <c r="Y757" s="260">
        <v>0.0</v>
      </c>
      <c r="Z757" s="256">
        <v>0.0</v>
      </c>
      <c r="AA757" s="257" t="s">
        <v>133</v>
      </c>
      <c r="AB757" s="401"/>
      <c r="AC757" s="259">
        <v>0.7408449074074074</v>
      </c>
      <c r="AD757" s="260" t="s">
        <v>140</v>
      </c>
      <c r="AE757" s="261" t="s">
        <v>133</v>
      </c>
      <c r="AF757" s="251" t="s">
        <v>166</v>
      </c>
      <c r="AG757" s="261">
        <v>1.1</v>
      </c>
      <c r="AH757" s="464">
        <v>29.99</v>
      </c>
      <c r="AI757" s="263">
        <v>3.0</v>
      </c>
      <c r="AJ757" s="261">
        <v>0.0</v>
      </c>
      <c r="AK757" s="264">
        <v>-3.0</v>
      </c>
      <c r="AL757" s="114"/>
      <c r="AM757" s="265">
        <f>AK757+AM754</f>
        <v>2061.93</v>
      </c>
      <c r="AN757" s="266">
        <f>IF(AM757&gt;AN754,AM757,AN754)</f>
        <v>2083.67</v>
      </c>
      <c r="AO757" s="266">
        <f>AM757-AN757</f>
        <v>-21.74</v>
      </c>
      <c r="AP757" s="267">
        <f>AO757/AN757</f>
        <v>-0.01043351394</v>
      </c>
      <c r="AQ757" s="268">
        <f>AK757/AI757</f>
        <v>-1</v>
      </c>
      <c r="AR757" s="149"/>
      <c r="AS757" s="132"/>
      <c r="AT757" s="132"/>
      <c r="AU757" s="132"/>
      <c r="AV757" s="132"/>
      <c r="AW757" s="132"/>
      <c r="AX757" s="132"/>
      <c r="AY757" s="132"/>
      <c r="AZ757" s="132"/>
      <c r="BA757" s="132"/>
      <c r="BB757" s="132"/>
      <c r="BC757" s="132"/>
      <c r="BD757" s="132"/>
      <c r="BE757" s="132"/>
      <c r="BF757" s="132"/>
      <c r="BG757" s="132"/>
      <c r="BH757" s="132"/>
      <c r="BI757" s="132"/>
      <c r="BJ757" s="132"/>
      <c r="BK757" s="132"/>
      <c r="BL757" s="132"/>
      <c r="BM757" s="132"/>
      <c r="BN757" s="132"/>
    </row>
    <row r="758">
      <c r="A758" s="484" t="b">
        <v>0</v>
      </c>
      <c r="B758" s="94"/>
      <c r="C758" s="95"/>
      <c r="D758" s="96"/>
      <c r="E758" s="97"/>
      <c r="F758" s="98"/>
      <c r="G758" s="98"/>
      <c r="H758" s="98" t="str">
        <f>VLOOKUP(H757,VALIDATION!F:G,2,false)</f>
        <v>621372360cf04c247406e052</v>
      </c>
      <c r="I758" s="98"/>
      <c r="J758" s="98"/>
      <c r="K758" s="96"/>
      <c r="L758" s="96"/>
      <c r="M758" s="96"/>
      <c r="N758" s="270"/>
      <c r="O758" s="369"/>
      <c r="P758" s="370"/>
      <c r="Q758" s="196"/>
      <c r="R758" s="197"/>
      <c r="S758" s="198"/>
      <c r="T758" s="199"/>
      <c r="U758" s="200"/>
      <c r="V758" s="201"/>
      <c r="W758" s="202"/>
      <c r="X758" s="202"/>
      <c r="Y758" s="109"/>
      <c r="Z758" s="280"/>
      <c r="AA758" s="106"/>
      <c r="AB758" s="281"/>
      <c r="AC758" s="282"/>
      <c r="AD758" s="273"/>
      <c r="AE758" s="110"/>
      <c r="AF758" s="99"/>
      <c r="AG758" s="110"/>
      <c r="AH758" s="427"/>
      <c r="AI758" s="276"/>
      <c r="AJ758" s="110"/>
      <c r="AK758" s="113"/>
      <c r="AL758" s="114"/>
      <c r="AM758" s="278"/>
      <c r="AN758" s="98"/>
      <c r="AO758" s="98"/>
      <c r="AP758" s="116"/>
      <c r="AQ758" s="117"/>
      <c r="AR758" s="116"/>
      <c r="AS758" s="98"/>
      <c r="AT758" s="98"/>
      <c r="AU758" s="98"/>
      <c r="AV758" s="98"/>
      <c r="AW758" s="98"/>
      <c r="AX758" s="98"/>
      <c r="AY758" s="98"/>
      <c r="AZ758" s="98"/>
      <c r="BA758" s="98"/>
      <c r="BB758" s="98"/>
      <c r="BC758" s="98"/>
      <c r="BD758" s="98"/>
      <c r="BE758" s="98"/>
      <c r="BF758" s="98"/>
      <c r="BG758" s="98"/>
      <c r="BH758" s="98"/>
      <c r="BI758" s="98"/>
      <c r="BJ758" s="98"/>
      <c r="BK758" s="98"/>
      <c r="BL758" s="98"/>
      <c r="BM758" s="98"/>
      <c r="BN758" s="98"/>
    </row>
    <row r="759">
      <c r="A759" s="485" t="b">
        <v>0</v>
      </c>
      <c r="B759" s="313"/>
      <c r="C759" s="314"/>
      <c r="D759" s="315"/>
      <c r="E759" s="316"/>
      <c r="F759" s="317"/>
      <c r="G759" s="317"/>
      <c r="H759" s="317"/>
      <c r="I759" s="317"/>
      <c r="J759" s="317"/>
      <c r="K759" s="315"/>
      <c r="L759" s="315"/>
      <c r="M759" s="315"/>
      <c r="N759" s="383"/>
      <c r="O759" s="221">
        <v>2.0</v>
      </c>
      <c r="P759" s="222">
        <v>6.0</v>
      </c>
      <c r="Q759" s="223"/>
      <c r="R759" s="224"/>
      <c r="S759" s="225"/>
      <c r="T759" s="226"/>
      <c r="U759" s="227"/>
      <c r="V759" s="228"/>
      <c r="W759" s="229"/>
      <c r="X759" s="229"/>
      <c r="Y759" s="322">
        <v>0.0</v>
      </c>
      <c r="Z759" s="493">
        <v>0.0</v>
      </c>
      <c r="AA759" s="418" t="s">
        <v>132</v>
      </c>
      <c r="AB759" s="343"/>
      <c r="AC759" s="326"/>
      <c r="AD759" s="322" t="s">
        <v>142</v>
      </c>
      <c r="AE759" s="327"/>
      <c r="AF759" s="328"/>
      <c r="AG759" s="327"/>
      <c r="AH759" s="444"/>
      <c r="AI759" s="384"/>
      <c r="AJ759" s="327"/>
      <c r="AK759" s="385"/>
      <c r="AL759" s="114"/>
      <c r="AM759" s="211"/>
      <c r="AN759" s="132"/>
      <c r="AO759" s="132"/>
      <c r="AP759" s="149"/>
      <c r="AQ759" s="150"/>
      <c r="AR759" s="149"/>
      <c r="AS759" s="132"/>
      <c r="AT759" s="132"/>
      <c r="AU759" s="132"/>
      <c r="AV759" s="132"/>
      <c r="AW759" s="132"/>
      <c r="AX759" s="132"/>
      <c r="AY759" s="132"/>
      <c r="AZ759" s="132"/>
      <c r="BA759" s="132"/>
      <c r="BB759" s="132"/>
      <c r="BC759" s="132"/>
      <c r="BD759" s="132"/>
      <c r="BE759" s="132"/>
      <c r="BF759" s="132"/>
      <c r="BG759" s="132"/>
      <c r="BH759" s="132"/>
      <c r="BI759" s="132"/>
      <c r="BJ759" s="132"/>
      <c r="BK759" s="132"/>
      <c r="BL759" s="132"/>
      <c r="BM759" s="132"/>
      <c r="BN759" s="132"/>
    </row>
    <row r="760">
      <c r="A760" s="484" t="b">
        <v>0</v>
      </c>
      <c r="B760" s="161">
        <v>44616.0</v>
      </c>
      <c r="C760" s="162">
        <v>0.7843287037037037</v>
      </c>
      <c r="D760" s="163" t="s">
        <v>1213</v>
      </c>
      <c r="E760" s="432" t="s">
        <v>16</v>
      </c>
      <c r="F760" s="409" t="s">
        <v>136</v>
      </c>
      <c r="G760" s="165" t="s">
        <v>45</v>
      </c>
      <c r="H760" s="165" t="s">
        <v>307</v>
      </c>
      <c r="I760" s="165" t="s">
        <v>341</v>
      </c>
      <c r="J760" s="379" t="s">
        <v>850</v>
      </c>
      <c r="K760" s="379" t="s">
        <v>850</v>
      </c>
      <c r="L760" s="379"/>
      <c r="M760" s="379"/>
      <c r="N760" s="167"/>
      <c r="O760" s="254">
        <v>2.0</v>
      </c>
      <c r="P760" s="255">
        <v>6.0</v>
      </c>
      <c r="Q760" s="284">
        <v>3.0</v>
      </c>
      <c r="R760" s="285">
        <v>4.0</v>
      </c>
      <c r="S760" s="172"/>
      <c r="T760" s="173"/>
      <c r="U760" s="174"/>
      <c r="V760" s="175"/>
      <c r="W760" s="176"/>
      <c r="X760" s="176"/>
      <c r="Y760" s="436"/>
      <c r="Z760" s="437"/>
      <c r="AA760" s="179" t="s">
        <v>133</v>
      </c>
      <c r="AB760" s="544"/>
      <c r="AC760" s="181">
        <v>0.7777199074074074</v>
      </c>
      <c r="AD760" s="182" t="s">
        <v>140</v>
      </c>
      <c r="AE760" s="183" t="s">
        <v>133</v>
      </c>
      <c r="AF760" s="165" t="s">
        <v>166</v>
      </c>
      <c r="AG760" s="183">
        <v>1.08</v>
      </c>
      <c r="AH760" s="446">
        <v>62.49</v>
      </c>
      <c r="AI760" s="185">
        <v>5.0</v>
      </c>
      <c r="AJ760" s="183">
        <v>0.0</v>
      </c>
      <c r="AK760" s="186">
        <v>-5.0</v>
      </c>
      <c r="AL760" s="114"/>
      <c r="AM760" s="188">
        <f>AK760+AM757</f>
        <v>2056.93</v>
      </c>
      <c r="AN760" s="189">
        <f>IF(AM760&gt;AN757,AM760,AN757)</f>
        <v>2083.67</v>
      </c>
      <c r="AO760" s="189">
        <f>AM760-AN760</f>
        <v>-26.74</v>
      </c>
      <c r="AP760" s="190">
        <f>AO760/AN760</f>
        <v>-0.01283312617</v>
      </c>
      <c r="AQ760" s="191">
        <f>AK760/AI760</f>
        <v>-1</v>
      </c>
      <c r="AR760" s="116"/>
      <c r="AS760" s="98"/>
      <c r="AT760" s="98"/>
      <c r="AU760" s="98"/>
      <c r="AV760" s="98"/>
      <c r="AW760" s="98"/>
      <c r="AX760" s="98"/>
      <c r="AY760" s="98"/>
      <c r="AZ760" s="98"/>
      <c r="BA760" s="98"/>
      <c r="BB760" s="98"/>
      <c r="BC760" s="98"/>
      <c r="BD760" s="98"/>
      <c r="BE760" s="98"/>
      <c r="BF760" s="98"/>
      <c r="BG760" s="98"/>
      <c r="BH760" s="98"/>
      <c r="BI760" s="98"/>
      <c r="BJ760" s="98"/>
      <c r="BK760" s="98"/>
      <c r="BL760" s="98"/>
      <c r="BM760" s="98"/>
      <c r="BN760" s="98"/>
    </row>
    <row r="761">
      <c r="A761" s="485" t="b">
        <v>0</v>
      </c>
      <c r="B761" s="128"/>
      <c r="C761" s="129"/>
      <c r="D761" s="130"/>
      <c r="E761" s="131"/>
      <c r="F761" s="132"/>
      <c r="G761" s="132"/>
      <c r="H761" s="132" t="str">
        <f>VLOOKUP(H760,VALIDATION!F:G,2,false)</f>
        <v>6213724d0cf04c247406e05a</v>
      </c>
      <c r="I761" s="395">
        <v>1.73</v>
      </c>
      <c r="J761" s="395">
        <v>2.36</v>
      </c>
      <c r="K761" s="130"/>
      <c r="L761" s="130"/>
      <c r="M761" s="130"/>
      <c r="N761" s="195"/>
      <c r="O761" s="369"/>
      <c r="P761" s="370"/>
      <c r="Q761" s="196"/>
      <c r="R761" s="197"/>
      <c r="S761" s="198"/>
      <c r="T761" s="199"/>
      <c r="U761" s="200"/>
      <c r="V761" s="201"/>
      <c r="W761" s="202"/>
      <c r="X761" s="202"/>
      <c r="Y761" s="143"/>
      <c r="Z761" s="367"/>
      <c r="AA761" s="140"/>
      <c r="AB761" s="420"/>
      <c r="AC761" s="421"/>
      <c r="AD761" s="206"/>
      <c r="AE761" s="144"/>
      <c r="AF761" s="133"/>
      <c r="AG761" s="144"/>
      <c r="AH761" s="430"/>
      <c r="AI761" s="146"/>
      <c r="AJ761" s="144"/>
      <c r="AK761" s="147"/>
      <c r="AL761" s="114"/>
      <c r="AM761" s="211"/>
      <c r="AN761" s="132"/>
      <c r="AO761" s="132"/>
      <c r="AP761" s="149"/>
      <c r="AQ761" s="150"/>
      <c r="AR761" s="149"/>
      <c r="AS761" s="132"/>
      <c r="AT761" s="132"/>
      <c r="AU761" s="132"/>
      <c r="AV761" s="132"/>
      <c r="AW761" s="132"/>
      <c r="AX761" s="132"/>
      <c r="AY761" s="132"/>
      <c r="AZ761" s="132"/>
      <c r="BA761" s="132"/>
      <c r="BB761" s="132"/>
      <c r="BC761" s="132"/>
      <c r="BD761" s="132"/>
      <c r="BE761" s="132"/>
      <c r="BF761" s="132"/>
      <c r="BG761" s="132"/>
      <c r="BH761" s="132"/>
      <c r="BI761" s="132"/>
      <c r="BJ761" s="132"/>
      <c r="BK761" s="132"/>
      <c r="BL761" s="132"/>
      <c r="BM761" s="132"/>
      <c r="BN761" s="132"/>
    </row>
    <row r="762">
      <c r="A762" s="484" t="b">
        <v>0</v>
      </c>
      <c r="B762" s="215"/>
      <c r="C762" s="216"/>
      <c r="D762" s="217"/>
      <c r="E762" s="218"/>
      <c r="F762" s="219"/>
      <c r="G762" s="219"/>
      <c r="H762" s="219"/>
      <c r="I762" s="417">
        <v>9628840.0</v>
      </c>
      <c r="J762" s="417">
        <v>1.2085633E7</v>
      </c>
      <c r="K762" s="217"/>
      <c r="L762" s="217"/>
      <c r="M762" s="217"/>
      <c r="N762" s="287"/>
      <c r="O762" s="221">
        <v>2.0</v>
      </c>
      <c r="P762" s="222">
        <v>6.0</v>
      </c>
      <c r="Q762" s="298">
        <v>3.0</v>
      </c>
      <c r="R762" s="299">
        <v>6.0</v>
      </c>
      <c r="S762" s="225"/>
      <c r="T762" s="226"/>
      <c r="U762" s="227"/>
      <c r="V762" s="228"/>
      <c r="W762" s="229"/>
      <c r="X762" s="229"/>
      <c r="Y762" s="302"/>
      <c r="Z762" s="231"/>
      <c r="AA762" s="232"/>
      <c r="AB762" s="233"/>
      <c r="AC762" s="234"/>
      <c r="AD762" s="235" t="s">
        <v>142</v>
      </c>
      <c r="AE762" s="236"/>
      <c r="AF762" s="237"/>
      <c r="AG762" s="236"/>
      <c r="AH762" s="463"/>
      <c r="AI762" s="390"/>
      <c r="AJ762" s="236"/>
      <c r="AK762" s="391"/>
      <c r="AL762" s="114"/>
      <c r="AM762" s="278"/>
      <c r="AN762" s="98"/>
      <c r="AO762" s="98"/>
      <c r="AP762" s="116"/>
      <c r="AQ762" s="117"/>
      <c r="AR762" s="116"/>
      <c r="AS762" s="98"/>
      <c r="AT762" s="98"/>
      <c r="AU762" s="98"/>
      <c r="AV762" s="98"/>
      <c r="AW762" s="98"/>
      <c r="AX762" s="98"/>
      <c r="AY762" s="98"/>
      <c r="AZ762" s="98"/>
      <c r="BA762" s="98"/>
      <c r="BB762" s="98"/>
      <c r="BC762" s="98"/>
      <c r="BD762" s="98"/>
      <c r="BE762" s="98"/>
      <c r="BF762" s="98"/>
      <c r="BG762" s="98"/>
      <c r="BH762" s="98"/>
      <c r="BI762" s="98"/>
      <c r="BJ762" s="98"/>
      <c r="BK762" s="98"/>
      <c r="BL762" s="98"/>
      <c r="BM762" s="98"/>
      <c r="BN762" s="98"/>
    </row>
    <row r="763">
      <c r="A763" s="485" t="b">
        <v>0</v>
      </c>
      <c r="B763" s="247">
        <v>44616.0</v>
      </c>
      <c r="C763" s="248">
        <v>0.7924537037037037</v>
      </c>
      <c r="D763" s="249" t="s">
        <v>1214</v>
      </c>
      <c r="E763" s="517" t="s">
        <v>16</v>
      </c>
      <c r="F763" s="415" t="s">
        <v>136</v>
      </c>
      <c r="G763" s="251" t="s">
        <v>42</v>
      </c>
      <c r="H763" s="251" t="s">
        <v>312</v>
      </c>
      <c r="I763" s="251" t="s">
        <v>501</v>
      </c>
      <c r="J763" s="251" t="s">
        <v>384</v>
      </c>
      <c r="K763" s="249" t="s">
        <v>384</v>
      </c>
      <c r="L763" s="249"/>
      <c r="M763" s="249"/>
      <c r="N763" s="253"/>
      <c r="O763" s="254">
        <v>6.0</v>
      </c>
      <c r="P763" s="255">
        <v>6.0</v>
      </c>
      <c r="Q763" s="170"/>
      <c r="R763" s="171"/>
      <c r="S763" s="172"/>
      <c r="T763" s="173"/>
      <c r="U763" s="174"/>
      <c r="V763" s="175"/>
      <c r="W763" s="176"/>
      <c r="X763" s="176"/>
      <c r="Y763" s="260">
        <v>3.0</v>
      </c>
      <c r="Z763" s="256">
        <v>5.0</v>
      </c>
      <c r="AA763" s="257" t="s">
        <v>133</v>
      </c>
      <c r="AB763" s="401"/>
      <c r="AC763" s="259">
        <v>0.7653819444444444</v>
      </c>
      <c r="AD763" s="260" t="s">
        <v>140</v>
      </c>
      <c r="AE763" s="261" t="s">
        <v>133</v>
      </c>
      <c r="AF763" s="251" t="s">
        <v>166</v>
      </c>
      <c r="AG763" s="261">
        <v>1.11</v>
      </c>
      <c r="AH763" s="464">
        <v>36.36</v>
      </c>
      <c r="AI763" s="263">
        <v>4.0</v>
      </c>
      <c r="AJ763" s="261">
        <v>0.0</v>
      </c>
      <c r="AK763" s="264">
        <v>-1.36</v>
      </c>
      <c r="AL763" s="114"/>
      <c r="AM763" s="265">
        <f>AK763+AM760</f>
        <v>2055.57</v>
      </c>
      <c r="AN763" s="266">
        <f>IF(AM763&gt;AN760,AM763,AN760)</f>
        <v>2083.67</v>
      </c>
      <c r="AO763" s="266">
        <f>AM763-AN763</f>
        <v>-28.1</v>
      </c>
      <c r="AP763" s="267">
        <f>AO763/AN763</f>
        <v>-0.01348582069</v>
      </c>
      <c r="AQ763" s="268">
        <f>AK763/AI763</f>
        <v>-0.34</v>
      </c>
      <c r="AR763" s="149"/>
      <c r="AS763" s="132"/>
      <c r="AT763" s="132"/>
      <c r="AU763" s="132"/>
      <c r="AV763" s="132"/>
      <c r="AW763" s="132"/>
      <c r="AX763" s="132"/>
      <c r="AY763" s="132"/>
      <c r="AZ763" s="132"/>
      <c r="BA763" s="132"/>
      <c r="BB763" s="132"/>
      <c r="BC763" s="132"/>
      <c r="BD763" s="132"/>
      <c r="BE763" s="132"/>
      <c r="BF763" s="132"/>
      <c r="BG763" s="132"/>
      <c r="BH763" s="132"/>
      <c r="BI763" s="132"/>
      <c r="BJ763" s="132"/>
      <c r="BK763" s="132"/>
      <c r="BL763" s="132"/>
      <c r="BM763" s="132"/>
      <c r="BN763" s="132"/>
    </row>
    <row r="764">
      <c r="A764" s="484" t="b">
        <v>0</v>
      </c>
      <c r="B764" s="94"/>
      <c r="C764" s="95"/>
      <c r="D764" s="96"/>
      <c r="E764" s="97"/>
      <c r="F764" s="98"/>
      <c r="G764" s="98"/>
      <c r="H764" s="98" t="str">
        <f>VLOOKUP(H763,VALIDATION!F:G,2,false)</f>
        <v>621372420cf04c247406e056</v>
      </c>
      <c r="I764" s="98"/>
      <c r="J764" s="98"/>
      <c r="K764" s="96"/>
      <c r="L764" s="96"/>
      <c r="M764" s="96"/>
      <c r="N764" s="279"/>
      <c r="O764" s="168">
        <v>6.0</v>
      </c>
      <c r="P764" s="169">
        <v>7.0</v>
      </c>
      <c r="Q764" s="294">
        <v>0.0</v>
      </c>
      <c r="R764" s="295">
        <v>0.0</v>
      </c>
      <c r="S764" s="198"/>
      <c r="T764" s="199"/>
      <c r="U764" s="200"/>
      <c r="V764" s="201"/>
      <c r="W764" s="202"/>
      <c r="X764" s="202"/>
      <c r="Y764" s="273">
        <v>15.0</v>
      </c>
      <c r="Z764" s="271">
        <v>0.0</v>
      </c>
      <c r="AA764" s="272" t="s">
        <v>132</v>
      </c>
      <c r="AB764" s="281"/>
      <c r="AC764" s="108">
        <v>0.7668634259259259</v>
      </c>
      <c r="AD764" s="273" t="s">
        <v>179</v>
      </c>
      <c r="AE764" s="274" t="s">
        <v>133</v>
      </c>
      <c r="AF764" s="99" t="s">
        <v>133</v>
      </c>
      <c r="AG764" s="274">
        <v>1.07</v>
      </c>
      <c r="AH764" s="411">
        <v>37.72</v>
      </c>
      <c r="AI764" s="112"/>
      <c r="AJ764" s="110"/>
      <c r="AK764" s="113"/>
      <c r="AL764" s="114"/>
      <c r="AM764" s="278"/>
      <c r="AN764" s="98"/>
      <c r="AO764" s="98"/>
      <c r="AP764" s="116"/>
      <c r="AQ764" s="117"/>
      <c r="AR764" s="116"/>
      <c r="AS764" s="98"/>
      <c r="AT764" s="98"/>
      <c r="AU764" s="98"/>
      <c r="AV764" s="98"/>
      <c r="AW764" s="98"/>
      <c r="AX764" s="98"/>
      <c r="AY764" s="98"/>
      <c r="AZ764" s="98"/>
      <c r="BA764" s="98"/>
      <c r="BB764" s="98"/>
      <c r="BC764" s="98"/>
      <c r="BD764" s="98"/>
      <c r="BE764" s="98"/>
      <c r="BF764" s="98"/>
      <c r="BG764" s="98"/>
      <c r="BH764" s="98"/>
      <c r="BI764" s="98"/>
      <c r="BJ764" s="98"/>
      <c r="BK764" s="98"/>
      <c r="BL764" s="98"/>
      <c r="BM764" s="98"/>
      <c r="BN764" s="98"/>
    </row>
    <row r="765">
      <c r="A765" s="485" t="b">
        <v>0</v>
      </c>
      <c r="B765" s="128"/>
      <c r="C765" s="129"/>
      <c r="D765" s="130"/>
      <c r="E765" s="131"/>
      <c r="F765" s="132"/>
      <c r="G765" s="132"/>
      <c r="H765" s="132"/>
      <c r="I765" s="133"/>
      <c r="J765" s="132"/>
      <c r="K765" s="130"/>
      <c r="L765" s="130"/>
      <c r="M765" s="130"/>
      <c r="N765" s="195"/>
      <c r="O765" s="168"/>
      <c r="P765" s="169"/>
      <c r="Q765" s="196"/>
      <c r="R765" s="197"/>
      <c r="S765" s="198"/>
      <c r="T765" s="199"/>
      <c r="U765" s="200"/>
      <c r="V765" s="201"/>
      <c r="W765" s="202"/>
      <c r="X765" s="202"/>
      <c r="Y765" s="206"/>
      <c r="Z765" s="204"/>
      <c r="AA765" s="205"/>
      <c r="AB765" s="420"/>
      <c r="AC765" s="421"/>
      <c r="AD765" s="206" t="s">
        <v>142</v>
      </c>
      <c r="AE765" s="144"/>
      <c r="AF765" s="133"/>
      <c r="AG765" s="144"/>
      <c r="AH765" s="430"/>
      <c r="AI765" s="146"/>
      <c r="AJ765" s="144"/>
      <c r="AK765" s="147"/>
      <c r="AL765" s="114"/>
      <c r="AM765" s="211"/>
      <c r="AN765" s="132"/>
      <c r="AO765" s="132"/>
      <c r="AP765" s="149"/>
      <c r="AQ765" s="150"/>
      <c r="AR765" s="149"/>
      <c r="AS765" s="132"/>
      <c r="AT765" s="132"/>
      <c r="AU765" s="132"/>
      <c r="AV765" s="132"/>
      <c r="AW765" s="132"/>
      <c r="AX765" s="132"/>
      <c r="AY765" s="132"/>
      <c r="AZ765" s="132"/>
      <c r="BA765" s="132"/>
      <c r="BB765" s="132"/>
      <c r="BC765" s="132"/>
      <c r="BD765" s="132"/>
      <c r="BE765" s="132"/>
      <c r="BF765" s="132"/>
      <c r="BG765" s="132"/>
      <c r="BH765" s="132"/>
      <c r="BI765" s="132"/>
      <c r="BJ765" s="132"/>
      <c r="BK765" s="132"/>
      <c r="BL765" s="132"/>
      <c r="BM765" s="132"/>
      <c r="BN765" s="132"/>
    </row>
    <row r="766">
      <c r="A766" s="484" t="b">
        <v>0</v>
      </c>
      <c r="B766" s="161">
        <v>44616.0</v>
      </c>
      <c r="C766" s="162">
        <v>0.7569444444444444</v>
      </c>
      <c r="D766" s="166" t="s">
        <v>1215</v>
      </c>
      <c r="E766" s="432" t="s">
        <v>16</v>
      </c>
      <c r="F766" s="409" t="s">
        <v>136</v>
      </c>
      <c r="G766" s="165" t="s">
        <v>42</v>
      </c>
      <c r="H766" s="165" t="s">
        <v>1201</v>
      </c>
      <c r="I766" s="379" t="s">
        <v>584</v>
      </c>
      <c r="J766" s="379" t="s">
        <v>566</v>
      </c>
      <c r="K766" s="163" t="s">
        <v>584</v>
      </c>
      <c r="L766" s="163"/>
      <c r="M766" s="163"/>
      <c r="N766" s="167"/>
      <c r="O766" s="348">
        <v>5.0</v>
      </c>
      <c r="P766" s="349">
        <v>4.0</v>
      </c>
      <c r="Q766" s="170"/>
      <c r="R766" s="171"/>
      <c r="S766" s="172"/>
      <c r="T766" s="173"/>
      <c r="U766" s="174"/>
      <c r="V766" s="175"/>
      <c r="W766" s="176"/>
      <c r="X766" s="176"/>
      <c r="Y766" s="392">
        <v>0.0</v>
      </c>
      <c r="Z766" s="393">
        <v>0.0</v>
      </c>
      <c r="AA766" s="408" t="s">
        <v>132</v>
      </c>
      <c r="AB766" s="419">
        <v>1.0</v>
      </c>
      <c r="AC766" s="181">
        <v>0.6439583333333333</v>
      </c>
      <c r="AD766" s="182" t="s">
        <v>140</v>
      </c>
      <c r="AE766" s="183" t="s">
        <v>132</v>
      </c>
      <c r="AF766" s="165" t="s">
        <v>166</v>
      </c>
      <c r="AG766" s="183">
        <v>1.51</v>
      </c>
      <c r="AH766" s="446">
        <v>24.5</v>
      </c>
      <c r="AI766" s="185">
        <v>12.5</v>
      </c>
      <c r="AJ766" s="183">
        <v>0.0</v>
      </c>
      <c r="AK766" s="186">
        <v>-0.54</v>
      </c>
      <c r="AL766" s="114"/>
      <c r="AM766" s="188">
        <f>AK766+AM763</f>
        <v>2055.03</v>
      </c>
      <c r="AN766" s="189">
        <f>IF(AM766&gt;AN763,AM766,AN763)</f>
        <v>2083.67</v>
      </c>
      <c r="AO766" s="189">
        <f>AM766-AN766</f>
        <v>-28.64</v>
      </c>
      <c r="AP766" s="190">
        <f>AO766/AN766</f>
        <v>-0.01374497881</v>
      </c>
      <c r="AQ766" s="191">
        <f>AK766/AI766</f>
        <v>-0.0432</v>
      </c>
      <c r="AR766" s="116"/>
      <c r="AS766" s="98"/>
      <c r="AT766" s="98"/>
      <c r="AU766" s="98"/>
      <c r="AV766" s="98"/>
      <c r="AW766" s="98"/>
      <c r="AX766" s="98"/>
      <c r="AY766" s="98"/>
      <c r="AZ766" s="98"/>
      <c r="BA766" s="98"/>
      <c r="BB766" s="98"/>
      <c r="BC766" s="98"/>
      <c r="BD766" s="98"/>
      <c r="BE766" s="98"/>
      <c r="BF766" s="98"/>
      <c r="BG766" s="98"/>
      <c r="BH766" s="98"/>
      <c r="BI766" s="98"/>
      <c r="BJ766" s="98"/>
      <c r="BK766" s="98"/>
      <c r="BL766" s="98"/>
      <c r="BM766" s="98"/>
      <c r="BN766" s="98"/>
    </row>
    <row r="767">
      <c r="A767" s="485" t="b">
        <v>0</v>
      </c>
      <c r="B767" s="128"/>
      <c r="C767" s="129"/>
      <c r="D767" s="291">
        <v>61608.2</v>
      </c>
      <c r="E767" s="131"/>
      <c r="F767" s="132"/>
      <c r="G767" s="132"/>
      <c r="H767" s="132" t="str">
        <f>VLOOKUP(H766,VALIDATION!F:G,2,false)</f>
        <v>621372570cf04c247406e05e</v>
      </c>
      <c r="I767" s="395">
        <v>2.3</v>
      </c>
      <c r="J767" s="395">
        <v>1.76</v>
      </c>
      <c r="K767" s="130"/>
      <c r="L767" s="130"/>
      <c r="M767" s="130"/>
      <c r="N767" s="195"/>
      <c r="O767" s="303">
        <v>5.0</v>
      </c>
      <c r="P767" s="304">
        <v>4.0</v>
      </c>
      <c r="Q767" s="196"/>
      <c r="R767" s="197"/>
      <c r="S767" s="198"/>
      <c r="T767" s="199"/>
      <c r="U767" s="200"/>
      <c r="V767" s="201"/>
      <c r="W767" s="202"/>
      <c r="X767" s="202"/>
      <c r="Y767" s="376">
        <v>30.0</v>
      </c>
      <c r="Z767" s="377">
        <v>40.0</v>
      </c>
      <c r="AA767" s="345" t="s">
        <v>132</v>
      </c>
      <c r="AB767" s="412">
        <v>2.0</v>
      </c>
      <c r="AC767" s="142">
        <v>0.6473958333333333</v>
      </c>
      <c r="AD767" s="206" t="s">
        <v>165</v>
      </c>
      <c r="AE767" s="207" t="s">
        <v>132</v>
      </c>
      <c r="AF767" s="133" t="s">
        <v>133</v>
      </c>
      <c r="AG767" s="207">
        <v>2.0</v>
      </c>
      <c r="AH767" s="449">
        <v>2.5</v>
      </c>
      <c r="AI767" s="146"/>
      <c r="AJ767" s="207"/>
      <c r="AK767" s="210"/>
      <c r="AL767" s="114"/>
      <c r="AM767" s="211"/>
      <c r="AN767" s="132"/>
      <c r="AO767" s="132"/>
      <c r="AP767" s="149"/>
      <c r="AQ767" s="150"/>
      <c r="AR767" s="149"/>
      <c r="AS767" s="132"/>
      <c r="AT767" s="132"/>
      <c r="AU767" s="132"/>
      <c r="AV767" s="132"/>
      <c r="AW767" s="132"/>
      <c r="AX767" s="132"/>
      <c r="AY767" s="132"/>
      <c r="AZ767" s="132"/>
      <c r="BA767" s="132"/>
      <c r="BB767" s="132"/>
      <c r="BC767" s="132"/>
      <c r="BD767" s="132"/>
      <c r="BE767" s="132"/>
      <c r="BF767" s="132"/>
      <c r="BG767" s="132"/>
      <c r="BH767" s="132"/>
      <c r="BI767" s="132"/>
      <c r="BJ767" s="132"/>
      <c r="BK767" s="132"/>
      <c r="BL767" s="132"/>
      <c r="BM767" s="132"/>
      <c r="BN767" s="132"/>
    </row>
    <row r="768">
      <c r="A768" s="484" t="b">
        <v>0</v>
      </c>
      <c r="B768" s="94"/>
      <c r="C768" s="95"/>
      <c r="D768" s="96"/>
      <c r="E768" s="97"/>
      <c r="F768" s="98"/>
      <c r="G768" s="98"/>
      <c r="H768" s="98"/>
      <c r="I768" s="396">
        <v>1.3181195E7</v>
      </c>
      <c r="J768" s="396">
        <v>9350385.0</v>
      </c>
      <c r="K768" s="96"/>
      <c r="L768" s="96"/>
      <c r="M768" s="96"/>
      <c r="N768" s="270"/>
      <c r="O768" s="168">
        <v>6.0</v>
      </c>
      <c r="P768" s="169">
        <v>4.0</v>
      </c>
      <c r="Q768" s="305">
        <v>0.0</v>
      </c>
      <c r="R768" s="306">
        <v>0.0</v>
      </c>
      <c r="S768" s="198"/>
      <c r="T768" s="199"/>
      <c r="U768" s="200"/>
      <c r="V768" s="201"/>
      <c r="W768" s="202"/>
      <c r="X768" s="202"/>
      <c r="Y768" s="360">
        <v>0.0</v>
      </c>
      <c r="Z768" s="361">
        <v>0.0</v>
      </c>
      <c r="AA768" s="346" t="s">
        <v>133</v>
      </c>
      <c r="AB768" s="413">
        <v>3.0</v>
      </c>
      <c r="AC768" s="108">
        <v>0.6518402777777778</v>
      </c>
      <c r="AD768" s="273" t="s">
        <v>179</v>
      </c>
      <c r="AE768" s="274" t="s">
        <v>132</v>
      </c>
      <c r="AF768" s="99" t="s">
        <v>133</v>
      </c>
      <c r="AG768" s="274">
        <v>1.42</v>
      </c>
      <c r="AH768" s="411">
        <v>22.53</v>
      </c>
      <c r="AI768" s="112"/>
      <c r="AJ768" s="110"/>
      <c r="AK768" s="113"/>
      <c r="AL768" s="114"/>
      <c r="AM768" s="278"/>
      <c r="AN768" s="98"/>
      <c r="AO768" s="98"/>
      <c r="AP768" s="116"/>
      <c r="AQ768" s="117"/>
      <c r="AR768" s="116"/>
      <c r="AS768" s="98"/>
      <c r="AT768" s="98"/>
      <c r="AU768" s="98"/>
      <c r="AV768" s="98"/>
      <c r="AW768" s="98"/>
      <c r="AX768" s="98"/>
      <c r="AY768" s="98"/>
      <c r="AZ768" s="98"/>
      <c r="BA768" s="98"/>
      <c r="BB768" s="98"/>
      <c r="BC768" s="98"/>
      <c r="BD768" s="98"/>
      <c r="BE768" s="98"/>
      <c r="BF768" s="98"/>
      <c r="BG768" s="98"/>
      <c r="BH768" s="98"/>
      <c r="BI768" s="98"/>
      <c r="BJ768" s="98"/>
      <c r="BK768" s="98"/>
      <c r="BL768" s="98"/>
      <c r="BM768" s="98"/>
      <c r="BN768" s="98"/>
    </row>
    <row r="769">
      <c r="A769" s="485" t="b">
        <v>0</v>
      </c>
      <c r="B769" s="313"/>
      <c r="C769" s="314"/>
      <c r="D769" s="315"/>
      <c r="E769" s="316"/>
      <c r="F769" s="317"/>
      <c r="G769" s="317"/>
      <c r="H769" s="317"/>
      <c r="I769" s="317"/>
      <c r="J769" s="317"/>
      <c r="K769" s="315"/>
      <c r="L769" s="315"/>
      <c r="M769" s="315"/>
      <c r="N769" s="383"/>
      <c r="O769" s="221">
        <v>6.0</v>
      </c>
      <c r="P769" s="222">
        <v>4.0</v>
      </c>
      <c r="Q769" s="298">
        <v>5.0</v>
      </c>
      <c r="R769" s="299">
        <v>7.0</v>
      </c>
      <c r="S769" s="300">
        <v>7.0</v>
      </c>
      <c r="T769" s="301">
        <v>5.0</v>
      </c>
      <c r="U769" s="227"/>
      <c r="V769" s="228"/>
      <c r="W769" s="229"/>
      <c r="X769" s="229"/>
      <c r="Y769" s="342"/>
      <c r="Z769" s="323"/>
      <c r="AA769" s="324"/>
      <c r="AB769" s="343"/>
      <c r="AC769" s="326"/>
      <c r="AD769" s="322"/>
      <c r="AE769" s="327"/>
      <c r="AF769" s="328"/>
      <c r="AG769" s="327"/>
      <c r="AH769" s="444"/>
      <c r="AI769" s="384"/>
      <c r="AJ769" s="327"/>
      <c r="AK769" s="385"/>
      <c r="AL769" s="114"/>
      <c r="AM769" s="211"/>
      <c r="AN769" s="132"/>
      <c r="AO769" s="132"/>
      <c r="AP769" s="149"/>
      <c r="AQ769" s="150"/>
      <c r="AR769" s="149"/>
      <c r="AS769" s="132"/>
      <c r="AT769" s="132"/>
      <c r="AU769" s="132"/>
      <c r="AV769" s="132"/>
      <c r="AW769" s="132"/>
      <c r="AX769" s="132"/>
      <c r="AY769" s="132"/>
      <c r="AZ769" s="132"/>
      <c r="BA769" s="132"/>
      <c r="BB769" s="132"/>
      <c r="BC769" s="132"/>
      <c r="BD769" s="132"/>
      <c r="BE769" s="132"/>
      <c r="BF769" s="132"/>
      <c r="BG769" s="132"/>
      <c r="BH769" s="132"/>
      <c r="BI769" s="132"/>
      <c r="BJ769" s="132"/>
      <c r="BK769" s="132"/>
      <c r="BL769" s="132"/>
      <c r="BM769" s="132"/>
      <c r="BN769" s="132"/>
    </row>
    <row r="770">
      <c r="A770" s="484" t="b">
        <v>0</v>
      </c>
      <c r="B770" s="161">
        <v>44617.0</v>
      </c>
      <c r="C770" s="162">
        <v>0.5750694444444444</v>
      </c>
      <c r="D770" s="166" t="s">
        <v>1216</v>
      </c>
      <c r="E770" s="432" t="s">
        <v>16</v>
      </c>
      <c r="F770" s="409" t="s">
        <v>136</v>
      </c>
      <c r="G770" s="165" t="s">
        <v>42</v>
      </c>
      <c r="H770" s="165" t="s">
        <v>320</v>
      </c>
      <c r="I770" s="379" t="s">
        <v>742</v>
      </c>
      <c r="J770" s="379" t="s">
        <v>158</v>
      </c>
      <c r="K770" s="433"/>
      <c r="L770" s="433"/>
      <c r="M770" s="433"/>
      <c r="N770" s="167"/>
      <c r="O770" s="348">
        <v>4.0</v>
      </c>
      <c r="P770" s="349">
        <v>5.0</v>
      </c>
      <c r="Q770" s="170"/>
      <c r="R770" s="171"/>
      <c r="S770" s="172"/>
      <c r="T770" s="173"/>
      <c r="U770" s="174"/>
      <c r="V770" s="175"/>
      <c r="W770" s="176"/>
      <c r="X770" s="176"/>
      <c r="Y770" s="392">
        <v>0.0</v>
      </c>
      <c r="Z770" s="393">
        <v>30.0</v>
      </c>
      <c r="AA770" s="408" t="s">
        <v>133</v>
      </c>
      <c r="AB770" s="419">
        <v>1.0</v>
      </c>
      <c r="AC770" s="181">
        <v>0.5002314814814814</v>
      </c>
      <c r="AD770" s="182" t="s">
        <v>140</v>
      </c>
      <c r="AE770" s="183" t="s">
        <v>133</v>
      </c>
      <c r="AF770" s="165" t="s">
        <v>166</v>
      </c>
      <c r="AG770" s="183">
        <v>1.17</v>
      </c>
      <c r="AH770" s="446">
        <v>44.12</v>
      </c>
      <c r="AI770" s="185">
        <v>7.5</v>
      </c>
      <c r="AJ770" s="183">
        <v>0.0</v>
      </c>
      <c r="AK770" s="186">
        <v>23.18</v>
      </c>
      <c r="AL770" s="114"/>
      <c r="AM770" s="188">
        <f>AK770+AM766</f>
        <v>2078.21</v>
      </c>
      <c r="AN770" s="189">
        <f>IF(AM770&gt;AN766,AM770,AN766)</f>
        <v>2083.67</v>
      </c>
      <c r="AO770" s="189">
        <f>AM770-AN770</f>
        <v>-5.46</v>
      </c>
      <c r="AP770" s="190">
        <f>AO770/AN770</f>
        <v>-0.002620376547</v>
      </c>
      <c r="AQ770" s="191">
        <f>AK770/AI770</f>
        <v>3.090666667</v>
      </c>
      <c r="AR770" s="116"/>
      <c r="AS770" s="98"/>
      <c r="AT770" s="98"/>
      <c r="AU770" s="98"/>
      <c r="AV770" s="98"/>
      <c r="AW770" s="98"/>
      <c r="AX770" s="98"/>
      <c r="AY770" s="98"/>
      <c r="AZ770" s="98"/>
      <c r="BA770" s="98"/>
      <c r="BB770" s="98"/>
      <c r="BC770" s="98"/>
      <c r="BD770" s="98"/>
      <c r="BE770" s="98"/>
      <c r="BF770" s="98"/>
      <c r="BG770" s="98"/>
      <c r="BH770" s="98"/>
      <c r="BI770" s="98"/>
      <c r="BJ770" s="98"/>
      <c r="BK770" s="98"/>
      <c r="BL770" s="98"/>
      <c r="BM770" s="98"/>
      <c r="BN770" s="98"/>
    </row>
    <row r="771">
      <c r="A771" s="485" t="b">
        <v>0</v>
      </c>
      <c r="B771" s="128"/>
      <c r="C771" s="129"/>
      <c r="D771" s="291">
        <v>1884.85</v>
      </c>
      <c r="E771" s="131"/>
      <c r="F771" s="132"/>
      <c r="G771" s="132"/>
      <c r="H771" s="132" t="str">
        <f>VLOOKUP(H770,VALIDATION!F:G,2,false)</f>
        <v>6213726f0cf04c247406e069</v>
      </c>
      <c r="I771" s="395">
        <v>2.58</v>
      </c>
      <c r="J771" s="395">
        <v>1.62</v>
      </c>
      <c r="K771" s="130"/>
      <c r="L771" s="130"/>
      <c r="M771" s="130"/>
      <c r="N771" s="195"/>
      <c r="O771" s="303">
        <v>6.0</v>
      </c>
      <c r="P771" s="304">
        <v>5.0</v>
      </c>
      <c r="Q771" s="196"/>
      <c r="R771" s="197"/>
      <c r="S771" s="198"/>
      <c r="T771" s="199"/>
      <c r="U771" s="200"/>
      <c r="V771" s="201"/>
      <c r="W771" s="202"/>
      <c r="X771" s="202"/>
      <c r="Y771" s="376">
        <v>30.0</v>
      </c>
      <c r="Z771" s="377">
        <v>15.0</v>
      </c>
      <c r="AA771" s="345" t="s">
        <v>133</v>
      </c>
      <c r="AB771" s="412">
        <v>2.0</v>
      </c>
      <c r="AC771" s="142">
        <v>0.5076041666666666</v>
      </c>
      <c r="AD771" s="206" t="s">
        <v>165</v>
      </c>
      <c r="AE771" s="207" t="s">
        <v>133</v>
      </c>
      <c r="AF771" s="133" t="s">
        <v>133</v>
      </c>
      <c r="AG771" s="207">
        <v>1.94</v>
      </c>
      <c r="AH771" s="449">
        <v>2.66</v>
      </c>
      <c r="AI771" s="146"/>
      <c r="AJ771" s="207"/>
      <c r="AK771" s="210"/>
      <c r="AL771" s="114"/>
      <c r="AM771" s="211"/>
      <c r="AN771" s="132"/>
      <c r="AO771" s="132"/>
      <c r="AP771" s="149"/>
      <c r="AQ771" s="150"/>
      <c r="AR771" s="149"/>
      <c r="AS771" s="132"/>
      <c r="AT771" s="132"/>
      <c r="AU771" s="132"/>
      <c r="AV771" s="132"/>
      <c r="AW771" s="132"/>
      <c r="AX771" s="132"/>
      <c r="AY771" s="132"/>
      <c r="AZ771" s="132"/>
      <c r="BA771" s="132"/>
      <c r="BB771" s="132"/>
      <c r="BC771" s="132"/>
      <c r="BD771" s="132"/>
      <c r="BE771" s="132"/>
      <c r="BF771" s="132"/>
      <c r="BG771" s="132"/>
      <c r="BH771" s="132"/>
      <c r="BI771" s="132"/>
      <c r="BJ771" s="132"/>
      <c r="BK771" s="132"/>
      <c r="BL771" s="132"/>
      <c r="BM771" s="132"/>
      <c r="BN771" s="132"/>
    </row>
    <row r="772">
      <c r="A772" s="484" t="b">
        <v>0</v>
      </c>
      <c r="B772" s="94"/>
      <c r="C772" s="95"/>
      <c r="D772" s="96"/>
      <c r="E772" s="97"/>
      <c r="F772" s="98"/>
      <c r="G772" s="98"/>
      <c r="H772" s="98"/>
      <c r="I772" s="396">
        <v>8798905.0</v>
      </c>
      <c r="J772" s="396">
        <v>1.5313804E7</v>
      </c>
      <c r="K772" s="96"/>
      <c r="L772" s="96"/>
      <c r="M772" s="96"/>
      <c r="N772" s="270"/>
      <c r="O772" s="303">
        <v>6.0</v>
      </c>
      <c r="P772" s="304">
        <v>5.0</v>
      </c>
      <c r="Q772" s="196"/>
      <c r="R772" s="197"/>
      <c r="S772" s="198"/>
      <c r="T772" s="199"/>
      <c r="U772" s="200"/>
      <c r="V772" s="201"/>
      <c r="W772" s="202"/>
      <c r="X772" s="202"/>
      <c r="Y772" s="360">
        <v>40.0</v>
      </c>
      <c r="Z772" s="361">
        <v>15.0</v>
      </c>
      <c r="AA772" s="346" t="s">
        <v>133</v>
      </c>
      <c r="AB772" s="413">
        <v>3.0</v>
      </c>
      <c r="AC772" s="108">
        <v>0.5080208333333334</v>
      </c>
      <c r="AD772" s="273" t="s">
        <v>165</v>
      </c>
      <c r="AE772" s="274" t="s">
        <v>133</v>
      </c>
      <c r="AF772" s="99" t="s">
        <v>133</v>
      </c>
      <c r="AG772" s="274">
        <v>2.34</v>
      </c>
      <c r="AH772" s="411">
        <v>3.73</v>
      </c>
      <c r="AI772" s="112"/>
      <c r="AJ772" s="110"/>
      <c r="AK772" s="113"/>
      <c r="AL772" s="114"/>
      <c r="AM772" s="278"/>
      <c r="AN772" s="98"/>
      <c r="AO772" s="98"/>
      <c r="AP772" s="116"/>
      <c r="AQ772" s="117"/>
      <c r="AR772" s="116"/>
      <c r="AS772" s="98"/>
      <c r="AT772" s="98"/>
      <c r="AU772" s="98"/>
      <c r="AV772" s="98"/>
      <c r="AW772" s="98"/>
      <c r="AX772" s="98"/>
      <c r="AY772" s="98"/>
      <c r="AZ772" s="98"/>
      <c r="BA772" s="98"/>
      <c r="BB772" s="98"/>
      <c r="BC772" s="98"/>
      <c r="BD772" s="98"/>
      <c r="BE772" s="98"/>
      <c r="BF772" s="98"/>
      <c r="BG772" s="98"/>
      <c r="BH772" s="98"/>
      <c r="BI772" s="98"/>
      <c r="BJ772" s="98"/>
      <c r="BK772" s="98"/>
      <c r="BL772" s="98"/>
      <c r="BM772" s="98"/>
      <c r="BN772" s="98"/>
    </row>
    <row r="773">
      <c r="A773" s="485" t="b">
        <v>0</v>
      </c>
      <c r="B773" s="128"/>
      <c r="C773" s="129"/>
      <c r="D773" s="130"/>
      <c r="E773" s="131"/>
      <c r="F773" s="132"/>
      <c r="G773" s="132"/>
      <c r="H773" s="132"/>
      <c r="I773" s="132"/>
      <c r="J773" s="132"/>
      <c r="K773" s="130"/>
      <c r="L773" s="130"/>
      <c r="M773" s="130"/>
      <c r="N773" s="195"/>
      <c r="O773" s="168">
        <v>7.0</v>
      </c>
      <c r="P773" s="169">
        <v>5.0</v>
      </c>
      <c r="Q773" s="305">
        <v>1.0</v>
      </c>
      <c r="R773" s="306">
        <v>1.0</v>
      </c>
      <c r="S773" s="198"/>
      <c r="T773" s="199"/>
      <c r="U773" s="200"/>
      <c r="V773" s="201"/>
      <c r="W773" s="202"/>
      <c r="X773" s="202"/>
      <c r="Y773" s="376">
        <v>0.0</v>
      </c>
      <c r="Z773" s="377">
        <v>0.0</v>
      </c>
      <c r="AA773" s="345" t="s">
        <v>132</v>
      </c>
      <c r="AB773" s="412">
        <v>4.0</v>
      </c>
      <c r="AC773" s="142">
        <v>0.5159722222222223</v>
      </c>
      <c r="AD773" s="206" t="s">
        <v>165</v>
      </c>
      <c r="AE773" s="207" t="s">
        <v>133</v>
      </c>
      <c r="AF773" s="133" t="s">
        <v>133</v>
      </c>
      <c r="AG773" s="207">
        <v>2.68</v>
      </c>
      <c r="AH773" s="449">
        <v>14.08</v>
      </c>
      <c r="AI773" s="146"/>
      <c r="AJ773" s="144"/>
      <c r="AK773" s="147"/>
      <c r="AL773" s="114"/>
      <c r="AM773" s="211"/>
      <c r="AN773" s="132"/>
      <c r="AO773" s="132"/>
      <c r="AP773" s="149"/>
      <c r="AQ773" s="150"/>
      <c r="AR773" s="149"/>
      <c r="AS773" s="132"/>
      <c r="AT773" s="132"/>
      <c r="AU773" s="132"/>
      <c r="AV773" s="132"/>
      <c r="AW773" s="132"/>
      <c r="AX773" s="132"/>
      <c r="AY773" s="132"/>
      <c r="AZ773" s="132"/>
      <c r="BA773" s="132"/>
      <c r="BB773" s="132"/>
      <c r="BC773" s="132"/>
      <c r="BD773" s="132"/>
      <c r="BE773" s="132"/>
      <c r="BF773" s="132"/>
      <c r="BG773" s="132"/>
      <c r="BH773" s="132"/>
      <c r="BI773" s="132"/>
      <c r="BJ773" s="132"/>
      <c r="BK773" s="132"/>
      <c r="BL773" s="132"/>
      <c r="BM773" s="132"/>
      <c r="BN773" s="132"/>
    </row>
    <row r="774">
      <c r="A774" s="484" t="b">
        <v>0</v>
      </c>
      <c r="B774" s="215"/>
      <c r="C774" s="216"/>
      <c r="D774" s="217"/>
      <c r="E774" s="218"/>
      <c r="F774" s="219"/>
      <c r="G774" s="219"/>
      <c r="H774" s="219"/>
      <c r="I774" s="219"/>
      <c r="J774" s="219"/>
      <c r="K774" s="217"/>
      <c r="L774" s="217"/>
      <c r="M774" s="217"/>
      <c r="N774" s="287"/>
      <c r="O774" s="221">
        <v>7.0</v>
      </c>
      <c r="P774" s="222">
        <v>5.0</v>
      </c>
      <c r="Q774" s="298">
        <v>4.0</v>
      </c>
      <c r="R774" s="299">
        <v>6.0</v>
      </c>
      <c r="S774" s="300">
        <v>2.0</v>
      </c>
      <c r="T774" s="301">
        <v>6.0</v>
      </c>
      <c r="U774" s="227"/>
      <c r="V774" s="228"/>
      <c r="W774" s="229"/>
      <c r="X774" s="229"/>
      <c r="Y774" s="302"/>
      <c r="Z774" s="231"/>
      <c r="AA774" s="232"/>
      <c r="AB774" s="233"/>
      <c r="AC774" s="234"/>
      <c r="AD774" s="235" t="s">
        <v>142</v>
      </c>
      <c r="AE774" s="236"/>
      <c r="AF774" s="237"/>
      <c r="AG774" s="236"/>
      <c r="AH774" s="463"/>
      <c r="AI774" s="390"/>
      <c r="AJ774" s="236"/>
      <c r="AK774" s="391"/>
      <c r="AL774" s="114"/>
      <c r="AM774" s="278"/>
      <c r="AN774" s="98"/>
      <c r="AO774" s="98"/>
      <c r="AP774" s="116"/>
      <c r="AQ774" s="117"/>
      <c r="AR774" s="116"/>
      <c r="AS774" s="98"/>
      <c r="AT774" s="98"/>
      <c r="AU774" s="98"/>
      <c r="AV774" s="98"/>
      <c r="AW774" s="98"/>
      <c r="AX774" s="98"/>
      <c r="AY774" s="98"/>
      <c r="AZ774" s="98"/>
      <c r="BA774" s="98"/>
      <c r="BB774" s="98"/>
      <c r="BC774" s="98"/>
      <c r="BD774" s="98"/>
      <c r="BE774" s="98"/>
      <c r="BF774" s="98"/>
      <c r="BG774" s="98"/>
      <c r="BH774" s="98"/>
      <c r="BI774" s="98"/>
      <c r="BJ774" s="98"/>
      <c r="BK774" s="98"/>
      <c r="BL774" s="98"/>
      <c r="BM774" s="98"/>
      <c r="BN774" s="98"/>
    </row>
    <row r="775">
      <c r="A775" s="485" t="b">
        <v>0</v>
      </c>
      <c r="B775" s="247">
        <v>44617.0</v>
      </c>
      <c r="C775" s="248">
        <v>0.6363657407407407</v>
      </c>
      <c r="D775" s="252" t="s">
        <v>1217</v>
      </c>
      <c r="E775" s="517" t="s">
        <v>16</v>
      </c>
      <c r="F775" s="415" t="s">
        <v>136</v>
      </c>
      <c r="G775" s="251" t="s">
        <v>45</v>
      </c>
      <c r="H775" s="251" t="s">
        <v>298</v>
      </c>
      <c r="I775" s="358" t="s">
        <v>358</v>
      </c>
      <c r="J775" s="358" t="s">
        <v>375</v>
      </c>
      <c r="K775" s="414"/>
      <c r="L775" s="414"/>
      <c r="M775" s="414"/>
      <c r="N775" s="253"/>
      <c r="O775" s="254">
        <v>6.0</v>
      </c>
      <c r="P775" s="255">
        <v>1.0</v>
      </c>
      <c r="Q775" s="350">
        <v>0.0</v>
      </c>
      <c r="R775" s="351">
        <v>0.0</v>
      </c>
      <c r="S775" s="172"/>
      <c r="T775" s="173"/>
      <c r="U775" s="174"/>
      <c r="V775" s="175"/>
      <c r="W775" s="176"/>
      <c r="X775" s="176"/>
      <c r="Y775" s="402">
        <v>40.0</v>
      </c>
      <c r="Z775" s="403">
        <v>0.0</v>
      </c>
      <c r="AA775" s="404" t="s">
        <v>133</v>
      </c>
      <c r="AB775" s="407">
        <v>1.0</v>
      </c>
      <c r="AC775" s="259">
        <v>0.6084143518518519</v>
      </c>
      <c r="AD775" s="260" t="s">
        <v>140</v>
      </c>
      <c r="AE775" s="261" t="s">
        <v>132</v>
      </c>
      <c r="AF775" s="251" t="s">
        <v>166</v>
      </c>
      <c r="AG775" s="261">
        <v>1.1</v>
      </c>
      <c r="AH775" s="464">
        <v>50.0</v>
      </c>
      <c r="AI775" s="263">
        <v>-12.0</v>
      </c>
      <c r="AJ775" s="261">
        <v>0.0</v>
      </c>
      <c r="AK775" s="264">
        <v>-5.27</v>
      </c>
      <c r="AL775" s="114"/>
      <c r="AM775" s="265">
        <f>AK775+AM770</f>
        <v>2072.94</v>
      </c>
      <c r="AN775" s="266">
        <f>IF(AM775&gt;AN770,AM775,AN770)</f>
        <v>2083.67</v>
      </c>
      <c r="AO775" s="266">
        <f>AM775-AN775</f>
        <v>-10.73</v>
      </c>
      <c r="AP775" s="267">
        <f>AO775/AN775</f>
        <v>-0.00514956783</v>
      </c>
      <c r="AQ775" s="268">
        <f>AK775/AI775</f>
        <v>0.4391666667</v>
      </c>
      <c r="AR775" s="149"/>
      <c r="AS775" s="132"/>
      <c r="AT775" s="132"/>
      <c r="AU775" s="132"/>
      <c r="AV775" s="132"/>
      <c r="AW775" s="132"/>
      <c r="AX775" s="132"/>
      <c r="AY775" s="132"/>
      <c r="AZ775" s="132"/>
      <c r="BA775" s="132"/>
      <c r="BB775" s="132"/>
      <c r="BC775" s="132"/>
      <c r="BD775" s="132"/>
      <c r="BE775" s="132"/>
      <c r="BF775" s="132"/>
      <c r="BG775" s="132"/>
      <c r="BH775" s="132"/>
      <c r="BI775" s="132"/>
      <c r="BJ775" s="132"/>
      <c r="BK775" s="132"/>
      <c r="BL775" s="132"/>
      <c r="BM775" s="132"/>
      <c r="BN775" s="132"/>
    </row>
    <row r="776">
      <c r="A776" s="484" t="b">
        <v>0</v>
      </c>
      <c r="B776" s="94"/>
      <c r="C776" s="95"/>
      <c r="D776" s="344">
        <v>288911.98</v>
      </c>
      <c r="E776" s="97"/>
      <c r="F776" s="98"/>
      <c r="G776" s="98"/>
      <c r="H776" s="98" t="str">
        <f>VLOOKUP(H775,VALIDATION!F:G,2,false)</f>
        <v>621372360cf04c247406e052</v>
      </c>
      <c r="I776" s="396">
        <v>1.61</v>
      </c>
      <c r="J776" s="396">
        <v>2.66</v>
      </c>
      <c r="K776" s="96"/>
      <c r="L776" s="96"/>
      <c r="M776" s="96"/>
      <c r="N776" s="270"/>
      <c r="O776" s="303">
        <v>6.0</v>
      </c>
      <c r="P776" s="304">
        <v>1.0</v>
      </c>
      <c r="Q776" s="305">
        <v>0.0</v>
      </c>
      <c r="R776" s="306">
        <v>0.0</v>
      </c>
      <c r="S776" s="198"/>
      <c r="T776" s="199"/>
      <c r="U776" s="200"/>
      <c r="V776" s="201"/>
      <c r="W776" s="202"/>
      <c r="X776" s="202"/>
      <c r="Y776" s="360">
        <v>40.0</v>
      </c>
      <c r="Z776" s="361">
        <v>0.0</v>
      </c>
      <c r="AA776" s="346" t="s">
        <v>133</v>
      </c>
      <c r="AB776" s="413">
        <v>2.0</v>
      </c>
      <c r="AC776" s="108">
        <v>0.6139236111111112</v>
      </c>
      <c r="AD776" s="273"/>
      <c r="AE776" s="274" t="s">
        <v>132</v>
      </c>
      <c r="AF776" s="99" t="s">
        <v>166</v>
      </c>
      <c r="AG776" s="274">
        <v>1.02</v>
      </c>
      <c r="AH776" s="411">
        <v>50.0</v>
      </c>
      <c r="AI776" s="112"/>
      <c r="AJ776" s="274"/>
      <c r="AK776" s="277"/>
      <c r="AL776" s="114"/>
      <c r="AM776" s="278"/>
      <c r="AN776" s="98"/>
      <c r="AO776" s="98"/>
      <c r="AP776" s="116"/>
      <c r="AQ776" s="117"/>
      <c r="AR776" s="116"/>
      <c r="AS776" s="98"/>
      <c r="AT776" s="98"/>
      <c r="AU776" s="98"/>
      <c r="AV776" s="98"/>
      <c r="AW776" s="98"/>
      <c r="AX776" s="98"/>
      <c r="AY776" s="98"/>
      <c r="AZ776" s="98"/>
      <c r="BA776" s="98"/>
      <c r="BB776" s="98"/>
      <c r="BC776" s="98"/>
      <c r="BD776" s="98"/>
      <c r="BE776" s="98"/>
      <c r="BF776" s="98"/>
      <c r="BG776" s="98"/>
      <c r="BH776" s="98"/>
      <c r="BI776" s="98"/>
      <c r="BJ776" s="98"/>
      <c r="BK776" s="98"/>
      <c r="BL776" s="98"/>
      <c r="BM776" s="98"/>
      <c r="BN776" s="98"/>
    </row>
    <row r="777">
      <c r="A777" s="485" t="b">
        <v>0</v>
      </c>
      <c r="B777" s="128"/>
      <c r="C777" s="129"/>
      <c r="D777" s="130"/>
      <c r="E777" s="131"/>
      <c r="F777" s="132"/>
      <c r="G777" s="132"/>
      <c r="H777" s="132"/>
      <c r="I777" s="395">
        <v>5300737.0</v>
      </c>
      <c r="J777" s="395">
        <v>8827537.0</v>
      </c>
      <c r="K777" s="130"/>
      <c r="L777" s="130"/>
      <c r="M777" s="130"/>
      <c r="N777" s="195"/>
      <c r="O777" s="303">
        <v>6.0</v>
      </c>
      <c r="P777" s="304">
        <v>1.0</v>
      </c>
      <c r="Q777" s="305">
        <v>3.0</v>
      </c>
      <c r="R777" s="306">
        <v>0.0</v>
      </c>
      <c r="S777" s="198"/>
      <c r="T777" s="199"/>
      <c r="U777" s="200"/>
      <c r="V777" s="201"/>
      <c r="W777" s="202"/>
      <c r="X777" s="202"/>
      <c r="Y777" s="376">
        <v>0.0</v>
      </c>
      <c r="Z777" s="377">
        <v>0.0</v>
      </c>
      <c r="AA777" s="345" t="s">
        <v>132</v>
      </c>
      <c r="AB777" s="412">
        <v>3.0</v>
      </c>
      <c r="AC777" s="142">
        <v>0.6261574074074074</v>
      </c>
      <c r="AD777" s="206"/>
      <c r="AE777" s="207" t="s">
        <v>132</v>
      </c>
      <c r="AF777" s="133" t="s">
        <v>166</v>
      </c>
      <c r="AG777" s="207">
        <v>1.06</v>
      </c>
      <c r="AH777" s="449">
        <v>33.33</v>
      </c>
      <c r="AI777" s="146"/>
      <c r="AJ777" s="144"/>
      <c r="AK777" s="147"/>
      <c r="AL777" s="114"/>
      <c r="AM777" s="211"/>
      <c r="AN777" s="132"/>
      <c r="AO777" s="132"/>
      <c r="AP777" s="149"/>
      <c r="AQ777" s="150"/>
      <c r="AR777" s="149"/>
      <c r="AS777" s="132"/>
      <c r="AT777" s="132"/>
      <c r="AU777" s="132"/>
      <c r="AV777" s="132"/>
      <c r="AW777" s="132"/>
      <c r="AX777" s="132"/>
      <c r="AY777" s="132"/>
      <c r="AZ777" s="132"/>
      <c r="BA777" s="132"/>
      <c r="BB777" s="132"/>
      <c r="BC777" s="132"/>
      <c r="BD777" s="132"/>
      <c r="BE777" s="132"/>
      <c r="BF777" s="132"/>
      <c r="BG777" s="132"/>
      <c r="BH777" s="132"/>
      <c r="BI777" s="132"/>
      <c r="BJ777" s="132"/>
      <c r="BK777" s="132"/>
      <c r="BL777" s="132"/>
      <c r="BM777" s="132"/>
      <c r="BN777" s="132"/>
    </row>
    <row r="778">
      <c r="A778" s="484" t="b">
        <v>0</v>
      </c>
      <c r="B778" s="94"/>
      <c r="C778" s="95"/>
      <c r="D778" s="96"/>
      <c r="E778" s="97"/>
      <c r="F778" s="98"/>
      <c r="G778" s="98"/>
      <c r="H778" s="98"/>
      <c r="I778" s="98"/>
      <c r="J778" s="98"/>
      <c r="K778" s="96"/>
      <c r="L778" s="96"/>
      <c r="M778" s="96"/>
      <c r="N778" s="270"/>
      <c r="O778" s="303">
        <v>6.0</v>
      </c>
      <c r="P778" s="304">
        <v>1.0</v>
      </c>
      <c r="Q778" s="305">
        <v>4.0</v>
      </c>
      <c r="R778" s="306">
        <v>3.0</v>
      </c>
      <c r="S778" s="198"/>
      <c r="T778" s="199"/>
      <c r="U778" s="200"/>
      <c r="V778" s="201"/>
      <c r="W778" s="202"/>
      <c r="X778" s="202"/>
      <c r="Y778" s="360">
        <v>30.0</v>
      </c>
      <c r="Z778" s="361">
        <v>0.0</v>
      </c>
      <c r="AA778" s="346" t="s">
        <v>132</v>
      </c>
      <c r="AB778" s="413">
        <v>4.0</v>
      </c>
      <c r="AC778" s="108">
        <v>0.6282407407407408</v>
      </c>
      <c r="AD778" s="273"/>
      <c r="AE778" s="274" t="s">
        <v>132</v>
      </c>
      <c r="AF778" s="99" t="s">
        <v>133</v>
      </c>
      <c r="AG778" s="274">
        <v>1.05</v>
      </c>
      <c r="AH778" s="411">
        <v>134.6</v>
      </c>
      <c r="AI778" s="112"/>
      <c r="AJ778" s="110"/>
      <c r="AK778" s="113"/>
      <c r="AL778" s="114"/>
      <c r="AM778" s="278"/>
      <c r="AN778" s="98"/>
      <c r="AO778" s="98"/>
      <c r="AP778" s="116"/>
      <c r="AQ778" s="117"/>
      <c r="AR778" s="116"/>
      <c r="AS778" s="98"/>
      <c r="AT778" s="98"/>
      <c r="AU778" s="98"/>
      <c r="AV778" s="98"/>
      <c r="AW778" s="98"/>
      <c r="AX778" s="98"/>
      <c r="AY778" s="98"/>
      <c r="AZ778" s="98"/>
      <c r="BA778" s="98"/>
      <c r="BB778" s="98"/>
      <c r="BC778" s="98"/>
      <c r="BD778" s="98"/>
      <c r="BE778" s="98"/>
      <c r="BF778" s="98"/>
      <c r="BG778" s="98"/>
      <c r="BH778" s="98"/>
      <c r="BI778" s="98"/>
      <c r="BJ778" s="98"/>
      <c r="BK778" s="98"/>
      <c r="BL778" s="98"/>
      <c r="BM778" s="98"/>
      <c r="BN778" s="98"/>
    </row>
    <row r="779">
      <c r="A779" s="485" t="b">
        <v>0</v>
      </c>
      <c r="B779" s="128"/>
      <c r="C779" s="129"/>
      <c r="D779" s="130"/>
      <c r="E779" s="131"/>
      <c r="F779" s="132"/>
      <c r="G779" s="132"/>
      <c r="H779" s="132"/>
      <c r="I779" s="132"/>
      <c r="J779" s="132"/>
      <c r="K779" s="130"/>
      <c r="L779" s="130"/>
      <c r="M779" s="130"/>
      <c r="N779" s="195"/>
      <c r="O779" s="303">
        <v>6.0</v>
      </c>
      <c r="P779" s="304">
        <v>1.0</v>
      </c>
      <c r="Q779" s="305">
        <v>5.0</v>
      </c>
      <c r="R779" s="306">
        <v>3.0</v>
      </c>
      <c r="S779" s="198"/>
      <c r="T779" s="199"/>
      <c r="U779" s="200"/>
      <c r="V779" s="201"/>
      <c r="W779" s="202"/>
      <c r="X779" s="202"/>
      <c r="Y779" s="376">
        <v>0.0</v>
      </c>
      <c r="Z779" s="377">
        <v>0.0</v>
      </c>
      <c r="AA779" s="345" t="s">
        <v>133</v>
      </c>
      <c r="AB779" s="412">
        <v>5.0</v>
      </c>
      <c r="AC779" s="142">
        <v>0.6305324074074075</v>
      </c>
      <c r="AD779" s="206"/>
      <c r="AE779" s="207" t="s">
        <v>132</v>
      </c>
      <c r="AF779" s="133" t="s">
        <v>166</v>
      </c>
      <c r="AG779" s="207">
        <v>1.09</v>
      </c>
      <c r="AH779" s="449">
        <v>44.44</v>
      </c>
      <c r="AI779" s="146"/>
      <c r="AJ779" s="144"/>
      <c r="AK779" s="147"/>
      <c r="AL779" s="114"/>
      <c r="AM779" s="211"/>
      <c r="AN779" s="132"/>
      <c r="AO779" s="132"/>
      <c r="AP779" s="149"/>
      <c r="AQ779" s="150"/>
      <c r="AR779" s="149"/>
      <c r="AS779" s="132"/>
      <c r="AT779" s="132"/>
      <c r="AU779" s="132"/>
      <c r="AV779" s="132"/>
      <c r="AW779" s="132"/>
      <c r="AX779" s="132"/>
      <c r="AY779" s="132"/>
      <c r="AZ779" s="132"/>
      <c r="BA779" s="132"/>
      <c r="BB779" s="132"/>
      <c r="BC779" s="132"/>
      <c r="BD779" s="132"/>
      <c r="BE779" s="132"/>
      <c r="BF779" s="132"/>
      <c r="BG779" s="132"/>
      <c r="BH779" s="132"/>
      <c r="BI779" s="132"/>
      <c r="BJ779" s="132"/>
      <c r="BK779" s="132"/>
      <c r="BL779" s="132"/>
      <c r="BM779" s="132"/>
      <c r="BN779" s="132"/>
    </row>
    <row r="780">
      <c r="A780" s="484" t="b">
        <v>0</v>
      </c>
      <c r="B780" s="94"/>
      <c r="C780" s="95"/>
      <c r="D780" s="96"/>
      <c r="E780" s="97"/>
      <c r="F780" s="98"/>
      <c r="G780" s="98"/>
      <c r="H780" s="98"/>
      <c r="I780" s="98"/>
      <c r="J780" s="98"/>
      <c r="K780" s="96"/>
      <c r="L780" s="96"/>
      <c r="M780" s="96"/>
      <c r="N780" s="270"/>
      <c r="O780" s="303">
        <v>6.0</v>
      </c>
      <c r="P780" s="304">
        <v>1.0</v>
      </c>
      <c r="Q780" s="305">
        <v>5.0</v>
      </c>
      <c r="R780" s="306">
        <v>4.0</v>
      </c>
      <c r="S780" s="198"/>
      <c r="T780" s="199"/>
      <c r="U780" s="200"/>
      <c r="V780" s="201"/>
      <c r="W780" s="202"/>
      <c r="X780" s="202"/>
      <c r="Y780" s="360">
        <v>0.0</v>
      </c>
      <c r="Z780" s="361">
        <v>0.0</v>
      </c>
      <c r="AA780" s="346" t="s">
        <v>132</v>
      </c>
      <c r="AB780" s="281"/>
      <c r="AC780" s="282"/>
      <c r="AD780" s="273"/>
      <c r="AE780" s="110"/>
      <c r="AF780" s="99"/>
      <c r="AG780" s="110"/>
      <c r="AH780" s="427"/>
      <c r="AI780" s="112"/>
      <c r="AJ780" s="110"/>
      <c r="AK780" s="113"/>
      <c r="AL780" s="114"/>
      <c r="AM780" s="278"/>
      <c r="AN780" s="98"/>
      <c r="AO780" s="98"/>
      <c r="AP780" s="116"/>
      <c r="AQ780" s="117"/>
      <c r="AR780" s="116"/>
      <c r="AS780" s="98"/>
      <c r="AT780" s="98"/>
      <c r="AU780" s="98"/>
      <c r="AV780" s="98"/>
      <c r="AW780" s="98"/>
      <c r="AX780" s="98"/>
      <c r="AY780" s="98"/>
      <c r="AZ780" s="98"/>
      <c r="BA780" s="98"/>
      <c r="BB780" s="98"/>
      <c r="BC780" s="98"/>
      <c r="BD780" s="98"/>
      <c r="BE780" s="98"/>
      <c r="BF780" s="98"/>
      <c r="BG780" s="98"/>
      <c r="BH780" s="98"/>
      <c r="BI780" s="98"/>
      <c r="BJ780" s="98"/>
      <c r="BK780" s="98"/>
      <c r="BL780" s="98"/>
      <c r="BM780" s="98"/>
      <c r="BN780" s="98"/>
    </row>
    <row r="781">
      <c r="A781" s="485" t="b">
        <v>0</v>
      </c>
      <c r="B781" s="313"/>
      <c r="C781" s="314"/>
      <c r="D781" s="315"/>
      <c r="E781" s="316"/>
      <c r="F781" s="317"/>
      <c r="G781" s="317"/>
      <c r="H781" s="317"/>
      <c r="I781" s="317"/>
      <c r="J781" s="317"/>
      <c r="K781" s="315"/>
      <c r="L781" s="315"/>
      <c r="M781" s="315"/>
      <c r="N781" s="383"/>
      <c r="O781" s="338">
        <v>6.0</v>
      </c>
      <c r="P781" s="339">
        <v>1.0</v>
      </c>
      <c r="Q781" s="298">
        <v>6.0</v>
      </c>
      <c r="R781" s="299">
        <v>4.0</v>
      </c>
      <c r="S781" s="225"/>
      <c r="T781" s="226"/>
      <c r="U781" s="227"/>
      <c r="V781" s="228"/>
      <c r="W781" s="229"/>
      <c r="X781" s="229"/>
      <c r="Y781" s="342"/>
      <c r="Z781" s="323"/>
      <c r="AA781" s="324"/>
      <c r="AB781" s="343"/>
      <c r="AC781" s="326"/>
      <c r="AD781" s="322" t="s">
        <v>142</v>
      </c>
      <c r="AE781" s="327"/>
      <c r="AF781" s="328"/>
      <c r="AG781" s="327"/>
      <c r="AH781" s="444"/>
      <c r="AI781" s="384"/>
      <c r="AJ781" s="327"/>
      <c r="AK781" s="385"/>
      <c r="AL781" s="114"/>
      <c r="AM781" s="211"/>
      <c r="AN781" s="132"/>
      <c r="AO781" s="132"/>
      <c r="AP781" s="149"/>
      <c r="AQ781" s="150"/>
      <c r="AR781" s="149"/>
      <c r="AS781" s="132"/>
      <c r="AT781" s="132"/>
      <c r="AU781" s="132"/>
      <c r="AV781" s="132"/>
      <c r="AW781" s="132"/>
      <c r="AX781" s="132"/>
      <c r="AY781" s="132"/>
      <c r="AZ781" s="132"/>
      <c r="BA781" s="132"/>
      <c r="BB781" s="132"/>
      <c r="BC781" s="132"/>
      <c r="BD781" s="132"/>
      <c r="BE781" s="132"/>
      <c r="BF781" s="132"/>
      <c r="BG781" s="132"/>
      <c r="BH781" s="132"/>
      <c r="BI781" s="132"/>
      <c r="BJ781" s="132"/>
      <c r="BK781" s="132"/>
      <c r="BL781" s="132"/>
      <c r="BM781" s="132"/>
      <c r="BN781" s="132"/>
    </row>
    <row r="782">
      <c r="A782" s="484" t="b">
        <v>0</v>
      </c>
      <c r="B782" s="161">
        <v>44617.0</v>
      </c>
      <c r="C782" s="162">
        <v>0.7226157407407408</v>
      </c>
      <c r="D782" s="166" t="s">
        <v>1097</v>
      </c>
      <c r="E782" s="432" t="s">
        <v>16</v>
      </c>
      <c r="F782" s="409" t="s">
        <v>136</v>
      </c>
      <c r="G782" s="165" t="s">
        <v>42</v>
      </c>
      <c r="H782" s="165" t="s">
        <v>1201</v>
      </c>
      <c r="I782" s="165" t="s">
        <v>1098</v>
      </c>
      <c r="J782" s="379" t="s">
        <v>674</v>
      </c>
      <c r="K782" s="433"/>
      <c r="L782" s="433"/>
      <c r="M782" s="433"/>
      <c r="N782" s="167"/>
      <c r="O782" s="254">
        <v>6.0</v>
      </c>
      <c r="P782" s="255">
        <v>5.0</v>
      </c>
      <c r="Q782" s="170"/>
      <c r="R782" s="171"/>
      <c r="S782" s="172"/>
      <c r="T782" s="173"/>
      <c r="U782" s="174"/>
      <c r="V782" s="175"/>
      <c r="W782" s="176"/>
      <c r="X782" s="176"/>
      <c r="Y782" s="182">
        <v>40.0</v>
      </c>
      <c r="Z782" s="178">
        <v>15.0</v>
      </c>
      <c r="AA782" s="179" t="s">
        <v>132</v>
      </c>
      <c r="AB782" s="419">
        <v>1.0</v>
      </c>
      <c r="AC782" s="181">
        <v>0.6564930555555556</v>
      </c>
      <c r="AD782" s="182" t="s">
        <v>140</v>
      </c>
      <c r="AE782" s="183" t="s">
        <v>132</v>
      </c>
      <c r="AF782" s="165" t="s">
        <v>166</v>
      </c>
      <c r="AG782" s="183">
        <v>1.28</v>
      </c>
      <c r="AH782" s="446">
        <v>53.57</v>
      </c>
      <c r="AI782" s="185">
        <v>15.0</v>
      </c>
      <c r="AJ782" s="183">
        <v>0.0</v>
      </c>
      <c r="AK782" s="186">
        <v>-0.85</v>
      </c>
      <c r="AL782" s="114"/>
      <c r="AM782" s="188">
        <f>AK782+AM775</f>
        <v>2072.09</v>
      </c>
      <c r="AN782" s="189">
        <f>IF(AM782&gt;AN775,AM782,AN775)</f>
        <v>2083.67</v>
      </c>
      <c r="AO782" s="189">
        <f>AM782-AN782</f>
        <v>-11.58</v>
      </c>
      <c r="AP782" s="190">
        <f>AO782/AN782</f>
        <v>-0.005557501908</v>
      </c>
      <c r="AQ782" s="191">
        <f>AK782/AI782</f>
        <v>-0.05666666667</v>
      </c>
      <c r="AR782" s="116"/>
      <c r="AS782" s="98"/>
      <c r="AT782" s="98"/>
      <c r="AU782" s="98"/>
      <c r="AV782" s="98"/>
      <c r="AW782" s="98"/>
      <c r="AX782" s="98"/>
      <c r="AY782" s="98"/>
      <c r="AZ782" s="98"/>
      <c r="BA782" s="98"/>
      <c r="BB782" s="98"/>
      <c r="BC782" s="98"/>
      <c r="BD782" s="98"/>
      <c r="BE782" s="98"/>
      <c r="BF782" s="98"/>
      <c r="BG782" s="98"/>
      <c r="BH782" s="98"/>
      <c r="BI782" s="98"/>
      <c r="BJ782" s="98"/>
      <c r="BK782" s="98"/>
      <c r="BL782" s="98"/>
      <c r="BM782" s="98"/>
      <c r="BN782" s="98"/>
    </row>
    <row r="783">
      <c r="A783" s="485" t="b">
        <v>0</v>
      </c>
      <c r="B783" s="128"/>
      <c r="C783" s="129"/>
      <c r="D783" s="291">
        <v>57588.65</v>
      </c>
      <c r="E783" s="131"/>
      <c r="F783" s="132"/>
      <c r="G783" s="132"/>
      <c r="H783" s="132" t="str">
        <f>VLOOKUP(H782,VALIDATION!F:G,2,false)</f>
        <v>621372570cf04c247406e05e</v>
      </c>
      <c r="I783" s="133">
        <v>1.71</v>
      </c>
      <c r="J783" s="395">
        <v>2.4</v>
      </c>
      <c r="K783" s="130"/>
      <c r="L783" s="130"/>
      <c r="M783" s="130"/>
      <c r="N783" s="195"/>
      <c r="O783" s="168">
        <v>7.0</v>
      </c>
      <c r="P783" s="169">
        <v>5.0</v>
      </c>
      <c r="Q783" s="305">
        <v>0.0</v>
      </c>
      <c r="R783" s="306">
        <v>0.0</v>
      </c>
      <c r="S783" s="198"/>
      <c r="T783" s="199"/>
      <c r="U783" s="200"/>
      <c r="V783" s="201"/>
      <c r="W783" s="202"/>
      <c r="X783" s="202"/>
      <c r="Y783" s="206">
        <v>0.0</v>
      </c>
      <c r="Z783" s="204">
        <v>0.0</v>
      </c>
      <c r="AA783" s="205" t="s">
        <v>133</v>
      </c>
      <c r="AB783" s="412">
        <v>2.0</v>
      </c>
      <c r="AC783" s="142">
        <v>0.6569097222222222</v>
      </c>
      <c r="AD783" s="206"/>
      <c r="AE783" s="207" t="s">
        <v>132</v>
      </c>
      <c r="AF783" s="133" t="s">
        <v>133</v>
      </c>
      <c r="AG783" s="207">
        <v>1.26</v>
      </c>
      <c r="AH783" s="449">
        <v>54.42</v>
      </c>
      <c r="AI783" s="146"/>
      <c r="AJ783" s="207"/>
      <c r="AK783" s="210"/>
      <c r="AL783" s="114"/>
      <c r="AM783" s="211"/>
      <c r="AN783" s="132"/>
      <c r="AO783" s="132"/>
      <c r="AP783" s="149"/>
      <c r="AQ783" s="150"/>
      <c r="AR783" s="149"/>
      <c r="AS783" s="132"/>
      <c r="AT783" s="132"/>
      <c r="AU783" s="132"/>
      <c r="AV783" s="132"/>
      <c r="AW783" s="132"/>
      <c r="AX783" s="132"/>
      <c r="AY783" s="132"/>
      <c r="AZ783" s="132"/>
      <c r="BA783" s="132"/>
      <c r="BB783" s="132"/>
      <c r="BC783" s="132"/>
      <c r="BD783" s="132"/>
      <c r="BE783" s="132"/>
      <c r="BF783" s="132"/>
      <c r="BG783" s="132"/>
      <c r="BH783" s="132"/>
      <c r="BI783" s="132"/>
      <c r="BJ783" s="132"/>
      <c r="BK783" s="132"/>
      <c r="BL783" s="132"/>
      <c r="BM783" s="132"/>
      <c r="BN783" s="132"/>
    </row>
    <row r="784">
      <c r="A784" s="484" t="b">
        <v>0</v>
      </c>
      <c r="B784" s="215"/>
      <c r="C784" s="216"/>
      <c r="D784" s="217"/>
      <c r="E784" s="218"/>
      <c r="F784" s="219"/>
      <c r="G784" s="219"/>
      <c r="H784" s="219"/>
      <c r="I784" s="237">
        <v>1.1285506E7</v>
      </c>
      <c r="J784" s="417">
        <v>8326656.0</v>
      </c>
      <c r="K784" s="217"/>
      <c r="L784" s="217"/>
      <c r="M784" s="217"/>
      <c r="N784" s="287"/>
      <c r="O784" s="221">
        <v>7.0</v>
      </c>
      <c r="P784" s="222">
        <v>5.0</v>
      </c>
      <c r="Q784" s="298">
        <v>3.0</v>
      </c>
      <c r="R784" s="299">
        <v>6.0</v>
      </c>
      <c r="S784" s="300">
        <v>6.0</v>
      </c>
      <c r="T784" s="301">
        <v>4.0</v>
      </c>
      <c r="U784" s="227"/>
      <c r="V784" s="228"/>
      <c r="W784" s="229"/>
      <c r="X784" s="229"/>
      <c r="Y784" s="540"/>
      <c r="Z784" s="599"/>
      <c r="AA784" s="549"/>
      <c r="AB784" s="233"/>
      <c r="AC784" s="234"/>
      <c r="AD784" s="235" t="s">
        <v>142</v>
      </c>
      <c r="AE784" s="236"/>
      <c r="AF784" s="237"/>
      <c r="AG784" s="236"/>
      <c r="AH784" s="463"/>
      <c r="AI784" s="390"/>
      <c r="AJ784" s="236"/>
      <c r="AK784" s="391"/>
      <c r="AL784" s="114"/>
      <c r="AM784" s="278"/>
      <c r="AN784" s="98"/>
      <c r="AO784" s="98"/>
      <c r="AP784" s="116"/>
      <c r="AQ784" s="117"/>
      <c r="AR784" s="116"/>
      <c r="AS784" s="98"/>
      <c r="AT784" s="98"/>
      <c r="AU784" s="98"/>
      <c r="AV784" s="98"/>
      <c r="AW784" s="98"/>
      <c r="AX784" s="98"/>
      <c r="AY784" s="98"/>
      <c r="AZ784" s="98"/>
      <c r="BA784" s="98"/>
      <c r="BB784" s="98"/>
      <c r="BC784" s="98"/>
      <c r="BD784" s="98"/>
      <c r="BE784" s="98"/>
      <c r="BF784" s="98"/>
      <c r="BG784" s="98"/>
      <c r="BH784" s="98"/>
      <c r="BI784" s="98"/>
      <c r="BJ784" s="98"/>
      <c r="BK784" s="98"/>
      <c r="BL784" s="98"/>
      <c r="BM784" s="98"/>
      <c r="BN784" s="98"/>
    </row>
    <row r="785">
      <c r="A785" s="485" t="b">
        <v>0</v>
      </c>
      <c r="B785" s="247">
        <v>44617.0</v>
      </c>
      <c r="C785" s="248">
        <v>0.7500462962962963</v>
      </c>
      <c r="D785" s="249" t="s">
        <v>1218</v>
      </c>
      <c r="E785" s="517" t="s">
        <v>16</v>
      </c>
      <c r="F785" s="415" t="s">
        <v>136</v>
      </c>
      <c r="G785" s="251" t="s">
        <v>42</v>
      </c>
      <c r="H785" s="251" t="s">
        <v>298</v>
      </c>
      <c r="I785" s="251" t="s">
        <v>1219</v>
      </c>
      <c r="J785" s="251" t="s">
        <v>1220</v>
      </c>
      <c r="K785" s="249" t="s">
        <v>1219</v>
      </c>
      <c r="L785" s="249"/>
      <c r="M785" s="249"/>
      <c r="N785" s="253"/>
      <c r="O785" s="254">
        <v>3.0</v>
      </c>
      <c r="P785" s="255">
        <v>0.0</v>
      </c>
      <c r="Q785" s="170"/>
      <c r="R785" s="171"/>
      <c r="S785" s="172"/>
      <c r="T785" s="173"/>
      <c r="U785" s="174"/>
      <c r="V785" s="175"/>
      <c r="W785" s="176"/>
      <c r="X785" s="176"/>
      <c r="Y785" s="556"/>
      <c r="Z785" s="603"/>
      <c r="AA785" s="257" t="s">
        <v>132</v>
      </c>
      <c r="AB785" s="401"/>
      <c r="AC785" s="259">
        <v>0.7325925925925926</v>
      </c>
      <c r="AD785" s="260" t="s">
        <v>140</v>
      </c>
      <c r="AE785" s="261" t="s">
        <v>132</v>
      </c>
      <c r="AF785" s="251" t="s">
        <v>166</v>
      </c>
      <c r="AG785" s="261">
        <v>1.07</v>
      </c>
      <c r="AH785" s="464">
        <v>28.57</v>
      </c>
      <c r="AI785" s="263">
        <v>2.0</v>
      </c>
      <c r="AJ785" s="261">
        <v>0.0</v>
      </c>
      <c r="AK785" s="264">
        <v>-2.0</v>
      </c>
      <c r="AL785" s="114"/>
      <c r="AM785" s="265">
        <f>AK785+AM782</f>
        <v>2070.09</v>
      </c>
      <c r="AN785" s="266">
        <f>IF(AM785&gt;AN782,AM785,AN782)</f>
        <v>2083.67</v>
      </c>
      <c r="AO785" s="266">
        <f>AM785-AN785</f>
        <v>-13.58</v>
      </c>
      <c r="AP785" s="267">
        <f>AO785/AN785</f>
        <v>-0.006517346797</v>
      </c>
      <c r="AQ785" s="268">
        <f>AK785/AI785</f>
        <v>-1</v>
      </c>
      <c r="AR785" s="149"/>
      <c r="AS785" s="132"/>
      <c r="AT785" s="132"/>
      <c r="AU785" s="132"/>
      <c r="AV785" s="132"/>
      <c r="AW785" s="132"/>
      <c r="AX785" s="132"/>
      <c r="AY785" s="132"/>
      <c r="AZ785" s="132"/>
      <c r="BA785" s="132"/>
      <c r="BB785" s="132"/>
      <c r="BC785" s="132"/>
      <c r="BD785" s="132"/>
      <c r="BE785" s="132"/>
      <c r="BF785" s="132"/>
      <c r="BG785" s="132"/>
      <c r="BH785" s="132"/>
      <c r="BI785" s="132"/>
      <c r="BJ785" s="132"/>
      <c r="BK785" s="132"/>
      <c r="BL785" s="132"/>
      <c r="BM785" s="132"/>
      <c r="BN785" s="132"/>
    </row>
    <row r="786">
      <c r="A786" s="484" t="b">
        <v>0</v>
      </c>
      <c r="B786" s="215"/>
      <c r="C786" s="216"/>
      <c r="D786" s="217"/>
      <c r="E786" s="218"/>
      <c r="F786" s="219"/>
      <c r="G786" s="219"/>
      <c r="H786" s="98" t="str">
        <f>VLOOKUP(H785,VALIDATION!F:G,2,false)</f>
        <v>621372360cf04c247406e052</v>
      </c>
      <c r="I786" s="237"/>
      <c r="J786" s="219"/>
      <c r="K786" s="217"/>
      <c r="L786" s="217"/>
      <c r="M786" s="217"/>
      <c r="N786" s="287"/>
      <c r="O786" s="221">
        <v>6.0</v>
      </c>
      <c r="P786" s="222">
        <v>3.0</v>
      </c>
      <c r="Q786" s="223"/>
      <c r="R786" s="224"/>
      <c r="S786" s="225"/>
      <c r="T786" s="226"/>
      <c r="U786" s="227"/>
      <c r="V786" s="228"/>
      <c r="W786" s="229"/>
      <c r="X786" s="229"/>
      <c r="Y786" s="235"/>
      <c r="Z786" s="482"/>
      <c r="AA786" s="479"/>
      <c r="AB786" s="233"/>
      <c r="AC786" s="234"/>
      <c r="AD786" s="235" t="s">
        <v>142</v>
      </c>
      <c r="AE786" s="236"/>
      <c r="AF786" s="237"/>
      <c r="AG786" s="236"/>
      <c r="AH786" s="463"/>
      <c r="AI786" s="390"/>
      <c r="AJ786" s="236"/>
      <c r="AK786" s="391"/>
      <c r="AL786" s="114"/>
      <c r="AM786" s="278"/>
      <c r="AN786" s="98"/>
      <c r="AO786" s="98"/>
      <c r="AP786" s="116"/>
      <c r="AQ786" s="117"/>
      <c r="AR786" s="116"/>
      <c r="AS786" s="98"/>
      <c r="AT786" s="98"/>
      <c r="AU786" s="98"/>
      <c r="AV786" s="98"/>
      <c r="AW786" s="98"/>
      <c r="AX786" s="98"/>
      <c r="AY786" s="98"/>
      <c r="AZ786" s="98"/>
      <c r="BA786" s="98"/>
      <c r="BB786" s="98"/>
      <c r="BC786" s="98"/>
      <c r="BD786" s="98"/>
      <c r="BE786" s="98"/>
      <c r="BF786" s="98"/>
      <c r="BG786" s="98"/>
      <c r="BH786" s="98"/>
      <c r="BI786" s="98"/>
      <c r="BJ786" s="98"/>
      <c r="BK786" s="98"/>
      <c r="BL786" s="98"/>
      <c r="BM786" s="98"/>
      <c r="BN786" s="98"/>
    </row>
    <row r="787">
      <c r="A787" s="485" t="b">
        <v>0</v>
      </c>
      <c r="B787" s="247">
        <v>44617.0</v>
      </c>
      <c r="C787" s="248">
        <v>0.7653587962962963</v>
      </c>
      <c r="D787" s="252" t="s">
        <v>1221</v>
      </c>
      <c r="E787" s="517" t="s">
        <v>16</v>
      </c>
      <c r="F787" s="415" t="s">
        <v>136</v>
      </c>
      <c r="G787" s="251" t="s">
        <v>42</v>
      </c>
      <c r="H787" s="251" t="s">
        <v>764</v>
      </c>
      <c r="I787" s="251" t="s">
        <v>233</v>
      </c>
      <c r="J787" s="358" t="s">
        <v>879</v>
      </c>
      <c r="K787" s="251" t="s">
        <v>233</v>
      </c>
      <c r="L787" s="251"/>
      <c r="M787" s="251"/>
      <c r="N787" s="253"/>
      <c r="O787" s="254">
        <v>4.0</v>
      </c>
      <c r="P787" s="255">
        <v>1.0</v>
      </c>
      <c r="Q787" s="170"/>
      <c r="R787" s="171"/>
      <c r="S787" s="172"/>
      <c r="T787" s="173"/>
      <c r="U787" s="174"/>
      <c r="V787" s="175"/>
      <c r="W787" s="176"/>
      <c r="X787" s="176"/>
      <c r="Y787" s="260">
        <v>0.0</v>
      </c>
      <c r="Z787" s="256">
        <v>0.0</v>
      </c>
      <c r="AA787" s="257" t="s">
        <v>132</v>
      </c>
      <c r="AB787" s="407">
        <v>1.0</v>
      </c>
      <c r="AC787" s="259">
        <v>0.7378819444444444</v>
      </c>
      <c r="AD787" s="260" t="s">
        <v>140</v>
      </c>
      <c r="AE787" s="261" t="s">
        <v>132</v>
      </c>
      <c r="AF787" s="251" t="s">
        <v>166</v>
      </c>
      <c r="AG787" s="261">
        <v>1.41</v>
      </c>
      <c r="AH787" s="464">
        <v>17.21</v>
      </c>
      <c r="AI787" s="263">
        <v>7.06</v>
      </c>
      <c r="AJ787" s="261">
        <v>0.0</v>
      </c>
      <c r="AK787" s="264">
        <v>-0.25</v>
      </c>
      <c r="AL787" s="114"/>
      <c r="AM787" s="265">
        <f>AK787+AM785</f>
        <v>2069.84</v>
      </c>
      <c r="AN787" s="266">
        <f>IF(AM787&gt;AN785,AM787,AN785)</f>
        <v>2083.67</v>
      </c>
      <c r="AO787" s="266">
        <f>AM787-AN787</f>
        <v>-13.83</v>
      </c>
      <c r="AP787" s="267">
        <f>AO787/AN787</f>
        <v>-0.006637327408</v>
      </c>
      <c r="AQ787" s="268">
        <f>AK787/AI787</f>
        <v>-0.03541076487</v>
      </c>
      <c r="AR787" s="149"/>
      <c r="AS787" s="132"/>
      <c r="AT787" s="132"/>
      <c r="AU787" s="132"/>
      <c r="AV787" s="132"/>
      <c r="AW787" s="132"/>
      <c r="AX787" s="132"/>
      <c r="AY787" s="132"/>
      <c r="AZ787" s="132"/>
      <c r="BA787" s="132"/>
      <c r="BB787" s="132"/>
      <c r="BC787" s="132"/>
      <c r="BD787" s="132"/>
      <c r="BE787" s="132"/>
      <c r="BF787" s="132"/>
      <c r="BG787" s="132"/>
      <c r="BH787" s="132"/>
      <c r="BI787" s="132"/>
      <c r="BJ787" s="132"/>
      <c r="BK787" s="132"/>
      <c r="BL787" s="132"/>
      <c r="BM787" s="132"/>
      <c r="BN787" s="132"/>
    </row>
    <row r="788">
      <c r="A788" s="484" t="b">
        <v>0</v>
      </c>
      <c r="B788" s="94"/>
      <c r="C788" s="95"/>
      <c r="D788" s="344">
        <v>669.88</v>
      </c>
      <c r="E788" s="97"/>
      <c r="F788" s="98"/>
      <c r="G788" s="98"/>
      <c r="H788" s="98" t="str">
        <f>VLOOKUP(H787,VALIDATION!F:G,2,false)</f>
        <v>6213725e0cf04c247406e062</v>
      </c>
      <c r="I788" s="99">
        <v>2.44</v>
      </c>
      <c r="J788" s="396">
        <v>1.7</v>
      </c>
      <c r="K788" s="96"/>
      <c r="L788" s="96"/>
      <c r="M788" s="96"/>
      <c r="N788" s="270"/>
      <c r="O788" s="168">
        <v>5.0</v>
      </c>
      <c r="P788" s="169">
        <v>1.0</v>
      </c>
      <c r="Q788" s="196"/>
      <c r="R788" s="197"/>
      <c r="S788" s="198"/>
      <c r="T788" s="199"/>
      <c r="U788" s="200"/>
      <c r="V788" s="201"/>
      <c r="W788" s="202"/>
      <c r="X788" s="202"/>
      <c r="Y788" s="273">
        <v>0.0</v>
      </c>
      <c r="Z788" s="271">
        <v>0.0</v>
      </c>
      <c r="AA788" s="272" t="s">
        <v>133</v>
      </c>
      <c r="AB788" s="413">
        <v>2.0</v>
      </c>
      <c r="AC788" s="108">
        <v>0.739537037037037</v>
      </c>
      <c r="AD788" s="273"/>
      <c r="AE788" s="274" t="s">
        <v>132</v>
      </c>
      <c r="AF788" s="99" t="s">
        <v>133</v>
      </c>
      <c r="AG788" s="274">
        <v>1.39</v>
      </c>
      <c r="AH788" s="411">
        <v>17.46</v>
      </c>
      <c r="AI788" s="112"/>
      <c r="AJ788" s="274"/>
      <c r="AK788" s="277"/>
      <c r="AL788" s="114"/>
      <c r="AM788" s="278"/>
      <c r="AN788" s="98"/>
      <c r="AO788" s="98"/>
      <c r="AP788" s="116"/>
      <c r="AQ788" s="117"/>
      <c r="AR788" s="116"/>
      <c r="AS788" s="98"/>
      <c r="AT788" s="98"/>
      <c r="AU788" s="98"/>
      <c r="AV788" s="98"/>
      <c r="AW788" s="98"/>
      <c r="AX788" s="98"/>
      <c r="AY788" s="98"/>
      <c r="AZ788" s="98"/>
      <c r="BA788" s="98"/>
      <c r="BB788" s="98"/>
      <c r="BC788" s="98"/>
      <c r="BD788" s="98"/>
      <c r="BE788" s="98"/>
      <c r="BF788" s="98"/>
      <c r="BG788" s="98"/>
      <c r="BH788" s="98"/>
      <c r="BI788" s="98"/>
      <c r="BJ788" s="98"/>
      <c r="BK788" s="98"/>
      <c r="BL788" s="98"/>
      <c r="BM788" s="98"/>
      <c r="BN788" s="98"/>
    </row>
    <row r="789">
      <c r="A789" s="485" t="b">
        <v>0</v>
      </c>
      <c r="B789" s="313"/>
      <c r="C789" s="314"/>
      <c r="D789" s="315"/>
      <c r="E789" s="316"/>
      <c r="F789" s="317"/>
      <c r="G789" s="317"/>
      <c r="H789" s="317"/>
      <c r="I789" s="328">
        <v>8427047.0</v>
      </c>
      <c r="J789" s="382">
        <v>2249345.0</v>
      </c>
      <c r="K789" s="315"/>
      <c r="L789" s="315"/>
      <c r="M789" s="315"/>
      <c r="N789" s="383"/>
      <c r="O789" s="221">
        <v>6.0</v>
      </c>
      <c r="P789" s="222">
        <v>2.0</v>
      </c>
      <c r="Q789" s="298">
        <v>6.0</v>
      </c>
      <c r="R789" s="299">
        <v>2.0</v>
      </c>
      <c r="S789" s="225"/>
      <c r="T789" s="226"/>
      <c r="U789" s="227"/>
      <c r="V789" s="228"/>
      <c r="W789" s="229"/>
      <c r="X789" s="229"/>
      <c r="Y789" s="609"/>
      <c r="Z789" s="610"/>
      <c r="AA789" s="611"/>
      <c r="AB789" s="343"/>
      <c r="AC789" s="326"/>
      <c r="AD789" s="322" t="s">
        <v>142</v>
      </c>
      <c r="AE789" s="327"/>
      <c r="AF789" s="328"/>
      <c r="AG789" s="327"/>
      <c r="AH789" s="444"/>
      <c r="AI789" s="384"/>
      <c r="AJ789" s="327"/>
      <c r="AK789" s="385"/>
      <c r="AL789" s="114"/>
      <c r="AM789" s="211"/>
      <c r="AN789" s="132"/>
      <c r="AO789" s="132"/>
      <c r="AP789" s="149"/>
      <c r="AQ789" s="150"/>
      <c r="AR789" s="149"/>
      <c r="AS789" s="132"/>
      <c r="AT789" s="132"/>
      <c r="AU789" s="132"/>
      <c r="AV789" s="132"/>
      <c r="AW789" s="132"/>
      <c r="AX789" s="132"/>
      <c r="AY789" s="132"/>
      <c r="AZ789" s="132"/>
      <c r="BA789" s="132"/>
      <c r="BB789" s="132"/>
      <c r="BC789" s="132"/>
      <c r="BD789" s="132"/>
      <c r="BE789" s="132"/>
      <c r="BF789" s="132"/>
      <c r="BG789" s="132"/>
      <c r="BH789" s="132"/>
      <c r="BI789" s="132"/>
      <c r="BJ789" s="132"/>
      <c r="BK789" s="132"/>
      <c r="BL789" s="132"/>
      <c r="BM789" s="132"/>
      <c r="BN789" s="132"/>
    </row>
    <row r="790">
      <c r="A790" s="484" t="b">
        <v>0</v>
      </c>
      <c r="B790" s="161">
        <v>44617.0</v>
      </c>
      <c r="C790" s="162">
        <v>0.7953935185185185</v>
      </c>
      <c r="D790" s="166" t="s">
        <v>1222</v>
      </c>
      <c r="E790" s="432" t="s">
        <v>16</v>
      </c>
      <c r="F790" s="409" t="s">
        <v>136</v>
      </c>
      <c r="G790" s="409"/>
      <c r="H790" s="165" t="s">
        <v>312</v>
      </c>
      <c r="I790" s="165" t="s">
        <v>263</v>
      </c>
      <c r="J790" s="379" t="s">
        <v>384</v>
      </c>
      <c r="K790" s="165" t="s">
        <v>263</v>
      </c>
      <c r="L790" s="165"/>
      <c r="M790" s="165"/>
      <c r="N790" s="336" t="s">
        <v>1223</v>
      </c>
      <c r="O790" s="254">
        <v>5.0</v>
      </c>
      <c r="P790" s="255">
        <v>4.0</v>
      </c>
      <c r="Q790" s="170"/>
      <c r="R790" s="171"/>
      <c r="S790" s="172"/>
      <c r="T790" s="173"/>
      <c r="U790" s="174"/>
      <c r="V790" s="175"/>
      <c r="W790" s="176"/>
      <c r="X790" s="176"/>
      <c r="Y790" s="182">
        <v>0.0</v>
      </c>
      <c r="Z790" s="178">
        <v>30.0</v>
      </c>
      <c r="AA790" s="179" t="s">
        <v>133</v>
      </c>
      <c r="AB790" s="419">
        <v>1.0</v>
      </c>
      <c r="AC790" s="181">
        <v>0.6893634259259259</v>
      </c>
      <c r="AD790" s="182" t="s">
        <v>140</v>
      </c>
      <c r="AE790" s="183" t="s">
        <v>133</v>
      </c>
      <c r="AF790" s="165" t="s">
        <v>166</v>
      </c>
      <c r="AG790" s="183">
        <v>1.51</v>
      </c>
      <c r="AH790" s="446">
        <v>3.75</v>
      </c>
      <c r="AI790" s="185">
        <v>9.4</v>
      </c>
      <c r="AJ790" s="183">
        <v>0.0</v>
      </c>
      <c r="AK790" s="186">
        <v>-0.28</v>
      </c>
      <c r="AL790" s="114"/>
      <c r="AM790" s="188">
        <f>AK790+AM787</f>
        <v>2069.56</v>
      </c>
      <c r="AN790" s="189">
        <f>IF(AM790&gt;AN787,AM790,AN787)</f>
        <v>2083.67</v>
      </c>
      <c r="AO790" s="189">
        <f>AM790-AN790</f>
        <v>-14.11</v>
      </c>
      <c r="AP790" s="190">
        <f>AO790/AN790</f>
        <v>-0.006771705692</v>
      </c>
      <c r="AQ790" s="191">
        <f>AK790/AI790</f>
        <v>-0.02978723404</v>
      </c>
      <c r="AR790" s="116"/>
      <c r="AS790" s="98"/>
      <c r="AT790" s="98"/>
      <c r="AU790" s="98"/>
      <c r="AV790" s="98"/>
      <c r="AW790" s="98"/>
      <c r="AX790" s="98"/>
      <c r="AY790" s="98"/>
      <c r="AZ790" s="98"/>
      <c r="BA790" s="98"/>
      <c r="BB790" s="98"/>
      <c r="BC790" s="98"/>
      <c r="BD790" s="98"/>
      <c r="BE790" s="98"/>
      <c r="BF790" s="98"/>
      <c r="BG790" s="98"/>
      <c r="BH790" s="98"/>
      <c r="BI790" s="98"/>
      <c r="BJ790" s="98"/>
      <c r="BK790" s="98"/>
      <c r="BL790" s="98"/>
      <c r="BM790" s="98"/>
      <c r="BN790" s="98"/>
    </row>
    <row r="791">
      <c r="A791" s="485" t="b">
        <v>0</v>
      </c>
      <c r="B791" s="128"/>
      <c r="C791" s="129"/>
      <c r="D791" s="291">
        <v>106672.12</v>
      </c>
      <c r="E791" s="131"/>
      <c r="F791" s="132"/>
      <c r="G791" s="132"/>
      <c r="H791" s="132" t="str">
        <f>VLOOKUP(H790,VALIDATION!F:G,2,false)</f>
        <v>621372420cf04c247406e056</v>
      </c>
      <c r="I791" s="133">
        <v>3.1</v>
      </c>
      <c r="J791" s="395">
        <v>1.48</v>
      </c>
      <c r="K791" s="130"/>
      <c r="L791" s="130"/>
      <c r="M791" s="130"/>
      <c r="N791" s="195"/>
      <c r="O791" s="168">
        <v>5.0</v>
      </c>
      <c r="P791" s="169">
        <v>4.0</v>
      </c>
      <c r="Q791" s="196"/>
      <c r="R791" s="197"/>
      <c r="S791" s="198"/>
      <c r="T791" s="199"/>
      <c r="U791" s="200"/>
      <c r="V791" s="201"/>
      <c r="W791" s="202"/>
      <c r="X791" s="202"/>
      <c r="Y791" s="206">
        <v>15.0</v>
      </c>
      <c r="Z791" s="204">
        <v>40.0</v>
      </c>
      <c r="AA791" s="205" t="s">
        <v>133</v>
      </c>
      <c r="AB791" s="412">
        <v>2.0</v>
      </c>
      <c r="AC791" s="142">
        <v>0.6896064814814815</v>
      </c>
      <c r="AD791" s="206" t="s">
        <v>140</v>
      </c>
      <c r="AE791" s="207" t="s">
        <v>133</v>
      </c>
      <c r="AF791" s="133" t="s">
        <v>166</v>
      </c>
      <c r="AG791" s="207">
        <v>1.5</v>
      </c>
      <c r="AH791" s="449">
        <v>15.0</v>
      </c>
      <c r="AI791" s="146"/>
      <c r="AJ791" s="207"/>
      <c r="AK791" s="210"/>
      <c r="AL791" s="114"/>
      <c r="AM791" s="211"/>
      <c r="AN791" s="132"/>
      <c r="AO791" s="132"/>
      <c r="AP791" s="149"/>
      <c r="AQ791" s="150"/>
      <c r="AR791" s="149"/>
      <c r="AS791" s="132"/>
      <c r="AT791" s="132"/>
      <c r="AU791" s="132"/>
      <c r="AV791" s="132"/>
      <c r="AW791" s="132"/>
      <c r="AX791" s="132"/>
      <c r="AY791" s="132"/>
      <c r="AZ791" s="132"/>
      <c r="BA791" s="132"/>
      <c r="BB791" s="132"/>
      <c r="BC791" s="132"/>
      <c r="BD791" s="132"/>
      <c r="BE791" s="132"/>
      <c r="BF791" s="132"/>
      <c r="BG791" s="132"/>
      <c r="BH791" s="132"/>
      <c r="BI791" s="132"/>
      <c r="BJ791" s="132"/>
      <c r="BK791" s="132"/>
      <c r="BL791" s="132"/>
      <c r="BM791" s="132"/>
      <c r="BN791" s="132"/>
    </row>
    <row r="792">
      <c r="A792" s="484" t="b">
        <v>0</v>
      </c>
      <c r="B792" s="94"/>
      <c r="C792" s="95"/>
      <c r="D792" s="96"/>
      <c r="E792" s="97"/>
      <c r="F792" s="98"/>
      <c r="G792" s="98"/>
      <c r="H792" s="98"/>
      <c r="I792" s="99">
        <v>7032143.0</v>
      </c>
      <c r="J792" s="396">
        <v>1.9924829E7</v>
      </c>
      <c r="K792" s="96"/>
      <c r="L792" s="96"/>
      <c r="M792" s="96"/>
      <c r="N792" s="270"/>
      <c r="O792" s="168">
        <v>5.0</v>
      </c>
      <c r="P792" s="169">
        <v>5.0</v>
      </c>
      <c r="Q792" s="196"/>
      <c r="R792" s="197"/>
      <c r="S792" s="198"/>
      <c r="T792" s="199"/>
      <c r="U792" s="200"/>
      <c r="V792" s="201"/>
      <c r="W792" s="202"/>
      <c r="X792" s="202"/>
      <c r="Y792" s="273">
        <v>0.0</v>
      </c>
      <c r="Z792" s="271">
        <v>0.0</v>
      </c>
      <c r="AA792" s="272" t="s">
        <v>132</v>
      </c>
      <c r="AB792" s="413">
        <v>3.0</v>
      </c>
      <c r="AC792" s="108">
        <v>0.69</v>
      </c>
      <c r="AD792" s="273" t="s">
        <v>179</v>
      </c>
      <c r="AE792" s="274" t="s">
        <v>133</v>
      </c>
      <c r="AF792" s="99" t="s">
        <v>133</v>
      </c>
      <c r="AG792" s="274">
        <v>1.48</v>
      </c>
      <c r="AH792" s="411">
        <v>19.03</v>
      </c>
      <c r="AI792" s="112"/>
      <c r="AJ792" s="110"/>
      <c r="AK792" s="113"/>
      <c r="AL792" s="114"/>
      <c r="AM792" s="278"/>
      <c r="AN792" s="98"/>
      <c r="AO792" s="98"/>
      <c r="AP792" s="116"/>
      <c r="AQ792" s="117"/>
      <c r="AR792" s="116"/>
      <c r="AS792" s="98"/>
      <c r="AT792" s="98"/>
      <c r="AU792" s="98"/>
      <c r="AV792" s="98"/>
      <c r="AW792" s="98"/>
      <c r="AX792" s="98"/>
      <c r="AY792" s="98"/>
      <c r="AZ792" s="98"/>
      <c r="BA792" s="98"/>
      <c r="BB792" s="98"/>
      <c r="BC792" s="98"/>
      <c r="BD792" s="98"/>
      <c r="BE792" s="98"/>
      <c r="BF792" s="98"/>
      <c r="BG792" s="98"/>
      <c r="BH792" s="98"/>
      <c r="BI792" s="98"/>
      <c r="BJ792" s="98"/>
      <c r="BK792" s="98"/>
      <c r="BL792" s="98"/>
      <c r="BM792" s="98"/>
      <c r="BN792" s="98"/>
    </row>
    <row r="793">
      <c r="A793" s="485" t="b">
        <v>0</v>
      </c>
      <c r="B793" s="313"/>
      <c r="C793" s="314"/>
      <c r="D793" s="315"/>
      <c r="E793" s="316"/>
      <c r="F793" s="317"/>
      <c r="G793" s="317"/>
      <c r="H793" s="317"/>
      <c r="I793" s="328"/>
      <c r="J793" s="382"/>
      <c r="K793" s="315"/>
      <c r="L793" s="315"/>
      <c r="M793" s="315"/>
      <c r="N793" s="383"/>
      <c r="O793" s="221">
        <v>6.0</v>
      </c>
      <c r="P793" s="222">
        <v>7.0</v>
      </c>
      <c r="Q793" s="298">
        <v>7.0</v>
      </c>
      <c r="R793" s="299">
        <v>6.0</v>
      </c>
      <c r="S793" s="300">
        <v>7.0</v>
      </c>
      <c r="T793" s="301">
        <v>6.0</v>
      </c>
      <c r="U793" s="227"/>
      <c r="V793" s="228"/>
      <c r="W793" s="229"/>
      <c r="X793" s="229"/>
      <c r="Y793" s="322"/>
      <c r="Z793" s="493"/>
      <c r="AA793" s="418"/>
      <c r="AB793" s="509"/>
      <c r="AC793" s="510"/>
      <c r="AD793" s="322" t="s">
        <v>142</v>
      </c>
      <c r="AE793" s="331"/>
      <c r="AF793" s="328"/>
      <c r="AG793" s="331"/>
      <c r="AH793" s="490"/>
      <c r="AI793" s="384"/>
      <c r="AJ793" s="327"/>
      <c r="AK793" s="385"/>
      <c r="AL793" s="114"/>
      <c r="AM793" s="211"/>
      <c r="AN793" s="132"/>
      <c r="AO793" s="132"/>
      <c r="AP793" s="149"/>
      <c r="AQ793" s="150"/>
      <c r="AR793" s="149"/>
      <c r="AS793" s="132"/>
      <c r="AT793" s="132"/>
      <c r="AU793" s="132"/>
      <c r="AV793" s="132"/>
      <c r="AW793" s="132"/>
      <c r="AX793" s="132"/>
      <c r="AY793" s="132"/>
      <c r="AZ793" s="132"/>
      <c r="BA793" s="132"/>
      <c r="BB793" s="132"/>
      <c r="BC793" s="132"/>
      <c r="BD793" s="132"/>
      <c r="BE793" s="132"/>
      <c r="BF793" s="132"/>
      <c r="BG793" s="132"/>
      <c r="BH793" s="132"/>
      <c r="BI793" s="132"/>
      <c r="BJ793" s="132"/>
      <c r="BK793" s="132"/>
      <c r="BL793" s="132"/>
      <c r="BM793" s="132"/>
      <c r="BN793" s="132"/>
    </row>
    <row r="794">
      <c r="A794" s="484" t="b">
        <v>0</v>
      </c>
      <c r="B794" s="161">
        <v>44617.0</v>
      </c>
      <c r="C794" s="162">
        <v>0.7953935185185185</v>
      </c>
      <c r="D794" s="166" t="s">
        <v>1222</v>
      </c>
      <c r="E794" s="432" t="s">
        <v>16</v>
      </c>
      <c r="F794" s="409" t="s">
        <v>136</v>
      </c>
      <c r="G794" s="165" t="s">
        <v>42</v>
      </c>
      <c r="H794" s="165" t="s">
        <v>312</v>
      </c>
      <c r="I794" s="165" t="s">
        <v>263</v>
      </c>
      <c r="J794" s="379" t="s">
        <v>384</v>
      </c>
      <c r="K794" s="165" t="s">
        <v>263</v>
      </c>
      <c r="L794" s="99"/>
      <c r="M794" s="99"/>
      <c r="N794" s="270"/>
      <c r="O794" s="168">
        <v>6.0</v>
      </c>
      <c r="P794" s="169">
        <v>6.0</v>
      </c>
      <c r="Q794" s="196"/>
      <c r="R794" s="197"/>
      <c r="S794" s="198"/>
      <c r="T794" s="199"/>
      <c r="U794" s="200"/>
      <c r="V794" s="201"/>
      <c r="W794" s="202"/>
      <c r="X794" s="202"/>
      <c r="Y794" s="273">
        <v>4.0</v>
      </c>
      <c r="Z794" s="271">
        <v>5.0</v>
      </c>
      <c r="AA794" s="272" t="s">
        <v>133</v>
      </c>
      <c r="AB794" s="413">
        <v>4.0</v>
      </c>
      <c r="AC794" s="108">
        <v>0.7009953703703704</v>
      </c>
      <c r="AD794" s="273" t="s">
        <v>140</v>
      </c>
      <c r="AE794" s="274" t="s">
        <v>133</v>
      </c>
      <c r="AF794" s="99" t="s">
        <v>166</v>
      </c>
      <c r="AG794" s="274">
        <v>1.27</v>
      </c>
      <c r="AH794" s="411">
        <v>18.51</v>
      </c>
      <c r="AI794" s="276">
        <v>7.5</v>
      </c>
      <c r="AJ794" s="274">
        <v>0.0</v>
      </c>
      <c r="AK794" s="277">
        <v>-2.96</v>
      </c>
      <c r="AL794" s="114"/>
      <c r="AM794" s="188">
        <f>AK794+AM790</f>
        <v>2066.6</v>
      </c>
      <c r="AN794" s="189">
        <f>IF(AM794&gt;AN790,AM794,AN790)</f>
        <v>2083.67</v>
      </c>
      <c r="AO794" s="189">
        <f>AM794-AN794</f>
        <v>-17.07</v>
      </c>
      <c r="AP794" s="190">
        <f>AO794/AN794</f>
        <v>-0.008192276128</v>
      </c>
      <c r="AQ794" s="191">
        <f>AK794/AI794</f>
        <v>-0.3946666667</v>
      </c>
      <c r="AR794" s="116"/>
      <c r="AS794" s="98"/>
      <c r="AT794" s="98"/>
      <c r="AU794" s="98"/>
      <c r="AV794" s="98"/>
      <c r="AW794" s="98"/>
      <c r="AX794" s="98"/>
      <c r="AY794" s="98"/>
      <c r="AZ794" s="98"/>
      <c r="BA794" s="98"/>
      <c r="BB794" s="98"/>
      <c r="BC794" s="98"/>
      <c r="BD794" s="98"/>
      <c r="BE794" s="98"/>
      <c r="BF794" s="98"/>
      <c r="BG794" s="98"/>
      <c r="BH794" s="98"/>
      <c r="BI794" s="98"/>
      <c r="BJ794" s="98"/>
      <c r="BK794" s="98"/>
      <c r="BL794" s="98"/>
      <c r="BM794" s="98"/>
      <c r="BN794" s="98"/>
    </row>
    <row r="795">
      <c r="A795" s="485" t="b">
        <v>0</v>
      </c>
      <c r="B795" s="128"/>
      <c r="C795" s="129"/>
      <c r="D795" s="291">
        <v>106672.12</v>
      </c>
      <c r="E795" s="131"/>
      <c r="F795" s="132"/>
      <c r="G795" s="132"/>
      <c r="H795" s="132" t="str">
        <f>VLOOKUP(H794,VALIDATION!F:G,2,false)</f>
        <v>621372420cf04c247406e056</v>
      </c>
      <c r="I795" s="133">
        <v>3.1</v>
      </c>
      <c r="J795" s="395">
        <v>1.48</v>
      </c>
      <c r="K795" s="130"/>
      <c r="L795" s="130"/>
      <c r="M795" s="130"/>
      <c r="N795" s="195"/>
      <c r="O795" s="168">
        <v>6.0</v>
      </c>
      <c r="P795" s="169">
        <v>6.0</v>
      </c>
      <c r="Q795" s="196"/>
      <c r="R795" s="197"/>
      <c r="S795" s="198"/>
      <c r="T795" s="199"/>
      <c r="U795" s="200"/>
      <c r="V795" s="201"/>
      <c r="W795" s="202"/>
      <c r="X795" s="202"/>
      <c r="Y795" s="206">
        <v>5.0</v>
      </c>
      <c r="Z795" s="204">
        <v>6.0</v>
      </c>
      <c r="AA795" s="205" t="s">
        <v>132</v>
      </c>
      <c r="AB795" s="412">
        <v>5.0</v>
      </c>
      <c r="AC795" s="142">
        <v>0.7021875</v>
      </c>
      <c r="AD795" s="206" t="s">
        <v>140</v>
      </c>
      <c r="AE795" s="207" t="s">
        <v>133</v>
      </c>
      <c r="AF795" s="133" t="s">
        <v>166</v>
      </c>
      <c r="AG795" s="207">
        <v>1.36</v>
      </c>
      <c r="AH795" s="449">
        <v>6.94</v>
      </c>
      <c r="AI795" s="146"/>
      <c r="AJ795" s="144"/>
      <c r="AK795" s="147"/>
      <c r="AL795" s="114"/>
      <c r="AM795" s="211"/>
      <c r="AN795" s="132"/>
      <c r="AO795" s="132"/>
      <c r="AP795" s="149"/>
      <c r="AQ795" s="150"/>
      <c r="AR795" s="149"/>
      <c r="AS795" s="132"/>
      <c r="AT795" s="132"/>
      <c r="AU795" s="132"/>
      <c r="AV795" s="132"/>
      <c r="AW795" s="132"/>
      <c r="AX795" s="132"/>
      <c r="AY795" s="132"/>
      <c r="AZ795" s="132"/>
      <c r="BA795" s="132"/>
      <c r="BB795" s="132"/>
      <c r="BC795" s="132"/>
      <c r="BD795" s="132"/>
      <c r="BE795" s="132"/>
      <c r="BF795" s="132"/>
      <c r="BG795" s="132"/>
      <c r="BH795" s="132"/>
      <c r="BI795" s="132"/>
      <c r="BJ795" s="132"/>
      <c r="BK795" s="132"/>
      <c r="BL795" s="132"/>
      <c r="BM795" s="132"/>
      <c r="BN795" s="132"/>
    </row>
    <row r="796">
      <c r="A796" s="484" t="b">
        <v>0</v>
      </c>
      <c r="B796" s="94"/>
      <c r="C796" s="95"/>
      <c r="D796" s="96"/>
      <c r="E796" s="97"/>
      <c r="F796" s="98"/>
      <c r="G796" s="98"/>
      <c r="H796" s="98"/>
      <c r="I796" s="99">
        <v>7032143.0</v>
      </c>
      <c r="J796" s="396">
        <v>1.9924829E7</v>
      </c>
      <c r="K796" s="96"/>
      <c r="L796" s="96"/>
      <c r="M796" s="96"/>
      <c r="N796" s="270"/>
      <c r="O796" s="168">
        <v>6.0</v>
      </c>
      <c r="P796" s="410">
        <v>7.0</v>
      </c>
      <c r="Q796" s="305">
        <v>0.0</v>
      </c>
      <c r="R796" s="306">
        <v>0.0</v>
      </c>
      <c r="S796" s="198"/>
      <c r="T796" s="199"/>
      <c r="U796" s="200"/>
      <c r="V796" s="201"/>
      <c r="W796" s="202"/>
      <c r="X796" s="202"/>
      <c r="Y796" s="273">
        <v>0.0</v>
      </c>
      <c r="Z796" s="271">
        <v>0.0</v>
      </c>
      <c r="AA796" s="272" t="s">
        <v>133</v>
      </c>
      <c r="AB796" s="413">
        <v>6.0</v>
      </c>
      <c r="AC796" s="108">
        <v>0.7060763888888889</v>
      </c>
      <c r="AD796" s="273" t="s">
        <v>179</v>
      </c>
      <c r="AE796" s="274" t="s">
        <v>133</v>
      </c>
      <c r="AF796" s="99" t="s">
        <v>133</v>
      </c>
      <c r="AG796" s="274">
        <v>1.16</v>
      </c>
      <c r="AH796" s="411">
        <v>28.41</v>
      </c>
      <c r="AI796" s="112"/>
      <c r="AJ796" s="110"/>
      <c r="AK796" s="113"/>
      <c r="AL796" s="114"/>
      <c r="AM796" s="278"/>
      <c r="AN796" s="98"/>
      <c r="AO796" s="98"/>
      <c r="AP796" s="116"/>
      <c r="AQ796" s="117"/>
      <c r="AR796" s="116"/>
      <c r="AS796" s="98"/>
      <c r="AT796" s="98"/>
      <c r="AU796" s="98"/>
      <c r="AV796" s="98"/>
      <c r="AW796" s="98"/>
      <c r="AX796" s="98"/>
      <c r="AY796" s="98"/>
      <c r="AZ796" s="98"/>
      <c r="BA796" s="98"/>
      <c r="BB796" s="98"/>
      <c r="BC796" s="98"/>
      <c r="BD796" s="98"/>
      <c r="BE796" s="98"/>
      <c r="BF796" s="98"/>
      <c r="BG796" s="98"/>
      <c r="BH796" s="98"/>
      <c r="BI796" s="98"/>
      <c r="BJ796" s="98"/>
      <c r="BK796" s="98"/>
      <c r="BL796" s="98"/>
      <c r="BM796" s="98"/>
      <c r="BN796" s="98"/>
    </row>
    <row r="797">
      <c r="A797" s="485" t="b">
        <v>0</v>
      </c>
      <c r="B797" s="313"/>
      <c r="C797" s="314"/>
      <c r="D797" s="315"/>
      <c r="E797" s="316"/>
      <c r="F797" s="317"/>
      <c r="G797" s="317"/>
      <c r="H797" s="317"/>
      <c r="I797" s="535"/>
      <c r="J797" s="317"/>
      <c r="K797" s="315"/>
      <c r="L797" s="315"/>
      <c r="M797" s="315"/>
      <c r="N797" s="383"/>
      <c r="O797" s="221">
        <v>6.0</v>
      </c>
      <c r="P797" s="222">
        <v>7.0</v>
      </c>
      <c r="Q797" s="340">
        <v>7.0</v>
      </c>
      <c r="R797" s="341">
        <v>6.0</v>
      </c>
      <c r="S797" s="371">
        <v>7.0</v>
      </c>
      <c r="T797" s="372">
        <v>6.0</v>
      </c>
      <c r="U797" s="227"/>
      <c r="V797" s="228"/>
      <c r="W797" s="229"/>
      <c r="X797" s="229"/>
      <c r="Y797" s="609"/>
      <c r="Z797" s="610"/>
      <c r="AA797" s="611"/>
      <c r="AB797" s="343"/>
      <c r="AC797" s="326"/>
      <c r="AD797" s="322" t="s">
        <v>142</v>
      </c>
      <c r="AE797" s="327"/>
      <c r="AF797" s="328"/>
      <c r="AG797" s="327"/>
      <c r="AH797" s="444"/>
      <c r="AI797" s="384"/>
      <c r="AJ797" s="327"/>
      <c r="AK797" s="385"/>
      <c r="AL797" s="114"/>
      <c r="AM797" s="211"/>
      <c r="AN797" s="132"/>
      <c r="AO797" s="132"/>
      <c r="AP797" s="149"/>
      <c r="AQ797" s="150"/>
      <c r="AR797" s="149"/>
      <c r="AS797" s="132"/>
      <c r="AT797" s="132"/>
      <c r="AU797" s="132"/>
      <c r="AV797" s="132"/>
      <c r="AW797" s="132"/>
      <c r="AX797" s="132"/>
      <c r="AY797" s="132"/>
      <c r="AZ797" s="132"/>
      <c r="BA797" s="132"/>
      <c r="BB797" s="132"/>
      <c r="BC797" s="132"/>
      <c r="BD797" s="132"/>
      <c r="BE797" s="132"/>
      <c r="BF797" s="132"/>
      <c r="BG797" s="132"/>
      <c r="BH797" s="132"/>
      <c r="BI797" s="132"/>
      <c r="BJ797" s="132"/>
      <c r="BK797" s="132"/>
      <c r="BL797" s="132"/>
      <c r="BM797" s="132"/>
      <c r="BN797" s="132"/>
    </row>
    <row r="798">
      <c r="A798" s="484" t="b">
        <v>0</v>
      </c>
      <c r="B798" s="161">
        <v>44617.0</v>
      </c>
      <c r="C798" s="162">
        <v>0.8134143518518518</v>
      </c>
      <c r="D798" s="166" t="s">
        <v>1224</v>
      </c>
      <c r="E798" s="432" t="s">
        <v>16</v>
      </c>
      <c r="F798" s="409" t="s">
        <v>136</v>
      </c>
      <c r="G798" s="165" t="s">
        <v>42</v>
      </c>
      <c r="H798" s="165" t="s">
        <v>1201</v>
      </c>
      <c r="I798" s="165" t="s">
        <v>890</v>
      </c>
      <c r="J798" s="379" t="s">
        <v>673</v>
      </c>
      <c r="K798" s="379" t="s">
        <v>673</v>
      </c>
      <c r="L798" s="379"/>
      <c r="M798" s="379"/>
      <c r="N798" s="167"/>
      <c r="O798" s="254">
        <v>5.0</v>
      </c>
      <c r="P798" s="255">
        <v>6.0</v>
      </c>
      <c r="Q798" s="170"/>
      <c r="R798" s="171"/>
      <c r="S798" s="172"/>
      <c r="T798" s="173"/>
      <c r="U798" s="174"/>
      <c r="V798" s="175"/>
      <c r="W798" s="176"/>
      <c r="X798" s="176"/>
      <c r="Y798" s="182">
        <v>0.0</v>
      </c>
      <c r="Z798" s="178">
        <v>30.0</v>
      </c>
      <c r="AA798" s="179" t="s">
        <v>133</v>
      </c>
      <c r="AB798" s="419">
        <v>1.0</v>
      </c>
      <c r="AC798" s="181">
        <v>0.7758217592592592</v>
      </c>
      <c r="AD798" s="182" t="s">
        <v>140</v>
      </c>
      <c r="AE798" s="183" t="s">
        <v>133</v>
      </c>
      <c r="AF798" s="165" t="s">
        <v>166</v>
      </c>
      <c r="AG798" s="183">
        <v>1.18</v>
      </c>
      <c r="AH798" s="446">
        <v>27.77</v>
      </c>
      <c r="AI798" s="185">
        <v>7.5</v>
      </c>
      <c r="AJ798" s="183">
        <v>0.0</v>
      </c>
      <c r="AK798" s="186">
        <v>-0.3</v>
      </c>
      <c r="AL798" s="114"/>
      <c r="AM798" s="188">
        <f>AK798+AM794</f>
        <v>2066.3</v>
      </c>
      <c r="AN798" s="189">
        <f>IF(AM798&gt;AN794,AM798,AN794)</f>
        <v>2083.67</v>
      </c>
      <c r="AO798" s="189">
        <f>AM798-AN798</f>
        <v>-17.37</v>
      </c>
      <c r="AP798" s="190">
        <f>AO798/AN798</f>
        <v>-0.008336252862</v>
      </c>
      <c r="AQ798" s="191">
        <f>AK798/AI798</f>
        <v>-0.04</v>
      </c>
      <c r="AR798" s="116"/>
      <c r="AS798" s="98"/>
      <c r="AT798" s="98"/>
      <c r="AU798" s="98"/>
      <c r="AV798" s="98"/>
      <c r="AW798" s="98"/>
      <c r="AX798" s="98"/>
      <c r="AY798" s="98"/>
      <c r="AZ798" s="98"/>
      <c r="BA798" s="98"/>
      <c r="BB798" s="98"/>
      <c r="BC798" s="98"/>
      <c r="BD798" s="98"/>
      <c r="BE798" s="98"/>
      <c r="BF798" s="98"/>
      <c r="BG798" s="98"/>
      <c r="BH798" s="98"/>
      <c r="BI798" s="98"/>
      <c r="BJ798" s="98"/>
      <c r="BK798" s="98"/>
      <c r="BL798" s="98"/>
      <c r="BM798" s="98"/>
      <c r="BN798" s="98"/>
    </row>
    <row r="799">
      <c r="A799" s="485" t="b">
        <v>0</v>
      </c>
      <c r="B799" s="128"/>
      <c r="C799" s="129"/>
      <c r="D799" s="291">
        <v>40002.31</v>
      </c>
      <c r="E799" s="131"/>
      <c r="F799" s="132"/>
      <c r="G799" s="132"/>
      <c r="H799" s="132" t="str">
        <f>VLOOKUP(H798,VALIDATION!F:G,2,false)</f>
        <v>621372570cf04c247406e05e</v>
      </c>
      <c r="I799" s="133">
        <v>2.62</v>
      </c>
      <c r="J799" s="395">
        <v>1.62</v>
      </c>
      <c r="K799" s="130"/>
      <c r="L799" s="130"/>
      <c r="M799" s="130"/>
      <c r="N799" s="195"/>
      <c r="O799" s="168">
        <v>5.0</v>
      </c>
      <c r="P799" s="169">
        <v>6.0</v>
      </c>
      <c r="Q799" s="196"/>
      <c r="R799" s="197"/>
      <c r="S799" s="198"/>
      <c r="T799" s="199"/>
      <c r="U799" s="200"/>
      <c r="V799" s="201"/>
      <c r="W799" s="202"/>
      <c r="X799" s="202"/>
      <c r="Y799" s="206">
        <v>30.0</v>
      </c>
      <c r="Z799" s="204">
        <v>40.0</v>
      </c>
      <c r="AA799" s="205" t="s">
        <v>133</v>
      </c>
      <c r="AB799" s="412">
        <v>2.0</v>
      </c>
      <c r="AC799" s="142">
        <v>0.777962962962963</v>
      </c>
      <c r="AD799" s="206"/>
      <c r="AE799" s="207" t="s">
        <v>133</v>
      </c>
      <c r="AF799" s="133" t="s">
        <v>166</v>
      </c>
      <c r="AG799" s="207">
        <v>1.21</v>
      </c>
      <c r="AH799" s="449">
        <v>11.9</v>
      </c>
      <c r="AI799" s="146"/>
      <c r="AJ799" s="207"/>
      <c r="AK799" s="210"/>
      <c r="AL799" s="114"/>
      <c r="AM799" s="211"/>
      <c r="AN799" s="132"/>
      <c r="AO799" s="132"/>
      <c r="AP799" s="149"/>
      <c r="AQ799" s="150"/>
      <c r="AR799" s="149"/>
      <c r="AS799" s="132"/>
      <c r="AT799" s="132"/>
      <c r="AU799" s="132"/>
      <c r="AV799" s="132"/>
      <c r="AW799" s="132"/>
      <c r="AX799" s="132"/>
      <c r="AY799" s="132"/>
      <c r="AZ799" s="132"/>
      <c r="BA799" s="132"/>
      <c r="BB799" s="132"/>
      <c r="BC799" s="132"/>
      <c r="BD799" s="132"/>
      <c r="BE799" s="132"/>
      <c r="BF799" s="132"/>
      <c r="BG799" s="132"/>
      <c r="BH799" s="132"/>
      <c r="BI799" s="132"/>
      <c r="BJ799" s="132"/>
      <c r="BK799" s="132"/>
      <c r="BL799" s="132"/>
      <c r="BM799" s="132"/>
      <c r="BN799" s="132"/>
    </row>
    <row r="800">
      <c r="A800" s="484" t="b">
        <v>0</v>
      </c>
      <c r="B800" s="94"/>
      <c r="C800" s="95"/>
      <c r="D800" s="96"/>
      <c r="E800" s="97"/>
      <c r="F800" s="98"/>
      <c r="G800" s="98"/>
      <c r="H800" s="98"/>
      <c r="I800" s="99">
        <v>4520808.0</v>
      </c>
      <c r="J800" s="396">
        <v>8621877.0</v>
      </c>
      <c r="K800" s="96"/>
      <c r="L800" s="96"/>
      <c r="M800" s="96"/>
      <c r="N800" s="270"/>
      <c r="O800" s="168">
        <v>5.0</v>
      </c>
      <c r="P800" s="410">
        <v>7.0</v>
      </c>
      <c r="Q800" s="305">
        <v>0.0</v>
      </c>
      <c r="R800" s="306">
        <v>0.0</v>
      </c>
      <c r="S800" s="198"/>
      <c r="T800" s="199"/>
      <c r="U800" s="200"/>
      <c r="V800" s="201"/>
      <c r="W800" s="202"/>
      <c r="X800" s="202"/>
      <c r="Y800" s="273">
        <v>0.0</v>
      </c>
      <c r="Z800" s="271">
        <v>0.0</v>
      </c>
      <c r="AA800" s="272" t="s">
        <v>132</v>
      </c>
      <c r="AB800" s="413">
        <v>3.0</v>
      </c>
      <c r="AC800" s="108">
        <v>0.7789236111111111</v>
      </c>
      <c r="AD800" s="273"/>
      <c r="AE800" s="274" t="s">
        <v>133</v>
      </c>
      <c r="AF800" s="99" t="s">
        <v>133</v>
      </c>
      <c r="AG800" s="274">
        <v>1.18</v>
      </c>
      <c r="AH800" s="411">
        <v>39.97</v>
      </c>
      <c r="AI800" s="112"/>
      <c r="AJ800" s="110"/>
      <c r="AK800" s="113"/>
      <c r="AL800" s="114"/>
      <c r="AM800" s="278"/>
      <c r="AN800" s="98"/>
      <c r="AO800" s="98"/>
      <c r="AP800" s="116"/>
      <c r="AQ800" s="117"/>
      <c r="AR800" s="116"/>
      <c r="AS800" s="98"/>
      <c r="AT800" s="98"/>
      <c r="AU800" s="98"/>
      <c r="AV800" s="98"/>
      <c r="AW800" s="98"/>
      <c r="AX800" s="98"/>
      <c r="AY800" s="98"/>
      <c r="AZ800" s="98"/>
      <c r="BA800" s="98"/>
      <c r="BB800" s="98"/>
      <c r="BC800" s="98"/>
      <c r="BD800" s="98"/>
      <c r="BE800" s="98"/>
      <c r="BF800" s="98"/>
      <c r="BG800" s="98"/>
      <c r="BH800" s="98"/>
      <c r="BI800" s="98"/>
      <c r="BJ800" s="98"/>
      <c r="BK800" s="98"/>
      <c r="BL800" s="98"/>
      <c r="BM800" s="98"/>
      <c r="BN800" s="98"/>
    </row>
    <row r="801">
      <c r="A801" s="485" t="b">
        <v>0</v>
      </c>
      <c r="B801" s="313"/>
      <c r="C801" s="314"/>
      <c r="D801" s="315"/>
      <c r="E801" s="316"/>
      <c r="F801" s="317"/>
      <c r="G801" s="317"/>
      <c r="H801" s="317"/>
      <c r="I801" s="317"/>
      <c r="J801" s="317"/>
      <c r="K801" s="315"/>
      <c r="L801" s="315"/>
      <c r="M801" s="315"/>
      <c r="N801" s="383"/>
      <c r="O801" s="221">
        <v>5.0</v>
      </c>
      <c r="P801" s="222">
        <v>7.0</v>
      </c>
      <c r="Q801" s="298">
        <v>2.0</v>
      </c>
      <c r="R801" s="299">
        <v>6.0</v>
      </c>
      <c r="S801" s="225"/>
      <c r="T801" s="226"/>
      <c r="U801" s="227"/>
      <c r="V801" s="228"/>
      <c r="W801" s="229"/>
      <c r="X801" s="229"/>
      <c r="Y801" s="609"/>
      <c r="Z801" s="610"/>
      <c r="AA801" s="611"/>
      <c r="AB801" s="343"/>
      <c r="AC801" s="326"/>
      <c r="AD801" s="322" t="s">
        <v>142</v>
      </c>
      <c r="AE801" s="327"/>
      <c r="AF801" s="328"/>
      <c r="AG801" s="327"/>
      <c r="AH801" s="444"/>
      <c r="AI801" s="384"/>
      <c r="AJ801" s="327"/>
      <c r="AK801" s="385"/>
      <c r="AL801" s="114"/>
      <c r="AM801" s="211"/>
      <c r="AN801" s="132"/>
      <c r="AO801" s="132"/>
      <c r="AP801" s="149"/>
      <c r="AQ801" s="150"/>
      <c r="AR801" s="149"/>
      <c r="AS801" s="132"/>
      <c r="AT801" s="132"/>
      <c r="AU801" s="132"/>
      <c r="AV801" s="132"/>
      <c r="AW801" s="132"/>
      <c r="AX801" s="132"/>
      <c r="AY801" s="132"/>
      <c r="AZ801" s="132"/>
      <c r="BA801" s="132"/>
      <c r="BB801" s="132"/>
      <c r="BC801" s="132"/>
      <c r="BD801" s="132"/>
      <c r="BE801" s="132"/>
      <c r="BF801" s="132"/>
      <c r="BG801" s="132"/>
      <c r="BH801" s="132"/>
      <c r="BI801" s="132"/>
      <c r="BJ801" s="132"/>
      <c r="BK801" s="132"/>
      <c r="BL801" s="132"/>
      <c r="BM801" s="132"/>
      <c r="BN801" s="132"/>
    </row>
    <row r="802">
      <c r="A802" s="484" t="b">
        <v>0</v>
      </c>
      <c r="B802" s="161">
        <v>44617.0</v>
      </c>
      <c r="C802" s="162">
        <v>0.9791782407407408</v>
      </c>
      <c r="D802" s="163" t="s">
        <v>778</v>
      </c>
      <c r="E802" s="432" t="s">
        <v>16</v>
      </c>
      <c r="F802" s="409" t="s">
        <v>136</v>
      </c>
      <c r="G802" s="409"/>
      <c r="H802" s="165" t="s">
        <v>779</v>
      </c>
      <c r="I802" s="409"/>
      <c r="J802" s="409"/>
      <c r="K802" s="433"/>
      <c r="L802" s="433"/>
      <c r="M802" s="433"/>
      <c r="N802" s="336" t="s">
        <v>1225</v>
      </c>
      <c r="O802" s="254">
        <v>4.0</v>
      </c>
      <c r="P802" s="255">
        <v>4.0</v>
      </c>
      <c r="Q802" s="284"/>
      <c r="R802" s="171"/>
      <c r="S802" s="172"/>
      <c r="T802" s="173"/>
      <c r="U802" s="174"/>
      <c r="V802" s="175"/>
      <c r="W802" s="176"/>
      <c r="X802" s="176"/>
      <c r="Y802" s="182">
        <v>0.0</v>
      </c>
      <c r="Z802" s="178">
        <v>0.0</v>
      </c>
      <c r="AA802" s="179" t="s">
        <v>132</v>
      </c>
      <c r="AB802" s="544"/>
      <c r="AC802" s="181">
        <v>0.9480439814814815</v>
      </c>
      <c r="AD802" s="182" t="s">
        <v>140</v>
      </c>
      <c r="AE802" s="183" t="s">
        <v>133</v>
      </c>
      <c r="AF802" s="165" t="s">
        <v>166</v>
      </c>
      <c r="AG802" s="183">
        <v>1.4</v>
      </c>
      <c r="AH802" s="446">
        <v>125.0</v>
      </c>
      <c r="AI802" s="185">
        <v>70.01</v>
      </c>
      <c r="AJ802" s="183">
        <v>0.0</v>
      </c>
      <c r="AK802" s="186">
        <v>-35.0</v>
      </c>
      <c r="AL802" s="114"/>
      <c r="AM802" s="188">
        <f>AK802+AM798</f>
        <v>2031.3</v>
      </c>
      <c r="AN802" s="189">
        <f>IF(AM802&gt;AN798,AM802,AN798)</f>
        <v>2083.67</v>
      </c>
      <c r="AO802" s="189">
        <f>AM802-AN802</f>
        <v>-52.37</v>
      </c>
      <c r="AP802" s="190">
        <f>AO802/AN802</f>
        <v>-0.02513353842</v>
      </c>
      <c r="AQ802" s="191">
        <f>AK802/AI802</f>
        <v>-0.4999285816</v>
      </c>
      <c r="AR802" s="116"/>
      <c r="AS802" s="98"/>
      <c r="AT802" s="98"/>
      <c r="AU802" s="98"/>
      <c r="AV802" s="98"/>
      <c r="AW802" s="98"/>
      <c r="AX802" s="98"/>
      <c r="AY802" s="98"/>
      <c r="AZ802" s="98"/>
      <c r="BA802" s="98"/>
      <c r="BB802" s="98"/>
      <c r="BC802" s="98"/>
      <c r="BD802" s="98"/>
      <c r="BE802" s="98"/>
      <c r="BF802" s="98"/>
      <c r="BG802" s="98"/>
      <c r="BH802" s="98"/>
      <c r="BI802" s="98"/>
      <c r="BJ802" s="98"/>
      <c r="BK802" s="98"/>
      <c r="BL802" s="98"/>
      <c r="BM802" s="98"/>
      <c r="BN802" s="98"/>
    </row>
    <row r="803">
      <c r="A803" s="485" t="b">
        <v>0</v>
      </c>
      <c r="B803" s="128"/>
      <c r="C803" s="129"/>
      <c r="D803" s="130"/>
      <c r="E803" s="131"/>
      <c r="F803" s="132"/>
      <c r="G803" s="132"/>
      <c r="H803" s="132" t="str">
        <f>VLOOKUP(H802,VALIDATION!F:G,2,false)</f>
        <v>621372240cf04c247406e04e</v>
      </c>
      <c r="I803" s="132"/>
      <c r="J803" s="132"/>
      <c r="K803" s="130"/>
      <c r="L803" s="130"/>
      <c r="M803" s="130"/>
      <c r="N803" s="195"/>
      <c r="O803" s="168">
        <v>4.0</v>
      </c>
      <c r="P803" s="169">
        <v>5.0</v>
      </c>
      <c r="Q803" s="196"/>
      <c r="R803" s="197"/>
      <c r="S803" s="198"/>
      <c r="T803" s="199"/>
      <c r="U803" s="200"/>
      <c r="V803" s="201"/>
      <c r="W803" s="202"/>
      <c r="X803" s="202"/>
      <c r="Y803" s="206">
        <v>0.0</v>
      </c>
      <c r="Z803" s="204">
        <v>0.0</v>
      </c>
      <c r="AA803" s="205" t="s">
        <v>133</v>
      </c>
      <c r="AB803" s="420"/>
      <c r="AC803" s="142">
        <v>0.9495486111111111</v>
      </c>
      <c r="AD803" s="206" t="s">
        <v>296</v>
      </c>
      <c r="AE803" s="207" t="s">
        <v>133</v>
      </c>
      <c r="AF803" s="133" t="s">
        <v>166</v>
      </c>
      <c r="AG803" s="207">
        <v>1.1</v>
      </c>
      <c r="AH803" s="449">
        <v>99.99</v>
      </c>
      <c r="AI803" s="146"/>
      <c r="AJ803" s="144"/>
      <c r="AK803" s="147"/>
      <c r="AL803" s="114"/>
      <c r="AM803" s="211"/>
      <c r="AN803" s="132"/>
      <c r="AO803" s="132"/>
      <c r="AP803" s="149"/>
      <c r="AQ803" s="150"/>
      <c r="AR803" s="149"/>
      <c r="AS803" s="132"/>
      <c r="AT803" s="132"/>
      <c r="AU803" s="132"/>
      <c r="AV803" s="132"/>
      <c r="AW803" s="132"/>
      <c r="AX803" s="132"/>
      <c r="AY803" s="132"/>
      <c r="AZ803" s="132"/>
      <c r="BA803" s="132"/>
      <c r="BB803" s="132"/>
      <c r="BC803" s="132"/>
      <c r="BD803" s="132"/>
      <c r="BE803" s="132"/>
      <c r="BF803" s="132"/>
      <c r="BG803" s="132"/>
      <c r="BH803" s="132"/>
      <c r="BI803" s="132"/>
      <c r="BJ803" s="132"/>
      <c r="BK803" s="132"/>
      <c r="BL803" s="132"/>
      <c r="BM803" s="132"/>
      <c r="BN803" s="132"/>
    </row>
    <row r="804">
      <c r="A804" s="484" t="b">
        <v>0</v>
      </c>
      <c r="B804" s="94"/>
      <c r="C804" s="95"/>
      <c r="D804" s="96"/>
      <c r="E804" s="97"/>
      <c r="F804" s="98"/>
      <c r="G804" s="98"/>
      <c r="H804" s="98"/>
      <c r="I804" s="98"/>
      <c r="J804" s="98"/>
      <c r="K804" s="96"/>
      <c r="L804" s="96"/>
      <c r="M804" s="96"/>
      <c r="N804" s="270"/>
      <c r="O804" s="168">
        <v>4.0</v>
      </c>
      <c r="P804" s="169">
        <v>5.0</v>
      </c>
      <c r="Q804" s="196"/>
      <c r="R804" s="197"/>
      <c r="S804" s="198"/>
      <c r="T804" s="199"/>
      <c r="U804" s="200"/>
      <c r="V804" s="201"/>
      <c r="W804" s="202"/>
      <c r="X804" s="202"/>
      <c r="Y804" s="273">
        <v>0.0</v>
      </c>
      <c r="Z804" s="271">
        <v>0.0</v>
      </c>
      <c r="AA804" s="272" t="s">
        <v>133</v>
      </c>
      <c r="AB804" s="281"/>
      <c r="AC804" s="108">
        <v>0.9495717592592593</v>
      </c>
      <c r="AD804" s="273" t="s">
        <v>296</v>
      </c>
      <c r="AE804" s="274" t="s">
        <v>133</v>
      </c>
      <c r="AF804" s="99" t="s">
        <v>166</v>
      </c>
      <c r="AG804" s="274">
        <v>1.07</v>
      </c>
      <c r="AH804" s="411">
        <v>111.11</v>
      </c>
      <c r="AI804" s="112"/>
      <c r="AJ804" s="110"/>
      <c r="AK804" s="113"/>
      <c r="AL804" s="114"/>
      <c r="AM804" s="278"/>
      <c r="AN804" s="98"/>
      <c r="AO804" s="98"/>
      <c r="AP804" s="116"/>
      <c r="AQ804" s="117"/>
      <c r="AR804" s="116"/>
      <c r="AS804" s="98"/>
      <c r="AT804" s="98"/>
      <c r="AU804" s="98"/>
      <c r="AV804" s="98"/>
      <c r="AW804" s="98"/>
      <c r="AX804" s="98"/>
      <c r="AY804" s="98"/>
      <c r="AZ804" s="98"/>
      <c r="BA804" s="98"/>
      <c r="BB804" s="98"/>
      <c r="BC804" s="98"/>
      <c r="BD804" s="98"/>
      <c r="BE804" s="98"/>
      <c r="BF804" s="98"/>
      <c r="BG804" s="98"/>
      <c r="BH804" s="98"/>
      <c r="BI804" s="98"/>
      <c r="BJ804" s="98"/>
      <c r="BK804" s="98"/>
      <c r="BL804" s="98"/>
      <c r="BM804" s="98"/>
      <c r="BN804" s="98"/>
    </row>
    <row r="805">
      <c r="A805" s="485" t="b">
        <v>0</v>
      </c>
      <c r="B805" s="128"/>
      <c r="C805" s="129"/>
      <c r="D805" s="130"/>
      <c r="E805" s="131"/>
      <c r="F805" s="132"/>
      <c r="G805" s="132"/>
      <c r="H805" s="132"/>
      <c r="I805" s="132"/>
      <c r="J805" s="132"/>
      <c r="K805" s="130"/>
      <c r="L805" s="130"/>
      <c r="M805" s="130"/>
      <c r="N805" s="195"/>
      <c r="O805" s="168">
        <v>4.0</v>
      </c>
      <c r="P805" s="169">
        <v>6.0</v>
      </c>
      <c r="Q805" s="294">
        <v>0.0</v>
      </c>
      <c r="R805" s="295">
        <v>4.0</v>
      </c>
      <c r="S805" s="198"/>
      <c r="T805" s="199"/>
      <c r="U805" s="200"/>
      <c r="V805" s="201"/>
      <c r="W805" s="202"/>
      <c r="X805" s="202"/>
      <c r="Y805" s="206">
        <v>15.0</v>
      </c>
      <c r="Z805" s="204">
        <v>0.0</v>
      </c>
      <c r="AA805" s="205" t="s">
        <v>132</v>
      </c>
      <c r="AB805" s="420"/>
      <c r="AC805" s="142">
        <v>0.9696643518518518</v>
      </c>
      <c r="AD805" s="206" t="s">
        <v>296</v>
      </c>
      <c r="AE805" s="207" t="s">
        <v>133</v>
      </c>
      <c r="AF805" s="133" t="s">
        <v>166</v>
      </c>
      <c r="AG805" s="207">
        <v>1.03</v>
      </c>
      <c r="AH805" s="449">
        <v>89.33</v>
      </c>
      <c r="AI805" s="146"/>
      <c r="AJ805" s="144"/>
      <c r="AK805" s="147"/>
      <c r="AL805" s="114"/>
      <c r="AM805" s="211"/>
      <c r="AN805" s="132"/>
      <c r="AO805" s="132"/>
      <c r="AP805" s="149"/>
      <c r="AQ805" s="150"/>
      <c r="AR805" s="149"/>
      <c r="AS805" s="132"/>
      <c r="AT805" s="132"/>
      <c r="AU805" s="132"/>
      <c r="AV805" s="132"/>
      <c r="AW805" s="132"/>
      <c r="AX805" s="132"/>
      <c r="AY805" s="132"/>
      <c r="AZ805" s="132"/>
      <c r="BA805" s="132"/>
      <c r="BB805" s="132"/>
      <c r="BC805" s="132"/>
      <c r="BD805" s="132"/>
      <c r="BE805" s="132"/>
      <c r="BF805" s="132"/>
      <c r="BG805" s="132"/>
      <c r="BH805" s="132"/>
      <c r="BI805" s="132"/>
      <c r="BJ805" s="132"/>
      <c r="BK805" s="132"/>
      <c r="BL805" s="132"/>
      <c r="BM805" s="132"/>
      <c r="BN805" s="132"/>
    </row>
    <row r="806">
      <c r="A806" s="484" t="b">
        <v>0</v>
      </c>
      <c r="B806" s="215"/>
      <c r="C806" s="216"/>
      <c r="D806" s="217"/>
      <c r="E806" s="218"/>
      <c r="F806" s="219"/>
      <c r="G806" s="219"/>
      <c r="H806" s="219"/>
      <c r="I806" s="237"/>
      <c r="J806" s="219"/>
      <c r="K806" s="217"/>
      <c r="L806" s="217"/>
      <c r="M806" s="217"/>
      <c r="N806" s="287"/>
      <c r="O806" s="221">
        <v>4.0</v>
      </c>
      <c r="P806" s="222">
        <v>6.0</v>
      </c>
      <c r="Q806" s="298">
        <v>1.0</v>
      </c>
      <c r="R806" s="299">
        <v>6.0</v>
      </c>
      <c r="S806" s="225"/>
      <c r="T806" s="226"/>
      <c r="U806" s="227"/>
      <c r="V806" s="228"/>
      <c r="W806" s="229"/>
      <c r="X806" s="229"/>
      <c r="Y806" s="302"/>
      <c r="Z806" s="231"/>
      <c r="AA806" s="479"/>
      <c r="AB806" s="233"/>
      <c r="AC806" s="234"/>
      <c r="AD806" s="235" t="s">
        <v>142</v>
      </c>
      <c r="AE806" s="236"/>
      <c r="AF806" s="237"/>
      <c r="AG806" s="236"/>
      <c r="AH806" s="463"/>
      <c r="AI806" s="390"/>
      <c r="AJ806" s="236"/>
      <c r="AK806" s="391"/>
      <c r="AL806" s="114"/>
      <c r="AM806" s="278"/>
      <c r="AN806" s="98"/>
      <c r="AO806" s="98"/>
      <c r="AP806" s="116"/>
      <c r="AQ806" s="117"/>
      <c r="AR806" s="116"/>
      <c r="AS806" s="98"/>
      <c r="AT806" s="98"/>
      <c r="AU806" s="98"/>
      <c r="AV806" s="98"/>
      <c r="AW806" s="98"/>
      <c r="AX806" s="98"/>
      <c r="AY806" s="98"/>
      <c r="AZ806" s="98"/>
      <c r="BA806" s="98"/>
      <c r="BB806" s="98"/>
      <c r="BC806" s="98"/>
      <c r="BD806" s="98"/>
      <c r="BE806" s="98"/>
      <c r="BF806" s="98"/>
      <c r="BG806" s="98"/>
      <c r="BH806" s="98"/>
      <c r="BI806" s="98"/>
      <c r="BJ806" s="98"/>
      <c r="BK806" s="98"/>
      <c r="BL806" s="98"/>
      <c r="BM806" s="98"/>
      <c r="BN806" s="98"/>
    </row>
    <row r="807">
      <c r="A807" s="485" t="b">
        <v>0</v>
      </c>
      <c r="B807" s="247">
        <v>44619.0</v>
      </c>
      <c r="C807" s="248">
        <v>0.4252546296296296</v>
      </c>
      <c r="D807" s="252" t="s">
        <v>1226</v>
      </c>
      <c r="E807" s="517" t="s">
        <v>16</v>
      </c>
      <c r="F807" s="415" t="s">
        <v>136</v>
      </c>
      <c r="G807" s="251" t="s">
        <v>42</v>
      </c>
      <c r="H807" s="415"/>
      <c r="I807" s="358" t="s">
        <v>1227</v>
      </c>
      <c r="J807" s="358" t="s">
        <v>1228</v>
      </c>
      <c r="K807" s="395" t="s">
        <v>1227</v>
      </c>
      <c r="L807" s="395"/>
      <c r="M807" s="395"/>
      <c r="N807" s="253"/>
      <c r="O807" s="254">
        <v>0.0</v>
      </c>
      <c r="P807" s="736">
        <v>3.0</v>
      </c>
      <c r="Q807" s="170"/>
      <c r="R807" s="171"/>
      <c r="S807" s="172"/>
      <c r="T807" s="173"/>
      <c r="U807" s="174"/>
      <c r="V807" s="175"/>
      <c r="W807" s="176"/>
      <c r="X807" s="176"/>
      <c r="Y807" s="260">
        <v>0.0</v>
      </c>
      <c r="Z807" s="256">
        <v>0.0</v>
      </c>
      <c r="AA807" s="257" t="s">
        <v>133</v>
      </c>
      <c r="AB807" s="407">
        <v>1.0</v>
      </c>
      <c r="AC807" s="259">
        <v>0.3904861111111111</v>
      </c>
      <c r="AD807" s="260" t="s">
        <v>140</v>
      </c>
      <c r="AE807" s="261" t="s">
        <v>133</v>
      </c>
      <c r="AF807" s="251" t="s">
        <v>166</v>
      </c>
      <c r="AG807" s="261">
        <v>1.12</v>
      </c>
      <c r="AH807" s="464">
        <v>20.83</v>
      </c>
      <c r="AI807" s="263">
        <v>5.0</v>
      </c>
      <c r="AJ807" s="261">
        <v>0.6</v>
      </c>
      <c r="AK807" s="264">
        <v>29.52</v>
      </c>
      <c r="AL807" s="114"/>
      <c r="AM807" s="265">
        <f>AK807+AM802</f>
        <v>2060.82</v>
      </c>
      <c r="AN807" s="266">
        <f>IF(AM807&gt;AN802,AM807,AN802)</f>
        <v>2083.67</v>
      </c>
      <c r="AO807" s="266">
        <f>AM807-AN807</f>
        <v>-22.85</v>
      </c>
      <c r="AP807" s="267">
        <f>AO807/AN807</f>
        <v>-0.01096622786</v>
      </c>
      <c r="AQ807" s="268">
        <f>AK807/AI807</f>
        <v>5.904</v>
      </c>
      <c r="AR807" s="149"/>
      <c r="AS807" s="132"/>
      <c r="AT807" s="132"/>
      <c r="AU807" s="132"/>
      <c r="AV807" s="132"/>
      <c r="AW807" s="132"/>
      <c r="AX807" s="132"/>
      <c r="AY807" s="132"/>
      <c r="AZ807" s="132"/>
      <c r="BA807" s="132"/>
      <c r="BB807" s="132"/>
      <c r="BC807" s="132"/>
      <c r="BD807" s="132"/>
      <c r="BE807" s="132"/>
      <c r="BF807" s="132"/>
      <c r="BG807" s="132"/>
      <c r="BH807" s="132"/>
      <c r="BI807" s="132"/>
      <c r="BJ807" s="132"/>
      <c r="BK807" s="132"/>
      <c r="BL807" s="132"/>
      <c r="BM807" s="132"/>
      <c r="BN807" s="132"/>
    </row>
    <row r="808">
      <c r="A808" s="484" t="b">
        <v>0</v>
      </c>
      <c r="B808" s="94"/>
      <c r="C808" s="95"/>
      <c r="D808" s="344">
        <v>2955.0</v>
      </c>
      <c r="E808" s="97"/>
      <c r="F808" s="98"/>
      <c r="G808" s="98"/>
      <c r="H808" s="98"/>
      <c r="I808" s="396">
        <v>10.0</v>
      </c>
      <c r="J808" s="396">
        <v>1.11</v>
      </c>
      <c r="K808" s="96"/>
      <c r="L808" s="96"/>
      <c r="M808" s="96"/>
      <c r="N808" s="270"/>
      <c r="O808" s="168">
        <v>3.0</v>
      </c>
      <c r="P808" s="169">
        <v>4.0</v>
      </c>
      <c r="Q808" s="196"/>
      <c r="R808" s="197"/>
      <c r="S808" s="198"/>
      <c r="T808" s="199"/>
      <c r="U808" s="200"/>
      <c r="V808" s="201"/>
      <c r="W808" s="202"/>
      <c r="X808" s="202"/>
      <c r="Y808" s="273">
        <v>30.0</v>
      </c>
      <c r="Z808" s="271">
        <v>0.0</v>
      </c>
      <c r="AA808" s="272" t="s">
        <v>133</v>
      </c>
      <c r="AB808" s="413">
        <v>2.0</v>
      </c>
      <c r="AC808" s="108">
        <v>0.3906712962962963</v>
      </c>
      <c r="AD808" s="273" t="s">
        <v>165</v>
      </c>
      <c r="AE808" s="274" t="s">
        <v>133</v>
      </c>
      <c r="AF808" s="99" t="s">
        <v>166</v>
      </c>
      <c r="AG808" s="274">
        <v>1.12</v>
      </c>
      <c r="AH808" s="411">
        <v>20.83</v>
      </c>
      <c r="AI808" s="112"/>
      <c r="AJ808" s="274"/>
      <c r="AK808" s="277"/>
      <c r="AL808" s="114"/>
      <c r="AM808" s="278"/>
      <c r="AN808" s="98"/>
      <c r="AO808" s="98"/>
      <c r="AP808" s="116"/>
      <c r="AQ808" s="117"/>
      <c r="AR808" s="116"/>
      <c r="AS808" s="98"/>
      <c r="AT808" s="98"/>
      <c r="AU808" s="98"/>
      <c r="AV808" s="98"/>
      <c r="AW808" s="98"/>
      <c r="AX808" s="98"/>
      <c r="AY808" s="98"/>
      <c r="AZ808" s="98"/>
      <c r="BA808" s="98"/>
      <c r="BB808" s="98"/>
      <c r="BC808" s="98"/>
      <c r="BD808" s="98"/>
      <c r="BE808" s="98"/>
      <c r="BF808" s="98"/>
      <c r="BG808" s="98"/>
      <c r="BH808" s="98"/>
      <c r="BI808" s="98"/>
      <c r="BJ808" s="98"/>
      <c r="BK808" s="98"/>
      <c r="BL808" s="98"/>
      <c r="BM808" s="98"/>
      <c r="BN808" s="98"/>
    </row>
    <row r="809">
      <c r="A809" s="485" t="b">
        <v>0</v>
      </c>
      <c r="B809" s="128"/>
      <c r="C809" s="129"/>
      <c r="D809" s="130"/>
      <c r="E809" s="131"/>
      <c r="F809" s="132"/>
      <c r="G809" s="132"/>
      <c r="H809" s="132"/>
      <c r="I809" s="395">
        <v>9166525.0</v>
      </c>
      <c r="J809" s="395">
        <v>9633098.0</v>
      </c>
      <c r="K809" s="130"/>
      <c r="L809" s="130"/>
      <c r="M809" s="130"/>
      <c r="N809" s="195"/>
      <c r="O809" s="168">
        <v>4.0</v>
      </c>
      <c r="P809" s="169">
        <v>4.0</v>
      </c>
      <c r="Q809" s="196"/>
      <c r="R809" s="197"/>
      <c r="S809" s="198"/>
      <c r="T809" s="199"/>
      <c r="U809" s="200"/>
      <c r="V809" s="201"/>
      <c r="W809" s="202"/>
      <c r="X809" s="202"/>
      <c r="Y809" s="206">
        <v>0.0</v>
      </c>
      <c r="Z809" s="204">
        <v>0.0</v>
      </c>
      <c r="AA809" s="205" t="s">
        <v>132</v>
      </c>
      <c r="AB809" s="412">
        <v>3.0</v>
      </c>
      <c r="AC809" s="142">
        <v>0.4035763888888889</v>
      </c>
      <c r="AD809" s="206" t="s">
        <v>165</v>
      </c>
      <c r="AE809" s="207" t="s">
        <v>133</v>
      </c>
      <c r="AF809" s="133" t="s">
        <v>133</v>
      </c>
      <c r="AG809" s="207">
        <v>1.68</v>
      </c>
      <c r="AH809" s="449">
        <v>3.67</v>
      </c>
      <c r="AI809" s="146"/>
      <c r="AJ809" s="144"/>
      <c r="AK809" s="147"/>
      <c r="AL809" s="114"/>
      <c r="AM809" s="211"/>
      <c r="AN809" s="132"/>
      <c r="AO809" s="132"/>
      <c r="AP809" s="149"/>
      <c r="AQ809" s="150"/>
      <c r="AR809" s="149"/>
      <c r="AS809" s="132"/>
      <c r="AT809" s="132"/>
      <c r="AU809" s="132"/>
      <c r="AV809" s="132"/>
      <c r="AW809" s="132"/>
      <c r="AX809" s="132"/>
      <c r="AY809" s="132"/>
      <c r="AZ809" s="132"/>
      <c r="BA809" s="132"/>
      <c r="BB809" s="132"/>
      <c r="BC809" s="132"/>
      <c r="BD809" s="132"/>
      <c r="BE809" s="132"/>
      <c r="BF809" s="132"/>
      <c r="BG809" s="132"/>
      <c r="BH809" s="132"/>
      <c r="BI809" s="132"/>
      <c r="BJ809" s="132"/>
      <c r="BK809" s="132"/>
      <c r="BL809" s="132"/>
      <c r="BM809" s="132"/>
      <c r="BN809" s="132"/>
    </row>
    <row r="810">
      <c r="A810" s="484" t="b">
        <v>0</v>
      </c>
      <c r="B810" s="94"/>
      <c r="C810" s="95"/>
      <c r="D810" s="96"/>
      <c r="E810" s="97"/>
      <c r="F810" s="98"/>
      <c r="G810" s="98"/>
      <c r="H810" s="98"/>
      <c r="I810" s="98"/>
      <c r="J810" s="98"/>
      <c r="K810" s="96"/>
      <c r="L810" s="96"/>
      <c r="M810" s="96"/>
      <c r="N810" s="270"/>
      <c r="O810" s="168">
        <v>5.0</v>
      </c>
      <c r="P810" s="169">
        <v>5.0</v>
      </c>
      <c r="Q810" s="196"/>
      <c r="R810" s="197"/>
      <c r="S810" s="198"/>
      <c r="T810" s="199"/>
      <c r="U810" s="200"/>
      <c r="V810" s="201"/>
      <c r="W810" s="202"/>
      <c r="X810" s="202"/>
      <c r="Y810" s="273">
        <v>40.0</v>
      </c>
      <c r="Z810" s="271">
        <v>30.0</v>
      </c>
      <c r="AA810" s="272" t="s">
        <v>132</v>
      </c>
      <c r="AB810" s="413">
        <v>4.0</v>
      </c>
      <c r="AC810" s="108">
        <v>0.4051736111111111</v>
      </c>
      <c r="AD810" s="273" t="s">
        <v>165</v>
      </c>
      <c r="AE810" s="274" t="s">
        <v>133</v>
      </c>
      <c r="AF810" s="99" t="s">
        <v>133</v>
      </c>
      <c r="AG810" s="274">
        <v>2.0</v>
      </c>
      <c r="AH810" s="411">
        <v>2.5</v>
      </c>
      <c r="AI810" s="112"/>
      <c r="AJ810" s="110"/>
      <c r="AK810" s="113"/>
      <c r="AL810" s="114"/>
      <c r="AM810" s="278"/>
      <c r="AN810" s="98"/>
      <c r="AO810" s="98"/>
      <c r="AP810" s="116"/>
      <c r="AQ810" s="117"/>
      <c r="AR810" s="116"/>
      <c r="AS810" s="98"/>
      <c r="AT810" s="98"/>
      <c r="AU810" s="98"/>
      <c r="AV810" s="98"/>
      <c r="AW810" s="98"/>
      <c r="AX810" s="98"/>
      <c r="AY810" s="98"/>
      <c r="AZ810" s="98"/>
      <c r="BA810" s="98"/>
      <c r="BB810" s="98"/>
      <c r="BC810" s="98"/>
      <c r="BD810" s="98"/>
      <c r="BE810" s="98"/>
      <c r="BF810" s="98"/>
      <c r="BG810" s="98"/>
      <c r="BH810" s="98"/>
      <c r="BI810" s="98"/>
      <c r="BJ810" s="98"/>
      <c r="BK810" s="98"/>
      <c r="BL810" s="98"/>
      <c r="BM810" s="98"/>
      <c r="BN810" s="98"/>
    </row>
    <row r="811">
      <c r="A811" s="485" t="b">
        <v>0</v>
      </c>
      <c r="B811" s="128"/>
      <c r="C811" s="129"/>
      <c r="D811" s="130"/>
      <c r="E811" s="131"/>
      <c r="F811" s="132"/>
      <c r="G811" s="132"/>
      <c r="H811" s="132"/>
      <c r="I811" s="132"/>
      <c r="J811" s="132"/>
      <c r="K811" s="130"/>
      <c r="L811" s="130"/>
      <c r="M811" s="130"/>
      <c r="N811" s="195"/>
      <c r="O811" s="168">
        <v>6.0</v>
      </c>
      <c r="P811" s="169">
        <v>5.0</v>
      </c>
      <c r="Q811" s="196"/>
      <c r="R811" s="197"/>
      <c r="S811" s="198"/>
      <c r="T811" s="199"/>
      <c r="U811" s="200"/>
      <c r="V811" s="201"/>
      <c r="W811" s="202"/>
      <c r="X811" s="202"/>
      <c r="Y811" s="206">
        <v>0.0</v>
      </c>
      <c r="Z811" s="204">
        <v>0.0</v>
      </c>
      <c r="AA811" s="205" t="s">
        <v>133</v>
      </c>
      <c r="AB811" s="412">
        <v>5.0</v>
      </c>
      <c r="AC811" s="142">
        <v>0.4179976851851852</v>
      </c>
      <c r="AD811" s="206" t="s">
        <v>165</v>
      </c>
      <c r="AE811" s="207" t="s">
        <v>133</v>
      </c>
      <c r="AF811" s="133" t="s">
        <v>133</v>
      </c>
      <c r="AG811" s="207">
        <v>2.52</v>
      </c>
      <c r="AH811" s="449">
        <v>3.29</v>
      </c>
      <c r="AI811" s="146"/>
      <c r="AJ811" s="144"/>
      <c r="AK811" s="147"/>
      <c r="AL811" s="114"/>
      <c r="AM811" s="211"/>
      <c r="AN811" s="132"/>
      <c r="AO811" s="132"/>
      <c r="AP811" s="149"/>
      <c r="AQ811" s="150"/>
      <c r="AR811" s="149"/>
      <c r="AS811" s="132"/>
      <c r="AT811" s="132"/>
      <c r="AU811" s="132"/>
      <c r="AV811" s="132"/>
      <c r="AW811" s="132"/>
      <c r="AX811" s="132"/>
      <c r="AY811" s="132"/>
      <c r="AZ811" s="132"/>
      <c r="BA811" s="132"/>
      <c r="BB811" s="132"/>
      <c r="BC811" s="132"/>
      <c r="BD811" s="132"/>
      <c r="BE811" s="132"/>
      <c r="BF811" s="132"/>
      <c r="BG811" s="132"/>
      <c r="BH811" s="132"/>
      <c r="BI811" s="132"/>
      <c r="BJ811" s="132"/>
      <c r="BK811" s="132"/>
      <c r="BL811" s="132"/>
      <c r="BM811" s="132"/>
      <c r="BN811" s="132"/>
    </row>
    <row r="812">
      <c r="A812" s="484" t="b">
        <v>0</v>
      </c>
      <c r="B812" s="94"/>
      <c r="C812" s="95"/>
      <c r="D812" s="96"/>
      <c r="E812" s="97"/>
      <c r="F812" s="98"/>
      <c r="G812" s="98"/>
      <c r="H812" s="98"/>
      <c r="I812" s="98"/>
      <c r="J812" s="98"/>
      <c r="K812" s="96"/>
      <c r="L812" s="96"/>
      <c r="M812" s="96"/>
      <c r="N812" s="270"/>
      <c r="O812" s="168">
        <v>6.0</v>
      </c>
      <c r="P812" s="169">
        <v>5.0</v>
      </c>
      <c r="Q812" s="196"/>
      <c r="R812" s="197"/>
      <c r="S812" s="198"/>
      <c r="T812" s="199"/>
      <c r="U812" s="200"/>
      <c r="V812" s="201"/>
      <c r="W812" s="202"/>
      <c r="X812" s="202"/>
      <c r="Y812" s="273">
        <v>30.0</v>
      </c>
      <c r="Z812" s="271">
        <v>0.0</v>
      </c>
      <c r="AA812" s="272" t="s">
        <v>133</v>
      </c>
      <c r="AB812" s="413">
        <v>6.0</v>
      </c>
      <c r="AC812" s="108">
        <v>0.4217476851851852</v>
      </c>
      <c r="AD812" s="273" t="s">
        <v>165</v>
      </c>
      <c r="AE812" s="274" t="s">
        <v>133</v>
      </c>
      <c r="AF812" s="99" t="s">
        <v>133</v>
      </c>
      <c r="AG812" s="274">
        <v>3.4</v>
      </c>
      <c r="AH812" s="411">
        <v>2.08</v>
      </c>
      <c r="AI812" s="112"/>
      <c r="AJ812" s="110"/>
      <c r="AK812" s="113"/>
      <c r="AL812" s="114"/>
      <c r="AM812" s="278"/>
      <c r="AN812" s="98"/>
      <c r="AO812" s="98"/>
      <c r="AP812" s="116"/>
      <c r="AQ812" s="117"/>
      <c r="AR812" s="116"/>
      <c r="AS812" s="98"/>
      <c r="AT812" s="98"/>
      <c r="AU812" s="98"/>
      <c r="AV812" s="98"/>
      <c r="AW812" s="98"/>
      <c r="AX812" s="98"/>
      <c r="AY812" s="98"/>
      <c r="AZ812" s="98"/>
      <c r="BA812" s="98"/>
      <c r="BB812" s="98"/>
      <c r="BC812" s="98"/>
      <c r="BD812" s="98"/>
      <c r="BE812" s="98"/>
      <c r="BF812" s="98"/>
      <c r="BG812" s="98"/>
      <c r="BH812" s="98"/>
      <c r="BI812" s="98"/>
      <c r="BJ812" s="98"/>
      <c r="BK812" s="98"/>
      <c r="BL812" s="98"/>
      <c r="BM812" s="98"/>
      <c r="BN812" s="98"/>
    </row>
    <row r="813">
      <c r="A813" s="485" t="b">
        <v>0</v>
      </c>
      <c r="B813" s="313"/>
      <c r="C813" s="314"/>
      <c r="D813" s="315"/>
      <c r="E813" s="316"/>
      <c r="F813" s="317"/>
      <c r="G813" s="317"/>
      <c r="H813" s="317"/>
      <c r="I813" s="317"/>
      <c r="J813" s="317"/>
      <c r="K813" s="315"/>
      <c r="L813" s="315"/>
      <c r="M813" s="315"/>
      <c r="N813" s="383"/>
      <c r="O813" s="221">
        <v>7.0</v>
      </c>
      <c r="P813" s="222">
        <v>5.0</v>
      </c>
      <c r="Q813" s="223"/>
      <c r="R813" s="224"/>
      <c r="S813" s="225"/>
      <c r="T813" s="226"/>
      <c r="U813" s="227"/>
      <c r="V813" s="228"/>
      <c r="W813" s="229"/>
      <c r="X813" s="229"/>
      <c r="Y813" s="342"/>
      <c r="Z813" s="323"/>
      <c r="AA813" s="324"/>
      <c r="AB813" s="343"/>
      <c r="AC813" s="326"/>
      <c r="AD813" s="322" t="s">
        <v>142</v>
      </c>
      <c r="AE813" s="327"/>
      <c r="AF813" s="328"/>
      <c r="AG813" s="327"/>
      <c r="AH813" s="444"/>
      <c r="AI813" s="384"/>
      <c r="AJ813" s="327"/>
      <c r="AK813" s="385"/>
      <c r="AL813" s="114"/>
      <c r="AM813" s="211"/>
      <c r="AN813" s="132"/>
      <c r="AO813" s="132"/>
      <c r="AP813" s="149"/>
      <c r="AQ813" s="150"/>
      <c r="AR813" s="149"/>
      <c r="AS813" s="132"/>
      <c r="AT813" s="132"/>
      <c r="AU813" s="132"/>
      <c r="AV813" s="132"/>
      <c r="AW813" s="132"/>
      <c r="AX813" s="132"/>
      <c r="AY813" s="132"/>
      <c r="AZ813" s="132"/>
      <c r="BA813" s="132"/>
      <c r="BB813" s="132"/>
      <c r="BC813" s="132"/>
      <c r="BD813" s="132"/>
      <c r="BE813" s="132"/>
      <c r="BF813" s="132"/>
      <c r="BG813" s="132"/>
      <c r="BH813" s="132"/>
      <c r="BI813" s="132"/>
      <c r="BJ813" s="132"/>
      <c r="BK813" s="132"/>
      <c r="BL813" s="132"/>
      <c r="BM813" s="132"/>
      <c r="BN813" s="132"/>
    </row>
    <row r="814">
      <c r="A814" s="484" t="b">
        <v>0</v>
      </c>
      <c r="B814" s="161">
        <v>44619.0</v>
      </c>
      <c r="C814" s="162">
        <v>0.4356597222222222</v>
      </c>
      <c r="D814" s="166" t="s">
        <v>1229</v>
      </c>
      <c r="E814" s="432" t="s">
        <v>16</v>
      </c>
      <c r="F814" s="409" t="s">
        <v>136</v>
      </c>
      <c r="G814" s="165" t="s">
        <v>43</v>
      </c>
      <c r="H814" s="409"/>
      <c r="I814" s="379" t="s">
        <v>793</v>
      </c>
      <c r="J814" s="379" t="s">
        <v>1230</v>
      </c>
      <c r="K814" s="379" t="s">
        <v>793</v>
      </c>
      <c r="L814" s="379"/>
      <c r="M814" s="379"/>
      <c r="N814" s="167"/>
      <c r="O814" s="254">
        <v>6.0</v>
      </c>
      <c r="P814" s="255">
        <v>1.0</v>
      </c>
      <c r="Q814" s="350">
        <v>6.0</v>
      </c>
      <c r="R814" s="351">
        <v>6.0</v>
      </c>
      <c r="S814" s="172"/>
      <c r="T814" s="173"/>
      <c r="U814" s="174"/>
      <c r="V814" s="175"/>
      <c r="W814" s="176"/>
      <c r="X814" s="176"/>
      <c r="Y814" s="182">
        <v>5.0</v>
      </c>
      <c r="Z814" s="178">
        <v>2.0</v>
      </c>
      <c r="AA814" s="408" t="s">
        <v>133</v>
      </c>
      <c r="AB814" s="419">
        <v>1.0</v>
      </c>
      <c r="AC814" s="181">
        <v>0.4341087962962963</v>
      </c>
      <c r="AD814" s="182" t="s">
        <v>140</v>
      </c>
      <c r="AE814" s="183" t="s">
        <v>132</v>
      </c>
      <c r="AF814" s="165" t="s">
        <v>166</v>
      </c>
      <c r="AG814" s="183">
        <v>1.02</v>
      </c>
      <c r="AH814" s="446">
        <v>50.0</v>
      </c>
      <c r="AI814" s="185">
        <v>1.0</v>
      </c>
      <c r="AJ814" s="183">
        <v>0.0</v>
      </c>
      <c r="AK814" s="186">
        <v>-1.0</v>
      </c>
      <c r="AL814" s="114"/>
      <c r="AM814" s="188">
        <f>AK814+AM807</f>
        <v>2059.82</v>
      </c>
      <c r="AN814" s="189">
        <f>IF(AM814&gt;AN807,AM814,AN807)</f>
        <v>2083.67</v>
      </c>
      <c r="AO814" s="189">
        <f>AM814-AN814</f>
        <v>-23.85</v>
      </c>
      <c r="AP814" s="190">
        <f>AO814/AN814</f>
        <v>-0.0114461503</v>
      </c>
      <c r="AQ814" s="191">
        <f>AK814/AI814</f>
        <v>-1</v>
      </c>
      <c r="AR814" s="116"/>
      <c r="AS814" s="98"/>
      <c r="AT814" s="98"/>
      <c r="AU814" s="98"/>
      <c r="AV814" s="98"/>
      <c r="AW814" s="98"/>
      <c r="AX814" s="98"/>
      <c r="AY814" s="98"/>
      <c r="AZ814" s="98"/>
      <c r="BA814" s="98"/>
      <c r="BB814" s="98"/>
      <c r="BC814" s="98"/>
      <c r="BD814" s="98"/>
      <c r="BE814" s="98"/>
      <c r="BF814" s="98"/>
      <c r="BG814" s="98"/>
      <c r="BH814" s="98"/>
      <c r="BI814" s="98"/>
      <c r="BJ814" s="98"/>
      <c r="BK814" s="98"/>
      <c r="BL814" s="98"/>
      <c r="BM814" s="98"/>
      <c r="BN814" s="98"/>
    </row>
    <row r="815">
      <c r="A815" s="485" t="b">
        <v>0</v>
      </c>
      <c r="B815" s="288"/>
      <c r="C815" s="129"/>
      <c r="D815" s="291">
        <v>14484.83</v>
      </c>
      <c r="E815" s="131"/>
      <c r="F815" s="132"/>
      <c r="G815" s="132"/>
      <c r="H815" s="132"/>
      <c r="I815" s="395">
        <v>1.12</v>
      </c>
      <c r="J815" s="395">
        <v>12.0</v>
      </c>
      <c r="K815" s="130"/>
      <c r="L815" s="130"/>
      <c r="M815" s="130"/>
      <c r="N815" s="458"/>
      <c r="O815" s="168"/>
      <c r="P815" s="737"/>
      <c r="Q815" s="196"/>
      <c r="R815" s="197"/>
      <c r="S815" s="198"/>
      <c r="T815" s="199"/>
      <c r="U815" s="200"/>
      <c r="V815" s="201"/>
      <c r="W815" s="202"/>
      <c r="X815" s="202"/>
      <c r="Y815" s="206"/>
      <c r="Z815" s="204"/>
      <c r="AA815" s="205"/>
      <c r="AB815" s="412"/>
      <c r="AC815" s="142"/>
      <c r="AD815" s="206"/>
      <c r="AE815" s="207"/>
      <c r="AF815" s="133"/>
      <c r="AG815" s="207"/>
      <c r="AH815" s="449"/>
      <c r="AI815" s="146"/>
      <c r="AJ815" s="207"/>
      <c r="AK815" s="210"/>
      <c r="AL815" s="114"/>
      <c r="AM815" s="211"/>
      <c r="AN815" s="132"/>
      <c r="AO815" s="132"/>
      <c r="AP815" s="149"/>
      <c r="AQ815" s="150"/>
      <c r="AR815" s="149"/>
      <c r="AS815" s="132"/>
      <c r="AT815" s="132"/>
      <c r="AU815" s="132"/>
      <c r="AV815" s="132"/>
      <c r="AW815" s="132"/>
      <c r="AX815" s="132"/>
      <c r="AY815" s="132"/>
      <c r="AZ815" s="132"/>
      <c r="BA815" s="132"/>
      <c r="BB815" s="132"/>
      <c r="BC815" s="132"/>
      <c r="BD815" s="132"/>
      <c r="BE815" s="132"/>
      <c r="BF815" s="132"/>
      <c r="BG815" s="132"/>
      <c r="BH815" s="132"/>
      <c r="BI815" s="132"/>
      <c r="BJ815" s="132"/>
      <c r="BK815" s="132"/>
      <c r="BL815" s="132"/>
      <c r="BM815" s="132"/>
      <c r="BN815" s="132"/>
    </row>
    <row r="816">
      <c r="A816" s="484" t="b">
        <v>0</v>
      </c>
      <c r="B816" s="215"/>
      <c r="C816" s="216"/>
      <c r="D816" s="514"/>
      <c r="E816" s="218"/>
      <c r="F816" s="219"/>
      <c r="G816" s="219"/>
      <c r="H816" s="219"/>
      <c r="I816" s="417">
        <v>9634851.0</v>
      </c>
      <c r="J816" s="417">
        <v>3705838.0</v>
      </c>
      <c r="K816" s="217"/>
      <c r="L816" s="217"/>
      <c r="M816" s="217"/>
      <c r="N816" s="287"/>
      <c r="O816" s="221">
        <v>6.0</v>
      </c>
      <c r="P816" s="222">
        <v>1.0</v>
      </c>
      <c r="Q816" s="298">
        <v>7.0</v>
      </c>
      <c r="R816" s="299">
        <v>6.0</v>
      </c>
      <c r="S816" s="225"/>
      <c r="T816" s="226"/>
      <c r="U816" s="227"/>
      <c r="V816" s="228"/>
      <c r="W816" s="229"/>
      <c r="X816" s="229"/>
      <c r="Y816" s="235"/>
      <c r="Z816" s="482"/>
      <c r="AA816" s="479"/>
      <c r="AB816" s="506"/>
      <c r="AC816" s="507"/>
      <c r="AD816" s="235" t="s">
        <v>142</v>
      </c>
      <c r="AE816" s="240"/>
      <c r="AF816" s="237"/>
      <c r="AG816" s="240"/>
      <c r="AH816" s="488"/>
      <c r="AI816" s="390"/>
      <c r="AJ816" s="240"/>
      <c r="AK816" s="241"/>
      <c r="AL816" s="114"/>
      <c r="AM816" s="278"/>
      <c r="AN816" s="98"/>
      <c r="AO816" s="98"/>
      <c r="AP816" s="116"/>
      <c r="AQ816" s="117"/>
      <c r="AR816" s="116"/>
      <c r="AS816" s="98"/>
      <c r="AT816" s="98"/>
      <c r="AU816" s="98"/>
      <c r="AV816" s="98"/>
      <c r="AW816" s="98"/>
      <c r="AX816" s="98"/>
      <c r="AY816" s="98"/>
      <c r="AZ816" s="98"/>
      <c r="BA816" s="98"/>
      <c r="BB816" s="98"/>
      <c r="BC816" s="98"/>
      <c r="BD816" s="98"/>
      <c r="BE816" s="98"/>
      <c r="BF816" s="98"/>
      <c r="BG816" s="98"/>
      <c r="BH816" s="98"/>
      <c r="BI816" s="98"/>
      <c r="BJ816" s="98"/>
      <c r="BK816" s="98"/>
      <c r="BL816" s="98"/>
      <c r="BM816" s="98"/>
      <c r="BN816" s="98"/>
    </row>
    <row r="817">
      <c r="A817" s="485" t="b">
        <v>0</v>
      </c>
      <c r="B817" s="288">
        <v>44619.0</v>
      </c>
      <c r="C817" s="289">
        <v>0.46122685185185186</v>
      </c>
      <c r="D817" s="291" t="s">
        <v>1231</v>
      </c>
      <c r="E817" s="517" t="s">
        <v>16</v>
      </c>
      <c r="F817" s="415" t="s">
        <v>136</v>
      </c>
      <c r="G817" s="132"/>
      <c r="H817" s="132"/>
      <c r="I817" s="395" t="s">
        <v>1227</v>
      </c>
      <c r="J817" s="395" t="s">
        <v>1228</v>
      </c>
      <c r="K817" s="134" t="s">
        <v>1227</v>
      </c>
      <c r="L817" s="134"/>
      <c r="M817" s="134"/>
      <c r="N817" s="397" t="s">
        <v>1232</v>
      </c>
      <c r="O817" s="168">
        <v>7.0</v>
      </c>
      <c r="P817" s="169">
        <v>5.0</v>
      </c>
      <c r="Q817" s="305">
        <v>3.0</v>
      </c>
      <c r="R817" s="306">
        <v>3.0</v>
      </c>
      <c r="S817" s="198"/>
      <c r="T817" s="199"/>
      <c r="U817" s="200"/>
      <c r="V817" s="201"/>
      <c r="W817" s="202"/>
      <c r="X817" s="202"/>
      <c r="Y817" s="206">
        <v>30.0</v>
      </c>
      <c r="Z817" s="204">
        <v>0.0</v>
      </c>
      <c r="AA817" s="205" t="s">
        <v>132</v>
      </c>
      <c r="AB817" s="412">
        <v>1.0</v>
      </c>
      <c r="AC817" s="142">
        <v>0.44765046296296296</v>
      </c>
      <c r="AD817" s="206" t="s">
        <v>140</v>
      </c>
      <c r="AE817" s="207" t="s">
        <v>132</v>
      </c>
      <c r="AF817" s="133" t="s">
        <v>166</v>
      </c>
      <c r="AG817" s="207">
        <v>1.26</v>
      </c>
      <c r="AH817" s="449">
        <v>19.23</v>
      </c>
      <c r="AI817" s="209">
        <v>5.0</v>
      </c>
      <c r="AJ817" s="207">
        <v>0.0</v>
      </c>
      <c r="AK817" s="210">
        <v>-0.31</v>
      </c>
      <c r="AL817" s="114"/>
      <c r="AM817" s="265">
        <f>AK817+AM814</f>
        <v>2059.51</v>
      </c>
      <c r="AN817" s="266">
        <f>IF(AM817&gt;AN814,AM817,AN814)</f>
        <v>2083.67</v>
      </c>
      <c r="AO817" s="266">
        <f>AM817-AN817</f>
        <v>-24.16</v>
      </c>
      <c r="AP817" s="267">
        <f>AO817/AN817</f>
        <v>-0.01159492626</v>
      </c>
      <c r="AQ817" s="268">
        <f>AK817/AI817</f>
        <v>-0.062</v>
      </c>
      <c r="AR817" s="149"/>
      <c r="AS817" s="132"/>
      <c r="AT817" s="132"/>
      <c r="AU817" s="132"/>
      <c r="AV817" s="132"/>
      <c r="AW817" s="132"/>
      <c r="AX817" s="132"/>
      <c r="AY817" s="132"/>
      <c r="AZ817" s="132"/>
      <c r="BA817" s="132"/>
      <c r="BB817" s="132"/>
      <c r="BC817" s="132"/>
      <c r="BD817" s="132"/>
      <c r="BE817" s="132"/>
      <c r="BF817" s="132"/>
      <c r="BG817" s="132"/>
      <c r="BH817" s="132"/>
      <c r="BI817" s="132"/>
      <c r="BJ817" s="132"/>
      <c r="BK817" s="132"/>
      <c r="BL817" s="132"/>
      <c r="BM817" s="132"/>
      <c r="BN817" s="132"/>
    </row>
    <row r="818">
      <c r="A818" s="484" t="b">
        <v>0</v>
      </c>
      <c r="B818" s="94"/>
      <c r="C818" s="95"/>
      <c r="D818" s="344">
        <v>70418.58</v>
      </c>
      <c r="E818" s="97"/>
      <c r="F818" s="98"/>
      <c r="G818" s="98"/>
      <c r="H818" s="98"/>
      <c r="I818" s="396">
        <v>3.65</v>
      </c>
      <c r="J818" s="396">
        <v>1.37</v>
      </c>
      <c r="K818" s="96"/>
      <c r="L818" s="96"/>
      <c r="M818" s="96"/>
      <c r="N818" s="270"/>
      <c r="O818" s="168">
        <v>7.0</v>
      </c>
      <c r="P818" s="169">
        <v>5.0</v>
      </c>
      <c r="Q818" s="305">
        <v>4.0</v>
      </c>
      <c r="R818" s="306">
        <v>3.0</v>
      </c>
      <c r="S818" s="198"/>
      <c r="T818" s="199"/>
      <c r="U818" s="200"/>
      <c r="V818" s="201"/>
      <c r="W818" s="202"/>
      <c r="X818" s="202"/>
      <c r="Y818" s="273">
        <v>0.0</v>
      </c>
      <c r="Z818" s="271">
        <v>0.0</v>
      </c>
      <c r="AA818" s="272" t="s">
        <v>133</v>
      </c>
      <c r="AB818" s="413">
        <v>2.0</v>
      </c>
      <c r="AC818" s="108">
        <v>0.4532291666666667</v>
      </c>
      <c r="AD818" s="273" t="s">
        <v>179</v>
      </c>
      <c r="AE818" s="274" t="s">
        <v>132</v>
      </c>
      <c r="AF818" s="99" t="s">
        <v>133</v>
      </c>
      <c r="AG818" s="274">
        <v>1.24</v>
      </c>
      <c r="AH818" s="411">
        <v>19.54</v>
      </c>
      <c r="AI818" s="112"/>
      <c r="AJ818" s="274"/>
      <c r="AK818" s="277"/>
      <c r="AL818" s="114"/>
      <c r="AM818" s="278"/>
      <c r="AN818" s="98"/>
      <c r="AO818" s="98"/>
      <c r="AP818" s="116"/>
      <c r="AQ818" s="117"/>
      <c r="AR818" s="116"/>
      <c r="AS818" s="98"/>
      <c r="AT818" s="98"/>
      <c r="AU818" s="98"/>
      <c r="AV818" s="98"/>
      <c r="AW818" s="98"/>
      <c r="AX818" s="98"/>
      <c r="AY818" s="98"/>
      <c r="AZ818" s="98"/>
      <c r="BA818" s="98"/>
      <c r="BB818" s="98"/>
      <c r="BC818" s="98"/>
      <c r="BD818" s="98"/>
      <c r="BE818" s="98"/>
      <c r="BF818" s="98"/>
      <c r="BG818" s="98"/>
      <c r="BH818" s="98"/>
      <c r="BI818" s="98"/>
      <c r="BJ818" s="98"/>
      <c r="BK818" s="98"/>
      <c r="BL818" s="98"/>
      <c r="BM818" s="98"/>
      <c r="BN818" s="98"/>
    </row>
    <row r="819">
      <c r="A819" s="485" t="b">
        <v>0</v>
      </c>
      <c r="B819" s="128"/>
      <c r="C819" s="129"/>
      <c r="D819" s="291"/>
      <c r="E819" s="131"/>
      <c r="F819" s="132"/>
      <c r="G819" s="132"/>
      <c r="H819" s="132"/>
      <c r="I819" s="395">
        <v>9166525.0</v>
      </c>
      <c r="J819" s="395">
        <v>9633098.0</v>
      </c>
      <c r="K819" s="130"/>
      <c r="L819" s="130"/>
      <c r="M819" s="130"/>
      <c r="N819" s="195"/>
      <c r="O819" s="168">
        <v>7.0</v>
      </c>
      <c r="P819" s="169">
        <v>5.0</v>
      </c>
      <c r="Q819" s="294">
        <v>6.0</v>
      </c>
      <c r="R819" s="295">
        <v>3.0</v>
      </c>
      <c r="S819" s="198"/>
      <c r="T819" s="199"/>
      <c r="U819" s="200"/>
      <c r="V819" s="201"/>
      <c r="W819" s="202"/>
      <c r="X819" s="202"/>
      <c r="Y819" s="206"/>
      <c r="Z819" s="204"/>
      <c r="AA819" s="205"/>
      <c r="AB819" s="412"/>
      <c r="AC819" s="142"/>
      <c r="AD819" s="206" t="s">
        <v>142</v>
      </c>
      <c r="AE819" s="207"/>
      <c r="AF819" s="133"/>
      <c r="AG819" s="207"/>
      <c r="AH819" s="449"/>
      <c r="AI819" s="146"/>
      <c r="AJ819" s="207"/>
      <c r="AK819" s="210"/>
      <c r="AL819" s="114"/>
      <c r="AM819" s="211"/>
      <c r="AN819" s="132"/>
      <c r="AO819" s="132"/>
      <c r="AP819" s="149"/>
      <c r="AQ819" s="150"/>
      <c r="AR819" s="149"/>
      <c r="AS819" s="132"/>
      <c r="AT819" s="132"/>
      <c r="AU819" s="132"/>
      <c r="AV819" s="132"/>
      <c r="AW819" s="132"/>
      <c r="AX819" s="132"/>
      <c r="AY819" s="132"/>
      <c r="AZ819" s="132"/>
      <c r="BA819" s="132"/>
      <c r="BB819" s="132"/>
      <c r="BC819" s="132"/>
      <c r="BD819" s="132"/>
      <c r="BE819" s="132"/>
      <c r="BF819" s="132"/>
      <c r="BG819" s="132"/>
      <c r="BH819" s="132"/>
      <c r="BI819" s="132"/>
      <c r="BJ819" s="132"/>
      <c r="BK819" s="132"/>
      <c r="BL819" s="132"/>
      <c r="BM819" s="132"/>
      <c r="BN819" s="132"/>
    </row>
    <row r="820">
      <c r="A820" s="484" t="b">
        <v>0</v>
      </c>
      <c r="B820" s="161">
        <v>44619.0</v>
      </c>
      <c r="C820" s="162">
        <v>0.46122685185185186</v>
      </c>
      <c r="D820" s="166" t="s">
        <v>1231</v>
      </c>
      <c r="E820" s="432" t="s">
        <v>16</v>
      </c>
      <c r="F820" s="409" t="s">
        <v>136</v>
      </c>
      <c r="G820" s="165" t="s">
        <v>43</v>
      </c>
      <c r="H820" s="409"/>
      <c r="I820" s="379" t="s">
        <v>1227</v>
      </c>
      <c r="J820" s="379" t="s">
        <v>1228</v>
      </c>
      <c r="K820" s="163" t="s">
        <v>1227</v>
      </c>
      <c r="L820" s="163"/>
      <c r="M820" s="163"/>
      <c r="N820" s="167"/>
      <c r="O820" s="254">
        <v>1.0</v>
      </c>
      <c r="P820" s="255">
        <v>0.0</v>
      </c>
      <c r="Q820" s="350">
        <v>5.0</v>
      </c>
      <c r="R820" s="351">
        <v>3.0</v>
      </c>
      <c r="S820" s="172"/>
      <c r="T820" s="173"/>
      <c r="U820" s="174"/>
      <c r="V820" s="175"/>
      <c r="W820" s="176"/>
      <c r="X820" s="176"/>
      <c r="Y820" s="182">
        <v>30.0</v>
      </c>
      <c r="Z820" s="178">
        <v>15.0</v>
      </c>
      <c r="AA820" s="179" t="s">
        <v>132</v>
      </c>
      <c r="AB820" s="419">
        <v>3.0</v>
      </c>
      <c r="AC820" s="181">
        <v>0.4585532407407407</v>
      </c>
      <c r="AD820" s="182" t="s">
        <v>140</v>
      </c>
      <c r="AE820" s="183" t="s">
        <v>132</v>
      </c>
      <c r="AF820" s="165" t="s">
        <v>166</v>
      </c>
      <c r="AG820" s="183">
        <v>1.03</v>
      </c>
      <c r="AH820" s="446">
        <v>66.67</v>
      </c>
      <c r="AI820" s="185">
        <v>2.0</v>
      </c>
      <c r="AJ820" s="183">
        <v>0.0</v>
      </c>
      <c r="AK820" s="186">
        <v>-2.0</v>
      </c>
      <c r="AL820" s="114"/>
      <c r="AM820" s="188">
        <f>AK820+AM817</f>
        <v>2057.51</v>
      </c>
      <c r="AN820" s="189">
        <f>IF(AM820&gt;AN817,AM820,AN817)</f>
        <v>2083.67</v>
      </c>
      <c r="AO820" s="189">
        <f>AM820-AN820</f>
        <v>-26.16</v>
      </c>
      <c r="AP820" s="190">
        <f>AO820/AN820</f>
        <v>-0.01255477115</v>
      </c>
      <c r="AQ820" s="191">
        <f>AK820/AI820</f>
        <v>-1</v>
      </c>
      <c r="AR820" s="116"/>
      <c r="AS820" s="98"/>
      <c r="AT820" s="98"/>
      <c r="AU820" s="98"/>
      <c r="AV820" s="98"/>
      <c r="AW820" s="98"/>
      <c r="AX820" s="98"/>
      <c r="AY820" s="98"/>
      <c r="AZ820" s="98"/>
      <c r="BA820" s="98"/>
      <c r="BB820" s="98"/>
      <c r="BC820" s="98"/>
      <c r="BD820" s="98"/>
      <c r="BE820" s="98"/>
      <c r="BF820" s="98"/>
      <c r="BG820" s="98"/>
      <c r="BH820" s="98"/>
      <c r="BI820" s="98"/>
      <c r="BJ820" s="98"/>
      <c r="BK820" s="98"/>
      <c r="BL820" s="98"/>
      <c r="BM820" s="98"/>
      <c r="BN820" s="98"/>
    </row>
    <row r="821">
      <c r="A821" s="485" t="b">
        <v>0</v>
      </c>
      <c r="B821" s="288"/>
      <c r="C821" s="129"/>
      <c r="D821" s="291"/>
      <c r="E821" s="131"/>
      <c r="F821" s="132"/>
      <c r="G821" s="132"/>
      <c r="H821" s="132"/>
      <c r="I821" s="395">
        <v>3.65</v>
      </c>
      <c r="J821" s="395">
        <v>1.37</v>
      </c>
      <c r="K821" s="130"/>
      <c r="L821" s="130"/>
      <c r="M821" s="130"/>
      <c r="N821" s="195"/>
      <c r="O821" s="168"/>
      <c r="P821" s="169"/>
      <c r="Q821" s="305"/>
      <c r="R821" s="306"/>
      <c r="S821" s="198"/>
      <c r="T821" s="199"/>
      <c r="U821" s="200"/>
      <c r="V821" s="201"/>
      <c r="W821" s="202"/>
      <c r="X821" s="202"/>
      <c r="Y821" s="206"/>
      <c r="Z821" s="204"/>
      <c r="AA821" s="205"/>
      <c r="AB821" s="412"/>
      <c r="AC821" s="142"/>
      <c r="AD821" s="206"/>
      <c r="AE821" s="207"/>
      <c r="AF821" s="133"/>
      <c r="AG821" s="207"/>
      <c r="AH821" s="449"/>
      <c r="AI821" s="146"/>
      <c r="AJ821" s="144"/>
      <c r="AK821" s="147"/>
      <c r="AL821" s="114"/>
      <c r="AM821" s="211"/>
      <c r="AN821" s="132"/>
      <c r="AO821" s="132"/>
      <c r="AP821" s="149"/>
      <c r="AQ821" s="150"/>
      <c r="AR821" s="149"/>
      <c r="AS821" s="132"/>
      <c r="AT821" s="132"/>
      <c r="AU821" s="132"/>
      <c r="AV821" s="132"/>
      <c r="AW821" s="132"/>
      <c r="AX821" s="132"/>
      <c r="AY821" s="132"/>
      <c r="AZ821" s="132"/>
      <c r="BA821" s="132"/>
      <c r="BB821" s="132"/>
      <c r="BC821" s="132"/>
      <c r="BD821" s="132"/>
      <c r="BE821" s="132"/>
      <c r="BF821" s="132"/>
      <c r="BG821" s="132"/>
      <c r="BH821" s="132"/>
      <c r="BI821" s="132"/>
      <c r="BJ821" s="132"/>
      <c r="BK821" s="132"/>
      <c r="BL821" s="132"/>
      <c r="BM821" s="132"/>
      <c r="BN821" s="132"/>
    </row>
    <row r="822">
      <c r="A822" s="484" t="b">
        <v>0</v>
      </c>
      <c r="B822" s="215"/>
      <c r="C822" s="216"/>
      <c r="D822" s="514">
        <v>70418.58</v>
      </c>
      <c r="E822" s="218"/>
      <c r="F822" s="219"/>
      <c r="G822" s="219"/>
      <c r="H822" s="219"/>
      <c r="I822" s="417">
        <v>9166525.0</v>
      </c>
      <c r="J822" s="417">
        <v>9633098.0</v>
      </c>
      <c r="K822" s="217"/>
      <c r="L822" s="217"/>
      <c r="M822" s="217"/>
      <c r="N822" s="287"/>
      <c r="O822" s="221">
        <v>7.0</v>
      </c>
      <c r="P822" s="222">
        <v>5.0</v>
      </c>
      <c r="Q822" s="298">
        <v>6.0</v>
      </c>
      <c r="R822" s="299">
        <v>3.0</v>
      </c>
      <c r="S822" s="225"/>
      <c r="T822" s="226"/>
      <c r="U822" s="227"/>
      <c r="V822" s="228"/>
      <c r="W822" s="229"/>
      <c r="X822" s="229"/>
      <c r="Y822" s="503"/>
      <c r="Z822" s="504"/>
      <c r="AA822" s="232"/>
      <c r="AB822" s="506"/>
      <c r="AC822" s="507"/>
      <c r="AD822" s="235" t="s">
        <v>142</v>
      </c>
      <c r="AE822" s="240"/>
      <c r="AF822" s="237"/>
      <c r="AG822" s="240"/>
      <c r="AH822" s="488"/>
      <c r="AI822" s="390"/>
      <c r="AJ822" s="236"/>
      <c r="AK822" s="391"/>
      <c r="AL822" s="114"/>
      <c r="AM822" s="278"/>
      <c r="AN822" s="98"/>
      <c r="AO822" s="98"/>
      <c r="AP822" s="116"/>
      <c r="AQ822" s="117"/>
      <c r="AR822" s="116"/>
      <c r="AS822" s="98"/>
      <c r="AT822" s="98"/>
      <c r="AU822" s="98"/>
      <c r="AV822" s="98"/>
      <c r="AW822" s="98"/>
      <c r="AX822" s="98"/>
      <c r="AY822" s="98"/>
      <c r="AZ822" s="98"/>
      <c r="BA822" s="98"/>
      <c r="BB822" s="98"/>
      <c r="BC822" s="98"/>
      <c r="BD822" s="98"/>
      <c r="BE822" s="98"/>
      <c r="BF822" s="98"/>
      <c r="BG822" s="98"/>
      <c r="BH822" s="98"/>
      <c r="BI822" s="98"/>
      <c r="BJ822" s="98"/>
      <c r="BK822" s="98"/>
      <c r="BL822" s="98"/>
      <c r="BM822" s="98"/>
      <c r="BN822" s="98"/>
    </row>
    <row r="823">
      <c r="A823" s="485" t="b">
        <v>0</v>
      </c>
      <c r="B823" s="247">
        <v>44619.0</v>
      </c>
      <c r="C823" s="248">
        <v>0.5056828703703704</v>
      </c>
      <c r="D823" s="252" t="s">
        <v>324</v>
      </c>
      <c r="E823" s="517" t="s">
        <v>16</v>
      </c>
      <c r="F823" s="415" t="s">
        <v>136</v>
      </c>
      <c r="G823" s="251" t="s">
        <v>45</v>
      </c>
      <c r="H823" s="415"/>
      <c r="I823" s="358" t="s">
        <v>325</v>
      </c>
      <c r="J823" s="358" t="s">
        <v>326</v>
      </c>
      <c r="K823" s="358" t="s">
        <v>326</v>
      </c>
      <c r="L823" s="358"/>
      <c r="M823" s="358"/>
      <c r="N823" s="286" t="s">
        <v>1233</v>
      </c>
      <c r="O823" s="348">
        <v>0.0</v>
      </c>
      <c r="P823" s="349">
        <v>1.0</v>
      </c>
      <c r="Q823" s="350">
        <v>0.0</v>
      </c>
      <c r="R823" s="351">
        <v>0.0</v>
      </c>
      <c r="S823" s="172"/>
      <c r="T823" s="173"/>
      <c r="U823" s="174"/>
      <c r="V823" s="175"/>
      <c r="W823" s="176"/>
      <c r="X823" s="176"/>
      <c r="Y823" s="402">
        <v>0.0</v>
      </c>
      <c r="Z823" s="403">
        <v>0.0</v>
      </c>
      <c r="AA823" s="404" t="s">
        <v>133</v>
      </c>
      <c r="AB823" s="407">
        <v>1.0</v>
      </c>
      <c r="AC823" s="259">
        <v>0.48119212962962965</v>
      </c>
      <c r="AD823" s="260" t="s">
        <v>140</v>
      </c>
      <c r="AE823" s="261" t="s">
        <v>133</v>
      </c>
      <c r="AF823" s="251" t="s">
        <v>166</v>
      </c>
      <c r="AG823" s="261">
        <v>1.06</v>
      </c>
      <c r="AH823" s="464">
        <v>83.33</v>
      </c>
      <c r="AI823" s="263">
        <v>5.0</v>
      </c>
      <c r="AJ823" s="261">
        <v>0.0</v>
      </c>
      <c r="AK823" s="264">
        <v>-5.0</v>
      </c>
      <c r="AL823" s="114"/>
      <c r="AM823" s="265">
        <f>AK823+AM820</f>
        <v>2052.51</v>
      </c>
      <c r="AN823" s="266">
        <f>IF(AM823&gt;AN820,AM823,AN820)</f>
        <v>2083.67</v>
      </c>
      <c r="AO823" s="266">
        <f>AM823-AN823</f>
        <v>-31.16</v>
      </c>
      <c r="AP823" s="267">
        <f>AO823/AN823</f>
        <v>-0.01495438337</v>
      </c>
      <c r="AQ823" s="268">
        <f>AK823/AI823</f>
        <v>-1</v>
      </c>
      <c r="AR823" s="149"/>
      <c r="AS823" s="132"/>
      <c r="AT823" s="132"/>
      <c r="AU823" s="132"/>
      <c r="AV823" s="132"/>
      <c r="AW823" s="132"/>
      <c r="AX823" s="132"/>
      <c r="AY823" s="132"/>
      <c r="AZ823" s="132"/>
      <c r="BA823" s="132"/>
      <c r="BB823" s="132"/>
      <c r="BC823" s="132"/>
      <c r="BD823" s="132"/>
      <c r="BE823" s="132"/>
      <c r="BF823" s="132"/>
      <c r="BG823" s="132"/>
      <c r="BH823" s="132"/>
      <c r="BI823" s="132"/>
      <c r="BJ823" s="132"/>
      <c r="BK823" s="132"/>
      <c r="BL823" s="132"/>
      <c r="BM823" s="132"/>
      <c r="BN823" s="132"/>
    </row>
    <row r="824">
      <c r="A824" s="484" t="b">
        <v>0</v>
      </c>
      <c r="B824" s="94"/>
      <c r="C824" s="95"/>
      <c r="D824" s="344">
        <v>236.31</v>
      </c>
      <c r="E824" s="97"/>
      <c r="F824" s="98"/>
      <c r="G824" s="98"/>
      <c r="H824" s="98"/>
      <c r="I824" s="396">
        <v>8.6</v>
      </c>
      <c r="J824" s="396">
        <v>1.18</v>
      </c>
      <c r="K824" s="96"/>
      <c r="L824" s="96"/>
      <c r="M824" s="96"/>
      <c r="N824" s="270"/>
      <c r="O824" s="168"/>
      <c r="P824" s="169"/>
      <c r="Q824" s="294"/>
      <c r="R824" s="295"/>
      <c r="S824" s="198"/>
      <c r="T824" s="199"/>
      <c r="U824" s="200"/>
      <c r="V824" s="201"/>
      <c r="W824" s="202"/>
      <c r="X824" s="202"/>
      <c r="Y824" s="273"/>
      <c r="Z824" s="271"/>
      <c r="AA824" s="272"/>
      <c r="AB824" s="413"/>
      <c r="AC824" s="108"/>
      <c r="AD824" s="273"/>
      <c r="AE824" s="274"/>
      <c r="AF824" s="99"/>
      <c r="AG824" s="274"/>
      <c r="AH824" s="411"/>
      <c r="AI824" s="112"/>
      <c r="AJ824" s="274"/>
      <c r="AK824" s="277"/>
      <c r="AL824" s="114"/>
      <c r="AM824" s="278"/>
      <c r="AN824" s="98"/>
      <c r="AO824" s="98"/>
      <c r="AP824" s="116"/>
      <c r="AQ824" s="117"/>
      <c r="AR824" s="116"/>
      <c r="AS824" s="98"/>
      <c r="AT824" s="98"/>
      <c r="AU824" s="98"/>
      <c r="AV824" s="98"/>
      <c r="AW824" s="98"/>
      <c r="AX824" s="98"/>
      <c r="AY824" s="98"/>
      <c r="AZ824" s="98"/>
      <c r="BA824" s="98"/>
      <c r="BB824" s="98"/>
      <c r="BC824" s="98"/>
      <c r="BD824" s="98"/>
      <c r="BE824" s="98"/>
      <c r="BF824" s="98"/>
      <c r="BG824" s="98"/>
      <c r="BH824" s="98"/>
      <c r="BI824" s="98"/>
      <c r="BJ824" s="98"/>
      <c r="BK824" s="98"/>
      <c r="BL824" s="98"/>
      <c r="BM824" s="98"/>
      <c r="BN824" s="98"/>
    </row>
    <row r="825">
      <c r="A825" s="485" t="b">
        <v>0</v>
      </c>
      <c r="B825" s="313"/>
      <c r="C825" s="314"/>
      <c r="D825" s="315"/>
      <c r="E825" s="316"/>
      <c r="F825" s="317"/>
      <c r="G825" s="317"/>
      <c r="H825" s="317"/>
      <c r="I825" s="382">
        <v>2.0586617E7</v>
      </c>
      <c r="J825" s="382">
        <v>7234177.0</v>
      </c>
      <c r="K825" s="315"/>
      <c r="L825" s="315"/>
      <c r="M825" s="315"/>
      <c r="N825" s="383"/>
      <c r="O825" s="221">
        <v>5.0</v>
      </c>
      <c r="P825" s="222">
        <v>7.0</v>
      </c>
      <c r="Q825" s="298">
        <v>3.0</v>
      </c>
      <c r="R825" s="299">
        <v>6.0</v>
      </c>
      <c r="S825" s="225"/>
      <c r="T825" s="226"/>
      <c r="U825" s="227"/>
      <c r="V825" s="228"/>
      <c r="W825" s="229"/>
      <c r="X825" s="229"/>
      <c r="Y825" s="373"/>
      <c r="Z825" s="374"/>
      <c r="AA825" s="375"/>
      <c r="AB825" s="509"/>
      <c r="AC825" s="510"/>
      <c r="AD825" s="322" t="s">
        <v>142</v>
      </c>
      <c r="AE825" s="331"/>
      <c r="AF825" s="328"/>
      <c r="AG825" s="331"/>
      <c r="AH825" s="490"/>
      <c r="AI825" s="384"/>
      <c r="AJ825" s="327"/>
      <c r="AK825" s="385"/>
      <c r="AL825" s="114"/>
      <c r="AM825" s="211"/>
      <c r="AN825" s="132"/>
      <c r="AO825" s="132"/>
      <c r="AP825" s="149"/>
      <c r="AQ825" s="150"/>
      <c r="AR825" s="149"/>
      <c r="AS825" s="132"/>
      <c r="AT825" s="132"/>
      <c r="AU825" s="132"/>
      <c r="AV825" s="132"/>
      <c r="AW825" s="132"/>
      <c r="AX825" s="132"/>
      <c r="AY825" s="132"/>
      <c r="AZ825" s="132"/>
      <c r="BA825" s="132"/>
      <c r="BB825" s="132"/>
      <c r="BC825" s="132"/>
      <c r="BD825" s="132"/>
      <c r="BE825" s="132"/>
      <c r="BF825" s="132"/>
      <c r="BG825" s="132"/>
      <c r="BH825" s="132"/>
      <c r="BI825" s="132"/>
      <c r="BJ825" s="132"/>
      <c r="BK825" s="132"/>
      <c r="BL825" s="132"/>
      <c r="BM825" s="132"/>
      <c r="BN825" s="132"/>
    </row>
    <row r="826">
      <c r="A826" s="484" t="b">
        <v>0</v>
      </c>
      <c r="B826" s="94"/>
      <c r="C826" s="95"/>
      <c r="D826" s="96"/>
      <c r="E826" s="97"/>
      <c r="F826" s="98"/>
      <c r="G826" s="98"/>
      <c r="H826" s="98"/>
      <c r="I826" s="99" t="s">
        <v>1234</v>
      </c>
      <c r="J826" s="98"/>
      <c r="K826" s="96"/>
      <c r="L826" s="96"/>
      <c r="M826" s="96"/>
      <c r="N826" s="512"/>
      <c r="O826" s="168"/>
      <c r="P826" s="169"/>
      <c r="Q826" s="294"/>
      <c r="R826" s="295"/>
      <c r="S826" s="198"/>
      <c r="T826" s="199"/>
      <c r="U826" s="200"/>
      <c r="V826" s="201"/>
      <c r="W826" s="202"/>
      <c r="X826" s="202"/>
      <c r="Y826" s="273"/>
      <c r="Z826" s="271"/>
      <c r="AA826" s="272"/>
      <c r="AB826" s="413"/>
      <c r="AC826" s="108"/>
      <c r="AD826" s="273"/>
      <c r="AE826" s="274"/>
      <c r="AF826" s="99"/>
      <c r="AG826" s="274"/>
      <c r="AH826" s="411"/>
      <c r="AI826" s="112"/>
      <c r="AJ826" s="110"/>
      <c r="AK826" s="113"/>
      <c r="AL826" s="114"/>
      <c r="AM826" s="278"/>
      <c r="AN826" s="98"/>
      <c r="AO826" s="98"/>
      <c r="AP826" s="116"/>
      <c r="AQ826" s="117"/>
      <c r="AR826" s="116"/>
      <c r="AS826" s="98"/>
      <c r="AT826" s="98"/>
      <c r="AU826" s="98"/>
      <c r="AV826" s="98"/>
      <c r="AW826" s="98"/>
      <c r="AX826" s="98"/>
      <c r="AY826" s="98"/>
      <c r="AZ826" s="98"/>
      <c r="BA826" s="98"/>
      <c r="BB826" s="98"/>
      <c r="BC826" s="98"/>
      <c r="BD826" s="98"/>
      <c r="BE826" s="98"/>
      <c r="BF826" s="98"/>
      <c r="BG826" s="98"/>
      <c r="BH826" s="98"/>
      <c r="BI826" s="98"/>
      <c r="BJ826" s="98"/>
      <c r="BK826" s="98"/>
      <c r="BL826" s="98"/>
      <c r="BM826" s="98"/>
      <c r="BN826" s="98"/>
    </row>
    <row r="827">
      <c r="A827" s="485" t="b">
        <v>0</v>
      </c>
      <c r="B827" s="128"/>
      <c r="C827" s="129"/>
      <c r="D827" s="130"/>
      <c r="E827" s="131"/>
      <c r="F827" s="132"/>
      <c r="G827" s="132"/>
      <c r="H827" s="132"/>
      <c r="I827" s="132"/>
      <c r="J827" s="132"/>
      <c r="K827" s="130"/>
      <c r="L827" s="130"/>
      <c r="M827" s="130"/>
      <c r="N827" s="195"/>
      <c r="O827" s="542"/>
      <c r="P827" s="543"/>
      <c r="Q827" s="474"/>
      <c r="R827" s="475"/>
      <c r="S827" s="198"/>
      <c r="T827" s="199"/>
      <c r="U827" s="200"/>
      <c r="V827" s="201"/>
      <c r="W827" s="202"/>
      <c r="X827" s="202"/>
      <c r="Y827" s="539"/>
      <c r="Z827" s="545"/>
      <c r="AA827" s="480"/>
      <c r="AB827" s="420"/>
      <c r="AC827" s="421"/>
      <c r="AD827" s="206"/>
      <c r="AE827" s="144"/>
      <c r="AF827" s="133"/>
      <c r="AG827" s="144"/>
      <c r="AH827" s="430"/>
      <c r="AI827" s="146"/>
      <c r="AJ827" s="144"/>
      <c r="AK827" s="147"/>
      <c r="AL827" s="114"/>
      <c r="AM827" s="211"/>
      <c r="AN827" s="132"/>
      <c r="AO827" s="132"/>
      <c r="AP827" s="149"/>
      <c r="AQ827" s="150"/>
      <c r="AR827" s="149"/>
      <c r="AS827" s="132"/>
      <c r="AT827" s="132"/>
      <c r="AU827" s="132"/>
      <c r="AV827" s="132"/>
      <c r="AW827" s="132"/>
      <c r="AX827" s="132"/>
      <c r="AY827" s="132"/>
      <c r="AZ827" s="132"/>
      <c r="BA827" s="132"/>
      <c r="BB827" s="132"/>
      <c r="BC827" s="132"/>
      <c r="BD827" s="132"/>
      <c r="BE827" s="132"/>
      <c r="BF827" s="132"/>
      <c r="BG827" s="132"/>
      <c r="BH827" s="132"/>
      <c r="BI827" s="132"/>
      <c r="BJ827" s="132"/>
      <c r="BK827" s="132"/>
      <c r="BL827" s="132"/>
      <c r="BM827" s="132"/>
      <c r="BN827" s="132"/>
    </row>
    <row r="828">
      <c r="A828" s="484" t="b">
        <v>0</v>
      </c>
      <c r="B828" s="94"/>
      <c r="C828" s="95"/>
      <c r="D828" s="96"/>
      <c r="E828" s="97"/>
      <c r="F828" s="98"/>
      <c r="G828" s="98"/>
      <c r="H828" s="98"/>
      <c r="I828" s="99" t="s">
        <v>1235</v>
      </c>
      <c r="J828" s="98"/>
      <c r="K828" s="96"/>
      <c r="L828" s="96"/>
      <c r="M828" s="96"/>
      <c r="N828" s="279" t="s">
        <v>1236</v>
      </c>
      <c r="O828" s="168">
        <v>1.0</v>
      </c>
      <c r="P828" s="169">
        <v>4.0</v>
      </c>
      <c r="Q828" s="196"/>
      <c r="R828" s="197"/>
      <c r="S828" s="198"/>
      <c r="T828" s="199"/>
      <c r="U828" s="200"/>
      <c r="V828" s="201"/>
      <c r="W828" s="202"/>
      <c r="X828" s="202"/>
      <c r="Y828" s="273">
        <v>0.0</v>
      </c>
      <c r="Z828" s="271">
        <v>30.0</v>
      </c>
      <c r="AA828" s="272" t="s">
        <v>132</v>
      </c>
      <c r="AB828" s="281"/>
      <c r="AC828" s="282"/>
      <c r="AD828" s="273"/>
      <c r="AE828" s="110"/>
      <c r="AF828" s="99"/>
      <c r="AG828" s="110"/>
      <c r="AH828" s="427"/>
      <c r="AI828" s="112"/>
      <c r="AJ828" s="110"/>
      <c r="AK828" s="113"/>
      <c r="AL828" s="114"/>
      <c r="AM828" s="278"/>
      <c r="AN828" s="98"/>
      <c r="AO828" s="98"/>
      <c r="AP828" s="116"/>
      <c r="AQ828" s="117"/>
      <c r="AR828" s="116"/>
      <c r="AS828" s="98"/>
      <c r="AT828" s="98"/>
      <c r="AU828" s="98"/>
      <c r="AV828" s="98"/>
      <c r="AW828" s="98"/>
      <c r="AX828" s="98"/>
      <c r="AY828" s="98"/>
      <c r="AZ828" s="98"/>
      <c r="BA828" s="98"/>
      <c r="BB828" s="98"/>
      <c r="BC828" s="98"/>
      <c r="BD828" s="98"/>
      <c r="BE828" s="98"/>
      <c r="BF828" s="98"/>
      <c r="BG828" s="98"/>
      <c r="BH828" s="98"/>
      <c r="BI828" s="98"/>
      <c r="BJ828" s="98"/>
      <c r="BK828" s="98"/>
      <c r="BL828" s="98"/>
      <c r="BM828" s="98"/>
      <c r="BN828" s="98"/>
    </row>
    <row r="829">
      <c r="A829" s="485" t="b">
        <v>0</v>
      </c>
      <c r="B829" s="128"/>
      <c r="C829" s="129"/>
      <c r="D829" s="130"/>
      <c r="E829" s="131"/>
      <c r="F829" s="132"/>
      <c r="G829" s="132"/>
      <c r="H829" s="132"/>
      <c r="I829" s="133"/>
      <c r="J829" s="132"/>
      <c r="K829" s="130"/>
      <c r="L829" s="130"/>
      <c r="M829" s="130"/>
      <c r="N829" s="397"/>
      <c r="O829" s="168">
        <v>1.0</v>
      </c>
      <c r="P829" s="169">
        <v>5.0</v>
      </c>
      <c r="Q829" s="196"/>
      <c r="R829" s="197"/>
      <c r="S829" s="198"/>
      <c r="T829" s="199"/>
      <c r="U829" s="200"/>
      <c r="V829" s="201"/>
      <c r="W829" s="202"/>
      <c r="X829" s="202"/>
      <c r="Y829" s="206">
        <v>0.0</v>
      </c>
      <c r="Z829" s="204">
        <v>0.0</v>
      </c>
      <c r="AA829" s="205" t="s">
        <v>133</v>
      </c>
      <c r="AB829" s="420"/>
      <c r="AC829" s="421"/>
      <c r="AD829" s="206"/>
      <c r="AE829" s="144"/>
      <c r="AF829" s="133"/>
      <c r="AG829" s="144"/>
      <c r="AH829" s="430"/>
      <c r="AI829" s="146"/>
      <c r="AJ829" s="144"/>
      <c r="AK829" s="147"/>
      <c r="AL829" s="114"/>
      <c r="AM829" s="211"/>
      <c r="AN829" s="132"/>
      <c r="AO829" s="132"/>
      <c r="AP829" s="149"/>
      <c r="AQ829" s="150"/>
      <c r="AR829" s="149"/>
      <c r="AS829" s="132"/>
      <c r="AT829" s="132"/>
      <c r="AU829" s="132"/>
      <c r="AV829" s="132"/>
      <c r="AW829" s="132"/>
      <c r="AX829" s="132"/>
      <c r="AY829" s="132"/>
      <c r="AZ829" s="132"/>
      <c r="BA829" s="132"/>
      <c r="BB829" s="132"/>
      <c r="BC829" s="132"/>
      <c r="BD829" s="132"/>
      <c r="BE829" s="132"/>
      <c r="BF829" s="132"/>
      <c r="BG829" s="132"/>
      <c r="BH829" s="132"/>
      <c r="BI829" s="132"/>
      <c r="BJ829" s="132"/>
      <c r="BK829" s="132"/>
      <c r="BL829" s="132"/>
      <c r="BM829" s="132"/>
      <c r="BN829" s="132"/>
    </row>
    <row r="830">
      <c r="A830" s="484" t="b">
        <v>0</v>
      </c>
      <c r="B830" s="94"/>
      <c r="C830" s="95"/>
      <c r="D830" s="96"/>
      <c r="E830" s="97"/>
      <c r="F830" s="98"/>
      <c r="G830" s="98"/>
      <c r="H830" s="98"/>
      <c r="I830" s="99"/>
      <c r="J830" s="98"/>
      <c r="K830" s="96"/>
      <c r="L830" s="96"/>
      <c r="M830" s="96"/>
      <c r="N830" s="279"/>
      <c r="O830" s="369"/>
      <c r="P830" s="370"/>
      <c r="Q830" s="196"/>
      <c r="R830" s="197"/>
      <c r="S830" s="198"/>
      <c r="T830" s="199"/>
      <c r="U830" s="200"/>
      <c r="V830" s="201"/>
      <c r="W830" s="202"/>
      <c r="X830" s="202"/>
      <c r="Y830" s="109"/>
      <c r="Z830" s="280"/>
      <c r="AA830" s="106"/>
      <c r="AB830" s="281"/>
      <c r="AC830" s="282"/>
      <c r="AD830" s="273"/>
      <c r="AE830" s="110"/>
      <c r="AF830" s="99"/>
      <c r="AG830" s="110"/>
      <c r="AH830" s="427"/>
      <c r="AI830" s="112"/>
      <c r="AJ830" s="110"/>
      <c r="AK830" s="113"/>
      <c r="AL830" s="114"/>
      <c r="AM830" s="278"/>
      <c r="AN830" s="98"/>
      <c r="AO830" s="98"/>
      <c r="AP830" s="116"/>
      <c r="AQ830" s="117"/>
      <c r="AR830" s="116"/>
      <c r="AS830" s="98"/>
      <c r="AT830" s="98"/>
      <c r="AU830" s="98"/>
      <c r="AV830" s="98"/>
      <c r="AW830" s="98"/>
      <c r="AX830" s="98"/>
      <c r="AY830" s="98"/>
      <c r="AZ830" s="98"/>
      <c r="BA830" s="98"/>
      <c r="BB830" s="98"/>
      <c r="BC830" s="98"/>
      <c r="BD830" s="98"/>
      <c r="BE830" s="98"/>
      <c r="BF830" s="98"/>
      <c r="BG830" s="98"/>
      <c r="BH830" s="98"/>
      <c r="BI830" s="98"/>
      <c r="BJ830" s="98"/>
      <c r="BK830" s="98"/>
      <c r="BL830" s="98"/>
      <c r="BM830" s="98"/>
      <c r="BN830" s="98"/>
    </row>
    <row r="831">
      <c r="A831" s="485" t="b">
        <v>0</v>
      </c>
      <c r="B831" s="128"/>
      <c r="C831" s="129"/>
      <c r="D831" s="130"/>
      <c r="E831" s="131"/>
      <c r="F831" s="132"/>
      <c r="G831" s="132"/>
      <c r="H831" s="132"/>
      <c r="I831" s="133"/>
      <c r="J831" s="132"/>
      <c r="K831" s="130"/>
      <c r="L831" s="130"/>
      <c r="M831" s="130"/>
      <c r="N831" s="397"/>
      <c r="O831" s="369"/>
      <c r="P831" s="370"/>
      <c r="Q831" s="196"/>
      <c r="R831" s="197"/>
      <c r="S831" s="198"/>
      <c r="T831" s="199"/>
      <c r="U831" s="200"/>
      <c r="V831" s="201"/>
      <c r="W831" s="202"/>
      <c r="X831" s="202"/>
      <c r="Y831" s="143"/>
      <c r="Z831" s="367"/>
      <c r="AA831" s="140"/>
      <c r="AB831" s="420"/>
      <c r="AC831" s="421"/>
      <c r="AD831" s="206"/>
      <c r="AE831" s="144"/>
      <c r="AF831" s="133"/>
      <c r="AG831" s="144"/>
      <c r="AH831" s="430"/>
      <c r="AI831" s="146"/>
      <c r="AJ831" s="144"/>
      <c r="AK831" s="147"/>
      <c r="AL831" s="114"/>
      <c r="AM831" s="211"/>
      <c r="AN831" s="132"/>
      <c r="AO831" s="132"/>
      <c r="AP831" s="149"/>
      <c r="AQ831" s="150"/>
      <c r="AR831" s="149"/>
      <c r="AS831" s="132"/>
      <c r="AT831" s="132"/>
      <c r="AU831" s="132"/>
      <c r="AV831" s="132"/>
      <c r="AW831" s="132"/>
      <c r="AX831" s="132"/>
      <c r="AY831" s="132"/>
      <c r="AZ831" s="132"/>
      <c r="BA831" s="132"/>
      <c r="BB831" s="132"/>
      <c r="BC831" s="132"/>
      <c r="BD831" s="132"/>
      <c r="BE831" s="132"/>
      <c r="BF831" s="132"/>
      <c r="BG831" s="132"/>
      <c r="BH831" s="132"/>
      <c r="BI831" s="132"/>
      <c r="BJ831" s="132"/>
      <c r="BK831" s="132"/>
      <c r="BL831" s="132"/>
      <c r="BM831" s="132"/>
      <c r="BN831" s="132"/>
    </row>
    <row r="832">
      <c r="A832" s="484" t="b">
        <v>0</v>
      </c>
      <c r="B832" s="94"/>
      <c r="C832" s="95"/>
      <c r="D832" s="96"/>
      <c r="E832" s="97"/>
      <c r="F832" s="98"/>
      <c r="G832" s="98"/>
      <c r="H832" s="98"/>
      <c r="I832" s="99" t="s">
        <v>1237</v>
      </c>
      <c r="J832" s="98"/>
      <c r="K832" s="96"/>
      <c r="L832" s="96"/>
      <c r="M832" s="96"/>
      <c r="N832" s="279"/>
      <c r="O832" s="168">
        <v>6.0</v>
      </c>
      <c r="P832" s="169">
        <v>6.0</v>
      </c>
      <c r="Q832" s="294"/>
      <c r="R832" s="295"/>
      <c r="S832" s="198"/>
      <c r="T832" s="199"/>
      <c r="U832" s="200"/>
      <c r="V832" s="201"/>
      <c r="W832" s="202"/>
      <c r="X832" s="202"/>
      <c r="Y832" s="273">
        <v>5.0</v>
      </c>
      <c r="Z832" s="271">
        <v>1.0</v>
      </c>
      <c r="AA832" s="272" t="s">
        <v>132</v>
      </c>
      <c r="AB832" s="281"/>
      <c r="AC832" s="282"/>
      <c r="AD832" s="273"/>
      <c r="AE832" s="110"/>
      <c r="AF832" s="99"/>
      <c r="AG832" s="110"/>
      <c r="AH832" s="427"/>
      <c r="AI832" s="112"/>
      <c r="AJ832" s="110"/>
      <c r="AK832" s="113"/>
      <c r="AL832" s="114"/>
      <c r="AM832" s="278"/>
      <c r="AN832" s="98"/>
      <c r="AO832" s="98"/>
      <c r="AP832" s="116"/>
      <c r="AQ832" s="117"/>
      <c r="AR832" s="116"/>
      <c r="AS832" s="98"/>
      <c r="AT832" s="98"/>
      <c r="AU832" s="98"/>
      <c r="AV832" s="98"/>
      <c r="AW832" s="98"/>
      <c r="AX832" s="98"/>
      <c r="AY832" s="98"/>
      <c r="AZ832" s="98"/>
      <c r="BA832" s="98"/>
      <c r="BB832" s="98"/>
      <c r="BC832" s="98"/>
      <c r="BD832" s="98"/>
      <c r="BE832" s="98"/>
      <c r="BF832" s="98"/>
      <c r="BG832" s="98"/>
      <c r="BH832" s="98"/>
      <c r="BI832" s="98"/>
      <c r="BJ832" s="98"/>
      <c r="BK832" s="98"/>
      <c r="BL832" s="98"/>
      <c r="BM832" s="98"/>
      <c r="BN832" s="98"/>
    </row>
    <row r="833">
      <c r="A833" s="485" t="b">
        <v>0</v>
      </c>
      <c r="B833" s="128"/>
      <c r="C833" s="129"/>
      <c r="D833" s="130"/>
      <c r="E833" s="131"/>
      <c r="F833" s="132"/>
      <c r="G833" s="132"/>
      <c r="H833" s="132"/>
      <c r="I833" s="132"/>
      <c r="J833" s="132"/>
      <c r="K833" s="130"/>
      <c r="L833" s="130"/>
      <c r="M833" s="130"/>
      <c r="N833" s="195"/>
      <c r="O833" s="369"/>
      <c r="P833" s="370"/>
      <c r="Q833" s="196"/>
      <c r="R833" s="197"/>
      <c r="S833" s="198"/>
      <c r="T833" s="199"/>
      <c r="U833" s="200"/>
      <c r="V833" s="201"/>
      <c r="W833" s="202"/>
      <c r="X833" s="202"/>
      <c r="Y833" s="143"/>
      <c r="Z833" s="367"/>
      <c r="AA833" s="140"/>
      <c r="AB833" s="420"/>
      <c r="AC833" s="421"/>
      <c r="AD833" s="206"/>
      <c r="AE833" s="144"/>
      <c r="AF833" s="133"/>
      <c r="AG833" s="144"/>
      <c r="AH833" s="430"/>
      <c r="AI833" s="146"/>
      <c r="AJ833" s="144"/>
      <c r="AK833" s="147"/>
      <c r="AL833" s="114"/>
      <c r="AM833" s="211"/>
      <c r="AN833" s="132"/>
      <c r="AO833" s="132"/>
      <c r="AP833" s="149"/>
      <c r="AQ833" s="150"/>
      <c r="AR833" s="149"/>
      <c r="AS833" s="132"/>
      <c r="AT833" s="132"/>
      <c r="AU833" s="132"/>
      <c r="AV833" s="132"/>
      <c r="AW833" s="132"/>
      <c r="AX833" s="132"/>
      <c r="AY833" s="132"/>
      <c r="AZ833" s="132"/>
      <c r="BA833" s="132"/>
      <c r="BB833" s="132"/>
      <c r="BC833" s="132"/>
      <c r="BD833" s="132"/>
      <c r="BE833" s="132"/>
      <c r="BF833" s="132"/>
      <c r="BG833" s="132"/>
      <c r="BH833" s="132"/>
      <c r="BI833" s="132"/>
      <c r="BJ833" s="132"/>
      <c r="BK833" s="132"/>
      <c r="BL833" s="132"/>
      <c r="BM833" s="132"/>
      <c r="BN833" s="132"/>
    </row>
    <row r="834">
      <c r="A834" s="484" t="b">
        <v>0</v>
      </c>
      <c r="B834" s="94"/>
      <c r="C834" s="95"/>
      <c r="D834" s="96"/>
      <c r="E834" s="97"/>
      <c r="F834" s="98"/>
      <c r="G834" s="98"/>
      <c r="H834" s="98"/>
      <c r="I834" s="98"/>
      <c r="J834" s="98"/>
      <c r="K834" s="96"/>
      <c r="L834" s="96"/>
      <c r="M834" s="96"/>
      <c r="N834" s="270"/>
      <c r="O834" s="369"/>
      <c r="P834" s="370"/>
      <c r="Q834" s="196"/>
      <c r="R834" s="197"/>
      <c r="S834" s="198"/>
      <c r="T834" s="199"/>
      <c r="U834" s="200"/>
      <c r="V834" s="201"/>
      <c r="W834" s="202"/>
      <c r="X834" s="202"/>
      <c r="Y834" s="109"/>
      <c r="Z834" s="280"/>
      <c r="AA834" s="106"/>
      <c r="AB834" s="281"/>
      <c r="AC834" s="282"/>
      <c r="AD834" s="273"/>
      <c r="AE834" s="110"/>
      <c r="AF834" s="99"/>
      <c r="AG834" s="110"/>
      <c r="AH834" s="427"/>
      <c r="AI834" s="112"/>
      <c r="AJ834" s="110"/>
      <c r="AK834" s="113"/>
      <c r="AL834" s="114"/>
      <c r="AM834" s="278"/>
      <c r="AN834" s="98"/>
      <c r="AO834" s="98"/>
      <c r="AP834" s="116"/>
      <c r="AQ834" s="117"/>
      <c r="AR834" s="116"/>
      <c r="AS834" s="98"/>
      <c r="AT834" s="98"/>
      <c r="AU834" s="98"/>
      <c r="AV834" s="98"/>
      <c r="AW834" s="98"/>
      <c r="AX834" s="98"/>
      <c r="AY834" s="98"/>
      <c r="AZ834" s="98"/>
      <c r="BA834" s="98"/>
      <c r="BB834" s="98"/>
      <c r="BC834" s="98"/>
      <c r="BD834" s="98"/>
      <c r="BE834" s="98"/>
      <c r="BF834" s="98"/>
      <c r="BG834" s="98"/>
      <c r="BH834" s="98"/>
      <c r="BI834" s="98"/>
      <c r="BJ834" s="98"/>
      <c r="BK834" s="98"/>
      <c r="BL834" s="98"/>
      <c r="BM834" s="98"/>
      <c r="BN834" s="98"/>
    </row>
    <row r="835">
      <c r="A835" s="485" t="b">
        <v>0</v>
      </c>
      <c r="B835" s="128"/>
      <c r="C835" s="129"/>
      <c r="D835" s="130"/>
      <c r="E835" s="131"/>
      <c r="F835" s="132"/>
      <c r="G835" s="132"/>
      <c r="H835" s="132"/>
      <c r="I835" s="132"/>
      <c r="J835" s="132"/>
      <c r="K835" s="130"/>
      <c r="L835" s="130"/>
      <c r="M835" s="130"/>
      <c r="N835" s="195"/>
      <c r="O835" s="369"/>
      <c r="P835" s="370"/>
      <c r="Q835" s="196"/>
      <c r="R835" s="197"/>
      <c r="S835" s="198"/>
      <c r="T835" s="199"/>
      <c r="U835" s="200"/>
      <c r="V835" s="201"/>
      <c r="W835" s="202"/>
      <c r="X835" s="202"/>
      <c r="Y835" s="143"/>
      <c r="Z835" s="367"/>
      <c r="AA835" s="140"/>
      <c r="AB835" s="420"/>
      <c r="AC835" s="421"/>
      <c r="AD835" s="206"/>
      <c r="AE835" s="144"/>
      <c r="AF835" s="133"/>
      <c r="AG835" s="144"/>
      <c r="AH835" s="430"/>
      <c r="AI835" s="146"/>
      <c r="AJ835" s="144"/>
      <c r="AK835" s="147"/>
      <c r="AL835" s="114"/>
      <c r="AM835" s="211"/>
      <c r="AN835" s="132"/>
      <c r="AO835" s="132"/>
      <c r="AP835" s="149"/>
      <c r="AQ835" s="150"/>
      <c r="AR835" s="149"/>
      <c r="AS835" s="132"/>
      <c r="AT835" s="132"/>
      <c r="AU835" s="132"/>
      <c r="AV835" s="132"/>
      <c r="AW835" s="132"/>
      <c r="AX835" s="132"/>
      <c r="AY835" s="132"/>
      <c r="AZ835" s="132"/>
      <c r="BA835" s="132"/>
      <c r="BB835" s="132"/>
      <c r="BC835" s="132"/>
      <c r="BD835" s="132"/>
      <c r="BE835" s="132"/>
      <c r="BF835" s="132"/>
      <c r="BG835" s="132"/>
      <c r="BH835" s="132"/>
      <c r="BI835" s="132"/>
      <c r="BJ835" s="132"/>
      <c r="BK835" s="132"/>
      <c r="BL835" s="132"/>
      <c r="BM835" s="132"/>
      <c r="BN835" s="132"/>
    </row>
    <row r="836">
      <c r="A836" s="484" t="b">
        <v>0</v>
      </c>
      <c r="B836" s="94"/>
      <c r="C836" s="95"/>
      <c r="D836" s="96"/>
      <c r="E836" s="97"/>
      <c r="F836" s="98"/>
      <c r="G836" s="98"/>
      <c r="H836" s="98"/>
      <c r="I836" s="99" t="s">
        <v>1238</v>
      </c>
      <c r="J836" s="98"/>
      <c r="K836" s="96"/>
      <c r="L836" s="96"/>
      <c r="M836" s="96"/>
      <c r="N836" s="270"/>
      <c r="O836" s="369"/>
      <c r="P836" s="370"/>
      <c r="Q836" s="196"/>
      <c r="R836" s="197"/>
      <c r="S836" s="198"/>
      <c r="T836" s="199"/>
      <c r="U836" s="200"/>
      <c r="V836" s="201"/>
      <c r="W836" s="202"/>
      <c r="X836" s="202"/>
      <c r="Y836" s="109"/>
      <c r="Z836" s="280"/>
      <c r="AA836" s="106"/>
      <c r="AB836" s="281"/>
      <c r="AC836" s="282"/>
      <c r="AD836" s="273"/>
      <c r="AE836" s="110"/>
      <c r="AF836" s="99"/>
      <c r="AG836" s="110"/>
      <c r="AH836" s="427"/>
      <c r="AI836" s="112"/>
      <c r="AJ836" s="110"/>
      <c r="AK836" s="113"/>
      <c r="AL836" s="114"/>
      <c r="AM836" s="278"/>
      <c r="AN836" s="98"/>
      <c r="AO836" s="98"/>
      <c r="AP836" s="116"/>
      <c r="AQ836" s="117"/>
      <c r="AR836" s="116"/>
      <c r="AS836" s="98"/>
      <c r="AT836" s="98"/>
      <c r="AU836" s="98"/>
      <c r="AV836" s="98"/>
      <c r="AW836" s="98"/>
      <c r="AX836" s="98"/>
      <c r="AY836" s="98"/>
      <c r="AZ836" s="98"/>
      <c r="BA836" s="98"/>
      <c r="BB836" s="98"/>
      <c r="BC836" s="98"/>
      <c r="BD836" s="98"/>
      <c r="BE836" s="98"/>
      <c r="BF836" s="98"/>
      <c r="BG836" s="98"/>
      <c r="BH836" s="98"/>
      <c r="BI836" s="98"/>
      <c r="BJ836" s="98"/>
      <c r="BK836" s="98"/>
      <c r="BL836" s="98"/>
      <c r="BM836" s="98"/>
      <c r="BN836" s="98"/>
    </row>
    <row r="837">
      <c r="A837" s="485" t="b">
        <v>0</v>
      </c>
      <c r="B837" s="128"/>
      <c r="C837" s="129"/>
      <c r="D837" s="130"/>
      <c r="E837" s="131"/>
      <c r="F837" s="132"/>
      <c r="G837" s="132"/>
      <c r="H837" s="132"/>
      <c r="I837" s="132"/>
      <c r="J837" s="132"/>
      <c r="K837" s="130"/>
      <c r="L837" s="130"/>
      <c r="M837" s="130"/>
      <c r="N837" s="195"/>
      <c r="O837" s="369"/>
      <c r="P837" s="370"/>
      <c r="Q837" s="196"/>
      <c r="R837" s="197"/>
      <c r="S837" s="198"/>
      <c r="T837" s="199"/>
      <c r="U837" s="200"/>
      <c r="V837" s="201"/>
      <c r="W837" s="202"/>
      <c r="X837" s="202"/>
      <c r="Y837" s="143"/>
      <c r="Z837" s="367"/>
      <c r="AA837" s="140"/>
      <c r="AB837" s="420"/>
      <c r="AC837" s="421"/>
      <c r="AD837" s="206"/>
      <c r="AE837" s="144"/>
      <c r="AF837" s="133"/>
      <c r="AG837" s="144"/>
      <c r="AH837" s="430"/>
      <c r="AI837" s="146"/>
      <c r="AJ837" s="144"/>
      <c r="AK837" s="147"/>
      <c r="AL837" s="114"/>
      <c r="AM837" s="211"/>
      <c r="AN837" s="132"/>
      <c r="AO837" s="132"/>
      <c r="AP837" s="149"/>
      <c r="AQ837" s="150"/>
      <c r="AR837" s="149"/>
      <c r="AS837" s="132"/>
      <c r="AT837" s="132"/>
      <c r="AU837" s="132"/>
      <c r="AV837" s="132"/>
      <c r="AW837" s="132"/>
      <c r="AX837" s="132"/>
      <c r="AY837" s="132"/>
      <c r="AZ837" s="132"/>
      <c r="BA837" s="132"/>
      <c r="BB837" s="132"/>
      <c r="BC837" s="132"/>
      <c r="BD837" s="132"/>
      <c r="BE837" s="132"/>
      <c r="BF837" s="132"/>
      <c r="BG837" s="132"/>
      <c r="BH837" s="132"/>
      <c r="BI837" s="132"/>
      <c r="BJ837" s="132"/>
      <c r="BK837" s="132"/>
      <c r="BL837" s="132"/>
      <c r="BM837" s="132"/>
      <c r="BN837" s="132"/>
    </row>
    <row r="838">
      <c r="A838" s="484" t="b">
        <v>0</v>
      </c>
      <c r="B838" s="94"/>
      <c r="C838" s="95"/>
      <c r="D838" s="96"/>
      <c r="E838" s="97"/>
      <c r="F838" s="98"/>
      <c r="G838" s="98"/>
      <c r="H838" s="98"/>
      <c r="I838" s="98"/>
      <c r="J838" s="98"/>
      <c r="K838" s="96"/>
      <c r="L838" s="96"/>
      <c r="M838" s="96"/>
      <c r="N838" s="270"/>
      <c r="O838" s="369"/>
      <c r="P838" s="370"/>
      <c r="Q838" s="196"/>
      <c r="R838" s="197"/>
      <c r="S838" s="198"/>
      <c r="T838" s="199"/>
      <c r="U838" s="200"/>
      <c r="V838" s="201"/>
      <c r="W838" s="202"/>
      <c r="X838" s="202"/>
      <c r="Y838" s="109"/>
      <c r="Z838" s="280"/>
      <c r="AA838" s="106"/>
      <c r="AB838" s="281"/>
      <c r="AC838" s="282"/>
      <c r="AD838" s="273"/>
      <c r="AE838" s="110"/>
      <c r="AF838" s="99"/>
      <c r="AG838" s="110"/>
      <c r="AH838" s="427"/>
      <c r="AI838" s="112"/>
      <c r="AJ838" s="110"/>
      <c r="AK838" s="113"/>
      <c r="AL838" s="114"/>
      <c r="AM838" s="278"/>
      <c r="AN838" s="98"/>
      <c r="AO838" s="98"/>
      <c r="AP838" s="116"/>
      <c r="AQ838" s="117"/>
      <c r="AR838" s="116"/>
      <c r="AS838" s="98"/>
      <c r="AT838" s="98"/>
      <c r="AU838" s="98"/>
      <c r="AV838" s="98"/>
      <c r="AW838" s="98"/>
      <c r="AX838" s="98"/>
      <c r="AY838" s="98"/>
      <c r="AZ838" s="98"/>
      <c r="BA838" s="98"/>
      <c r="BB838" s="98"/>
      <c r="BC838" s="98"/>
      <c r="BD838" s="98"/>
      <c r="BE838" s="98"/>
      <c r="BF838" s="98"/>
      <c r="BG838" s="98"/>
      <c r="BH838" s="98"/>
      <c r="BI838" s="98"/>
      <c r="BJ838" s="98"/>
      <c r="BK838" s="98"/>
      <c r="BL838" s="98"/>
      <c r="BM838" s="98"/>
      <c r="BN838" s="98"/>
    </row>
    <row r="839">
      <c r="A839" s="485" t="b">
        <v>0</v>
      </c>
      <c r="B839" s="128"/>
      <c r="C839" s="129"/>
      <c r="D839" s="130"/>
      <c r="E839" s="131"/>
      <c r="F839" s="132"/>
      <c r="G839" s="132"/>
      <c r="H839" s="132"/>
      <c r="I839" s="133" t="s">
        <v>1239</v>
      </c>
      <c r="J839" s="132"/>
      <c r="K839" s="130"/>
      <c r="L839" s="130"/>
      <c r="M839" s="130"/>
      <c r="N839" s="195"/>
      <c r="O839" s="369"/>
      <c r="P839" s="370"/>
      <c r="Q839" s="196"/>
      <c r="R839" s="197"/>
      <c r="S839" s="198"/>
      <c r="T839" s="199"/>
      <c r="U839" s="200"/>
      <c r="V839" s="201"/>
      <c r="W839" s="202"/>
      <c r="X839" s="202"/>
      <c r="Y839" s="143"/>
      <c r="Z839" s="367"/>
      <c r="AA839" s="140"/>
      <c r="AB839" s="420"/>
      <c r="AC839" s="421"/>
      <c r="AD839" s="206"/>
      <c r="AE839" s="144"/>
      <c r="AF839" s="133"/>
      <c r="AG839" s="144"/>
      <c r="AH839" s="430"/>
      <c r="AI839" s="146"/>
      <c r="AJ839" s="144"/>
      <c r="AK839" s="147"/>
      <c r="AL839" s="114"/>
      <c r="AM839" s="211"/>
      <c r="AN839" s="132"/>
      <c r="AO839" s="132"/>
      <c r="AP839" s="149"/>
      <c r="AQ839" s="150"/>
      <c r="AR839" s="149"/>
      <c r="AS839" s="132"/>
      <c r="AT839" s="132"/>
      <c r="AU839" s="132"/>
      <c r="AV839" s="132"/>
      <c r="AW839" s="132"/>
      <c r="AX839" s="132"/>
      <c r="AY839" s="132"/>
      <c r="AZ839" s="132"/>
      <c r="BA839" s="132"/>
      <c r="BB839" s="132"/>
      <c r="BC839" s="132"/>
      <c r="BD839" s="132"/>
      <c r="BE839" s="132"/>
      <c r="BF839" s="132"/>
      <c r="BG839" s="132"/>
      <c r="BH839" s="132"/>
      <c r="BI839" s="132"/>
      <c r="BJ839" s="132"/>
      <c r="BK839" s="132"/>
      <c r="BL839" s="132"/>
      <c r="BM839" s="132"/>
      <c r="BN839" s="132"/>
    </row>
    <row r="840">
      <c r="A840" s="484" t="b">
        <v>0</v>
      </c>
      <c r="B840" s="94"/>
      <c r="C840" s="95"/>
      <c r="D840" s="96"/>
      <c r="E840" s="97"/>
      <c r="F840" s="98"/>
      <c r="G840" s="98"/>
      <c r="H840" s="98"/>
      <c r="I840" s="98"/>
      <c r="J840" s="98"/>
      <c r="K840" s="96"/>
      <c r="L840" s="96"/>
      <c r="M840" s="96"/>
      <c r="N840" s="270"/>
      <c r="O840" s="369"/>
      <c r="P840" s="370"/>
      <c r="Q840" s="196"/>
      <c r="R840" s="197"/>
      <c r="S840" s="198"/>
      <c r="T840" s="199"/>
      <c r="U840" s="200"/>
      <c r="V840" s="201"/>
      <c r="W840" s="202"/>
      <c r="X840" s="202"/>
      <c r="Y840" s="109"/>
      <c r="Z840" s="280"/>
      <c r="AA840" s="106"/>
      <c r="AB840" s="281"/>
      <c r="AC840" s="282"/>
      <c r="AD840" s="273"/>
      <c r="AE840" s="110"/>
      <c r="AF840" s="99"/>
      <c r="AG840" s="110"/>
      <c r="AH840" s="427"/>
      <c r="AI840" s="112"/>
      <c r="AJ840" s="110"/>
      <c r="AK840" s="113"/>
      <c r="AL840" s="114"/>
      <c r="AM840" s="278"/>
      <c r="AN840" s="98"/>
      <c r="AO840" s="98"/>
      <c r="AP840" s="116"/>
      <c r="AQ840" s="117"/>
      <c r="AR840" s="116"/>
      <c r="AS840" s="98"/>
      <c r="AT840" s="98"/>
      <c r="AU840" s="98"/>
      <c r="AV840" s="98"/>
      <c r="AW840" s="98"/>
      <c r="AX840" s="98"/>
      <c r="AY840" s="98"/>
      <c r="AZ840" s="98"/>
      <c r="BA840" s="98"/>
      <c r="BB840" s="98"/>
      <c r="BC840" s="98"/>
      <c r="BD840" s="98"/>
      <c r="BE840" s="98"/>
      <c r="BF840" s="98"/>
      <c r="BG840" s="98"/>
      <c r="BH840" s="98"/>
      <c r="BI840" s="98"/>
      <c r="BJ840" s="98"/>
      <c r="BK840" s="98"/>
      <c r="BL840" s="98"/>
      <c r="BM840" s="98"/>
      <c r="BN840" s="98"/>
    </row>
    <row r="841">
      <c r="A841" s="485" t="b">
        <v>0</v>
      </c>
      <c r="B841" s="128"/>
      <c r="C841" s="129"/>
      <c r="D841" s="130"/>
      <c r="E841" s="131"/>
      <c r="F841" s="132"/>
      <c r="G841" s="132"/>
      <c r="H841" s="132"/>
      <c r="I841" s="132"/>
      <c r="J841" s="132"/>
      <c r="K841" s="130"/>
      <c r="L841" s="130"/>
      <c r="M841" s="130"/>
      <c r="N841" s="195"/>
      <c r="O841" s="369"/>
      <c r="P841" s="370"/>
      <c r="Q841" s="196"/>
      <c r="R841" s="197"/>
      <c r="S841" s="198"/>
      <c r="T841" s="199"/>
      <c r="U841" s="200"/>
      <c r="V841" s="201"/>
      <c r="W841" s="202"/>
      <c r="X841" s="202"/>
      <c r="Y841" s="143"/>
      <c r="Z841" s="367"/>
      <c r="AA841" s="140"/>
      <c r="AB841" s="420"/>
      <c r="AC841" s="421"/>
      <c r="AD841" s="206"/>
      <c r="AE841" s="144"/>
      <c r="AF841" s="133"/>
      <c r="AG841" s="144"/>
      <c r="AH841" s="430"/>
      <c r="AI841" s="146"/>
      <c r="AJ841" s="144"/>
      <c r="AK841" s="147"/>
      <c r="AL841" s="114"/>
      <c r="AM841" s="211"/>
      <c r="AN841" s="132"/>
      <c r="AO841" s="132"/>
      <c r="AP841" s="149"/>
      <c r="AQ841" s="150"/>
      <c r="AR841" s="149"/>
      <c r="AS841" s="132"/>
      <c r="AT841" s="132"/>
      <c r="AU841" s="132"/>
      <c r="AV841" s="132"/>
      <c r="AW841" s="132"/>
      <c r="AX841" s="132"/>
      <c r="AY841" s="132"/>
      <c r="AZ841" s="132"/>
      <c r="BA841" s="132"/>
      <c r="BB841" s="132"/>
      <c r="BC841" s="132"/>
      <c r="BD841" s="132"/>
      <c r="BE841" s="132"/>
      <c r="BF841" s="132"/>
      <c r="BG841" s="132"/>
      <c r="BH841" s="132"/>
      <c r="BI841" s="132"/>
      <c r="BJ841" s="132"/>
      <c r="BK841" s="132"/>
      <c r="BL841" s="132"/>
      <c r="BM841" s="132"/>
      <c r="BN841" s="132"/>
    </row>
    <row r="842">
      <c r="A842" s="484" t="b">
        <v>0</v>
      </c>
      <c r="B842" s="94"/>
      <c r="C842" s="95"/>
      <c r="D842" s="96"/>
      <c r="E842" s="97"/>
      <c r="F842" s="98"/>
      <c r="G842" s="98"/>
      <c r="H842" s="98"/>
      <c r="I842" s="99" t="s">
        <v>1240</v>
      </c>
      <c r="J842" s="98"/>
      <c r="K842" s="96"/>
      <c r="L842" s="96"/>
      <c r="M842" s="96"/>
      <c r="N842" s="270"/>
      <c r="O842" s="369"/>
      <c r="P842" s="370"/>
      <c r="Q842" s="196"/>
      <c r="R842" s="197"/>
      <c r="S842" s="198"/>
      <c r="T842" s="199"/>
      <c r="U842" s="200"/>
      <c r="V842" s="201"/>
      <c r="W842" s="202"/>
      <c r="X842" s="202"/>
      <c r="Y842" s="109"/>
      <c r="Z842" s="280"/>
      <c r="AA842" s="106"/>
      <c r="AB842" s="281"/>
      <c r="AC842" s="282"/>
      <c r="AD842" s="273"/>
      <c r="AE842" s="110"/>
      <c r="AF842" s="99"/>
      <c r="AG842" s="110"/>
      <c r="AH842" s="427"/>
      <c r="AI842" s="112"/>
      <c r="AJ842" s="110"/>
      <c r="AK842" s="113"/>
      <c r="AL842" s="114"/>
      <c r="AM842" s="278"/>
      <c r="AN842" s="98"/>
      <c r="AO842" s="98"/>
      <c r="AP842" s="116"/>
      <c r="AQ842" s="117"/>
      <c r="AR842" s="116"/>
      <c r="AS842" s="98"/>
      <c r="AT842" s="98"/>
      <c r="AU842" s="98"/>
      <c r="AV842" s="98"/>
      <c r="AW842" s="98"/>
      <c r="AX842" s="98"/>
      <c r="AY842" s="98"/>
      <c r="AZ842" s="98"/>
      <c r="BA842" s="98"/>
      <c r="BB842" s="98"/>
      <c r="BC842" s="98"/>
      <c r="BD842" s="98"/>
      <c r="BE842" s="98"/>
      <c r="BF842" s="98"/>
      <c r="BG842" s="98"/>
      <c r="BH842" s="98"/>
      <c r="BI842" s="98"/>
      <c r="BJ842" s="98"/>
      <c r="BK842" s="98"/>
      <c r="BL842" s="98"/>
      <c r="BM842" s="98"/>
      <c r="BN842" s="98"/>
    </row>
    <row r="843">
      <c r="A843" s="485" t="b">
        <v>0</v>
      </c>
      <c r="B843" s="128"/>
      <c r="C843" s="129"/>
      <c r="D843" s="130"/>
      <c r="E843" s="131"/>
      <c r="F843" s="132"/>
      <c r="G843" s="132"/>
      <c r="H843" s="132"/>
      <c r="I843" s="132"/>
      <c r="J843" s="132"/>
      <c r="K843" s="130"/>
      <c r="L843" s="130"/>
      <c r="M843" s="130"/>
      <c r="N843" s="195"/>
      <c r="O843" s="369"/>
      <c r="P843" s="370"/>
      <c r="Q843" s="196"/>
      <c r="R843" s="197"/>
      <c r="S843" s="198"/>
      <c r="T843" s="199"/>
      <c r="U843" s="200"/>
      <c r="V843" s="201"/>
      <c r="W843" s="202"/>
      <c r="X843" s="202"/>
      <c r="Y843" s="143"/>
      <c r="Z843" s="367"/>
      <c r="AA843" s="140"/>
      <c r="AB843" s="420"/>
      <c r="AC843" s="421"/>
      <c r="AD843" s="206"/>
      <c r="AE843" s="144"/>
      <c r="AF843" s="133"/>
      <c r="AG843" s="144"/>
      <c r="AH843" s="430"/>
      <c r="AI843" s="146"/>
      <c r="AJ843" s="144"/>
      <c r="AK843" s="147"/>
      <c r="AL843" s="114"/>
      <c r="AM843" s="211"/>
      <c r="AN843" s="132"/>
      <c r="AO843" s="132"/>
      <c r="AP843" s="149"/>
      <c r="AQ843" s="150"/>
      <c r="AR843" s="149"/>
      <c r="AS843" s="132"/>
      <c r="AT843" s="132"/>
      <c r="AU843" s="132"/>
      <c r="AV843" s="132"/>
      <c r="AW843" s="132"/>
      <c r="AX843" s="132"/>
      <c r="AY843" s="132"/>
      <c r="AZ843" s="132"/>
      <c r="BA843" s="132"/>
      <c r="BB843" s="132"/>
      <c r="BC843" s="132"/>
      <c r="BD843" s="132"/>
      <c r="BE843" s="132"/>
      <c r="BF843" s="132"/>
      <c r="BG843" s="132"/>
      <c r="BH843" s="132"/>
      <c r="BI843" s="132"/>
      <c r="BJ843" s="132"/>
      <c r="BK843" s="132"/>
      <c r="BL843" s="132"/>
      <c r="BM843" s="132"/>
      <c r="BN843" s="132"/>
    </row>
    <row r="844">
      <c r="A844" s="484" t="b">
        <v>0</v>
      </c>
      <c r="B844" s="94"/>
      <c r="C844" s="95"/>
      <c r="D844" s="96"/>
      <c r="E844" s="97"/>
      <c r="F844" s="98"/>
      <c r="G844" s="98"/>
      <c r="H844" s="98"/>
      <c r="I844" s="99" t="s">
        <v>1241</v>
      </c>
      <c r="J844" s="98"/>
      <c r="K844" s="96"/>
      <c r="L844" s="96"/>
      <c r="M844" s="96"/>
      <c r="N844" s="270"/>
      <c r="O844" s="168">
        <v>1.0</v>
      </c>
      <c r="P844" s="169">
        <v>3.0</v>
      </c>
      <c r="Q844" s="196"/>
      <c r="R844" s="197"/>
      <c r="S844" s="198"/>
      <c r="T844" s="199"/>
      <c r="U844" s="200"/>
      <c r="V844" s="201"/>
      <c r="W844" s="202"/>
      <c r="X844" s="202"/>
      <c r="Y844" s="273">
        <v>15.0</v>
      </c>
      <c r="Z844" s="271">
        <v>40.0</v>
      </c>
      <c r="AA844" s="272" t="s">
        <v>132</v>
      </c>
      <c r="AB844" s="281"/>
      <c r="AC844" s="282"/>
      <c r="AD844" s="273"/>
      <c r="AE844" s="110"/>
      <c r="AF844" s="99"/>
      <c r="AG844" s="110"/>
      <c r="AH844" s="427"/>
      <c r="AI844" s="112"/>
      <c r="AJ844" s="110"/>
      <c r="AK844" s="113"/>
      <c r="AL844" s="114"/>
      <c r="AM844" s="278"/>
      <c r="AN844" s="98"/>
      <c r="AO844" s="98"/>
      <c r="AP844" s="116"/>
      <c r="AQ844" s="117"/>
      <c r="AR844" s="116"/>
      <c r="AS844" s="98"/>
      <c r="AT844" s="98"/>
      <c r="AU844" s="98"/>
      <c r="AV844" s="98"/>
      <c r="AW844" s="98"/>
      <c r="AX844" s="98"/>
      <c r="AY844" s="98"/>
      <c r="AZ844" s="98"/>
      <c r="BA844" s="98"/>
      <c r="BB844" s="98"/>
      <c r="BC844" s="98"/>
      <c r="BD844" s="98"/>
      <c r="BE844" s="98"/>
      <c r="BF844" s="98"/>
      <c r="BG844" s="98"/>
      <c r="BH844" s="98"/>
      <c r="BI844" s="98"/>
      <c r="BJ844" s="98"/>
      <c r="BK844" s="98"/>
      <c r="BL844" s="98"/>
      <c r="BM844" s="98"/>
      <c r="BN844" s="98"/>
    </row>
    <row r="845">
      <c r="A845" s="485" t="b">
        <v>0</v>
      </c>
      <c r="B845" s="128"/>
      <c r="C845" s="129"/>
      <c r="D845" s="130"/>
      <c r="E845" s="131"/>
      <c r="F845" s="132"/>
      <c r="G845" s="132"/>
      <c r="H845" s="132"/>
      <c r="I845" s="132"/>
      <c r="J845" s="132"/>
      <c r="K845" s="130"/>
      <c r="L845" s="130"/>
      <c r="M845" s="130"/>
      <c r="N845" s="195"/>
      <c r="O845" s="369"/>
      <c r="P845" s="370"/>
      <c r="Q845" s="196"/>
      <c r="R845" s="197"/>
      <c r="S845" s="198"/>
      <c r="T845" s="199"/>
      <c r="U845" s="200"/>
      <c r="V845" s="201"/>
      <c r="W845" s="202"/>
      <c r="X845" s="202"/>
      <c r="Y845" s="143"/>
      <c r="Z845" s="367"/>
      <c r="AA845" s="140"/>
      <c r="AB845" s="420"/>
      <c r="AC845" s="421"/>
      <c r="AD845" s="206"/>
      <c r="AE845" s="144"/>
      <c r="AF845" s="133"/>
      <c r="AG845" s="144"/>
      <c r="AH845" s="430"/>
      <c r="AI845" s="146"/>
      <c r="AJ845" s="144"/>
      <c r="AK845" s="147"/>
      <c r="AL845" s="114"/>
      <c r="AM845" s="211"/>
      <c r="AN845" s="132"/>
      <c r="AO845" s="132"/>
      <c r="AP845" s="149"/>
      <c r="AQ845" s="150"/>
      <c r="AR845" s="149"/>
      <c r="AS845" s="132"/>
      <c r="AT845" s="132"/>
      <c r="AU845" s="132"/>
      <c r="AV845" s="132"/>
      <c r="AW845" s="132"/>
      <c r="AX845" s="132"/>
      <c r="AY845" s="132"/>
      <c r="AZ845" s="132"/>
      <c r="BA845" s="132"/>
      <c r="BB845" s="132"/>
      <c r="BC845" s="132"/>
      <c r="BD845" s="132"/>
      <c r="BE845" s="132"/>
      <c r="BF845" s="132"/>
      <c r="BG845" s="132"/>
      <c r="BH845" s="132"/>
      <c r="BI845" s="132"/>
      <c r="BJ845" s="132"/>
      <c r="BK845" s="132"/>
      <c r="BL845" s="132"/>
      <c r="BM845" s="132"/>
      <c r="BN845" s="132"/>
    </row>
    <row r="846">
      <c r="A846" s="484" t="b">
        <v>0</v>
      </c>
      <c r="B846" s="94"/>
      <c r="C846" s="95"/>
      <c r="D846" s="96"/>
      <c r="E846" s="97"/>
      <c r="F846" s="98"/>
      <c r="G846" s="98"/>
      <c r="H846" s="98"/>
      <c r="I846" s="98"/>
      <c r="J846" s="98"/>
      <c r="K846" s="96"/>
      <c r="L846" s="96"/>
      <c r="M846" s="96"/>
      <c r="N846" s="270"/>
      <c r="O846" s="369"/>
      <c r="P846" s="370"/>
      <c r="Q846" s="196"/>
      <c r="R846" s="197"/>
      <c r="S846" s="198"/>
      <c r="T846" s="199"/>
      <c r="U846" s="200"/>
      <c r="V846" s="201"/>
      <c r="W846" s="202"/>
      <c r="X846" s="202"/>
      <c r="Y846" s="109"/>
      <c r="Z846" s="280"/>
      <c r="AA846" s="106"/>
      <c r="AB846" s="281"/>
      <c r="AC846" s="282"/>
      <c r="AD846" s="273"/>
      <c r="AE846" s="110"/>
      <c r="AF846" s="99"/>
      <c r="AG846" s="110"/>
      <c r="AH846" s="427"/>
      <c r="AI846" s="112"/>
      <c r="AJ846" s="110"/>
      <c r="AK846" s="113"/>
      <c r="AL846" s="114"/>
      <c r="AM846" s="278"/>
      <c r="AN846" s="98"/>
      <c r="AO846" s="98"/>
      <c r="AP846" s="116"/>
      <c r="AQ846" s="117"/>
      <c r="AR846" s="116"/>
      <c r="AS846" s="98"/>
      <c r="AT846" s="98"/>
      <c r="AU846" s="98"/>
      <c r="AV846" s="98"/>
      <c r="AW846" s="98"/>
      <c r="AX846" s="98"/>
      <c r="AY846" s="98"/>
      <c r="AZ846" s="98"/>
      <c r="BA846" s="98"/>
      <c r="BB846" s="98"/>
      <c r="BC846" s="98"/>
      <c r="BD846" s="98"/>
      <c r="BE846" s="98"/>
      <c r="BF846" s="98"/>
      <c r="BG846" s="98"/>
      <c r="BH846" s="98"/>
      <c r="BI846" s="98"/>
      <c r="BJ846" s="98"/>
      <c r="BK846" s="98"/>
      <c r="BL846" s="98"/>
      <c r="BM846" s="98"/>
      <c r="BN846" s="98"/>
    </row>
    <row r="847">
      <c r="A847" s="485" t="b">
        <v>0</v>
      </c>
      <c r="B847" s="128"/>
      <c r="C847" s="129"/>
      <c r="D847" s="130"/>
      <c r="E847" s="131"/>
      <c r="F847" s="132"/>
      <c r="G847" s="132"/>
      <c r="H847" s="132"/>
      <c r="I847" s="132"/>
      <c r="J847" s="132"/>
      <c r="K847" s="130"/>
      <c r="L847" s="130"/>
      <c r="M847" s="130"/>
      <c r="N847" s="195"/>
      <c r="O847" s="369"/>
      <c r="P847" s="370"/>
      <c r="Q847" s="196"/>
      <c r="R847" s="197"/>
      <c r="S847" s="198"/>
      <c r="T847" s="199"/>
      <c r="U847" s="200"/>
      <c r="V847" s="201"/>
      <c r="W847" s="202"/>
      <c r="X847" s="202"/>
      <c r="Y847" s="143"/>
      <c r="Z847" s="367"/>
      <c r="AA847" s="140"/>
      <c r="AB847" s="420"/>
      <c r="AC847" s="421"/>
      <c r="AD847" s="206"/>
      <c r="AE847" s="144"/>
      <c r="AF847" s="133"/>
      <c r="AG847" s="144"/>
      <c r="AH847" s="430"/>
      <c r="AI847" s="146"/>
      <c r="AJ847" s="144"/>
      <c r="AK847" s="147"/>
      <c r="AL847" s="114"/>
      <c r="AM847" s="211"/>
      <c r="AN847" s="132"/>
      <c r="AO847" s="132"/>
      <c r="AP847" s="149"/>
      <c r="AQ847" s="150"/>
      <c r="AR847" s="149"/>
      <c r="AS847" s="132"/>
      <c r="AT847" s="132"/>
      <c r="AU847" s="132"/>
      <c r="AV847" s="132"/>
      <c r="AW847" s="132"/>
      <c r="AX847" s="132"/>
      <c r="AY847" s="132"/>
      <c r="AZ847" s="132"/>
      <c r="BA847" s="132"/>
      <c r="BB847" s="132"/>
      <c r="BC847" s="132"/>
      <c r="BD847" s="132"/>
      <c r="BE847" s="132"/>
      <c r="BF847" s="132"/>
      <c r="BG847" s="132"/>
      <c r="BH847" s="132"/>
      <c r="BI847" s="132"/>
      <c r="BJ847" s="132"/>
      <c r="BK847" s="132"/>
      <c r="BL847" s="132"/>
      <c r="BM847" s="132"/>
      <c r="BN847" s="132"/>
    </row>
    <row r="848">
      <c r="A848" s="484" t="b">
        <v>0</v>
      </c>
      <c r="B848" s="94"/>
      <c r="C848" s="95"/>
      <c r="D848" s="96"/>
      <c r="E848" s="97"/>
      <c r="F848" s="98"/>
      <c r="G848" s="98"/>
      <c r="H848" s="98"/>
      <c r="I848" s="98"/>
      <c r="J848" s="98"/>
      <c r="K848" s="96"/>
      <c r="L848" s="96"/>
      <c r="M848" s="96"/>
      <c r="N848" s="270"/>
      <c r="O848" s="369"/>
      <c r="P848" s="370"/>
      <c r="Q848" s="196"/>
      <c r="R848" s="197"/>
      <c r="S848" s="198"/>
      <c r="T848" s="199"/>
      <c r="U848" s="200"/>
      <c r="V848" s="201"/>
      <c r="W848" s="202"/>
      <c r="X848" s="202"/>
      <c r="Y848" s="109"/>
      <c r="Z848" s="280"/>
      <c r="AA848" s="106"/>
      <c r="AB848" s="281"/>
      <c r="AC848" s="282"/>
      <c r="AD848" s="273"/>
      <c r="AE848" s="110"/>
      <c r="AF848" s="99"/>
      <c r="AG848" s="110"/>
      <c r="AH848" s="427"/>
      <c r="AI848" s="112"/>
      <c r="AJ848" s="110"/>
      <c r="AK848" s="113"/>
      <c r="AL848" s="114"/>
      <c r="AM848" s="278"/>
      <c r="AN848" s="98"/>
      <c r="AO848" s="98"/>
      <c r="AP848" s="116"/>
      <c r="AQ848" s="117"/>
      <c r="AR848" s="116"/>
      <c r="AS848" s="98"/>
      <c r="AT848" s="98"/>
      <c r="AU848" s="98"/>
      <c r="AV848" s="98"/>
      <c r="AW848" s="98"/>
      <c r="AX848" s="98"/>
      <c r="AY848" s="98"/>
      <c r="AZ848" s="98"/>
      <c r="BA848" s="98"/>
      <c r="BB848" s="98"/>
      <c r="BC848" s="98"/>
      <c r="BD848" s="98"/>
      <c r="BE848" s="98"/>
      <c r="BF848" s="98"/>
      <c r="BG848" s="98"/>
      <c r="BH848" s="98"/>
      <c r="BI848" s="98"/>
      <c r="BJ848" s="98"/>
      <c r="BK848" s="98"/>
      <c r="BL848" s="98"/>
      <c r="BM848" s="98"/>
      <c r="BN848" s="98"/>
    </row>
    <row r="849">
      <c r="A849" s="485" t="b">
        <v>0</v>
      </c>
      <c r="B849" s="128"/>
      <c r="C849" s="129"/>
      <c r="D849" s="130"/>
      <c r="E849" s="131"/>
      <c r="F849" s="132"/>
      <c r="G849" s="132"/>
      <c r="H849" s="132"/>
      <c r="I849" s="132"/>
      <c r="J849" s="132"/>
      <c r="K849" s="130"/>
      <c r="L849" s="130"/>
      <c r="M849" s="130"/>
      <c r="N849" s="195"/>
      <c r="O849" s="369"/>
      <c r="P849" s="370"/>
      <c r="Q849" s="196"/>
      <c r="R849" s="197"/>
      <c r="S849" s="198"/>
      <c r="T849" s="199"/>
      <c r="U849" s="200"/>
      <c r="V849" s="201"/>
      <c r="W849" s="202"/>
      <c r="X849" s="202"/>
      <c r="Y849" s="143"/>
      <c r="Z849" s="367"/>
      <c r="AA849" s="140"/>
      <c r="AB849" s="420"/>
      <c r="AC849" s="421"/>
      <c r="AD849" s="206"/>
      <c r="AE849" s="144"/>
      <c r="AF849" s="133"/>
      <c r="AG849" s="144"/>
      <c r="AH849" s="430"/>
      <c r="AI849" s="146"/>
      <c r="AJ849" s="144"/>
      <c r="AK849" s="147"/>
      <c r="AL849" s="114"/>
      <c r="AM849" s="211"/>
      <c r="AN849" s="132"/>
      <c r="AO849" s="132"/>
      <c r="AP849" s="149"/>
      <c r="AQ849" s="150"/>
      <c r="AR849" s="149"/>
      <c r="AS849" s="132"/>
      <c r="AT849" s="132"/>
      <c r="AU849" s="132"/>
      <c r="AV849" s="132"/>
      <c r="AW849" s="132"/>
      <c r="AX849" s="132"/>
      <c r="AY849" s="132"/>
      <c r="AZ849" s="132"/>
      <c r="BA849" s="132"/>
      <c r="BB849" s="132"/>
      <c r="BC849" s="132"/>
      <c r="BD849" s="132"/>
      <c r="BE849" s="132"/>
      <c r="BF849" s="132"/>
      <c r="BG849" s="132"/>
      <c r="BH849" s="132"/>
      <c r="BI849" s="132"/>
      <c r="BJ849" s="132"/>
      <c r="BK849" s="132"/>
      <c r="BL849" s="132"/>
      <c r="BM849" s="132"/>
      <c r="BN849" s="132"/>
    </row>
    <row r="850">
      <c r="A850" s="484" t="b">
        <v>0</v>
      </c>
      <c r="B850" s="94"/>
      <c r="C850" s="95"/>
      <c r="D850" s="96"/>
      <c r="E850" s="97"/>
      <c r="F850" s="98"/>
      <c r="G850" s="98"/>
      <c r="H850" s="98"/>
      <c r="I850" s="98"/>
      <c r="J850" s="98"/>
      <c r="K850" s="96"/>
      <c r="L850" s="96"/>
      <c r="M850" s="96"/>
      <c r="N850" s="270"/>
      <c r="O850" s="369"/>
      <c r="P850" s="370"/>
      <c r="Q850" s="196"/>
      <c r="R850" s="197"/>
      <c r="S850" s="198"/>
      <c r="T850" s="199"/>
      <c r="U850" s="200"/>
      <c r="V850" s="201"/>
      <c r="W850" s="202"/>
      <c r="X850" s="202"/>
      <c r="Y850" s="109"/>
      <c r="Z850" s="280"/>
      <c r="AA850" s="106"/>
      <c r="AB850" s="281"/>
      <c r="AC850" s="282"/>
      <c r="AD850" s="273"/>
      <c r="AE850" s="110"/>
      <c r="AF850" s="99"/>
      <c r="AG850" s="110"/>
      <c r="AH850" s="427"/>
      <c r="AI850" s="112"/>
      <c r="AJ850" s="110"/>
      <c r="AK850" s="113"/>
      <c r="AL850" s="114"/>
      <c r="AM850" s="278"/>
      <c r="AN850" s="98"/>
      <c r="AO850" s="98"/>
      <c r="AP850" s="116"/>
      <c r="AQ850" s="117"/>
      <c r="AR850" s="116"/>
      <c r="AS850" s="98"/>
      <c r="AT850" s="98"/>
      <c r="AU850" s="98"/>
      <c r="AV850" s="98"/>
      <c r="AW850" s="98"/>
      <c r="AX850" s="98"/>
      <c r="AY850" s="98"/>
      <c r="AZ850" s="98"/>
      <c r="BA850" s="98"/>
      <c r="BB850" s="98"/>
      <c r="BC850" s="98"/>
      <c r="BD850" s="98"/>
      <c r="BE850" s="98"/>
      <c r="BF850" s="98"/>
      <c r="BG850" s="98"/>
      <c r="BH850" s="98"/>
      <c r="BI850" s="98"/>
      <c r="BJ850" s="98"/>
      <c r="BK850" s="98"/>
      <c r="BL850" s="98"/>
      <c r="BM850" s="98"/>
      <c r="BN850" s="98"/>
    </row>
    <row r="851">
      <c r="A851" s="485" t="b">
        <v>0</v>
      </c>
      <c r="B851" s="128"/>
      <c r="C851" s="129"/>
      <c r="D851" s="130"/>
      <c r="E851" s="131"/>
      <c r="F851" s="132"/>
      <c r="G851" s="132"/>
      <c r="H851" s="132"/>
      <c r="I851" s="132"/>
      <c r="J851" s="132"/>
      <c r="K851" s="130"/>
      <c r="L851" s="130"/>
      <c r="M851" s="130"/>
      <c r="N851" s="195"/>
      <c r="O851" s="369"/>
      <c r="P851" s="370"/>
      <c r="Q851" s="196"/>
      <c r="R851" s="197"/>
      <c r="S851" s="198"/>
      <c r="T851" s="199"/>
      <c r="U851" s="200"/>
      <c r="V851" s="201"/>
      <c r="W851" s="202"/>
      <c r="X851" s="202"/>
      <c r="Y851" s="143"/>
      <c r="Z851" s="367"/>
      <c r="AA851" s="140"/>
      <c r="AB851" s="420"/>
      <c r="AC851" s="421"/>
      <c r="AD851" s="206"/>
      <c r="AE851" s="144"/>
      <c r="AF851" s="133"/>
      <c r="AG851" s="144"/>
      <c r="AH851" s="430"/>
      <c r="AI851" s="146"/>
      <c r="AJ851" s="144"/>
      <c r="AK851" s="147"/>
      <c r="AL851" s="114"/>
      <c r="AM851" s="211"/>
      <c r="AN851" s="132"/>
      <c r="AO851" s="132"/>
      <c r="AP851" s="149"/>
      <c r="AQ851" s="150"/>
      <c r="AR851" s="149"/>
      <c r="AS851" s="132"/>
      <c r="AT851" s="132"/>
      <c r="AU851" s="132"/>
      <c r="AV851" s="132"/>
      <c r="AW851" s="132"/>
      <c r="AX851" s="132"/>
      <c r="AY851" s="132"/>
      <c r="AZ851" s="132"/>
      <c r="BA851" s="132"/>
      <c r="BB851" s="132"/>
      <c r="BC851" s="132"/>
      <c r="BD851" s="132"/>
      <c r="BE851" s="132"/>
      <c r="BF851" s="132"/>
      <c r="BG851" s="132"/>
      <c r="BH851" s="132"/>
      <c r="BI851" s="132"/>
      <c r="BJ851" s="132"/>
      <c r="BK851" s="132"/>
      <c r="BL851" s="132"/>
      <c r="BM851" s="132"/>
      <c r="BN851" s="132"/>
    </row>
    <row r="852">
      <c r="A852" s="484" t="b">
        <v>0</v>
      </c>
      <c r="B852" s="94"/>
      <c r="C852" s="95"/>
      <c r="D852" s="96"/>
      <c r="E852" s="97"/>
      <c r="F852" s="98"/>
      <c r="G852" s="98"/>
      <c r="H852" s="98"/>
      <c r="I852" s="98"/>
      <c r="J852" s="98"/>
      <c r="K852" s="96"/>
      <c r="L852" s="96"/>
      <c r="M852" s="96"/>
      <c r="N852" s="270"/>
      <c r="O852" s="369"/>
      <c r="P852" s="370"/>
      <c r="Q852" s="196"/>
      <c r="R852" s="197"/>
      <c r="S852" s="198"/>
      <c r="T852" s="199"/>
      <c r="U852" s="200"/>
      <c r="V852" s="201"/>
      <c r="W852" s="202"/>
      <c r="X852" s="202"/>
      <c r="Y852" s="109"/>
      <c r="Z852" s="280"/>
      <c r="AA852" s="106"/>
      <c r="AB852" s="281"/>
      <c r="AC852" s="282"/>
      <c r="AD852" s="273"/>
      <c r="AE852" s="110"/>
      <c r="AF852" s="99"/>
      <c r="AG852" s="110"/>
      <c r="AH852" s="427"/>
      <c r="AI852" s="112"/>
      <c r="AJ852" s="110"/>
      <c r="AK852" s="113"/>
      <c r="AL852" s="114"/>
      <c r="AM852" s="278"/>
      <c r="AN852" s="98"/>
      <c r="AO852" s="98"/>
      <c r="AP852" s="116"/>
      <c r="AQ852" s="117"/>
      <c r="AR852" s="116"/>
      <c r="AS852" s="98"/>
      <c r="AT852" s="98"/>
      <c r="AU852" s="98"/>
      <c r="AV852" s="98"/>
      <c r="AW852" s="98"/>
      <c r="AX852" s="98"/>
      <c r="AY852" s="98"/>
      <c r="AZ852" s="98"/>
      <c r="BA852" s="98"/>
      <c r="BB852" s="98"/>
      <c r="BC852" s="98"/>
      <c r="BD852" s="98"/>
      <c r="BE852" s="98"/>
      <c r="BF852" s="98"/>
      <c r="BG852" s="98"/>
      <c r="BH852" s="98"/>
      <c r="BI852" s="98"/>
      <c r="BJ852" s="98"/>
      <c r="BK852" s="98"/>
      <c r="BL852" s="98"/>
      <c r="BM852" s="98"/>
      <c r="BN852" s="98"/>
    </row>
    <row r="853">
      <c r="A853" s="485" t="b">
        <v>0</v>
      </c>
      <c r="B853" s="128"/>
      <c r="C853" s="129"/>
      <c r="D853" s="130"/>
      <c r="E853" s="131"/>
      <c r="F853" s="132"/>
      <c r="G853" s="132"/>
      <c r="H853" s="132"/>
      <c r="I853" s="132"/>
      <c r="J853" s="132"/>
      <c r="K853" s="130"/>
      <c r="L853" s="130"/>
      <c r="M853" s="130"/>
      <c r="N853" s="195"/>
      <c r="O853" s="369"/>
      <c r="P853" s="370"/>
      <c r="Q853" s="196"/>
      <c r="R853" s="197"/>
      <c r="S853" s="198"/>
      <c r="T853" s="199"/>
      <c r="U853" s="200"/>
      <c r="V853" s="201"/>
      <c r="W853" s="202"/>
      <c r="X853" s="202"/>
      <c r="Y853" s="143"/>
      <c r="Z853" s="367"/>
      <c r="AA853" s="140"/>
      <c r="AB853" s="420"/>
      <c r="AC853" s="421"/>
      <c r="AD853" s="206"/>
      <c r="AE853" s="144"/>
      <c r="AF853" s="133"/>
      <c r="AG853" s="144"/>
      <c r="AH853" s="430"/>
      <c r="AI853" s="146"/>
      <c r="AJ853" s="144"/>
      <c r="AK853" s="147"/>
      <c r="AL853" s="114"/>
      <c r="AM853" s="211"/>
      <c r="AN853" s="132"/>
      <c r="AO853" s="132"/>
      <c r="AP853" s="149"/>
      <c r="AQ853" s="150"/>
      <c r="AR853" s="149"/>
      <c r="AS853" s="132"/>
      <c r="AT853" s="132"/>
      <c r="AU853" s="132"/>
      <c r="AV853" s="132"/>
      <c r="AW853" s="132"/>
      <c r="AX853" s="132"/>
      <c r="AY853" s="132"/>
      <c r="AZ853" s="132"/>
      <c r="BA853" s="132"/>
      <c r="BB853" s="132"/>
      <c r="BC853" s="132"/>
      <c r="BD853" s="132"/>
      <c r="BE853" s="132"/>
      <c r="BF853" s="132"/>
      <c r="BG853" s="132"/>
      <c r="BH853" s="132"/>
      <c r="BI853" s="132"/>
      <c r="BJ853" s="132"/>
      <c r="BK853" s="132"/>
      <c r="BL853" s="132"/>
      <c r="BM853" s="132"/>
      <c r="BN853" s="132"/>
    </row>
    <row r="854">
      <c r="A854" s="484" t="b">
        <v>0</v>
      </c>
      <c r="B854" s="94"/>
      <c r="C854" s="95"/>
      <c r="D854" s="96"/>
      <c r="E854" s="97"/>
      <c r="F854" s="98"/>
      <c r="G854" s="98"/>
      <c r="H854" s="98"/>
      <c r="I854" s="98"/>
      <c r="J854" s="98"/>
      <c r="K854" s="96"/>
      <c r="L854" s="96"/>
      <c r="M854" s="96"/>
      <c r="N854" s="270"/>
      <c r="O854" s="369"/>
      <c r="P854" s="370"/>
      <c r="Q854" s="196"/>
      <c r="R854" s="197"/>
      <c r="S854" s="198"/>
      <c r="T854" s="199"/>
      <c r="U854" s="200"/>
      <c r="V854" s="201"/>
      <c r="W854" s="202"/>
      <c r="X854" s="202"/>
      <c r="Y854" s="109"/>
      <c r="Z854" s="280"/>
      <c r="AA854" s="106"/>
      <c r="AB854" s="281"/>
      <c r="AC854" s="282"/>
      <c r="AD854" s="273"/>
      <c r="AE854" s="110"/>
      <c r="AF854" s="99"/>
      <c r="AG854" s="110"/>
      <c r="AH854" s="427"/>
      <c r="AI854" s="112"/>
      <c r="AJ854" s="110"/>
      <c r="AK854" s="113"/>
      <c r="AL854" s="114"/>
      <c r="AM854" s="278"/>
      <c r="AN854" s="98"/>
      <c r="AO854" s="98"/>
      <c r="AP854" s="116"/>
      <c r="AQ854" s="117"/>
      <c r="AR854" s="116"/>
      <c r="AS854" s="98"/>
      <c r="AT854" s="98"/>
      <c r="AU854" s="98"/>
      <c r="AV854" s="98"/>
      <c r="AW854" s="98"/>
      <c r="AX854" s="98"/>
      <c r="AY854" s="98"/>
      <c r="AZ854" s="98"/>
      <c r="BA854" s="98"/>
      <c r="BB854" s="98"/>
      <c r="BC854" s="98"/>
      <c r="BD854" s="98"/>
      <c r="BE854" s="98"/>
      <c r="BF854" s="98"/>
      <c r="BG854" s="98"/>
      <c r="BH854" s="98"/>
      <c r="BI854" s="98"/>
      <c r="BJ854" s="98"/>
      <c r="BK854" s="98"/>
      <c r="BL854" s="98"/>
      <c r="BM854" s="98"/>
      <c r="BN854" s="98"/>
    </row>
    <row r="855">
      <c r="A855" s="485" t="b">
        <v>0</v>
      </c>
      <c r="B855" s="128"/>
      <c r="C855" s="129"/>
      <c r="D855" s="130"/>
      <c r="E855" s="131"/>
      <c r="F855" s="132"/>
      <c r="G855" s="132"/>
      <c r="H855" s="132"/>
      <c r="I855" s="132"/>
      <c r="J855" s="132"/>
      <c r="K855" s="130"/>
      <c r="L855" s="130"/>
      <c r="M855" s="130"/>
      <c r="N855" s="195"/>
      <c r="O855" s="369"/>
      <c r="P855" s="370"/>
      <c r="Q855" s="196"/>
      <c r="R855" s="197"/>
      <c r="S855" s="198"/>
      <c r="T855" s="199"/>
      <c r="U855" s="200"/>
      <c r="V855" s="201"/>
      <c r="W855" s="202"/>
      <c r="X855" s="202"/>
      <c r="Y855" s="143"/>
      <c r="Z855" s="367"/>
      <c r="AA855" s="140"/>
      <c r="AB855" s="420"/>
      <c r="AC855" s="421"/>
      <c r="AD855" s="206"/>
      <c r="AE855" s="144"/>
      <c r="AF855" s="133"/>
      <c r="AG855" s="144"/>
      <c r="AH855" s="430"/>
      <c r="AI855" s="146"/>
      <c r="AJ855" s="144"/>
      <c r="AK855" s="147"/>
      <c r="AL855" s="114"/>
      <c r="AM855" s="211"/>
      <c r="AN855" s="132"/>
      <c r="AO855" s="132"/>
      <c r="AP855" s="149"/>
      <c r="AQ855" s="150"/>
      <c r="AR855" s="149"/>
      <c r="AS855" s="132"/>
      <c r="AT855" s="132"/>
      <c r="AU855" s="132"/>
      <c r="AV855" s="132"/>
      <c r="AW855" s="132"/>
      <c r="AX855" s="132"/>
      <c r="AY855" s="132"/>
      <c r="AZ855" s="132"/>
      <c r="BA855" s="132"/>
      <c r="BB855" s="132"/>
      <c r="BC855" s="132"/>
      <c r="BD855" s="132"/>
      <c r="BE855" s="132"/>
      <c r="BF855" s="132"/>
      <c r="BG855" s="132"/>
      <c r="BH855" s="132"/>
      <c r="BI855" s="132"/>
      <c r="BJ855" s="132"/>
      <c r="BK855" s="132"/>
      <c r="BL855" s="132"/>
      <c r="BM855" s="132"/>
      <c r="BN855" s="132"/>
    </row>
    <row r="856">
      <c r="A856" s="484" t="b">
        <v>0</v>
      </c>
      <c r="B856" s="94"/>
      <c r="C856" s="95"/>
      <c r="D856" s="96"/>
      <c r="E856" s="97"/>
      <c r="F856" s="98"/>
      <c r="G856" s="98"/>
      <c r="H856" s="98"/>
      <c r="I856" s="98"/>
      <c r="J856" s="98"/>
      <c r="K856" s="96"/>
      <c r="L856" s="96"/>
      <c r="M856" s="96"/>
      <c r="N856" s="270"/>
      <c r="O856" s="369"/>
      <c r="P856" s="370"/>
      <c r="Q856" s="196"/>
      <c r="R856" s="197"/>
      <c r="S856" s="198"/>
      <c r="T856" s="199"/>
      <c r="U856" s="200"/>
      <c r="V856" s="201"/>
      <c r="W856" s="202"/>
      <c r="X856" s="202"/>
      <c r="Y856" s="109"/>
      <c r="Z856" s="280"/>
      <c r="AA856" s="106"/>
      <c r="AB856" s="281"/>
      <c r="AC856" s="282"/>
      <c r="AD856" s="273"/>
      <c r="AE856" s="110"/>
      <c r="AF856" s="99"/>
      <c r="AG856" s="110"/>
      <c r="AH856" s="427"/>
      <c r="AI856" s="112"/>
      <c r="AJ856" s="110"/>
      <c r="AK856" s="113"/>
      <c r="AL856" s="114"/>
      <c r="AM856" s="278"/>
      <c r="AN856" s="98"/>
      <c r="AO856" s="98"/>
      <c r="AP856" s="116"/>
      <c r="AQ856" s="117"/>
      <c r="AR856" s="116"/>
      <c r="AS856" s="98"/>
      <c r="AT856" s="98"/>
      <c r="AU856" s="98"/>
      <c r="AV856" s="98"/>
      <c r="AW856" s="98"/>
      <c r="AX856" s="98"/>
      <c r="AY856" s="98"/>
      <c r="AZ856" s="98"/>
      <c r="BA856" s="98"/>
      <c r="BB856" s="98"/>
      <c r="BC856" s="98"/>
      <c r="BD856" s="98"/>
      <c r="BE856" s="98"/>
      <c r="BF856" s="98"/>
      <c r="BG856" s="98"/>
      <c r="BH856" s="98"/>
      <c r="BI856" s="98"/>
      <c r="BJ856" s="98"/>
      <c r="BK856" s="98"/>
      <c r="BL856" s="98"/>
      <c r="BM856" s="98"/>
      <c r="BN856" s="98"/>
    </row>
    <row r="857">
      <c r="A857" s="485" t="b">
        <v>0</v>
      </c>
      <c r="B857" s="128"/>
      <c r="C857" s="129"/>
      <c r="D857" s="130"/>
      <c r="E857" s="131"/>
      <c r="F857" s="132"/>
      <c r="G857" s="132"/>
      <c r="H857" s="132"/>
      <c r="I857" s="132"/>
      <c r="J857" s="132"/>
      <c r="K857" s="130"/>
      <c r="L857" s="130"/>
      <c r="M857" s="130"/>
      <c r="N857" s="195"/>
      <c r="O857" s="369"/>
      <c r="P857" s="370"/>
      <c r="Q857" s="196"/>
      <c r="R857" s="197"/>
      <c r="S857" s="198"/>
      <c r="T857" s="199"/>
      <c r="U857" s="200"/>
      <c r="V857" s="201"/>
      <c r="W857" s="202"/>
      <c r="X857" s="202"/>
      <c r="Y857" s="143"/>
      <c r="Z857" s="367"/>
      <c r="AA857" s="140"/>
      <c r="AB857" s="420"/>
      <c r="AC857" s="421"/>
      <c r="AD857" s="206"/>
      <c r="AE857" s="144"/>
      <c r="AF857" s="133"/>
      <c r="AG857" s="144"/>
      <c r="AH857" s="430"/>
      <c r="AI857" s="146"/>
      <c r="AJ857" s="144"/>
      <c r="AK857" s="147"/>
      <c r="AL857" s="114"/>
      <c r="AM857" s="211"/>
      <c r="AN857" s="132"/>
      <c r="AO857" s="132"/>
      <c r="AP857" s="149"/>
      <c r="AQ857" s="150"/>
      <c r="AR857" s="149"/>
      <c r="AS857" s="132"/>
      <c r="AT857" s="132"/>
      <c r="AU857" s="132"/>
      <c r="AV857" s="132"/>
      <c r="AW857" s="132"/>
      <c r="AX857" s="132"/>
      <c r="AY857" s="132"/>
      <c r="AZ857" s="132"/>
      <c r="BA857" s="132"/>
      <c r="BB857" s="132"/>
      <c r="BC857" s="132"/>
      <c r="BD857" s="132"/>
      <c r="BE857" s="132"/>
      <c r="BF857" s="132"/>
      <c r="BG857" s="132"/>
      <c r="BH857" s="132"/>
      <c r="BI857" s="132"/>
      <c r="BJ857" s="132"/>
      <c r="BK857" s="132"/>
      <c r="BL857" s="132"/>
      <c r="BM857" s="132"/>
      <c r="BN857" s="132"/>
    </row>
    <row r="858">
      <c r="A858" s="484" t="b">
        <v>0</v>
      </c>
      <c r="B858" s="94"/>
      <c r="C858" s="95"/>
      <c r="D858" s="96"/>
      <c r="E858" s="97"/>
      <c r="F858" s="98"/>
      <c r="G858" s="98"/>
      <c r="H858" s="98"/>
      <c r="I858" s="98"/>
      <c r="J858" s="98"/>
      <c r="K858" s="96"/>
      <c r="L858" s="96"/>
      <c r="M858" s="96"/>
      <c r="N858" s="270"/>
      <c r="O858" s="369"/>
      <c r="P858" s="370"/>
      <c r="Q858" s="196"/>
      <c r="R858" s="197"/>
      <c r="S858" s="198"/>
      <c r="T858" s="199"/>
      <c r="U858" s="200"/>
      <c r="V858" s="201"/>
      <c r="W858" s="202"/>
      <c r="X858" s="202"/>
      <c r="Y858" s="109"/>
      <c r="Z858" s="280"/>
      <c r="AA858" s="106"/>
      <c r="AB858" s="281"/>
      <c r="AC858" s="282"/>
      <c r="AD858" s="273"/>
      <c r="AE858" s="110"/>
      <c r="AF858" s="99"/>
      <c r="AG858" s="110"/>
      <c r="AH858" s="427"/>
      <c r="AI858" s="112"/>
      <c r="AJ858" s="110"/>
      <c r="AK858" s="113"/>
      <c r="AL858" s="114"/>
      <c r="AM858" s="278"/>
      <c r="AN858" s="98"/>
      <c r="AO858" s="98"/>
      <c r="AP858" s="116"/>
      <c r="AQ858" s="117"/>
      <c r="AR858" s="116"/>
      <c r="AS858" s="98"/>
      <c r="AT858" s="98"/>
      <c r="AU858" s="98"/>
      <c r="AV858" s="98"/>
      <c r="AW858" s="98"/>
      <c r="AX858" s="98"/>
      <c r="AY858" s="98"/>
      <c r="AZ858" s="98"/>
      <c r="BA858" s="98"/>
      <c r="BB858" s="98"/>
      <c r="BC858" s="98"/>
      <c r="BD858" s="98"/>
      <c r="BE858" s="98"/>
      <c r="BF858" s="98"/>
      <c r="BG858" s="98"/>
      <c r="BH858" s="98"/>
      <c r="BI858" s="98"/>
      <c r="BJ858" s="98"/>
      <c r="BK858" s="98"/>
      <c r="BL858" s="98"/>
      <c r="BM858" s="98"/>
      <c r="BN858" s="98"/>
    </row>
    <row r="859">
      <c r="A859" s="485" t="b">
        <v>0</v>
      </c>
      <c r="B859" s="128"/>
      <c r="C859" s="129"/>
      <c r="D859" s="130"/>
      <c r="E859" s="131"/>
      <c r="F859" s="132"/>
      <c r="G859" s="132"/>
      <c r="H859" s="132"/>
      <c r="I859" s="132"/>
      <c r="J859" s="132"/>
      <c r="K859" s="130"/>
      <c r="L859" s="130"/>
      <c r="M859" s="130"/>
      <c r="N859" s="195"/>
      <c r="O859" s="369"/>
      <c r="P859" s="370"/>
      <c r="Q859" s="196"/>
      <c r="R859" s="197"/>
      <c r="S859" s="198"/>
      <c r="T859" s="199"/>
      <c r="U859" s="200"/>
      <c r="V859" s="201"/>
      <c r="W859" s="202"/>
      <c r="X859" s="202"/>
      <c r="Y859" s="143"/>
      <c r="Z859" s="367"/>
      <c r="AA859" s="140"/>
      <c r="AB859" s="420"/>
      <c r="AC859" s="421"/>
      <c r="AD859" s="206"/>
      <c r="AE859" s="144"/>
      <c r="AF859" s="133"/>
      <c r="AG859" s="144"/>
      <c r="AH859" s="430"/>
      <c r="AI859" s="146"/>
      <c r="AJ859" s="144"/>
      <c r="AK859" s="147"/>
      <c r="AL859" s="114"/>
      <c r="AM859" s="211"/>
      <c r="AN859" s="132"/>
      <c r="AO859" s="132"/>
      <c r="AP859" s="149"/>
      <c r="AQ859" s="150"/>
      <c r="AR859" s="149"/>
      <c r="AS859" s="132"/>
      <c r="AT859" s="132"/>
      <c r="AU859" s="132"/>
      <c r="AV859" s="132"/>
      <c r="AW859" s="132"/>
      <c r="AX859" s="132"/>
      <c r="AY859" s="132"/>
      <c r="AZ859" s="132"/>
      <c r="BA859" s="132"/>
      <c r="BB859" s="132"/>
      <c r="BC859" s="132"/>
      <c r="BD859" s="132"/>
      <c r="BE859" s="132"/>
      <c r="BF859" s="132"/>
      <c r="BG859" s="132"/>
      <c r="BH859" s="132"/>
      <c r="BI859" s="132"/>
      <c r="BJ859" s="132"/>
      <c r="BK859" s="132"/>
      <c r="BL859" s="132"/>
      <c r="BM859" s="132"/>
      <c r="BN859" s="132"/>
    </row>
    <row r="860">
      <c r="A860" s="484" t="b">
        <v>0</v>
      </c>
      <c r="B860" s="94"/>
      <c r="C860" s="95"/>
      <c r="D860" s="96"/>
      <c r="E860" s="97"/>
      <c r="F860" s="98"/>
      <c r="G860" s="98"/>
      <c r="H860" s="98"/>
      <c r="I860" s="98"/>
      <c r="J860" s="98"/>
      <c r="K860" s="96"/>
      <c r="L860" s="96"/>
      <c r="M860" s="96"/>
      <c r="N860" s="270"/>
      <c r="O860" s="369"/>
      <c r="P860" s="370"/>
      <c r="Q860" s="196"/>
      <c r="R860" s="197"/>
      <c r="S860" s="198"/>
      <c r="T860" s="199"/>
      <c r="U860" s="200"/>
      <c r="V860" s="201"/>
      <c r="W860" s="202"/>
      <c r="X860" s="202"/>
      <c r="Y860" s="109"/>
      <c r="Z860" s="280"/>
      <c r="AA860" s="106"/>
      <c r="AB860" s="281"/>
      <c r="AC860" s="282"/>
      <c r="AD860" s="273"/>
      <c r="AE860" s="110"/>
      <c r="AF860" s="99"/>
      <c r="AG860" s="110"/>
      <c r="AH860" s="427"/>
      <c r="AI860" s="112"/>
      <c r="AJ860" s="110"/>
      <c r="AK860" s="113"/>
      <c r="AL860" s="114"/>
      <c r="AM860" s="278"/>
      <c r="AN860" s="98"/>
      <c r="AO860" s="98"/>
      <c r="AP860" s="116"/>
      <c r="AQ860" s="117"/>
      <c r="AR860" s="116"/>
      <c r="AS860" s="98"/>
      <c r="AT860" s="98"/>
      <c r="AU860" s="98"/>
      <c r="AV860" s="98"/>
      <c r="AW860" s="98"/>
      <c r="AX860" s="98"/>
      <c r="AY860" s="98"/>
      <c r="AZ860" s="98"/>
      <c r="BA860" s="98"/>
      <c r="BB860" s="98"/>
      <c r="BC860" s="98"/>
      <c r="BD860" s="98"/>
      <c r="BE860" s="98"/>
      <c r="BF860" s="98"/>
      <c r="BG860" s="98"/>
      <c r="BH860" s="98"/>
      <c r="BI860" s="98"/>
      <c r="BJ860" s="98"/>
      <c r="BK860" s="98"/>
      <c r="BL860" s="98"/>
      <c r="BM860" s="98"/>
      <c r="BN860" s="98"/>
    </row>
    <row r="861">
      <c r="A861" s="485" t="b">
        <v>0</v>
      </c>
      <c r="B861" s="128"/>
      <c r="C861" s="129"/>
      <c r="D861" s="130"/>
      <c r="E861" s="131"/>
      <c r="F861" s="132"/>
      <c r="G861" s="132"/>
      <c r="H861" s="132"/>
      <c r="I861" s="132"/>
      <c r="J861" s="132"/>
      <c r="K861" s="130"/>
      <c r="L861" s="130"/>
      <c r="M861" s="130"/>
      <c r="N861" s="195"/>
      <c r="O861" s="369"/>
      <c r="P861" s="370"/>
      <c r="Q861" s="196"/>
      <c r="R861" s="197"/>
      <c r="S861" s="198"/>
      <c r="T861" s="199"/>
      <c r="U861" s="200"/>
      <c r="V861" s="201"/>
      <c r="W861" s="202"/>
      <c r="X861" s="202"/>
      <c r="Y861" s="143"/>
      <c r="Z861" s="367"/>
      <c r="AA861" s="140"/>
      <c r="AB861" s="420"/>
      <c r="AC861" s="421"/>
      <c r="AD861" s="206"/>
      <c r="AE861" s="144"/>
      <c r="AF861" s="133"/>
      <c r="AG861" s="144"/>
      <c r="AH861" s="430"/>
      <c r="AI861" s="146"/>
      <c r="AJ861" s="144"/>
      <c r="AK861" s="147"/>
      <c r="AL861" s="114"/>
      <c r="AM861" s="211"/>
      <c r="AN861" s="132"/>
      <c r="AO861" s="132"/>
      <c r="AP861" s="149"/>
      <c r="AQ861" s="150"/>
      <c r="AR861" s="149"/>
      <c r="AS861" s="132"/>
      <c r="AT861" s="132"/>
      <c r="AU861" s="132"/>
      <c r="AV861" s="132"/>
      <c r="AW861" s="132"/>
      <c r="AX861" s="132"/>
      <c r="AY861" s="132"/>
      <c r="AZ861" s="132"/>
      <c r="BA861" s="132"/>
      <c r="BB861" s="132"/>
      <c r="BC861" s="132"/>
      <c r="BD861" s="132"/>
      <c r="BE861" s="132"/>
      <c r="BF861" s="132"/>
      <c r="BG861" s="132"/>
      <c r="BH861" s="132"/>
      <c r="BI861" s="132"/>
      <c r="BJ861" s="132"/>
      <c r="BK861" s="132"/>
      <c r="BL861" s="132"/>
      <c r="BM861" s="132"/>
      <c r="BN861" s="132"/>
    </row>
    <row r="862">
      <c r="A862" s="484" t="b">
        <v>0</v>
      </c>
      <c r="B862" s="94"/>
      <c r="C862" s="95"/>
      <c r="D862" s="96"/>
      <c r="E862" s="97"/>
      <c r="F862" s="98"/>
      <c r="G862" s="98"/>
      <c r="H862" s="98"/>
      <c r="I862" s="98"/>
      <c r="J862" s="98"/>
      <c r="K862" s="96"/>
      <c r="L862" s="96"/>
      <c r="M862" s="96"/>
      <c r="N862" s="270"/>
      <c r="O862" s="369"/>
      <c r="P862" s="370"/>
      <c r="Q862" s="196"/>
      <c r="R862" s="197"/>
      <c r="S862" s="198"/>
      <c r="T862" s="199"/>
      <c r="U862" s="200"/>
      <c r="V862" s="201"/>
      <c r="W862" s="202"/>
      <c r="X862" s="202"/>
      <c r="Y862" s="109"/>
      <c r="Z862" s="280"/>
      <c r="AA862" s="106"/>
      <c r="AB862" s="281"/>
      <c r="AC862" s="282"/>
      <c r="AD862" s="273"/>
      <c r="AE862" s="110"/>
      <c r="AF862" s="99"/>
      <c r="AG862" s="110"/>
      <c r="AH862" s="427"/>
      <c r="AI862" s="112"/>
      <c r="AJ862" s="110"/>
      <c r="AK862" s="113"/>
      <c r="AL862" s="114"/>
      <c r="AM862" s="278"/>
      <c r="AN862" s="98"/>
      <c r="AO862" s="98"/>
      <c r="AP862" s="116"/>
      <c r="AQ862" s="117"/>
      <c r="AR862" s="116"/>
      <c r="AS862" s="98"/>
      <c r="AT862" s="98"/>
      <c r="AU862" s="98"/>
      <c r="AV862" s="98"/>
      <c r="AW862" s="98"/>
      <c r="AX862" s="98"/>
      <c r="AY862" s="98"/>
      <c r="AZ862" s="98"/>
      <c r="BA862" s="98"/>
      <c r="BB862" s="98"/>
      <c r="BC862" s="98"/>
      <c r="BD862" s="98"/>
      <c r="BE862" s="98"/>
      <c r="BF862" s="98"/>
      <c r="BG862" s="98"/>
      <c r="BH862" s="98"/>
      <c r="BI862" s="98"/>
      <c r="BJ862" s="98"/>
      <c r="BK862" s="98"/>
      <c r="BL862" s="98"/>
      <c r="BM862" s="98"/>
      <c r="BN862" s="98"/>
    </row>
    <row r="863">
      <c r="A863" s="485" t="b">
        <v>0</v>
      </c>
      <c r="B863" s="128"/>
      <c r="C863" s="129"/>
      <c r="D863" s="130"/>
      <c r="E863" s="131"/>
      <c r="F863" s="132"/>
      <c r="G863" s="132"/>
      <c r="H863" s="132"/>
      <c r="I863" s="132"/>
      <c r="J863" s="132"/>
      <c r="K863" s="130"/>
      <c r="L863" s="130"/>
      <c r="M863" s="130"/>
      <c r="N863" s="195"/>
      <c r="O863" s="369"/>
      <c r="P863" s="370"/>
      <c r="Q863" s="196"/>
      <c r="R863" s="197"/>
      <c r="S863" s="198"/>
      <c r="T863" s="199"/>
      <c r="U863" s="200"/>
      <c r="V863" s="201"/>
      <c r="W863" s="202"/>
      <c r="X863" s="202"/>
      <c r="Y863" s="143"/>
      <c r="Z863" s="367"/>
      <c r="AA863" s="140"/>
      <c r="AB863" s="420"/>
      <c r="AC863" s="421"/>
      <c r="AD863" s="206"/>
      <c r="AE863" s="144"/>
      <c r="AF863" s="133"/>
      <c r="AG863" s="144"/>
      <c r="AH863" s="430"/>
      <c r="AI863" s="146"/>
      <c r="AJ863" s="144"/>
      <c r="AK863" s="147"/>
      <c r="AL863" s="114"/>
      <c r="AM863" s="211"/>
      <c r="AN863" s="132"/>
      <c r="AO863" s="132"/>
      <c r="AP863" s="149"/>
      <c r="AQ863" s="150"/>
      <c r="AR863" s="149"/>
      <c r="AS863" s="132"/>
      <c r="AT863" s="132"/>
      <c r="AU863" s="132"/>
      <c r="AV863" s="132"/>
      <c r="AW863" s="132"/>
      <c r="AX863" s="132"/>
      <c r="AY863" s="132"/>
      <c r="AZ863" s="132"/>
      <c r="BA863" s="132"/>
      <c r="BB863" s="132"/>
      <c r="BC863" s="132"/>
      <c r="BD863" s="132"/>
      <c r="BE863" s="132"/>
      <c r="BF863" s="132"/>
      <c r="BG863" s="132"/>
      <c r="BH863" s="132"/>
      <c r="BI863" s="132"/>
      <c r="BJ863" s="132"/>
      <c r="BK863" s="132"/>
      <c r="BL863" s="132"/>
      <c r="BM863" s="132"/>
      <c r="BN863" s="132"/>
    </row>
    <row r="864">
      <c r="A864" s="484" t="b">
        <v>0</v>
      </c>
      <c r="B864" s="94"/>
      <c r="C864" s="95"/>
      <c r="D864" s="96"/>
      <c r="E864" s="97"/>
      <c r="F864" s="98"/>
      <c r="G864" s="98"/>
      <c r="H864" s="98"/>
      <c r="I864" s="98"/>
      <c r="J864" s="98"/>
      <c r="K864" s="96"/>
      <c r="L864" s="96"/>
      <c r="M864" s="96"/>
      <c r="N864" s="270"/>
      <c r="O864" s="369"/>
      <c r="P864" s="370"/>
      <c r="Q864" s="196"/>
      <c r="R864" s="197"/>
      <c r="S864" s="198"/>
      <c r="T864" s="199"/>
      <c r="U864" s="200"/>
      <c r="V864" s="201"/>
      <c r="W864" s="202"/>
      <c r="X864" s="202"/>
      <c r="Y864" s="109"/>
      <c r="Z864" s="280"/>
      <c r="AA864" s="106"/>
      <c r="AB864" s="281"/>
      <c r="AC864" s="282"/>
      <c r="AD864" s="273"/>
      <c r="AE864" s="110"/>
      <c r="AF864" s="99"/>
      <c r="AG864" s="110"/>
      <c r="AH864" s="427"/>
      <c r="AI864" s="112"/>
      <c r="AJ864" s="110"/>
      <c r="AK864" s="113"/>
      <c r="AL864" s="114"/>
      <c r="AM864" s="278"/>
      <c r="AN864" s="98"/>
      <c r="AO864" s="98"/>
      <c r="AP864" s="116"/>
      <c r="AQ864" s="117"/>
      <c r="AR864" s="116"/>
      <c r="AS864" s="98"/>
      <c r="AT864" s="98"/>
      <c r="AU864" s="98"/>
      <c r="AV864" s="98"/>
      <c r="AW864" s="98"/>
      <c r="AX864" s="98"/>
      <c r="AY864" s="98"/>
      <c r="AZ864" s="98"/>
      <c r="BA864" s="98"/>
      <c r="BB864" s="98"/>
      <c r="BC864" s="98"/>
      <c r="BD864" s="98"/>
      <c r="BE864" s="98"/>
      <c r="BF864" s="98"/>
      <c r="BG864" s="98"/>
      <c r="BH864" s="98"/>
      <c r="BI864" s="98"/>
      <c r="BJ864" s="98"/>
      <c r="BK864" s="98"/>
      <c r="BL864" s="98"/>
      <c r="BM864" s="98"/>
      <c r="BN864" s="98"/>
    </row>
    <row r="865">
      <c r="A865" s="485" t="b">
        <v>0</v>
      </c>
      <c r="B865" s="128"/>
      <c r="C865" s="129"/>
      <c r="D865" s="130"/>
      <c r="E865" s="131"/>
      <c r="F865" s="132"/>
      <c r="G865" s="132"/>
      <c r="H865" s="132"/>
      <c r="I865" s="132"/>
      <c r="J865" s="132"/>
      <c r="K865" s="130"/>
      <c r="L865" s="130"/>
      <c r="M865" s="130"/>
      <c r="N865" s="195"/>
      <c r="O865" s="369"/>
      <c r="P865" s="370"/>
      <c r="Q865" s="196"/>
      <c r="R865" s="197"/>
      <c r="S865" s="198"/>
      <c r="T865" s="199"/>
      <c r="U865" s="200"/>
      <c r="V865" s="201"/>
      <c r="W865" s="202"/>
      <c r="X865" s="202"/>
      <c r="Y865" s="143"/>
      <c r="Z865" s="367"/>
      <c r="AA865" s="140"/>
      <c r="AB865" s="420"/>
      <c r="AC865" s="421"/>
      <c r="AD865" s="206"/>
      <c r="AE865" s="144"/>
      <c r="AF865" s="133"/>
      <c r="AG865" s="144"/>
      <c r="AH865" s="430"/>
      <c r="AI865" s="146"/>
      <c r="AJ865" s="144"/>
      <c r="AK865" s="147"/>
      <c r="AL865" s="114"/>
      <c r="AM865" s="211"/>
      <c r="AN865" s="132"/>
      <c r="AO865" s="132"/>
      <c r="AP865" s="149"/>
      <c r="AQ865" s="150"/>
      <c r="AR865" s="149"/>
      <c r="AS865" s="132"/>
      <c r="AT865" s="132"/>
      <c r="AU865" s="132"/>
      <c r="AV865" s="132"/>
      <c r="AW865" s="132"/>
      <c r="AX865" s="132"/>
      <c r="AY865" s="132"/>
      <c r="AZ865" s="132"/>
      <c r="BA865" s="132"/>
      <c r="BB865" s="132"/>
      <c r="BC865" s="132"/>
      <c r="BD865" s="132"/>
      <c r="BE865" s="132"/>
      <c r="BF865" s="132"/>
      <c r="BG865" s="132"/>
      <c r="BH865" s="132"/>
      <c r="BI865" s="132"/>
      <c r="BJ865" s="132"/>
      <c r="BK865" s="132"/>
      <c r="BL865" s="132"/>
      <c r="BM865" s="132"/>
      <c r="BN865" s="132"/>
    </row>
    <row r="866">
      <c r="A866" s="484" t="b">
        <v>0</v>
      </c>
      <c r="B866" s="94"/>
      <c r="C866" s="95"/>
      <c r="D866" s="96"/>
      <c r="E866" s="97"/>
      <c r="F866" s="98"/>
      <c r="G866" s="98"/>
      <c r="H866" s="98"/>
      <c r="I866" s="98"/>
      <c r="J866" s="98"/>
      <c r="K866" s="96"/>
      <c r="L866" s="96"/>
      <c r="M866" s="96"/>
      <c r="N866" s="270"/>
      <c r="O866" s="369"/>
      <c r="P866" s="370"/>
      <c r="Q866" s="196"/>
      <c r="R866" s="197"/>
      <c r="S866" s="198"/>
      <c r="T866" s="199"/>
      <c r="U866" s="200"/>
      <c r="V866" s="201"/>
      <c r="W866" s="202"/>
      <c r="X866" s="202"/>
      <c r="Y866" s="109"/>
      <c r="Z866" s="280"/>
      <c r="AA866" s="106"/>
      <c r="AB866" s="281"/>
      <c r="AC866" s="282"/>
      <c r="AD866" s="273"/>
      <c r="AE866" s="110"/>
      <c r="AF866" s="99"/>
      <c r="AG866" s="110"/>
      <c r="AH866" s="427"/>
      <c r="AI866" s="112"/>
      <c r="AJ866" s="110"/>
      <c r="AK866" s="113"/>
      <c r="AL866" s="114"/>
      <c r="AM866" s="278"/>
      <c r="AN866" s="98"/>
      <c r="AO866" s="98"/>
      <c r="AP866" s="116"/>
      <c r="AQ866" s="117"/>
      <c r="AR866" s="116"/>
      <c r="AS866" s="98"/>
      <c r="AT866" s="98"/>
      <c r="AU866" s="98"/>
      <c r="AV866" s="98"/>
      <c r="AW866" s="98"/>
      <c r="AX866" s="98"/>
      <c r="AY866" s="98"/>
      <c r="AZ866" s="98"/>
      <c r="BA866" s="98"/>
      <c r="BB866" s="98"/>
      <c r="BC866" s="98"/>
      <c r="BD866" s="98"/>
      <c r="BE866" s="98"/>
      <c r="BF866" s="98"/>
      <c r="BG866" s="98"/>
      <c r="BH866" s="98"/>
      <c r="BI866" s="98"/>
      <c r="BJ866" s="98"/>
      <c r="BK866" s="98"/>
      <c r="BL866" s="98"/>
      <c r="BM866" s="98"/>
      <c r="BN866" s="98"/>
    </row>
    <row r="867">
      <c r="A867" s="485" t="b">
        <v>0</v>
      </c>
      <c r="B867" s="128"/>
      <c r="C867" s="129"/>
      <c r="D867" s="130"/>
      <c r="E867" s="131"/>
      <c r="F867" s="132"/>
      <c r="G867" s="132"/>
      <c r="H867" s="132"/>
      <c r="I867" s="132"/>
      <c r="J867" s="132"/>
      <c r="K867" s="130"/>
      <c r="L867" s="130"/>
      <c r="M867" s="130"/>
      <c r="N867" s="195"/>
      <c r="O867" s="369"/>
      <c r="P867" s="370"/>
      <c r="Q867" s="196"/>
      <c r="R867" s="197"/>
      <c r="S867" s="198"/>
      <c r="T867" s="199"/>
      <c r="U867" s="200"/>
      <c r="V867" s="201"/>
      <c r="W867" s="202"/>
      <c r="X867" s="202"/>
      <c r="Y867" s="143"/>
      <c r="Z867" s="367"/>
      <c r="AA867" s="140"/>
      <c r="AB867" s="420"/>
      <c r="AC867" s="421"/>
      <c r="AD867" s="206"/>
      <c r="AE867" s="144"/>
      <c r="AF867" s="133"/>
      <c r="AG867" s="144"/>
      <c r="AH867" s="430"/>
      <c r="AI867" s="146"/>
      <c r="AJ867" s="144"/>
      <c r="AK867" s="147"/>
      <c r="AL867" s="114"/>
      <c r="AM867" s="211"/>
      <c r="AN867" s="132"/>
      <c r="AO867" s="132"/>
      <c r="AP867" s="149"/>
      <c r="AQ867" s="150"/>
      <c r="AR867" s="149"/>
      <c r="AS867" s="132"/>
      <c r="AT867" s="132"/>
      <c r="AU867" s="132"/>
      <c r="AV867" s="132"/>
      <c r="AW867" s="132"/>
      <c r="AX867" s="132"/>
      <c r="AY867" s="132"/>
      <c r="AZ867" s="132"/>
      <c r="BA867" s="132"/>
      <c r="BB867" s="132"/>
      <c r="BC867" s="132"/>
      <c r="BD867" s="132"/>
      <c r="BE867" s="132"/>
      <c r="BF867" s="132"/>
      <c r="BG867" s="132"/>
      <c r="BH867" s="132"/>
      <c r="BI867" s="132"/>
      <c r="BJ867" s="132"/>
      <c r="BK867" s="132"/>
      <c r="BL867" s="132"/>
      <c r="BM867" s="132"/>
      <c r="BN867" s="132"/>
    </row>
    <row r="868">
      <c r="A868" s="484" t="b">
        <v>0</v>
      </c>
      <c r="B868" s="94"/>
      <c r="C868" s="95"/>
      <c r="D868" s="96"/>
      <c r="E868" s="97"/>
      <c r="F868" s="98"/>
      <c r="G868" s="98"/>
      <c r="H868" s="98"/>
      <c r="I868" s="98"/>
      <c r="J868" s="98"/>
      <c r="K868" s="96"/>
      <c r="L868" s="96"/>
      <c r="M868" s="96"/>
      <c r="N868" s="270"/>
      <c r="O868" s="369"/>
      <c r="P868" s="370"/>
      <c r="Q868" s="196"/>
      <c r="R868" s="197"/>
      <c r="S868" s="198"/>
      <c r="T868" s="199"/>
      <c r="U868" s="200"/>
      <c r="V868" s="201"/>
      <c r="W868" s="202"/>
      <c r="X868" s="202"/>
      <c r="Y868" s="109"/>
      <c r="Z868" s="280"/>
      <c r="AA868" s="106"/>
      <c r="AB868" s="281"/>
      <c r="AC868" s="282"/>
      <c r="AD868" s="273"/>
      <c r="AE868" s="110"/>
      <c r="AF868" s="99"/>
      <c r="AG868" s="110"/>
      <c r="AH868" s="427"/>
      <c r="AI868" s="112"/>
      <c r="AJ868" s="110"/>
      <c r="AK868" s="113"/>
      <c r="AL868" s="114"/>
      <c r="AM868" s="278"/>
      <c r="AN868" s="98"/>
      <c r="AO868" s="98"/>
      <c r="AP868" s="116"/>
      <c r="AQ868" s="117"/>
      <c r="AR868" s="116"/>
      <c r="AS868" s="98"/>
      <c r="AT868" s="98"/>
      <c r="AU868" s="98"/>
      <c r="AV868" s="98"/>
      <c r="AW868" s="98"/>
      <c r="AX868" s="98"/>
      <c r="AY868" s="98"/>
      <c r="AZ868" s="98"/>
      <c r="BA868" s="98"/>
      <c r="BB868" s="98"/>
      <c r="BC868" s="98"/>
      <c r="BD868" s="98"/>
      <c r="BE868" s="98"/>
      <c r="BF868" s="98"/>
      <c r="BG868" s="98"/>
      <c r="BH868" s="98"/>
      <c r="BI868" s="98"/>
      <c r="BJ868" s="98"/>
      <c r="BK868" s="98"/>
      <c r="BL868" s="98"/>
      <c r="BM868" s="98"/>
      <c r="BN868" s="98"/>
    </row>
    <row r="869">
      <c r="A869" s="485" t="b">
        <v>0</v>
      </c>
      <c r="B869" s="128"/>
      <c r="C869" s="129"/>
      <c r="D869" s="130"/>
      <c r="E869" s="131"/>
      <c r="F869" s="132"/>
      <c r="G869" s="132"/>
      <c r="H869" s="132"/>
      <c r="I869" s="132"/>
      <c r="J869" s="132"/>
      <c r="K869" s="130"/>
      <c r="L869" s="130"/>
      <c r="M869" s="130"/>
      <c r="N869" s="195"/>
      <c r="O869" s="369"/>
      <c r="P869" s="370"/>
      <c r="Q869" s="196"/>
      <c r="R869" s="197"/>
      <c r="S869" s="198"/>
      <c r="T869" s="199"/>
      <c r="U869" s="200"/>
      <c r="V869" s="201"/>
      <c r="W869" s="202"/>
      <c r="X869" s="202"/>
      <c r="Y869" s="143"/>
      <c r="Z869" s="367"/>
      <c r="AA869" s="140"/>
      <c r="AB869" s="420"/>
      <c r="AC869" s="421"/>
      <c r="AD869" s="206"/>
      <c r="AE869" s="144"/>
      <c r="AF869" s="133"/>
      <c r="AG869" s="144"/>
      <c r="AH869" s="430"/>
      <c r="AI869" s="146"/>
      <c r="AJ869" s="144"/>
      <c r="AK869" s="147"/>
      <c r="AL869" s="114"/>
      <c r="AM869" s="211"/>
      <c r="AN869" s="132"/>
      <c r="AO869" s="132"/>
      <c r="AP869" s="149"/>
      <c r="AQ869" s="150"/>
      <c r="AR869" s="149"/>
      <c r="AS869" s="132"/>
      <c r="AT869" s="132"/>
      <c r="AU869" s="132"/>
      <c r="AV869" s="132"/>
      <c r="AW869" s="132"/>
      <c r="AX869" s="132"/>
      <c r="AY869" s="132"/>
      <c r="AZ869" s="132"/>
      <c r="BA869" s="132"/>
      <c r="BB869" s="132"/>
      <c r="BC869" s="132"/>
      <c r="BD869" s="132"/>
      <c r="BE869" s="132"/>
      <c r="BF869" s="132"/>
      <c r="BG869" s="132"/>
      <c r="BH869" s="132"/>
      <c r="BI869" s="132"/>
      <c r="BJ869" s="132"/>
      <c r="BK869" s="132"/>
      <c r="BL869" s="132"/>
      <c r="BM869" s="132"/>
      <c r="BN869" s="132"/>
    </row>
    <row r="870">
      <c r="A870" s="484" t="b">
        <v>0</v>
      </c>
      <c r="B870" s="94"/>
      <c r="C870" s="95"/>
      <c r="D870" s="96"/>
      <c r="E870" s="97"/>
      <c r="F870" s="98"/>
      <c r="G870" s="98"/>
      <c r="H870" s="98"/>
      <c r="I870" s="98"/>
      <c r="J870" s="98"/>
      <c r="K870" s="96"/>
      <c r="L870" s="96"/>
      <c r="M870" s="96"/>
      <c r="N870" s="270"/>
      <c r="O870" s="369"/>
      <c r="P870" s="370"/>
      <c r="Q870" s="196"/>
      <c r="R870" s="197"/>
      <c r="S870" s="198"/>
      <c r="T870" s="199"/>
      <c r="U870" s="200"/>
      <c r="V870" s="201"/>
      <c r="W870" s="202"/>
      <c r="X870" s="202"/>
      <c r="Y870" s="109"/>
      <c r="Z870" s="280"/>
      <c r="AA870" s="106"/>
      <c r="AB870" s="281"/>
      <c r="AC870" s="282"/>
      <c r="AD870" s="273"/>
      <c r="AE870" s="110"/>
      <c r="AF870" s="99"/>
      <c r="AG870" s="110"/>
      <c r="AH870" s="427"/>
      <c r="AI870" s="112"/>
      <c r="AJ870" s="110"/>
      <c r="AK870" s="113"/>
      <c r="AL870" s="114"/>
      <c r="AM870" s="278"/>
      <c r="AN870" s="98"/>
      <c r="AO870" s="98"/>
      <c r="AP870" s="116"/>
      <c r="AQ870" s="117"/>
      <c r="AR870" s="116"/>
      <c r="AS870" s="98"/>
      <c r="AT870" s="98"/>
      <c r="AU870" s="98"/>
      <c r="AV870" s="98"/>
      <c r="AW870" s="98"/>
      <c r="AX870" s="98"/>
      <c r="AY870" s="98"/>
      <c r="AZ870" s="98"/>
      <c r="BA870" s="98"/>
      <c r="BB870" s="98"/>
      <c r="BC870" s="98"/>
      <c r="BD870" s="98"/>
      <c r="BE870" s="98"/>
      <c r="BF870" s="98"/>
      <c r="BG870" s="98"/>
      <c r="BH870" s="98"/>
      <c r="BI870" s="98"/>
      <c r="BJ870" s="98"/>
      <c r="BK870" s="98"/>
      <c r="BL870" s="98"/>
      <c r="BM870" s="98"/>
      <c r="BN870" s="98"/>
    </row>
    <row r="871">
      <c r="A871" s="485" t="b">
        <v>0</v>
      </c>
      <c r="B871" s="128"/>
      <c r="C871" s="129"/>
      <c r="D871" s="130"/>
      <c r="E871" s="131"/>
      <c r="F871" s="132"/>
      <c r="G871" s="132"/>
      <c r="H871" s="132"/>
      <c r="I871" s="132"/>
      <c r="J871" s="132"/>
      <c r="K871" s="130"/>
      <c r="L871" s="130"/>
      <c r="M871" s="130"/>
      <c r="N871" s="195"/>
      <c r="O871" s="369"/>
      <c r="P871" s="370"/>
      <c r="Q871" s="196"/>
      <c r="R871" s="197"/>
      <c r="S871" s="198"/>
      <c r="T871" s="199"/>
      <c r="U871" s="200"/>
      <c r="V871" s="201"/>
      <c r="W871" s="202"/>
      <c r="X871" s="202"/>
      <c r="Y871" s="143"/>
      <c r="Z871" s="367"/>
      <c r="AA871" s="140"/>
      <c r="AB871" s="420"/>
      <c r="AC871" s="421"/>
      <c r="AD871" s="206"/>
      <c r="AE871" s="144"/>
      <c r="AF871" s="133"/>
      <c r="AG871" s="144"/>
      <c r="AH871" s="430"/>
      <c r="AI871" s="146"/>
      <c r="AJ871" s="144"/>
      <c r="AK871" s="147"/>
      <c r="AL871" s="114"/>
      <c r="AM871" s="211"/>
      <c r="AN871" s="132"/>
      <c r="AO871" s="132"/>
      <c r="AP871" s="149"/>
      <c r="AQ871" s="150"/>
      <c r="AR871" s="149"/>
      <c r="AS871" s="132"/>
      <c r="AT871" s="132"/>
      <c r="AU871" s="132"/>
      <c r="AV871" s="132"/>
      <c r="AW871" s="132"/>
      <c r="AX871" s="132"/>
      <c r="AY871" s="132"/>
      <c r="AZ871" s="132"/>
      <c r="BA871" s="132"/>
      <c r="BB871" s="132"/>
      <c r="BC871" s="132"/>
      <c r="BD871" s="132"/>
      <c r="BE871" s="132"/>
      <c r="BF871" s="132"/>
      <c r="BG871" s="132"/>
      <c r="BH871" s="132"/>
      <c r="BI871" s="132"/>
      <c r="BJ871" s="132"/>
      <c r="BK871" s="132"/>
      <c r="BL871" s="132"/>
      <c r="BM871" s="132"/>
      <c r="BN871" s="132"/>
    </row>
    <row r="872">
      <c r="A872" s="484" t="b">
        <v>0</v>
      </c>
      <c r="B872" s="94"/>
      <c r="C872" s="95"/>
      <c r="D872" s="96"/>
      <c r="E872" s="97"/>
      <c r="F872" s="98"/>
      <c r="G872" s="98"/>
      <c r="H872" s="98"/>
      <c r="I872" s="98"/>
      <c r="J872" s="98"/>
      <c r="K872" s="96"/>
      <c r="L872" s="96"/>
      <c r="M872" s="96"/>
      <c r="N872" s="270"/>
      <c r="O872" s="369"/>
      <c r="P872" s="370"/>
      <c r="Q872" s="196"/>
      <c r="R872" s="197"/>
      <c r="S872" s="198"/>
      <c r="T872" s="199"/>
      <c r="U872" s="200"/>
      <c r="V872" s="201"/>
      <c r="W872" s="202"/>
      <c r="X872" s="202"/>
      <c r="Y872" s="109"/>
      <c r="Z872" s="280"/>
      <c r="AA872" s="106"/>
      <c r="AB872" s="281"/>
      <c r="AC872" s="282"/>
      <c r="AD872" s="273"/>
      <c r="AE872" s="110"/>
      <c r="AF872" s="99"/>
      <c r="AG872" s="110"/>
      <c r="AH872" s="427"/>
      <c r="AI872" s="112"/>
      <c r="AJ872" s="110"/>
      <c r="AK872" s="113"/>
      <c r="AL872" s="114"/>
      <c r="AM872" s="278"/>
      <c r="AN872" s="98"/>
      <c r="AO872" s="98"/>
      <c r="AP872" s="116"/>
      <c r="AQ872" s="117"/>
      <c r="AR872" s="116"/>
      <c r="AS872" s="98"/>
      <c r="AT872" s="98"/>
      <c r="AU872" s="98"/>
      <c r="AV872" s="98"/>
      <c r="AW872" s="98"/>
      <c r="AX872" s="98"/>
      <c r="AY872" s="98"/>
      <c r="AZ872" s="98"/>
      <c r="BA872" s="98"/>
      <c r="BB872" s="98"/>
      <c r="BC872" s="98"/>
      <c r="BD872" s="98"/>
      <c r="BE872" s="98"/>
      <c r="BF872" s="98"/>
      <c r="BG872" s="98"/>
      <c r="BH872" s="98"/>
      <c r="BI872" s="98"/>
      <c r="BJ872" s="98"/>
      <c r="BK872" s="98"/>
      <c r="BL872" s="98"/>
      <c r="BM872" s="98"/>
      <c r="BN872" s="98"/>
    </row>
    <row r="873">
      <c r="A873" s="485" t="b">
        <v>0</v>
      </c>
      <c r="B873" s="128"/>
      <c r="C873" s="129"/>
      <c r="D873" s="130"/>
      <c r="E873" s="131"/>
      <c r="F873" s="132"/>
      <c r="G873" s="132"/>
      <c r="H873" s="132"/>
      <c r="I873" s="132"/>
      <c r="J873" s="132"/>
      <c r="K873" s="130"/>
      <c r="L873" s="130"/>
      <c r="M873" s="130"/>
      <c r="N873" s="195"/>
      <c r="O873" s="369"/>
      <c r="P873" s="370"/>
      <c r="Q873" s="196"/>
      <c r="R873" s="197"/>
      <c r="S873" s="198"/>
      <c r="T873" s="199"/>
      <c r="U873" s="200"/>
      <c r="V873" s="201"/>
      <c r="W873" s="202"/>
      <c r="X873" s="202"/>
      <c r="Y873" s="143"/>
      <c r="Z873" s="367"/>
      <c r="AA873" s="140"/>
      <c r="AB873" s="420"/>
      <c r="AC873" s="421"/>
      <c r="AD873" s="206"/>
      <c r="AE873" s="144"/>
      <c r="AF873" s="133"/>
      <c r="AG873" s="144"/>
      <c r="AH873" s="430"/>
      <c r="AI873" s="146"/>
      <c r="AJ873" s="144"/>
      <c r="AK873" s="147"/>
      <c r="AL873" s="114"/>
      <c r="AM873" s="211"/>
      <c r="AN873" s="132"/>
      <c r="AO873" s="132"/>
      <c r="AP873" s="149"/>
      <c r="AQ873" s="150"/>
      <c r="AR873" s="149"/>
      <c r="AS873" s="132"/>
      <c r="AT873" s="132"/>
      <c r="AU873" s="132"/>
      <c r="AV873" s="132"/>
      <c r="AW873" s="132"/>
      <c r="AX873" s="132"/>
      <c r="AY873" s="132"/>
      <c r="AZ873" s="132"/>
      <c r="BA873" s="132"/>
      <c r="BB873" s="132"/>
      <c r="BC873" s="132"/>
      <c r="BD873" s="132"/>
      <c r="BE873" s="132"/>
      <c r="BF873" s="132"/>
      <c r="BG873" s="132"/>
      <c r="BH873" s="132"/>
      <c r="BI873" s="132"/>
      <c r="BJ873" s="132"/>
      <c r="BK873" s="132"/>
      <c r="BL873" s="132"/>
      <c r="BM873" s="132"/>
      <c r="BN873" s="132"/>
    </row>
    <row r="874">
      <c r="A874" s="484" t="b">
        <v>0</v>
      </c>
      <c r="B874" s="94"/>
      <c r="C874" s="95"/>
      <c r="D874" s="96"/>
      <c r="E874" s="97"/>
      <c r="F874" s="98"/>
      <c r="G874" s="98"/>
      <c r="H874" s="98"/>
      <c r="I874" s="98"/>
      <c r="J874" s="98"/>
      <c r="K874" s="96"/>
      <c r="L874" s="96"/>
      <c r="M874" s="96"/>
      <c r="N874" s="270"/>
      <c r="O874" s="369"/>
      <c r="P874" s="370"/>
      <c r="Q874" s="196"/>
      <c r="R874" s="197"/>
      <c r="S874" s="198"/>
      <c r="T874" s="199"/>
      <c r="U874" s="200"/>
      <c r="V874" s="201"/>
      <c r="W874" s="202"/>
      <c r="X874" s="202"/>
      <c r="Y874" s="109"/>
      <c r="Z874" s="280"/>
      <c r="AA874" s="106"/>
      <c r="AB874" s="281"/>
      <c r="AC874" s="282"/>
      <c r="AD874" s="273"/>
      <c r="AE874" s="110"/>
      <c r="AF874" s="99"/>
      <c r="AG874" s="110"/>
      <c r="AH874" s="427"/>
      <c r="AI874" s="112"/>
      <c r="AJ874" s="110"/>
      <c r="AK874" s="113"/>
      <c r="AL874" s="114"/>
      <c r="AM874" s="278"/>
      <c r="AN874" s="98"/>
      <c r="AO874" s="98"/>
      <c r="AP874" s="116"/>
      <c r="AQ874" s="117"/>
      <c r="AR874" s="116"/>
      <c r="AS874" s="98"/>
      <c r="AT874" s="98"/>
      <c r="AU874" s="98"/>
      <c r="AV874" s="98"/>
      <c r="AW874" s="98"/>
      <c r="AX874" s="98"/>
      <c r="AY874" s="98"/>
      <c r="AZ874" s="98"/>
      <c r="BA874" s="98"/>
      <c r="BB874" s="98"/>
      <c r="BC874" s="98"/>
      <c r="BD874" s="98"/>
      <c r="BE874" s="98"/>
      <c r="BF874" s="98"/>
      <c r="BG874" s="98"/>
      <c r="BH874" s="98"/>
      <c r="BI874" s="98"/>
      <c r="BJ874" s="98"/>
      <c r="BK874" s="98"/>
      <c r="BL874" s="98"/>
      <c r="BM874" s="98"/>
      <c r="BN874" s="98"/>
    </row>
    <row r="875">
      <c r="A875" s="485" t="b">
        <v>0</v>
      </c>
      <c r="B875" s="128"/>
      <c r="C875" s="129"/>
      <c r="D875" s="130"/>
      <c r="E875" s="131"/>
      <c r="F875" s="132"/>
      <c r="G875" s="132"/>
      <c r="H875" s="132"/>
      <c r="I875" s="132"/>
      <c r="J875" s="132"/>
      <c r="K875" s="130"/>
      <c r="L875" s="130"/>
      <c r="M875" s="130"/>
      <c r="N875" s="195"/>
      <c r="O875" s="369"/>
      <c r="P875" s="370"/>
      <c r="Q875" s="196"/>
      <c r="R875" s="197"/>
      <c r="S875" s="198"/>
      <c r="T875" s="199"/>
      <c r="U875" s="200"/>
      <c r="V875" s="201"/>
      <c r="W875" s="202"/>
      <c r="X875" s="202"/>
      <c r="Y875" s="143"/>
      <c r="Z875" s="367"/>
      <c r="AA875" s="140"/>
      <c r="AB875" s="420"/>
      <c r="AC875" s="421"/>
      <c r="AD875" s="206"/>
      <c r="AE875" s="144"/>
      <c r="AF875" s="133"/>
      <c r="AG875" s="144"/>
      <c r="AH875" s="430"/>
      <c r="AI875" s="146"/>
      <c r="AJ875" s="144"/>
      <c r="AK875" s="147"/>
      <c r="AL875" s="114"/>
      <c r="AM875" s="211"/>
      <c r="AN875" s="132"/>
      <c r="AO875" s="132"/>
      <c r="AP875" s="149"/>
      <c r="AQ875" s="150"/>
      <c r="AR875" s="149"/>
      <c r="AS875" s="132"/>
      <c r="AT875" s="132"/>
      <c r="AU875" s="132"/>
      <c r="AV875" s="132"/>
      <c r="AW875" s="132"/>
      <c r="AX875" s="132"/>
      <c r="AY875" s="132"/>
      <c r="AZ875" s="132"/>
      <c r="BA875" s="132"/>
      <c r="BB875" s="132"/>
      <c r="BC875" s="132"/>
      <c r="BD875" s="132"/>
      <c r="BE875" s="132"/>
      <c r="BF875" s="132"/>
      <c r="BG875" s="132"/>
      <c r="BH875" s="132"/>
      <c r="BI875" s="132"/>
      <c r="BJ875" s="132"/>
      <c r="BK875" s="132"/>
      <c r="BL875" s="132"/>
      <c r="BM875" s="132"/>
      <c r="BN875" s="132"/>
    </row>
    <row r="876">
      <c r="A876" s="484" t="b">
        <v>0</v>
      </c>
      <c r="B876" s="94"/>
      <c r="C876" s="95"/>
      <c r="D876" s="96"/>
      <c r="E876" s="97"/>
      <c r="F876" s="98"/>
      <c r="G876" s="98"/>
      <c r="H876" s="98"/>
      <c r="I876" s="98"/>
      <c r="J876" s="98"/>
      <c r="K876" s="96"/>
      <c r="L876" s="96"/>
      <c r="M876" s="96"/>
      <c r="N876" s="270"/>
      <c r="O876" s="369"/>
      <c r="P876" s="370"/>
      <c r="Q876" s="196"/>
      <c r="R876" s="197"/>
      <c r="S876" s="198"/>
      <c r="T876" s="199"/>
      <c r="U876" s="200"/>
      <c r="V876" s="201"/>
      <c r="W876" s="202"/>
      <c r="X876" s="202"/>
      <c r="Y876" s="109"/>
      <c r="Z876" s="280"/>
      <c r="AA876" s="106"/>
      <c r="AB876" s="281"/>
      <c r="AC876" s="282"/>
      <c r="AD876" s="273"/>
      <c r="AE876" s="110"/>
      <c r="AF876" s="99"/>
      <c r="AG876" s="110"/>
      <c r="AH876" s="427"/>
      <c r="AI876" s="112"/>
      <c r="AJ876" s="110"/>
      <c r="AK876" s="113"/>
      <c r="AL876" s="114"/>
      <c r="AM876" s="278"/>
      <c r="AN876" s="98"/>
      <c r="AO876" s="98"/>
      <c r="AP876" s="116"/>
      <c r="AQ876" s="117"/>
      <c r="AR876" s="116"/>
      <c r="AS876" s="98"/>
      <c r="AT876" s="98"/>
      <c r="AU876" s="98"/>
      <c r="AV876" s="98"/>
      <c r="AW876" s="98"/>
      <c r="AX876" s="98"/>
      <c r="AY876" s="98"/>
      <c r="AZ876" s="98"/>
      <c r="BA876" s="98"/>
      <c r="BB876" s="98"/>
      <c r="BC876" s="98"/>
      <c r="BD876" s="98"/>
      <c r="BE876" s="98"/>
      <c r="BF876" s="98"/>
      <c r="BG876" s="98"/>
      <c r="BH876" s="98"/>
      <c r="BI876" s="98"/>
      <c r="BJ876" s="98"/>
      <c r="BK876" s="98"/>
      <c r="BL876" s="98"/>
      <c r="BM876" s="98"/>
      <c r="BN876" s="98"/>
    </row>
    <row r="877">
      <c r="A877" s="485" t="b">
        <v>0</v>
      </c>
      <c r="B877" s="128"/>
      <c r="C877" s="129"/>
      <c r="D877" s="130"/>
      <c r="E877" s="131"/>
      <c r="F877" s="132"/>
      <c r="G877" s="132"/>
      <c r="H877" s="132"/>
      <c r="I877" s="132"/>
      <c r="J877" s="132"/>
      <c r="K877" s="130"/>
      <c r="L877" s="130"/>
      <c r="M877" s="130"/>
      <c r="N877" s="195"/>
      <c r="O877" s="369"/>
      <c r="P877" s="370"/>
      <c r="Q877" s="196"/>
      <c r="R877" s="197"/>
      <c r="S877" s="198"/>
      <c r="T877" s="199"/>
      <c r="U877" s="200"/>
      <c r="V877" s="201"/>
      <c r="W877" s="202"/>
      <c r="X877" s="202"/>
      <c r="Y877" s="143"/>
      <c r="Z877" s="367"/>
      <c r="AA877" s="140"/>
      <c r="AB877" s="420"/>
      <c r="AC877" s="421"/>
      <c r="AD877" s="206"/>
      <c r="AE877" s="144"/>
      <c r="AF877" s="133"/>
      <c r="AG877" s="144"/>
      <c r="AH877" s="430"/>
      <c r="AI877" s="146"/>
      <c r="AJ877" s="144"/>
      <c r="AK877" s="147"/>
      <c r="AL877" s="114"/>
      <c r="AM877" s="211"/>
      <c r="AN877" s="132"/>
      <c r="AO877" s="132"/>
      <c r="AP877" s="149"/>
      <c r="AQ877" s="150"/>
      <c r="AR877" s="149"/>
      <c r="AS877" s="132"/>
      <c r="AT877" s="132"/>
      <c r="AU877" s="132"/>
      <c r="AV877" s="132"/>
      <c r="AW877" s="132"/>
      <c r="AX877" s="132"/>
      <c r="AY877" s="132"/>
      <c r="AZ877" s="132"/>
      <c r="BA877" s="132"/>
      <c r="BB877" s="132"/>
      <c r="BC877" s="132"/>
      <c r="BD877" s="132"/>
      <c r="BE877" s="132"/>
      <c r="BF877" s="132"/>
      <c r="BG877" s="132"/>
      <c r="BH877" s="132"/>
      <c r="BI877" s="132"/>
      <c r="BJ877" s="132"/>
      <c r="BK877" s="132"/>
      <c r="BL877" s="132"/>
      <c r="BM877" s="132"/>
      <c r="BN877" s="132"/>
    </row>
    <row r="878">
      <c r="A878" s="484" t="b">
        <v>0</v>
      </c>
      <c r="B878" s="94"/>
      <c r="C878" s="95"/>
      <c r="D878" s="96"/>
      <c r="E878" s="97"/>
      <c r="F878" s="98"/>
      <c r="G878" s="98"/>
      <c r="H878" s="98"/>
      <c r="I878" s="98"/>
      <c r="J878" s="98"/>
      <c r="K878" s="96"/>
      <c r="L878" s="96"/>
      <c r="M878" s="96"/>
      <c r="N878" s="270"/>
      <c r="O878" s="369"/>
      <c r="P878" s="370"/>
      <c r="Q878" s="196"/>
      <c r="R878" s="197"/>
      <c r="S878" s="198"/>
      <c r="T878" s="199"/>
      <c r="U878" s="200"/>
      <c r="V878" s="201"/>
      <c r="W878" s="202"/>
      <c r="X878" s="202"/>
      <c r="Y878" s="109"/>
      <c r="Z878" s="280"/>
      <c r="AA878" s="106"/>
      <c r="AB878" s="281"/>
      <c r="AC878" s="282"/>
      <c r="AD878" s="273"/>
      <c r="AE878" s="110"/>
      <c r="AF878" s="99"/>
      <c r="AG878" s="110"/>
      <c r="AH878" s="427"/>
      <c r="AI878" s="112"/>
      <c r="AJ878" s="110"/>
      <c r="AK878" s="113"/>
      <c r="AL878" s="114"/>
      <c r="AM878" s="278"/>
      <c r="AN878" s="98"/>
      <c r="AO878" s="98"/>
      <c r="AP878" s="116"/>
      <c r="AQ878" s="117"/>
      <c r="AR878" s="116"/>
      <c r="AS878" s="98"/>
      <c r="AT878" s="98"/>
      <c r="AU878" s="98"/>
      <c r="AV878" s="98"/>
      <c r="AW878" s="98"/>
      <c r="AX878" s="98"/>
      <c r="AY878" s="98"/>
      <c r="AZ878" s="98"/>
      <c r="BA878" s="98"/>
      <c r="BB878" s="98"/>
      <c r="BC878" s="98"/>
      <c r="BD878" s="98"/>
      <c r="BE878" s="98"/>
      <c r="BF878" s="98"/>
      <c r="BG878" s="98"/>
      <c r="BH878" s="98"/>
      <c r="BI878" s="98"/>
      <c r="BJ878" s="98"/>
      <c r="BK878" s="98"/>
      <c r="BL878" s="98"/>
      <c r="BM878" s="98"/>
      <c r="BN878" s="98"/>
    </row>
    <row r="879">
      <c r="A879" s="485" t="b">
        <v>0</v>
      </c>
      <c r="B879" s="128"/>
      <c r="C879" s="129"/>
      <c r="D879" s="130"/>
      <c r="E879" s="131"/>
      <c r="F879" s="132"/>
      <c r="G879" s="132"/>
      <c r="H879" s="132"/>
      <c r="I879" s="132"/>
      <c r="J879" s="132"/>
      <c r="K879" s="130"/>
      <c r="L879" s="130"/>
      <c r="M879" s="130"/>
      <c r="N879" s="195"/>
      <c r="O879" s="369"/>
      <c r="P879" s="370"/>
      <c r="Q879" s="196"/>
      <c r="R879" s="197"/>
      <c r="S879" s="198"/>
      <c r="T879" s="199"/>
      <c r="U879" s="200"/>
      <c r="V879" s="201"/>
      <c r="W879" s="202"/>
      <c r="X879" s="202"/>
      <c r="Y879" s="143"/>
      <c r="Z879" s="367"/>
      <c r="AA879" s="140"/>
      <c r="AB879" s="420"/>
      <c r="AC879" s="421"/>
      <c r="AD879" s="206"/>
      <c r="AE879" s="144"/>
      <c r="AF879" s="133"/>
      <c r="AG879" s="144"/>
      <c r="AH879" s="430"/>
      <c r="AI879" s="146"/>
      <c r="AJ879" s="144"/>
      <c r="AK879" s="147"/>
      <c r="AL879" s="114"/>
      <c r="AM879" s="211"/>
      <c r="AN879" s="132"/>
      <c r="AO879" s="132"/>
      <c r="AP879" s="149"/>
      <c r="AQ879" s="150"/>
      <c r="AR879" s="149"/>
      <c r="AS879" s="132"/>
      <c r="AT879" s="132"/>
      <c r="AU879" s="132"/>
      <c r="AV879" s="132"/>
      <c r="AW879" s="132"/>
      <c r="AX879" s="132"/>
      <c r="AY879" s="132"/>
      <c r="AZ879" s="132"/>
      <c r="BA879" s="132"/>
      <c r="BB879" s="132"/>
      <c r="BC879" s="132"/>
      <c r="BD879" s="132"/>
      <c r="BE879" s="132"/>
      <c r="BF879" s="132"/>
      <c r="BG879" s="132"/>
      <c r="BH879" s="132"/>
      <c r="BI879" s="132"/>
      <c r="BJ879" s="132"/>
      <c r="BK879" s="132"/>
      <c r="BL879" s="132"/>
      <c r="BM879" s="132"/>
      <c r="BN879" s="132"/>
    </row>
    <row r="880">
      <c r="A880" s="484" t="b">
        <v>0</v>
      </c>
      <c r="B880" s="94"/>
      <c r="C880" s="95"/>
      <c r="D880" s="96"/>
      <c r="E880" s="97"/>
      <c r="F880" s="98"/>
      <c r="G880" s="98"/>
      <c r="H880" s="98"/>
      <c r="I880" s="98"/>
      <c r="J880" s="98"/>
      <c r="K880" s="96"/>
      <c r="L880" s="96"/>
      <c r="M880" s="96"/>
      <c r="N880" s="270"/>
      <c r="O880" s="369"/>
      <c r="P880" s="370"/>
      <c r="Q880" s="196"/>
      <c r="R880" s="197"/>
      <c r="S880" s="198"/>
      <c r="T880" s="199"/>
      <c r="U880" s="200"/>
      <c r="V880" s="201"/>
      <c r="W880" s="202"/>
      <c r="X880" s="202"/>
      <c r="Y880" s="109"/>
      <c r="Z880" s="280"/>
      <c r="AA880" s="106"/>
      <c r="AB880" s="281"/>
      <c r="AC880" s="282"/>
      <c r="AD880" s="273"/>
      <c r="AE880" s="110"/>
      <c r="AF880" s="99"/>
      <c r="AG880" s="110"/>
      <c r="AH880" s="427"/>
      <c r="AI880" s="112"/>
      <c r="AJ880" s="110"/>
      <c r="AK880" s="113"/>
      <c r="AL880" s="114"/>
      <c r="AM880" s="278"/>
      <c r="AN880" s="98"/>
      <c r="AO880" s="98"/>
      <c r="AP880" s="116"/>
      <c r="AQ880" s="117"/>
      <c r="AR880" s="116"/>
      <c r="AS880" s="98"/>
      <c r="AT880" s="98"/>
      <c r="AU880" s="98"/>
      <c r="AV880" s="98"/>
      <c r="AW880" s="98"/>
      <c r="AX880" s="98"/>
      <c r="AY880" s="98"/>
      <c r="AZ880" s="98"/>
      <c r="BA880" s="98"/>
      <c r="BB880" s="98"/>
      <c r="BC880" s="98"/>
      <c r="BD880" s="98"/>
      <c r="BE880" s="98"/>
      <c r="BF880" s="98"/>
      <c r="BG880" s="98"/>
      <c r="BH880" s="98"/>
      <c r="BI880" s="98"/>
      <c r="BJ880" s="98"/>
      <c r="BK880" s="98"/>
      <c r="BL880" s="98"/>
      <c r="BM880" s="98"/>
      <c r="BN880" s="98"/>
    </row>
    <row r="881">
      <c r="A881" s="485" t="b">
        <v>0</v>
      </c>
      <c r="B881" s="128"/>
      <c r="C881" s="129"/>
      <c r="D881" s="130"/>
      <c r="E881" s="131"/>
      <c r="F881" s="132"/>
      <c r="G881" s="132"/>
      <c r="H881" s="132"/>
      <c r="I881" s="132"/>
      <c r="J881" s="132"/>
      <c r="K881" s="130"/>
      <c r="L881" s="130"/>
      <c r="M881" s="130"/>
      <c r="N881" s="195"/>
      <c r="O881" s="369"/>
      <c r="P881" s="370"/>
      <c r="Q881" s="196"/>
      <c r="R881" s="197"/>
      <c r="S881" s="198"/>
      <c r="T881" s="199"/>
      <c r="U881" s="200"/>
      <c r="V881" s="201"/>
      <c r="W881" s="202"/>
      <c r="X881" s="202"/>
      <c r="Y881" s="143"/>
      <c r="Z881" s="367"/>
      <c r="AA881" s="140"/>
      <c r="AB881" s="420"/>
      <c r="AC881" s="421"/>
      <c r="AD881" s="206"/>
      <c r="AE881" s="144"/>
      <c r="AF881" s="133"/>
      <c r="AG881" s="144"/>
      <c r="AH881" s="430"/>
      <c r="AI881" s="146"/>
      <c r="AJ881" s="144"/>
      <c r="AK881" s="147"/>
      <c r="AL881" s="114"/>
      <c r="AM881" s="211"/>
      <c r="AN881" s="132"/>
      <c r="AO881" s="132"/>
      <c r="AP881" s="149"/>
      <c r="AQ881" s="150"/>
      <c r="AR881" s="149"/>
      <c r="AS881" s="132"/>
      <c r="AT881" s="132"/>
      <c r="AU881" s="132"/>
      <c r="AV881" s="132"/>
      <c r="AW881" s="132"/>
      <c r="AX881" s="132"/>
      <c r="AY881" s="132"/>
      <c r="AZ881" s="132"/>
      <c r="BA881" s="132"/>
      <c r="BB881" s="132"/>
      <c r="BC881" s="132"/>
      <c r="BD881" s="132"/>
      <c r="BE881" s="132"/>
      <c r="BF881" s="132"/>
      <c r="BG881" s="132"/>
      <c r="BH881" s="132"/>
      <c r="BI881" s="132"/>
      <c r="BJ881" s="132"/>
      <c r="BK881" s="132"/>
      <c r="BL881" s="132"/>
      <c r="BM881" s="132"/>
      <c r="BN881" s="132"/>
    </row>
    <row r="882">
      <c r="A882" s="484" t="b">
        <v>0</v>
      </c>
      <c r="B882" s="94"/>
      <c r="C882" s="95"/>
      <c r="D882" s="96"/>
      <c r="E882" s="97"/>
      <c r="F882" s="98"/>
      <c r="G882" s="98"/>
      <c r="H882" s="98"/>
      <c r="I882" s="98"/>
      <c r="J882" s="98"/>
      <c r="K882" s="96"/>
      <c r="L882" s="96"/>
      <c r="M882" s="96"/>
      <c r="N882" s="270"/>
      <c r="O882" s="369"/>
      <c r="P882" s="370"/>
      <c r="Q882" s="196"/>
      <c r="R882" s="197"/>
      <c r="S882" s="198"/>
      <c r="T882" s="199"/>
      <c r="U882" s="200"/>
      <c r="V882" s="201"/>
      <c r="W882" s="202"/>
      <c r="X882" s="202"/>
      <c r="Y882" s="109"/>
      <c r="Z882" s="280"/>
      <c r="AA882" s="106"/>
      <c r="AB882" s="281"/>
      <c r="AC882" s="282"/>
      <c r="AD882" s="273"/>
      <c r="AE882" s="110"/>
      <c r="AF882" s="99"/>
      <c r="AG882" s="110"/>
      <c r="AH882" s="427"/>
      <c r="AI882" s="112"/>
      <c r="AJ882" s="110"/>
      <c r="AK882" s="113"/>
      <c r="AL882" s="114"/>
      <c r="AM882" s="278"/>
      <c r="AN882" s="98"/>
      <c r="AO882" s="98"/>
      <c r="AP882" s="116"/>
      <c r="AQ882" s="117"/>
      <c r="AR882" s="116"/>
      <c r="AS882" s="98"/>
      <c r="AT882" s="98"/>
      <c r="AU882" s="98"/>
      <c r="AV882" s="98"/>
      <c r="AW882" s="98"/>
      <c r="AX882" s="98"/>
      <c r="AY882" s="98"/>
      <c r="AZ882" s="98"/>
      <c r="BA882" s="98"/>
      <c r="BB882" s="98"/>
      <c r="BC882" s="98"/>
      <c r="BD882" s="98"/>
      <c r="BE882" s="98"/>
      <c r="BF882" s="98"/>
      <c r="BG882" s="98"/>
      <c r="BH882" s="98"/>
      <c r="BI882" s="98"/>
      <c r="BJ882" s="98"/>
      <c r="BK882" s="98"/>
      <c r="BL882" s="98"/>
      <c r="BM882" s="98"/>
      <c r="BN882" s="98"/>
    </row>
    <row r="883">
      <c r="A883" s="485" t="b">
        <v>0</v>
      </c>
      <c r="B883" s="128"/>
      <c r="C883" s="129"/>
      <c r="D883" s="130"/>
      <c r="E883" s="131"/>
      <c r="F883" s="132"/>
      <c r="G883" s="132"/>
      <c r="H883" s="132"/>
      <c r="I883" s="132"/>
      <c r="J883" s="132"/>
      <c r="K883" s="130"/>
      <c r="L883" s="130"/>
      <c r="M883" s="130"/>
      <c r="N883" s="195"/>
      <c r="O883" s="369"/>
      <c r="P883" s="370"/>
      <c r="Q883" s="196"/>
      <c r="R883" s="197"/>
      <c r="S883" s="198"/>
      <c r="T883" s="199"/>
      <c r="U883" s="200"/>
      <c r="V883" s="201"/>
      <c r="W883" s="202"/>
      <c r="X883" s="202"/>
      <c r="Y883" s="143"/>
      <c r="Z883" s="367"/>
      <c r="AA883" s="140"/>
      <c r="AB883" s="420"/>
      <c r="AC883" s="421"/>
      <c r="AD883" s="206"/>
      <c r="AE883" s="144"/>
      <c r="AF883" s="133"/>
      <c r="AG883" s="144"/>
      <c r="AH883" s="430"/>
      <c r="AI883" s="146"/>
      <c r="AJ883" s="144"/>
      <c r="AK883" s="147"/>
      <c r="AL883" s="114"/>
      <c r="AM883" s="211"/>
      <c r="AN883" s="132"/>
      <c r="AO883" s="132"/>
      <c r="AP883" s="149"/>
      <c r="AQ883" s="150"/>
      <c r="AR883" s="149"/>
      <c r="AS883" s="132"/>
      <c r="AT883" s="132"/>
      <c r="AU883" s="132"/>
      <c r="AV883" s="132"/>
      <c r="AW883" s="132"/>
      <c r="AX883" s="132"/>
      <c r="AY883" s="132"/>
      <c r="AZ883" s="132"/>
      <c r="BA883" s="132"/>
      <c r="BB883" s="132"/>
      <c r="BC883" s="132"/>
      <c r="BD883" s="132"/>
      <c r="BE883" s="132"/>
      <c r="BF883" s="132"/>
      <c r="BG883" s="132"/>
      <c r="BH883" s="132"/>
      <c r="BI883" s="132"/>
      <c r="BJ883" s="132"/>
      <c r="BK883" s="132"/>
      <c r="BL883" s="132"/>
      <c r="BM883" s="132"/>
      <c r="BN883" s="132"/>
    </row>
    <row r="884">
      <c r="A884" s="484" t="b">
        <v>0</v>
      </c>
      <c r="B884" s="94"/>
      <c r="C884" s="95"/>
      <c r="D884" s="96"/>
      <c r="E884" s="97"/>
      <c r="F884" s="98"/>
      <c r="G884" s="98"/>
      <c r="H884" s="98"/>
      <c r="I884" s="98"/>
      <c r="J884" s="98"/>
      <c r="K884" s="96"/>
      <c r="L884" s="96"/>
      <c r="M884" s="96"/>
      <c r="N884" s="270"/>
      <c r="O884" s="369"/>
      <c r="P884" s="370"/>
      <c r="Q884" s="196"/>
      <c r="R884" s="197"/>
      <c r="S884" s="198"/>
      <c r="T884" s="199"/>
      <c r="U884" s="200"/>
      <c r="V884" s="201"/>
      <c r="W884" s="202"/>
      <c r="X884" s="202"/>
      <c r="Y884" s="109"/>
      <c r="Z884" s="280"/>
      <c r="AA884" s="106"/>
      <c r="AB884" s="281"/>
      <c r="AC884" s="282"/>
      <c r="AD884" s="273"/>
      <c r="AE884" s="110"/>
      <c r="AF884" s="99"/>
      <c r="AG884" s="110"/>
      <c r="AH884" s="427"/>
      <c r="AI884" s="112"/>
      <c r="AJ884" s="110"/>
      <c r="AK884" s="113"/>
      <c r="AL884" s="114"/>
      <c r="AM884" s="278"/>
      <c r="AN884" s="98"/>
      <c r="AO884" s="98"/>
      <c r="AP884" s="116"/>
      <c r="AQ884" s="117"/>
      <c r="AR884" s="116"/>
      <c r="AS884" s="98"/>
      <c r="AT884" s="98"/>
      <c r="AU884" s="98"/>
      <c r="AV884" s="98"/>
      <c r="AW884" s="98"/>
      <c r="AX884" s="98"/>
      <c r="AY884" s="98"/>
      <c r="AZ884" s="98"/>
      <c r="BA884" s="98"/>
      <c r="BB884" s="98"/>
      <c r="BC884" s="98"/>
      <c r="BD884" s="98"/>
      <c r="BE884" s="98"/>
      <c r="BF884" s="98"/>
      <c r="BG884" s="98"/>
      <c r="BH884" s="98"/>
      <c r="BI884" s="98"/>
      <c r="BJ884" s="98"/>
      <c r="BK884" s="98"/>
      <c r="BL884" s="98"/>
      <c r="BM884" s="98"/>
      <c r="BN884" s="98"/>
    </row>
    <row r="885">
      <c r="A885" s="485" t="b">
        <v>0</v>
      </c>
      <c r="B885" s="128"/>
      <c r="C885" s="129"/>
      <c r="D885" s="130"/>
      <c r="E885" s="131"/>
      <c r="F885" s="132"/>
      <c r="G885" s="132"/>
      <c r="H885" s="132"/>
      <c r="I885" s="132"/>
      <c r="J885" s="132"/>
      <c r="K885" s="130"/>
      <c r="L885" s="130"/>
      <c r="M885" s="130"/>
      <c r="N885" s="195"/>
      <c r="O885" s="369"/>
      <c r="P885" s="370"/>
      <c r="Q885" s="196"/>
      <c r="R885" s="197"/>
      <c r="S885" s="198"/>
      <c r="T885" s="199"/>
      <c r="U885" s="200"/>
      <c r="V885" s="201"/>
      <c r="W885" s="202"/>
      <c r="X885" s="202"/>
      <c r="Y885" s="143"/>
      <c r="Z885" s="367"/>
      <c r="AA885" s="140"/>
      <c r="AB885" s="420"/>
      <c r="AC885" s="421"/>
      <c r="AD885" s="206"/>
      <c r="AE885" s="144"/>
      <c r="AF885" s="133"/>
      <c r="AG885" s="144"/>
      <c r="AH885" s="430"/>
      <c r="AI885" s="146"/>
      <c r="AJ885" s="144"/>
      <c r="AK885" s="147"/>
      <c r="AL885" s="114"/>
      <c r="AM885" s="211"/>
      <c r="AN885" s="132"/>
      <c r="AO885" s="132"/>
      <c r="AP885" s="149"/>
      <c r="AQ885" s="150"/>
      <c r="AR885" s="149"/>
      <c r="AS885" s="132"/>
      <c r="AT885" s="132"/>
      <c r="AU885" s="132"/>
      <c r="AV885" s="132"/>
      <c r="AW885" s="132"/>
      <c r="AX885" s="132"/>
      <c r="AY885" s="132"/>
      <c r="AZ885" s="132"/>
      <c r="BA885" s="132"/>
      <c r="BB885" s="132"/>
      <c r="BC885" s="132"/>
      <c r="BD885" s="132"/>
      <c r="BE885" s="132"/>
      <c r="BF885" s="132"/>
      <c r="BG885" s="132"/>
      <c r="BH885" s="132"/>
      <c r="BI885" s="132"/>
      <c r="BJ885" s="132"/>
      <c r="BK885" s="132"/>
      <c r="BL885" s="132"/>
      <c r="BM885" s="132"/>
      <c r="BN885" s="132"/>
    </row>
    <row r="886">
      <c r="A886" s="484" t="b">
        <v>0</v>
      </c>
      <c r="B886" s="94"/>
      <c r="C886" s="95"/>
      <c r="D886" s="96"/>
      <c r="E886" s="97"/>
      <c r="F886" s="98"/>
      <c r="G886" s="98"/>
      <c r="H886" s="98"/>
      <c r="I886" s="98"/>
      <c r="J886" s="98"/>
      <c r="K886" s="96"/>
      <c r="L886" s="96"/>
      <c r="M886" s="96"/>
      <c r="N886" s="270"/>
      <c r="O886" s="369"/>
      <c r="P886" s="370"/>
      <c r="Q886" s="196"/>
      <c r="R886" s="197"/>
      <c r="S886" s="198"/>
      <c r="T886" s="199"/>
      <c r="U886" s="200"/>
      <c r="V886" s="201"/>
      <c r="W886" s="202"/>
      <c r="X886" s="202"/>
      <c r="Y886" s="109"/>
      <c r="Z886" s="280"/>
      <c r="AA886" s="106"/>
      <c r="AB886" s="281"/>
      <c r="AC886" s="282"/>
      <c r="AD886" s="273"/>
      <c r="AE886" s="110"/>
      <c r="AF886" s="99"/>
      <c r="AG886" s="110"/>
      <c r="AH886" s="427"/>
      <c r="AI886" s="112"/>
      <c r="AJ886" s="110"/>
      <c r="AK886" s="113"/>
      <c r="AL886" s="114"/>
      <c r="AM886" s="278"/>
      <c r="AN886" s="98"/>
      <c r="AO886" s="98"/>
      <c r="AP886" s="116"/>
      <c r="AQ886" s="117"/>
      <c r="AR886" s="116"/>
      <c r="AS886" s="98"/>
      <c r="AT886" s="98"/>
      <c r="AU886" s="98"/>
      <c r="AV886" s="98"/>
      <c r="AW886" s="98"/>
      <c r="AX886" s="98"/>
      <c r="AY886" s="98"/>
      <c r="AZ886" s="98"/>
      <c r="BA886" s="98"/>
      <c r="BB886" s="98"/>
      <c r="BC886" s="98"/>
      <c r="BD886" s="98"/>
      <c r="BE886" s="98"/>
      <c r="BF886" s="98"/>
      <c r="BG886" s="98"/>
      <c r="BH886" s="98"/>
      <c r="BI886" s="98"/>
      <c r="BJ886" s="98"/>
      <c r="BK886" s="98"/>
      <c r="BL886" s="98"/>
      <c r="BM886" s="98"/>
      <c r="BN886" s="98"/>
    </row>
    <row r="887">
      <c r="A887" s="485" t="b">
        <v>0</v>
      </c>
      <c r="B887" s="128"/>
      <c r="C887" s="129"/>
      <c r="D887" s="130"/>
      <c r="E887" s="131"/>
      <c r="F887" s="132"/>
      <c r="G887" s="132"/>
      <c r="H887" s="132"/>
      <c r="I887" s="132"/>
      <c r="J887" s="132"/>
      <c r="K887" s="130"/>
      <c r="L887" s="130"/>
      <c r="M887" s="130"/>
      <c r="N887" s="195"/>
      <c r="O887" s="369"/>
      <c r="P887" s="370"/>
      <c r="Q887" s="196"/>
      <c r="R887" s="197"/>
      <c r="S887" s="198"/>
      <c r="T887" s="199"/>
      <c r="U887" s="200"/>
      <c r="V887" s="201"/>
      <c r="W887" s="202"/>
      <c r="X887" s="202"/>
      <c r="Y887" s="143"/>
      <c r="Z887" s="367"/>
      <c r="AA887" s="140"/>
      <c r="AB887" s="420"/>
      <c r="AC887" s="421"/>
      <c r="AD887" s="206"/>
      <c r="AE887" s="144"/>
      <c r="AF887" s="133"/>
      <c r="AG887" s="144"/>
      <c r="AH887" s="430"/>
      <c r="AI887" s="146"/>
      <c r="AJ887" s="144"/>
      <c r="AK887" s="147"/>
      <c r="AL887" s="114"/>
      <c r="AM887" s="211"/>
      <c r="AN887" s="132"/>
      <c r="AO887" s="132"/>
      <c r="AP887" s="149"/>
      <c r="AQ887" s="150"/>
      <c r="AR887" s="149"/>
      <c r="AS887" s="132"/>
      <c r="AT887" s="132"/>
      <c r="AU887" s="132"/>
      <c r="AV887" s="132"/>
      <c r="AW887" s="132"/>
      <c r="AX887" s="132"/>
      <c r="AY887" s="132"/>
      <c r="AZ887" s="132"/>
      <c r="BA887" s="132"/>
      <c r="BB887" s="132"/>
      <c r="BC887" s="132"/>
      <c r="BD887" s="132"/>
      <c r="BE887" s="132"/>
      <c r="BF887" s="132"/>
      <c r="BG887" s="132"/>
      <c r="BH887" s="132"/>
      <c r="BI887" s="132"/>
      <c r="BJ887" s="132"/>
      <c r="BK887" s="132"/>
      <c r="BL887" s="132"/>
      <c r="BM887" s="132"/>
      <c r="BN887" s="132"/>
    </row>
    <row r="888">
      <c r="A888" s="484" t="b">
        <v>0</v>
      </c>
      <c r="B888" s="94"/>
      <c r="C888" s="95"/>
      <c r="D888" s="96"/>
      <c r="E888" s="97"/>
      <c r="F888" s="98"/>
      <c r="G888" s="98"/>
      <c r="H888" s="98"/>
      <c r="I888" s="98"/>
      <c r="J888" s="98"/>
      <c r="K888" s="96"/>
      <c r="L888" s="96"/>
      <c r="M888" s="96"/>
      <c r="N888" s="270"/>
      <c r="O888" s="369"/>
      <c r="P888" s="370"/>
      <c r="Q888" s="196"/>
      <c r="R888" s="197"/>
      <c r="S888" s="198"/>
      <c r="T888" s="199"/>
      <c r="U888" s="200"/>
      <c r="V888" s="201"/>
      <c r="W888" s="202"/>
      <c r="X888" s="202"/>
      <c r="Y888" s="109"/>
      <c r="Z888" s="280"/>
      <c r="AA888" s="106"/>
      <c r="AB888" s="281"/>
      <c r="AC888" s="282"/>
      <c r="AD888" s="273"/>
      <c r="AE888" s="110"/>
      <c r="AF888" s="99"/>
      <c r="AG888" s="110"/>
      <c r="AH888" s="427"/>
      <c r="AI888" s="112"/>
      <c r="AJ888" s="110"/>
      <c r="AK888" s="113"/>
      <c r="AL888" s="114"/>
      <c r="AM888" s="278"/>
      <c r="AN888" s="98"/>
      <c r="AO888" s="98"/>
      <c r="AP888" s="116"/>
      <c r="AQ888" s="117"/>
      <c r="AR888" s="116"/>
      <c r="AS888" s="98"/>
      <c r="AT888" s="98"/>
      <c r="AU888" s="98"/>
      <c r="AV888" s="98"/>
      <c r="AW888" s="98"/>
      <c r="AX888" s="98"/>
      <c r="AY888" s="98"/>
      <c r="AZ888" s="98"/>
      <c r="BA888" s="98"/>
      <c r="BB888" s="98"/>
      <c r="BC888" s="98"/>
      <c r="BD888" s="98"/>
      <c r="BE888" s="98"/>
      <c r="BF888" s="98"/>
      <c r="BG888" s="98"/>
      <c r="BH888" s="98"/>
      <c r="BI888" s="98"/>
      <c r="BJ888" s="98"/>
      <c r="BK888" s="98"/>
      <c r="BL888" s="98"/>
      <c r="BM888" s="98"/>
      <c r="BN888" s="98"/>
    </row>
    <row r="889">
      <c r="A889" s="485" t="b">
        <v>0</v>
      </c>
      <c r="B889" s="128"/>
      <c r="C889" s="129"/>
      <c r="D889" s="130"/>
      <c r="E889" s="131"/>
      <c r="F889" s="132"/>
      <c r="G889" s="132"/>
      <c r="H889" s="132"/>
      <c r="I889" s="132"/>
      <c r="J889" s="132"/>
      <c r="K889" s="130"/>
      <c r="L889" s="130"/>
      <c r="M889" s="130"/>
      <c r="N889" s="195"/>
      <c r="O889" s="369"/>
      <c r="P889" s="370"/>
      <c r="Q889" s="196"/>
      <c r="R889" s="197"/>
      <c r="S889" s="198"/>
      <c r="T889" s="199"/>
      <c r="U889" s="200"/>
      <c r="V889" s="201"/>
      <c r="W889" s="202"/>
      <c r="X889" s="202"/>
      <c r="Y889" s="143"/>
      <c r="Z889" s="367"/>
      <c r="AA889" s="140"/>
      <c r="AB889" s="420"/>
      <c r="AC889" s="421"/>
      <c r="AD889" s="206"/>
      <c r="AE889" s="144"/>
      <c r="AF889" s="133"/>
      <c r="AG889" s="144"/>
      <c r="AH889" s="430"/>
      <c r="AI889" s="146"/>
      <c r="AJ889" s="144"/>
      <c r="AK889" s="147"/>
      <c r="AL889" s="114"/>
      <c r="AM889" s="211"/>
      <c r="AN889" s="132"/>
      <c r="AO889" s="132"/>
      <c r="AP889" s="149"/>
      <c r="AQ889" s="150"/>
      <c r="AR889" s="149"/>
      <c r="AS889" s="132"/>
      <c r="AT889" s="132"/>
      <c r="AU889" s="132"/>
      <c r="AV889" s="132"/>
      <c r="AW889" s="132"/>
      <c r="AX889" s="132"/>
      <c r="AY889" s="132"/>
      <c r="AZ889" s="132"/>
      <c r="BA889" s="132"/>
      <c r="BB889" s="132"/>
      <c r="BC889" s="132"/>
      <c r="BD889" s="132"/>
      <c r="BE889" s="132"/>
      <c r="BF889" s="132"/>
      <c r="BG889" s="132"/>
      <c r="BH889" s="132"/>
      <c r="BI889" s="132"/>
      <c r="BJ889" s="132"/>
      <c r="BK889" s="132"/>
      <c r="BL889" s="132"/>
      <c r="BM889" s="132"/>
      <c r="BN889" s="132"/>
    </row>
    <row r="890">
      <c r="A890" s="484" t="b">
        <v>0</v>
      </c>
      <c r="B890" s="94"/>
      <c r="C890" s="95"/>
      <c r="D890" s="96"/>
      <c r="E890" s="97"/>
      <c r="F890" s="98"/>
      <c r="G890" s="98"/>
      <c r="H890" s="98"/>
      <c r="I890" s="98"/>
      <c r="J890" s="98"/>
      <c r="K890" s="96"/>
      <c r="L890" s="96"/>
      <c r="M890" s="96"/>
      <c r="N890" s="270"/>
      <c r="O890" s="369"/>
      <c r="P890" s="370"/>
      <c r="Q890" s="196"/>
      <c r="R890" s="197"/>
      <c r="S890" s="198"/>
      <c r="T890" s="199"/>
      <c r="U890" s="200"/>
      <c r="V890" s="201"/>
      <c r="W890" s="202"/>
      <c r="X890" s="202"/>
      <c r="Y890" s="109"/>
      <c r="Z890" s="280"/>
      <c r="AA890" s="106"/>
      <c r="AB890" s="281"/>
      <c r="AC890" s="282"/>
      <c r="AD890" s="273"/>
      <c r="AE890" s="110"/>
      <c r="AF890" s="99"/>
      <c r="AG890" s="110"/>
      <c r="AH890" s="427"/>
      <c r="AI890" s="112"/>
      <c r="AJ890" s="110"/>
      <c r="AK890" s="113"/>
      <c r="AL890" s="114"/>
      <c r="AM890" s="278"/>
      <c r="AN890" s="98"/>
      <c r="AO890" s="98"/>
      <c r="AP890" s="116"/>
      <c r="AQ890" s="117"/>
      <c r="AR890" s="116"/>
      <c r="AS890" s="98"/>
      <c r="AT890" s="98"/>
      <c r="AU890" s="98"/>
      <c r="AV890" s="98"/>
      <c r="AW890" s="98"/>
      <c r="AX890" s="98"/>
      <c r="AY890" s="98"/>
      <c r="AZ890" s="98"/>
      <c r="BA890" s="98"/>
      <c r="BB890" s="98"/>
      <c r="BC890" s="98"/>
      <c r="BD890" s="98"/>
      <c r="BE890" s="98"/>
      <c r="BF890" s="98"/>
      <c r="BG890" s="98"/>
      <c r="BH890" s="98"/>
      <c r="BI890" s="98"/>
      <c r="BJ890" s="98"/>
      <c r="BK890" s="98"/>
      <c r="BL890" s="98"/>
      <c r="BM890" s="98"/>
      <c r="BN890" s="98"/>
    </row>
    <row r="891">
      <c r="A891" s="485" t="b">
        <v>0</v>
      </c>
      <c r="B891" s="128"/>
      <c r="C891" s="129"/>
      <c r="D891" s="130"/>
      <c r="E891" s="131"/>
      <c r="F891" s="132"/>
      <c r="G891" s="132"/>
      <c r="H891" s="132"/>
      <c r="I891" s="132"/>
      <c r="J891" s="132"/>
      <c r="K891" s="130"/>
      <c r="L891" s="130"/>
      <c r="M891" s="130"/>
      <c r="N891" s="195"/>
      <c r="O891" s="369"/>
      <c r="P891" s="370"/>
      <c r="Q891" s="196"/>
      <c r="R891" s="197"/>
      <c r="S891" s="198"/>
      <c r="T891" s="199"/>
      <c r="U891" s="200"/>
      <c r="V891" s="201"/>
      <c r="W891" s="202"/>
      <c r="X891" s="202"/>
      <c r="Y891" s="143"/>
      <c r="Z891" s="367"/>
      <c r="AA891" s="140"/>
      <c r="AB891" s="420"/>
      <c r="AC891" s="421"/>
      <c r="AD891" s="206"/>
      <c r="AE891" s="144"/>
      <c r="AF891" s="133"/>
      <c r="AG891" s="144"/>
      <c r="AH891" s="430"/>
      <c r="AI891" s="146"/>
      <c r="AJ891" s="144"/>
      <c r="AK891" s="147"/>
      <c r="AL891" s="114"/>
      <c r="AM891" s="211"/>
      <c r="AN891" s="132"/>
      <c r="AO891" s="132"/>
      <c r="AP891" s="149"/>
      <c r="AQ891" s="150"/>
      <c r="AR891" s="149"/>
      <c r="AS891" s="132"/>
      <c r="AT891" s="132"/>
      <c r="AU891" s="132"/>
      <c r="AV891" s="132"/>
      <c r="AW891" s="132"/>
      <c r="AX891" s="132"/>
      <c r="AY891" s="132"/>
      <c r="AZ891" s="132"/>
      <c r="BA891" s="132"/>
      <c r="BB891" s="132"/>
      <c r="BC891" s="132"/>
      <c r="BD891" s="132"/>
      <c r="BE891" s="132"/>
      <c r="BF891" s="132"/>
      <c r="BG891" s="132"/>
      <c r="BH891" s="132"/>
      <c r="BI891" s="132"/>
      <c r="BJ891" s="132"/>
      <c r="BK891" s="132"/>
      <c r="BL891" s="132"/>
      <c r="BM891" s="132"/>
      <c r="BN891" s="132"/>
    </row>
    <row r="892">
      <c r="A892" s="484" t="b">
        <v>0</v>
      </c>
      <c r="B892" s="94"/>
      <c r="C892" s="95"/>
      <c r="D892" s="96"/>
      <c r="E892" s="97"/>
      <c r="F892" s="98"/>
      <c r="G892" s="98"/>
      <c r="H892" s="98"/>
      <c r="I892" s="98"/>
      <c r="J892" s="98"/>
      <c r="K892" s="96"/>
      <c r="L892" s="96"/>
      <c r="M892" s="96"/>
      <c r="N892" s="270"/>
      <c r="O892" s="369"/>
      <c r="P892" s="370"/>
      <c r="Q892" s="196"/>
      <c r="R892" s="197"/>
      <c r="S892" s="198"/>
      <c r="T892" s="199"/>
      <c r="U892" s="200"/>
      <c r="V892" s="201"/>
      <c r="W892" s="202"/>
      <c r="X892" s="202"/>
      <c r="Y892" s="109"/>
      <c r="Z892" s="280"/>
      <c r="AA892" s="106"/>
      <c r="AB892" s="281"/>
      <c r="AC892" s="282"/>
      <c r="AD892" s="273"/>
      <c r="AE892" s="110"/>
      <c r="AF892" s="99"/>
      <c r="AG892" s="110"/>
      <c r="AH892" s="427"/>
      <c r="AI892" s="112"/>
      <c r="AJ892" s="110"/>
      <c r="AK892" s="113"/>
      <c r="AL892" s="114"/>
      <c r="AM892" s="278"/>
      <c r="AN892" s="98"/>
      <c r="AO892" s="98"/>
      <c r="AP892" s="116"/>
      <c r="AQ892" s="117"/>
      <c r="AR892" s="116"/>
      <c r="AS892" s="98"/>
      <c r="AT892" s="98"/>
      <c r="AU892" s="98"/>
      <c r="AV892" s="98"/>
      <c r="AW892" s="98"/>
      <c r="AX892" s="98"/>
      <c r="AY892" s="98"/>
      <c r="AZ892" s="98"/>
      <c r="BA892" s="98"/>
      <c r="BB892" s="98"/>
      <c r="BC892" s="98"/>
      <c r="BD892" s="98"/>
      <c r="BE892" s="98"/>
      <c r="BF892" s="98"/>
      <c r="BG892" s="98"/>
      <c r="BH892" s="98"/>
      <c r="BI892" s="98"/>
      <c r="BJ892" s="98"/>
      <c r="BK892" s="98"/>
      <c r="BL892" s="98"/>
      <c r="BM892" s="98"/>
      <c r="BN892" s="98"/>
    </row>
    <row r="893">
      <c r="A893" s="485" t="b">
        <v>0</v>
      </c>
      <c r="B893" s="128"/>
      <c r="C893" s="129"/>
      <c r="D893" s="130"/>
      <c r="E893" s="131"/>
      <c r="F893" s="132"/>
      <c r="G893" s="132"/>
      <c r="H893" s="132"/>
      <c r="I893" s="132"/>
      <c r="J893" s="132"/>
      <c r="K893" s="130"/>
      <c r="L893" s="130"/>
      <c r="M893" s="130"/>
      <c r="N893" s="195"/>
      <c r="O893" s="369"/>
      <c r="P893" s="370"/>
      <c r="Q893" s="196"/>
      <c r="R893" s="197"/>
      <c r="S893" s="198"/>
      <c r="T893" s="199"/>
      <c r="U893" s="200"/>
      <c r="V893" s="201"/>
      <c r="W893" s="202"/>
      <c r="X893" s="202"/>
      <c r="Y893" s="143"/>
      <c r="Z893" s="367"/>
      <c r="AA893" s="140"/>
      <c r="AB893" s="420"/>
      <c r="AC893" s="421"/>
      <c r="AD893" s="206"/>
      <c r="AE893" s="144"/>
      <c r="AF893" s="133"/>
      <c r="AG893" s="144"/>
      <c r="AH893" s="430"/>
      <c r="AI893" s="146"/>
      <c r="AJ893" s="144"/>
      <c r="AK893" s="147"/>
      <c r="AL893" s="114"/>
      <c r="AM893" s="211"/>
      <c r="AN893" s="132"/>
      <c r="AO893" s="132"/>
      <c r="AP893" s="149"/>
      <c r="AQ893" s="150"/>
      <c r="AR893" s="149"/>
      <c r="AS893" s="132"/>
      <c r="AT893" s="132"/>
      <c r="AU893" s="132"/>
      <c r="AV893" s="132"/>
      <c r="AW893" s="132"/>
      <c r="AX893" s="132"/>
      <c r="AY893" s="132"/>
      <c r="AZ893" s="132"/>
      <c r="BA893" s="132"/>
      <c r="BB893" s="132"/>
      <c r="BC893" s="132"/>
      <c r="BD893" s="132"/>
      <c r="BE893" s="132"/>
      <c r="BF893" s="132"/>
      <c r="BG893" s="132"/>
      <c r="BH893" s="132"/>
      <c r="BI893" s="132"/>
      <c r="BJ893" s="132"/>
      <c r="BK893" s="132"/>
      <c r="BL893" s="132"/>
      <c r="BM893" s="132"/>
      <c r="BN893" s="132"/>
    </row>
    <row r="894">
      <c r="A894" s="484" t="b">
        <v>0</v>
      </c>
      <c r="B894" s="94"/>
      <c r="C894" s="95"/>
      <c r="D894" s="96"/>
      <c r="E894" s="97"/>
      <c r="F894" s="98"/>
      <c r="G894" s="98"/>
      <c r="H894" s="98"/>
      <c r="I894" s="98"/>
      <c r="J894" s="98"/>
      <c r="K894" s="96"/>
      <c r="L894" s="96"/>
      <c r="M894" s="96"/>
      <c r="N894" s="270"/>
      <c r="O894" s="369"/>
      <c r="P894" s="370"/>
      <c r="Q894" s="196"/>
      <c r="R894" s="197"/>
      <c r="S894" s="198"/>
      <c r="T894" s="199"/>
      <c r="U894" s="200"/>
      <c r="V894" s="201"/>
      <c r="W894" s="202"/>
      <c r="X894" s="202"/>
      <c r="Y894" s="109"/>
      <c r="Z894" s="280"/>
      <c r="AA894" s="106"/>
      <c r="AB894" s="281"/>
      <c r="AC894" s="282"/>
      <c r="AD894" s="273"/>
      <c r="AE894" s="110"/>
      <c r="AF894" s="99"/>
      <c r="AG894" s="110"/>
      <c r="AH894" s="427"/>
      <c r="AI894" s="112"/>
      <c r="AJ894" s="110"/>
      <c r="AK894" s="113"/>
      <c r="AL894" s="114"/>
      <c r="AM894" s="278"/>
      <c r="AN894" s="98"/>
      <c r="AO894" s="98"/>
      <c r="AP894" s="116"/>
      <c r="AQ894" s="117"/>
      <c r="AR894" s="116"/>
      <c r="AS894" s="98"/>
      <c r="AT894" s="98"/>
      <c r="AU894" s="98"/>
      <c r="AV894" s="98"/>
      <c r="AW894" s="98"/>
      <c r="AX894" s="98"/>
      <c r="AY894" s="98"/>
      <c r="AZ894" s="98"/>
      <c r="BA894" s="98"/>
      <c r="BB894" s="98"/>
      <c r="BC894" s="98"/>
      <c r="BD894" s="98"/>
      <c r="BE894" s="98"/>
      <c r="BF894" s="98"/>
      <c r="BG894" s="98"/>
      <c r="BH894" s="98"/>
      <c r="BI894" s="98"/>
      <c r="BJ894" s="98"/>
      <c r="BK894" s="98"/>
      <c r="BL894" s="98"/>
      <c r="BM894" s="98"/>
      <c r="BN894" s="98"/>
    </row>
    <row r="895">
      <c r="A895" s="485" t="b">
        <v>0</v>
      </c>
      <c r="B895" s="128"/>
      <c r="C895" s="129"/>
      <c r="D895" s="130"/>
      <c r="E895" s="131"/>
      <c r="F895" s="132"/>
      <c r="G895" s="132"/>
      <c r="H895" s="132"/>
      <c r="I895" s="132"/>
      <c r="J895" s="132"/>
      <c r="K895" s="130"/>
      <c r="L895" s="130"/>
      <c r="M895" s="130"/>
      <c r="N895" s="195"/>
      <c r="O895" s="369"/>
      <c r="P895" s="370"/>
      <c r="Q895" s="196"/>
      <c r="R895" s="197"/>
      <c r="S895" s="198"/>
      <c r="T895" s="199"/>
      <c r="U895" s="200"/>
      <c r="V895" s="201"/>
      <c r="W895" s="202"/>
      <c r="X895" s="202"/>
      <c r="Y895" s="143"/>
      <c r="Z895" s="367"/>
      <c r="AA895" s="140"/>
      <c r="AB895" s="420"/>
      <c r="AC895" s="421"/>
      <c r="AD895" s="206"/>
      <c r="AE895" s="144"/>
      <c r="AF895" s="133"/>
      <c r="AG895" s="144"/>
      <c r="AH895" s="430"/>
      <c r="AI895" s="146"/>
      <c r="AJ895" s="144"/>
      <c r="AK895" s="147"/>
      <c r="AL895" s="114"/>
      <c r="AM895" s="211"/>
      <c r="AN895" s="132"/>
      <c r="AO895" s="132"/>
      <c r="AP895" s="149"/>
      <c r="AQ895" s="150"/>
      <c r="AR895" s="149"/>
      <c r="AS895" s="132"/>
      <c r="AT895" s="132"/>
      <c r="AU895" s="132"/>
      <c r="AV895" s="132"/>
      <c r="AW895" s="132"/>
      <c r="AX895" s="132"/>
      <c r="AY895" s="132"/>
      <c r="AZ895" s="132"/>
      <c r="BA895" s="132"/>
      <c r="BB895" s="132"/>
      <c r="BC895" s="132"/>
      <c r="BD895" s="132"/>
      <c r="BE895" s="132"/>
      <c r="BF895" s="132"/>
      <c r="BG895" s="132"/>
      <c r="BH895" s="132"/>
      <c r="BI895" s="132"/>
      <c r="BJ895" s="132"/>
      <c r="BK895" s="132"/>
      <c r="BL895" s="132"/>
      <c r="BM895" s="132"/>
      <c r="BN895" s="132"/>
    </row>
    <row r="896">
      <c r="A896" s="484" t="b">
        <v>0</v>
      </c>
      <c r="B896" s="94"/>
      <c r="C896" s="95"/>
      <c r="D896" s="96"/>
      <c r="E896" s="97"/>
      <c r="F896" s="98"/>
      <c r="G896" s="98"/>
      <c r="H896" s="98"/>
      <c r="I896" s="98"/>
      <c r="J896" s="98"/>
      <c r="K896" s="96"/>
      <c r="L896" s="96"/>
      <c r="M896" s="96"/>
      <c r="N896" s="270"/>
      <c r="O896" s="369"/>
      <c r="P896" s="370"/>
      <c r="Q896" s="196"/>
      <c r="R896" s="197"/>
      <c r="S896" s="198"/>
      <c r="T896" s="199"/>
      <c r="U896" s="200"/>
      <c r="V896" s="201"/>
      <c r="W896" s="202"/>
      <c r="X896" s="202"/>
      <c r="Y896" s="109"/>
      <c r="Z896" s="280"/>
      <c r="AA896" s="106"/>
      <c r="AB896" s="281"/>
      <c r="AC896" s="282"/>
      <c r="AD896" s="273"/>
      <c r="AE896" s="110"/>
      <c r="AF896" s="99"/>
      <c r="AG896" s="110"/>
      <c r="AH896" s="427"/>
      <c r="AI896" s="112"/>
      <c r="AJ896" s="110"/>
      <c r="AK896" s="113"/>
      <c r="AL896" s="114"/>
      <c r="AM896" s="278"/>
      <c r="AN896" s="98"/>
      <c r="AO896" s="98"/>
      <c r="AP896" s="116"/>
      <c r="AQ896" s="117"/>
      <c r="AR896" s="116"/>
      <c r="AS896" s="98"/>
      <c r="AT896" s="98"/>
      <c r="AU896" s="98"/>
      <c r="AV896" s="98"/>
      <c r="AW896" s="98"/>
      <c r="AX896" s="98"/>
      <c r="AY896" s="98"/>
      <c r="AZ896" s="98"/>
      <c r="BA896" s="98"/>
      <c r="BB896" s="98"/>
      <c r="BC896" s="98"/>
      <c r="BD896" s="98"/>
      <c r="BE896" s="98"/>
      <c r="BF896" s="98"/>
      <c r="BG896" s="98"/>
      <c r="BH896" s="98"/>
      <c r="BI896" s="98"/>
      <c r="BJ896" s="98"/>
      <c r="BK896" s="98"/>
      <c r="BL896" s="98"/>
      <c r="BM896" s="98"/>
      <c r="BN896" s="98"/>
    </row>
    <row r="897">
      <c r="A897" s="485" t="b">
        <v>0</v>
      </c>
      <c r="B897" s="128"/>
      <c r="C897" s="129"/>
      <c r="D897" s="130"/>
      <c r="E897" s="131"/>
      <c r="F897" s="132"/>
      <c r="G897" s="132"/>
      <c r="H897" s="132"/>
      <c r="I897" s="132"/>
      <c r="J897" s="132"/>
      <c r="K897" s="130"/>
      <c r="L897" s="130"/>
      <c r="M897" s="130"/>
      <c r="N897" s="195"/>
      <c r="O897" s="369"/>
      <c r="P897" s="370"/>
      <c r="Q897" s="196"/>
      <c r="R897" s="197"/>
      <c r="S897" s="198"/>
      <c r="T897" s="199"/>
      <c r="U897" s="200"/>
      <c r="V897" s="201"/>
      <c r="W897" s="202"/>
      <c r="X897" s="202"/>
      <c r="Y897" s="143"/>
      <c r="Z897" s="367"/>
      <c r="AA897" s="140"/>
      <c r="AB897" s="420"/>
      <c r="AC897" s="421"/>
      <c r="AD897" s="206"/>
      <c r="AE897" s="144"/>
      <c r="AF897" s="133"/>
      <c r="AG897" s="144"/>
      <c r="AH897" s="430"/>
      <c r="AI897" s="146"/>
      <c r="AJ897" s="144"/>
      <c r="AK897" s="147"/>
      <c r="AL897" s="114"/>
      <c r="AM897" s="211"/>
      <c r="AN897" s="132"/>
      <c r="AO897" s="132"/>
      <c r="AP897" s="149"/>
      <c r="AQ897" s="150"/>
      <c r="AR897" s="149"/>
      <c r="AS897" s="132"/>
      <c r="AT897" s="132"/>
      <c r="AU897" s="132"/>
      <c r="AV897" s="132"/>
      <c r="AW897" s="132"/>
      <c r="AX897" s="132"/>
      <c r="AY897" s="132"/>
      <c r="AZ897" s="132"/>
      <c r="BA897" s="132"/>
      <c r="BB897" s="132"/>
      <c r="BC897" s="132"/>
      <c r="BD897" s="132"/>
      <c r="BE897" s="132"/>
      <c r="BF897" s="132"/>
      <c r="BG897" s="132"/>
      <c r="BH897" s="132"/>
      <c r="BI897" s="132"/>
      <c r="BJ897" s="132"/>
      <c r="BK897" s="132"/>
      <c r="BL897" s="132"/>
      <c r="BM897" s="132"/>
      <c r="BN897" s="132"/>
    </row>
    <row r="898">
      <c r="A898" s="484" t="b">
        <v>0</v>
      </c>
      <c r="B898" s="94"/>
      <c r="C898" s="95"/>
      <c r="D898" s="96"/>
      <c r="E898" s="97"/>
      <c r="F898" s="98"/>
      <c r="G898" s="98"/>
      <c r="H898" s="98"/>
      <c r="I898" s="98"/>
      <c r="J898" s="98"/>
      <c r="K898" s="96"/>
      <c r="L898" s="96"/>
      <c r="M898" s="96"/>
      <c r="N898" s="270"/>
      <c r="O898" s="369"/>
      <c r="P898" s="370"/>
      <c r="Q898" s="196"/>
      <c r="R898" s="197"/>
      <c r="S898" s="198"/>
      <c r="T898" s="199"/>
      <c r="U898" s="200"/>
      <c r="V898" s="201"/>
      <c r="W898" s="202"/>
      <c r="X898" s="202"/>
      <c r="Y898" s="109"/>
      <c r="Z898" s="280"/>
      <c r="AA898" s="106"/>
      <c r="AB898" s="281"/>
      <c r="AC898" s="282"/>
      <c r="AD898" s="273"/>
      <c r="AE898" s="110"/>
      <c r="AF898" s="99"/>
      <c r="AG898" s="110"/>
      <c r="AH898" s="427"/>
      <c r="AI898" s="112"/>
      <c r="AJ898" s="110"/>
      <c r="AK898" s="113"/>
      <c r="AL898" s="114"/>
      <c r="AM898" s="278"/>
      <c r="AN898" s="98"/>
      <c r="AO898" s="98"/>
      <c r="AP898" s="116"/>
      <c r="AQ898" s="117"/>
      <c r="AR898" s="116"/>
      <c r="AS898" s="98"/>
      <c r="AT898" s="98"/>
      <c r="AU898" s="98"/>
      <c r="AV898" s="98"/>
      <c r="AW898" s="98"/>
      <c r="AX898" s="98"/>
      <c r="AY898" s="98"/>
      <c r="AZ898" s="98"/>
      <c r="BA898" s="98"/>
      <c r="BB898" s="98"/>
      <c r="BC898" s="98"/>
      <c r="BD898" s="98"/>
      <c r="BE898" s="98"/>
      <c r="BF898" s="98"/>
      <c r="BG898" s="98"/>
      <c r="BH898" s="98"/>
      <c r="BI898" s="98"/>
      <c r="BJ898" s="98"/>
      <c r="BK898" s="98"/>
      <c r="BL898" s="98"/>
      <c r="BM898" s="98"/>
      <c r="BN898" s="98"/>
    </row>
    <row r="899">
      <c r="A899" s="485" t="b">
        <v>0</v>
      </c>
      <c r="B899" s="128"/>
      <c r="C899" s="129"/>
      <c r="D899" s="130"/>
      <c r="E899" s="131"/>
      <c r="F899" s="132"/>
      <c r="G899" s="132"/>
      <c r="H899" s="132"/>
      <c r="I899" s="132"/>
      <c r="J899" s="132"/>
      <c r="K899" s="130"/>
      <c r="L899" s="130"/>
      <c r="M899" s="130"/>
      <c r="N899" s="195"/>
      <c r="O899" s="369"/>
      <c r="P899" s="370"/>
      <c r="Q899" s="196"/>
      <c r="R899" s="197"/>
      <c r="S899" s="198"/>
      <c r="T899" s="199"/>
      <c r="U899" s="200"/>
      <c r="V899" s="201"/>
      <c r="W899" s="202"/>
      <c r="X899" s="202"/>
      <c r="Y899" s="143"/>
      <c r="Z899" s="367"/>
      <c r="AA899" s="140"/>
      <c r="AB899" s="420"/>
      <c r="AC899" s="421"/>
      <c r="AD899" s="206"/>
      <c r="AE899" s="144"/>
      <c r="AF899" s="133"/>
      <c r="AG899" s="144"/>
      <c r="AH899" s="430"/>
      <c r="AI899" s="146"/>
      <c r="AJ899" s="144"/>
      <c r="AK899" s="147"/>
      <c r="AL899" s="114"/>
      <c r="AM899" s="211"/>
      <c r="AN899" s="132"/>
      <c r="AO899" s="132"/>
      <c r="AP899" s="149"/>
      <c r="AQ899" s="150"/>
      <c r="AR899" s="149"/>
      <c r="AS899" s="132"/>
      <c r="AT899" s="132"/>
      <c r="AU899" s="132"/>
      <c r="AV899" s="132"/>
      <c r="AW899" s="132"/>
      <c r="AX899" s="132"/>
      <c r="AY899" s="132"/>
      <c r="AZ899" s="132"/>
      <c r="BA899" s="132"/>
      <c r="BB899" s="132"/>
      <c r="BC899" s="132"/>
      <c r="BD899" s="132"/>
      <c r="BE899" s="132"/>
      <c r="BF899" s="132"/>
      <c r="BG899" s="132"/>
      <c r="BH899" s="132"/>
      <c r="BI899" s="132"/>
      <c r="BJ899" s="132"/>
      <c r="BK899" s="132"/>
      <c r="BL899" s="132"/>
      <c r="BM899" s="132"/>
      <c r="BN899" s="132"/>
    </row>
    <row r="900">
      <c r="A900" s="484" t="b">
        <v>0</v>
      </c>
      <c r="B900" s="94"/>
      <c r="C900" s="95"/>
      <c r="D900" s="96"/>
      <c r="E900" s="97"/>
      <c r="F900" s="98"/>
      <c r="G900" s="98"/>
      <c r="H900" s="98"/>
      <c r="I900" s="98"/>
      <c r="J900" s="98"/>
      <c r="K900" s="96"/>
      <c r="L900" s="96"/>
      <c r="M900" s="96"/>
      <c r="N900" s="270"/>
      <c r="O900" s="369"/>
      <c r="P900" s="370"/>
      <c r="Q900" s="196"/>
      <c r="R900" s="197"/>
      <c r="S900" s="198"/>
      <c r="T900" s="199"/>
      <c r="U900" s="200"/>
      <c r="V900" s="201"/>
      <c r="W900" s="202"/>
      <c r="X900" s="202"/>
      <c r="Y900" s="109"/>
      <c r="Z900" s="280"/>
      <c r="AA900" s="106"/>
      <c r="AB900" s="281"/>
      <c r="AC900" s="282"/>
      <c r="AD900" s="273"/>
      <c r="AE900" s="110"/>
      <c r="AF900" s="99"/>
      <c r="AG900" s="110"/>
      <c r="AH900" s="427"/>
      <c r="AI900" s="112"/>
      <c r="AJ900" s="110"/>
      <c r="AK900" s="113"/>
      <c r="AL900" s="114"/>
      <c r="AM900" s="278"/>
      <c r="AN900" s="98"/>
      <c r="AO900" s="98"/>
      <c r="AP900" s="116"/>
      <c r="AQ900" s="117"/>
      <c r="AR900" s="116"/>
      <c r="AS900" s="98"/>
      <c r="AT900" s="98"/>
      <c r="AU900" s="98"/>
      <c r="AV900" s="98"/>
      <c r="AW900" s="98"/>
      <c r="AX900" s="98"/>
      <c r="AY900" s="98"/>
      <c r="AZ900" s="98"/>
      <c r="BA900" s="98"/>
      <c r="BB900" s="98"/>
      <c r="BC900" s="98"/>
      <c r="BD900" s="98"/>
      <c r="BE900" s="98"/>
      <c r="BF900" s="98"/>
      <c r="BG900" s="98"/>
      <c r="BH900" s="98"/>
      <c r="BI900" s="98"/>
      <c r="BJ900" s="98"/>
      <c r="BK900" s="98"/>
      <c r="BL900" s="98"/>
      <c r="BM900" s="98"/>
      <c r="BN900" s="98"/>
    </row>
    <row r="901">
      <c r="A901" s="485" t="b">
        <v>0</v>
      </c>
      <c r="B901" s="128"/>
      <c r="C901" s="129"/>
      <c r="D901" s="130"/>
      <c r="E901" s="131"/>
      <c r="F901" s="132"/>
      <c r="G901" s="132"/>
      <c r="H901" s="132"/>
      <c r="I901" s="132"/>
      <c r="J901" s="132"/>
      <c r="K901" s="130"/>
      <c r="L901" s="130"/>
      <c r="M901" s="130"/>
      <c r="N901" s="195"/>
      <c r="O901" s="369"/>
      <c r="P901" s="370"/>
      <c r="Q901" s="196"/>
      <c r="R901" s="197"/>
      <c r="S901" s="198"/>
      <c r="T901" s="199"/>
      <c r="U901" s="200"/>
      <c r="V901" s="201"/>
      <c r="W901" s="202"/>
      <c r="X901" s="202"/>
      <c r="Y901" s="143"/>
      <c r="Z901" s="367"/>
      <c r="AA901" s="140"/>
      <c r="AB901" s="420"/>
      <c r="AC901" s="421"/>
      <c r="AD901" s="206"/>
      <c r="AE901" s="144"/>
      <c r="AF901" s="133"/>
      <c r="AG901" s="144"/>
      <c r="AH901" s="430"/>
      <c r="AI901" s="146"/>
      <c r="AJ901" s="144"/>
      <c r="AK901" s="147"/>
      <c r="AL901" s="114"/>
      <c r="AM901" s="211"/>
      <c r="AN901" s="132"/>
      <c r="AO901" s="132"/>
      <c r="AP901" s="149"/>
      <c r="AQ901" s="150"/>
      <c r="AR901" s="149"/>
      <c r="AS901" s="132"/>
      <c r="AT901" s="132"/>
      <c r="AU901" s="132"/>
      <c r="AV901" s="132"/>
      <c r="AW901" s="132"/>
      <c r="AX901" s="132"/>
      <c r="AY901" s="132"/>
      <c r="AZ901" s="132"/>
      <c r="BA901" s="132"/>
      <c r="BB901" s="132"/>
      <c r="BC901" s="132"/>
      <c r="BD901" s="132"/>
      <c r="BE901" s="132"/>
      <c r="BF901" s="132"/>
      <c r="BG901" s="132"/>
      <c r="BH901" s="132"/>
      <c r="BI901" s="132"/>
      <c r="BJ901" s="132"/>
      <c r="BK901" s="132"/>
      <c r="BL901" s="132"/>
      <c r="BM901" s="132"/>
      <c r="BN901" s="132"/>
    </row>
    <row r="902">
      <c r="A902" s="484" t="b">
        <v>0</v>
      </c>
      <c r="B902" s="94"/>
      <c r="C902" s="95"/>
      <c r="D902" s="96"/>
      <c r="E902" s="97"/>
      <c r="F902" s="98"/>
      <c r="G902" s="98"/>
      <c r="H902" s="98"/>
      <c r="I902" s="98"/>
      <c r="J902" s="98"/>
      <c r="K902" s="96"/>
      <c r="L902" s="96"/>
      <c r="M902" s="96"/>
      <c r="N902" s="270"/>
      <c r="O902" s="369"/>
      <c r="P902" s="370"/>
      <c r="Q902" s="196"/>
      <c r="R902" s="197"/>
      <c r="S902" s="198"/>
      <c r="T902" s="199"/>
      <c r="U902" s="200"/>
      <c r="V902" s="201"/>
      <c r="W902" s="202"/>
      <c r="X902" s="202"/>
      <c r="Y902" s="109"/>
      <c r="Z902" s="280"/>
      <c r="AA902" s="106"/>
      <c r="AB902" s="281"/>
      <c r="AC902" s="282"/>
      <c r="AD902" s="273"/>
      <c r="AE902" s="110"/>
      <c r="AF902" s="99"/>
      <c r="AG902" s="110"/>
      <c r="AH902" s="427"/>
      <c r="AI902" s="112"/>
      <c r="AJ902" s="110"/>
      <c r="AK902" s="113"/>
      <c r="AL902" s="114"/>
      <c r="AM902" s="278"/>
      <c r="AN902" s="98"/>
      <c r="AO902" s="98"/>
      <c r="AP902" s="116"/>
      <c r="AQ902" s="117"/>
      <c r="AR902" s="116"/>
      <c r="AS902" s="98"/>
      <c r="AT902" s="98"/>
      <c r="AU902" s="98"/>
      <c r="AV902" s="98"/>
      <c r="AW902" s="98"/>
      <c r="AX902" s="98"/>
      <c r="AY902" s="98"/>
      <c r="AZ902" s="98"/>
      <c r="BA902" s="98"/>
      <c r="BB902" s="98"/>
      <c r="BC902" s="98"/>
      <c r="BD902" s="98"/>
      <c r="BE902" s="98"/>
      <c r="BF902" s="98"/>
      <c r="BG902" s="98"/>
      <c r="BH902" s="98"/>
      <c r="BI902" s="98"/>
      <c r="BJ902" s="98"/>
      <c r="BK902" s="98"/>
      <c r="BL902" s="98"/>
      <c r="BM902" s="98"/>
      <c r="BN902" s="98"/>
    </row>
    <row r="903">
      <c r="A903" s="485" t="b">
        <v>0</v>
      </c>
      <c r="B903" s="128"/>
      <c r="C903" s="129"/>
      <c r="D903" s="130"/>
      <c r="E903" s="131"/>
      <c r="F903" s="132"/>
      <c r="G903" s="132"/>
      <c r="H903" s="132"/>
      <c r="I903" s="132"/>
      <c r="J903" s="132"/>
      <c r="K903" s="130"/>
      <c r="L903" s="130"/>
      <c r="M903" s="130"/>
      <c r="N903" s="195"/>
      <c r="O903" s="369"/>
      <c r="P903" s="370"/>
      <c r="Q903" s="196"/>
      <c r="R903" s="197"/>
      <c r="S903" s="198"/>
      <c r="T903" s="199"/>
      <c r="U903" s="200"/>
      <c r="V903" s="201"/>
      <c r="W903" s="202"/>
      <c r="X903" s="202"/>
      <c r="Y903" s="143"/>
      <c r="Z903" s="367"/>
      <c r="AA903" s="140"/>
      <c r="AB903" s="420"/>
      <c r="AC903" s="421"/>
      <c r="AD903" s="206"/>
      <c r="AE903" s="144"/>
      <c r="AF903" s="133"/>
      <c r="AG903" s="144"/>
      <c r="AH903" s="430"/>
      <c r="AI903" s="146"/>
      <c r="AJ903" s="144"/>
      <c r="AK903" s="147"/>
      <c r="AL903" s="114"/>
      <c r="AM903" s="211"/>
      <c r="AN903" s="132"/>
      <c r="AO903" s="132"/>
      <c r="AP903" s="149"/>
      <c r="AQ903" s="150"/>
      <c r="AR903" s="149"/>
      <c r="AS903" s="132"/>
      <c r="AT903" s="132"/>
      <c r="AU903" s="132"/>
      <c r="AV903" s="132"/>
      <c r="AW903" s="132"/>
      <c r="AX903" s="132"/>
      <c r="AY903" s="132"/>
      <c r="AZ903" s="132"/>
      <c r="BA903" s="132"/>
      <c r="BB903" s="132"/>
      <c r="BC903" s="132"/>
      <c r="BD903" s="132"/>
      <c r="BE903" s="132"/>
      <c r="BF903" s="132"/>
      <c r="BG903" s="132"/>
      <c r="BH903" s="132"/>
      <c r="BI903" s="132"/>
      <c r="BJ903" s="132"/>
      <c r="BK903" s="132"/>
      <c r="BL903" s="132"/>
      <c r="BM903" s="132"/>
      <c r="BN903" s="132"/>
    </row>
    <row r="904">
      <c r="A904" s="484" t="b">
        <v>0</v>
      </c>
      <c r="B904" s="94"/>
      <c r="C904" s="95"/>
      <c r="D904" s="96"/>
      <c r="E904" s="97"/>
      <c r="F904" s="98"/>
      <c r="G904" s="98"/>
      <c r="H904" s="98"/>
      <c r="I904" s="98"/>
      <c r="J904" s="98"/>
      <c r="K904" s="96"/>
      <c r="L904" s="96"/>
      <c r="M904" s="96"/>
      <c r="N904" s="270"/>
      <c r="O904" s="369"/>
      <c r="P904" s="370"/>
      <c r="Q904" s="196"/>
      <c r="R904" s="197"/>
      <c r="S904" s="198"/>
      <c r="T904" s="199"/>
      <c r="U904" s="200"/>
      <c r="V904" s="201"/>
      <c r="W904" s="202"/>
      <c r="X904" s="202"/>
      <c r="Y904" s="109"/>
      <c r="Z904" s="280"/>
      <c r="AA904" s="106"/>
      <c r="AB904" s="281"/>
      <c r="AC904" s="282"/>
      <c r="AD904" s="273"/>
      <c r="AE904" s="110"/>
      <c r="AF904" s="99"/>
      <c r="AG904" s="110"/>
      <c r="AH904" s="427"/>
      <c r="AI904" s="112"/>
      <c r="AJ904" s="110"/>
      <c r="AK904" s="113"/>
      <c r="AL904" s="114"/>
      <c r="AM904" s="278"/>
      <c r="AN904" s="98"/>
      <c r="AO904" s="98"/>
      <c r="AP904" s="116"/>
      <c r="AQ904" s="117"/>
      <c r="AR904" s="116"/>
      <c r="AS904" s="98"/>
      <c r="AT904" s="98"/>
      <c r="AU904" s="98"/>
      <c r="AV904" s="98"/>
      <c r="AW904" s="98"/>
      <c r="AX904" s="98"/>
      <c r="AY904" s="98"/>
      <c r="AZ904" s="98"/>
      <c r="BA904" s="98"/>
      <c r="BB904" s="98"/>
      <c r="BC904" s="98"/>
      <c r="BD904" s="98"/>
      <c r="BE904" s="98"/>
      <c r="BF904" s="98"/>
      <c r="BG904" s="98"/>
      <c r="BH904" s="98"/>
      <c r="BI904" s="98"/>
      <c r="BJ904" s="98"/>
      <c r="BK904" s="98"/>
      <c r="BL904" s="98"/>
      <c r="BM904" s="98"/>
      <c r="BN904" s="98"/>
    </row>
    <row r="905">
      <c r="A905" s="485" t="b">
        <v>0</v>
      </c>
      <c r="B905" s="128"/>
      <c r="C905" s="129"/>
      <c r="D905" s="130"/>
      <c r="E905" s="131"/>
      <c r="F905" s="132"/>
      <c r="G905" s="132"/>
      <c r="H905" s="132"/>
      <c r="I905" s="132"/>
      <c r="J905" s="132"/>
      <c r="K905" s="130"/>
      <c r="L905" s="130"/>
      <c r="M905" s="130"/>
      <c r="N905" s="195"/>
      <c r="O905" s="369"/>
      <c r="P905" s="370"/>
      <c r="Q905" s="196"/>
      <c r="R905" s="197"/>
      <c r="S905" s="198"/>
      <c r="T905" s="199"/>
      <c r="U905" s="200"/>
      <c r="V905" s="201"/>
      <c r="W905" s="202"/>
      <c r="X905" s="202"/>
      <c r="Y905" s="143"/>
      <c r="Z905" s="367"/>
      <c r="AA905" s="140"/>
      <c r="AB905" s="420"/>
      <c r="AC905" s="421"/>
      <c r="AD905" s="206"/>
      <c r="AE905" s="144"/>
      <c r="AF905" s="133"/>
      <c r="AG905" s="144"/>
      <c r="AH905" s="430"/>
      <c r="AI905" s="146"/>
      <c r="AJ905" s="144"/>
      <c r="AK905" s="147"/>
      <c r="AL905" s="114"/>
      <c r="AM905" s="211"/>
      <c r="AN905" s="132"/>
      <c r="AO905" s="132"/>
      <c r="AP905" s="149"/>
      <c r="AQ905" s="150"/>
      <c r="AR905" s="149"/>
      <c r="AS905" s="132"/>
      <c r="AT905" s="132"/>
      <c r="AU905" s="132"/>
      <c r="AV905" s="132"/>
      <c r="AW905" s="132"/>
      <c r="AX905" s="132"/>
      <c r="AY905" s="132"/>
      <c r="AZ905" s="132"/>
      <c r="BA905" s="132"/>
      <c r="BB905" s="132"/>
      <c r="BC905" s="132"/>
      <c r="BD905" s="132"/>
      <c r="BE905" s="132"/>
      <c r="BF905" s="132"/>
      <c r="BG905" s="132"/>
      <c r="BH905" s="132"/>
      <c r="BI905" s="132"/>
      <c r="BJ905" s="132"/>
      <c r="BK905" s="132"/>
      <c r="BL905" s="132"/>
      <c r="BM905" s="132"/>
      <c r="BN905" s="132"/>
    </row>
    <row r="906">
      <c r="A906" s="484" t="b">
        <v>0</v>
      </c>
      <c r="B906" s="94"/>
      <c r="C906" s="95"/>
      <c r="D906" s="96"/>
      <c r="E906" s="97"/>
      <c r="F906" s="98"/>
      <c r="G906" s="98"/>
      <c r="H906" s="98"/>
      <c r="I906" s="98"/>
      <c r="J906" s="98"/>
      <c r="K906" s="96"/>
      <c r="L906" s="96"/>
      <c r="M906" s="96"/>
      <c r="N906" s="270"/>
      <c r="O906" s="369"/>
      <c r="P906" s="370"/>
      <c r="Q906" s="196"/>
      <c r="R906" s="197"/>
      <c r="S906" s="198"/>
      <c r="T906" s="199"/>
      <c r="U906" s="200"/>
      <c r="V906" s="201"/>
      <c r="W906" s="202"/>
      <c r="X906" s="202"/>
      <c r="Y906" s="109"/>
      <c r="Z906" s="280"/>
      <c r="AA906" s="106"/>
      <c r="AB906" s="281"/>
      <c r="AC906" s="282"/>
      <c r="AD906" s="273"/>
      <c r="AE906" s="110"/>
      <c r="AF906" s="99"/>
      <c r="AG906" s="110"/>
      <c r="AH906" s="427"/>
      <c r="AI906" s="112"/>
      <c r="AJ906" s="110"/>
      <c r="AK906" s="113"/>
      <c r="AL906" s="114"/>
      <c r="AM906" s="278"/>
      <c r="AN906" s="98"/>
      <c r="AO906" s="98"/>
      <c r="AP906" s="116"/>
      <c r="AQ906" s="117"/>
      <c r="AR906" s="116"/>
      <c r="AS906" s="98"/>
      <c r="AT906" s="98"/>
      <c r="AU906" s="98"/>
      <c r="AV906" s="98"/>
      <c r="AW906" s="98"/>
      <c r="AX906" s="98"/>
      <c r="AY906" s="98"/>
      <c r="AZ906" s="98"/>
      <c r="BA906" s="98"/>
      <c r="BB906" s="98"/>
      <c r="BC906" s="98"/>
      <c r="BD906" s="98"/>
      <c r="BE906" s="98"/>
      <c r="BF906" s="98"/>
      <c r="BG906" s="98"/>
      <c r="BH906" s="98"/>
      <c r="BI906" s="98"/>
      <c r="BJ906" s="98"/>
      <c r="BK906" s="98"/>
      <c r="BL906" s="98"/>
      <c r="BM906" s="98"/>
      <c r="BN906" s="98"/>
    </row>
    <row r="907">
      <c r="A907" s="485" t="b">
        <v>0</v>
      </c>
      <c r="B907" s="128"/>
      <c r="C907" s="129"/>
      <c r="D907" s="130"/>
      <c r="E907" s="131"/>
      <c r="F907" s="132"/>
      <c r="G907" s="132"/>
      <c r="H907" s="132"/>
      <c r="I907" s="132"/>
      <c r="J907" s="132"/>
      <c r="K907" s="130"/>
      <c r="L907" s="130"/>
      <c r="M907" s="130"/>
      <c r="N907" s="195"/>
      <c r="O907" s="369"/>
      <c r="P907" s="370"/>
      <c r="Q907" s="196"/>
      <c r="R907" s="197"/>
      <c r="S907" s="198"/>
      <c r="T907" s="199"/>
      <c r="U907" s="200"/>
      <c r="V907" s="201"/>
      <c r="W907" s="202"/>
      <c r="X907" s="202"/>
      <c r="Y907" s="143"/>
      <c r="Z907" s="367"/>
      <c r="AA907" s="140"/>
      <c r="AB907" s="420"/>
      <c r="AC907" s="421"/>
      <c r="AD907" s="206"/>
      <c r="AE907" s="144"/>
      <c r="AF907" s="133"/>
      <c r="AG907" s="144"/>
      <c r="AH907" s="430"/>
      <c r="AI907" s="146"/>
      <c r="AJ907" s="144"/>
      <c r="AK907" s="147"/>
      <c r="AL907" s="114"/>
      <c r="AM907" s="211"/>
      <c r="AN907" s="132"/>
      <c r="AO907" s="132"/>
      <c r="AP907" s="149"/>
      <c r="AQ907" s="150"/>
      <c r="AR907" s="149"/>
      <c r="AS907" s="132"/>
      <c r="AT907" s="132"/>
      <c r="AU907" s="132"/>
      <c r="AV907" s="132"/>
      <c r="AW907" s="132"/>
      <c r="AX907" s="132"/>
      <c r="AY907" s="132"/>
      <c r="AZ907" s="132"/>
      <c r="BA907" s="132"/>
      <c r="BB907" s="132"/>
      <c r="BC907" s="132"/>
      <c r="BD907" s="132"/>
      <c r="BE907" s="132"/>
      <c r="BF907" s="132"/>
      <c r="BG907" s="132"/>
      <c r="BH907" s="132"/>
      <c r="BI907" s="132"/>
      <c r="BJ907" s="132"/>
      <c r="BK907" s="132"/>
      <c r="BL907" s="132"/>
      <c r="BM907" s="132"/>
      <c r="BN907" s="132"/>
    </row>
    <row r="908">
      <c r="A908" s="484" t="b">
        <v>0</v>
      </c>
      <c r="B908" s="94"/>
      <c r="C908" s="95"/>
      <c r="D908" s="96"/>
      <c r="E908" s="97"/>
      <c r="F908" s="98"/>
      <c r="G908" s="98"/>
      <c r="H908" s="98"/>
      <c r="I908" s="98"/>
      <c r="J908" s="98"/>
      <c r="K908" s="96"/>
      <c r="L908" s="96"/>
      <c r="M908" s="96"/>
      <c r="N908" s="270"/>
      <c r="O908" s="369"/>
      <c r="P908" s="370"/>
      <c r="Q908" s="196"/>
      <c r="R908" s="197"/>
      <c r="S908" s="198"/>
      <c r="T908" s="199"/>
      <c r="U908" s="200"/>
      <c r="V908" s="201"/>
      <c r="W908" s="202"/>
      <c r="X908" s="202"/>
      <c r="Y908" s="109"/>
      <c r="Z908" s="280"/>
      <c r="AA908" s="106"/>
      <c r="AB908" s="281"/>
      <c r="AC908" s="282"/>
      <c r="AD908" s="273"/>
      <c r="AE908" s="110"/>
      <c r="AF908" s="99"/>
      <c r="AG908" s="110"/>
      <c r="AH908" s="427"/>
      <c r="AI908" s="112"/>
      <c r="AJ908" s="110"/>
      <c r="AK908" s="113"/>
      <c r="AL908" s="114"/>
      <c r="AM908" s="278"/>
      <c r="AN908" s="98"/>
      <c r="AO908" s="98"/>
      <c r="AP908" s="116"/>
      <c r="AQ908" s="117"/>
      <c r="AR908" s="116"/>
      <c r="AS908" s="98"/>
      <c r="AT908" s="98"/>
      <c r="AU908" s="98"/>
      <c r="AV908" s="98"/>
      <c r="AW908" s="98"/>
      <c r="AX908" s="98"/>
      <c r="AY908" s="98"/>
      <c r="AZ908" s="98"/>
      <c r="BA908" s="98"/>
      <c r="BB908" s="98"/>
      <c r="BC908" s="98"/>
      <c r="BD908" s="98"/>
      <c r="BE908" s="98"/>
      <c r="BF908" s="98"/>
      <c r="BG908" s="98"/>
      <c r="BH908" s="98"/>
      <c r="BI908" s="98"/>
      <c r="BJ908" s="98"/>
      <c r="BK908" s="98"/>
      <c r="BL908" s="98"/>
      <c r="BM908" s="98"/>
      <c r="BN908" s="98"/>
    </row>
    <row r="909">
      <c r="A909" s="485" t="b">
        <v>0</v>
      </c>
      <c r="B909" s="128"/>
      <c r="C909" s="129"/>
      <c r="D909" s="130"/>
      <c r="E909" s="131"/>
      <c r="F909" s="132"/>
      <c r="G909" s="132"/>
      <c r="H909" s="132"/>
      <c r="I909" s="132"/>
      <c r="J909" s="132"/>
      <c r="K909" s="130"/>
      <c r="L909" s="130"/>
      <c r="M909" s="130"/>
      <c r="N909" s="195"/>
      <c r="O909" s="369"/>
      <c r="P909" s="370"/>
      <c r="Q909" s="196"/>
      <c r="R909" s="197"/>
      <c r="S909" s="198"/>
      <c r="T909" s="199"/>
      <c r="U909" s="200"/>
      <c r="V909" s="201"/>
      <c r="W909" s="202"/>
      <c r="X909" s="202"/>
      <c r="Y909" s="143"/>
      <c r="Z909" s="367"/>
      <c r="AA909" s="140"/>
      <c r="AB909" s="420"/>
      <c r="AC909" s="421"/>
      <c r="AD909" s="206"/>
      <c r="AE909" s="144"/>
      <c r="AF909" s="133"/>
      <c r="AG909" s="144"/>
      <c r="AH909" s="430"/>
      <c r="AI909" s="146"/>
      <c r="AJ909" s="144"/>
      <c r="AK909" s="147"/>
      <c r="AL909" s="114"/>
      <c r="AM909" s="211"/>
      <c r="AN909" s="132"/>
      <c r="AO909" s="132"/>
      <c r="AP909" s="149"/>
      <c r="AQ909" s="150"/>
      <c r="AR909" s="149"/>
      <c r="AS909" s="132"/>
      <c r="AT909" s="132"/>
      <c r="AU909" s="132"/>
      <c r="AV909" s="132"/>
      <c r="AW909" s="132"/>
      <c r="AX909" s="132"/>
      <c r="AY909" s="132"/>
      <c r="AZ909" s="132"/>
      <c r="BA909" s="132"/>
      <c r="BB909" s="132"/>
      <c r="BC909" s="132"/>
      <c r="BD909" s="132"/>
      <c r="BE909" s="132"/>
      <c r="BF909" s="132"/>
      <c r="BG909" s="132"/>
      <c r="BH909" s="132"/>
      <c r="BI909" s="132"/>
      <c r="BJ909" s="132"/>
      <c r="BK909" s="132"/>
      <c r="BL909" s="132"/>
      <c r="BM909" s="132"/>
      <c r="BN909" s="132"/>
    </row>
    <row r="910">
      <c r="A910" s="484" t="b">
        <v>0</v>
      </c>
      <c r="B910" s="94"/>
      <c r="C910" s="95"/>
      <c r="D910" s="96"/>
      <c r="E910" s="97"/>
      <c r="F910" s="98"/>
      <c r="G910" s="98"/>
      <c r="H910" s="98"/>
      <c r="I910" s="98"/>
      <c r="J910" s="98"/>
      <c r="K910" s="96"/>
      <c r="L910" s="96"/>
      <c r="M910" s="96"/>
      <c r="N910" s="270"/>
      <c r="O910" s="369"/>
      <c r="P910" s="370"/>
      <c r="Q910" s="196"/>
      <c r="R910" s="197"/>
      <c r="S910" s="198"/>
      <c r="T910" s="199"/>
      <c r="U910" s="200"/>
      <c r="V910" s="201"/>
      <c r="W910" s="202"/>
      <c r="X910" s="202"/>
      <c r="Y910" s="109"/>
      <c r="Z910" s="280"/>
      <c r="AA910" s="106"/>
      <c r="AB910" s="281"/>
      <c r="AC910" s="282"/>
      <c r="AD910" s="273"/>
      <c r="AE910" s="110"/>
      <c r="AF910" s="99"/>
      <c r="AG910" s="110"/>
      <c r="AH910" s="427"/>
      <c r="AI910" s="112"/>
      <c r="AJ910" s="110"/>
      <c r="AK910" s="113"/>
      <c r="AL910" s="114"/>
      <c r="AM910" s="278"/>
      <c r="AN910" s="98"/>
      <c r="AO910" s="98"/>
      <c r="AP910" s="116"/>
      <c r="AQ910" s="117"/>
      <c r="AR910" s="116"/>
      <c r="AS910" s="98"/>
      <c r="AT910" s="98"/>
      <c r="AU910" s="98"/>
      <c r="AV910" s="98"/>
      <c r="AW910" s="98"/>
      <c r="AX910" s="98"/>
      <c r="AY910" s="98"/>
      <c r="AZ910" s="98"/>
      <c r="BA910" s="98"/>
      <c r="BB910" s="98"/>
      <c r="BC910" s="98"/>
      <c r="BD910" s="98"/>
      <c r="BE910" s="98"/>
      <c r="BF910" s="98"/>
      <c r="BG910" s="98"/>
      <c r="BH910" s="98"/>
      <c r="BI910" s="98"/>
      <c r="BJ910" s="98"/>
      <c r="BK910" s="98"/>
      <c r="BL910" s="98"/>
      <c r="BM910" s="98"/>
      <c r="BN910" s="98"/>
    </row>
    <row r="911">
      <c r="A911" s="485" t="b">
        <v>0</v>
      </c>
      <c r="B911" s="128"/>
      <c r="C911" s="129"/>
      <c r="D911" s="130"/>
      <c r="E911" s="131"/>
      <c r="F911" s="132"/>
      <c r="G911" s="132"/>
      <c r="H911" s="132"/>
      <c r="I911" s="132"/>
      <c r="J911" s="132"/>
      <c r="K911" s="130"/>
      <c r="L911" s="130"/>
      <c r="M911" s="130"/>
      <c r="N911" s="195"/>
      <c r="O911" s="369"/>
      <c r="P911" s="370"/>
      <c r="Q911" s="196"/>
      <c r="R911" s="197"/>
      <c r="S911" s="198"/>
      <c r="T911" s="199"/>
      <c r="U911" s="200"/>
      <c r="V911" s="201"/>
      <c r="W911" s="202"/>
      <c r="X911" s="202"/>
      <c r="Y911" s="143"/>
      <c r="Z911" s="367"/>
      <c r="AA911" s="140"/>
      <c r="AB911" s="420"/>
      <c r="AC911" s="421"/>
      <c r="AD911" s="206"/>
      <c r="AE911" s="144"/>
      <c r="AF911" s="133"/>
      <c r="AG911" s="144"/>
      <c r="AH911" s="430"/>
      <c r="AI911" s="146"/>
      <c r="AJ911" s="144"/>
      <c r="AK911" s="147"/>
      <c r="AL911" s="114"/>
      <c r="AM911" s="211"/>
      <c r="AN911" s="132"/>
      <c r="AO911" s="132"/>
      <c r="AP911" s="149"/>
      <c r="AQ911" s="150"/>
      <c r="AR911" s="149"/>
      <c r="AS911" s="132"/>
      <c r="AT911" s="132"/>
      <c r="AU911" s="132"/>
      <c r="AV911" s="132"/>
      <c r="AW911" s="132"/>
      <c r="AX911" s="132"/>
      <c r="AY911" s="132"/>
      <c r="AZ911" s="132"/>
      <c r="BA911" s="132"/>
      <c r="BB911" s="132"/>
      <c r="BC911" s="132"/>
      <c r="BD911" s="132"/>
      <c r="BE911" s="132"/>
      <c r="BF911" s="132"/>
      <c r="BG911" s="132"/>
      <c r="BH911" s="132"/>
      <c r="BI911" s="132"/>
      <c r="BJ911" s="132"/>
      <c r="BK911" s="132"/>
      <c r="BL911" s="132"/>
      <c r="BM911" s="132"/>
      <c r="BN911" s="132"/>
    </row>
    <row r="912">
      <c r="A912" s="484" t="b">
        <v>0</v>
      </c>
      <c r="B912" s="94"/>
      <c r="C912" s="95"/>
      <c r="D912" s="96"/>
      <c r="E912" s="97"/>
      <c r="F912" s="98"/>
      <c r="G912" s="98"/>
      <c r="H912" s="98"/>
      <c r="I912" s="98"/>
      <c r="J912" s="98"/>
      <c r="K912" s="96"/>
      <c r="L912" s="96"/>
      <c r="M912" s="96"/>
      <c r="N912" s="270"/>
      <c r="O912" s="369"/>
      <c r="P912" s="370"/>
      <c r="Q912" s="196"/>
      <c r="R912" s="197"/>
      <c r="S912" s="198"/>
      <c r="T912" s="199"/>
      <c r="U912" s="200"/>
      <c r="V912" s="201"/>
      <c r="W912" s="202"/>
      <c r="X912" s="202"/>
      <c r="Y912" s="109"/>
      <c r="Z912" s="280"/>
      <c r="AA912" s="106"/>
      <c r="AB912" s="281"/>
      <c r="AC912" s="282"/>
      <c r="AD912" s="273"/>
      <c r="AE912" s="110"/>
      <c r="AF912" s="99"/>
      <c r="AG912" s="110"/>
      <c r="AH912" s="427"/>
      <c r="AI912" s="112"/>
      <c r="AJ912" s="110"/>
      <c r="AK912" s="113"/>
      <c r="AL912" s="114"/>
      <c r="AM912" s="278"/>
      <c r="AN912" s="98"/>
      <c r="AO912" s="98"/>
      <c r="AP912" s="116"/>
      <c r="AQ912" s="117"/>
      <c r="AR912" s="116"/>
      <c r="AS912" s="98"/>
      <c r="AT912" s="98"/>
      <c r="AU912" s="98"/>
      <c r="AV912" s="98"/>
      <c r="AW912" s="98"/>
      <c r="AX912" s="98"/>
      <c r="AY912" s="98"/>
      <c r="AZ912" s="98"/>
      <c r="BA912" s="98"/>
      <c r="BB912" s="98"/>
      <c r="BC912" s="98"/>
      <c r="BD912" s="98"/>
      <c r="BE912" s="98"/>
      <c r="BF912" s="98"/>
      <c r="BG912" s="98"/>
      <c r="BH912" s="98"/>
      <c r="BI912" s="98"/>
      <c r="BJ912" s="98"/>
      <c r="BK912" s="98"/>
      <c r="BL912" s="98"/>
      <c r="BM912" s="98"/>
      <c r="BN912" s="98"/>
    </row>
    <row r="913">
      <c r="A913" s="485" t="b">
        <v>0</v>
      </c>
      <c r="B913" s="128"/>
      <c r="C913" s="129"/>
      <c r="D913" s="130"/>
      <c r="E913" s="131"/>
      <c r="F913" s="132"/>
      <c r="G913" s="132"/>
      <c r="H913" s="132"/>
      <c r="I913" s="132"/>
      <c r="J913" s="132"/>
      <c r="K913" s="130"/>
      <c r="L913" s="130"/>
      <c r="M913" s="130"/>
      <c r="N913" s="195"/>
      <c r="O913" s="369"/>
      <c r="P913" s="370"/>
      <c r="Q913" s="196"/>
      <c r="R913" s="197"/>
      <c r="S913" s="198"/>
      <c r="T913" s="199"/>
      <c r="U913" s="200"/>
      <c r="V913" s="201"/>
      <c r="W913" s="202"/>
      <c r="X913" s="202"/>
      <c r="Y913" s="143"/>
      <c r="Z913" s="367"/>
      <c r="AA913" s="140"/>
      <c r="AB913" s="420"/>
      <c r="AC913" s="421"/>
      <c r="AD913" s="206"/>
      <c r="AE913" s="144"/>
      <c r="AF913" s="133"/>
      <c r="AG913" s="144"/>
      <c r="AH913" s="430"/>
      <c r="AI913" s="146"/>
      <c r="AJ913" s="144"/>
      <c r="AK913" s="147"/>
      <c r="AL913" s="114"/>
      <c r="AM913" s="211"/>
      <c r="AN913" s="132"/>
      <c r="AO913" s="132"/>
      <c r="AP913" s="149"/>
      <c r="AQ913" s="150"/>
      <c r="AR913" s="149"/>
      <c r="AS913" s="132"/>
      <c r="AT913" s="132"/>
      <c r="AU913" s="132"/>
      <c r="AV913" s="132"/>
      <c r="AW913" s="132"/>
      <c r="AX913" s="132"/>
      <c r="AY913" s="132"/>
      <c r="AZ913" s="132"/>
      <c r="BA913" s="132"/>
      <c r="BB913" s="132"/>
      <c r="BC913" s="132"/>
      <c r="BD913" s="132"/>
      <c r="BE913" s="132"/>
      <c r="BF913" s="132"/>
      <c r="BG913" s="132"/>
      <c r="BH913" s="132"/>
      <c r="BI913" s="132"/>
      <c r="BJ913" s="132"/>
      <c r="BK913" s="132"/>
      <c r="BL913" s="132"/>
      <c r="BM913" s="132"/>
      <c r="BN913" s="132"/>
    </row>
    <row r="914">
      <c r="A914" s="484" t="b">
        <v>0</v>
      </c>
      <c r="B914" s="94"/>
      <c r="C914" s="95"/>
      <c r="D914" s="96"/>
      <c r="E914" s="97"/>
      <c r="F914" s="98"/>
      <c r="G914" s="98"/>
      <c r="H914" s="98"/>
      <c r="I914" s="98"/>
      <c r="J914" s="98"/>
      <c r="K914" s="96"/>
      <c r="L914" s="96"/>
      <c r="M914" s="96"/>
      <c r="N914" s="270"/>
      <c r="O914" s="369"/>
      <c r="P914" s="370"/>
      <c r="Q914" s="196"/>
      <c r="R914" s="197"/>
      <c r="S914" s="198"/>
      <c r="T914" s="199"/>
      <c r="U914" s="200"/>
      <c r="V914" s="201"/>
      <c r="W914" s="202"/>
      <c r="X914" s="202"/>
      <c r="Y914" s="109"/>
      <c r="Z914" s="280"/>
      <c r="AA914" s="106"/>
      <c r="AB914" s="281"/>
      <c r="AC914" s="282"/>
      <c r="AD914" s="273"/>
      <c r="AE914" s="110"/>
      <c r="AF914" s="99"/>
      <c r="AG914" s="110"/>
      <c r="AH914" s="427"/>
      <c r="AI914" s="112"/>
      <c r="AJ914" s="110"/>
      <c r="AK914" s="113"/>
      <c r="AL914" s="114"/>
      <c r="AM914" s="278"/>
      <c r="AN914" s="98"/>
      <c r="AO914" s="98"/>
      <c r="AP914" s="116"/>
      <c r="AQ914" s="117"/>
      <c r="AR914" s="116"/>
      <c r="AS914" s="98"/>
      <c r="AT914" s="98"/>
      <c r="AU914" s="98"/>
      <c r="AV914" s="98"/>
      <c r="AW914" s="98"/>
      <c r="AX914" s="98"/>
      <c r="AY914" s="98"/>
      <c r="AZ914" s="98"/>
      <c r="BA914" s="98"/>
      <c r="BB914" s="98"/>
      <c r="BC914" s="98"/>
      <c r="BD914" s="98"/>
      <c r="BE914" s="98"/>
      <c r="BF914" s="98"/>
      <c r="BG914" s="98"/>
      <c r="BH914" s="98"/>
      <c r="BI914" s="98"/>
      <c r="BJ914" s="98"/>
      <c r="BK914" s="98"/>
      <c r="BL914" s="98"/>
      <c r="BM914" s="98"/>
      <c r="BN914" s="98"/>
    </row>
    <row r="915">
      <c r="A915" s="485" t="b">
        <v>0</v>
      </c>
      <c r="B915" s="128"/>
      <c r="C915" s="129"/>
      <c r="D915" s="130"/>
      <c r="E915" s="131"/>
      <c r="F915" s="132"/>
      <c r="G915" s="132"/>
      <c r="H915" s="132"/>
      <c r="I915" s="132"/>
      <c r="J915" s="132"/>
      <c r="K915" s="130"/>
      <c r="L915" s="130"/>
      <c r="M915" s="130"/>
      <c r="N915" s="195"/>
      <c r="O915" s="369"/>
      <c r="P915" s="370"/>
      <c r="Q915" s="196"/>
      <c r="R915" s="197"/>
      <c r="S915" s="198"/>
      <c r="T915" s="199"/>
      <c r="U915" s="200"/>
      <c r="V915" s="201"/>
      <c r="W915" s="202"/>
      <c r="X915" s="202"/>
      <c r="Y915" s="143"/>
      <c r="Z915" s="367"/>
      <c r="AA915" s="140"/>
      <c r="AB915" s="420"/>
      <c r="AC915" s="421"/>
      <c r="AD915" s="206"/>
      <c r="AE915" s="144"/>
      <c r="AF915" s="133"/>
      <c r="AG915" s="144"/>
      <c r="AH915" s="430"/>
      <c r="AI915" s="146"/>
      <c r="AJ915" s="144"/>
      <c r="AK915" s="147"/>
      <c r="AL915" s="114"/>
      <c r="AM915" s="211"/>
      <c r="AN915" s="132"/>
      <c r="AO915" s="132"/>
      <c r="AP915" s="149"/>
      <c r="AQ915" s="150"/>
      <c r="AR915" s="149"/>
      <c r="AS915" s="132"/>
      <c r="AT915" s="132"/>
      <c r="AU915" s="132"/>
      <c r="AV915" s="132"/>
      <c r="AW915" s="132"/>
      <c r="AX915" s="132"/>
      <c r="AY915" s="132"/>
      <c r="AZ915" s="132"/>
      <c r="BA915" s="132"/>
      <c r="BB915" s="132"/>
      <c r="BC915" s="132"/>
      <c r="BD915" s="132"/>
      <c r="BE915" s="132"/>
      <c r="BF915" s="132"/>
      <c r="BG915" s="132"/>
      <c r="BH915" s="132"/>
      <c r="BI915" s="132"/>
      <c r="BJ915" s="132"/>
      <c r="BK915" s="132"/>
      <c r="BL915" s="132"/>
      <c r="BM915" s="132"/>
      <c r="BN915" s="132"/>
    </row>
    <row r="916">
      <c r="A916" s="484" t="b">
        <v>0</v>
      </c>
      <c r="B916" s="94"/>
      <c r="C916" s="95"/>
      <c r="D916" s="96"/>
      <c r="E916" s="97"/>
      <c r="F916" s="98"/>
      <c r="G916" s="98"/>
      <c r="H916" s="98"/>
      <c r="I916" s="98"/>
      <c r="J916" s="98"/>
      <c r="K916" s="96"/>
      <c r="L916" s="96"/>
      <c r="M916" s="96"/>
      <c r="N916" s="270"/>
      <c r="O916" s="369"/>
      <c r="P916" s="370"/>
      <c r="Q916" s="196"/>
      <c r="R916" s="197"/>
      <c r="S916" s="198"/>
      <c r="T916" s="199"/>
      <c r="U916" s="200"/>
      <c r="V916" s="201"/>
      <c r="W916" s="202"/>
      <c r="X916" s="202"/>
      <c r="Y916" s="109"/>
      <c r="Z916" s="280"/>
      <c r="AA916" s="106"/>
      <c r="AB916" s="281"/>
      <c r="AC916" s="282"/>
      <c r="AD916" s="273"/>
      <c r="AE916" s="110"/>
      <c r="AF916" s="99"/>
      <c r="AG916" s="110"/>
      <c r="AH916" s="427"/>
      <c r="AI916" s="112"/>
      <c r="AJ916" s="110"/>
      <c r="AK916" s="113"/>
      <c r="AL916" s="114"/>
      <c r="AM916" s="278"/>
      <c r="AN916" s="98"/>
      <c r="AO916" s="98"/>
      <c r="AP916" s="116"/>
      <c r="AQ916" s="117"/>
      <c r="AR916" s="116"/>
      <c r="AS916" s="98"/>
      <c r="AT916" s="98"/>
      <c r="AU916" s="98"/>
      <c r="AV916" s="98"/>
      <c r="AW916" s="98"/>
      <c r="AX916" s="98"/>
      <c r="AY916" s="98"/>
      <c r="AZ916" s="98"/>
      <c r="BA916" s="98"/>
      <c r="BB916" s="98"/>
      <c r="BC916" s="98"/>
      <c r="BD916" s="98"/>
      <c r="BE916" s="98"/>
      <c r="BF916" s="98"/>
      <c r="BG916" s="98"/>
      <c r="BH916" s="98"/>
      <c r="BI916" s="98"/>
      <c r="BJ916" s="98"/>
      <c r="BK916" s="98"/>
      <c r="BL916" s="98"/>
      <c r="BM916" s="98"/>
      <c r="BN916" s="98"/>
    </row>
    <row r="917">
      <c r="A917" s="485" t="b">
        <v>0</v>
      </c>
      <c r="B917" s="128"/>
      <c r="C917" s="129"/>
      <c r="D917" s="130"/>
      <c r="E917" s="131"/>
      <c r="F917" s="132"/>
      <c r="G917" s="132"/>
      <c r="H917" s="132"/>
      <c r="I917" s="132"/>
      <c r="J917" s="132"/>
      <c r="K917" s="130"/>
      <c r="L917" s="130"/>
      <c r="M917" s="130"/>
      <c r="N917" s="195"/>
      <c r="O917" s="369"/>
      <c r="P917" s="370"/>
      <c r="Q917" s="196"/>
      <c r="R917" s="197"/>
      <c r="S917" s="198"/>
      <c r="T917" s="199"/>
      <c r="U917" s="200"/>
      <c r="V917" s="201"/>
      <c r="W917" s="202"/>
      <c r="X917" s="202"/>
      <c r="Y917" s="143"/>
      <c r="Z917" s="367"/>
      <c r="AA917" s="140"/>
      <c r="AB917" s="420"/>
      <c r="AC917" s="421"/>
      <c r="AD917" s="206"/>
      <c r="AE917" s="144"/>
      <c r="AF917" s="133"/>
      <c r="AG917" s="144"/>
      <c r="AH917" s="430"/>
      <c r="AI917" s="146"/>
      <c r="AJ917" s="144"/>
      <c r="AK917" s="147"/>
      <c r="AL917" s="114"/>
      <c r="AM917" s="211"/>
      <c r="AN917" s="132"/>
      <c r="AO917" s="132"/>
      <c r="AP917" s="149"/>
      <c r="AQ917" s="150"/>
      <c r="AR917" s="149"/>
      <c r="AS917" s="132"/>
      <c r="AT917" s="132"/>
      <c r="AU917" s="132"/>
      <c r="AV917" s="132"/>
      <c r="AW917" s="132"/>
      <c r="AX917" s="132"/>
      <c r="AY917" s="132"/>
      <c r="AZ917" s="132"/>
      <c r="BA917" s="132"/>
      <c r="BB917" s="132"/>
      <c r="BC917" s="132"/>
      <c r="BD917" s="132"/>
      <c r="BE917" s="132"/>
      <c r="BF917" s="132"/>
      <c r="BG917" s="132"/>
      <c r="BH917" s="132"/>
      <c r="BI917" s="132"/>
      <c r="BJ917" s="132"/>
      <c r="BK917" s="132"/>
      <c r="BL917" s="132"/>
      <c r="BM917" s="132"/>
      <c r="BN917" s="132"/>
    </row>
    <row r="918">
      <c r="A918" s="484" t="b">
        <v>0</v>
      </c>
      <c r="B918" s="94"/>
      <c r="C918" s="95"/>
      <c r="D918" s="96"/>
      <c r="E918" s="97"/>
      <c r="F918" s="98"/>
      <c r="G918" s="98"/>
      <c r="H918" s="98"/>
      <c r="I918" s="98"/>
      <c r="J918" s="98"/>
      <c r="K918" s="96"/>
      <c r="L918" s="96"/>
      <c r="M918" s="96"/>
      <c r="N918" s="270"/>
      <c r="O918" s="369"/>
      <c r="P918" s="370"/>
      <c r="Q918" s="196"/>
      <c r="R918" s="197"/>
      <c r="S918" s="198"/>
      <c r="T918" s="199"/>
      <c r="U918" s="200"/>
      <c r="V918" s="201"/>
      <c r="W918" s="202"/>
      <c r="X918" s="202"/>
      <c r="Y918" s="109"/>
      <c r="Z918" s="280"/>
      <c r="AA918" s="106"/>
      <c r="AB918" s="281"/>
      <c r="AC918" s="282"/>
      <c r="AD918" s="273"/>
      <c r="AE918" s="110"/>
      <c r="AF918" s="99"/>
      <c r="AG918" s="110"/>
      <c r="AH918" s="427"/>
      <c r="AI918" s="112"/>
      <c r="AJ918" s="110"/>
      <c r="AK918" s="113"/>
      <c r="AL918" s="114"/>
      <c r="AM918" s="278"/>
      <c r="AN918" s="98"/>
      <c r="AO918" s="98"/>
      <c r="AP918" s="116"/>
      <c r="AQ918" s="117"/>
      <c r="AR918" s="116"/>
      <c r="AS918" s="98"/>
      <c r="AT918" s="98"/>
      <c r="AU918" s="98"/>
      <c r="AV918" s="98"/>
      <c r="AW918" s="98"/>
      <c r="AX918" s="98"/>
      <c r="AY918" s="98"/>
      <c r="AZ918" s="98"/>
      <c r="BA918" s="98"/>
      <c r="BB918" s="98"/>
      <c r="BC918" s="98"/>
      <c r="BD918" s="98"/>
      <c r="BE918" s="98"/>
      <c r="BF918" s="98"/>
      <c r="BG918" s="98"/>
      <c r="BH918" s="98"/>
      <c r="BI918" s="98"/>
      <c r="BJ918" s="98"/>
      <c r="BK918" s="98"/>
      <c r="BL918" s="98"/>
      <c r="BM918" s="98"/>
      <c r="BN918" s="98"/>
    </row>
    <row r="919">
      <c r="A919" s="485" t="b">
        <v>0</v>
      </c>
      <c r="B919" s="128"/>
      <c r="C919" s="129"/>
      <c r="D919" s="130"/>
      <c r="E919" s="131"/>
      <c r="F919" s="132"/>
      <c r="G919" s="132"/>
      <c r="H919" s="132"/>
      <c r="I919" s="132"/>
      <c r="J919" s="132"/>
      <c r="K919" s="130"/>
      <c r="L919" s="130"/>
      <c r="M919" s="130"/>
      <c r="N919" s="195"/>
      <c r="O919" s="369"/>
      <c r="P919" s="370"/>
      <c r="Q919" s="196"/>
      <c r="R919" s="197"/>
      <c r="S919" s="198"/>
      <c r="T919" s="199"/>
      <c r="U919" s="200"/>
      <c r="V919" s="201"/>
      <c r="W919" s="202"/>
      <c r="X919" s="202"/>
      <c r="Y919" s="143"/>
      <c r="Z919" s="367"/>
      <c r="AA919" s="140"/>
      <c r="AB919" s="420"/>
      <c r="AC919" s="421"/>
      <c r="AD919" s="206"/>
      <c r="AE919" s="144"/>
      <c r="AF919" s="133"/>
      <c r="AG919" s="144"/>
      <c r="AH919" s="430"/>
      <c r="AI919" s="146"/>
      <c r="AJ919" s="144"/>
      <c r="AK919" s="147"/>
      <c r="AL919" s="114"/>
      <c r="AM919" s="211"/>
      <c r="AN919" s="132"/>
      <c r="AO919" s="132"/>
      <c r="AP919" s="149"/>
      <c r="AQ919" s="150"/>
      <c r="AR919" s="149"/>
      <c r="AS919" s="132"/>
      <c r="AT919" s="132"/>
      <c r="AU919" s="132"/>
      <c r="AV919" s="132"/>
      <c r="AW919" s="132"/>
      <c r="AX919" s="132"/>
      <c r="AY919" s="132"/>
      <c r="AZ919" s="132"/>
      <c r="BA919" s="132"/>
      <c r="BB919" s="132"/>
      <c r="BC919" s="132"/>
      <c r="BD919" s="132"/>
      <c r="BE919" s="132"/>
      <c r="BF919" s="132"/>
      <c r="BG919" s="132"/>
      <c r="BH919" s="132"/>
      <c r="BI919" s="132"/>
      <c r="BJ919" s="132"/>
      <c r="BK919" s="132"/>
      <c r="BL919" s="132"/>
      <c r="BM919" s="132"/>
      <c r="BN919" s="132"/>
    </row>
    <row r="920">
      <c r="A920" s="484" t="b">
        <v>0</v>
      </c>
      <c r="B920" s="94"/>
      <c r="C920" s="95"/>
      <c r="D920" s="96"/>
      <c r="E920" s="97"/>
      <c r="F920" s="98"/>
      <c r="G920" s="98"/>
      <c r="H920" s="98"/>
      <c r="I920" s="98"/>
      <c r="J920" s="98"/>
      <c r="K920" s="96"/>
      <c r="L920" s="96"/>
      <c r="M920" s="96"/>
      <c r="N920" s="270"/>
      <c r="O920" s="369"/>
      <c r="P920" s="370"/>
      <c r="Q920" s="196"/>
      <c r="R920" s="197"/>
      <c r="S920" s="198"/>
      <c r="T920" s="199"/>
      <c r="U920" s="200"/>
      <c r="V920" s="201"/>
      <c r="W920" s="202"/>
      <c r="X920" s="202"/>
      <c r="Y920" s="109"/>
      <c r="Z920" s="280"/>
      <c r="AA920" s="106"/>
      <c r="AB920" s="281"/>
      <c r="AC920" s="282"/>
      <c r="AD920" s="273"/>
      <c r="AE920" s="110"/>
      <c r="AF920" s="99"/>
      <c r="AG920" s="110"/>
      <c r="AH920" s="427"/>
      <c r="AI920" s="112"/>
      <c r="AJ920" s="110"/>
      <c r="AK920" s="113"/>
      <c r="AL920" s="114"/>
      <c r="AM920" s="278"/>
      <c r="AN920" s="98"/>
      <c r="AO920" s="98"/>
      <c r="AP920" s="116"/>
      <c r="AQ920" s="117"/>
      <c r="AR920" s="116"/>
      <c r="AS920" s="98"/>
      <c r="AT920" s="98"/>
      <c r="AU920" s="98"/>
      <c r="AV920" s="98"/>
      <c r="AW920" s="98"/>
      <c r="AX920" s="98"/>
      <c r="AY920" s="98"/>
      <c r="AZ920" s="98"/>
      <c r="BA920" s="98"/>
      <c r="BB920" s="98"/>
      <c r="BC920" s="98"/>
      <c r="BD920" s="98"/>
      <c r="BE920" s="98"/>
      <c r="BF920" s="98"/>
      <c r="BG920" s="98"/>
      <c r="BH920" s="98"/>
      <c r="BI920" s="98"/>
      <c r="BJ920" s="98"/>
      <c r="BK920" s="98"/>
      <c r="BL920" s="98"/>
      <c r="BM920" s="98"/>
      <c r="BN920" s="98"/>
    </row>
    <row r="921">
      <c r="A921" s="485" t="b">
        <v>0</v>
      </c>
      <c r="B921" s="128"/>
      <c r="C921" s="129"/>
      <c r="D921" s="130"/>
      <c r="E921" s="131"/>
      <c r="F921" s="132"/>
      <c r="G921" s="132"/>
      <c r="H921" s="132"/>
      <c r="I921" s="132"/>
      <c r="J921" s="132"/>
      <c r="K921" s="130"/>
      <c r="L921" s="130"/>
      <c r="M921" s="130"/>
      <c r="N921" s="195"/>
      <c r="O921" s="369"/>
      <c r="P921" s="370"/>
      <c r="Q921" s="196"/>
      <c r="R921" s="197"/>
      <c r="S921" s="198"/>
      <c r="T921" s="199"/>
      <c r="U921" s="200"/>
      <c r="V921" s="201"/>
      <c r="W921" s="202"/>
      <c r="X921" s="202"/>
      <c r="Y921" s="143"/>
      <c r="Z921" s="367"/>
      <c r="AA921" s="140"/>
      <c r="AB921" s="420"/>
      <c r="AC921" s="421"/>
      <c r="AD921" s="206"/>
      <c r="AE921" s="144"/>
      <c r="AF921" s="133"/>
      <c r="AG921" s="144"/>
      <c r="AH921" s="430"/>
      <c r="AI921" s="146"/>
      <c r="AJ921" s="144"/>
      <c r="AK921" s="147"/>
      <c r="AL921" s="114"/>
      <c r="AM921" s="211"/>
      <c r="AN921" s="132"/>
      <c r="AO921" s="132"/>
      <c r="AP921" s="149"/>
      <c r="AQ921" s="150"/>
      <c r="AR921" s="149"/>
      <c r="AS921" s="132"/>
      <c r="AT921" s="132"/>
      <c r="AU921" s="132"/>
      <c r="AV921" s="132"/>
      <c r="AW921" s="132"/>
      <c r="AX921" s="132"/>
      <c r="AY921" s="132"/>
      <c r="AZ921" s="132"/>
      <c r="BA921" s="132"/>
      <c r="BB921" s="132"/>
      <c r="BC921" s="132"/>
      <c r="BD921" s="132"/>
      <c r="BE921" s="132"/>
      <c r="BF921" s="132"/>
      <c r="BG921" s="132"/>
      <c r="BH921" s="132"/>
      <c r="BI921" s="132"/>
      <c r="BJ921" s="132"/>
      <c r="BK921" s="132"/>
      <c r="BL921" s="132"/>
      <c r="BM921" s="132"/>
      <c r="BN921" s="132"/>
    </row>
    <row r="922">
      <c r="A922" s="484" t="b">
        <v>0</v>
      </c>
      <c r="B922" s="94"/>
      <c r="C922" s="95"/>
      <c r="D922" s="96"/>
      <c r="E922" s="97"/>
      <c r="F922" s="98"/>
      <c r="G922" s="98"/>
      <c r="H922" s="98"/>
      <c r="I922" s="98"/>
      <c r="J922" s="98"/>
      <c r="K922" s="96"/>
      <c r="L922" s="96"/>
      <c r="M922" s="96"/>
      <c r="N922" s="270"/>
      <c r="O922" s="369"/>
      <c r="P922" s="370"/>
      <c r="Q922" s="196"/>
      <c r="R922" s="197"/>
      <c r="S922" s="198"/>
      <c r="T922" s="199"/>
      <c r="U922" s="200"/>
      <c r="V922" s="201"/>
      <c r="W922" s="202"/>
      <c r="X922" s="202"/>
      <c r="Y922" s="109"/>
      <c r="Z922" s="280"/>
      <c r="AA922" s="106"/>
      <c r="AB922" s="281"/>
      <c r="AC922" s="282"/>
      <c r="AD922" s="273"/>
      <c r="AE922" s="110"/>
      <c r="AF922" s="99"/>
      <c r="AG922" s="110"/>
      <c r="AH922" s="427"/>
      <c r="AI922" s="112"/>
      <c r="AJ922" s="110"/>
      <c r="AK922" s="113"/>
      <c r="AL922" s="114"/>
      <c r="AM922" s="278"/>
      <c r="AN922" s="98"/>
      <c r="AO922" s="98"/>
      <c r="AP922" s="116"/>
      <c r="AQ922" s="117"/>
      <c r="AR922" s="116"/>
      <c r="AS922" s="98"/>
      <c r="AT922" s="98"/>
      <c r="AU922" s="98"/>
      <c r="AV922" s="98"/>
      <c r="AW922" s="98"/>
      <c r="AX922" s="98"/>
      <c r="AY922" s="98"/>
      <c r="AZ922" s="98"/>
      <c r="BA922" s="98"/>
      <c r="BB922" s="98"/>
      <c r="BC922" s="98"/>
      <c r="BD922" s="98"/>
      <c r="BE922" s="98"/>
      <c r="BF922" s="98"/>
      <c r="BG922" s="98"/>
      <c r="BH922" s="98"/>
      <c r="BI922" s="98"/>
      <c r="BJ922" s="98"/>
      <c r="BK922" s="98"/>
      <c r="BL922" s="98"/>
      <c r="BM922" s="98"/>
      <c r="BN922" s="98"/>
    </row>
    <row r="923">
      <c r="A923" s="485" t="b">
        <v>0</v>
      </c>
      <c r="B923" s="128"/>
      <c r="C923" s="129"/>
      <c r="D923" s="130"/>
      <c r="E923" s="131"/>
      <c r="F923" s="132"/>
      <c r="G923" s="132"/>
      <c r="H923" s="132"/>
      <c r="I923" s="132"/>
      <c r="J923" s="132"/>
      <c r="K923" s="130"/>
      <c r="L923" s="130"/>
      <c r="M923" s="130"/>
      <c r="N923" s="195"/>
      <c r="O923" s="369"/>
      <c r="P923" s="370"/>
      <c r="Q923" s="196"/>
      <c r="R923" s="197"/>
      <c r="S923" s="198"/>
      <c r="T923" s="199"/>
      <c r="U923" s="200"/>
      <c r="V923" s="201"/>
      <c r="W923" s="202"/>
      <c r="X923" s="202"/>
      <c r="Y923" s="143"/>
      <c r="Z923" s="367"/>
      <c r="AA923" s="140"/>
      <c r="AB923" s="420"/>
      <c r="AC923" s="421"/>
      <c r="AD923" s="206"/>
      <c r="AE923" s="144"/>
      <c r="AF923" s="133"/>
      <c r="AG923" s="144"/>
      <c r="AH923" s="430"/>
      <c r="AI923" s="146"/>
      <c r="AJ923" s="144"/>
      <c r="AK923" s="147"/>
      <c r="AL923" s="114"/>
      <c r="AM923" s="211"/>
      <c r="AN923" s="132"/>
      <c r="AO923" s="132"/>
      <c r="AP923" s="149"/>
      <c r="AQ923" s="150"/>
      <c r="AR923" s="149"/>
      <c r="AS923" s="132"/>
      <c r="AT923" s="132"/>
      <c r="AU923" s="132"/>
      <c r="AV923" s="132"/>
      <c r="AW923" s="132"/>
      <c r="AX923" s="132"/>
      <c r="AY923" s="132"/>
      <c r="AZ923" s="132"/>
      <c r="BA923" s="132"/>
      <c r="BB923" s="132"/>
      <c r="BC923" s="132"/>
      <c r="BD923" s="132"/>
      <c r="BE923" s="132"/>
      <c r="BF923" s="132"/>
      <c r="BG923" s="132"/>
      <c r="BH923" s="132"/>
      <c r="BI923" s="132"/>
      <c r="BJ923" s="132"/>
      <c r="BK923" s="132"/>
      <c r="BL923" s="132"/>
      <c r="BM923" s="132"/>
      <c r="BN923" s="132"/>
    </row>
    <row r="924">
      <c r="A924" s="484" t="b">
        <v>0</v>
      </c>
      <c r="B924" s="94"/>
      <c r="C924" s="95"/>
      <c r="D924" s="96"/>
      <c r="E924" s="97"/>
      <c r="F924" s="98"/>
      <c r="G924" s="98"/>
      <c r="H924" s="98"/>
      <c r="I924" s="98"/>
      <c r="J924" s="98"/>
      <c r="K924" s="96"/>
      <c r="L924" s="96"/>
      <c r="M924" s="96"/>
      <c r="N924" s="270"/>
      <c r="O924" s="369"/>
      <c r="P924" s="370"/>
      <c r="Q924" s="196"/>
      <c r="R924" s="197"/>
      <c r="S924" s="198"/>
      <c r="T924" s="199"/>
      <c r="U924" s="200"/>
      <c r="V924" s="201"/>
      <c r="W924" s="202"/>
      <c r="X924" s="202"/>
      <c r="Y924" s="109"/>
      <c r="Z924" s="280"/>
      <c r="AA924" s="106"/>
      <c r="AB924" s="281"/>
      <c r="AC924" s="282"/>
      <c r="AD924" s="273"/>
      <c r="AE924" s="110"/>
      <c r="AF924" s="99"/>
      <c r="AG924" s="110"/>
      <c r="AH924" s="427"/>
      <c r="AI924" s="112"/>
      <c r="AJ924" s="110"/>
      <c r="AK924" s="113"/>
      <c r="AL924" s="114"/>
      <c r="AM924" s="278"/>
      <c r="AN924" s="98"/>
      <c r="AO924" s="98"/>
      <c r="AP924" s="116"/>
      <c r="AQ924" s="117"/>
      <c r="AR924" s="116"/>
      <c r="AS924" s="98"/>
      <c r="AT924" s="98"/>
      <c r="AU924" s="98"/>
      <c r="AV924" s="98"/>
      <c r="AW924" s="98"/>
      <c r="AX924" s="98"/>
      <c r="AY924" s="98"/>
      <c r="AZ924" s="98"/>
      <c r="BA924" s="98"/>
      <c r="BB924" s="98"/>
      <c r="BC924" s="98"/>
      <c r="BD924" s="98"/>
      <c r="BE924" s="98"/>
      <c r="BF924" s="98"/>
      <c r="BG924" s="98"/>
      <c r="BH924" s="98"/>
      <c r="BI924" s="98"/>
      <c r="BJ924" s="98"/>
      <c r="BK924" s="98"/>
      <c r="BL924" s="98"/>
      <c r="BM924" s="98"/>
      <c r="BN924" s="98"/>
    </row>
    <row r="925">
      <c r="A925" s="485" t="b">
        <v>0</v>
      </c>
      <c r="B925" s="128"/>
      <c r="C925" s="129"/>
      <c r="D925" s="130"/>
      <c r="E925" s="131"/>
      <c r="F925" s="132"/>
      <c r="G925" s="132"/>
      <c r="H925" s="132"/>
      <c r="I925" s="132"/>
      <c r="J925" s="132"/>
      <c r="K925" s="130"/>
      <c r="L925" s="130"/>
      <c r="M925" s="130"/>
      <c r="N925" s="195"/>
      <c r="O925" s="369"/>
      <c r="P925" s="370"/>
      <c r="Q925" s="196"/>
      <c r="R925" s="197"/>
      <c r="S925" s="198"/>
      <c r="T925" s="199"/>
      <c r="U925" s="200"/>
      <c r="V925" s="201"/>
      <c r="W925" s="202"/>
      <c r="X925" s="202"/>
      <c r="Y925" s="143"/>
      <c r="Z925" s="367"/>
      <c r="AA925" s="140"/>
      <c r="AB925" s="420"/>
      <c r="AC925" s="421"/>
      <c r="AD925" s="206"/>
      <c r="AE925" s="144"/>
      <c r="AF925" s="133"/>
      <c r="AG925" s="144"/>
      <c r="AH925" s="430"/>
      <c r="AI925" s="146"/>
      <c r="AJ925" s="144"/>
      <c r="AK925" s="147"/>
      <c r="AL925" s="114"/>
      <c r="AM925" s="211"/>
      <c r="AN925" s="132"/>
      <c r="AO925" s="132"/>
      <c r="AP925" s="149"/>
      <c r="AQ925" s="150"/>
      <c r="AR925" s="149"/>
      <c r="AS925" s="132"/>
      <c r="AT925" s="132"/>
      <c r="AU925" s="132"/>
      <c r="AV925" s="132"/>
      <c r="AW925" s="132"/>
      <c r="AX925" s="132"/>
      <c r="AY925" s="132"/>
      <c r="AZ925" s="132"/>
      <c r="BA925" s="132"/>
      <c r="BB925" s="132"/>
      <c r="BC925" s="132"/>
      <c r="BD925" s="132"/>
      <c r="BE925" s="132"/>
      <c r="BF925" s="132"/>
      <c r="BG925" s="132"/>
      <c r="BH925" s="132"/>
      <c r="BI925" s="132"/>
      <c r="BJ925" s="132"/>
      <c r="BK925" s="132"/>
      <c r="BL925" s="132"/>
      <c r="BM925" s="132"/>
      <c r="BN925" s="132"/>
    </row>
    <row r="926">
      <c r="A926" s="484" t="b">
        <v>0</v>
      </c>
      <c r="B926" s="94"/>
      <c r="C926" s="95"/>
      <c r="D926" s="96"/>
      <c r="E926" s="97"/>
      <c r="F926" s="98"/>
      <c r="G926" s="98"/>
      <c r="H926" s="98"/>
      <c r="I926" s="98"/>
      <c r="J926" s="98"/>
      <c r="K926" s="96"/>
      <c r="L926" s="96"/>
      <c r="M926" s="96"/>
      <c r="N926" s="270"/>
      <c r="O926" s="369"/>
      <c r="P926" s="370"/>
      <c r="Q926" s="196"/>
      <c r="R926" s="197"/>
      <c r="S926" s="198"/>
      <c r="T926" s="199"/>
      <c r="U926" s="200"/>
      <c r="V926" s="201"/>
      <c r="W926" s="202"/>
      <c r="X926" s="202"/>
      <c r="Y926" s="109"/>
      <c r="Z926" s="280"/>
      <c r="AA926" s="106"/>
      <c r="AB926" s="281"/>
      <c r="AC926" s="282"/>
      <c r="AD926" s="273"/>
      <c r="AE926" s="110"/>
      <c r="AF926" s="99"/>
      <c r="AG926" s="110"/>
      <c r="AH926" s="427"/>
      <c r="AI926" s="112"/>
      <c r="AJ926" s="110"/>
      <c r="AK926" s="113"/>
      <c r="AL926" s="114"/>
      <c r="AM926" s="278"/>
      <c r="AN926" s="98"/>
      <c r="AO926" s="98"/>
      <c r="AP926" s="116"/>
      <c r="AQ926" s="117"/>
      <c r="AR926" s="116"/>
      <c r="AS926" s="98"/>
      <c r="AT926" s="98"/>
      <c r="AU926" s="98"/>
      <c r="AV926" s="98"/>
      <c r="AW926" s="98"/>
      <c r="AX926" s="98"/>
      <c r="AY926" s="98"/>
      <c r="AZ926" s="98"/>
      <c r="BA926" s="98"/>
      <c r="BB926" s="98"/>
      <c r="BC926" s="98"/>
      <c r="BD926" s="98"/>
      <c r="BE926" s="98"/>
      <c r="BF926" s="98"/>
      <c r="BG926" s="98"/>
      <c r="BH926" s="98"/>
      <c r="BI926" s="98"/>
      <c r="BJ926" s="98"/>
      <c r="BK926" s="98"/>
      <c r="BL926" s="98"/>
      <c r="BM926" s="98"/>
      <c r="BN926" s="98"/>
    </row>
    <row r="927">
      <c r="A927" s="485" t="b">
        <v>0</v>
      </c>
      <c r="B927" s="128"/>
      <c r="C927" s="129"/>
      <c r="D927" s="130"/>
      <c r="E927" s="131"/>
      <c r="F927" s="132"/>
      <c r="G927" s="132"/>
      <c r="H927" s="132"/>
      <c r="I927" s="132"/>
      <c r="J927" s="132"/>
      <c r="K927" s="130"/>
      <c r="L927" s="130"/>
      <c r="M927" s="130"/>
      <c r="N927" s="195"/>
      <c r="O927" s="369"/>
      <c r="P927" s="370"/>
      <c r="Q927" s="196"/>
      <c r="R927" s="197"/>
      <c r="S927" s="198"/>
      <c r="T927" s="199"/>
      <c r="U927" s="200"/>
      <c r="V927" s="201"/>
      <c r="W927" s="202"/>
      <c r="X927" s="202"/>
      <c r="Y927" s="143"/>
      <c r="Z927" s="367"/>
      <c r="AA927" s="140"/>
      <c r="AB927" s="420"/>
      <c r="AC927" s="421"/>
      <c r="AD927" s="206"/>
      <c r="AE927" s="144"/>
      <c r="AF927" s="133"/>
      <c r="AG927" s="144"/>
      <c r="AH927" s="430"/>
      <c r="AI927" s="146"/>
      <c r="AJ927" s="144"/>
      <c r="AK927" s="147"/>
      <c r="AL927" s="114"/>
      <c r="AM927" s="211"/>
      <c r="AN927" s="132"/>
      <c r="AO927" s="132"/>
      <c r="AP927" s="149"/>
      <c r="AQ927" s="150"/>
      <c r="AR927" s="149"/>
      <c r="AS927" s="132"/>
      <c r="AT927" s="132"/>
      <c r="AU927" s="132"/>
      <c r="AV927" s="132"/>
      <c r="AW927" s="132"/>
      <c r="AX927" s="132"/>
      <c r="AY927" s="132"/>
      <c r="AZ927" s="132"/>
      <c r="BA927" s="132"/>
      <c r="BB927" s="132"/>
      <c r="BC927" s="132"/>
      <c r="BD927" s="132"/>
      <c r="BE927" s="132"/>
      <c r="BF927" s="132"/>
      <c r="BG927" s="132"/>
      <c r="BH927" s="132"/>
      <c r="BI927" s="132"/>
      <c r="BJ927" s="132"/>
      <c r="BK927" s="132"/>
      <c r="BL927" s="132"/>
      <c r="BM927" s="132"/>
      <c r="BN927" s="132"/>
    </row>
    <row r="928">
      <c r="A928" s="484" t="b">
        <v>0</v>
      </c>
      <c r="B928" s="94"/>
      <c r="C928" s="95"/>
      <c r="D928" s="96"/>
      <c r="E928" s="97"/>
      <c r="F928" s="98"/>
      <c r="G928" s="98"/>
      <c r="H928" s="98"/>
      <c r="I928" s="98"/>
      <c r="J928" s="98"/>
      <c r="K928" s="96"/>
      <c r="L928" s="96"/>
      <c r="M928" s="96"/>
      <c r="N928" s="270"/>
      <c r="O928" s="369"/>
      <c r="P928" s="370"/>
      <c r="Q928" s="196"/>
      <c r="R928" s="197"/>
      <c r="S928" s="198"/>
      <c r="T928" s="199"/>
      <c r="U928" s="200"/>
      <c r="V928" s="201"/>
      <c r="W928" s="202"/>
      <c r="X928" s="202"/>
      <c r="Y928" s="109"/>
      <c r="Z928" s="280"/>
      <c r="AA928" s="106"/>
      <c r="AB928" s="281"/>
      <c r="AC928" s="282"/>
      <c r="AD928" s="273"/>
      <c r="AE928" s="110"/>
      <c r="AF928" s="99"/>
      <c r="AG928" s="110"/>
      <c r="AH928" s="427"/>
      <c r="AI928" s="112"/>
      <c r="AJ928" s="110"/>
      <c r="AK928" s="113"/>
      <c r="AL928" s="114"/>
      <c r="AM928" s="278"/>
      <c r="AN928" s="98"/>
      <c r="AO928" s="98"/>
      <c r="AP928" s="116"/>
      <c r="AQ928" s="117"/>
      <c r="AR928" s="116"/>
      <c r="AS928" s="98"/>
      <c r="AT928" s="98"/>
      <c r="AU928" s="98"/>
      <c r="AV928" s="98"/>
      <c r="AW928" s="98"/>
      <c r="AX928" s="98"/>
      <c r="AY928" s="98"/>
      <c r="AZ928" s="98"/>
      <c r="BA928" s="98"/>
      <c r="BB928" s="98"/>
      <c r="BC928" s="98"/>
      <c r="BD928" s="98"/>
      <c r="BE928" s="98"/>
      <c r="BF928" s="98"/>
      <c r="BG928" s="98"/>
      <c r="BH928" s="98"/>
      <c r="BI928" s="98"/>
      <c r="BJ928" s="98"/>
      <c r="BK928" s="98"/>
      <c r="BL928" s="98"/>
      <c r="BM928" s="98"/>
      <c r="BN928" s="98"/>
    </row>
    <row r="929">
      <c r="A929" s="485" t="b">
        <v>0</v>
      </c>
      <c r="B929" s="128"/>
      <c r="C929" s="129"/>
      <c r="D929" s="130"/>
      <c r="E929" s="131"/>
      <c r="F929" s="132"/>
      <c r="G929" s="132"/>
      <c r="H929" s="132"/>
      <c r="I929" s="132"/>
      <c r="J929" s="132"/>
      <c r="K929" s="130"/>
      <c r="L929" s="130"/>
      <c r="M929" s="130"/>
      <c r="N929" s="195"/>
      <c r="O929" s="369"/>
      <c r="P929" s="370"/>
      <c r="Q929" s="196"/>
      <c r="R929" s="197"/>
      <c r="S929" s="198"/>
      <c r="T929" s="199"/>
      <c r="U929" s="200"/>
      <c r="V929" s="201"/>
      <c r="W929" s="202"/>
      <c r="X929" s="202"/>
      <c r="Y929" s="143"/>
      <c r="Z929" s="367"/>
      <c r="AA929" s="140"/>
      <c r="AB929" s="420"/>
      <c r="AC929" s="421"/>
      <c r="AD929" s="206"/>
      <c r="AE929" s="144"/>
      <c r="AF929" s="133"/>
      <c r="AG929" s="144"/>
      <c r="AH929" s="430"/>
      <c r="AI929" s="146"/>
      <c r="AJ929" s="144"/>
      <c r="AK929" s="147"/>
      <c r="AL929" s="114"/>
      <c r="AM929" s="211"/>
      <c r="AN929" s="132"/>
      <c r="AO929" s="132"/>
      <c r="AP929" s="149"/>
      <c r="AQ929" s="150"/>
      <c r="AR929" s="149"/>
      <c r="AS929" s="132"/>
      <c r="AT929" s="132"/>
      <c r="AU929" s="132"/>
      <c r="AV929" s="132"/>
      <c r="AW929" s="132"/>
      <c r="AX929" s="132"/>
      <c r="AY929" s="132"/>
      <c r="AZ929" s="132"/>
      <c r="BA929" s="132"/>
      <c r="BB929" s="132"/>
      <c r="BC929" s="132"/>
      <c r="BD929" s="132"/>
      <c r="BE929" s="132"/>
      <c r="BF929" s="132"/>
      <c r="BG929" s="132"/>
      <c r="BH929" s="132"/>
      <c r="BI929" s="132"/>
      <c r="BJ929" s="132"/>
      <c r="BK929" s="132"/>
      <c r="BL929" s="132"/>
      <c r="BM929" s="132"/>
      <c r="BN929" s="132"/>
    </row>
    <row r="930">
      <c r="A930" s="484" t="b">
        <v>0</v>
      </c>
      <c r="B930" s="94"/>
      <c r="C930" s="95"/>
      <c r="D930" s="96"/>
      <c r="E930" s="97"/>
      <c r="F930" s="98"/>
      <c r="G930" s="98"/>
      <c r="H930" s="98"/>
      <c r="I930" s="98"/>
      <c r="J930" s="98"/>
      <c r="K930" s="96"/>
      <c r="L930" s="96"/>
      <c r="M930" s="96"/>
      <c r="N930" s="270"/>
      <c r="O930" s="369"/>
      <c r="P930" s="370"/>
      <c r="Q930" s="196"/>
      <c r="R930" s="197"/>
      <c r="S930" s="198"/>
      <c r="T930" s="199"/>
      <c r="U930" s="200"/>
      <c r="V930" s="201"/>
      <c r="W930" s="202"/>
      <c r="X930" s="202"/>
      <c r="Y930" s="109"/>
      <c r="Z930" s="280"/>
      <c r="AA930" s="106"/>
      <c r="AB930" s="281"/>
      <c r="AC930" s="282"/>
      <c r="AD930" s="273"/>
      <c r="AE930" s="110"/>
      <c r="AF930" s="99"/>
      <c r="AG930" s="110"/>
      <c r="AH930" s="427"/>
      <c r="AI930" s="112"/>
      <c r="AJ930" s="110"/>
      <c r="AK930" s="113"/>
      <c r="AL930" s="114"/>
      <c r="AM930" s="278"/>
      <c r="AN930" s="98"/>
      <c r="AO930" s="98"/>
      <c r="AP930" s="116"/>
      <c r="AQ930" s="117"/>
      <c r="AR930" s="116"/>
      <c r="AS930" s="98"/>
      <c r="AT930" s="98"/>
      <c r="AU930" s="98"/>
      <c r="AV930" s="98"/>
      <c r="AW930" s="98"/>
      <c r="AX930" s="98"/>
      <c r="AY930" s="98"/>
      <c r="AZ930" s="98"/>
      <c r="BA930" s="98"/>
      <c r="BB930" s="98"/>
      <c r="BC930" s="98"/>
      <c r="BD930" s="98"/>
      <c r="BE930" s="98"/>
      <c r="BF930" s="98"/>
      <c r="BG930" s="98"/>
      <c r="BH930" s="98"/>
      <c r="BI930" s="98"/>
      <c r="BJ930" s="98"/>
      <c r="BK930" s="98"/>
      <c r="BL930" s="98"/>
      <c r="BM930" s="98"/>
      <c r="BN930" s="98"/>
    </row>
    <row r="931">
      <c r="A931" s="485" t="b">
        <v>0</v>
      </c>
      <c r="B931" s="128"/>
      <c r="C931" s="129"/>
      <c r="D931" s="130"/>
      <c r="E931" s="131"/>
      <c r="F931" s="132"/>
      <c r="G931" s="132"/>
      <c r="H931" s="132"/>
      <c r="I931" s="132"/>
      <c r="J931" s="132"/>
      <c r="K931" s="130"/>
      <c r="L931" s="130"/>
      <c r="M931" s="130"/>
      <c r="N931" s="195"/>
      <c r="O931" s="369"/>
      <c r="P931" s="370"/>
      <c r="Q931" s="196"/>
      <c r="R931" s="197"/>
      <c r="S931" s="198"/>
      <c r="T931" s="199"/>
      <c r="U931" s="200"/>
      <c r="V931" s="201"/>
      <c r="W931" s="202"/>
      <c r="X931" s="202"/>
      <c r="Y931" s="143"/>
      <c r="Z931" s="367"/>
      <c r="AA931" s="140"/>
      <c r="AB931" s="420"/>
      <c r="AC931" s="421"/>
      <c r="AD931" s="206"/>
      <c r="AE931" s="144"/>
      <c r="AF931" s="133"/>
      <c r="AG931" s="144"/>
      <c r="AH931" s="430"/>
      <c r="AI931" s="146"/>
      <c r="AJ931" s="144"/>
      <c r="AK931" s="147"/>
      <c r="AL931" s="114"/>
      <c r="AM931" s="211"/>
      <c r="AN931" s="132"/>
      <c r="AO931" s="132"/>
      <c r="AP931" s="149"/>
      <c r="AQ931" s="150"/>
      <c r="AR931" s="149"/>
      <c r="AS931" s="132"/>
      <c r="AT931" s="132"/>
      <c r="AU931" s="132"/>
      <c r="AV931" s="132"/>
      <c r="AW931" s="132"/>
      <c r="AX931" s="132"/>
      <c r="AY931" s="132"/>
      <c r="AZ931" s="132"/>
      <c r="BA931" s="132"/>
      <c r="BB931" s="132"/>
      <c r="BC931" s="132"/>
      <c r="BD931" s="132"/>
      <c r="BE931" s="132"/>
      <c r="BF931" s="132"/>
      <c r="BG931" s="132"/>
      <c r="BH931" s="132"/>
      <c r="BI931" s="132"/>
      <c r="BJ931" s="132"/>
      <c r="BK931" s="132"/>
      <c r="BL931" s="132"/>
      <c r="BM931" s="132"/>
      <c r="BN931" s="132"/>
    </row>
    <row r="932">
      <c r="A932" s="484" t="b">
        <v>0</v>
      </c>
      <c r="B932" s="94"/>
      <c r="C932" s="95"/>
      <c r="D932" s="96"/>
      <c r="E932" s="97"/>
      <c r="F932" s="98"/>
      <c r="G932" s="98"/>
      <c r="H932" s="98"/>
      <c r="I932" s="98"/>
      <c r="J932" s="98"/>
      <c r="K932" s="96"/>
      <c r="L932" s="96"/>
      <c r="M932" s="96"/>
      <c r="N932" s="270"/>
      <c r="O932" s="369"/>
      <c r="P932" s="370"/>
      <c r="Q932" s="196"/>
      <c r="R932" s="197"/>
      <c r="S932" s="198"/>
      <c r="T932" s="199"/>
      <c r="U932" s="200"/>
      <c r="V932" s="201"/>
      <c r="W932" s="202"/>
      <c r="X932" s="202"/>
      <c r="Y932" s="109"/>
      <c r="Z932" s="280"/>
      <c r="AA932" s="106"/>
      <c r="AB932" s="281"/>
      <c r="AC932" s="282"/>
      <c r="AD932" s="273"/>
      <c r="AE932" s="110"/>
      <c r="AF932" s="99"/>
      <c r="AG932" s="110"/>
      <c r="AH932" s="427"/>
      <c r="AI932" s="112"/>
      <c r="AJ932" s="110"/>
      <c r="AK932" s="113"/>
      <c r="AL932" s="114"/>
      <c r="AM932" s="278"/>
      <c r="AN932" s="98"/>
      <c r="AO932" s="98"/>
      <c r="AP932" s="116"/>
      <c r="AQ932" s="117"/>
      <c r="AR932" s="116"/>
      <c r="AS932" s="98"/>
      <c r="AT932" s="98"/>
      <c r="AU932" s="98"/>
      <c r="AV932" s="98"/>
      <c r="AW932" s="98"/>
      <c r="AX932" s="98"/>
      <c r="AY932" s="98"/>
      <c r="AZ932" s="98"/>
      <c r="BA932" s="98"/>
      <c r="BB932" s="98"/>
      <c r="BC932" s="98"/>
      <c r="BD932" s="98"/>
      <c r="BE932" s="98"/>
      <c r="BF932" s="98"/>
      <c r="BG932" s="98"/>
      <c r="BH932" s="98"/>
      <c r="BI932" s="98"/>
      <c r="BJ932" s="98"/>
      <c r="BK932" s="98"/>
      <c r="BL932" s="98"/>
      <c r="BM932" s="98"/>
      <c r="BN932" s="98"/>
    </row>
    <row r="933">
      <c r="A933" s="485" t="b">
        <v>0</v>
      </c>
      <c r="B933" s="128"/>
      <c r="C933" s="129"/>
      <c r="D933" s="130"/>
      <c r="E933" s="131"/>
      <c r="F933" s="132"/>
      <c r="G933" s="132"/>
      <c r="H933" s="132"/>
      <c r="I933" s="132"/>
      <c r="J933" s="132"/>
      <c r="K933" s="130"/>
      <c r="L933" s="130"/>
      <c r="M933" s="130"/>
      <c r="N933" s="195"/>
      <c r="O933" s="369"/>
      <c r="P933" s="370"/>
      <c r="Q933" s="196"/>
      <c r="R933" s="197"/>
      <c r="S933" s="198"/>
      <c r="T933" s="199"/>
      <c r="U933" s="200"/>
      <c r="V933" s="201"/>
      <c r="W933" s="202"/>
      <c r="X933" s="202"/>
      <c r="Y933" s="143"/>
      <c r="Z933" s="367"/>
      <c r="AA933" s="140"/>
      <c r="AB933" s="420"/>
      <c r="AC933" s="421"/>
      <c r="AD933" s="206"/>
      <c r="AE933" s="144"/>
      <c r="AF933" s="133"/>
      <c r="AG933" s="144"/>
      <c r="AH933" s="430"/>
      <c r="AI933" s="146"/>
      <c r="AJ933" s="144"/>
      <c r="AK933" s="147"/>
      <c r="AL933" s="114"/>
      <c r="AM933" s="211"/>
      <c r="AN933" s="132"/>
      <c r="AO933" s="132"/>
      <c r="AP933" s="149"/>
      <c r="AQ933" s="150"/>
      <c r="AR933" s="149"/>
      <c r="AS933" s="132"/>
      <c r="AT933" s="132"/>
      <c r="AU933" s="132"/>
      <c r="AV933" s="132"/>
      <c r="AW933" s="132"/>
      <c r="AX933" s="132"/>
      <c r="AY933" s="132"/>
      <c r="AZ933" s="132"/>
      <c r="BA933" s="132"/>
      <c r="BB933" s="132"/>
      <c r="BC933" s="132"/>
      <c r="BD933" s="132"/>
      <c r="BE933" s="132"/>
      <c r="BF933" s="132"/>
      <c r="BG933" s="132"/>
      <c r="BH933" s="132"/>
      <c r="BI933" s="132"/>
      <c r="BJ933" s="132"/>
      <c r="BK933" s="132"/>
      <c r="BL933" s="132"/>
      <c r="BM933" s="132"/>
      <c r="BN933" s="132"/>
    </row>
    <row r="934">
      <c r="A934" s="484" t="b">
        <v>0</v>
      </c>
      <c r="B934" s="94"/>
      <c r="C934" s="95"/>
      <c r="D934" s="96"/>
      <c r="E934" s="97"/>
      <c r="F934" s="98"/>
      <c r="G934" s="98"/>
      <c r="H934" s="98"/>
      <c r="I934" s="98"/>
      <c r="J934" s="98"/>
      <c r="K934" s="96"/>
      <c r="L934" s="96"/>
      <c r="M934" s="96"/>
      <c r="N934" s="270"/>
      <c r="O934" s="369"/>
      <c r="P934" s="370"/>
      <c r="Q934" s="196"/>
      <c r="R934" s="197"/>
      <c r="S934" s="198"/>
      <c r="T934" s="199"/>
      <c r="U934" s="200"/>
      <c r="V934" s="201"/>
      <c r="W934" s="202"/>
      <c r="X934" s="202"/>
      <c r="Y934" s="109"/>
      <c r="Z934" s="280"/>
      <c r="AA934" s="106"/>
      <c r="AB934" s="281"/>
      <c r="AC934" s="282"/>
      <c r="AD934" s="273"/>
      <c r="AE934" s="110"/>
      <c r="AF934" s="99"/>
      <c r="AG934" s="110"/>
      <c r="AH934" s="427"/>
      <c r="AI934" s="112"/>
      <c r="AJ934" s="110"/>
      <c r="AK934" s="113"/>
      <c r="AL934" s="114"/>
      <c r="AM934" s="278"/>
      <c r="AN934" s="98"/>
      <c r="AO934" s="98"/>
      <c r="AP934" s="116"/>
      <c r="AQ934" s="117"/>
      <c r="AR934" s="116"/>
      <c r="AS934" s="98"/>
      <c r="AT934" s="98"/>
      <c r="AU934" s="98"/>
      <c r="AV934" s="98"/>
      <c r="AW934" s="98"/>
      <c r="AX934" s="98"/>
      <c r="AY934" s="98"/>
      <c r="AZ934" s="98"/>
      <c r="BA934" s="98"/>
      <c r="BB934" s="98"/>
      <c r="BC934" s="98"/>
      <c r="BD934" s="98"/>
      <c r="BE934" s="98"/>
      <c r="BF934" s="98"/>
      <c r="BG934" s="98"/>
      <c r="BH934" s="98"/>
      <c r="BI934" s="98"/>
      <c r="BJ934" s="98"/>
      <c r="BK934" s="98"/>
      <c r="BL934" s="98"/>
      <c r="BM934" s="98"/>
      <c r="BN934" s="98"/>
    </row>
    <row r="935">
      <c r="A935" s="485" t="b">
        <v>0</v>
      </c>
      <c r="B935" s="128"/>
      <c r="C935" s="129"/>
      <c r="D935" s="130"/>
      <c r="E935" s="131"/>
      <c r="F935" s="132"/>
      <c r="G935" s="132"/>
      <c r="H935" s="132"/>
      <c r="I935" s="132"/>
      <c r="J935" s="132"/>
      <c r="K935" s="130"/>
      <c r="L935" s="130"/>
      <c r="M935" s="130"/>
      <c r="N935" s="195"/>
      <c r="O935" s="369"/>
      <c r="P935" s="370"/>
      <c r="Q935" s="196"/>
      <c r="R935" s="197"/>
      <c r="S935" s="198"/>
      <c r="T935" s="199"/>
      <c r="U935" s="200"/>
      <c r="V935" s="201"/>
      <c r="W935" s="202"/>
      <c r="X935" s="202"/>
      <c r="Y935" s="143"/>
      <c r="Z935" s="367"/>
      <c r="AA935" s="140"/>
      <c r="AB935" s="420"/>
      <c r="AC935" s="421"/>
      <c r="AD935" s="206"/>
      <c r="AE935" s="144"/>
      <c r="AF935" s="133"/>
      <c r="AG935" s="144"/>
      <c r="AH935" s="430"/>
      <c r="AI935" s="146"/>
      <c r="AJ935" s="144"/>
      <c r="AK935" s="147"/>
      <c r="AL935" s="114"/>
      <c r="AM935" s="211"/>
      <c r="AN935" s="132"/>
      <c r="AO935" s="132"/>
      <c r="AP935" s="149"/>
      <c r="AQ935" s="150"/>
      <c r="AR935" s="149"/>
      <c r="AS935" s="132"/>
      <c r="AT935" s="132"/>
      <c r="AU935" s="132"/>
      <c r="AV935" s="132"/>
      <c r="AW935" s="132"/>
      <c r="AX935" s="132"/>
      <c r="AY935" s="132"/>
      <c r="AZ935" s="132"/>
      <c r="BA935" s="132"/>
      <c r="BB935" s="132"/>
      <c r="BC935" s="132"/>
      <c r="BD935" s="132"/>
      <c r="BE935" s="132"/>
      <c r="BF935" s="132"/>
      <c r="BG935" s="132"/>
      <c r="BH935" s="132"/>
      <c r="BI935" s="132"/>
      <c r="BJ935" s="132"/>
      <c r="BK935" s="132"/>
      <c r="BL935" s="132"/>
      <c r="BM935" s="132"/>
      <c r="BN935" s="132"/>
    </row>
    <row r="936">
      <c r="A936" s="484" t="b">
        <v>0</v>
      </c>
      <c r="B936" s="94"/>
      <c r="C936" s="95"/>
      <c r="D936" s="96"/>
      <c r="E936" s="97"/>
      <c r="F936" s="98"/>
      <c r="G936" s="98"/>
      <c r="H936" s="98"/>
      <c r="I936" s="98"/>
      <c r="J936" s="98"/>
      <c r="K936" s="96"/>
      <c r="L936" s="96"/>
      <c r="M936" s="96"/>
      <c r="N936" s="270"/>
      <c r="O936" s="369"/>
      <c r="P936" s="370"/>
      <c r="Q936" s="196"/>
      <c r="R936" s="197"/>
      <c r="S936" s="198"/>
      <c r="T936" s="199"/>
      <c r="U936" s="200"/>
      <c r="V936" s="201"/>
      <c r="W936" s="202"/>
      <c r="X936" s="202"/>
      <c r="Y936" s="109"/>
      <c r="Z936" s="280"/>
      <c r="AA936" s="106"/>
      <c r="AB936" s="281"/>
      <c r="AC936" s="282"/>
      <c r="AD936" s="273"/>
      <c r="AE936" s="110"/>
      <c r="AF936" s="99"/>
      <c r="AG936" s="110"/>
      <c r="AH936" s="427"/>
      <c r="AI936" s="112"/>
      <c r="AJ936" s="110"/>
      <c r="AK936" s="113"/>
      <c r="AL936" s="114"/>
      <c r="AM936" s="278"/>
      <c r="AN936" s="98"/>
      <c r="AO936" s="98"/>
      <c r="AP936" s="116"/>
      <c r="AQ936" s="117"/>
      <c r="AR936" s="116"/>
      <c r="AS936" s="98"/>
      <c r="AT936" s="98"/>
      <c r="AU936" s="98"/>
      <c r="AV936" s="98"/>
      <c r="AW936" s="98"/>
      <c r="AX936" s="98"/>
      <c r="AY936" s="98"/>
      <c r="AZ936" s="98"/>
      <c r="BA936" s="98"/>
      <c r="BB936" s="98"/>
      <c r="BC936" s="98"/>
      <c r="BD936" s="98"/>
      <c r="BE936" s="98"/>
      <c r="BF936" s="98"/>
      <c r="BG936" s="98"/>
      <c r="BH936" s="98"/>
      <c r="BI936" s="98"/>
      <c r="BJ936" s="98"/>
      <c r="BK936" s="98"/>
      <c r="BL936" s="98"/>
      <c r="BM936" s="98"/>
      <c r="BN936" s="98"/>
    </row>
    <row r="937">
      <c r="A937" s="485" t="b">
        <v>0</v>
      </c>
      <c r="B937" s="128"/>
      <c r="C937" s="129"/>
      <c r="D937" s="130"/>
      <c r="E937" s="131"/>
      <c r="F937" s="132"/>
      <c r="G937" s="132"/>
      <c r="H937" s="132"/>
      <c r="I937" s="132"/>
      <c r="J937" s="132"/>
      <c r="K937" s="130"/>
      <c r="L937" s="130"/>
      <c r="M937" s="130"/>
      <c r="N937" s="195"/>
      <c r="O937" s="369"/>
      <c r="P937" s="370"/>
      <c r="Q937" s="196"/>
      <c r="R937" s="197"/>
      <c r="S937" s="198"/>
      <c r="T937" s="199"/>
      <c r="U937" s="200"/>
      <c r="V937" s="201"/>
      <c r="W937" s="202"/>
      <c r="X937" s="202"/>
      <c r="Y937" s="143"/>
      <c r="Z937" s="367"/>
      <c r="AA937" s="140"/>
      <c r="AB937" s="420"/>
      <c r="AC937" s="421"/>
      <c r="AD937" s="206"/>
      <c r="AE937" s="144"/>
      <c r="AF937" s="133"/>
      <c r="AG937" s="144"/>
      <c r="AH937" s="430"/>
      <c r="AI937" s="146"/>
      <c r="AJ937" s="144"/>
      <c r="AK937" s="147"/>
      <c r="AL937" s="114"/>
      <c r="AM937" s="211"/>
      <c r="AN937" s="132"/>
      <c r="AO937" s="132"/>
      <c r="AP937" s="149"/>
      <c r="AQ937" s="150"/>
      <c r="AR937" s="149"/>
      <c r="AS937" s="132"/>
      <c r="AT937" s="132"/>
      <c r="AU937" s="132"/>
      <c r="AV937" s="132"/>
      <c r="AW937" s="132"/>
      <c r="AX937" s="132"/>
      <c r="AY937" s="132"/>
      <c r="AZ937" s="132"/>
      <c r="BA937" s="132"/>
      <c r="BB937" s="132"/>
      <c r="BC937" s="132"/>
      <c r="BD937" s="132"/>
      <c r="BE937" s="132"/>
      <c r="BF937" s="132"/>
      <c r="BG937" s="132"/>
      <c r="BH937" s="132"/>
      <c r="BI937" s="132"/>
      <c r="BJ937" s="132"/>
      <c r="BK937" s="132"/>
      <c r="BL937" s="132"/>
      <c r="BM937" s="132"/>
      <c r="BN937" s="132"/>
    </row>
    <row r="938">
      <c r="A938" s="484" t="b">
        <v>0</v>
      </c>
      <c r="B938" s="94"/>
      <c r="C938" s="95"/>
      <c r="D938" s="96"/>
      <c r="E938" s="97"/>
      <c r="F938" s="98"/>
      <c r="G938" s="98"/>
      <c r="H938" s="98"/>
      <c r="I938" s="98"/>
      <c r="J938" s="98"/>
      <c r="K938" s="96"/>
      <c r="L938" s="96"/>
      <c r="M938" s="96"/>
      <c r="N938" s="270"/>
      <c r="O938" s="369"/>
      <c r="P938" s="370"/>
      <c r="Q938" s="196"/>
      <c r="R938" s="197"/>
      <c r="S938" s="198"/>
      <c r="T938" s="199"/>
      <c r="U938" s="200"/>
      <c r="V938" s="201"/>
      <c r="W938" s="202"/>
      <c r="X938" s="202"/>
      <c r="Y938" s="109"/>
      <c r="Z938" s="280"/>
      <c r="AA938" s="106"/>
      <c r="AB938" s="281"/>
      <c r="AC938" s="282"/>
      <c r="AD938" s="273"/>
      <c r="AE938" s="110"/>
      <c r="AF938" s="99"/>
      <c r="AG938" s="110"/>
      <c r="AH938" s="427"/>
      <c r="AI938" s="112"/>
      <c r="AJ938" s="110"/>
      <c r="AK938" s="113"/>
      <c r="AL938" s="114"/>
      <c r="AM938" s="278"/>
      <c r="AN938" s="98"/>
      <c r="AO938" s="98"/>
      <c r="AP938" s="116"/>
      <c r="AQ938" s="117"/>
      <c r="AR938" s="116"/>
      <c r="AS938" s="98"/>
      <c r="AT938" s="98"/>
      <c r="AU938" s="98"/>
      <c r="AV938" s="98"/>
      <c r="AW938" s="98"/>
      <c r="AX938" s="98"/>
      <c r="AY938" s="98"/>
      <c r="AZ938" s="98"/>
      <c r="BA938" s="98"/>
      <c r="BB938" s="98"/>
      <c r="BC938" s="98"/>
      <c r="BD938" s="98"/>
      <c r="BE938" s="98"/>
      <c r="BF938" s="98"/>
      <c r="BG938" s="98"/>
      <c r="BH938" s="98"/>
      <c r="BI938" s="98"/>
      <c r="BJ938" s="98"/>
      <c r="BK938" s="98"/>
      <c r="BL938" s="98"/>
      <c r="BM938" s="98"/>
      <c r="BN938" s="98"/>
    </row>
    <row r="939">
      <c r="A939" s="485" t="b">
        <v>0</v>
      </c>
      <c r="B939" s="128"/>
      <c r="C939" s="129"/>
      <c r="D939" s="130"/>
      <c r="E939" s="131"/>
      <c r="F939" s="132"/>
      <c r="G939" s="132"/>
      <c r="H939" s="132"/>
      <c r="I939" s="132"/>
      <c r="J939" s="132"/>
      <c r="K939" s="130"/>
      <c r="L939" s="130"/>
      <c r="M939" s="130"/>
      <c r="N939" s="195"/>
      <c r="O939" s="369"/>
      <c r="P939" s="370"/>
      <c r="Q939" s="196"/>
      <c r="R939" s="197"/>
      <c r="S939" s="198"/>
      <c r="T939" s="199"/>
      <c r="U939" s="200"/>
      <c r="V939" s="201"/>
      <c r="W939" s="202"/>
      <c r="X939" s="202"/>
      <c r="Y939" s="143"/>
      <c r="Z939" s="367"/>
      <c r="AA939" s="140"/>
      <c r="AB939" s="420"/>
      <c r="AC939" s="421"/>
      <c r="AD939" s="206"/>
      <c r="AE939" s="144"/>
      <c r="AF939" s="133"/>
      <c r="AG939" s="144"/>
      <c r="AH939" s="430"/>
      <c r="AI939" s="146"/>
      <c r="AJ939" s="144"/>
      <c r="AK939" s="147"/>
      <c r="AL939" s="114"/>
      <c r="AM939" s="211"/>
      <c r="AN939" s="132"/>
      <c r="AO939" s="132"/>
      <c r="AP939" s="149"/>
      <c r="AQ939" s="150"/>
      <c r="AR939" s="149"/>
      <c r="AS939" s="132"/>
      <c r="AT939" s="132"/>
      <c r="AU939" s="132"/>
      <c r="AV939" s="132"/>
      <c r="AW939" s="132"/>
      <c r="AX939" s="132"/>
      <c r="AY939" s="132"/>
      <c r="AZ939" s="132"/>
      <c r="BA939" s="132"/>
      <c r="BB939" s="132"/>
      <c r="BC939" s="132"/>
      <c r="BD939" s="132"/>
      <c r="BE939" s="132"/>
      <c r="BF939" s="132"/>
      <c r="BG939" s="132"/>
      <c r="BH939" s="132"/>
      <c r="BI939" s="132"/>
      <c r="BJ939" s="132"/>
      <c r="BK939" s="132"/>
      <c r="BL939" s="132"/>
      <c r="BM939" s="132"/>
      <c r="BN939" s="132"/>
    </row>
    <row r="940">
      <c r="A940" s="484" t="b">
        <v>0</v>
      </c>
      <c r="B940" s="94"/>
      <c r="C940" s="95"/>
      <c r="D940" s="96"/>
      <c r="E940" s="97"/>
      <c r="F940" s="98"/>
      <c r="G940" s="98"/>
      <c r="H940" s="98"/>
      <c r="I940" s="98"/>
      <c r="J940" s="98"/>
      <c r="K940" s="96"/>
      <c r="L940" s="96"/>
      <c r="M940" s="96"/>
      <c r="N940" s="270"/>
      <c r="O940" s="369"/>
      <c r="P940" s="370"/>
      <c r="Q940" s="196"/>
      <c r="R940" s="197"/>
      <c r="S940" s="198"/>
      <c r="T940" s="199"/>
      <c r="U940" s="200"/>
      <c r="V940" s="201"/>
      <c r="W940" s="202"/>
      <c r="X940" s="202"/>
      <c r="Y940" s="109"/>
      <c r="Z940" s="280"/>
      <c r="AA940" s="106"/>
      <c r="AB940" s="281"/>
      <c r="AC940" s="282"/>
      <c r="AD940" s="273"/>
      <c r="AE940" s="110"/>
      <c r="AF940" s="99"/>
      <c r="AG940" s="110"/>
      <c r="AH940" s="427"/>
      <c r="AI940" s="112"/>
      <c r="AJ940" s="110"/>
      <c r="AK940" s="113"/>
      <c r="AL940" s="114"/>
      <c r="AM940" s="278"/>
      <c r="AN940" s="98"/>
      <c r="AO940" s="98"/>
      <c r="AP940" s="116"/>
      <c r="AQ940" s="117"/>
      <c r="AR940" s="116"/>
      <c r="AS940" s="98"/>
      <c r="AT940" s="98"/>
      <c r="AU940" s="98"/>
      <c r="AV940" s="98"/>
      <c r="AW940" s="98"/>
      <c r="AX940" s="98"/>
      <c r="AY940" s="98"/>
      <c r="AZ940" s="98"/>
      <c r="BA940" s="98"/>
      <c r="BB940" s="98"/>
      <c r="BC940" s="98"/>
      <c r="BD940" s="98"/>
      <c r="BE940" s="98"/>
      <c r="BF940" s="98"/>
      <c r="BG940" s="98"/>
      <c r="BH940" s="98"/>
      <c r="BI940" s="98"/>
      <c r="BJ940" s="98"/>
      <c r="BK940" s="98"/>
      <c r="BL940" s="98"/>
      <c r="BM940" s="98"/>
      <c r="BN940" s="98"/>
    </row>
    <row r="941">
      <c r="A941" s="485" t="b">
        <v>0</v>
      </c>
      <c r="B941" s="128"/>
      <c r="C941" s="129"/>
      <c r="D941" s="130"/>
      <c r="E941" s="131"/>
      <c r="F941" s="132"/>
      <c r="G941" s="132"/>
      <c r="H941" s="132"/>
      <c r="I941" s="132"/>
      <c r="J941" s="132"/>
      <c r="K941" s="130"/>
      <c r="L941" s="130"/>
      <c r="M941" s="130"/>
      <c r="N941" s="195"/>
      <c r="O941" s="369"/>
      <c r="P941" s="370"/>
      <c r="Q941" s="196"/>
      <c r="R941" s="197"/>
      <c r="S941" s="198"/>
      <c r="T941" s="199"/>
      <c r="U941" s="200"/>
      <c r="V941" s="201"/>
      <c r="W941" s="202"/>
      <c r="X941" s="202"/>
      <c r="Y941" s="143"/>
      <c r="Z941" s="367"/>
      <c r="AA941" s="140"/>
      <c r="AB941" s="420"/>
      <c r="AC941" s="421"/>
      <c r="AD941" s="206"/>
      <c r="AE941" s="144"/>
      <c r="AF941" s="133"/>
      <c r="AG941" s="144"/>
      <c r="AH941" s="430"/>
      <c r="AI941" s="146"/>
      <c r="AJ941" s="144"/>
      <c r="AK941" s="147"/>
      <c r="AL941" s="114"/>
      <c r="AM941" s="211"/>
      <c r="AN941" s="132"/>
      <c r="AO941" s="132"/>
      <c r="AP941" s="149"/>
      <c r="AQ941" s="150"/>
      <c r="AR941" s="149"/>
      <c r="AS941" s="132"/>
      <c r="AT941" s="132"/>
      <c r="AU941" s="132"/>
      <c r="AV941" s="132"/>
      <c r="AW941" s="132"/>
      <c r="AX941" s="132"/>
      <c r="AY941" s="132"/>
      <c r="AZ941" s="132"/>
      <c r="BA941" s="132"/>
      <c r="BB941" s="132"/>
      <c r="BC941" s="132"/>
      <c r="BD941" s="132"/>
      <c r="BE941" s="132"/>
      <c r="BF941" s="132"/>
      <c r="BG941" s="132"/>
      <c r="BH941" s="132"/>
      <c r="BI941" s="132"/>
      <c r="BJ941" s="132"/>
      <c r="BK941" s="132"/>
      <c r="BL941" s="132"/>
      <c r="BM941" s="132"/>
      <c r="BN941" s="132"/>
    </row>
    <row r="942">
      <c r="A942" s="484" t="b">
        <v>0</v>
      </c>
      <c r="B942" s="94"/>
      <c r="C942" s="95"/>
      <c r="D942" s="96"/>
      <c r="E942" s="97"/>
      <c r="F942" s="98"/>
      <c r="G942" s="98"/>
      <c r="H942" s="98"/>
      <c r="I942" s="98"/>
      <c r="J942" s="98"/>
      <c r="K942" s="96"/>
      <c r="L942" s="96"/>
      <c r="M942" s="96"/>
      <c r="N942" s="270"/>
      <c r="O942" s="369"/>
      <c r="P942" s="370"/>
      <c r="Q942" s="196"/>
      <c r="R942" s="197"/>
      <c r="S942" s="198"/>
      <c r="T942" s="199"/>
      <c r="U942" s="200"/>
      <c r="V942" s="201"/>
      <c r="W942" s="202"/>
      <c r="X942" s="202"/>
      <c r="Y942" s="109"/>
      <c r="Z942" s="280"/>
      <c r="AA942" s="106"/>
      <c r="AB942" s="281"/>
      <c r="AC942" s="282"/>
      <c r="AD942" s="273"/>
      <c r="AE942" s="110"/>
      <c r="AF942" s="99"/>
      <c r="AG942" s="110"/>
      <c r="AH942" s="427"/>
      <c r="AI942" s="112"/>
      <c r="AJ942" s="110"/>
      <c r="AK942" s="113"/>
      <c r="AL942" s="114"/>
      <c r="AM942" s="278"/>
      <c r="AN942" s="98"/>
      <c r="AO942" s="98"/>
      <c r="AP942" s="116"/>
      <c r="AQ942" s="117"/>
      <c r="AR942" s="116"/>
      <c r="AS942" s="98"/>
      <c r="AT942" s="98"/>
      <c r="AU942" s="98"/>
      <c r="AV942" s="98"/>
      <c r="AW942" s="98"/>
      <c r="AX942" s="98"/>
      <c r="AY942" s="98"/>
      <c r="AZ942" s="98"/>
      <c r="BA942" s="98"/>
      <c r="BB942" s="98"/>
      <c r="BC942" s="98"/>
      <c r="BD942" s="98"/>
      <c r="BE942" s="98"/>
      <c r="BF942" s="98"/>
      <c r="BG942" s="98"/>
      <c r="BH942" s="98"/>
      <c r="BI942" s="98"/>
      <c r="BJ942" s="98"/>
      <c r="BK942" s="98"/>
      <c r="BL942" s="98"/>
      <c r="BM942" s="98"/>
      <c r="BN942" s="98"/>
    </row>
    <row r="943">
      <c r="A943" s="485" t="b">
        <v>0</v>
      </c>
      <c r="B943" s="128"/>
      <c r="C943" s="129"/>
      <c r="D943" s="130"/>
      <c r="E943" s="131"/>
      <c r="F943" s="132"/>
      <c r="G943" s="132"/>
      <c r="H943" s="132"/>
      <c r="I943" s="132"/>
      <c r="J943" s="132"/>
      <c r="K943" s="130"/>
      <c r="L943" s="130"/>
      <c r="M943" s="130"/>
      <c r="N943" s="195"/>
      <c r="O943" s="369"/>
      <c r="P943" s="370"/>
      <c r="Q943" s="196"/>
      <c r="R943" s="197"/>
      <c r="S943" s="198"/>
      <c r="T943" s="199"/>
      <c r="U943" s="200"/>
      <c r="V943" s="201"/>
      <c r="W943" s="202"/>
      <c r="X943" s="202"/>
      <c r="Y943" s="143"/>
      <c r="Z943" s="367"/>
      <c r="AA943" s="140"/>
      <c r="AB943" s="420"/>
      <c r="AC943" s="421"/>
      <c r="AD943" s="206"/>
      <c r="AE943" s="144"/>
      <c r="AF943" s="133"/>
      <c r="AG943" s="144"/>
      <c r="AH943" s="430"/>
      <c r="AI943" s="146"/>
      <c r="AJ943" s="144"/>
      <c r="AK943" s="147"/>
      <c r="AL943" s="114"/>
      <c r="AM943" s="211"/>
      <c r="AN943" s="132"/>
      <c r="AO943" s="132"/>
      <c r="AP943" s="149"/>
      <c r="AQ943" s="150"/>
      <c r="AR943" s="149"/>
      <c r="AS943" s="132"/>
      <c r="AT943" s="132"/>
      <c r="AU943" s="132"/>
      <c r="AV943" s="132"/>
      <c r="AW943" s="132"/>
      <c r="AX943" s="132"/>
      <c r="AY943" s="132"/>
      <c r="AZ943" s="132"/>
      <c r="BA943" s="132"/>
      <c r="BB943" s="132"/>
      <c r="BC943" s="132"/>
      <c r="BD943" s="132"/>
      <c r="BE943" s="132"/>
      <c r="BF943" s="132"/>
      <c r="BG943" s="132"/>
      <c r="BH943" s="132"/>
      <c r="BI943" s="132"/>
      <c r="BJ943" s="132"/>
      <c r="BK943" s="132"/>
      <c r="BL943" s="132"/>
      <c r="BM943" s="132"/>
      <c r="BN943" s="132"/>
    </row>
    <row r="944">
      <c r="A944" s="484" t="b">
        <v>0</v>
      </c>
      <c r="B944" s="94"/>
      <c r="C944" s="95"/>
      <c r="D944" s="96"/>
      <c r="E944" s="97"/>
      <c r="F944" s="98"/>
      <c r="G944" s="98"/>
      <c r="H944" s="98"/>
      <c r="I944" s="98"/>
      <c r="J944" s="98"/>
      <c r="K944" s="96"/>
      <c r="L944" s="96"/>
      <c r="M944" s="96"/>
      <c r="N944" s="270"/>
      <c r="O944" s="369"/>
      <c r="P944" s="370"/>
      <c r="Q944" s="196"/>
      <c r="R944" s="197"/>
      <c r="S944" s="198"/>
      <c r="T944" s="199"/>
      <c r="U944" s="200"/>
      <c r="V944" s="201"/>
      <c r="W944" s="202"/>
      <c r="X944" s="202"/>
      <c r="Y944" s="109"/>
      <c r="Z944" s="280"/>
      <c r="AA944" s="106"/>
      <c r="AB944" s="281"/>
      <c r="AC944" s="282"/>
      <c r="AD944" s="273"/>
      <c r="AE944" s="110"/>
      <c r="AF944" s="99"/>
      <c r="AG944" s="110"/>
      <c r="AH944" s="427"/>
      <c r="AI944" s="112"/>
      <c r="AJ944" s="110"/>
      <c r="AK944" s="113"/>
      <c r="AL944" s="114"/>
      <c r="AM944" s="278"/>
      <c r="AN944" s="98"/>
      <c r="AO944" s="98"/>
      <c r="AP944" s="116"/>
      <c r="AQ944" s="117"/>
      <c r="AR944" s="116"/>
      <c r="AS944" s="98"/>
      <c r="AT944" s="98"/>
      <c r="AU944" s="98"/>
      <c r="AV944" s="98"/>
      <c r="AW944" s="98"/>
      <c r="AX944" s="98"/>
      <c r="AY944" s="98"/>
      <c r="AZ944" s="98"/>
      <c r="BA944" s="98"/>
      <c r="BB944" s="98"/>
      <c r="BC944" s="98"/>
      <c r="BD944" s="98"/>
      <c r="BE944" s="98"/>
      <c r="BF944" s="98"/>
      <c r="BG944" s="98"/>
      <c r="BH944" s="98"/>
      <c r="BI944" s="98"/>
      <c r="BJ944" s="98"/>
      <c r="BK944" s="98"/>
      <c r="BL944" s="98"/>
      <c r="BM944" s="98"/>
      <c r="BN944" s="98"/>
    </row>
    <row r="945">
      <c r="A945" s="485" t="b">
        <v>0</v>
      </c>
      <c r="B945" s="128"/>
      <c r="C945" s="129"/>
      <c r="D945" s="130"/>
      <c r="E945" s="131"/>
      <c r="F945" s="132"/>
      <c r="G945" s="132"/>
      <c r="H945" s="132"/>
      <c r="I945" s="132"/>
      <c r="J945" s="132"/>
      <c r="K945" s="130"/>
      <c r="L945" s="130"/>
      <c r="M945" s="130"/>
      <c r="N945" s="195"/>
      <c r="O945" s="369"/>
      <c r="P945" s="370"/>
      <c r="Q945" s="196"/>
      <c r="R945" s="197"/>
      <c r="S945" s="198"/>
      <c r="T945" s="199"/>
      <c r="U945" s="200"/>
      <c r="V945" s="201"/>
      <c r="W945" s="202"/>
      <c r="X945" s="202"/>
      <c r="Y945" s="143"/>
      <c r="Z945" s="367"/>
      <c r="AA945" s="140"/>
      <c r="AB945" s="420"/>
      <c r="AC945" s="421"/>
      <c r="AD945" s="206"/>
      <c r="AE945" s="144"/>
      <c r="AF945" s="133"/>
      <c r="AG945" s="144"/>
      <c r="AH945" s="430"/>
      <c r="AI945" s="146"/>
      <c r="AJ945" s="144"/>
      <c r="AK945" s="147"/>
      <c r="AL945" s="114"/>
      <c r="AM945" s="211"/>
      <c r="AN945" s="132"/>
      <c r="AO945" s="132"/>
      <c r="AP945" s="149"/>
      <c r="AQ945" s="150"/>
      <c r="AR945" s="149"/>
      <c r="AS945" s="132"/>
      <c r="AT945" s="132"/>
      <c r="AU945" s="132"/>
      <c r="AV945" s="132"/>
      <c r="AW945" s="132"/>
      <c r="AX945" s="132"/>
      <c r="AY945" s="132"/>
      <c r="AZ945" s="132"/>
      <c r="BA945" s="132"/>
      <c r="BB945" s="132"/>
      <c r="BC945" s="132"/>
      <c r="BD945" s="132"/>
      <c r="BE945" s="132"/>
      <c r="BF945" s="132"/>
      <c r="BG945" s="132"/>
      <c r="BH945" s="132"/>
      <c r="BI945" s="132"/>
      <c r="BJ945" s="132"/>
      <c r="BK945" s="132"/>
      <c r="BL945" s="132"/>
      <c r="BM945" s="132"/>
      <c r="BN945" s="132"/>
    </row>
    <row r="946">
      <c r="A946" s="484" t="b">
        <v>0</v>
      </c>
      <c r="B946" s="94"/>
      <c r="C946" s="95"/>
      <c r="D946" s="96"/>
      <c r="E946" s="97"/>
      <c r="F946" s="98"/>
      <c r="G946" s="98"/>
      <c r="H946" s="98"/>
      <c r="I946" s="98"/>
      <c r="J946" s="98"/>
      <c r="K946" s="96"/>
      <c r="L946" s="96"/>
      <c r="M946" s="96"/>
      <c r="N946" s="270"/>
      <c r="O946" s="369"/>
      <c r="P946" s="370"/>
      <c r="Q946" s="196"/>
      <c r="R946" s="197"/>
      <c r="S946" s="198"/>
      <c r="T946" s="199"/>
      <c r="U946" s="200"/>
      <c r="V946" s="201"/>
      <c r="W946" s="202"/>
      <c r="X946" s="202"/>
      <c r="Y946" s="109"/>
      <c r="Z946" s="280"/>
      <c r="AA946" s="106"/>
      <c r="AB946" s="281"/>
      <c r="AC946" s="282"/>
      <c r="AD946" s="273"/>
      <c r="AE946" s="110"/>
      <c r="AF946" s="99"/>
      <c r="AG946" s="110"/>
      <c r="AH946" s="427"/>
      <c r="AI946" s="112"/>
      <c r="AJ946" s="110"/>
      <c r="AK946" s="113"/>
      <c r="AL946" s="114"/>
      <c r="AM946" s="278"/>
      <c r="AN946" s="98"/>
      <c r="AO946" s="98"/>
      <c r="AP946" s="116"/>
      <c r="AQ946" s="117"/>
      <c r="AR946" s="116"/>
      <c r="AS946" s="98"/>
      <c r="AT946" s="98"/>
      <c r="AU946" s="98"/>
      <c r="AV946" s="98"/>
      <c r="AW946" s="98"/>
      <c r="AX946" s="98"/>
      <c r="AY946" s="98"/>
      <c r="AZ946" s="98"/>
      <c r="BA946" s="98"/>
      <c r="BB946" s="98"/>
      <c r="BC946" s="98"/>
      <c r="BD946" s="98"/>
      <c r="BE946" s="98"/>
      <c r="BF946" s="98"/>
      <c r="BG946" s="98"/>
      <c r="BH946" s="98"/>
      <c r="BI946" s="98"/>
      <c r="BJ946" s="98"/>
      <c r="BK946" s="98"/>
      <c r="BL946" s="98"/>
      <c r="BM946" s="98"/>
      <c r="BN946" s="98"/>
    </row>
    <row r="947">
      <c r="A947" s="485" t="b">
        <v>0</v>
      </c>
      <c r="B947" s="128"/>
      <c r="C947" s="129"/>
      <c r="D947" s="130"/>
      <c r="E947" s="131"/>
      <c r="F947" s="132"/>
      <c r="G947" s="132"/>
      <c r="H947" s="132"/>
      <c r="I947" s="132"/>
      <c r="J947" s="132"/>
      <c r="K947" s="130"/>
      <c r="L947" s="130"/>
      <c r="M947" s="130"/>
      <c r="N947" s="195"/>
      <c r="O947" s="369"/>
      <c r="P947" s="370"/>
      <c r="Q947" s="196"/>
      <c r="R947" s="197"/>
      <c r="S947" s="198"/>
      <c r="T947" s="199"/>
      <c r="U947" s="200"/>
      <c r="V947" s="201"/>
      <c r="W947" s="202"/>
      <c r="X947" s="202"/>
      <c r="Y947" s="143"/>
      <c r="Z947" s="367"/>
      <c r="AA947" s="140"/>
      <c r="AB947" s="420"/>
      <c r="AC947" s="421"/>
      <c r="AD947" s="206"/>
      <c r="AE947" s="144"/>
      <c r="AF947" s="133"/>
      <c r="AG947" s="144"/>
      <c r="AH947" s="430"/>
      <c r="AI947" s="146"/>
      <c r="AJ947" s="144"/>
      <c r="AK947" s="147"/>
      <c r="AL947" s="114"/>
      <c r="AM947" s="211"/>
      <c r="AN947" s="132"/>
      <c r="AO947" s="132"/>
      <c r="AP947" s="149"/>
      <c r="AQ947" s="150"/>
      <c r="AR947" s="149"/>
      <c r="AS947" s="132"/>
      <c r="AT947" s="132"/>
      <c r="AU947" s="132"/>
      <c r="AV947" s="132"/>
      <c r="AW947" s="132"/>
      <c r="AX947" s="132"/>
      <c r="AY947" s="132"/>
      <c r="AZ947" s="132"/>
      <c r="BA947" s="132"/>
      <c r="BB947" s="132"/>
      <c r="BC947" s="132"/>
      <c r="BD947" s="132"/>
      <c r="BE947" s="132"/>
      <c r="BF947" s="132"/>
      <c r="BG947" s="132"/>
      <c r="BH947" s="132"/>
      <c r="BI947" s="132"/>
      <c r="BJ947" s="132"/>
      <c r="BK947" s="132"/>
      <c r="BL947" s="132"/>
      <c r="BM947" s="132"/>
      <c r="BN947" s="132"/>
    </row>
    <row r="948">
      <c r="A948" s="484" t="b">
        <v>0</v>
      </c>
      <c r="B948" s="94"/>
      <c r="C948" s="95"/>
      <c r="D948" s="96"/>
      <c r="E948" s="97"/>
      <c r="F948" s="98"/>
      <c r="G948" s="98"/>
      <c r="H948" s="98"/>
      <c r="I948" s="98"/>
      <c r="J948" s="98"/>
      <c r="K948" s="96"/>
      <c r="L948" s="96"/>
      <c r="M948" s="96"/>
      <c r="N948" s="270"/>
      <c r="O948" s="369"/>
      <c r="P948" s="370"/>
      <c r="Q948" s="196"/>
      <c r="R948" s="197"/>
      <c r="S948" s="198"/>
      <c r="T948" s="199"/>
      <c r="U948" s="200"/>
      <c r="V948" s="201"/>
      <c r="W948" s="202"/>
      <c r="X948" s="202"/>
      <c r="Y948" s="109"/>
      <c r="Z948" s="280"/>
      <c r="AA948" s="106"/>
      <c r="AB948" s="281"/>
      <c r="AC948" s="282"/>
      <c r="AD948" s="273"/>
      <c r="AE948" s="110"/>
      <c r="AF948" s="99"/>
      <c r="AG948" s="110"/>
      <c r="AH948" s="427"/>
      <c r="AI948" s="112"/>
      <c r="AJ948" s="110"/>
      <c r="AK948" s="113"/>
      <c r="AL948" s="114"/>
      <c r="AM948" s="278"/>
      <c r="AN948" s="98"/>
      <c r="AO948" s="98"/>
      <c r="AP948" s="116"/>
      <c r="AQ948" s="117"/>
      <c r="AR948" s="116"/>
      <c r="AS948" s="98"/>
      <c r="AT948" s="98"/>
      <c r="AU948" s="98"/>
      <c r="AV948" s="98"/>
      <c r="AW948" s="98"/>
      <c r="AX948" s="98"/>
      <c r="AY948" s="98"/>
      <c r="AZ948" s="98"/>
      <c r="BA948" s="98"/>
      <c r="BB948" s="98"/>
      <c r="BC948" s="98"/>
      <c r="BD948" s="98"/>
      <c r="BE948" s="98"/>
      <c r="BF948" s="98"/>
      <c r="BG948" s="98"/>
      <c r="BH948" s="98"/>
      <c r="BI948" s="98"/>
      <c r="BJ948" s="98"/>
      <c r="BK948" s="98"/>
      <c r="BL948" s="98"/>
      <c r="BM948" s="98"/>
      <c r="BN948" s="98"/>
    </row>
    <row r="949">
      <c r="A949" s="485" t="b">
        <v>0</v>
      </c>
      <c r="B949" s="128"/>
      <c r="C949" s="129"/>
      <c r="D949" s="130"/>
      <c r="E949" s="131"/>
      <c r="F949" s="132"/>
      <c r="G949" s="132"/>
      <c r="H949" s="132"/>
      <c r="I949" s="132"/>
      <c r="J949" s="132"/>
      <c r="K949" s="130"/>
      <c r="L949" s="130"/>
      <c r="M949" s="130"/>
      <c r="N949" s="195"/>
      <c r="O949" s="369"/>
      <c r="P949" s="370"/>
      <c r="Q949" s="196"/>
      <c r="R949" s="197"/>
      <c r="S949" s="198"/>
      <c r="T949" s="199"/>
      <c r="U949" s="200"/>
      <c r="V949" s="201"/>
      <c r="W949" s="202"/>
      <c r="X949" s="202"/>
      <c r="Y949" s="143"/>
      <c r="Z949" s="367"/>
      <c r="AA949" s="140"/>
      <c r="AB949" s="420"/>
      <c r="AC949" s="421"/>
      <c r="AD949" s="206"/>
      <c r="AE949" s="144"/>
      <c r="AF949" s="133"/>
      <c r="AG949" s="144"/>
      <c r="AH949" s="430"/>
      <c r="AI949" s="146"/>
      <c r="AJ949" s="144"/>
      <c r="AK949" s="147"/>
      <c r="AL949" s="114"/>
      <c r="AM949" s="211"/>
      <c r="AN949" s="132"/>
      <c r="AO949" s="132"/>
      <c r="AP949" s="149"/>
      <c r="AQ949" s="150"/>
      <c r="AR949" s="149"/>
      <c r="AS949" s="132"/>
      <c r="AT949" s="132"/>
      <c r="AU949" s="132"/>
      <c r="AV949" s="132"/>
      <c r="AW949" s="132"/>
      <c r="AX949" s="132"/>
      <c r="AY949" s="132"/>
      <c r="AZ949" s="132"/>
      <c r="BA949" s="132"/>
      <c r="BB949" s="132"/>
      <c r="BC949" s="132"/>
      <c r="BD949" s="132"/>
      <c r="BE949" s="132"/>
      <c r="BF949" s="132"/>
      <c r="BG949" s="132"/>
      <c r="BH949" s="132"/>
      <c r="BI949" s="132"/>
      <c r="BJ949" s="132"/>
      <c r="BK949" s="132"/>
      <c r="BL949" s="132"/>
      <c r="BM949" s="132"/>
      <c r="BN949" s="132"/>
    </row>
    <row r="950">
      <c r="A950" s="484" t="b">
        <v>0</v>
      </c>
      <c r="B950" s="94"/>
      <c r="C950" s="95"/>
      <c r="D950" s="96"/>
      <c r="E950" s="97"/>
      <c r="F950" s="98"/>
      <c r="G950" s="98"/>
      <c r="H950" s="98"/>
      <c r="I950" s="98"/>
      <c r="J950" s="98"/>
      <c r="K950" s="96"/>
      <c r="L950" s="96"/>
      <c r="M950" s="96"/>
      <c r="N950" s="270"/>
      <c r="O950" s="369"/>
      <c r="P950" s="370"/>
      <c r="Q950" s="196"/>
      <c r="R950" s="197"/>
      <c r="S950" s="198"/>
      <c r="T950" s="199"/>
      <c r="U950" s="200"/>
      <c r="V950" s="201"/>
      <c r="W950" s="202"/>
      <c r="X950" s="202"/>
      <c r="Y950" s="109"/>
      <c r="Z950" s="280"/>
      <c r="AA950" s="106"/>
      <c r="AB950" s="281"/>
      <c r="AC950" s="282"/>
      <c r="AD950" s="273"/>
      <c r="AE950" s="110"/>
      <c r="AF950" s="99"/>
      <c r="AG950" s="110"/>
      <c r="AH950" s="427"/>
      <c r="AI950" s="112"/>
      <c r="AJ950" s="110"/>
      <c r="AK950" s="113"/>
      <c r="AL950" s="114"/>
      <c r="AM950" s="278"/>
      <c r="AN950" s="98"/>
      <c r="AO950" s="98"/>
      <c r="AP950" s="116"/>
      <c r="AQ950" s="117"/>
      <c r="AR950" s="116"/>
      <c r="AS950" s="98"/>
      <c r="AT950" s="98"/>
      <c r="AU950" s="98"/>
      <c r="AV950" s="98"/>
      <c r="AW950" s="98"/>
      <c r="AX950" s="98"/>
      <c r="AY950" s="98"/>
      <c r="AZ950" s="98"/>
      <c r="BA950" s="98"/>
      <c r="BB950" s="98"/>
      <c r="BC950" s="98"/>
      <c r="BD950" s="98"/>
      <c r="BE950" s="98"/>
      <c r="BF950" s="98"/>
      <c r="BG950" s="98"/>
      <c r="BH950" s="98"/>
      <c r="BI950" s="98"/>
      <c r="BJ950" s="98"/>
      <c r="BK950" s="98"/>
      <c r="BL950" s="98"/>
      <c r="BM950" s="98"/>
      <c r="BN950" s="98"/>
    </row>
    <row r="951">
      <c r="A951" s="485" t="b">
        <v>0</v>
      </c>
      <c r="B951" s="128"/>
      <c r="C951" s="129"/>
      <c r="D951" s="130"/>
      <c r="E951" s="131"/>
      <c r="F951" s="132"/>
      <c r="G951" s="132"/>
      <c r="H951" s="132"/>
      <c r="I951" s="132"/>
      <c r="J951" s="132"/>
      <c r="K951" s="130"/>
      <c r="L951" s="130"/>
      <c r="M951" s="130"/>
      <c r="N951" s="195"/>
      <c r="O951" s="369"/>
      <c r="P951" s="370"/>
      <c r="Q951" s="196"/>
      <c r="R951" s="197"/>
      <c r="S951" s="198"/>
      <c r="T951" s="199"/>
      <c r="U951" s="200"/>
      <c r="V951" s="201"/>
      <c r="W951" s="202"/>
      <c r="X951" s="202"/>
      <c r="Y951" s="143"/>
      <c r="Z951" s="367"/>
      <c r="AA951" s="140"/>
      <c r="AB951" s="420"/>
      <c r="AC951" s="421"/>
      <c r="AD951" s="206"/>
      <c r="AE951" s="144"/>
      <c r="AF951" s="133"/>
      <c r="AG951" s="144"/>
      <c r="AH951" s="430"/>
      <c r="AI951" s="146"/>
      <c r="AJ951" s="144"/>
      <c r="AK951" s="147"/>
      <c r="AL951" s="114"/>
      <c r="AM951" s="211"/>
      <c r="AN951" s="132"/>
      <c r="AO951" s="132"/>
      <c r="AP951" s="149"/>
      <c r="AQ951" s="150"/>
      <c r="AR951" s="149"/>
      <c r="AS951" s="132"/>
      <c r="AT951" s="132"/>
      <c r="AU951" s="132"/>
      <c r="AV951" s="132"/>
      <c r="AW951" s="132"/>
      <c r="AX951" s="132"/>
      <c r="AY951" s="132"/>
      <c r="AZ951" s="132"/>
      <c r="BA951" s="132"/>
      <c r="BB951" s="132"/>
      <c r="BC951" s="132"/>
      <c r="BD951" s="132"/>
      <c r="BE951" s="132"/>
      <c r="BF951" s="132"/>
      <c r="BG951" s="132"/>
      <c r="BH951" s="132"/>
      <c r="BI951" s="132"/>
      <c r="BJ951" s="132"/>
      <c r="BK951" s="132"/>
      <c r="BL951" s="132"/>
      <c r="BM951" s="132"/>
      <c r="BN951" s="132"/>
    </row>
    <row r="952">
      <c r="A952" s="484" t="b">
        <v>0</v>
      </c>
      <c r="B952" s="94"/>
      <c r="C952" s="95"/>
      <c r="D952" s="96"/>
      <c r="E952" s="97"/>
      <c r="F952" s="98"/>
      <c r="G952" s="98"/>
      <c r="H952" s="98"/>
      <c r="I952" s="98"/>
      <c r="J952" s="98"/>
      <c r="K952" s="96"/>
      <c r="L952" s="96"/>
      <c r="M952" s="96"/>
      <c r="N952" s="270"/>
      <c r="O952" s="369"/>
      <c r="P952" s="370"/>
      <c r="Q952" s="196"/>
      <c r="R952" s="197"/>
      <c r="S952" s="198"/>
      <c r="T952" s="199"/>
      <c r="U952" s="200"/>
      <c r="V952" s="201"/>
      <c r="W952" s="202"/>
      <c r="X952" s="202"/>
      <c r="Y952" s="109"/>
      <c r="Z952" s="280"/>
      <c r="AA952" s="106"/>
      <c r="AB952" s="281"/>
      <c r="AC952" s="282"/>
      <c r="AD952" s="273"/>
      <c r="AE952" s="110"/>
      <c r="AF952" s="99"/>
      <c r="AG952" s="110"/>
      <c r="AH952" s="427"/>
      <c r="AI952" s="112"/>
      <c r="AJ952" s="110"/>
      <c r="AK952" s="113"/>
      <c r="AL952" s="114"/>
      <c r="AM952" s="278"/>
      <c r="AN952" s="98"/>
      <c r="AO952" s="98"/>
      <c r="AP952" s="116"/>
      <c r="AQ952" s="117"/>
      <c r="AR952" s="116"/>
      <c r="AS952" s="98"/>
      <c r="AT952" s="98"/>
      <c r="AU952" s="98"/>
      <c r="AV952" s="98"/>
      <c r="AW952" s="98"/>
      <c r="AX952" s="98"/>
      <c r="AY952" s="98"/>
      <c r="AZ952" s="98"/>
      <c r="BA952" s="98"/>
      <c r="BB952" s="98"/>
      <c r="BC952" s="98"/>
      <c r="BD952" s="98"/>
      <c r="BE952" s="98"/>
      <c r="BF952" s="98"/>
      <c r="BG952" s="98"/>
      <c r="BH952" s="98"/>
      <c r="BI952" s="98"/>
      <c r="BJ952" s="98"/>
      <c r="BK952" s="98"/>
      <c r="BL952" s="98"/>
      <c r="BM952" s="98"/>
      <c r="BN952" s="98"/>
    </row>
    <row r="953">
      <c r="A953" s="485" t="b">
        <v>0</v>
      </c>
      <c r="B953" s="128"/>
      <c r="C953" s="129"/>
      <c r="D953" s="130"/>
      <c r="E953" s="131"/>
      <c r="F953" s="132"/>
      <c r="G953" s="132"/>
      <c r="H953" s="132"/>
      <c r="I953" s="132"/>
      <c r="J953" s="132"/>
      <c r="K953" s="130"/>
      <c r="L953" s="130"/>
      <c r="M953" s="130"/>
      <c r="N953" s="195"/>
      <c r="O953" s="369"/>
      <c r="P953" s="370"/>
      <c r="Q953" s="196"/>
      <c r="R953" s="197"/>
      <c r="S953" s="198"/>
      <c r="T953" s="199"/>
      <c r="U953" s="200"/>
      <c r="V953" s="201"/>
      <c r="W953" s="202"/>
      <c r="X953" s="202"/>
      <c r="Y953" s="143"/>
      <c r="Z953" s="367"/>
      <c r="AA953" s="140"/>
      <c r="AB953" s="420"/>
      <c r="AC953" s="421"/>
      <c r="AD953" s="206"/>
      <c r="AE953" s="144"/>
      <c r="AF953" s="133"/>
      <c r="AG953" s="144"/>
      <c r="AH953" s="430"/>
      <c r="AI953" s="146"/>
      <c r="AJ953" s="144"/>
      <c r="AK953" s="147"/>
      <c r="AL953" s="114"/>
      <c r="AM953" s="211"/>
      <c r="AN953" s="132"/>
      <c r="AO953" s="132"/>
      <c r="AP953" s="149"/>
      <c r="AQ953" s="150"/>
      <c r="AR953" s="149"/>
      <c r="AS953" s="132"/>
      <c r="AT953" s="132"/>
      <c r="AU953" s="132"/>
      <c r="AV953" s="132"/>
      <c r="AW953" s="132"/>
      <c r="AX953" s="132"/>
      <c r="AY953" s="132"/>
      <c r="AZ953" s="132"/>
      <c r="BA953" s="132"/>
      <c r="BB953" s="132"/>
      <c r="BC953" s="132"/>
      <c r="BD953" s="132"/>
      <c r="BE953" s="132"/>
      <c r="BF953" s="132"/>
      <c r="BG953" s="132"/>
      <c r="BH953" s="132"/>
      <c r="BI953" s="132"/>
      <c r="BJ953" s="132"/>
      <c r="BK953" s="132"/>
      <c r="BL953" s="132"/>
      <c r="BM953" s="132"/>
      <c r="BN953" s="132"/>
    </row>
    <row r="954">
      <c r="A954" s="484" t="b">
        <v>0</v>
      </c>
      <c r="B954" s="94"/>
      <c r="C954" s="95"/>
      <c r="D954" s="96"/>
      <c r="E954" s="97"/>
      <c r="F954" s="98"/>
      <c r="G954" s="98"/>
      <c r="H954" s="98"/>
      <c r="I954" s="98"/>
      <c r="J954" s="98"/>
      <c r="K954" s="96"/>
      <c r="L954" s="96"/>
      <c r="M954" s="96"/>
      <c r="N954" s="270"/>
      <c r="O954" s="369"/>
      <c r="P954" s="370"/>
      <c r="Q954" s="196"/>
      <c r="R954" s="197"/>
      <c r="S954" s="198"/>
      <c r="T954" s="199"/>
      <c r="U954" s="200"/>
      <c r="V954" s="201"/>
      <c r="W954" s="202"/>
      <c r="X954" s="202"/>
      <c r="Y954" s="109"/>
      <c r="Z954" s="280"/>
      <c r="AA954" s="106"/>
      <c r="AB954" s="281"/>
      <c r="AC954" s="282"/>
      <c r="AD954" s="273"/>
      <c r="AE954" s="110"/>
      <c r="AF954" s="99"/>
      <c r="AG954" s="110"/>
      <c r="AH954" s="427"/>
      <c r="AI954" s="112"/>
      <c r="AJ954" s="110"/>
      <c r="AK954" s="113"/>
      <c r="AL954" s="114"/>
      <c r="AM954" s="278"/>
      <c r="AN954" s="98"/>
      <c r="AO954" s="98"/>
      <c r="AP954" s="116"/>
      <c r="AQ954" s="117"/>
      <c r="AR954" s="116"/>
      <c r="AS954" s="98"/>
      <c r="AT954" s="98"/>
      <c r="AU954" s="98"/>
      <c r="AV954" s="98"/>
      <c r="AW954" s="98"/>
      <c r="AX954" s="98"/>
      <c r="AY954" s="98"/>
      <c r="AZ954" s="98"/>
      <c r="BA954" s="98"/>
      <c r="BB954" s="98"/>
      <c r="BC954" s="98"/>
      <c r="BD954" s="98"/>
      <c r="BE954" s="98"/>
      <c r="BF954" s="98"/>
      <c r="BG954" s="98"/>
      <c r="BH954" s="98"/>
      <c r="BI954" s="98"/>
      <c r="BJ954" s="98"/>
      <c r="BK954" s="98"/>
      <c r="BL954" s="98"/>
      <c r="BM954" s="98"/>
      <c r="BN954" s="98"/>
    </row>
    <row r="955">
      <c r="A955" s="485" t="b">
        <v>0</v>
      </c>
      <c r="B955" s="128"/>
      <c r="C955" s="129"/>
      <c r="D955" s="130"/>
      <c r="E955" s="131"/>
      <c r="F955" s="132"/>
      <c r="G955" s="132"/>
      <c r="H955" s="132"/>
      <c r="I955" s="132"/>
      <c r="J955" s="132"/>
      <c r="K955" s="130"/>
      <c r="L955" s="130"/>
      <c r="M955" s="130"/>
      <c r="N955" s="195"/>
      <c r="O955" s="369"/>
      <c r="P955" s="370"/>
      <c r="Q955" s="196"/>
      <c r="R955" s="197"/>
      <c r="S955" s="198"/>
      <c r="T955" s="199"/>
      <c r="U955" s="200"/>
      <c r="V955" s="201"/>
      <c r="W955" s="202"/>
      <c r="X955" s="202"/>
      <c r="Y955" s="143"/>
      <c r="Z955" s="367"/>
      <c r="AA955" s="140"/>
      <c r="AB955" s="420"/>
      <c r="AC955" s="421"/>
      <c r="AD955" s="206"/>
      <c r="AE955" s="144"/>
      <c r="AF955" s="133"/>
      <c r="AG955" s="144"/>
      <c r="AH955" s="430"/>
      <c r="AI955" s="146"/>
      <c r="AJ955" s="144"/>
      <c r="AK955" s="147"/>
      <c r="AL955" s="114"/>
      <c r="AM955" s="211"/>
      <c r="AN955" s="132"/>
      <c r="AO955" s="132"/>
      <c r="AP955" s="149"/>
      <c r="AQ955" s="150"/>
      <c r="AR955" s="149"/>
      <c r="AS955" s="132"/>
      <c r="AT955" s="132"/>
      <c r="AU955" s="132"/>
      <c r="AV955" s="132"/>
      <c r="AW955" s="132"/>
      <c r="AX955" s="132"/>
      <c r="AY955" s="132"/>
      <c r="AZ955" s="132"/>
      <c r="BA955" s="132"/>
      <c r="BB955" s="132"/>
      <c r="BC955" s="132"/>
      <c r="BD955" s="132"/>
      <c r="BE955" s="132"/>
      <c r="BF955" s="132"/>
      <c r="BG955" s="132"/>
      <c r="BH955" s="132"/>
      <c r="BI955" s="132"/>
      <c r="BJ955" s="132"/>
      <c r="BK955" s="132"/>
      <c r="BL955" s="132"/>
      <c r="BM955" s="132"/>
      <c r="BN955" s="132"/>
    </row>
    <row r="956">
      <c r="A956" s="484" t="b">
        <v>0</v>
      </c>
      <c r="B956" s="94"/>
      <c r="C956" s="95"/>
      <c r="D956" s="96"/>
      <c r="E956" s="97"/>
      <c r="F956" s="98"/>
      <c r="G956" s="98"/>
      <c r="H956" s="98"/>
      <c r="I956" s="98"/>
      <c r="J956" s="98"/>
      <c r="K956" s="96"/>
      <c r="L956" s="96"/>
      <c r="M956" s="96"/>
      <c r="N956" s="270"/>
      <c r="O956" s="369"/>
      <c r="P956" s="370"/>
      <c r="Q956" s="196"/>
      <c r="R956" s="197"/>
      <c r="S956" s="198"/>
      <c r="T956" s="199"/>
      <c r="U956" s="200"/>
      <c r="V956" s="201"/>
      <c r="W956" s="202"/>
      <c r="X956" s="202"/>
      <c r="Y956" s="109"/>
      <c r="Z956" s="280"/>
      <c r="AA956" s="106"/>
      <c r="AB956" s="281"/>
      <c r="AC956" s="282"/>
      <c r="AD956" s="273"/>
      <c r="AE956" s="110"/>
      <c r="AF956" s="99"/>
      <c r="AG956" s="110"/>
      <c r="AH956" s="427"/>
      <c r="AI956" s="112"/>
      <c r="AJ956" s="110"/>
      <c r="AK956" s="113"/>
      <c r="AL956" s="114"/>
      <c r="AM956" s="278"/>
      <c r="AN956" s="98"/>
      <c r="AO956" s="98"/>
      <c r="AP956" s="116"/>
      <c r="AQ956" s="117"/>
      <c r="AR956" s="116"/>
      <c r="AS956" s="98"/>
      <c r="AT956" s="98"/>
      <c r="AU956" s="98"/>
      <c r="AV956" s="98"/>
      <c r="AW956" s="98"/>
      <c r="AX956" s="98"/>
      <c r="AY956" s="98"/>
      <c r="AZ956" s="98"/>
      <c r="BA956" s="98"/>
      <c r="BB956" s="98"/>
      <c r="BC956" s="98"/>
      <c r="BD956" s="98"/>
      <c r="BE956" s="98"/>
      <c r="BF956" s="98"/>
      <c r="BG956" s="98"/>
      <c r="BH956" s="98"/>
      <c r="BI956" s="98"/>
      <c r="BJ956" s="98"/>
      <c r="BK956" s="98"/>
      <c r="BL956" s="98"/>
      <c r="BM956" s="98"/>
      <c r="BN956" s="98"/>
    </row>
    <row r="957">
      <c r="A957" s="485" t="b">
        <v>0</v>
      </c>
      <c r="B957" s="128"/>
      <c r="C957" s="129"/>
      <c r="D957" s="130"/>
      <c r="E957" s="131"/>
      <c r="F957" s="132"/>
      <c r="G957" s="132"/>
      <c r="H957" s="132"/>
      <c r="I957" s="132"/>
      <c r="J957" s="132"/>
      <c r="K957" s="130"/>
      <c r="L957" s="130"/>
      <c r="M957" s="130"/>
      <c r="N957" s="195"/>
      <c r="O957" s="369"/>
      <c r="P957" s="370"/>
      <c r="Q957" s="196"/>
      <c r="R957" s="197"/>
      <c r="S957" s="198"/>
      <c r="T957" s="199"/>
      <c r="U957" s="200"/>
      <c r="V957" s="201"/>
      <c r="W957" s="202"/>
      <c r="X957" s="202"/>
      <c r="Y957" s="143"/>
      <c r="Z957" s="367"/>
      <c r="AA957" s="140"/>
      <c r="AB957" s="420"/>
      <c r="AC957" s="421"/>
      <c r="AD957" s="206"/>
      <c r="AE957" s="144"/>
      <c r="AF957" s="133"/>
      <c r="AG957" s="144"/>
      <c r="AH957" s="430"/>
      <c r="AI957" s="146"/>
      <c r="AJ957" s="144"/>
      <c r="AK957" s="147"/>
      <c r="AL957" s="114"/>
      <c r="AM957" s="211"/>
      <c r="AN957" s="132"/>
      <c r="AO957" s="132"/>
      <c r="AP957" s="149"/>
      <c r="AQ957" s="150"/>
      <c r="AR957" s="149"/>
      <c r="AS957" s="132"/>
      <c r="AT957" s="132"/>
      <c r="AU957" s="132"/>
      <c r="AV957" s="132"/>
      <c r="AW957" s="132"/>
      <c r="AX957" s="132"/>
      <c r="AY957" s="132"/>
      <c r="AZ957" s="132"/>
      <c r="BA957" s="132"/>
      <c r="BB957" s="132"/>
      <c r="BC957" s="132"/>
      <c r="BD957" s="132"/>
      <c r="BE957" s="132"/>
      <c r="BF957" s="132"/>
      <c r="BG957" s="132"/>
      <c r="BH957" s="132"/>
      <c r="BI957" s="132"/>
      <c r="BJ957" s="132"/>
      <c r="BK957" s="132"/>
      <c r="BL957" s="132"/>
      <c r="BM957" s="132"/>
      <c r="BN957" s="132"/>
    </row>
    <row r="958">
      <c r="A958" s="484" t="b">
        <v>0</v>
      </c>
      <c r="B958" s="94"/>
      <c r="C958" s="95"/>
      <c r="D958" s="96"/>
      <c r="E958" s="97"/>
      <c r="F958" s="98"/>
      <c r="G958" s="98"/>
      <c r="H958" s="98"/>
      <c r="I958" s="98"/>
      <c r="J958" s="98"/>
      <c r="K958" s="96"/>
      <c r="L958" s="96"/>
      <c r="M958" s="96"/>
      <c r="N958" s="270"/>
      <c r="O958" s="369"/>
      <c r="P958" s="370"/>
      <c r="Q958" s="196"/>
      <c r="R958" s="197"/>
      <c r="S958" s="198"/>
      <c r="T958" s="199"/>
      <c r="U958" s="200"/>
      <c r="V958" s="201"/>
      <c r="W958" s="202"/>
      <c r="X958" s="202"/>
      <c r="Y958" s="109"/>
      <c r="Z958" s="280"/>
      <c r="AA958" s="106"/>
      <c r="AB958" s="281"/>
      <c r="AC958" s="282"/>
      <c r="AD958" s="273"/>
      <c r="AE958" s="110"/>
      <c r="AF958" s="99"/>
      <c r="AG958" s="110"/>
      <c r="AH958" s="427"/>
      <c r="AI958" s="112"/>
      <c r="AJ958" s="110"/>
      <c r="AK958" s="113"/>
      <c r="AL958" s="114"/>
      <c r="AM958" s="278"/>
      <c r="AN958" s="98"/>
      <c r="AO958" s="98"/>
      <c r="AP958" s="116"/>
      <c r="AQ958" s="117"/>
      <c r="AR958" s="116"/>
      <c r="AS958" s="98"/>
      <c r="AT958" s="98"/>
      <c r="AU958" s="98"/>
      <c r="AV958" s="98"/>
      <c r="AW958" s="98"/>
      <c r="AX958" s="98"/>
      <c r="AY958" s="98"/>
      <c r="AZ958" s="98"/>
      <c r="BA958" s="98"/>
      <c r="BB958" s="98"/>
      <c r="BC958" s="98"/>
      <c r="BD958" s="98"/>
      <c r="BE958" s="98"/>
      <c r="BF958" s="98"/>
      <c r="BG958" s="98"/>
      <c r="BH958" s="98"/>
      <c r="BI958" s="98"/>
      <c r="BJ958" s="98"/>
      <c r="BK958" s="98"/>
      <c r="BL958" s="98"/>
      <c r="BM958" s="98"/>
      <c r="BN958" s="98"/>
    </row>
    <row r="959">
      <c r="A959" s="485" t="b">
        <v>0</v>
      </c>
      <c r="B959" s="128"/>
      <c r="C959" s="129"/>
      <c r="D959" s="130"/>
      <c r="E959" s="131"/>
      <c r="F959" s="132"/>
      <c r="G959" s="132"/>
      <c r="H959" s="132"/>
      <c r="I959" s="132"/>
      <c r="J959" s="132"/>
      <c r="K959" s="130"/>
      <c r="L959" s="130"/>
      <c r="M959" s="130"/>
      <c r="N959" s="195"/>
      <c r="O959" s="369"/>
      <c r="P959" s="370"/>
      <c r="Q959" s="196"/>
      <c r="R959" s="197"/>
      <c r="S959" s="198"/>
      <c r="T959" s="199"/>
      <c r="U959" s="200"/>
      <c r="V959" s="201"/>
      <c r="W959" s="202"/>
      <c r="X959" s="202"/>
      <c r="Y959" s="143"/>
      <c r="Z959" s="367"/>
      <c r="AA959" s="140"/>
      <c r="AB959" s="420"/>
      <c r="AC959" s="421"/>
      <c r="AD959" s="206"/>
      <c r="AE959" s="144"/>
      <c r="AF959" s="133"/>
      <c r="AG959" s="144"/>
      <c r="AH959" s="430"/>
      <c r="AI959" s="146"/>
      <c r="AJ959" s="144"/>
      <c r="AK959" s="147"/>
      <c r="AL959" s="114"/>
      <c r="AM959" s="211"/>
      <c r="AN959" s="132"/>
      <c r="AO959" s="132"/>
      <c r="AP959" s="149"/>
      <c r="AQ959" s="150"/>
      <c r="AR959" s="149"/>
      <c r="AS959" s="132"/>
      <c r="AT959" s="132"/>
      <c r="AU959" s="132"/>
      <c r="AV959" s="132"/>
      <c r="AW959" s="132"/>
      <c r="AX959" s="132"/>
      <c r="AY959" s="132"/>
      <c r="AZ959" s="132"/>
      <c r="BA959" s="132"/>
      <c r="BB959" s="132"/>
      <c r="BC959" s="132"/>
      <c r="BD959" s="132"/>
      <c r="BE959" s="132"/>
      <c r="BF959" s="132"/>
      <c r="BG959" s="132"/>
      <c r="BH959" s="132"/>
      <c r="BI959" s="132"/>
      <c r="BJ959" s="132"/>
      <c r="BK959" s="132"/>
      <c r="BL959" s="132"/>
      <c r="BM959" s="132"/>
      <c r="BN959" s="132"/>
    </row>
    <row r="960">
      <c r="A960" s="484" t="b">
        <v>0</v>
      </c>
      <c r="B960" s="94"/>
      <c r="C960" s="95"/>
      <c r="D960" s="96"/>
      <c r="E960" s="97"/>
      <c r="F960" s="98"/>
      <c r="G960" s="98"/>
      <c r="H960" s="98"/>
      <c r="I960" s="98"/>
      <c r="J960" s="98"/>
      <c r="K960" s="96"/>
      <c r="L960" s="96"/>
      <c r="M960" s="96"/>
      <c r="N960" s="270"/>
      <c r="O960" s="369"/>
      <c r="P960" s="370"/>
      <c r="Q960" s="196"/>
      <c r="R960" s="197"/>
      <c r="S960" s="198"/>
      <c r="T960" s="199"/>
      <c r="U960" s="200"/>
      <c r="V960" s="201"/>
      <c r="W960" s="202"/>
      <c r="X960" s="202"/>
      <c r="Y960" s="109"/>
      <c r="Z960" s="280"/>
      <c r="AA960" s="106"/>
      <c r="AB960" s="281"/>
      <c r="AC960" s="282"/>
      <c r="AD960" s="273"/>
      <c r="AE960" s="110"/>
      <c r="AF960" s="99"/>
      <c r="AG960" s="110"/>
      <c r="AH960" s="427"/>
      <c r="AI960" s="112"/>
      <c r="AJ960" s="110"/>
      <c r="AK960" s="113"/>
      <c r="AL960" s="114"/>
      <c r="AM960" s="278"/>
      <c r="AN960" s="98"/>
      <c r="AO960" s="98"/>
      <c r="AP960" s="116"/>
      <c r="AQ960" s="117"/>
      <c r="AR960" s="116"/>
      <c r="AS960" s="98"/>
      <c r="AT960" s="98"/>
      <c r="AU960" s="98"/>
      <c r="AV960" s="98"/>
      <c r="AW960" s="98"/>
      <c r="AX960" s="98"/>
      <c r="AY960" s="98"/>
      <c r="AZ960" s="98"/>
      <c r="BA960" s="98"/>
      <c r="BB960" s="98"/>
      <c r="BC960" s="98"/>
      <c r="BD960" s="98"/>
      <c r="BE960" s="98"/>
      <c r="BF960" s="98"/>
      <c r="BG960" s="98"/>
      <c r="BH960" s="98"/>
      <c r="BI960" s="98"/>
      <c r="BJ960" s="98"/>
      <c r="BK960" s="98"/>
      <c r="BL960" s="98"/>
      <c r="BM960" s="98"/>
      <c r="BN960" s="98"/>
    </row>
    <row r="961">
      <c r="A961" s="485" t="b">
        <v>0</v>
      </c>
      <c r="B961" s="128"/>
      <c r="C961" s="129"/>
      <c r="D961" s="130"/>
      <c r="E961" s="131"/>
      <c r="F961" s="132"/>
      <c r="G961" s="132"/>
      <c r="H961" s="132"/>
      <c r="I961" s="132"/>
      <c r="J961" s="132"/>
      <c r="K961" s="130"/>
      <c r="L961" s="130"/>
      <c r="M961" s="130"/>
      <c r="N961" s="195"/>
      <c r="O961" s="369"/>
      <c r="P961" s="370"/>
      <c r="Q961" s="196"/>
      <c r="R961" s="197"/>
      <c r="S961" s="198"/>
      <c r="T961" s="199"/>
      <c r="U961" s="200"/>
      <c r="V961" s="201"/>
      <c r="W961" s="202"/>
      <c r="X961" s="202"/>
      <c r="Y961" s="143"/>
      <c r="Z961" s="367"/>
      <c r="AA961" s="140"/>
      <c r="AB961" s="420"/>
      <c r="AC961" s="421"/>
      <c r="AD961" s="206"/>
      <c r="AE961" s="144"/>
      <c r="AF961" s="133"/>
      <c r="AG961" s="144"/>
      <c r="AH961" s="430"/>
      <c r="AI961" s="146"/>
      <c r="AJ961" s="144"/>
      <c r="AK961" s="147"/>
      <c r="AL961" s="114"/>
      <c r="AM961" s="211"/>
      <c r="AN961" s="132"/>
      <c r="AO961" s="132"/>
      <c r="AP961" s="149"/>
      <c r="AQ961" s="150"/>
      <c r="AR961" s="149"/>
      <c r="AS961" s="132"/>
      <c r="AT961" s="132"/>
      <c r="AU961" s="132"/>
      <c r="AV961" s="132"/>
      <c r="AW961" s="132"/>
      <c r="AX961" s="132"/>
      <c r="AY961" s="132"/>
      <c r="AZ961" s="132"/>
      <c r="BA961" s="132"/>
      <c r="BB961" s="132"/>
      <c r="BC961" s="132"/>
      <c r="BD961" s="132"/>
      <c r="BE961" s="132"/>
      <c r="BF961" s="132"/>
      <c r="BG961" s="132"/>
      <c r="BH961" s="132"/>
      <c r="BI961" s="132"/>
      <c r="BJ961" s="132"/>
      <c r="BK961" s="132"/>
      <c r="BL961" s="132"/>
      <c r="BM961" s="132"/>
      <c r="BN961" s="132"/>
    </row>
    <row r="962">
      <c r="A962" s="484" t="b">
        <v>0</v>
      </c>
      <c r="B962" s="94"/>
      <c r="C962" s="95"/>
      <c r="D962" s="96"/>
      <c r="E962" s="97"/>
      <c r="F962" s="98"/>
      <c r="G962" s="98"/>
      <c r="H962" s="98"/>
      <c r="I962" s="98"/>
      <c r="J962" s="98"/>
      <c r="K962" s="96"/>
      <c r="L962" s="96"/>
      <c r="M962" s="96"/>
      <c r="N962" s="270"/>
      <c r="O962" s="369"/>
      <c r="P962" s="370"/>
      <c r="Q962" s="196"/>
      <c r="R962" s="197"/>
      <c r="S962" s="198"/>
      <c r="T962" s="199"/>
      <c r="U962" s="200"/>
      <c r="V962" s="201"/>
      <c r="W962" s="202"/>
      <c r="X962" s="202"/>
      <c r="Y962" s="109"/>
      <c r="Z962" s="280"/>
      <c r="AA962" s="106"/>
      <c r="AB962" s="281"/>
      <c r="AC962" s="282"/>
      <c r="AD962" s="273"/>
      <c r="AE962" s="110"/>
      <c r="AF962" s="99"/>
      <c r="AG962" s="110"/>
      <c r="AH962" s="427"/>
      <c r="AI962" s="112"/>
      <c r="AJ962" s="110"/>
      <c r="AK962" s="113"/>
      <c r="AL962" s="114"/>
      <c r="AM962" s="278"/>
      <c r="AN962" s="98"/>
      <c r="AO962" s="98"/>
      <c r="AP962" s="116"/>
      <c r="AQ962" s="117"/>
      <c r="AR962" s="116"/>
      <c r="AS962" s="98"/>
      <c r="AT962" s="98"/>
      <c r="AU962" s="98"/>
      <c r="AV962" s="98"/>
      <c r="AW962" s="98"/>
      <c r="AX962" s="98"/>
      <c r="AY962" s="98"/>
      <c r="AZ962" s="98"/>
      <c r="BA962" s="98"/>
      <c r="BB962" s="98"/>
      <c r="BC962" s="98"/>
      <c r="BD962" s="98"/>
      <c r="BE962" s="98"/>
      <c r="BF962" s="98"/>
      <c r="BG962" s="98"/>
      <c r="BH962" s="98"/>
      <c r="BI962" s="98"/>
      <c r="BJ962" s="98"/>
      <c r="BK962" s="98"/>
      <c r="BL962" s="98"/>
      <c r="BM962" s="98"/>
      <c r="BN962" s="98"/>
    </row>
    <row r="963">
      <c r="A963" s="485" t="b">
        <v>0</v>
      </c>
      <c r="B963" s="128"/>
      <c r="C963" s="129"/>
      <c r="D963" s="130"/>
      <c r="E963" s="131"/>
      <c r="F963" s="132"/>
      <c r="G963" s="132"/>
      <c r="H963" s="132"/>
      <c r="I963" s="132"/>
      <c r="J963" s="132"/>
      <c r="K963" s="130"/>
      <c r="L963" s="130"/>
      <c r="M963" s="130"/>
      <c r="N963" s="195"/>
      <c r="O963" s="369"/>
      <c r="P963" s="370"/>
      <c r="Q963" s="196"/>
      <c r="R963" s="197"/>
      <c r="S963" s="198"/>
      <c r="T963" s="199"/>
      <c r="U963" s="200"/>
      <c r="V963" s="201"/>
      <c r="W963" s="202"/>
      <c r="X963" s="202"/>
      <c r="Y963" s="143"/>
      <c r="Z963" s="367"/>
      <c r="AA963" s="140"/>
      <c r="AB963" s="420"/>
      <c r="AC963" s="421"/>
      <c r="AD963" s="206"/>
      <c r="AE963" s="144"/>
      <c r="AF963" s="133"/>
      <c r="AG963" s="144"/>
      <c r="AH963" s="430"/>
      <c r="AI963" s="146"/>
      <c r="AJ963" s="144"/>
      <c r="AK963" s="147"/>
      <c r="AL963" s="114"/>
      <c r="AM963" s="211"/>
      <c r="AN963" s="132"/>
      <c r="AO963" s="132"/>
      <c r="AP963" s="149"/>
      <c r="AQ963" s="150"/>
      <c r="AR963" s="149"/>
      <c r="AS963" s="132"/>
      <c r="AT963" s="132"/>
      <c r="AU963" s="132"/>
      <c r="AV963" s="132"/>
      <c r="AW963" s="132"/>
      <c r="AX963" s="132"/>
      <c r="AY963" s="132"/>
      <c r="AZ963" s="132"/>
      <c r="BA963" s="132"/>
      <c r="BB963" s="132"/>
      <c r="BC963" s="132"/>
      <c r="BD963" s="132"/>
      <c r="BE963" s="132"/>
      <c r="BF963" s="132"/>
      <c r="BG963" s="132"/>
      <c r="BH963" s="132"/>
      <c r="BI963" s="132"/>
      <c r="BJ963" s="132"/>
      <c r="BK963" s="132"/>
      <c r="BL963" s="132"/>
      <c r="BM963" s="132"/>
      <c r="BN963" s="132"/>
    </row>
    <row r="964">
      <c r="A964" s="484" t="b">
        <v>0</v>
      </c>
      <c r="B964" s="94"/>
      <c r="C964" s="95"/>
      <c r="D964" s="96"/>
      <c r="E964" s="97"/>
      <c r="F964" s="98"/>
      <c r="G964" s="98"/>
      <c r="H964" s="98"/>
      <c r="I964" s="98"/>
      <c r="J964" s="98"/>
      <c r="K964" s="96"/>
      <c r="L964" s="96"/>
      <c r="M964" s="96"/>
      <c r="N964" s="270"/>
      <c r="O964" s="369"/>
      <c r="P964" s="370"/>
      <c r="Q964" s="196"/>
      <c r="R964" s="197"/>
      <c r="S964" s="198"/>
      <c r="T964" s="199"/>
      <c r="U964" s="200"/>
      <c r="V964" s="201"/>
      <c r="W964" s="202"/>
      <c r="X964" s="202"/>
      <c r="Y964" s="109"/>
      <c r="Z964" s="280"/>
      <c r="AA964" s="106"/>
      <c r="AB964" s="281"/>
      <c r="AC964" s="282"/>
      <c r="AD964" s="273"/>
      <c r="AE964" s="110"/>
      <c r="AF964" s="99"/>
      <c r="AG964" s="110"/>
      <c r="AH964" s="427"/>
      <c r="AI964" s="112"/>
      <c r="AJ964" s="110"/>
      <c r="AK964" s="113"/>
      <c r="AL964" s="114"/>
      <c r="AM964" s="278"/>
      <c r="AN964" s="98"/>
      <c r="AO964" s="98"/>
      <c r="AP964" s="116"/>
      <c r="AQ964" s="117"/>
      <c r="AR964" s="116"/>
      <c r="AS964" s="98"/>
      <c r="AT964" s="98"/>
      <c r="AU964" s="98"/>
      <c r="AV964" s="98"/>
      <c r="AW964" s="98"/>
      <c r="AX964" s="98"/>
      <c r="AY964" s="98"/>
      <c r="AZ964" s="98"/>
      <c r="BA964" s="98"/>
      <c r="BB964" s="98"/>
      <c r="BC964" s="98"/>
      <c r="BD964" s="98"/>
      <c r="BE964" s="98"/>
      <c r="BF964" s="98"/>
      <c r="BG964" s="98"/>
      <c r="BH964" s="98"/>
      <c r="BI964" s="98"/>
      <c r="BJ964" s="98"/>
      <c r="BK964" s="98"/>
      <c r="BL964" s="98"/>
      <c r="BM964" s="98"/>
      <c r="BN964" s="98"/>
    </row>
    <row r="965">
      <c r="A965" s="485" t="b">
        <v>0</v>
      </c>
      <c r="B965" s="128"/>
      <c r="C965" s="129"/>
      <c r="D965" s="130"/>
      <c r="E965" s="131"/>
      <c r="F965" s="132"/>
      <c r="G965" s="132"/>
      <c r="H965" s="132"/>
      <c r="I965" s="132"/>
      <c r="J965" s="132"/>
      <c r="K965" s="130"/>
      <c r="L965" s="130"/>
      <c r="M965" s="130"/>
      <c r="N965" s="195"/>
      <c r="O965" s="369"/>
      <c r="P965" s="370"/>
      <c r="Q965" s="196"/>
      <c r="R965" s="197"/>
      <c r="S965" s="198"/>
      <c r="T965" s="199"/>
      <c r="U965" s="200"/>
      <c r="V965" s="201"/>
      <c r="W965" s="202"/>
      <c r="X965" s="202"/>
      <c r="Y965" s="143"/>
      <c r="Z965" s="367"/>
      <c r="AA965" s="140"/>
      <c r="AB965" s="420"/>
      <c r="AC965" s="421"/>
      <c r="AD965" s="206"/>
      <c r="AE965" s="144"/>
      <c r="AF965" s="133"/>
      <c r="AG965" s="144"/>
      <c r="AH965" s="430"/>
      <c r="AI965" s="146"/>
      <c r="AJ965" s="144"/>
      <c r="AK965" s="147"/>
      <c r="AL965" s="114"/>
      <c r="AM965" s="211"/>
      <c r="AN965" s="132"/>
      <c r="AO965" s="132"/>
      <c r="AP965" s="149"/>
      <c r="AQ965" s="150"/>
      <c r="AR965" s="149"/>
      <c r="AS965" s="132"/>
      <c r="AT965" s="132"/>
      <c r="AU965" s="132"/>
      <c r="AV965" s="132"/>
      <c r="AW965" s="132"/>
      <c r="AX965" s="132"/>
      <c r="AY965" s="132"/>
      <c r="AZ965" s="132"/>
      <c r="BA965" s="132"/>
      <c r="BB965" s="132"/>
      <c r="BC965" s="132"/>
      <c r="BD965" s="132"/>
      <c r="BE965" s="132"/>
      <c r="BF965" s="132"/>
      <c r="BG965" s="132"/>
      <c r="BH965" s="132"/>
      <c r="BI965" s="132"/>
      <c r="BJ965" s="132"/>
      <c r="BK965" s="132"/>
      <c r="BL965" s="132"/>
      <c r="BM965" s="132"/>
      <c r="BN965" s="132"/>
    </row>
    <row r="966">
      <c r="A966" s="484" t="b">
        <v>0</v>
      </c>
      <c r="B966" s="94"/>
      <c r="C966" s="95"/>
      <c r="D966" s="96"/>
      <c r="E966" s="97"/>
      <c r="F966" s="98"/>
      <c r="G966" s="98"/>
      <c r="H966" s="98"/>
      <c r="I966" s="98"/>
      <c r="J966" s="98"/>
      <c r="K966" s="96"/>
      <c r="L966" s="96"/>
      <c r="M966" s="96"/>
      <c r="N966" s="270"/>
      <c r="O966" s="369"/>
      <c r="P966" s="370"/>
      <c r="Q966" s="196"/>
      <c r="R966" s="197"/>
      <c r="S966" s="198"/>
      <c r="T966" s="199"/>
      <c r="U966" s="200"/>
      <c r="V966" s="201"/>
      <c r="W966" s="202"/>
      <c r="X966" s="202"/>
      <c r="Y966" s="109"/>
      <c r="Z966" s="280"/>
      <c r="AA966" s="106"/>
      <c r="AB966" s="281"/>
      <c r="AC966" s="282"/>
      <c r="AD966" s="273"/>
      <c r="AE966" s="110"/>
      <c r="AF966" s="99"/>
      <c r="AG966" s="110"/>
      <c r="AH966" s="427"/>
      <c r="AI966" s="112"/>
      <c r="AJ966" s="110"/>
      <c r="AK966" s="113"/>
      <c r="AL966" s="114"/>
      <c r="AM966" s="278"/>
      <c r="AN966" s="98"/>
      <c r="AO966" s="98"/>
      <c r="AP966" s="116"/>
      <c r="AQ966" s="117"/>
      <c r="AR966" s="116"/>
      <c r="AS966" s="98"/>
      <c r="AT966" s="98"/>
      <c r="AU966" s="98"/>
      <c r="AV966" s="98"/>
      <c r="AW966" s="98"/>
      <c r="AX966" s="98"/>
      <c r="AY966" s="98"/>
      <c r="AZ966" s="98"/>
      <c r="BA966" s="98"/>
      <c r="BB966" s="98"/>
      <c r="BC966" s="98"/>
      <c r="BD966" s="98"/>
      <c r="BE966" s="98"/>
      <c r="BF966" s="98"/>
      <c r="BG966" s="98"/>
      <c r="BH966" s="98"/>
      <c r="BI966" s="98"/>
      <c r="BJ966" s="98"/>
      <c r="BK966" s="98"/>
      <c r="BL966" s="98"/>
      <c r="BM966" s="98"/>
      <c r="BN966" s="98"/>
    </row>
    <row r="967">
      <c r="A967" s="485" t="b">
        <v>0</v>
      </c>
      <c r="B967" s="128"/>
      <c r="C967" s="129"/>
      <c r="D967" s="130"/>
      <c r="E967" s="131"/>
      <c r="F967" s="132"/>
      <c r="G967" s="132"/>
      <c r="H967" s="132"/>
      <c r="I967" s="132"/>
      <c r="J967" s="132"/>
      <c r="K967" s="130"/>
      <c r="L967" s="130"/>
      <c r="M967" s="130"/>
      <c r="N967" s="195"/>
      <c r="O967" s="369"/>
      <c r="P967" s="370"/>
      <c r="Q967" s="196"/>
      <c r="R967" s="197"/>
      <c r="S967" s="198"/>
      <c r="T967" s="199"/>
      <c r="U967" s="200"/>
      <c r="V967" s="201"/>
      <c r="W967" s="202"/>
      <c r="X967" s="202"/>
      <c r="Y967" s="143"/>
      <c r="Z967" s="367"/>
      <c r="AA967" s="140"/>
      <c r="AB967" s="420"/>
      <c r="AC967" s="421"/>
      <c r="AD967" s="206"/>
      <c r="AE967" s="144"/>
      <c r="AF967" s="133"/>
      <c r="AG967" s="144"/>
      <c r="AH967" s="430"/>
      <c r="AI967" s="146"/>
      <c r="AJ967" s="144"/>
      <c r="AK967" s="147"/>
      <c r="AL967" s="114"/>
      <c r="AM967" s="211"/>
      <c r="AN967" s="132"/>
      <c r="AO967" s="132"/>
      <c r="AP967" s="149"/>
      <c r="AQ967" s="150"/>
      <c r="AR967" s="149"/>
      <c r="AS967" s="132"/>
      <c r="AT967" s="132"/>
      <c r="AU967" s="132"/>
      <c r="AV967" s="132"/>
      <c r="AW967" s="132"/>
      <c r="AX967" s="132"/>
      <c r="AY967" s="132"/>
      <c r="AZ967" s="132"/>
      <c r="BA967" s="132"/>
      <c r="BB967" s="132"/>
      <c r="BC967" s="132"/>
      <c r="BD967" s="132"/>
      <c r="BE967" s="132"/>
      <c r="BF967" s="132"/>
      <c r="BG967" s="132"/>
      <c r="BH967" s="132"/>
      <c r="BI967" s="132"/>
      <c r="BJ967" s="132"/>
      <c r="BK967" s="132"/>
      <c r="BL967" s="132"/>
      <c r="BM967" s="132"/>
      <c r="BN967" s="132"/>
    </row>
    <row r="968">
      <c r="A968" s="484" t="b">
        <v>0</v>
      </c>
      <c r="B968" s="94"/>
      <c r="C968" s="95"/>
      <c r="D968" s="96"/>
      <c r="E968" s="97"/>
      <c r="F968" s="98"/>
      <c r="G968" s="98"/>
      <c r="H968" s="98"/>
      <c r="I968" s="98"/>
      <c r="J968" s="98"/>
      <c r="K968" s="96"/>
      <c r="L968" s="96"/>
      <c r="M968" s="96"/>
      <c r="N968" s="270"/>
      <c r="O968" s="369"/>
      <c r="P968" s="370"/>
      <c r="Q968" s="196"/>
      <c r="R968" s="197"/>
      <c r="S968" s="198"/>
      <c r="T968" s="199"/>
      <c r="U968" s="200"/>
      <c r="V968" s="201"/>
      <c r="W968" s="202"/>
      <c r="X968" s="202"/>
      <c r="Y968" s="109"/>
      <c r="Z968" s="280"/>
      <c r="AA968" s="106"/>
      <c r="AB968" s="281"/>
      <c r="AC968" s="282"/>
      <c r="AD968" s="273"/>
      <c r="AE968" s="110"/>
      <c r="AF968" s="99"/>
      <c r="AG968" s="110"/>
      <c r="AH968" s="427"/>
      <c r="AI968" s="112"/>
      <c r="AJ968" s="110"/>
      <c r="AK968" s="113"/>
      <c r="AL968" s="114"/>
      <c r="AM968" s="278"/>
      <c r="AN968" s="98"/>
      <c r="AO968" s="98"/>
      <c r="AP968" s="116"/>
      <c r="AQ968" s="117"/>
      <c r="AR968" s="116"/>
      <c r="AS968" s="98"/>
      <c r="AT968" s="98"/>
      <c r="AU968" s="98"/>
      <c r="AV968" s="98"/>
      <c r="AW968" s="98"/>
      <c r="AX968" s="98"/>
      <c r="AY968" s="98"/>
      <c r="AZ968" s="98"/>
      <c r="BA968" s="98"/>
      <c r="BB968" s="98"/>
      <c r="BC968" s="98"/>
      <c r="BD968" s="98"/>
      <c r="BE968" s="98"/>
      <c r="BF968" s="98"/>
      <c r="BG968" s="98"/>
      <c r="BH968" s="98"/>
      <c r="BI968" s="98"/>
      <c r="BJ968" s="98"/>
      <c r="BK968" s="98"/>
      <c r="BL968" s="98"/>
      <c r="BM968" s="98"/>
      <c r="BN968" s="98"/>
    </row>
    <row r="969">
      <c r="A969" s="485" t="b">
        <v>0</v>
      </c>
      <c r="B969" s="128"/>
      <c r="C969" s="129"/>
      <c r="D969" s="130"/>
      <c r="E969" s="131"/>
      <c r="F969" s="132"/>
      <c r="G969" s="132"/>
      <c r="H969" s="132"/>
      <c r="I969" s="132"/>
      <c r="J969" s="132"/>
      <c r="K969" s="130"/>
      <c r="L969" s="130"/>
      <c r="M969" s="130"/>
      <c r="N969" s="195"/>
      <c r="O969" s="369"/>
      <c r="P969" s="370"/>
      <c r="Q969" s="196"/>
      <c r="R969" s="197"/>
      <c r="S969" s="198"/>
      <c r="T969" s="199"/>
      <c r="U969" s="200"/>
      <c r="V969" s="201"/>
      <c r="W969" s="202"/>
      <c r="X969" s="202"/>
      <c r="Y969" s="143"/>
      <c r="Z969" s="367"/>
      <c r="AA969" s="140"/>
      <c r="AB969" s="420"/>
      <c r="AC969" s="421"/>
      <c r="AD969" s="206"/>
      <c r="AE969" s="144"/>
      <c r="AF969" s="133"/>
      <c r="AG969" s="144"/>
      <c r="AH969" s="430"/>
      <c r="AI969" s="146"/>
      <c r="AJ969" s="144"/>
      <c r="AK969" s="147"/>
      <c r="AL969" s="114"/>
      <c r="AM969" s="211"/>
      <c r="AN969" s="132"/>
      <c r="AO969" s="132"/>
      <c r="AP969" s="149"/>
      <c r="AQ969" s="150"/>
      <c r="AR969" s="149"/>
      <c r="AS969" s="132"/>
      <c r="AT969" s="132"/>
      <c r="AU969" s="132"/>
      <c r="AV969" s="132"/>
      <c r="AW969" s="132"/>
      <c r="AX969" s="132"/>
      <c r="AY969" s="132"/>
      <c r="AZ969" s="132"/>
      <c r="BA969" s="132"/>
      <c r="BB969" s="132"/>
      <c r="BC969" s="132"/>
      <c r="BD969" s="132"/>
      <c r="BE969" s="132"/>
      <c r="BF969" s="132"/>
      <c r="BG969" s="132"/>
      <c r="BH969" s="132"/>
      <c r="BI969" s="132"/>
      <c r="BJ969" s="132"/>
      <c r="BK969" s="132"/>
      <c r="BL969" s="132"/>
      <c r="BM969" s="132"/>
      <c r="BN969" s="132"/>
    </row>
    <row r="970">
      <c r="A970" s="484" t="b">
        <v>0</v>
      </c>
      <c r="B970" s="94"/>
      <c r="C970" s="95"/>
      <c r="D970" s="96"/>
      <c r="E970" s="97"/>
      <c r="F970" s="98"/>
      <c r="G970" s="98"/>
      <c r="H970" s="98"/>
      <c r="I970" s="98"/>
      <c r="J970" s="98"/>
      <c r="K970" s="96"/>
      <c r="L970" s="96"/>
      <c r="M970" s="96"/>
      <c r="N970" s="270"/>
      <c r="O970" s="369"/>
      <c r="P970" s="370"/>
      <c r="Q970" s="196"/>
      <c r="R970" s="197"/>
      <c r="S970" s="198"/>
      <c r="T970" s="199"/>
      <c r="U970" s="200"/>
      <c r="V970" s="201"/>
      <c r="W970" s="202"/>
      <c r="X970" s="202"/>
      <c r="Y970" s="109"/>
      <c r="Z970" s="280"/>
      <c r="AA970" s="106"/>
      <c r="AB970" s="281"/>
      <c r="AC970" s="282"/>
      <c r="AD970" s="273"/>
      <c r="AE970" s="110"/>
      <c r="AF970" s="99"/>
      <c r="AG970" s="110"/>
      <c r="AH970" s="427"/>
      <c r="AI970" s="112"/>
      <c r="AJ970" s="110"/>
      <c r="AK970" s="113"/>
      <c r="AL970" s="114"/>
      <c r="AM970" s="278"/>
      <c r="AN970" s="98"/>
      <c r="AO970" s="98"/>
      <c r="AP970" s="116"/>
      <c r="AQ970" s="117"/>
      <c r="AR970" s="116"/>
      <c r="AS970" s="98"/>
      <c r="AT970" s="98"/>
      <c r="AU970" s="98"/>
      <c r="AV970" s="98"/>
      <c r="AW970" s="98"/>
      <c r="AX970" s="98"/>
      <c r="AY970" s="98"/>
      <c r="AZ970" s="98"/>
      <c r="BA970" s="98"/>
      <c r="BB970" s="98"/>
      <c r="BC970" s="98"/>
      <c r="BD970" s="98"/>
      <c r="BE970" s="98"/>
      <c r="BF970" s="98"/>
      <c r="BG970" s="98"/>
      <c r="BH970" s="98"/>
      <c r="BI970" s="98"/>
      <c r="BJ970" s="98"/>
      <c r="BK970" s="98"/>
      <c r="BL970" s="98"/>
      <c r="BM970" s="98"/>
      <c r="BN970" s="98"/>
    </row>
    <row r="971">
      <c r="A971" s="485" t="b">
        <v>0</v>
      </c>
      <c r="B971" s="128"/>
      <c r="C971" s="129"/>
      <c r="D971" s="130"/>
      <c r="E971" s="131"/>
      <c r="F971" s="132"/>
      <c r="G971" s="132"/>
      <c r="H971" s="132"/>
      <c r="I971" s="132"/>
      <c r="J971" s="132"/>
      <c r="K971" s="130"/>
      <c r="L971" s="130"/>
      <c r="M971" s="130"/>
      <c r="N971" s="195"/>
      <c r="O971" s="369"/>
      <c r="P971" s="370"/>
      <c r="Q971" s="196"/>
      <c r="R971" s="197"/>
      <c r="S971" s="198"/>
      <c r="T971" s="199"/>
      <c r="U971" s="200"/>
      <c r="V971" s="201"/>
      <c r="W971" s="202"/>
      <c r="X971" s="202"/>
      <c r="Y971" s="143"/>
      <c r="Z971" s="367"/>
      <c r="AA971" s="140"/>
      <c r="AB971" s="420"/>
      <c r="AC971" s="421"/>
      <c r="AD971" s="206"/>
      <c r="AE971" s="144"/>
      <c r="AF971" s="133"/>
      <c r="AG971" s="144"/>
      <c r="AH971" s="430"/>
      <c r="AI971" s="146"/>
      <c r="AJ971" s="144"/>
      <c r="AK971" s="147"/>
      <c r="AL971" s="114"/>
      <c r="AM971" s="211"/>
      <c r="AN971" s="132"/>
      <c r="AO971" s="132"/>
      <c r="AP971" s="149"/>
      <c r="AQ971" s="150"/>
      <c r="AR971" s="149"/>
      <c r="AS971" s="132"/>
      <c r="AT971" s="132"/>
      <c r="AU971" s="132"/>
      <c r="AV971" s="132"/>
      <c r="AW971" s="132"/>
      <c r="AX971" s="132"/>
      <c r="AY971" s="132"/>
      <c r="AZ971" s="132"/>
      <c r="BA971" s="132"/>
      <c r="BB971" s="132"/>
      <c r="BC971" s="132"/>
      <c r="BD971" s="132"/>
      <c r="BE971" s="132"/>
      <c r="BF971" s="132"/>
      <c r="BG971" s="132"/>
      <c r="BH971" s="132"/>
      <c r="BI971" s="132"/>
      <c r="BJ971" s="132"/>
      <c r="BK971" s="132"/>
      <c r="BL971" s="132"/>
      <c r="BM971" s="132"/>
      <c r="BN971" s="132"/>
    </row>
    <row r="972">
      <c r="A972" s="484" t="b">
        <v>0</v>
      </c>
      <c r="B972" s="94"/>
      <c r="C972" s="95"/>
      <c r="D972" s="96"/>
      <c r="E972" s="97"/>
      <c r="F972" s="98"/>
      <c r="G972" s="98"/>
      <c r="H972" s="98"/>
      <c r="I972" s="98"/>
      <c r="J972" s="98"/>
      <c r="K972" s="96"/>
      <c r="L972" s="96"/>
      <c r="M972" s="96"/>
      <c r="N972" s="270"/>
      <c r="O972" s="369"/>
      <c r="P972" s="370"/>
      <c r="Q972" s="196"/>
      <c r="R972" s="197"/>
      <c r="S972" s="198"/>
      <c r="T972" s="199"/>
      <c r="U972" s="200"/>
      <c r="V972" s="201"/>
      <c r="W972" s="202"/>
      <c r="X972" s="202"/>
      <c r="Y972" s="109"/>
      <c r="Z972" s="280"/>
      <c r="AA972" s="106"/>
      <c r="AB972" s="281"/>
      <c r="AC972" s="282"/>
      <c r="AD972" s="273"/>
      <c r="AE972" s="110"/>
      <c r="AF972" s="99"/>
      <c r="AG972" s="110"/>
      <c r="AH972" s="427"/>
      <c r="AI972" s="112"/>
      <c r="AJ972" s="110"/>
      <c r="AK972" s="113"/>
      <c r="AL972" s="114"/>
      <c r="AM972" s="278"/>
      <c r="AN972" s="98"/>
      <c r="AO972" s="98"/>
      <c r="AP972" s="116"/>
      <c r="AQ972" s="117"/>
      <c r="AR972" s="116"/>
      <c r="AS972" s="98"/>
      <c r="AT972" s="98"/>
      <c r="AU972" s="98"/>
      <c r="AV972" s="98"/>
      <c r="AW972" s="98"/>
      <c r="AX972" s="98"/>
      <c r="AY972" s="98"/>
      <c r="AZ972" s="98"/>
      <c r="BA972" s="98"/>
      <c r="BB972" s="98"/>
      <c r="BC972" s="98"/>
      <c r="BD972" s="98"/>
      <c r="BE972" s="98"/>
      <c r="BF972" s="98"/>
      <c r="BG972" s="98"/>
      <c r="BH972" s="98"/>
      <c r="BI972" s="98"/>
      <c r="BJ972" s="98"/>
      <c r="BK972" s="98"/>
      <c r="BL972" s="98"/>
      <c r="BM972" s="98"/>
      <c r="BN972" s="98"/>
    </row>
    <row r="973">
      <c r="A973" s="485" t="b">
        <v>0</v>
      </c>
      <c r="B973" s="128"/>
      <c r="C973" s="129"/>
      <c r="D973" s="130"/>
      <c r="E973" s="131"/>
      <c r="F973" s="132"/>
      <c r="G973" s="132"/>
      <c r="H973" s="132"/>
      <c r="I973" s="132"/>
      <c r="J973" s="132"/>
      <c r="K973" s="130"/>
      <c r="L973" s="130"/>
      <c r="M973" s="130"/>
      <c r="N973" s="195"/>
      <c r="O973" s="369"/>
      <c r="P973" s="370"/>
      <c r="Q973" s="196"/>
      <c r="R973" s="197"/>
      <c r="S973" s="198"/>
      <c r="T973" s="199"/>
      <c r="U973" s="200"/>
      <c r="V973" s="201"/>
      <c r="W973" s="202"/>
      <c r="X973" s="202"/>
      <c r="Y973" s="143"/>
      <c r="Z973" s="367"/>
      <c r="AA973" s="140"/>
      <c r="AB973" s="420"/>
      <c r="AC973" s="421"/>
      <c r="AD973" s="206"/>
      <c r="AE973" s="144"/>
      <c r="AF973" s="133"/>
      <c r="AG973" s="144"/>
      <c r="AH973" s="430"/>
      <c r="AI973" s="146"/>
      <c r="AJ973" s="144"/>
      <c r="AK973" s="147"/>
      <c r="AL973" s="114"/>
      <c r="AM973" s="211"/>
      <c r="AN973" s="132"/>
      <c r="AO973" s="132"/>
      <c r="AP973" s="149"/>
      <c r="AQ973" s="150"/>
      <c r="AR973" s="149"/>
      <c r="AS973" s="132"/>
      <c r="AT973" s="132"/>
      <c r="AU973" s="132"/>
      <c r="AV973" s="132"/>
      <c r="AW973" s="132"/>
      <c r="AX973" s="132"/>
      <c r="AY973" s="132"/>
      <c r="AZ973" s="132"/>
      <c r="BA973" s="132"/>
      <c r="BB973" s="132"/>
      <c r="BC973" s="132"/>
      <c r="BD973" s="132"/>
      <c r="BE973" s="132"/>
      <c r="BF973" s="132"/>
      <c r="BG973" s="132"/>
      <c r="BH973" s="132"/>
      <c r="BI973" s="132"/>
      <c r="BJ973" s="132"/>
      <c r="BK973" s="132"/>
      <c r="BL973" s="132"/>
      <c r="BM973" s="132"/>
      <c r="BN973" s="132"/>
    </row>
    <row r="974">
      <c r="A974" s="484" t="b">
        <v>0</v>
      </c>
      <c r="B974" s="94"/>
      <c r="C974" s="95"/>
      <c r="D974" s="96"/>
      <c r="E974" s="97"/>
      <c r="F974" s="98"/>
      <c r="G974" s="98"/>
      <c r="H974" s="98"/>
      <c r="I974" s="98"/>
      <c r="J974" s="98"/>
      <c r="K974" s="96"/>
      <c r="L974" s="96"/>
      <c r="M974" s="96"/>
      <c r="N974" s="270"/>
      <c r="O974" s="369"/>
      <c r="P974" s="370"/>
      <c r="Q974" s="196"/>
      <c r="R974" s="197"/>
      <c r="S974" s="198"/>
      <c r="T974" s="199"/>
      <c r="U974" s="200"/>
      <c r="V974" s="201"/>
      <c r="W974" s="202"/>
      <c r="X974" s="202"/>
      <c r="Y974" s="109"/>
      <c r="Z974" s="280"/>
      <c r="AA974" s="106"/>
      <c r="AB974" s="281"/>
      <c r="AC974" s="282"/>
      <c r="AD974" s="273"/>
      <c r="AE974" s="110"/>
      <c r="AF974" s="99"/>
      <c r="AG974" s="110"/>
      <c r="AH974" s="427"/>
      <c r="AI974" s="112"/>
      <c r="AJ974" s="110"/>
      <c r="AK974" s="113"/>
      <c r="AL974" s="114"/>
      <c r="AM974" s="278"/>
      <c r="AN974" s="98"/>
      <c r="AO974" s="98"/>
      <c r="AP974" s="116"/>
      <c r="AQ974" s="117"/>
      <c r="AR974" s="116"/>
      <c r="AS974" s="98"/>
      <c r="AT974" s="98"/>
      <c r="AU974" s="98"/>
      <c r="AV974" s="98"/>
      <c r="AW974" s="98"/>
      <c r="AX974" s="98"/>
      <c r="AY974" s="98"/>
      <c r="AZ974" s="98"/>
      <c r="BA974" s="98"/>
      <c r="BB974" s="98"/>
      <c r="BC974" s="98"/>
      <c r="BD974" s="98"/>
      <c r="BE974" s="98"/>
      <c r="BF974" s="98"/>
      <c r="BG974" s="98"/>
      <c r="BH974" s="98"/>
      <c r="BI974" s="98"/>
      <c r="BJ974" s="98"/>
      <c r="BK974" s="98"/>
      <c r="BL974" s="98"/>
      <c r="BM974" s="98"/>
      <c r="BN974" s="98"/>
    </row>
    <row r="975">
      <c r="A975" s="485" t="b">
        <v>0</v>
      </c>
      <c r="B975" s="128"/>
      <c r="C975" s="129"/>
      <c r="D975" s="130"/>
      <c r="E975" s="131"/>
      <c r="F975" s="132"/>
      <c r="G975" s="132"/>
      <c r="H975" s="132"/>
      <c r="I975" s="132"/>
      <c r="J975" s="132"/>
      <c r="K975" s="130"/>
      <c r="L975" s="130"/>
      <c r="M975" s="130"/>
      <c r="N975" s="195"/>
      <c r="O975" s="369"/>
      <c r="P975" s="370"/>
      <c r="Q975" s="196"/>
      <c r="R975" s="197"/>
      <c r="S975" s="198"/>
      <c r="T975" s="199"/>
      <c r="U975" s="200"/>
      <c r="V975" s="201"/>
      <c r="W975" s="202"/>
      <c r="X975" s="202"/>
      <c r="Y975" s="143"/>
      <c r="Z975" s="367"/>
      <c r="AA975" s="140"/>
      <c r="AB975" s="420"/>
      <c r="AC975" s="421"/>
      <c r="AD975" s="206"/>
      <c r="AE975" s="144"/>
      <c r="AF975" s="133"/>
      <c r="AG975" s="144"/>
      <c r="AH975" s="430"/>
      <c r="AI975" s="146"/>
      <c r="AJ975" s="144"/>
      <c r="AK975" s="147"/>
      <c r="AL975" s="114"/>
      <c r="AM975" s="211"/>
      <c r="AN975" s="132"/>
      <c r="AO975" s="132"/>
      <c r="AP975" s="149"/>
      <c r="AQ975" s="150"/>
      <c r="AR975" s="149"/>
      <c r="AS975" s="132"/>
      <c r="AT975" s="132"/>
      <c r="AU975" s="132"/>
      <c r="AV975" s="132"/>
      <c r="AW975" s="132"/>
      <c r="AX975" s="132"/>
      <c r="AY975" s="132"/>
      <c r="AZ975" s="132"/>
      <c r="BA975" s="132"/>
      <c r="BB975" s="132"/>
      <c r="BC975" s="132"/>
      <c r="BD975" s="132"/>
      <c r="BE975" s="132"/>
      <c r="BF975" s="132"/>
      <c r="BG975" s="132"/>
      <c r="BH975" s="132"/>
      <c r="BI975" s="132"/>
      <c r="BJ975" s="132"/>
      <c r="BK975" s="132"/>
      <c r="BL975" s="132"/>
      <c r="BM975" s="132"/>
      <c r="BN975" s="132"/>
    </row>
    <row r="976">
      <c r="A976" s="484" t="b">
        <v>0</v>
      </c>
      <c r="B976" s="94"/>
      <c r="C976" s="95"/>
      <c r="D976" s="96"/>
      <c r="E976" s="97"/>
      <c r="F976" s="98"/>
      <c r="G976" s="98"/>
      <c r="H976" s="98"/>
      <c r="I976" s="98"/>
      <c r="J976" s="98"/>
      <c r="K976" s="96"/>
      <c r="L976" s="96"/>
      <c r="M976" s="96"/>
      <c r="N976" s="270"/>
      <c r="O976" s="369"/>
      <c r="P976" s="370"/>
      <c r="Q976" s="196"/>
      <c r="R976" s="197"/>
      <c r="S976" s="198"/>
      <c r="T976" s="199"/>
      <c r="U976" s="200"/>
      <c r="V976" s="201"/>
      <c r="W976" s="202"/>
      <c r="X976" s="202"/>
      <c r="Y976" s="109"/>
      <c r="Z976" s="280"/>
      <c r="AA976" s="106"/>
      <c r="AB976" s="281"/>
      <c r="AC976" s="282"/>
      <c r="AD976" s="273"/>
      <c r="AE976" s="110"/>
      <c r="AF976" s="99"/>
      <c r="AG976" s="110"/>
      <c r="AH976" s="427"/>
      <c r="AI976" s="112"/>
      <c r="AJ976" s="110"/>
      <c r="AK976" s="113"/>
      <c r="AL976" s="114"/>
      <c r="AM976" s="278"/>
      <c r="AN976" s="98"/>
      <c r="AO976" s="98"/>
      <c r="AP976" s="116"/>
      <c r="AQ976" s="117"/>
      <c r="AR976" s="116"/>
      <c r="AS976" s="98"/>
      <c r="AT976" s="98"/>
      <c r="AU976" s="98"/>
      <c r="AV976" s="98"/>
      <c r="AW976" s="98"/>
      <c r="AX976" s="98"/>
      <c r="AY976" s="98"/>
      <c r="AZ976" s="98"/>
      <c r="BA976" s="98"/>
      <c r="BB976" s="98"/>
      <c r="BC976" s="98"/>
      <c r="BD976" s="98"/>
      <c r="BE976" s="98"/>
      <c r="BF976" s="98"/>
      <c r="BG976" s="98"/>
      <c r="BH976" s="98"/>
      <c r="BI976" s="98"/>
      <c r="BJ976" s="98"/>
      <c r="BK976" s="98"/>
      <c r="BL976" s="98"/>
      <c r="BM976" s="98"/>
      <c r="BN976" s="98"/>
    </row>
    <row r="977">
      <c r="A977" s="485" t="b">
        <v>0</v>
      </c>
      <c r="B977" s="128"/>
      <c r="C977" s="129"/>
      <c r="D977" s="130"/>
      <c r="E977" s="131"/>
      <c r="F977" s="132"/>
      <c r="G977" s="132"/>
      <c r="H977" s="132"/>
      <c r="I977" s="132"/>
      <c r="J977" s="132"/>
      <c r="K977" s="130"/>
      <c r="L977" s="130"/>
      <c r="M977" s="130"/>
      <c r="N977" s="195"/>
      <c r="O977" s="369"/>
      <c r="P977" s="370"/>
      <c r="Q977" s="196"/>
      <c r="R977" s="197"/>
      <c r="S977" s="198"/>
      <c r="T977" s="199"/>
      <c r="U977" s="200"/>
      <c r="V977" s="201"/>
      <c r="W977" s="202"/>
      <c r="X977" s="202"/>
      <c r="Y977" s="143"/>
      <c r="Z977" s="367"/>
      <c r="AA977" s="140"/>
      <c r="AB977" s="420"/>
      <c r="AC977" s="421"/>
      <c r="AD977" s="206"/>
      <c r="AE977" s="144"/>
      <c r="AF977" s="133"/>
      <c r="AG977" s="144"/>
      <c r="AH977" s="430"/>
      <c r="AI977" s="146"/>
      <c r="AJ977" s="144"/>
      <c r="AK977" s="147"/>
      <c r="AL977" s="114"/>
      <c r="AM977" s="211"/>
      <c r="AN977" s="132"/>
      <c r="AO977" s="132"/>
      <c r="AP977" s="149"/>
      <c r="AQ977" s="150"/>
      <c r="AR977" s="149"/>
      <c r="AS977" s="132"/>
      <c r="AT977" s="132"/>
      <c r="AU977" s="132"/>
      <c r="AV977" s="132"/>
      <c r="AW977" s="132"/>
      <c r="AX977" s="132"/>
      <c r="AY977" s="132"/>
      <c r="AZ977" s="132"/>
      <c r="BA977" s="132"/>
      <c r="BB977" s="132"/>
      <c r="BC977" s="132"/>
      <c r="BD977" s="132"/>
      <c r="BE977" s="132"/>
      <c r="BF977" s="132"/>
      <c r="BG977" s="132"/>
      <c r="BH977" s="132"/>
      <c r="BI977" s="132"/>
      <c r="BJ977" s="132"/>
      <c r="BK977" s="132"/>
      <c r="BL977" s="132"/>
      <c r="BM977" s="132"/>
      <c r="BN977" s="132"/>
    </row>
    <row r="978">
      <c r="A978" s="484" t="b">
        <v>0</v>
      </c>
      <c r="B978" s="94"/>
      <c r="C978" s="95"/>
      <c r="D978" s="96"/>
      <c r="E978" s="97"/>
      <c r="F978" s="98"/>
      <c r="G978" s="98"/>
      <c r="H978" s="98"/>
      <c r="I978" s="98"/>
      <c r="J978" s="98"/>
      <c r="K978" s="96"/>
      <c r="L978" s="96"/>
      <c r="M978" s="96"/>
      <c r="N978" s="270"/>
      <c r="O978" s="369"/>
      <c r="P978" s="370"/>
      <c r="Q978" s="196"/>
      <c r="R978" s="197"/>
      <c r="S978" s="198"/>
      <c r="T978" s="199"/>
      <c r="U978" s="200"/>
      <c r="V978" s="201"/>
      <c r="W978" s="202"/>
      <c r="X978" s="202"/>
      <c r="Y978" s="109"/>
      <c r="Z978" s="280"/>
      <c r="AA978" s="106"/>
      <c r="AB978" s="281"/>
      <c r="AC978" s="282"/>
      <c r="AD978" s="273"/>
      <c r="AE978" s="110"/>
      <c r="AF978" s="99"/>
      <c r="AG978" s="110"/>
      <c r="AH978" s="427"/>
      <c r="AI978" s="112"/>
      <c r="AJ978" s="110"/>
      <c r="AK978" s="113"/>
      <c r="AL978" s="114"/>
      <c r="AM978" s="278"/>
      <c r="AN978" s="98"/>
      <c r="AO978" s="98"/>
      <c r="AP978" s="116"/>
      <c r="AQ978" s="117"/>
      <c r="AR978" s="116"/>
      <c r="AS978" s="98"/>
      <c r="AT978" s="98"/>
      <c r="AU978" s="98"/>
      <c r="AV978" s="98"/>
      <c r="AW978" s="98"/>
      <c r="AX978" s="98"/>
      <c r="AY978" s="98"/>
      <c r="AZ978" s="98"/>
      <c r="BA978" s="98"/>
      <c r="BB978" s="98"/>
      <c r="BC978" s="98"/>
      <c r="BD978" s="98"/>
      <c r="BE978" s="98"/>
      <c r="BF978" s="98"/>
      <c r="BG978" s="98"/>
      <c r="BH978" s="98"/>
      <c r="BI978" s="98"/>
      <c r="BJ978" s="98"/>
      <c r="BK978" s="98"/>
      <c r="BL978" s="98"/>
      <c r="BM978" s="98"/>
      <c r="BN978" s="98"/>
    </row>
    <row r="979">
      <c r="A979" s="485" t="b">
        <v>0</v>
      </c>
      <c r="B979" s="128"/>
      <c r="C979" s="129"/>
      <c r="D979" s="130"/>
      <c r="E979" s="131"/>
      <c r="F979" s="132"/>
      <c r="G979" s="132"/>
      <c r="H979" s="132"/>
      <c r="I979" s="132"/>
      <c r="J979" s="132"/>
      <c r="K979" s="130"/>
      <c r="L979" s="130"/>
      <c r="M979" s="130"/>
      <c r="N979" s="195"/>
      <c r="O979" s="369"/>
      <c r="P979" s="370"/>
      <c r="Q979" s="196"/>
      <c r="R979" s="197"/>
      <c r="S979" s="198"/>
      <c r="T979" s="199"/>
      <c r="U979" s="200"/>
      <c r="V979" s="201"/>
      <c r="W979" s="202"/>
      <c r="X979" s="202"/>
      <c r="Y979" s="143"/>
      <c r="Z979" s="367"/>
      <c r="AA979" s="140"/>
      <c r="AB979" s="420"/>
      <c r="AC979" s="421"/>
      <c r="AD979" s="206"/>
      <c r="AE979" s="144"/>
      <c r="AF979" s="133"/>
      <c r="AG979" s="144"/>
      <c r="AH979" s="430"/>
      <c r="AI979" s="146"/>
      <c r="AJ979" s="144"/>
      <c r="AK979" s="147"/>
      <c r="AL979" s="114"/>
      <c r="AM979" s="211"/>
      <c r="AN979" s="132"/>
      <c r="AO979" s="132"/>
      <c r="AP979" s="149"/>
      <c r="AQ979" s="150"/>
      <c r="AR979" s="149"/>
      <c r="AS979" s="132"/>
      <c r="AT979" s="132"/>
      <c r="AU979" s="132"/>
      <c r="AV979" s="132"/>
      <c r="AW979" s="132"/>
      <c r="AX979" s="132"/>
      <c r="AY979" s="132"/>
      <c r="AZ979" s="132"/>
      <c r="BA979" s="132"/>
      <c r="BB979" s="132"/>
      <c r="BC979" s="132"/>
      <c r="BD979" s="132"/>
      <c r="BE979" s="132"/>
      <c r="BF979" s="132"/>
      <c r="BG979" s="132"/>
      <c r="BH979" s="132"/>
      <c r="BI979" s="132"/>
      <c r="BJ979" s="132"/>
      <c r="BK979" s="132"/>
      <c r="BL979" s="132"/>
      <c r="BM979" s="132"/>
      <c r="BN979" s="132"/>
    </row>
    <row r="980">
      <c r="A980" s="484" t="b">
        <v>0</v>
      </c>
      <c r="B980" s="94"/>
      <c r="C980" s="95"/>
      <c r="D980" s="96"/>
      <c r="E980" s="97"/>
      <c r="F980" s="98"/>
      <c r="G980" s="98"/>
      <c r="H980" s="98"/>
      <c r="I980" s="98"/>
      <c r="J980" s="98"/>
      <c r="K980" s="96"/>
      <c r="L980" s="96"/>
      <c r="M980" s="96"/>
      <c r="N980" s="270"/>
      <c r="O980" s="369"/>
      <c r="P980" s="370"/>
      <c r="Q980" s="196"/>
      <c r="R980" s="197"/>
      <c r="S980" s="198"/>
      <c r="T980" s="199"/>
      <c r="U980" s="200"/>
      <c r="V980" s="201"/>
      <c r="W980" s="202"/>
      <c r="X980" s="202"/>
      <c r="Y980" s="109"/>
      <c r="Z980" s="280"/>
      <c r="AA980" s="106"/>
      <c r="AB980" s="281"/>
      <c r="AC980" s="282"/>
      <c r="AD980" s="273"/>
      <c r="AE980" s="110"/>
      <c r="AF980" s="99"/>
      <c r="AG980" s="110"/>
      <c r="AH980" s="427"/>
      <c r="AI980" s="112"/>
      <c r="AJ980" s="110"/>
      <c r="AK980" s="113"/>
      <c r="AL980" s="114"/>
      <c r="AM980" s="278"/>
      <c r="AN980" s="98"/>
      <c r="AO980" s="98"/>
      <c r="AP980" s="116"/>
      <c r="AQ980" s="117"/>
      <c r="AR980" s="116"/>
      <c r="AS980" s="98"/>
      <c r="AT980" s="98"/>
      <c r="AU980" s="98"/>
      <c r="AV980" s="98"/>
      <c r="AW980" s="98"/>
      <c r="AX980" s="98"/>
      <c r="AY980" s="98"/>
      <c r="AZ980" s="98"/>
      <c r="BA980" s="98"/>
      <c r="BB980" s="98"/>
      <c r="BC980" s="98"/>
      <c r="BD980" s="98"/>
      <c r="BE980" s="98"/>
      <c r="BF980" s="98"/>
      <c r="BG980" s="98"/>
      <c r="BH980" s="98"/>
      <c r="BI980" s="98"/>
      <c r="BJ980" s="98"/>
      <c r="BK980" s="98"/>
      <c r="BL980" s="98"/>
      <c r="BM980" s="98"/>
      <c r="BN980" s="98"/>
    </row>
    <row r="981">
      <c r="A981" s="485" t="b">
        <v>0</v>
      </c>
      <c r="B981" s="128"/>
      <c r="C981" s="129"/>
      <c r="D981" s="130"/>
      <c r="E981" s="131"/>
      <c r="F981" s="132"/>
      <c r="G981" s="132"/>
      <c r="H981" s="132"/>
      <c r="I981" s="132"/>
      <c r="J981" s="132"/>
      <c r="K981" s="130"/>
      <c r="L981" s="130"/>
      <c r="M981" s="130"/>
      <c r="N981" s="195"/>
      <c r="O981" s="369"/>
      <c r="P981" s="370"/>
      <c r="Q981" s="196"/>
      <c r="R981" s="197"/>
      <c r="S981" s="198"/>
      <c r="T981" s="199"/>
      <c r="U981" s="200"/>
      <c r="V981" s="201"/>
      <c r="W981" s="202"/>
      <c r="X981" s="202"/>
      <c r="Y981" s="143"/>
      <c r="Z981" s="367"/>
      <c r="AA981" s="140"/>
      <c r="AB981" s="420"/>
      <c r="AC981" s="421"/>
      <c r="AD981" s="206"/>
      <c r="AE981" s="144"/>
      <c r="AF981" s="133"/>
      <c r="AG981" s="144"/>
      <c r="AH981" s="430"/>
      <c r="AI981" s="146"/>
      <c r="AJ981" s="144"/>
      <c r="AK981" s="147"/>
      <c r="AL981" s="114"/>
      <c r="AM981" s="211"/>
      <c r="AN981" s="132"/>
      <c r="AO981" s="132"/>
      <c r="AP981" s="149"/>
      <c r="AQ981" s="150"/>
      <c r="AR981" s="149"/>
      <c r="AS981" s="132"/>
      <c r="AT981" s="132"/>
      <c r="AU981" s="132"/>
      <c r="AV981" s="132"/>
      <c r="AW981" s="132"/>
      <c r="AX981" s="132"/>
      <c r="AY981" s="132"/>
      <c r="AZ981" s="132"/>
      <c r="BA981" s="132"/>
      <c r="BB981" s="132"/>
      <c r="BC981" s="132"/>
      <c r="BD981" s="132"/>
      <c r="BE981" s="132"/>
      <c r="BF981" s="132"/>
      <c r="BG981" s="132"/>
      <c r="BH981" s="132"/>
      <c r="BI981" s="132"/>
      <c r="BJ981" s="132"/>
      <c r="BK981" s="132"/>
      <c r="BL981" s="132"/>
      <c r="BM981" s="132"/>
      <c r="BN981" s="132"/>
    </row>
    <row r="982">
      <c r="A982" s="484" t="b">
        <v>0</v>
      </c>
      <c r="B982" s="94"/>
      <c r="C982" s="95"/>
      <c r="D982" s="96"/>
      <c r="E982" s="97"/>
      <c r="F982" s="98"/>
      <c r="G982" s="98"/>
      <c r="H982" s="98"/>
      <c r="I982" s="98"/>
      <c r="J982" s="98"/>
      <c r="K982" s="96"/>
      <c r="L982" s="96"/>
      <c r="M982" s="96"/>
      <c r="N982" s="270"/>
      <c r="O982" s="369"/>
      <c r="P982" s="370"/>
      <c r="Q982" s="196"/>
      <c r="R982" s="197"/>
      <c r="S982" s="198"/>
      <c r="T982" s="199"/>
      <c r="U982" s="200"/>
      <c r="V982" s="201"/>
      <c r="W982" s="202"/>
      <c r="X982" s="202"/>
      <c r="Y982" s="109"/>
      <c r="Z982" s="280"/>
      <c r="AA982" s="106"/>
      <c r="AB982" s="281"/>
      <c r="AC982" s="282"/>
      <c r="AD982" s="273"/>
      <c r="AE982" s="110"/>
      <c r="AF982" s="99"/>
      <c r="AG982" s="110"/>
      <c r="AH982" s="427"/>
      <c r="AI982" s="112"/>
      <c r="AJ982" s="110"/>
      <c r="AK982" s="113"/>
      <c r="AL982" s="114"/>
      <c r="AM982" s="278"/>
      <c r="AN982" s="98"/>
      <c r="AO982" s="98"/>
      <c r="AP982" s="116"/>
      <c r="AQ982" s="117"/>
      <c r="AR982" s="116"/>
      <c r="AS982" s="98"/>
      <c r="AT982" s="98"/>
      <c r="AU982" s="98"/>
      <c r="AV982" s="98"/>
      <c r="AW982" s="98"/>
      <c r="AX982" s="98"/>
      <c r="AY982" s="98"/>
      <c r="AZ982" s="98"/>
      <c r="BA982" s="98"/>
      <c r="BB982" s="98"/>
      <c r="BC982" s="98"/>
      <c r="BD982" s="98"/>
      <c r="BE982" s="98"/>
      <c r="BF982" s="98"/>
      <c r="BG982" s="98"/>
      <c r="BH982" s="98"/>
      <c r="BI982" s="98"/>
      <c r="BJ982" s="98"/>
      <c r="BK982" s="98"/>
      <c r="BL982" s="98"/>
      <c r="BM982" s="98"/>
      <c r="BN982" s="98"/>
    </row>
    <row r="983">
      <c r="A983" s="485" t="b">
        <v>0</v>
      </c>
      <c r="B983" s="128"/>
      <c r="C983" s="129"/>
      <c r="D983" s="130"/>
      <c r="E983" s="131"/>
      <c r="F983" s="132"/>
      <c r="G983" s="132"/>
      <c r="H983" s="132"/>
      <c r="I983" s="132"/>
      <c r="J983" s="132"/>
      <c r="K983" s="130"/>
      <c r="L983" s="130"/>
      <c r="M983" s="130"/>
      <c r="N983" s="195"/>
      <c r="O983" s="369"/>
      <c r="P983" s="370"/>
      <c r="Q983" s="196"/>
      <c r="R983" s="197"/>
      <c r="S983" s="198"/>
      <c r="T983" s="199"/>
      <c r="U983" s="200"/>
      <c r="V983" s="201"/>
      <c r="W983" s="202"/>
      <c r="X983" s="202"/>
      <c r="Y983" s="143"/>
      <c r="Z983" s="367"/>
      <c r="AA983" s="140"/>
      <c r="AB983" s="420"/>
      <c r="AC983" s="421"/>
      <c r="AD983" s="206"/>
      <c r="AE983" s="144"/>
      <c r="AF983" s="133"/>
      <c r="AG983" s="144"/>
      <c r="AH983" s="430"/>
      <c r="AI983" s="146"/>
      <c r="AJ983" s="144"/>
      <c r="AK983" s="147"/>
      <c r="AL983" s="114"/>
      <c r="AM983" s="211"/>
      <c r="AN983" s="132"/>
      <c r="AO983" s="132"/>
      <c r="AP983" s="149"/>
      <c r="AQ983" s="150"/>
      <c r="AR983" s="149"/>
      <c r="AS983" s="132"/>
      <c r="AT983" s="132"/>
      <c r="AU983" s="132"/>
      <c r="AV983" s="132"/>
      <c r="AW983" s="132"/>
      <c r="AX983" s="132"/>
      <c r="AY983" s="132"/>
      <c r="AZ983" s="132"/>
      <c r="BA983" s="132"/>
      <c r="BB983" s="132"/>
      <c r="BC983" s="132"/>
      <c r="BD983" s="132"/>
      <c r="BE983" s="132"/>
      <c r="BF983" s="132"/>
      <c r="BG983" s="132"/>
      <c r="BH983" s="132"/>
      <c r="BI983" s="132"/>
      <c r="BJ983" s="132"/>
      <c r="BK983" s="132"/>
      <c r="BL983" s="132"/>
      <c r="BM983" s="132"/>
      <c r="BN983" s="132"/>
    </row>
    <row r="984">
      <c r="A984" s="484" t="b">
        <v>0</v>
      </c>
      <c r="B984" s="94"/>
      <c r="C984" s="95"/>
      <c r="D984" s="96"/>
      <c r="E984" s="97"/>
      <c r="F984" s="98"/>
      <c r="G984" s="98"/>
      <c r="H984" s="98"/>
      <c r="I984" s="98"/>
      <c r="J984" s="98"/>
      <c r="K984" s="96"/>
      <c r="L984" s="96"/>
      <c r="M984" s="96"/>
      <c r="N984" s="270"/>
      <c r="O984" s="369"/>
      <c r="P984" s="370"/>
      <c r="Q984" s="196"/>
      <c r="R984" s="197"/>
      <c r="S984" s="198"/>
      <c r="T984" s="199"/>
      <c r="U984" s="200"/>
      <c r="V984" s="201"/>
      <c r="W984" s="202"/>
      <c r="X984" s="202"/>
      <c r="Y984" s="109"/>
      <c r="Z984" s="280"/>
      <c r="AA984" s="106"/>
      <c r="AB984" s="281"/>
      <c r="AC984" s="282"/>
      <c r="AD984" s="273"/>
      <c r="AE984" s="110"/>
      <c r="AF984" s="99"/>
      <c r="AG984" s="110"/>
      <c r="AH984" s="427"/>
      <c r="AI984" s="112"/>
      <c r="AJ984" s="110"/>
      <c r="AK984" s="113"/>
      <c r="AL984" s="114"/>
      <c r="AM984" s="278"/>
      <c r="AN984" s="98"/>
      <c r="AO984" s="98"/>
      <c r="AP984" s="116"/>
      <c r="AQ984" s="117"/>
      <c r="AR984" s="116"/>
      <c r="AS984" s="98"/>
      <c r="AT984" s="98"/>
      <c r="AU984" s="98"/>
      <c r="AV984" s="98"/>
      <c r="AW984" s="98"/>
      <c r="AX984" s="98"/>
      <c r="AY984" s="98"/>
      <c r="AZ984" s="98"/>
      <c r="BA984" s="98"/>
      <c r="BB984" s="98"/>
      <c r="BC984" s="98"/>
      <c r="BD984" s="98"/>
      <c r="BE984" s="98"/>
      <c r="BF984" s="98"/>
      <c r="BG984" s="98"/>
      <c r="BH984" s="98"/>
      <c r="BI984" s="98"/>
      <c r="BJ984" s="98"/>
      <c r="BK984" s="98"/>
      <c r="BL984" s="98"/>
      <c r="BM984" s="98"/>
      <c r="BN984" s="98"/>
    </row>
    <row r="985">
      <c r="A985" s="485" t="b">
        <v>0</v>
      </c>
      <c r="B985" s="128"/>
      <c r="C985" s="129"/>
      <c r="D985" s="130"/>
      <c r="E985" s="131"/>
      <c r="F985" s="132"/>
      <c r="G985" s="132"/>
      <c r="H985" s="132"/>
      <c r="I985" s="132"/>
      <c r="J985" s="132"/>
      <c r="K985" s="130"/>
      <c r="L985" s="130"/>
      <c r="M985" s="130"/>
      <c r="N985" s="195"/>
      <c r="O985" s="369"/>
      <c r="P985" s="370"/>
      <c r="Q985" s="196"/>
      <c r="R985" s="197"/>
      <c r="S985" s="198"/>
      <c r="T985" s="199"/>
      <c r="U985" s="200"/>
      <c r="V985" s="201"/>
      <c r="W985" s="202"/>
      <c r="X985" s="202"/>
      <c r="Y985" s="143"/>
      <c r="Z985" s="367"/>
      <c r="AA985" s="140"/>
      <c r="AB985" s="420"/>
      <c r="AC985" s="421"/>
      <c r="AD985" s="206"/>
      <c r="AE985" s="144"/>
      <c r="AF985" s="133"/>
      <c r="AG985" s="144"/>
      <c r="AH985" s="430"/>
      <c r="AI985" s="146"/>
      <c r="AJ985" s="144"/>
      <c r="AK985" s="147"/>
      <c r="AL985" s="114"/>
      <c r="AM985" s="211"/>
      <c r="AN985" s="132"/>
      <c r="AO985" s="132"/>
      <c r="AP985" s="149"/>
      <c r="AQ985" s="150"/>
      <c r="AR985" s="149"/>
      <c r="AS985" s="132"/>
      <c r="AT985" s="132"/>
      <c r="AU985" s="132"/>
      <c r="AV985" s="132"/>
      <c r="AW985" s="132"/>
      <c r="AX985" s="132"/>
      <c r="AY985" s="132"/>
      <c r="AZ985" s="132"/>
      <c r="BA985" s="132"/>
      <c r="BB985" s="132"/>
      <c r="BC985" s="132"/>
      <c r="BD985" s="132"/>
      <c r="BE985" s="132"/>
      <c r="BF985" s="132"/>
      <c r="BG985" s="132"/>
      <c r="BH985" s="132"/>
      <c r="BI985" s="132"/>
      <c r="BJ985" s="132"/>
      <c r="BK985" s="132"/>
      <c r="BL985" s="132"/>
      <c r="BM985" s="132"/>
      <c r="BN985" s="132"/>
    </row>
    <row r="986">
      <c r="A986" s="484" t="b">
        <v>0</v>
      </c>
      <c r="B986" s="94"/>
      <c r="C986" s="95"/>
      <c r="D986" s="96"/>
      <c r="E986" s="97"/>
      <c r="F986" s="98"/>
      <c r="G986" s="98"/>
      <c r="H986" s="98"/>
      <c r="I986" s="98"/>
      <c r="J986" s="98"/>
      <c r="K986" s="96"/>
      <c r="L986" s="96"/>
      <c r="M986" s="96"/>
      <c r="N986" s="270"/>
      <c r="O986" s="369"/>
      <c r="P986" s="370"/>
      <c r="Q986" s="196"/>
      <c r="R986" s="197"/>
      <c r="S986" s="198"/>
      <c r="T986" s="199"/>
      <c r="U986" s="200"/>
      <c r="V986" s="201"/>
      <c r="W986" s="202"/>
      <c r="X986" s="202"/>
      <c r="Y986" s="109"/>
      <c r="Z986" s="280"/>
      <c r="AA986" s="106"/>
      <c r="AB986" s="281"/>
      <c r="AC986" s="282"/>
      <c r="AD986" s="273"/>
      <c r="AE986" s="110"/>
      <c r="AF986" s="99"/>
      <c r="AG986" s="110"/>
      <c r="AH986" s="427"/>
      <c r="AI986" s="112"/>
      <c r="AJ986" s="110"/>
      <c r="AK986" s="113"/>
      <c r="AL986" s="114"/>
      <c r="AM986" s="278"/>
      <c r="AN986" s="98"/>
      <c r="AO986" s="98"/>
      <c r="AP986" s="116"/>
      <c r="AQ986" s="117"/>
      <c r="AR986" s="116"/>
      <c r="AS986" s="98"/>
      <c r="AT986" s="98"/>
      <c r="AU986" s="98"/>
      <c r="AV986" s="98"/>
      <c r="AW986" s="98"/>
      <c r="AX986" s="98"/>
      <c r="AY986" s="98"/>
      <c r="AZ986" s="98"/>
      <c r="BA986" s="98"/>
      <c r="BB986" s="98"/>
      <c r="BC986" s="98"/>
      <c r="BD986" s="98"/>
      <c r="BE986" s="98"/>
      <c r="BF986" s="98"/>
      <c r="BG986" s="98"/>
      <c r="BH986" s="98"/>
      <c r="BI986" s="98"/>
      <c r="BJ986" s="98"/>
      <c r="BK986" s="98"/>
      <c r="BL986" s="98"/>
      <c r="BM986" s="98"/>
      <c r="BN986" s="98"/>
    </row>
    <row r="987">
      <c r="A987" s="485" t="b">
        <v>0</v>
      </c>
      <c r="B987" s="128"/>
      <c r="C987" s="129"/>
      <c r="D987" s="130"/>
      <c r="E987" s="131"/>
      <c r="F987" s="132"/>
      <c r="G987" s="132"/>
      <c r="H987" s="132"/>
      <c r="I987" s="132"/>
      <c r="J987" s="132"/>
      <c r="K987" s="130"/>
      <c r="L987" s="130"/>
      <c r="M987" s="130"/>
      <c r="N987" s="195"/>
      <c r="O987" s="369"/>
      <c r="P987" s="370"/>
      <c r="Q987" s="196"/>
      <c r="R987" s="197"/>
      <c r="S987" s="198"/>
      <c r="T987" s="199"/>
      <c r="U987" s="200"/>
      <c r="V987" s="201"/>
      <c r="W987" s="202"/>
      <c r="X987" s="202"/>
      <c r="Y987" s="143"/>
      <c r="Z987" s="367"/>
      <c r="AA987" s="140"/>
      <c r="AB987" s="420"/>
      <c r="AC987" s="421"/>
      <c r="AD987" s="206"/>
      <c r="AE987" s="144"/>
      <c r="AF987" s="133"/>
      <c r="AG987" s="144"/>
      <c r="AH987" s="430"/>
      <c r="AI987" s="146"/>
      <c r="AJ987" s="144"/>
      <c r="AK987" s="147"/>
      <c r="AL987" s="114"/>
      <c r="AM987" s="211"/>
      <c r="AN987" s="132"/>
      <c r="AO987" s="132"/>
      <c r="AP987" s="149"/>
      <c r="AQ987" s="150"/>
      <c r="AR987" s="149"/>
      <c r="AS987" s="132"/>
      <c r="AT987" s="132"/>
      <c r="AU987" s="132"/>
      <c r="AV987" s="132"/>
      <c r="AW987" s="132"/>
      <c r="AX987" s="132"/>
      <c r="AY987" s="132"/>
      <c r="AZ987" s="132"/>
      <c r="BA987" s="132"/>
      <c r="BB987" s="132"/>
      <c r="BC987" s="132"/>
      <c r="BD987" s="132"/>
      <c r="BE987" s="132"/>
      <c r="BF987" s="132"/>
      <c r="BG987" s="132"/>
      <c r="BH987" s="132"/>
      <c r="BI987" s="132"/>
      <c r="BJ987" s="132"/>
      <c r="BK987" s="132"/>
      <c r="BL987" s="132"/>
      <c r="BM987" s="132"/>
      <c r="BN987" s="132"/>
    </row>
    <row r="988">
      <c r="A988" s="484" t="b">
        <v>0</v>
      </c>
      <c r="B988" s="94"/>
      <c r="C988" s="95"/>
      <c r="D988" s="96"/>
      <c r="E988" s="97"/>
      <c r="F988" s="98"/>
      <c r="G988" s="98"/>
      <c r="H988" s="98"/>
      <c r="I988" s="98"/>
      <c r="J988" s="98"/>
      <c r="K988" s="96"/>
      <c r="L988" s="96"/>
      <c r="M988" s="96"/>
      <c r="N988" s="270"/>
      <c r="O988" s="369"/>
      <c r="P988" s="370"/>
      <c r="Q988" s="196"/>
      <c r="R988" s="197"/>
      <c r="S988" s="198"/>
      <c r="T988" s="199"/>
      <c r="U988" s="200"/>
      <c r="V988" s="201"/>
      <c r="W988" s="202"/>
      <c r="X988" s="202"/>
      <c r="Y988" s="109"/>
      <c r="Z988" s="280"/>
      <c r="AA988" s="106"/>
      <c r="AB988" s="281"/>
      <c r="AC988" s="282"/>
      <c r="AD988" s="273"/>
      <c r="AE988" s="110"/>
      <c r="AF988" s="99"/>
      <c r="AG988" s="110"/>
      <c r="AH988" s="427"/>
      <c r="AI988" s="112"/>
      <c r="AJ988" s="110"/>
      <c r="AK988" s="113"/>
      <c r="AL988" s="114"/>
      <c r="AM988" s="278"/>
      <c r="AN988" s="98"/>
      <c r="AO988" s="98"/>
      <c r="AP988" s="116"/>
      <c r="AQ988" s="117"/>
      <c r="AR988" s="116"/>
      <c r="AS988" s="98"/>
      <c r="AT988" s="98"/>
      <c r="AU988" s="98"/>
      <c r="AV988" s="98"/>
      <c r="AW988" s="98"/>
      <c r="AX988" s="98"/>
      <c r="AY988" s="98"/>
      <c r="AZ988" s="98"/>
      <c r="BA988" s="98"/>
      <c r="BB988" s="98"/>
      <c r="BC988" s="98"/>
      <c r="BD988" s="98"/>
      <c r="BE988" s="98"/>
      <c r="BF988" s="98"/>
      <c r="BG988" s="98"/>
      <c r="BH988" s="98"/>
      <c r="BI988" s="98"/>
      <c r="BJ988" s="98"/>
      <c r="BK988" s="98"/>
      <c r="BL988" s="98"/>
      <c r="BM988" s="98"/>
      <c r="BN988" s="98"/>
    </row>
    <row r="989">
      <c r="A989" s="485" t="b">
        <v>0</v>
      </c>
      <c r="B989" s="313"/>
      <c r="C989" s="314"/>
      <c r="D989" s="315"/>
      <c r="E989" s="316"/>
      <c r="F989" s="317"/>
      <c r="G989" s="317"/>
      <c r="H989" s="317"/>
      <c r="I989" s="317"/>
      <c r="J989" s="317"/>
      <c r="K989" s="315"/>
      <c r="L989" s="315"/>
      <c r="M989" s="315"/>
      <c r="N989" s="383"/>
      <c r="O989" s="422"/>
      <c r="P989" s="423"/>
      <c r="Q989" s="223"/>
      <c r="R989" s="224"/>
      <c r="S989" s="225"/>
      <c r="T989" s="226"/>
      <c r="U989" s="227"/>
      <c r="V989" s="228"/>
      <c r="W989" s="229"/>
      <c r="X989" s="229"/>
      <c r="Y989" s="342"/>
      <c r="Z989" s="323"/>
      <c r="AA989" s="324"/>
      <c r="AB989" s="343"/>
      <c r="AC989" s="326"/>
      <c r="AD989" s="322"/>
      <c r="AE989" s="327"/>
      <c r="AF989" s="328"/>
      <c r="AG989" s="327"/>
      <c r="AH989" s="444"/>
      <c r="AI989" s="384"/>
      <c r="AJ989" s="327"/>
      <c r="AK989" s="385"/>
      <c r="AL989" s="114"/>
      <c r="AM989" s="333"/>
      <c r="AN989" s="317"/>
      <c r="AO989" s="317"/>
      <c r="AP989" s="334"/>
      <c r="AQ989" s="335"/>
      <c r="AR989" s="149"/>
      <c r="AS989" s="132"/>
      <c r="AT989" s="132"/>
      <c r="AU989" s="132"/>
      <c r="AV989" s="132"/>
      <c r="AW989" s="132"/>
      <c r="AX989" s="132"/>
      <c r="AY989" s="132"/>
      <c r="AZ989" s="132"/>
      <c r="BA989" s="132"/>
      <c r="BB989" s="132"/>
      <c r="BC989" s="132"/>
      <c r="BD989" s="132"/>
      <c r="BE989" s="132"/>
      <c r="BF989" s="132"/>
      <c r="BG989" s="132"/>
      <c r="BH989" s="132"/>
      <c r="BI989" s="132"/>
      <c r="BJ989" s="132"/>
      <c r="BK989" s="132"/>
      <c r="BL989" s="132"/>
      <c r="BM989" s="132"/>
      <c r="BN989" s="132"/>
    </row>
  </sheetData>
  <mergeCells count="12">
    <mergeCell ref="V1:V3"/>
    <mergeCell ref="W1:W3"/>
    <mergeCell ref="X1:X3"/>
    <mergeCell ref="Y1:Y3"/>
    <mergeCell ref="Z1:Z3"/>
    <mergeCell ref="O1:O3"/>
    <mergeCell ref="P1:P3"/>
    <mergeCell ref="Q1:Q3"/>
    <mergeCell ref="R1:R3"/>
    <mergeCell ref="S1:S3"/>
    <mergeCell ref="T1:T3"/>
    <mergeCell ref="U1:U3"/>
  </mergeCells>
  <conditionalFormatting sqref="AF4:AF989">
    <cfRule type="containsText" dxfId="6" priority="1" operator="containsText" text="b">
      <formula>NOT(ISERROR(SEARCH(("b"),(AF4))))</formula>
    </cfRule>
  </conditionalFormatting>
  <conditionalFormatting sqref="AF4:AF989">
    <cfRule type="containsText" dxfId="7" priority="2" operator="containsText" text="l">
      <formula>NOT(ISERROR(SEARCH(("l"),(AF4))))</formula>
    </cfRule>
  </conditionalFormatting>
  <conditionalFormatting sqref="AD1:AD989">
    <cfRule type="cellIs" dxfId="8" priority="3" operator="equal">
      <formula>"OPEN"</formula>
    </cfRule>
  </conditionalFormatting>
  <conditionalFormatting sqref="AD1:AD989">
    <cfRule type="containsText" dxfId="9" priority="4" operator="containsText" text="INCRE">
      <formula>NOT(ISERROR(SEARCH(("INCRE"),(AD1))))</formula>
    </cfRule>
  </conditionalFormatting>
  <conditionalFormatting sqref="AD1:AD989">
    <cfRule type="containsText" dxfId="10" priority="5" operator="containsText" text="DECR">
      <formula>NOT(ISERROR(SEARCH(("DECR"),(AD1))))</formula>
    </cfRule>
  </conditionalFormatting>
  <conditionalFormatting sqref="AD1:AD989">
    <cfRule type="containsText" dxfId="11" priority="6" operator="containsText" text="CLO">
      <formula>NOT(ISERROR(SEARCH(("CLO"),(AD1))))</formula>
    </cfRule>
  </conditionalFormatting>
  <conditionalFormatting sqref="AJ1:AL989 AI4:AI989 AM4:AR989">
    <cfRule type="cellIs" dxfId="12" priority="7" operator="greaterThan">
      <formula>0</formula>
    </cfRule>
  </conditionalFormatting>
  <conditionalFormatting sqref="AJ1:AL989 AI4:AI989 AM4:AR989">
    <cfRule type="cellIs" dxfId="13" priority="8" operator="lessThan">
      <formula>0</formula>
    </cfRule>
  </conditionalFormatting>
  <conditionalFormatting sqref="AD1:AD989">
    <cfRule type="containsText" dxfId="14" priority="9" operator="containsText" text="FINA">
      <formula>NOT(ISERROR(SEARCH(("FINA"),(AD1))))</formula>
    </cfRule>
  </conditionalFormatting>
  <conditionalFormatting sqref="O4:O989 Q255 W782:W801 W806">
    <cfRule type="cellIs" dxfId="15" priority="10" operator="greaterThan">
      <formula>P4</formula>
    </cfRule>
  </conditionalFormatting>
  <conditionalFormatting sqref="P4:P989 R255 X782:X801 X806">
    <cfRule type="cellIs" dxfId="15" priority="11" operator="greaterThan">
      <formula>O4</formula>
    </cfRule>
  </conditionalFormatting>
  <conditionalFormatting sqref="Q4:Q989">
    <cfRule type="cellIs" dxfId="15" priority="12" operator="greaterThan">
      <formula>R4</formula>
    </cfRule>
  </conditionalFormatting>
  <conditionalFormatting sqref="R4:R989">
    <cfRule type="cellIs" dxfId="15" priority="13" operator="greaterThan">
      <formula>Q4</formula>
    </cfRule>
  </conditionalFormatting>
  <conditionalFormatting sqref="S4:S989">
    <cfRule type="cellIs" dxfId="15" priority="14" operator="greaterThan">
      <formula>T4</formula>
    </cfRule>
  </conditionalFormatting>
  <conditionalFormatting sqref="T4:T989">
    <cfRule type="cellIs" dxfId="15" priority="15" operator="greaterThan">
      <formula>S4</formula>
    </cfRule>
  </conditionalFormatting>
  <conditionalFormatting sqref="U4:U989">
    <cfRule type="cellIs" dxfId="15" priority="16" operator="greaterThan">
      <formula>V4</formula>
    </cfRule>
  </conditionalFormatting>
  <conditionalFormatting sqref="V4:V989">
    <cfRule type="cellIs" dxfId="15" priority="17" operator="greaterThan">
      <formula>U4</formula>
    </cfRule>
  </conditionalFormatting>
  <conditionalFormatting sqref="W4:W989">
    <cfRule type="cellIs" dxfId="15" priority="18" operator="greaterThan">
      <formula>X4</formula>
    </cfRule>
  </conditionalFormatting>
  <conditionalFormatting sqref="X4:X989">
    <cfRule type="cellIs" dxfId="15" priority="19" operator="greaterThan">
      <formula>W4</formula>
    </cfRule>
  </conditionalFormatting>
  <conditionalFormatting sqref="Y4:Y989">
    <cfRule type="expression" dxfId="16" priority="20">
      <formula>if(AA4="A",true,false)</formula>
    </cfRule>
  </conditionalFormatting>
  <conditionalFormatting sqref="Z4:Z989">
    <cfRule type="expression" dxfId="16" priority="21">
      <formula>if(AA4="B",true,false)</formula>
    </cfRule>
  </conditionalFormatting>
  <conditionalFormatting sqref="B1:B989">
    <cfRule type="timePeriod" dxfId="17" priority="22" timePeriod="today"/>
  </conditionalFormatting>
  <conditionalFormatting sqref="A1:A989">
    <cfRule type="containsText" dxfId="18" priority="23" operator="containsText" text="TRUE">
      <formula>NOT(ISERROR(SEARCH(("TRUE"),(A1))))</formula>
    </cfRule>
  </conditionalFormatting>
  <conditionalFormatting sqref="I1:I989 K79:M79 K104:M104 J372 K580:M580 J673 K677:M677 K692:M692 J696:M696 K728:M728 K743:M743 K787:M787 K790:M790 K794:M794 K807:M807 K814:M814">
    <cfRule type="cellIs" dxfId="15" priority="24" operator="greaterThan">
      <formula>J1</formula>
    </cfRule>
  </conditionalFormatting>
  <conditionalFormatting sqref="J1:J989 K83:M83 K113:M113 K118:M118 K162:M162 I487 K748:M748 K754:M754 K760:M760 K798:M798 K823:M823">
    <cfRule type="cellIs" dxfId="15" priority="25" operator="greaterThan">
      <formula>I1</formula>
    </cfRule>
  </conditionalFormatting>
  <conditionalFormatting sqref="E1:E989">
    <cfRule type="containsText" dxfId="19" priority="26" operator="containsText" text="it">
      <formula>NOT(ISERROR(SEARCH(("it"),(E1))))</formula>
    </cfRule>
  </conditionalFormatting>
  <conditionalFormatting sqref="E1:E989">
    <cfRule type="containsText" dxfId="20" priority="27" operator="containsText" text="uk">
      <formula>NOT(ISERROR(SEARCH(("uk"),(E1))))</formula>
    </cfRule>
  </conditionalFormatting>
  <dataValidations>
    <dataValidation type="list" allowBlank="1" sqref="E4:E989">
      <formula1>REPORT!$A$2:$A$15</formula1>
    </dataValidation>
    <dataValidation type="list" allowBlank="1" sqref="F4:F989">
      <formula1>"BAGNA,KEVIN,KITO,BAGNA KEVIN,BAGNA KITO,KEVIN KITO,BAGNA KEVIN KITO,BAGNA KEVIN"</formula1>
    </dataValidation>
    <dataValidation type="list" allowBlank="1" sqref="AD4:AD989">
      <formula1>VALIDATION!$A:$A</formula1>
    </dataValidation>
    <dataValidation type="list" allowBlank="1" sqref="AF4:AF989">
      <formula1>"B,L"</formula1>
    </dataValidation>
    <dataValidation type="list" allowBlank="1" sqref="H4 H12 H16 H19 H26 H30 H35 H38 H41 H44 H59 H68 H71 H73 H79 H83 H87 H89 H94 H96 H104 H108 H113 H118 H121 H125 H130 H134 H137 H139 H147 H155 H157 H162 H164 H166 H168 H176 H181 H184 H187 H190 H196 H199 H204 H208 H212 H215 H219 H222 H226 H232 H237 H244 H247 H254 H257 H262 H265 H267 H271 H275 H280 H283 H302 H313 H316 H319 H323 H326 H332 H336 H344 H348 H353 H357 H359 H363 H367 H372 H376 H379 H381 H386 H388 H392 H395 H397 H400 H402 H404 H408 H414 H417 H423 H430 H433 H436 H440 H443 H450 H453 H456 H459 H462 H465 H469 H472 H476 H480 H483 H487 H490 H493 H495 H498 H502 H504 H506 H508 H512 H521 H524 H527 H530 H534 H537 H539 H545 H548 H551 H554 H556 H559 H563 H566 H569 H573 H578 H580 H582 H585 H587 H591 H596 H600 H603 H606 H609 H611 H615 H619 H622 H625 H628 H631 H634 H637 H642 H645 H649 H652 H657 H661 H664 H668 H670 H673 H677 H680 H685 H689 H692 H696 H701 H704 H707 H710 H713 H719 H723 H725 H728 H734 H738 H740 H743 H748 H754 H757 H760 H763 H766 H770 H775 H782 H785 H787 H790 H794 H798 H802">
      <formula1>VALIDATION!$F:$F</formula1>
    </dataValidation>
    <dataValidation type="list" allowBlank="1" sqref="AA4:AA989">
      <formula1>"A,B"</formula1>
    </dataValidation>
    <dataValidation type="list" allowBlank="1" sqref="G4:G989">
      <formula1>REPORT!$A$27:$A$68</formula1>
    </dataValidation>
    <dataValidation type="list" allowBlank="1" sqref="AE4:AE989">
      <formula1>"A,B,C"</formula1>
    </dataValidation>
  </dataValidation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4.71"/>
    <col customWidth="1" min="2" max="2" width="8.57"/>
    <col customWidth="1" min="3" max="3" width="9.14"/>
    <col customWidth="1" min="4" max="4" width="17.71"/>
    <col customWidth="1" min="5" max="6" width="12.71"/>
    <col customWidth="1" min="7" max="7" width="15.57"/>
    <col customWidth="1" min="8" max="8" width="28.43"/>
    <col customWidth="1" min="9" max="13" width="12.71"/>
    <col customWidth="1" min="14" max="14" width="37.14"/>
    <col customWidth="1" min="15" max="24" width="2.71"/>
    <col customWidth="1" min="25" max="28" width="4.29"/>
    <col customWidth="1" min="29" max="29" width="10.86"/>
    <col customWidth="1" min="30" max="30" width="13.14"/>
    <col customWidth="1" min="31" max="31" width="7.43"/>
    <col customWidth="1" min="32" max="32" width="6.71"/>
    <col customWidth="1" min="33" max="33" width="8.14"/>
    <col customWidth="1" min="34" max="34" width="9.71"/>
    <col customWidth="1" min="35" max="37" width="8.29"/>
    <col customWidth="1" min="38" max="38" width="1.71"/>
    <col customWidth="1" min="39" max="40" width="13.86"/>
    <col customWidth="1" min="41" max="43" width="9.29"/>
    <col customWidth="1" min="44" max="44" width="9.86"/>
    <col customWidth="1" min="62" max="63" width="9.71"/>
    <col customWidth="1" min="64" max="64" width="3.57"/>
    <col customWidth="1" min="65" max="66" width="9.71"/>
    <col customWidth="1" min="67" max="67" width="6.43"/>
  </cols>
  <sheetData>
    <row r="1">
      <c r="A1" s="424" t="s">
        <v>97</v>
      </c>
      <c r="B1" s="56" t="s">
        <v>98</v>
      </c>
      <c r="C1" s="57" t="s">
        <v>99</v>
      </c>
      <c r="D1" s="58" t="s">
        <v>100</v>
      </c>
      <c r="E1" s="59" t="s">
        <v>0</v>
      </c>
      <c r="F1" s="60" t="s">
        <v>101</v>
      </c>
      <c r="G1" s="60" t="s">
        <v>24</v>
      </c>
      <c r="H1" s="60" t="s">
        <v>102</v>
      </c>
      <c r="I1" s="60" t="s">
        <v>103</v>
      </c>
      <c r="J1" s="61"/>
      <c r="K1" s="62"/>
      <c r="L1" s="60" t="s">
        <v>104</v>
      </c>
      <c r="M1" s="60" t="s">
        <v>104</v>
      </c>
      <c r="N1" s="738" t="s">
        <v>74</v>
      </c>
      <c r="O1" s="63" t="s">
        <v>105</v>
      </c>
      <c r="P1" s="64" t="s">
        <v>106</v>
      </c>
      <c r="Q1" s="65" t="s">
        <v>107</v>
      </c>
      <c r="R1" s="66" t="s">
        <v>108</v>
      </c>
      <c r="S1" s="67" t="s">
        <v>109</v>
      </c>
      <c r="T1" s="68" t="s">
        <v>110</v>
      </c>
      <c r="U1" s="69" t="s">
        <v>111</v>
      </c>
      <c r="V1" s="70" t="s">
        <v>112</v>
      </c>
      <c r="W1" s="71" t="s">
        <v>113</v>
      </c>
      <c r="X1" s="739" t="s">
        <v>114</v>
      </c>
      <c r="Y1" s="740" t="s">
        <v>115</v>
      </c>
      <c r="Z1" s="741" t="s">
        <v>116</v>
      </c>
      <c r="AA1" s="76" t="s">
        <v>117</v>
      </c>
      <c r="AB1" s="76" t="s">
        <v>118</v>
      </c>
      <c r="AC1" s="77" t="s">
        <v>99</v>
      </c>
      <c r="AD1" s="78" t="s">
        <v>119</v>
      </c>
      <c r="AE1" s="79" t="s">
        <v>120</v>
      </c>
      <c r="AF1" s="60" t="s">
        <v>121</v>
      </c>
      <c r="AG1" s="79" t="s">
        <v>122</v>
      </c>
      <c r="AH1" s="425" t="s">
        <v>123</v>
      </c>
      <c r="AI1" s="81" t="s">
        <v>124</v>
      </c>
      <c r="AJ1" s="79" t="s">
        <v>125</v>
      </c>
      <c r="AK1" s="82" t="s">
        <v>126</v>
      </c>
      <c r="AL1" s="83"/>
      <c r="AM1" s="84" t="s">
        <v>127</v>
      </c>
      <c r="AN1" s="60" t="s">
        <v>128</v>
      </c>
      <c r="AO1" s="60" t="s">
        <v>129</v>
      </c>
      <c r="AP1" s="85" t="s">
        <v>130</v>
      </c>
      <c r="AQ1" s="58" t="s">
        <v>72</v>
      </c>
      <c r="AR1" s="86"/>
      <c r="AS1" s="87"/>
      <c r="AT1" s="87"/>
      <c r="AU1" s="87"/>
      <c r="AV1" s="88" t="s">
        <v>1</v>
      </c>
      <c r="AW1" s="86" t="s">
        <v>63</v>
      </c>
      <c r="AX1" s="89" t="s">
        <v>64</v>
      </c>
      <c r="AY1" s="90" t="s">
        <v>65</v>
      </c>
      <c r="AZ1" s="91" t="s">
        <v>66</v>
      </c>
      <c r="BA1" s="89" t="s">
        <v>67</v>
      </c>
      <c r="BB1" s="90" t="s">
        <v>68</v>
      </c>
      <c r="BC1" s="92" t="s">
        <v>69</v>
      </c>
      <c r="BD1" s="93" t="s">
        <v>129</v>
      </c>
      <c r="BE1" s="93" t="s">
        <v>131</v>
      </c>
      <c r="BF1" s="88" t="s">
        <v>72</v>
      </c>
      <c r="BG1" s="87"/>
      <c r="BH1" s="87"/>
      <c r="BI1" s="86" t="s">
        <v>1242</v>
      </c>
      <c r="BJ1" s="86" t="s">
        <v>1243</v>
      </c>
      <c r="BK1" s="86">
        <v>20.0</v>
      </c>
      <c r="BL1" s="87"/>
      <c r="BM1" s="87"/>
      <c r="BN1" s="87"/>
      <c r="BO1" s="87"/>
      <c r="BP1" s="742" t="s">
        <v>1244</v>
      </c>
    </row>
    <row r="2" ht="21.75" customHeight="1">
      <c r="A2" s="269"/>
      <c r="B2" s="94"/>
      <c r="C2" s="95"/>
      <c r="D2" s="96"/>
      <c r="E2" s="97"/>
      <c r="F2" s="98"/>
      <c r="G2" s="98"/>
      <c r="H2" s="98"/>
      <c r="I2" s="99" t="s">
        <v>132</v>
      </c>
      <c r="J2" s="99" t="s">
        <v>133</v>
      </c>
      <c r="K2" s="100" t="s">
        <v>134</v>
      </c>
      <c r="L2" s="101" t="s">
        <v>132</v>
      </c>
      <c r="M2" s="101" t="s">
        <v>133</v>
      </c>
      <c r="N2" s="743"/>
      <c r="O2" s="102"/>
      <c r="P2" s="103"/>
      <c r="Q2" s="102"/>
      <c r="R2" s="103"/>
      <c r="S2" s="102"/>
      <c r="T2" s="103"/>
      <c r="U2" s="102"/>
      <c r="V2" s="103"/>
      <c r="W2" s="102"/>
      <c r="Y2" s="102"/>
      <c r="Z2" s="103"/>
      <c r="AA2" s="280"/>
      <c r="AB2" s="107"/>
      <c r="AC2" s="108"/>
      <c r="AD2" s="109"/>
      <c r="AE2" s="110"/>
      <c r="AF2" s="98"/>
      <c r="AG2" s="110"/>
      <c r="AH2" s="427"/>
      <c r="AI2" s="112"/>
      <c r="AJ2" s="110"/>
      <c r="AK2" s="113"/>
      <c r="AL2" s="114"/>
      <c r="AM2" s="115">
        <v>2000.0</v>
      </c>
      <c r="AN2" s="98"/>
      <c r="AO2" s="98"/>
      <c r="AP2" s="116"/>
      <c r="AQ2" s="117"/>
      <c r="AR2" s="116"/>
      <c r="AS2" s="98"/>
      <c r="AT2" s="98"/>
      <c r="AU2" s="98"/>
      <c r="AV2" s="118">
        <f>SUM(AK:AK)</f>
        <v>-47.4</v>
      </c>
      <c r="AW2" s="119">
        <f>COUNTA(D4:D861)</f>
        <v>106</v>
      </c>
      <c r="AX2" s="120">
        <f>COUNTIF(AK:AK,"&gt;0.5")</f>
        <v>22</v>
      </c>
      <c r="AY2" s="121">
        <f>COUNTIF(AK:AK,"&lt;-0.5")</f>
        <v>53</v>
      </c>
      <c r="AZ2" s="122">
        <f>COUNTIFs(AK:AK,"&lt;0.5",AK:AK,"&gt;-0.5")</f>
        <v>4</v>
      </c>
      <c r="BA2" s="123">
        <f>SUMIF(AK:AK,"&gt;0",AK:AK)/AX2</f>
        <v>13.67545455</v>
      </c>
      <c r="BB2" s="124">
        <f>SUMIF(AK:AK,"&lt;0",AK:AK)/AY2</f>
        <v>-6.570943396</v>
      </c>
      <c r="BC2" s="125">
        <f>BA2*AX3+BB2*AY3</f>
        <v>-0.4471698113</v>
      </c>
      <c r="BD2" s="126">
        <f t="shared" ref="BD2:BE2" si="1">min(AO:AO)</f>
        <v>-101.08</v>
      </c>
      <c r="BE2" s="127">
        <f t="shared" si="1"/>
        <v>-0.04888074317</v>
      </c>
      <c r="BF2" s="118">
        <f>SUM(AQ:AQ)</f>
        <v>4.170761013</v>
      </c>
      <c r="BG2" s="98"/>
      <c r="BH2" s="98"/>
      <c r="BI2" s="98"/>
      <c r="BJ2" s="99" t="s">
        <v>1245</v>
      </c>
      <c r="BK2" s="99">
        <v>10.0</v>
      </c>
      <c r="BL2" s="98"/>
      <c r="BM2" s="98"/>
      <c r="BN2" s="99"/>
      <c r="BO2" s="99"/>
      <c r="BP2" s="99">
        <v>2.5</v>
      </c>
    </row>
    <row r="3">
      <c r="A3" s="312"/>
      <c r="B3" s="128"/>
      <c r="C3" s="129"/>
      <c r="D3" s="130"/>
      <c r="E3" s="131"/>
      <c r="F3" s="132"/>
      <c r="G3" s="132"/>
      <c r="H3" s="132"/>
      <c r="I3" s="133"/>
      <c r="J3" s="133"/>
      <c r="K3" s="134"/>
      <c r="L3" s="135"/>
      <c r="M3" s="135"/>
      <c r="N3" s="744"/>
      <c r="O3" s="136"/>
      <c r="P3" s="137"/>
      <c r="Q3" s="136"/>
      <c r="R3" s="137"/>
      <c r="S3" s="136"/>
      <c r="T3" s="137"/>
      <c r="U3" s="136"/>
      <c r="V3" s="137"/>
      <c r="W3" s="136"/>
      <c r="X3" s="745"/>
      <c r="Y3" s="136"/>
      <c r="Z3" s="137"/>
      <c r="AA3" s="367"/>
      <c r="AB3" s="141"/>
      <c r="AC3" s="142"/>
      <c r="AD3" s="143"/>
      <c r="AE3" s="144"/>
      <c r="AF3" s="132"/>
      <c r="AG3" s="144"/>
      <c r="AH3" s="430"/>
      <c r="AI3" s="146"/>
      <c r="AJ3" s="144"/>
      <c r="AK3" s="147"/>
      <c r="AL3" s="114"/>
      <c r="AM3" s="148"/>
      <c r="AN3" s="133">
        <v>2000.0</v>
      </c>
      <c r="AO3" s="132"/>
      <c r="AP3" s="149"/>
      <c r="AQ3" s="150"/>
      <c r="AR3" s="149"/>
      <c r="AS3" s="132"/>
      <c r="AT3" s="132"/>
      <c r="AU3" s="132"/>
      <c r="AV3" s="151">
        <f>AV2/$AM$2</f>
        <v>-0.0237</v>
      </c>
      <c r="AW3" s="152"/>
      <c r="AX3" s="153">
        <f t="shared" ref="AX3:AZ3" si="2">AX2/$AW$2</f>
        <v>0.2075471698</v>
      </c>
      <c r="AY3" s="154">
        <f t="shared" si="2"/>
        <v>0.5</v>
      </c>
      <c r="AZ3" s="155">
        <f t="shared" si="2"/>
        <v>0.03773584906</v>
      </c>
      <c r="BA3" s="156"/>
      <c r="BB3" s="157"/>
      <c r="BC3" s="158"/>
      <c r="BD3" s="159"/>
      <c r="BE3" s="159"/>
      <c r="BF3" s="151">
        <f>AVERAGE(AQ:AQ)</f>
        <v>0.05636163532</v>
      </c>
      <c r="BG3" s="132"/>
      <c r="BH3" s="132"/>
      <c r="BI3" s="132"/>
      <c r="BJ3" s="133" t="s">
        <v>1246</v>
      </c>
      <c r="BK3" s="133">
        <v>5.0</v>
      </c>
      <c r="BL3" s="133"/>
      <c r="BM3" s="133">
        <v>1.07</v>
      </c>
      <c r="BN3" s="133">
        <v>2.5</v>
      </c>
      <c r="BO3" s="132"/>
      <c r="BP3" s="133" t="s">
        <v>1247</v>
      </c>
    </row>
    <row r="4">
      <c r="A4" s="451" t="b">
        <v>0</v>
      </c>
      <c r="B4" s="161">
        <v>44582.0</v>
      </c>
      <c r="C4" s="162">
        <v>0.352974537037037</v>
      </c>
      <c r="D4" s="166" t="s">
        <v>1248</v>
      </c>
      <c r="E4" s="387" t="s">
        <v>16</v>
      </c>
      <c r="F4" s="379" t="s">
        <v>199</v>
      </c>
      <c r="G4" s="379" t="s">
        <v>27</v>
      </c>
      <c r="H4" s="165" t="s">
        <v>176</v>
      </c>
      <c r="I4" s="165" t="s">
        <v>1249</v>
      </c>
      <c r="J4" s="165" t="s">
        <v>309</v>
      </c>
      <c r="K4" s="166" t="s">
        <v>309</v>
      </c>
      <c r="L4" s="166"/>
      <c r="M4" s="166"/>
      <c r="N4" s="746" t="s">
        <v>1250</v>
      </c>
      <c r="O4" s="254">
        <v>2.0</v>
      </c>
      <c r="P4" s="255">
        <v>6.0</v>
      </c>
      <c r="Q4" s="284">
        <v>6.0</v>
      </c>
      <c r="R4" s="285">
        <v>7.0</v>
      </c>
      <c r="S4" s="292">
        <v>6.0</v>
      </c>
      <c r="T4" s="293">
        <v>4.0</v>
      </c>
      <c r="U4" s="689">
        <v>6.0</v>
      </c>
      <c r="V4" s="747">
        <v>2.0</v>
      </c>
      <c r="W4" s="748">
        <v>4.0</v>
      </c>
      <c r="X4" s="748">
        <v>5.0</v>
      </c>
      <c r="Y4" s="182">
        <v>0.0</v>
      </c>
      <c r="Z4" s="178">
        <v>0.0</v>
      </c>
      <c r="AA4" s="179" t="s">
        <v>132</v>
      </c>
      <c r="AB4" s="180">
        <v>1.0</v>
      </c>
      <c r="AC4" s="181">
        <v>0.33554398148148146</v>
      </c>
      <c r="AD4" s="182" t="s">
        <v>140</v>
      </c>
      <c r="AE4" s="183" t="s">
        <v>133</v>
      </c>
      <c r="AF4" s="165" t="s">
        <v>133</v>
      </c>
      <c r="AG4" s="183">
        <v>2.06</v>
      </c>
      <c r="AH4" s="446">
        <v>20.0</v>
      </c>
      <c r="AI4" s="185">
        <v>20.0</v>
      </c>
      <c r="AJ4" s="183">
        <v>0.0</v>
      </c>
      <c r="AK4" s="186">
        <v>-3.79</v>
      </c>
      <c r="AL4" s="187"/>
      <c r="AM4" s="188">
        <f>AK4+AM2</f>
        <v>1996.21</v>
      </c>
      <c r="AN4" s="409">
        <f>if(AM4&gt;AN3,AM4,AN3)</f>
        <v>2000</v>
      </c>
      <c r="AO4" s="189">
        <f>AM4-AN4</f>
        <v>-3.79</v>
      </c>
      <c r="AP4" s="190">
        <f>AO4/AN4</f>
        <v>-0.001895</v>
      </c>
      <c r="AQ4" s="191">
        <f>AK4/AI4</f>
        <v>-0.1895</v>
      </c>
      <c r="AR4" s="116"/>
      <c r="AS4" s="98"/>
      <c r="AT4" s="98"/>
      <c r="AU4" s="98"/>
      <c r="AV4" s="98"/>
      <c r="AW4" s="98"/>
      <c r="AX4" s="98"/>
      <c r="AY4" s="98"/>
      <c r="AZ4" s="98"/>
      <c r="BA4" s="98"/>
      <c r="BB4" s="98"/>
      <c r="BC4" s="98"/>
      <c r="BD4" s="98"/>
      <c r="BE4" s="98"/>
      <c r="BF4" s="98"/>
      <c r="BG4" s="98"/>
      <c r="BH4" s="98"/>
      <c r="BI4" s="98"/>
      <c r="BJ4" s="98"/>
      <c r="BK4" s="98"/>
      <c r="BL4" s="98"/>
      <c r="BM4" s="98"/>
      <c r="BN4" s="98"/>
      <c r="BO4" s="98"/>
      <c r="BP4" s="98"/>
    </row>
    <row r="5">
      <c r="A5" s="453"/>
      <c r="B5" s="128"/>
      <c r="C5" s="129"/>
      <c r="D5" s="130"/>
      <c r="E5" s="131"/>
      <c r="F5" s="132"/>
      <c r="G5" s="132"/>
      <c r="H5" s="132" t="str">
        <f>VLOOKUP(H4,VALIDATION!F:G,2,false)</f>
        <v>61dc5273a4eaad5dc976fcee</v>
      </c>
      <c r="I5" s="133">
        <v>1.7</v>
      </c>
      <c r="J5" s="133">
        <v>2.3</v>
      </c>
      <c r="K5" s="130"/>
      <c r="L5" s="130"/>
      <c r="M5" s="130"/>
      <c r="N5" s="749" t="s">
        <v>1251</v>
      </c>
      <c r="O5" s="303">
        <v>2.0</v>
      </c>
      <c r="P5" s="304">
        <v>6.0</v>
      </c>
      <c r="Q5" s="305">
        <v>6.0</v>
      </c>
      <c r="R5" s="306">
        <v>7.0</v>
      </c>
      <c r="S5" s="307">
        <v>6.0</v>
      </c>
      <c r="T5" s="308">
        <v>4.0</v>
      </c>
      <c r="U5" s="467">
        <v>6.0</v>
      </c>
      <c r="V5" s="468">
        <v>2.0</v>
      </c>
      <c r="W5" s="311">
        <v>5.0</v>
      </c>
      <c r="X5" s="471">
        <v>5.0</v>
      </c>
      <c r="Y5" s="206">
        <v>0.0</v>
      </c>
      <c r="Z5" s="377">
        <v>0.0</v>
      </c>
      <c r="AA5" s="140"/>
      <c r="AB5" s="141">
        <v>2.0</v>
      </c>
      <c r="AC5" s="142">
        <v>0.33719907407407407</v>
      </c>
      <c r="AD5" s="206" t="s">
        <v>179</v>
      </c>
      <c r="AE5" s="207" t="s">
        <v>133</v>
      </c>
      <c r="AF5" s="133" t="s">
        <v>166</v>
      </c>
      <c r="AG5" s="207">
        <v>2.42</v>
      </c>
      <c r="AH5" s="449">
        <v>17.02</v>
      </c>
      <c r="AI5" s="209"/>
      <c r="AJ5" s="207"/>
      <c r="AK5" s="210"/>
      <c r="AL5" s="114"/>
      <c r="AM5" s="211"/>
      <c r="AN5" s="132"/>
      <c r="AO5" s="132"/>
      <c r="AP5" s="149"/>
      <c r="AQ5" s="150"/>
      <c r="AR5" s="149"/>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row>
    <row r="6">
      <c r="A6" s="454"/>
      <c r="B6" s="94"/>
      <c r="C6" s="95"/>
      <c r="D6" s="96"/>
      <c r="E6" s="97"/>
      <c r="F6" s="98"/>
      <c r="G6" s="98"/>
      <c r="H6" s="98"/>
      <c r="I6" s="98"/>
      <c r="J6" s="98"/>
      <c r="K6" s="96"/>
      <c r="L6" s="96"/>
      <c r="M6" s="96"/>
      <c r="N6" s="750" t="s">
        <v>1252</v>
      </c>
      <c r="O6" s="303">
        <v>2.0</v>
      </c>
      <c r="P6" s="304">
        <v>6.0</v>
      </c>
      <c r="Q6" s="305">
        <v>6.0</v>
      </c>
      <c r="R6" s="306">
        <v>7.0</v>
      </c>
      <c r="S6" s="307">
        <v>6.0</v>
      </c>
      <c r="T6" s="308">
        <v>4.0</v>
      </c>
      <c r="U6" s="467">
        <v>6.0</v>
      </c>
      <c r="V6" s="468">
        <v>2.0</v>
      </c>
      <c r="W6" s="471">
        <v>5.0</v>
      </c>
      <c r="X6" s="311">
        <v>6.0</v>
      </c>
      <c r="Y6" s="360">
        <v>0.0</v>
      </c>
      <c r="Z6" s="361">
        <v>0.0</v>
      </c>
      <c r="AA6" s="106"/>
      <c r="AB6" s="107">
        <v>3.0</v>
      </c>
      <c r="AC6" s="108">
        <v>0.3396875</v>
      </c>
      <c r="AD6" s="273" t="s">
        <v>140</v>
      </c>
      <c r="AE6" s="274" t="s">
        <v>133</v>
      </c>
      <c r="AF6" s="99" t="s">
        <v>133</v>
      </c>
      <c r="AG6" s="274">
        <v>1.9</v>
      </c>
      <c r="AH6" s="411">
        <v>20.0</v>
      </c>
      <c r="AI6" s="276"/>
      <c r="AJ6" s="274"/>
      <c r="AK6" s="277"/>
      <c r="AL6" s="114"/>
      <c r="AM6" s="278"/>
      <c r="AN6" s="98"/>
      <c r="AO6" s="98"/>
      <c r="AP6" s="116"/>
      <c r="AQ6" s="117"/>
      <c r="AR6" s="116"/>
      <c r="AS6" s="98"/>
      <c r="AT6" s="98"/>
      <c r="AU6" s="98"/>
      <c r="AV6" s="98"/>
      <c r="AW6" s="98"/>
      <c r="AX6" s="98"/>
      <c r="AY6" s="98"/>
      <c r="AZ6" s="98"/>
      <c r="BA6" s="98"/>
      <c r="BB6" s="98"/>
      <c r="BC6" s="98"/>
      <c r="BD6" s="98"/>
      <c r="BE6" s="98"/>
      <c r="BF6" s="98"/>
      <c r="BG6" s="98"/>
      <c r="BH6" s="98"/>
      <c r="BI6" s="98"/>
      <c r="BJ6" s="98"/>
      <c r="BK6" s="98"/>
      <c r="BL6" s="98"/>
      <c r="BM6" s="98"/>
      <c r="BN6" s="98"/>
      <c r="BO6" s="98"/>
      <c r="BP6" s="98"/>
    </row>
    <row r="7">
      <c r="A7" s="453"/>
      <c r="B7" s="128"/>
      <c r="C7" s="129"/>
      <c r="D7" s="130"/>
      <c r="E7" s="131"/>
      <c r="F7" s="132"/>
      <c r="G7" s="132"/>
      <c r="H7" s="132"/>
      <c r="I7" s="132"/>
      <c r="J7" s="132"/>
      <c r="K7" s="130"/>
      <c r="L7" s="130"/>
      <c r="M7" s="130"/>
      <c r="N7" s="749" t="s">
        <v>1253</v>
      </c>
      <c r="O7" s="303">
        <v>2.0</v>
      </c>
      <c r="P7" s="304">
        <v>6.0</v>
      </c>
      <c r="Q7" s="305">
        <v>6.0</v>
      </c>
      <c r="R7" s="306">
        <v>7.0</v>
      </c>
      <c r="S7" s="307">
        <v>6.0</v>
      </c>
      <c r="T7" s="308">
        <v>4.0</v>
      </c>
      <c r="U7" s="467">
        <v>6.0</v>
      </c>
      <c r="V7" s="468">
        <v>2.0</v>
      </c>
      <c r="W7" s="311">
        <v>6.0</v>
      </c>
      <c r="X7" s="471">
        <v>6.0</v>
      </c>
      <c r="Y7" s="376">
        <v>0.0</v>
      </c>
      <c r="Z7" s="377">
        <v>0.0</v>
      </c>
      <c r="AA7" s="140"/>
      <c r="AB7" s="141">
        <v>4.0</v>
      </c>
      <c r="AC7" s="142">
        <v>0.3432060185185185</v>
      </c>
      <c r="AD7" s="206" t="s">
        <v>179</v>
      </c>
      <c r="AE7" s="207" t="s">
        <v>133</v>
      </c>
      <c r="AF7" s="133" t="s">
        <v>166</v>
      </c>
      <c r="AG7" s="207">
        <v>1.98</v>
      </c>
      <c r="AH7" s="449">
        <v>19.2</v>
      </c>
      <c r="AI7" s="209"/>
      <c r="AJ7" s="207"/>
      <c r="AK7" s="210"/>
      <c r="AL7" s="114"/>
      <c r="AM7" s="211"/>
      <c r="AN7" s="132"/>
      <c r="AO7" s="132"/>
      <c r="AP7" s="149"/>
      <c r="AQ7" s="150"/>
      <c r="AR7" s="149"/>
      <c r="AS7" s="132"/>
      <c r="AT7" s="132"/>
      <c r="AU7" s="132"/>
      <c r="AV7" s="132"/>
      <c r="AW7" s="132"/>
      <c r="AX7" s="132"/>
      <c r="AY7" s="132"/>
      <c r="AZ7" s="132"/>
      <c r="BA7" s="132"/>
      <c r="BB7" s="132"/>
      <c r="BC7" s="132"/>
      <c r="BD7" s="132"/>
      <c r="BE7" s="132"/>
      <c r="BF7" s="132"/>
      <c r="BG7" s="132"/>
      <c r="BH7" s="132"/>
      <c r="BI7" s="132"/>
      <c r="BJ7" s="132"/>
      <c r="BK7" s="132"/>
      <c r="BL7" s="132"/>
      <c r="BM7" s="132"/>
      <c r="BN7" s="132"/>
      <c r="BO7" s="132"/>
      <c r="BP7" s="132"/>
    </row>
    <row r="8">
      <c r="A8" s="462"/>
      <c r="B8" s="215"/>
      <c r="C8" s="216"/>
      <c r="D8" s="217"/>
      <c r="E8" s="218"/>
      <c r="F8" s="219"/>
      <c r="G8" s="219"/>
      <c r="H8" s="219"/>
      <c r="I8" s="219"/>
      <c r="J8" s="219"/>
      <c r="K8" s="217"/>
      <c r="L8" s="96"/>
      <c r="M8" s="217"/>
      <c r="N8" s="520"/>
      <c r="O8" s="338">
        <v>2.0</v>
      </c>
      <c r="P8" s="339">
        <v>6.0</v>
      </c>
      <c r="Q8" s="340">
        <v>6.0</v>
      </c>
      <c r="R8" s="341">
        <v>7.0</v>
      </c>
      <c r="S8" s="371">
        <v>6.0</v>
      </c>
      <c r="T8" s="372">
        <v>4.0</v>
      </c>
      <c r="U8" s="469">
        <v>6.0</v>
      </c>
      <c r="V8" s="470">
        <v>2.0</v>
      </c>
      <c r="W8" s="472">
        <v>6.0</v>
      </c>
      <c r="X8" s="321">
        <v>7.0</v>
      </c>
      <c r="Y8" s="302"/>
      <c r="Z8" s="231"/>
      <c r="AA8" s="232"/>
      <c r="AB8" s="233"/>
      <c r="AC8" s="234"/>
      <c r="AD8" s="235" t="s">
        <v>142</v>
      </c>
      <c r="AE8" s="236"/>
      <c r="AF8" s="237"/>
      <c r="AG8" s="236"/>
      <c r="AH8" s="463"/>
      <c r="AI8" s="239"/>
      <c r="AJ8" s="240"/>
      <c r="AK8" s="241"/>
      <c r="AL8" s="242"/>
      <c r="AM8" s="243"/>
      <c r="AN8" s="219"/>
      <c r="AO8" s="219"/>
      <c r="AP8" s="244"/>
      <c r="AQ8" s="245"/>
      <c r="AR8" s="116"/>
      <c r="AS8" s="98"/>
      <c r="AT8" s="98"/>
      <c r="AU8" s="98"/>
      <c r="AV8" s="98"/>
      <c r="AW8" s="98"/>
      <c r="AX8" s="98"/>
      <c r="AY8" s="98"/>
      <c r="AZ8" s="98"/>
      <c r="BA8" s="98"/>
      <c r="BB8" s="98"/>
      <c r="BC8" s="98"/>
      <c r="BD8" s="98"/>
      <c r="BE8" s="98"/>
      <c r="BF8" s="98"/>
      <c r="BG8" s="98"/>
      <c r="BH8" s="98"/>
      <c r="BI8" s="98"/>
      <c r="BJ8" s="98"/>
      <c r="BK8" s="98"/>
      <c r="BL8" s="98"/>
      <c r="BM8" s="98"/>
      <c r="BN8" s="98"/>
      <c r="BO8" s="98"/>
      <c r="BP8" s="98"/>
    </row>
    <row r="9">
      <c r="A9" s="347" t="b">
        <v>0</v>
      </c>
      <c r="B9" s="247">
        <v>44590.0</v>
      </c>
      <c r="C9" s="248">
        <v>0.6500115740740741</v>
      </c>
      <c r="D9" s="249" t="s">
        <v>1254</v>
      </c>
      <c r="E9" s="250" t="s">
        <v>16</v>
      </c>
      <c r="F9" s="251" t="s">
        <v>199</v>
      </c>
      <c r="G9" s="415"/>
      <c r="H9" s="251" t="s">
        <v>404</v>
      </c>
      <c r="I9" s="251" t="s">
        <v>453</v>
      </c>
      <c r="J9" s="251" t="s">
        <v>1255</v>
      </c>
      <c r="K9" s="251" t="s">
        <v>453</v>
      </c>
      <c r="L9" s="751"/>
      <c r="M9" s="130"/>
      <c r="N9" s="752"/>
      <c r="O9" s="348">
        <v>5.0</v>
      </c>
      <c r="P9" s="349">
        <v>3.0</v>
      </c>
      <c r="Q9" s="553"/>
      <c r="R9" s="554"/>
      <c r="S9" s="172"/>
      <c r="T9" s="173"/>
      <c r="U9" s="174"/>
      <c r="V9" s="175"/>
      <c r="W9" s="176"/>
      <c r="X9" s="176"/>
      <c r="Y9" s="260">
        <v>0.0</v>
      </c>
      <c r="Z9" s="256">
        <v>0.0</v>
      </c>
      <c r="AA9" s="257" t="s">
        <v>132</v>
      </c>
      <c r="AB9" s="258">
        <v>1.0</v>
      </c>
      <c r="AC9" s="259">
        <v>0.629537037037037</v>
      </c>
      <c r="AD9" s="260" t="s">
        <v>140</v>
      </c>
      <c r="AE9" s="261" t="s">
        <v>132</v>
      </c>
      <c r="AF9" s="251" t="s">
        <v>166</v>
      </c>
      <c r="AG9" s="261">
        <v>1.38</v>
      </c>
      <c r="AH9" s="464">
        <v>52.63</v>
      </c>
      <c r="AI9" s="263">
        <v>20.0</v>
      </c>
      <c r="AJ9" s="261">
        <v>0.0</v>
      </c>
      <c r="AK9" s="264">
        <v>-19.37</v>
      </c>
      <c r="AL9" s="187"/>
      <c r="AM9" s="265">
        <f>AK9+AM4</f>
        <v>1976.84</v>
      </c>
      <c r="AN9" s="415">
        <f>if(AM9&gt;AN4,AM9,AN4)</f>
        <v>2000</v>
      </c>
      <c r="AO9" s="266">
        <f>AM9-AN9</f>
        <v>-23.16</v>
      </c>
      <c r="AP9" s="267">
        <f>AO9/AN9</f>
        <v>-0.01158</v>
      </c>
      <c r="AQ9" s="268">
        <f>AK9/AI9</f>
        <v>-0.9685</v>
      </c>
      <c r="AR9" s="149"/>
      <c r="AS9" s="132"/>
      <c r="AT9" s="132"/>
      <c r="AU9" s="132"/>
      <c r="AV9" s="132"/>
      <c r="AW9" s="132"/>
      <c r="AX9" s="132"/>
      <c r="AY9" s="132"/>
      <c r="AZ9" s="132"/>
      <c r="BA9" s="132"/>
      <c r="BB9" s="132"/>
      <c r="BC9" s="132"/>
      <c r="BD9" s="132"/>
      <c r="BE9" s="132"/>
      <c r="BF9" s="132"/>
      <c r="BG9" s="132"/>
      <c r="BH9" s="132"/>
      <c r="BI9" s="132"/>
      <c r="BJ9" s="132"/>
      <c r="BK9" s="132"/>
      <c r="BL9" s="132"/>
      <c r="BM9" s="132"/>
      <c r="BN9" s="132"/>
      <c r="BO9" s="132"/>
      <c r="BP9" s="132"/>
    </row>
    <row r="10">
      <c r="A10" s="454"/>
      <c r="B10" s="94"/>
      <c r="C10" s="95"/>
      <c r="D10" s="96"/>
      <c r="E10" s="97"/>
      <c r="F10" s="98"/>
      <c r="G10" s="98"/>
      <c r="H10" s="98" t="str">
        <f>VLOOKUP(H9,VALIDATION!F:G,2,false)</f>
        <v>61e871bfa4eaad5dc97701d0</v>
      </c>
      <c r="I10" s="99">
        <v>2.36</v>
      </c>
      <c r="J10" s="99">
        <v>1.74</v>
      </c>
      <c r="K10" s="96"/>
      <c r="L10" s="96"/>
      <c r="M10" s="96"/>
      <c r="N10" s="518" t="s">
        <v>1256</v>
      </c>
      <c r="O10" s="303">
        <v>6.0</v>
      </c>
      <c r="P10" s="304">
        <v>3.0</v>
      </c>
      <c r="Q10" s="474"/>
      <c r="R10" s="475"/>
      <c r="S10" s="198"/>
      <c r="T10" s="199"/>
      <c r="U10" s="200"/>
      <c r="V10" s="201"/>
      <c r="W10" s="202"/>
      <c r="X10" s="202"/>
      <c r="Y10" s="273">
        <v>0.0</v>
      </c>
      <c r="Z10" s="271">
        <v>0.0</v>
      </c>
      <c r="AA10" s="272" t="s">
        <v>133</v>
      </c>
      <c r="AB10" s="107">
        <v>2.0</v>
      </c>
      <c r="AC10" s="108">
        <v>0.6309027777777778</v>
      </c>
      <c r="AD10" s="273" t="s">
        <v>179</v>
      </c>
      <c r="AE10" s="274" t="s">
        <v>132</v>
      </c>
      <c r="AF10" s="99" t="s">
        <v>133</v>
      </c>
      <c r="AG10" s="274">
        <v>1.32</v>
      </c>
      <c r="AH10" s="411">
        <v>55.02</v>
      </c>
      <c r="AI10" s="276"/>
      <c r="AJ10" s="274"/>
      <c r="AK10" s="277"/>
      <c r="AL10" s="114"/>
      <c r="AM10" s="278"/>
      <c r="AN10" s="98"/>
      <c r="AO10" s="98"/>
      <c r="AP10" s="116"/>
      <c r="AQ10" s="117"/>
      <c r="AR10" s="116"/>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row>
    <row r="11">
      <c r="A11" s="453"/>
      <c r="B11" s="128"/>
      <c r="C11" s="129"/>
      <c r="D11" s="130"/>
      <c r="E11" s="131"/>
      <c r="F11" s="132"/>
      <c r="G11" s="132"/>
      <c r="H11" s="132"/>
      <c r="I11" s="132"/>
      <c r="J11" s="132"/>
      <c r="K11" s="130"/>
      <c r="L11" s="130"/>
      <c r="M11" s="130"/>
      <c r="N11" s="519" t="s">
        <v>1257</v>
      </c>
      <c r="O11" s="303">
        <v>6.0</v>
      </c>
      <c r="P11" s="304">
        <v>3.0</v>
      </c>
      <c r="Q11" s="294">
        <v>0.0</v>
      </c>
      <c r="R11" s="295">
        <v>1.0</v>
      </c>
      <c r="S11" s="296"/>
      <c r="T11" s="297"/>
      <c r="U11" s="200"/>
      <c r="V11" s="201"/>
      <c r="W11" s="202"/>
      <c r="X11" s="202"/>
      <c r="Y11" s="206">
        <v>0.0</v>
      </c>
      <c r="Z11" s="204">
        <v>0.0</v>
      </c>
      <c r="AA11" s="205" t="s">
        <v>132</v>
      </c>
      <c r="AB11" s="141">
        <v>3.0</v>
      </c>
      <c r="AC11" s="142">
        <v>0.6333680555555555</v>
      </c>
      <c r="AD11" s="206" t="s">
        <v>140</v>
      </c>
      <c r="AE11" s="207" t="s">
        <v>132</v>
      </c>
      <c r="AF11" s="133" t="s">
        <v>166</v>
      </c>
      <c r="AG11" s="207">
        <v>1.38</v>
      </c>
      <c r="AH11" s="449">
        <v>52.63</v>
      </c>
      <c r="AI11" s="209"/>
      <c r="AJ11" s="207"/>
      <c r="AK11" s="210"/>
      <c r="AL11" s="114"/>
      <c r="AM11" s="211"/>
      <c r="AN11" s="132"/>
      <c r="AO11" s="132"/>
      <c r="AP11" s="149"/>
      <c r="AQ11" s="150"/>
      <c r="AR11" s="149"/>
      <c r="AS11" s="132"/>
      <c r="AT11" s="132"/>
      <c r="AU11" s="132"/>
      <c r="AV11" s="132"/>
      <c r="AW11" s="132"/>
      <c r="AX11" s="132"/>
      <c r="AY11" s="132"/>
      <c r="AZ11" s="132"/>
      <c r="BA11" s="132"/>
      <c r="BB11" s="132"/>
      <c r="BC11" s="132"/>
      <c r="BD11" s="132"/>
      <c r="BE11" s="132"/>
      <c r="BF11" s="132"/>
      <c r="BG11" s="132"/>
      <c r="BH11" s="132"/>
      <c r="BI11" s="132"/>
      <c r="BJ11" s="132"/>
      <c r="BK11" s="132"/>
      <c r="BL11" s="132"/>
      <c r="BM11" s="132"/>
      <c r="BN11" s="132"/>
      <c r="BO11" s="132"/>
      <c r="BP11" s="132"/>
    </row>
    <row r="12">
      <c r="A12" s="454"/>
      <c r="B12" s="94"/>
      <c r="C12" s="95"/>
      <c r="D12" s="96"/>
      <c r="E12" s="97"/>
      <c r="F12" s="98"/>
      <c r="G12" s="98"/>
      <c r="H12" s="98"/>
      <c r="I12" s="98"/>
      <c r="J12" s="98"/>
      <c r="K12" s="96"/>
      <c r="L12" s="96"/>
      <c r="M12" s="96"/>
      <c r="N12" s="518" t="s">
        <v>1257</v>
      </c>
      <c r="O12" s="168">
        <v>6.0</v>
      </c>
      <c r="P12" s="169">
        <v>3.0</v>
      </c>
      <c r="Q12" s="294">
        <v>1.0</v>
      </c>
      <c r="R12" s="295">
        <v>1.0</v>
      </c>
      <c r="S12" s="198"/>
      <c r="T12" s="199"/>
      <c r="U12" s="200"/>
      <c r="V12" s="201"/>
      <c r="W12" s="202"/>
      <c r="X12" s="202"/>
      <c r="Y12" s="273">
        <v>0.0</v>
      </c>
      <c r="Z12" s="271">
        <v>0.0</v>
      </c>
      <c r="AA12" s="272" t="s">
        <v>133</v>
      </c>
      <c r="AB12" s="107">
        <v>4.0</v>
      </c>
      <c r="AC12" s="108">
        <v>0.6357060185185185</v>
      </c>
      <c r="AD12" s="273" t="s">
        <v>179</v>
      </c>
      <c r="AE12" s="274" t="s">
        <v>132</v>
      </c>
      <c r="AF12" s="99" t="s">
        <v>133</v>
      </c>
      <c r="AG12" s="274">
        <v>1.33</v>
      </c>
      <c r="AH12" s="411">
        <v>54.61</v>
      </c>
      <c r="AI12" s="276"/>
      <c r="AJ12" s="274"/>
      <c r="AK12" s="277"/>
      <c r="AL12" s="114"/>
      <c r="AM12" s="278"/>
      <c r="AN12" s="98"/>
      <c r="AO12" s="98"/>
      <c r="AP12" s="116"/>
      <c r="AQ12" s="117"/>
      <c r="AR12" s="116"/>
      <c r="AS12" s="98"/>
      <c r="AT12" s="98"/>
      <c r="AU12" s="98"/>
      <c r="AV12" s="98"/>
      <c r="AW12" s="98"/>
      <c r="AX12" s="98"/>
      <c r="AY12" s="98"/>
      <c r="AZ12" s="98"/>
      <c r="BA12" s="98"/>
      <c r="BB12" s="98"/>
      <c r="BC12" s="98"/>
      <c r="BD12" s="98"/>
      <c r="BE12" s="98"/>
      <c r="BF12" s="98"/>
      <c r="BG12" s="98"/>
      <c r="BH12" s="98"/>
      <c r="BI12" s="98"/>
      <c r="BJ12" s="98"/>
      <c r="BK12" s="98"/>
      <c r="BL12" s="98"/>
      <c r="BM12" s="98"/>
      <c r="BN12" s="98"/>
      <c r="BO12" s="98"/>
      <c r="BP12" s="98"/>
    </row>
    <row r="13">
      <c r="A13" s="453"/>
      <c r="B13" s="128"/>
      <c r="C13" s="129"/>
      <c r="D13" s="130"/>
      <c r="E13" s="131"/>
      <c r="F13" s="132"/>
      <c r="G13" s="132"/>
      <c r="H13" s="132"/>
      <c r="I13" s="132"/>
      <c r="J13" s="132"/>
      <c r="K13" s="130"/>
      <c r="L13" s="130"/>
      <c r="M13" s="130"/>
      <c r="N13" s="519" t="s">
        <v>1257</v>
      </c>
      <c r="O13" s="303">
        <v>6.0</v>
      </c>
      <c r="P13" s="304">
        <v>3.0</v>
      </c>
      <c r="Q13" s="305">
        <v>3.0</v>
      </c>
      <c r="R13" s="306">
        <v>2.0</v>
      </c>
      <c r="S13" s="198"/>
      <c r="T13" s="199"/>
      <c r="U13" s="200"/>
      <c r="V13" s="201"/>
      <c r="W13" s="202"/>
      <c r="X13" s="202"/>
      <c r="Y13" s="206">
        <v>0.0</v>
      </c>
      <c r="Z13" s="204">
        <v>0.0</v>
      </c>
      <c r="AA13" s="205" t="s">
        <v>132</v>
      </c>
      <c r="AB13" s="141">
        <v>5.0</v>
      </c>
      <c r="AC13" s="142">
        <v>0.6436342592592592</v>
      </c>
      <c r="AD13" s="206" t="s">
        <v>140</v>
      </c>
      <c r="AE13" s="207" t="s">
        <v>132</v>
      </c>
      <c r="AF13" s="133" t="s">
        <v>166</v>
      </c>
      <c r="AG13" s="207">
        <v>1.09</v>
      </c>
      <c r="AH13" s="430">
        <v>111.1</v>
      </c>
      <c r="AI13" s="209"/>
      <c r="AJ13" s="207"/>
      <c r="AK13" s="210"/>
      <c r="AL13" s="114"/>
      <c r="AM13" s="211"/>
      <c r="AN13" s="132"/>
      <c r="AO13" s="132"/>
      <c r="AP13" s="149"/>
      <c r="AQ13" s="150"/>
      <c r="AR13" s="149"/>
      <c r="AS13" s="132"/>
      <c r="AT13" s="132"/>
      <c r="AU13" s="132"/>
      <c r="AV13" s="132"/>
      <c r="AW13" s="132"/>
      <c r="AX13" s="132"/>
      <c r="AY13" s="132"/>
      <c r="AZ13" s="132"/>
      <c r="BA13" s="132"/>
      <c r="BB13" s="132"/>
      <c r="BC13" s="132"/>
      <c r="BD13" s="132"/>
      <c r="BE13" s="132"/>
      <c r="BF13" s="132"/>
      <c r="BG13" s="132"/>
      <c r="BH13" s="132"/>
      <c r="BI13" s="132"/>
      <c r="BJ13" s="132"/>
      <c r="BK13" s="132"/>
      <c r="BL13" s="132"/>
      <c r="BM13" s="132"/>
      <c r="BN13" s="132"/>
      <c r="BO13" s="132"/>
      <c r="BP13" s="132"/>
    </row>
    <row r="14">
      <c r="A14" s="454"/>
      <c r="B14" s="94"/>
      <c r="C14" s="95"/>
      <c r="D14" s="96"/>
      <c r="E14" s="97"/>
      <c r="F14" s="98"/>
      <c r="G14" s="98"/>
      <c r="H14" s="98"/>
      <c r="I14" s="98"/>
      <c r="J14" s="98"/>
      <c r="K14" s="96"/>
      <c r="L14" s="96"/>
      <c r="M14" s="96"/>
      <c r="N14" s="518" t="s">
        <v>1258</v>
      </c>
      <c r="O14" s="303">
        <v>6.0</v>
      </c>
      <c r="P14" s="304">
        <v>3.0</v>
      </c>
      <c r="Q14" s="305">
        <v>3.0</v>
      </c>
      <c r="R14" s="306">
        <v>2.0</v>
      </c>
      <c r="S14" s="198"/>
      <c r="T14" s="199"/>
      <c r="U14" s="200"/>
      <c r="V14" s="201"/>
      <c r="W14" s="202"/>
      <c r="X14" s="202"/>
      <c r="Y14" s="273">
        <v>40.0</v>
      </c>
      <c r="Z14" s="271">
        <v>15.0</v>
      </c>
      <c r="AA14" s="272" t="s">
        <v>132</v>
      </c>
      <c r="AB14" s="107">
        <v>6.0</v>
      </c>
      <c r="AC14" s="108">
        <v>0.6455902777777778</v>
      </c>
      <c r="AD14" s="273" t="s">
        <v>296</v>
      </c>
      <c r="AE14" s="274" t="s">
        <v>132</v>
      </c>
      <c r="AF14" s="99" t="s">
        <v>166</v>
      </c>
      <c r="AG14" s="274">
        <v>1.06</v>
      </c>
      <c r="AH14" s="411">
        <v>83.33</v>
      </c>
      <c r="AI14" s="276"/>
      <c r="AJ14" s="274"/>
      <c r="AK14" s="277"/>
      <c r="AL14" s="114"/>
      <c r="AM14" s="278"/>
      <c r="AN14" s="98"/>
      <c r="AO14" s="98"/>
      <c r="AP14" s="116"/>
      <c r="AQ14" s="117"/>
      <c r="AR14" s="116"/>
      <c r="AS14" s="98"/>
      <c r="AT14" s="98"/>
      <c r="AU14" s="98"/>
      <c r="AV14" s="98"/>
      <c r="AW14" s="98"/>
      <c r="AX14" s="98"/>
      <c r="AY14" s="98"/>
      <c r="AZ14" s="98"/>
      <c r="BA14" s="98"/>
      <c r="BB14" s="98"/>
      <c r="BC14" s="98"/>
      <c r="BD14" s="98"/>
      <c r="BE14" s="98"/>
      <c r="BF14" s="98"/>
      <c r="BG14" s="98"/>
      <c r="BH14" s="98"/>
      <c r="BI14" s="98"/>
      <c r="BJ14" s="98"/>
      <c r="BK14" s="98"/>
      <c r="BL14" s="98"/>
      <c r="BM14" s="98"/>
      <c r="BN14" s="98"/>
      <c r="BO14" s="98"/>
      <c r="BP14" s="98"/>
    </row>
    <row r="15">
      <c r="A15" s="455"/>
      <c r="B15" s="313"/>
      <c r="C15" s="314"/>
      <c r="D15" s="315"/>
      <c r="E15" s="316"/>
      <c r="F15" s="317"/>
      <c r="G15" s="317"/>
      <c r="H15" s="317"/>
      <c r="I15" s="317"/>
      <c r="J15" s="317"/>
      <c r="K15" s="315"/>
      <c r="L15" s="315"/>
      <c r="M15" s="315"/>
      <c r="N15" s="753" t="s">
        <v>1259</v>
      </c>
      <c r="O15" s="221">
        <v>6.0</v>
      </c>
      <c r="P15" s="222">
        <v>3.0</v>
      </c>
      <c r="Q15" s="298">
        <v>6.0</v>
      </c>
      <c r="R15" s="299">
        <v>2.0</v>
      </c>
      <c r="S15" s="225"/>
      <c r="T15" s="226"/>
      <c r="U15" s="227"/>
      <c r="V15" s="228"/>
      <c r="W15" s="229"/>
      <c r="X15" s="229"/>
      <c r="Y15" s="322"/>
      <c r="Z15" s="493"/>
      <c r="AA15" s="418"/>
      <c r="AB15" s="325"/>
      <c r="AC15" s="326"/>
      <c r="AD15" s="322" t="s">
        <v>142</v>
      </c>
      <c r="AE15" s="331"/>
      <c r="AF15" s="328"/>
      <c r="AG15" s="331"/>
      <c r="AH15" s="490"/>
      <c r="AI15" s="330"/>
      <c r="AJ15" s="331"/>
      <c r="AK15" s="332"/>
      <c r="AL15" s="114"/>
      <c r="AM15" s="333"/>
      <c r="AN15" s="317"/>
      <c r="AO15" s="317"/>
      <c r="AP15" s="334"/>
      <c r="AQ15" s="335"/>
      <c r="AR15" s="149"/>
      <c r="AS15" s="132"/>
      <c r="AT15" s="132"/>
      <c r="AU15" s="132"/>
      <c r="AV15" s="132"/>
      <c r="AW15" s="132"/>
      <c r="AX15" s="132"/>
      <c r="AY15" s="132"/>
      <c r="AZ15" s="132"/>
      <c r="BA15" s="132"/>
      <c r="BB15" s="132"/>
      <c r="BC15" s="132"/>
      <c r="BD15" s="132"/>
      <c r="BE15" s="132"/>
      <c r="BF15" s="132"/>
      <c r="BG15" s="132"/>
      <c r="BH15" s="132"/>
      <c r="BI15" s="132"/>
      <c r="BJ15" s="132"/>
      <c r="BK15" s="132"/>
      <c r="BL15" s="132"/>
      <c r="BM15" s="132"/>
      <c r="BN15" s="132"/>
      <c r="BO15" s="132"/>
      <c r="BP15" s="132"/>
    </row>
    <row r="16">
      <c r="A16" s="451" t="b">
        <v>0</v>
      </c>
      <c r="B16" s="161">
        <v>44591.0</v>
      </c>
      <c r="C16" s="162">
        <v>0.8856597222222222</v>
      </c>
      <c r="D16" s="163" t="s">
        <v>489</v>
      </c>
      <c r="E16" s="387" t="s">
        <v>16</v>
      </c>
      <c r="F16" s="379" t="s">
        <v>199</v>
      </c>
      <c r="G16" s="409"/>
      <c r="H16" s="165" t="s">
        <v>467</v>
      </c>
      <c r="I16" s="165" t="s">
        <v>490</v>
      </c>
      <c r="J16" s="165" t="s">
        <v>468</v>
      </c>
      <c r="K16" s="163" t="s">
        <v>468</v>
      </c>
      <c r="L16" s="163"/>
      <c r="M16" s="163"/>
      <c r="N16" s="746" t="s">
        <v>1260</v>
      </c>
      <c r="O16" s="254">
        <v>2.0</v>
      </c>
      <c r="P16" s="255">
        <v>5.0</v>
      </c>
      <c r="Q16" s="284"/>
      <c r="R16" s="285"/>
      <c r="S16" s="172"/>
      <c r="T16" s="173"/>
      <c r="U16" s="174"/>
      <c r="V16" s="175"/>
      <c r="W16" s="176"/>
      <c r="X16" s="176"/>
      <c r="Y16" s="182">
        <v>0.0</v>
      </c>
      <c r="Z16" s="178">
        <v>0.0</v>
      </c>
      <c r="AA16" s="179" t="s">
        <v>132</v>
      </c>
      <c r="AB16" s="180">
        <v>1.0</v>
      </c>
      <c r="AC16" s="181">
        <v>0.7741319444444444</v>
      </c>
      <c r="AD16" s="182" t="s">
        <v>140</v>
      </c>
      <c r="AE16" s="183" t="s">
        <v>133</v>
      </c>
      <c r="AF16" s="165" t="s">
        <v>166</v>
      </c>
      <c r="AG16" s="183">
        <v>1.29</v>
      </c>
      <c r="AH16" s="446">
        <v>68.69</v>
      </c>
      <c r="AI16" s="691">
        <v>20.0</v>
      </c>
      <c r="AJ16" s="183">
        <v>-0.02</v>
      </c>
      <c r="AK16" s="754">
        <v>-1.08</v>
      </c>
      <c r="AL16" s="187"/>
      <c r="AM16" s="188">
        <f>AK16+AM9</f>
        <v>1975.76</v>
      </c>
      <c r="AN16" s="409">
        <f>if(AM16&gt;AN9,AM16,AN9)</f>
        <v>2000</v>
      </c>
      <c r="AO16" s="189">
        <f>AM16-AN16</f>
        <v>-24.24</v>
      </c>
      <c r="AP16" s="190">
        <f>AO16/AN16</f>
        <v>-0.01212</v>
      </c>
      <c r="AQ16" s="191">
        <f>AK16/AI16</f>
        <v>-0.054</v>
      </c>
      <c r="AR16" s="116"/>
      <c r="AS16" s="98"/>
      <c r="AT16" s="98"/>
      <c r="AU16" s="98"/>
      <c r="AV16" s="98"/>
      <c r="AW16" s="98"/>
      <c r="AX16" s="98"/>
      <c r="AY16" s="98"/>
      <c r="AZ16" s="98"/>
      <c r="BA16" s="98"/>
      <c r="BB16" s="98"/>
      <c r="BC16" s="98"/>
      <c r="BD16" s="98"/>
      <c r="BE16" s="98"/>
      <c r="BF16" s="98"/>
      <c r="BG16" s="98"/>
      <c r="BH16" s="98"/>
      <c r="BI16" s="98"/>
      <c r="BJ16" s="98"/>
      <c r="BK16" s="98"/>
      <c r="BL16" s="98"/>
      <c r="BM16" s="98"/>
      <c r="BN16" s="98"/>
      <c r="BO16" s="98"/>
      <c r="BP16" s="98"/>
    </row>
    <row r="17">
      <c r="A17" s="453"/>
      <c r="B17" s="128"/>
      <c r="C17" s="129"/>
      <c r="D17" s="130"/>
      <c r="E17" s="131"/>
      <c r="F17" s="132"/>
      <c r="G17" s="132"/>
      <c r="H17" s="132" t="str">
        <f>VLOOKUP(H16,VALIDATION!F:G,2,false)</f>
        <v>61f51d4fa4eaad5dc97704e1</v>
      </c>
      <c r="I17" s="133">
        <v>1.8</v>
      </c>
      <c r="J17" s="133">
        <v>2.2</v>
      </c>
      <c r="K17" s="130"/>
      <c r="L17" s="130"/>
      <c r="M17" s="130"/>
      <c r="N17" s="749"/>
      <c r="O17" s="168">
        <v>3.0</v>
      </c>
      <c r="P17" s="169">
        <v>6.0</v>
      </c>
      <c r="Q17" s="196"/>
      <c r="R17" s="197"/>
      <c r="S17" s="198"/>
      <c r="T17" s="199"/>
      <c r="U17" s="200"/>
      <c r="V17" s="201"/>
      <c r="W17" s="202"/>
      <c r="X17" s="202"/>
      <c r="Y17" s="206">
        <v>0.0</v>
      </c>
      <c r="Z17" s="204">
        <v>0.0</v>
      </c>
      <c r="AA17" s="205" t="s">
        <v>132</v>
      </c>
      <c r="AB17" s="141">
        <v>2.0</v>
      </c>
      <c r="AC17" s="142">
        <v>0.7798263888888889</v>
      </c>
      <c r="AD17" s="206" t="s">
        <v>179</v>
      </c>
      <c r="AE17" s="207" t="s">
        <v>133</v>
      </c>
      <c r="AF17" s="133" t="s">
        <v>133</v>
      </c>
      <c r="AG17" s="207">
        <v>1.27</v>
      </c>
      <c r="AH17" s="449">
        <v>70.05</v>
      </c>
      <c r="AI17" s="755"/>
      <c r="AJ17" s="207"/>
      <c r="AK17" s="756"/>
      <c r="AL17" s="114"/>
      <c r="AM17" s="211"/>
      <c r="AN17" s="132"/>
      <c r="AO17" s="132"/>
      <c r="AP17" s="149"/>
      <c r="AQ17" s="150"/>
      <c r="AR17" s="149"/>
      <c r="AS17" s="132"/>
      <c r="AT17" s="132"/>
      <c r="AU17" s="132"/>
      <c r="AV17" s="132"/>
      <c r="AW17" s="132"/>
      <c r="AX17" s="132"/>
      <c r="AY17" s="132"/>
      <c r="AZ17" s="132"/>
      <c r="BA17" s="132"/>
      <c r="BB17" s="132"/>
      <c r="BC17" s="132"/>
      <c r="BD17" s="132"/>
      <c r="BE17" s="132"/>
      <c r="BF17" s="132"/>
      <c r="BG17" s="132"/>
      <c r="BH17" s="132"/>
      <c r="BI17" s="132"/>
      <c r="BJ17" s="132"/>
      <c r="BK17" s="132"/>
      <c r="BL17" s="132"/>
      <c r="BM17" s="132"/>
      <c r="BN17" s="132"/>
      <c r="BO17" s="132"/>
      <c r="BP17" s="132"/>
    </row>
    <row r="18">
      <c r="A18" s="462"/>
      <c r="B18" s="215"/>
      <c r="C18" s="216"/>
      <c r="D18" s="217"/>
      <c r="E18" s="218"/>
      <c r="F18" s="219"/>
      <c r="G18" s="219"/>
      <c r="H18" s="219"/>
      <c r="I18" s="219"/>
      <c r="J18" s="219"/>
      <c r="K18" s="217"/>
      <c r="L18" s="217"/>
      <c r="M18" s="217"/>
      <c r="N18" s="520"/>
      <c r="O18" s="221">
        <v>3.0</v>
      </c>
      <c r="P18" s="222">
        <v>6.0</v>
      </c>
      <c r="Q18" s="298">
        <v>7.0</v>
      </c>
      <c r="R18" s="299">
        <v>6.0</v>
      </c>
      <c r="S18" s="300">
        <v>5.0</v>
      </c>
      <c r="T18" s="301">
        <v>7.0</v>
      </c>
      <c r="U18" s="227"/>
      <c r="V18" s="228"/>
      <c r="W18" s="229"/>
      <c r="X18" s="229"/>
      <c r="Y18" s="302"/>
      <c r="Z18" s="231"/>
      <c r="AA18" s="232"/>
      <c r="AB18" s="233"/>
      <c r="AC18" s="234"/>
      <c r="AD18" s="235" t="s">
        <v>142</v>
      </c>
      <c r="AE18" s="236"/>
      <c r="AF18" s="237"/>
      <c r="AG18" s="236"/>
      <c r="AH18" s="463"/>
      <c r="AI18" s="757"/>
      <c r="AJ18" s="274"/>
      <c r="AK18" s="758"/>
      <c r="AL18" s="114"/>
      <c r="AM18" s="243"/>
      <c r="AN18" s="219"/>
      <c r="AO18" s="219"/>
      <c r="AP18" s="244"/>
      <c r="AQ18" s="245"/>
      <c r="AR18" s="116"/>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row>
    <row r="19">
      <c r="A19" s="347" t="b">
        <v>0</v>
      </c>
      <c r="B19" s="247">
        <v>44592.0</v>
      </c>
      <c r="C19" s="248">
        <v>0.6261226851851852</v>
      </c>
      <c r="D19" s="249" t="s">
        <v>1261</v>
      </c>
      <c r="E19" s="357" t="s">
        <v>16</v>
      </c>
      <c r="F19" s="251" t="s">
        <v>199</v>
      </c>
      <c r="G19" s="415"/>
      <c r="H19" s="251" t="s">
        <v>504</v>
      </c>
      <c r="I19" s="251" t="s">
        <v>276</v>
      </c>
      <c r="J19" s="251" t="s">
        <v>1262</v>
      </c>
      <c r="K19" s="252" t="s">
        <v>1262</v>
      </c>
      <c r="L19" s="252"/>
      <c r="M19" s="252"/>
      <c r="N19" s="759"/>
      <c r="O19" s="254">
        <v>1.0</v>
      </c>
      <c r="P19" s="255">
        <v>2.0</v>
      </c>
      <c r="Q19" s="170"/>
      <c r="R19" s="171"/>
      <c r="S19" s="172"/>
      <c r="T19" s="173"/>
      <c r="U19" s="174"/>
      <c r="V19" s="175"/>
      <c r="W19" s="176"/>
      <c r="X19" s="176"/>
      <c r="Y19" s="260">
        <v>0.0</v>
      </c>
      <c r="Z19" s="256">
        <v>0.0</v>
      </c>
      <c r="AA19" s="257" t="s">
        <v>133</v>
      </c>
      <c r="AB19" s="258">
        <v>1.0</v>
      </c>
      <c r="AC19" s="259">
        <v>0.5743055555555555</v>
      </c>
      <c r="AD19" s="260" t="s">
        <v>140</v>
      </c>
      <c r="AE19" s="261" t="s">
        <v>133</v>
      </c>
      <c r="AF19" s="251" t="s">
        <v>166</v>
      </c>
      <c r="AG19" s="261">
        <v>1.26</v>
      </c>
      <c r="AH19" s="464">
        <v>76.92</v>
      </c>
      <c r="AI19" s="760">
        <v>35.0</v>
      </c>
      <c r="AJ19" s="261">
        <v>0.63</v>
      </c>
      <c r="AK19" s="264">
        <v>31.03</v>
      </c>
      <c r="AL19" s="187"/>
      <c r="AM19" s="265">
        <f>AK19+AM16</f>
        <v>2006.79</v>
      </c>
      <c r="AN19" s="266">
        <f>if(AM19&gt;AN16,AM19,AN16)</f>
        <v>2006.79</v>
      </c>
      <c r="AO19" s="266">
        <f>AM19-AN19</f>
        <v>0</v>
      </c>
      <c r="AP19" s="267">
        <f>AO19/AN19</f>
        <v>0</v>
      </c>
      <c r="AQ19" s="268">
        <f>AK19/AI19</f>
        <v>0.8865714286</v>
      </c>
      <c r="AR19" s="149"/>
      <c r="AS19" s="132"/>
      <c r="AT19" s="132"/>
      <c r="AU19" s="132"/>
      <c r="AV19" s="132"/>
      <c r="AW19" s="132"/>
      <c r="AX19" s="132"/>
      <c r="AY19" s="132"/>
      <c r="AZ19" s="132"/>
      <c r="BA19" s="132"/>
      <c r="BB19" s="132"/>
      <c r="BC19" s="132"/>
      <c r="BD19" s="132"/>
      <c r="BE19" s="132"/>
      <c r="BF19" s="132"/>
      <c r="BG19" s="132"/>
      <c r="BH19" s="132"/>
      <c r="BI19" s="132"/>
      <c r="BJ19" s="132"/>
      <c r="BK19" s="132"/>
      <c r="BL19" s="132"/>
      <c r="BM19" s="132"/>
      <c r="BN19" s="132"/>
      <c r="BO19" s="132"/>
      <c r="BP19" s="132"/>
    </row>
    <row r="20">
      <c r="A20" s="454"/>
      <c r="B20" s="94"/>
      <c r="C20" s="95"/>
      <c r="D20" s="96"/>
      <c r="E20" s="365"/>
      <c r="F20" s="98"/>
      <c r="G20" s="98"/>
      <c r="H20" s="98" t="str">
        <f>VLOOKUP(H19,VALIDATION!F:G,2,false)</f>
        <v>61f51d62a4eaad5dc97704e8</v>
      </c>
      <c r="I20" s="99">
        <v>3.0</v>
      </c>
      <c r="J20" s="99">
        <v>1.5</v>
      </c>
      <c r="K20" s="96"/>
      <c r="L20" s="96"/>
      <c r="M20" s="96"/>
      <c r="N20" s="518"/>
      <c r="O20" s="168">
        <v>2.0</v>
      </c>
      <c r="P20" s="169">
        <v>3.0</v>
      </c>
      <c r="Q20" s="196"/>
      <c r="R20" s="197"/>
      <c r="S20" s="198"/>
      <c r="T20" s="199"/>
      <c r="U20" s="200"/>
      <c r="V20" s="201"/>
      <c r="W20" s="202"/>
      <c r="X20" s="202"/>
      <c r="Y20" s="273">
        <v>0.0</v>
      </c>
      <c r="Z20" s="271">
        <v>0.0</v>
      </c>
      <c r="AA20" s="272" t="s">
        <v>133</v>
      </c>
      <c r="AB20" s="107">
        <v>2.0</v>
      </c>
      <c r="AC20" s="108">
        <v>0.5791203703703703</v>
      </c>
      <c r="AD20" s="273" t="s">
        <v>296</v>
      </c>
      <c r="AE20" s="274" t="s">
        <v>133</v>
      </c>
      <c r="AF20" s="99" t="s">
        <v>166</v>
      </c>
      <c r="AG20" s="274">
        <v>1.23</v>
      </c>
      <c r="AH20" s="411">
        <v>21.74</v>
      </c>
      <c r="AI20" s="757"/>
      <c r="AJ20" s="274"/>
      <c r="AK20" s="277"/>
      <c r="AL20" s="114"/>
      <c r="AM20" s="278"/>
      <c r="AN20" s="98"/>
      <c r="AO20" s="98"/>
      <c r="AP20" s="116"/>
      <c r="AQ20" s="117"/>
      <c r="AR20" s="116"/>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row>
    <row r="21">
      <c r="A21" s="453"/>
      <c r="B21" s="128"/>
      <c r="C21" s="129"/>
      <c r="D21" s="130"/>
      <c r="E21" s="131"/>
      <c r="F21" s="132"/>
      <c r="G21" s="132"/>
      <c r="H21" s="132"/>
      <c r="I21" s="132"/>
      <c r="J21" s="132"/>
      <c r="K21" s="130"/>
      <c r="L21" s="130"/>
      <c r="M21" s="130"/>
      <c r="N21" s="519"/>
      <c r="O21" s="168">
        <v>3.0</v>
      </c>
      <c r="P21" s="169">
        <v>4.0</v>
      </c>
      <c r="Q21" s="196"/>
      <c r="R21" s="197"/>
      <c r="S21" s="198"/>
      <c r="T21" s="199"/>
      <c r="U21" s="200"/>
      <c r="V21" s="201"/>
      <c r="W21" s="202"/>
      <c r="X21" s="202"/>
      <c r="Y21" s="206">
        <v>0.0</v>
      </c>
      <c r="Z21" s="204">
        <v>40.0</v>
      </c>
      <c r="AA21" s="205" t="s">
        <v>133</v>
      </c>
      <c r="AB21" s="141">
        <v>3.0</v>
      </c>
      <c r="AC21" s="142">
        <v>0.5873148148148148</v>
      </c>
      <c r="AD21" s="206" t="s">
        <v>296</v>
      </c>
      <c r="AE21" s="207" t="s">
        <v>133</v>
      </c>
      <c r="AF21" s="133" t="s">
        <v>166</v>
      </c>
      <c r="AG21" s="207">
        <v>1.19</v>
      </c>
      <c r="AH21" s="449">
        <v>26.32</v>
      </c>
      <c r="AI21" s="755"/>
      <c r="AJ21" s="207"/>
      <c r="AK21" s="210"/>
      <c r="AL21" s="114"/>
      <c r="AM21" s="211"/>
      <c r="AN21" s="132"/>
      <c r="AO21" s="132"/>
      <c r="AP21" s="149"/>
      <c r="AQ21" s="150"/>
      <c r="AR21" s="149"/>
      <c r="AS21" s="132"/>
      <c r="AT21" s="132"/>
      <c r="AU21" s="132"/>
      <c r="AV21" s="132"/>
      <c r="AW21" s="132"/>
      <c r="AX21" s="132"/>
      <c r="AY21" s="132"/>
      <c r="AZ21" s="132"/>
      <c r="BA21" s="132"/>
      <c r="BB21" s="132"/>
      <c r="BC21" s="132"/>
      <c r="BD21" s="132"/>
      <c r="BE21" s="132"/>
      <c r="BF21" s="132"/>
      <c r="BG21" s="132"/>
      <c r="BH21" s="132"/>
      <c r="BI21" s="132"/>
      <c r="BJ21" s="132"/>
      <c r="BK21" s="132"/>
      <c r="BL21" s="132"/>
      <c r="BM21" s="132"/>
      <c r="BN21" s="132"/>
      <c r="BO21" s="132"/>
      <c r="BP21" s="132"/>
    </row>
    <row r="22">
      <c r="A22" s="454"/>
      <c r="B22" s="94"/>
      <c r="C22" s="95"/>
      <c r="D22" s="96"/>
      <c r="E22" s="97"/>
      <c r="F22" s="98"/>
      <c r="G22" s="98"/>
      <c r="H22" s="98"/>
      <c r="I22" s="98"/>
      <c r="J22" s="98"/>
      <c r="K22" s="96"/>
      <c r="L22" s="96"/>
      <c r="M22" s="96"/>
      <c r="N22" s="761" t="s">
        <v>1263</v>
      </c>
      <c r="O22" s="168">
        <v>3.0</v>
      </c>
      <c r="P22" s="169">
        <v>5.0</v>
      </c>
      <c r="Q22" s="196"/>
      <c r="R22" s="197"/>
      <c r="S22" s="198"/>
      <c r="T22" s="199"/>
      <c r="U22" s="200"/>
      <c r="V22" s="201"/>
      <c r="W22" s="202"/>
      <c r="X22" s="202"/>
      <c r="Y22" s="273">
        <v>40.0</v>
      </c>
      <c r="Z22" s="271" t="s">
        <v>738</v>
      </c>
      <c r="AA22" s="272" t="s">
        <v>132</v>
      </c>
      <c r="AB22" s="107">
        <v>4.0</v>
      </c>
      <c r="AC22" s="108">
        <v>0.5899305555555555</v>
      </c>
      <c r="AD22" s="273" t="s">
        <v>296</v>
      </c>
      <c r="AE22" s="274" t="s">
        <v>133</v>
      </c>
      <c r="AF22" s="99" t="s">
        <v>166</v>
      </c>
      <c r="AG22" s="274">
        <v>1.15</v>
      </c>
      <c r="AH22" s="411">
        <v>33.33</v>
      </c>
      <c r="AI22" s="757"/>
      <c r="AJ22" s="274"/>
      <c r="AK22" s="277"/>
      <c r="AL22" s="114"/>
      <c r="AM22" s="278"/>
      <c r="AN22" s="98"/>
      <c r="AO22" s="98"/>
      <c r="AP22" s="116"/>
      <c r="AQ22" s="117"/>
      <c r="AR22" s="116"/>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row>
    <row r="23">
      <c r="A23" s="453"/>
      <c r="B23" s="128"/>
      <c r="C23" s="129"/>
      <c r="D23" s="130"/>
      <c r="E23" s="131"/>
      <c r="F23" s="132"/>
      <c r="G23" s="132"/>
      <c r="H23" s="132"/>
      <c r="I23" s="132"/>
      <c r="J23" s="132"/>
      <c r="K23" s="130"/>
      <c r="L23" s="130"/>
      <c r="M23" s="130"/>
      <c r="N23" s="749" t="s">
        <v>1264</v>
      </c>
      <c r="O23" s="168">
        <v>4.0</v>
      </c>
      <c r="P23" s="169">
        <v>5.0</v>
      </c>
      <c r="Q23" s="196"/>
      <c r="R23" s="197"/>
      <c r="S23" s="198"/>
      <c r="T23" s="199"/>
      <c r="U23" s="200"/>
      <c r="V23" s="201"/>
      <c r="W23" s="202"/>
      <c r="X23" s="202"/>
      <c r="Y23" s="206" t="s">
        <v>738</v>
      </c>
      <c r="Z23" s="204">
        <v>40.0</v>
      </c>
      <c r="AA23" s="205" t="s">
        <v>133</v>
      </c>
      <c r="AB23" s="141">
        <v>5.0</v>
      </c>
      <c r="AC23" s="142">
        <v>0.5941666666666666</v>
      </c>
      <c r="AD23" s="206" t="s">
        <v>165</v>
      </c>
      <c r="AE23" s="207" t="s">
        <v>133</v>
      </c>
      <c r="AF23" s="133" t="s">
        <v>133</v>
      </c>
      <c r="AG23" s="207">
        <v>1.35</v>
      </c>
      <c r="AH23" s="449">
        <v>14.71</v>
      </c>
      <c r="AI23" s="755"/>
      <c r="AJ23" s="207"/>
      <c r="AK23" s="210"/>
      <c r="AL23" s="114"/>
      <c r="AM23" s="211"/>
      <c r="AN23" s="132"/>
      <c r="AO23" s="132"/>
      <c r="AP23" s="149"/>
      <c r="AQ23" s="150"/>
      <c r="AR23" s="149"/>
      <c r="AS23" s="132"/>
      <c r="AT23" s="132"/>
      <c r="AU23" s="132"/>
      <c r="AV23" s="132"/>
      <c r="AW23" s="132"/>
      <c r="AX23" s="132"/>
      <c r="AY23" s="132"/>
      <c r="AZ23" s="132"/>
      <c r="BA23" s="132"/>
      <c r="BB23" s="132"/>
      <c r="BC23" s="132"/>
      <c r="BD23" s="132"/>
      <c r="BE23" s="132"/>
      <c r="BF23" s="132"/>
      <c r="BG23" s="132"/>
      <c r="BH23" s="132"/>
      <c r="BI23" s="132"/>
      <c r="BJ23" s="132"/>
      <c r="BK23" s="132"/>
      <c r="BL23" s="132"/>
      <c r="BM23" s="132"/>
      <c r="BN23" s="132"/>
      <c r="BO23" s="132"/>
      <c r="BP23" s="132"/>
    </row>
    <row r="24">
      <c r="A24" s="454"/>
      <c r="B24" s="94"/>
      <c r="C24" s="95"/>
      <c r="D24" s="96"/>
      <c r="E24" s="97"/>
      <c r="F24" s="98"/>
      <c r="G24" s="98"/>
      <c r="H24" s="98"/>
      <c r="I24" s="98"/>
      <c r="J24" s="98"/>
      <c r="K24" s="96"/>
      <c r="L24" s="96"/>
      <c r="M24" s="96"/>
      <c r="N24" s="761"/>
      <c r="O24" s="168">
        <v>5.0</v>
      </c>
      <c r="P24" s="169">
        <v>5.0</v>
      </c>
      <c r="Q24" s="196"/>
      <c r="R24" s="197"/>
      <c r="S24" s="198"/>
      <c r="T24" s="199"/>
      <c r="U24" s="200"/>
      <c r="V24" s="201"/>
      <c r="W24" s="202"/>
      <c r="X24" s="202"/>
      <c r="Y24" s="273">
        <v>0.0</v>
      </c>
      <c r="Z24" s="271">
        <v>0.0</v>
      </c>
      <c r="AA24" s="272" t="s">
        <v>132</v>
      </c>
      <c r="AB24" s="107">
        <v>6.0</v>
      </c>
      <c r="AC24" s="108">
        <v>0.5945949074074074</v>
      </c>
      <c r="AD24" s="273" t="s">
        <v>179</v>
      </c>
      <c r="AE24" s="274" t="s">
        <v>133</v>
      </c>
      <c r="AF24" s="99" t="s">
        <v>133</v>
      </c>
      <c r="AG24" s="274">
        <v>1.55</v>
      </c>
      <c r="AH24" s="411">
        <v>111.93</v>
      </c>
      <c r="AI24" s="757"/>
      <c r="AJ24" s="274"/>
      <c r="AK24" s="277"/>
      <c r="AL24" s="114"/>
      <c r="AM24" s="278"/>
      <c r="AN24" s="98"/>
      <c r="AO24" s="98"/>
      <c r="AP24" s="116"/>
      <c r="AQ24" s="117"/>
      <c r="AR24" s="116"/>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row>
    <row r="25">
      <c r="A25" s="455"/>
      <c r="B25" s="313"/>
      <c r="C25" s="314"/>
      <c r="D25" s="315"/>
      <c r="E25" s="316"/>
      <c r="F25" s="317"/>
      <c r="G25" s="317"/>
      <c r="H25" s="317"/>
      <c r="I25" s="317"/>
      <c r="J25" s="317"/>
      <c r="K25" s="315"/>
      <c r="L25" s="315"/>
      <c r="M25" s="315"/>
      <c r="N25" s="762"/>
      <c r="O25" s="221">
        <v>6.0</v>
      </c>
      <c r="P25" s="222">
        <v>7.0</v>
      </c>
      <c r="Q25" s="298">
        <v>2.0</v>
      </c>
      <c r="R25" s="299">
        <v>6.0</v>
      </c>
      <c r="S25" s="225"/>
      <c r="T25" s="226"/>
      <c r="U25" s="227"/>
      <c r="V25" s="228"/>
      <c r="W25" s="229"/>
      <c r="X25" s="229"/>
      <c r="Y25" s="342"/>
      <c r="Z25" s="323"/>
      <c r="AA25" s="324"/>
      <c r="AB25" s="343"/>
      <c r="AC25" s="326"/>
      <c r="AD25" s="322" t="s">
        <v>142</v>
      </c>
      <c r="AE25" s="327"/>
      <c r="AF25" s="328"/>
      <c r="AG25" s="327"/>
      <c r="AH25" s="444"/>
      <c r="AI25" s="763"/>
      <c r="AJ25" s="331"/>
      <c r="AK25" s="332"/>
      <c r="AL25" s="242"/>
      <c r="AM25" s="333"/>
      <c r="AN25" s="317"/>
      <c r="AO25" s="317"/>
      <c r="AP25" s="334"/>
      <c r="AQ25" s="335"/>
      <c r="AR25" s="149"/>
      <c r="AS25" s="132"/>
      <c r="AT25" s="132"/>
      <c r="AU25" s="132"/>
      <c r="AV25" s="132"/>
      <c r="AW25" s="132"/>
      <c r="AX25" s="132"/>
      <c r="AY25" s="132"/>
      <c r="AZ25" s="132"/>
      <c r="BA25" s="132"/>
      <c r="BB25" s="132"/>
      <c r="BC25" s="132"/>
      <c r="BD25" s="132"/>
      <c r="BE25" s="132"/>
      <c r="BF25" s="132"/>
      <c r="BG25" s="132"/>
      <c r="BH25" s="132"/>
      <c r="BI25" s="132"/>
      <c r="BJ25" s="132"/>
      <c r="BK25" s="132"/>
      <c r="BL25" s="132"/>
      <c r="BM25" s="132"/>
      <c r="BN25" s="132"/>
      <c r="BO25" s="132"/>
      <c r="BP25" s="132"/>
    </row>
    <row r="26">
      <c r="A26" s="160" t="b">
        <v>0</v>
      </c>
      <c r="B26" s="161">
        <v>44593.0</v>
      </c>
      <c r="C26" s="162">
        <v>0.4078819444444444</v>
      </c>
      <c r="D26" s="163" t="s">
        <v>1265</v>
      </c>
      <c r="E26" s="164" t="s">
        <v>16</v>
      </c>
      <c r="F26" s="165" t="s">
        <v>199</v>
      </c>
      <c r="G26" s="409"/>
      <c r="H26" s="165" t="s">
        <v>217</v>
      </c>
      <c r="I26" s="165" t="s">
        <v>598</v>
      </c>
      <c r="J26" s="165" t="s">
        <v>481</v>
      </c>
      <c r="K26" s="166" t="s">
        <v>598</v>
      </c>
      <c r="L26" s="166"/>
      <c r="M26" s="166"/>
      <c r="N26" s="764" t="s">
        <v>1266</v>
      </c>
      <c r="O26" s="434">
        <v>2.0</v>
      </c>
      <c r="P26" s="435">
        <v>4.0</v>
      </c>
      <c r="Q26" s="170"/>
      <c r="R26" s="171"/>
      <c r="S26" s="172"/>
      <c r="T26" s="173"/>
      <c r="U26" s="174"/>
      <c r="V26" s="175"/>
      <c r="W26" s="176"/>
      <c r="X26" s="176"/>
      <c r="Y26" s="436">
        <v>0.0</v>
      </c>
      <c r="Z26" s="437">
        <v>0.0</v>
      </c>
      <c r="AA26" s="394" t="s">
        <v>133</v>
      </c>
      <c r="AB26" s="544">
        <v>1.0</v>
      </c>
      <c r="AC26" s="181">
        <v>0.3319097222222222</v>
      </c>
      <c r="AD26" s="537" t="s">
        <v>140</v>
      </c>
      <c r="AE26" s="189" t="s">
        <v>133</v>
      </c>
      <c r="AF26" s="538" t="s">
        <v>166</v>
      </c>
      <c r="AG26" s="189">
        <v>1.8</v>
      </c>
      <c r="AH26" s="438">
        <v>25.0</v>
      </c>
      <c r="AI26" s="691">
        <v>20.0</v>
      </c>
      <c r="AJ26" s="183">
        <v>0.0</v>
      </c>
      <c r="AK26" s="186">
        <v>12.98</v>
      </c>
      <c r="AL26" s="187"/>
      <c r="AM26" s="188">
        <f>AK26+AM19</f>
        <v>2019.77</v>
      </c>
      <c r="AN26" s="189">
        <f>if(AM26&gt;AN19,AM26,AN19)</f>
        <v>2019.77</v>
      </c>
      <c r="AO26" s="189">
        <f>AM26-AN26</f>
        <v>0</v>
      </c>
      <c r="AP26" s="190">
        <f>AO26/AN26</f>
        <v>0</v>
      </c>
      <c r="AQ26" s="191">
        <f>AK26/AI26</f>
        <v>0.649</v>
      </c>
      <c r="AR26" s="116"/>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row>
    <row r="27">
      <c r="A27" s="440"/>
      <c r="B27" s="128"/>
      <c r="C27" s="129"/>
      <c r="D27" s="130"/>
      <c r="E27" s="131"/>
      <c r="F27" s="132"/>
      <c r="G27" s="132"/>
      <c r="H27" s="132" t="str">
        <f>VLOOKUP(H26,VALIDATION!F:G,2,false)</f>
        <v>61f51d3aa4eaad5dc97704dd</v>
      </c>
      <c r="I27" s="132"/>
      <c r="J27" s="132"/>
      <c r="K27" s="130"/>
      <c r="L27" s="130"/>
      <c r="M27" s="130"/>
      <c r="N27" s="519" t="s">
        <v>1267</v>
      </c>
      <c r="O27" s="369">
        <v>2.0</v>
      </c>
      <c r="P27" s="370">
        <v>4.0</v>
      </c>
      <c r="Q27" s="196"/>
      <c r="R27" s="197"/>
      <c r="S27" s="198"/>
      <c r="T27" s="199"/>
      <c r="U27" s="200"/>
      <c r="V27" s="201"/>
      <c r="W27" s="202"/>
      <c r="X27" s="202"/>
      <c r="Y27" s="143">
        <v>30.0</v>
      </c>
      <c r="Z27" s="367">
        <v>15.0</v>
      </c>
      <c r="AA27" s="140" t="s">
        <v>133</v>
      </c>
      <c r="AB27" s="420">
        <v>2.0</v>
      </c>
      <c r="AC27" s="142">
        <v>0.33346064814814813</v>
      </c>
      <c r="AD27" s="539" t="s">
        <v>165</v>
      </c>
      <c r="AE27" s="144" t="s">
        <v>133</v>
      </c>
      <c r="AF27" s="495" t="s">
        <v>133</v>
      </c>
      <c r="AG27" s="144">
        <v>1.99</v>
      </c>
      <c r="AH27" s="430">
        <v>5.0</v>
      </c>
      <c r="AI27" s="755"/>
      <c r="AJ27" s="207"/>
      <c r="AK27" s="210"/>
      <c r="AL27" s="114"/>
      <c r="AM27" s="211"/>
      <c r="AN27" s="132"/>
      <c r="AO27" s="132"/>
      <c r="AP27" s="149"/>
      <c r="AQ27" s="150"/>
      <c r="AR27" s="149"/>
      <c r="AS27" s="132"/>
      <c r="AT27" s="132"/>
      <c r="AU27" s="132"/>
      <c r="AV27" s="132"/>
      <c r="AW27" s="132"/>
      <c r="AX27" s="132"/>
      <c r="AY27" s="132"/>
      <c r="AZ27" s="132"/>
      <c r="BA27" s="132"/>
      <c r="BB27" s="132"/>
      <c r="BC27" s="132"/>
      <c r="BD27" s="132"/>
      <c r="BE27" s="132"/>
      <c r="BF27" s="132"/>
      <c r="BG27" s="132"/>
      <c r="BH27" s="132"/>
      <c r="BI27" s="132"/>
      <c r="BJ27" s="132"/>
      <c r="BK27" s="132"/>
      <c r="BL27" s="132"/>
      <c r="BM27" s="132"/>
      <c r="BN27" s="132"/>
      <c r="BO27" s="132"/>
      <c r="BP27" s="132"/>
    </row>
    <row r="28">
      <c r="A28" s="442"/>
      <c r="B28" s="94"/>
      <c r="C28" s="95"/>
      <c r="D28" s="96"/>
      <c r="E28" s="97"/>
      <c r="F28" s="98"/>
      <c r="G28" s="98"/>
      <c r="H28" s="98"/>
      <c r="I28" s="98"/>
      <c r="J28" s="98"/>
      <c r="K28" s="96"/>
      <c r="L28" s="96"/>
      <c r="M28" s="96"/>
      <c r="N28" s="518"/>
      <c r="O28" s="168">
        <v>6.0</v>
      </c>
      <c r="P28" s="169">
        <v>5.0</v>
      </c>
      <c r="Q28" s="196"/>
      <c r="R28" s="197"/>
      <c r="S28" s="198"/>
      <c r="T28" s="199"/>
      <c r="U28" s="200"/>
      <c r="V28" s="201"/>
      <c r="W28" s="202"/>
      <c r="X28" s="202"/>
      <c r="Y28" s="273">
        <v>0.0</v>
      </c>
      <c r="Z28" s="271">
        <v>0.0</v>
      </c>
      <c r="AA28" s="272" t="s">
        <v>132</v>
      </c>
      <c r="AB28" s="281">
        <v>3.0</v>
      </c>
      <c r="AC28" s="108">
        <v>0.3495949074074074</v>
      </c>
      <c r="AD28" s="273" t="s">
        <v>165</v>
      </c>
      <c r="AE28" s="274" t="s">
        <v>133</v>
      </c>
      <c r="AF28" s="99" t="s">
        <v>133</v>
      </c>
      <c r="AG28" s="274">
        <v>4.8</v>
      </c>
      <c r="AH28" s="411">
        <v>1.31</v>
      </c>
      <c r="AI28" s="757"/>
      <c r="AJ28" s="274"/>
      <c r="AK28" s="277"/>
      <c r="AL28" s="114"/>
      <c r="AM28" s="278"/>
      <c r="AN28" s="98"/>
      <c r="AO28" s="98"/>
      <c r="AP28" s="116"/>
      <c r="AQ28" s="117"/>
      <c r="AR28" s="116"/>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row>
    <row r="29">
      <c r="A29" s="440"/>
      <c r="B29" s="128"/>
      <c r="C29" s="129"/>
      <c r="D29" s="130"/>
      <c r="E29" s="131"/>
      <c r="F29" s="132"/>
      <c r="G29" s="132"/>
      <c r="H29" s="132"/>
      <c r="I29" s="132"/>
      <c r="J29" s="132"/>
      <c r="K29" s="130"/>
      <c r="L29" s="130"/>
      <c r="M29" s="130"/>
      <c r="N29" s="749" t="s">
        <v>1268</v>
      </c>
      <c r="O29" s="168">
        <v>7.0</v>
      </c>
      <c r="P29" s="169">
        <v>5.0</v>
      </c>
      <c r="Q29" s="196"/>
      <c r="R29" s="197"/>
      <c r="S29" s="198"/>
      <c r="T29" s="199"/>
      <c r="U29" s="200"/>
      <c r="V29" s="201"/>
      <c r="W29" s="202"/>
      <c r="X29" s="202"/>
      <c r="Y29" s="206">
        <v>0.0</v>
      </c>
      <c r="Z29" s="204">
        <v>0.0</v>
      </c>
      <c r="AA29" s="205" t="s">
        <v>133</v>
      </c>
      <c r="AB29" s="420">
        <v>4.0</v>
      </c>
      <c r="AC29" s="142">
        <v>0.3523611111111111</v>
      </c>
      <c r="AD29" s="206" t="s">
        <v>165</v>
      </c>
      <c r="AE29" s="207" t="s">
        <v>133</v>
      </c>
      <c r="AF29" s="133" t="s">
        <v>133</v>
      </c>
      <c r="AG29" s="207">
        <v>6.4</v>
      </c>
      <c r="AH29" s="449">
        <v>0.24</v>
      </c>
      <c r="AI29" s="755"/>
      <c r="AJ29" s="207"/>
      <c r="AK29" s="210"/>
      <c r="AL29" s="114"/>
      <c r="AM29" s="211"/>
      <c r="AN29" s="132"/>
      <c r="AO29" s="132"/>
      <c r="AP29" s="149"/>
      <c r="AQ29" s="150"/>
      <c r="AR29" s="149"/>
      <c r="AS29" s="132"/>
      <c r="AT29" s="132"/>
      <c r="AU29" s="132"/>
      <c r="AV29" s="132"/>
      <c r="AW29" s="132"/>
      <c r="AX29" s="132"/>
      <c r="AY29" s="132"/>
      <c r="AZ29" s="132"/>
      <c r="BA29" s="132"/>
      <c r="BB29" s="132"/>
      <c r="BC29" s="132"/>
      <c r="BD29" s="132"/>
      <c r="BE29" s="132"/>
      <c r="BF29" s="132"/>
      <c r="BG29" s="132"/>
      <c r="BH29" s="132"/>
      <c r="BI29" s="132"/>
      <c r="BJ29" s="132"/>
      <c r="BK29" s="132"/>
      <c r="BL29" s="132"/>
      <c r="BM29" s="132"/>
      <c r="BN29" s="132"/>
      <c r="BO29" s="132"/>
      <c r="BP29" s="132"/>
    </row>
    <row r="30">
      <c r="A30" s="442"/>
      <c r="B30" s="94"/>
      <c r="C30" s="95"/>
      <c r="D30" s="96"/>
      <c r="E30" s="97"/>
      <c r="F30" s="98"/>
      <c r="G30" s="98"/>
      <c r="H30" s="98"/>
      <c r="I30" s="98"/>
      <c r="J30" s="98"/>
      <c r="K30" s="96"/>
      <c r="L30" s="96"/>
      <c r="M30" s="96"/>
      <c r="N30" s="518"/>
      <c r="O30" s="168">
        <v>7.0</v>
      </c>
      <c r="P30" s="169">
        <v>5.0</v>
      </c>
      <c r="Q30" s="196"/>
      <c r="R30" s="197"/>
      <c r="S30" s="198"/>
      <c r="T30" s="199"/>
      <c r="U30" s="200"/>
      <c r="V30" s="201"/>
      <c r="W30" s="202"/>
      <c r="X30" s="202"/>
      <c r="Y30" s="273">
        <v>0.0</v>
      </c>
      <c r="Z30" s="271">
        <v>0.0</v>
      </c>
      <c r="AA30" s="272" t="s">
        <v>133</v>
      </c>
      <c r="AB30" s="281">
        <v>5.0</v>
      </c>
      <c r="AC30" s="108">
        <v>0.35541666666666666</v>
      </c>
      <c r="AD30" s="273" t="s">
        <v>165</v>
      </c>
      <c r="AE30" s="274" t="s">
        <v>133</v>
      </c>
      <c r="AF30" s="99" t="s">
        <v>133</v>
      </c>
      <c r="AG30" s="274">
        <v>6.2</v>
      </c>
      <c r="AH30" s="411">
        <v>0.72</v>
      </c>
      <c r="AI30" s="757"/>
      <c r="AJ30" s="274"/>
      <c r="AK30" s="277"/>
      <c r="AL30" s="114"/>
      <c r="AM30" s="278"/>
      <c r="AN30" s="98"/>
      <c r="AO30" s="98"/>
      <c r="AP30" s="116"/>
      <c r="AQ30" s="117"/>
      <c r="AR30" s="116"/>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row>
    <row r="31">
      <c r="A31" s="440"/>
      <c r="B31" s="128"/>
      <c r="C31" s="129"/>
      <c r="D31" s="130"/>
      <c r="E31" s="131"/>
      <c r="F31" s="132"/>
      <c r="G31" s="132"/>
      <c r="H31" s="132"/>
      <c r="I31" s="132"/>
      <c r="J31" s="132"/>
      <c r="K31" s="130"/>
      <c r="L31" s="130"/>
      <c r="M31" s="130"/>
      <c r="N31" s="519"/>
      <c r="O31" s="168">
        <v>7.0</v>
      </c>
      <c r="P31" s="169">
        <v>5.0</v>
      </c>
      <c r="Q31" s="294">
        <v>0.0</v>
      </c>
      <c r="R31" s="295">
        <v>1.0</v>
      </c>
      <c r="S31" s="198"/>
      <c r="T31" s="199"/>
      <c r="U31" s="200"/>
      <c r="V31" s="201"/>
      <c r="W31" s="202"/>
      <c r="X31" s="202"/>
      <c r="Y31" s="206">
        <v>0.0</v>
      </c>
      <c r="Z31" s="204">
        <v>0.0</v>
      </c>
      <c r="AA31" s="205" t="s">
        <v>132</v>
      </c>
      <c r="AB31" s="420">
        <v>6.0</v>
      </c>
      <c r="AC31" s="142">
        <v>0.35802083333333334</v>
      </c>
      <c r="AD31" s="206" t="s">
        <v>179</v>
      </c>
      <c r="AE31" s="207" t="s">
        <v>133</v>
      </c>
      <c r="AF31" s="133" t="s">
        <v>133</v>
      </c>
      <c r="AG31" s="207">
        <v>4.8</v>
      </c>
      <c r="AH31" s="449">
        <v>3.49</v>
      </c>
      <c r="AI31" s="755"/>
      <c r="AJ31" s="207"/>
      <c r="AK31" s="210"/>
      <c r="AL31" s="114"/>
      <c r="AM31" s="211"/>
      <c r="AN31" s="132"/>
      <c r="AO31" s="132"/>
      <c r="AP31" s="149"/>
      <c r="AQ31" s="150"/>
      <c r="AR31" s="149"/>
      <c r="AS31" s="132"/>
      <c r="AT31" s="132"/>
      <c r="AU31" s="132"/>
      <c r="AV31" s="132"/>
      <c r="AW31" s="132"/>
      <c r="AX31" s="132"/>
      <c r="AY31" s="132"/>
      <c r="AZ31" s="132"/>
      <c r="BA31" s="132"/>
      <c r="BB31" s="132"/>
      <c r="BC31" s="132"/>
      <c r="BD31" s="132"/>
      <c r="BE31" s="132"/>
      <c r="BF31" s="132"/>
      <c r="BG31" s="132"/>
      <c r="BH31" s="132"/>
      <c r="BI31" s="132"/>
      <c r="BJ31" s="132"/>
      <c r="BK31" s="132"/>
      <c r="BL31" s="132"/>
      <c r="BM31" s="132"/>
      <c r="BN31" s="132"/>
      <c r="BO31" s="132"/>
      <c r="BP31" s="132"/>
    </row>
    <row r="32">
      <c r="A32" s="466"/>
      <c r="B32" s="215"/>
      <c r="C32" s="216"/>
      <c r="D32" s="217"/>
      <c r="E32" s="97"/>
      <c r="F32" s="219"/>
      <c r="G32" s="219"/>
      <c r="H32" s="219"/>
      <c r="I32" s="219"/>
      <c r="J32" s="219"/>
      <c r="K32" s="217"/>
      <c r="L32" s="217"/>
      <c r="M32" s="217"/>
      <c r="N32" s="520"/>
      <c r="O32" s="221">
        <v>7.0</v>
      </c>
      <c r="P32" s="222">
        <v>5.0</v>
      </c>
      <c r="Q32" s="298">
        <v>3.0</v>
      </c>
      <c r="R32" s="299">
        <v>6.0</v>
      </c>
      <c r="S32" s="300">
        <v>6.0</v>
      </c>
      <c r="T32" s="301">
        <v>4.0</v>
      </c>
      <c r="U32" s="227"/>
      <c r="V32" s="228"/>
      <c r="W32" s="229"/>
      <c r="X32" s="229"/>
      <c r="Y32" s="302"/>
      <c r="Z32" s="231"/>
      <c r="AA32" s="232"/>
      <c r="AB32" s="233"/>
      <c r="AC32" s="234"/>
      <c r="AD32" s="235" t="s">
        <v>142</v>
      </c>
      <c r="AE32" s="236"/>
      <c r="AF32" s="541"/>
      <c r="AG32" s="236"/>
      <c r="AH32" s="463"/>
      <c r="AI32" s="765"/>
      <c r="AJ32" s="240"/>
      <c r="AK32" s="241"/>
      <c r="AL32" s="242"/>
      <c r="AM32" s="243"/>
      <c r="AN32" s="219"/>
      <c r="AO32" s="219"/>
      <c r="AP32" s="244"/>
      <c r="AQ32" s="245"/>
      <c r="AR32" s="116"/>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row>
    <row r="33">
      <c r="A33" s="347" t="b">
        <v>0</v>
      </c>
      <c r="B33" s="247">
        <v>44593.0</v>
      </c>
      <c r="C33" s="248">
        <v>0.38810185185185186</v>
      </c>
      <c r="D33" s="249" t="s">
        <v>1269</v>
      </c>
      <c r="E33" s="251" t="s">
        <v>16</v>
      </c>
      <c r="F33" s="251" t="s">
        <v>199</v>
      </c>
      <c r="G33" s="415"/>
      <c r="H33" s="251" t="s">
        <v>217</v>
      </c>
      <c r="I33" s="251" t="s">
        <v>640</v>
      </c>
      <c r="J33" s="251" t="s">
        <v>1270</v>
      </c>
      <c r="K33" s="252" t="s">
        <v>640</v>
      </c>
      <c r="L33" s="252"/>
      <c r="M33" s="252"/>
      <c r="N33" s="766" t="s">
        <v>1271</v>
      </c>
      <c r="O33" s="434">
        <v>6.0</v>
      </c>
      <c r="P33" s="435">
        <v>0.0</v>
      </c>
      <c r="Q33" s="170"/>
      <c r="R33" s="171"/>
      <c r="S33" s="172"/>
      <c r="T33" s="173"/>
      <c r="U33" s="174"/>
      <c r="V33" s="175"/>
      <c r="W33" s="176"/>
      <c r="X33" s="176"/>
      <c r="Y33" s="618">
        <v>0.0</v>
      </c>
      <c r="Z33" s="619">
        <v>0.0</v>
      </c>
      <c r="AA33" s="555" t="s">
        <v>132</v>
      </c>
      <c r="AB33" s="258">
        <v>1.0</v>
      </c>
      <c r="AC33" s="259">
        <v>0.33516203703703706</v>
      </c>
      <c r="AD33" s="556" t="s">
        <v>140</v>
      </c>
      <c r="AE33" s="266" t="s">
        <v>132</v>
      </c>
      <c r="AF33" s="557" t="s">
        <v>166</v>
      </c>
      <c r="AG33" s="266">
        <v>1.08</v>
      </c>
      <c r="AH33" s="606">
        <v>124.99</v>
      </c>
      <c r="AI33" s="263">
        <v>10.0</v>
      </c>
      <c r="AJ33" s="261">
        <v>0.01</v>
      </c>
      <c r="AK33" s="264">
        <v>0.24</v>
      </c>
      <c r="AL33" s="187"/>
      <c r="AM33" s="265">
        <f>AK33+AM26</f>
        <v>2020.01</v>
      </c>
      <c r="AN33" s="266">
        <f>if(AM33&gt;AN26,AM33,AN26)</f>
        <v>2020.01</v>
      </c>
      <c r="AO33" s="266">
        <f>AM33-AN33</f>
        <v>0</v>
      </c>
      <c r="AP33" s="267">
        <f>AO33/AN33</f>
        <v>0</v>
      </c>
      <c r="AQ33" s="268">
        <f>AK33/AI33</f>
        <v>0.024</v>
      </c>
      <c r="AR33" s="149"/>
      <c r="AS33" s="132"/>
      <c r="AT33" s="132"/>
      <c r="AU33" s="132"/>
      <c r="AV33" s="132"/>
      <c r="AW33" s="132"/>
      <c r="AX33" s="132"/>
      <c r="AY33" s="132"/>
      <c r="AZ33" s="132"/>
      <c r="BA33" s="132"/>
      <c r="BB33" s="132"/>
      <c r="BC33" s="132"/>
      <c r="BD33" s="132"/>
      <c r="BE33" s="132"/>
      <c r="BF33" s="132"/>
      <c r="BG33" s="132"/>
      <c r="BH33" s="132"/>
      <c r="BI33" s="132"/>
      <c r="BJ33" s="132"/>
      <c r="BK33" s="132"/>
      <c r="BL33" s="132"/>
      <c r="BM33" s="132"/>
      <c r="BN33" s="132"/>
      <c r="BO33" s="132"/>
      <c r="BP33" s="132"/>
    </row>
    <row r="34">
      <c r="A34" s="454"/>
      <c r="B34" s="94"/>
      <c r="C34" s="95"/>
      <c r="D34" s="96"/>
      <c r="E34" s="365"/>
      <c r="F34" s="98"/>
      <c r="G34" s="98"/>
      <c r="H34" s="98" t="str">
        <f>VLOOKUP(H33,VALIDATION!F:G,2,false)</f>
        <v>61f51d3aa4eaad5dc97704dd</v>
      </c>
      <c r="I34" s="99">
        <v>1.5</v>
      </c>
      <c r="J34" s="99">
        <v>3.0</v>
      </c>
      <c r="K34" s="96"/>
      <c r="L34" s="96"/>
      <c r="M34" s="96"/>
      <c r="N34" s="761" t="s">
        <v>1272</v>
      </c>
      <c r="O34" s="168">
        <v>6.0</v>
      </c>
      <c r="P34" s="169">
        <v>0.0</v>
      </c>
      <c r="Q34" s="294">
        <v>5.0</v>
      </c>
      <c r="R34" s="295">
        <v>4.0</v>
      </c>
      <c r="S34" s="198"/>
      <c r="T34" s="199"/>
      <c r="U34" s="200"/>
      <c r="V34" s="201"/>
      <c r="W34" s="202"/>
      <c r="X34" s="202"/>
      <c r="Y34" s="273">
        <v>0.0</v>
      </c>
      <c r="Z34" s="271">
        <v>0.0</v>
      </c>
      <c r="AA34" s="272" t="s">
        <v>133</v>
      </c>
      <c r="AB34" s="107">
        <v>2.0</v>
      </c>
      <c r="AC34" s="108">
        <v>0.3668518518518519</v>
      </c>
      <c r="AD34" s="273" t="s">
        <v>179</v>
      </c>
      <c r="AE34" s="274" t="s">
        <v>132</v>
      </c>
      <c r="AF34" s="99" t="s">
        <v>133</v>
      </c>
      <c r="AG34" s="274">
        <v>1.08</v>
      </c>
      <c r="AH34" s="411">
        <v>124.99</v>
      </c>
      <c r="AI34" s="276"/>
      <c r="AJ34" s="274"/>
      <c r="AK34" s="277"/>
      <c r="AL34" s="114"/>
      <c r="AM34" s="278"/>
      <c r="AN34" s="98"/>
      <c r="AO34" s="98"/>
      <c r="AP34" s="116"/>
      <c r="AQ34" s="117"/>
      <c r="AR34" s="116"/>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row>
    <row r="35">
      <c r="A35" s="453"/>
      <c r="B35" s="128"/>
      <c r="C35" s="129"/>
      <c r="D35" s="130"/>
      <c r="E35" s="131"/>
      <c r="F35" s="132"/>
      <c r="G35" s="132"/>
      <c r="H35" s="132"/>
      <c r="I35" s="132"/>
      <c r="J35" s="132"/>
      <c r="K35" s="130"/>
      <c r="L35" s="130"/>
      <c r="M35" s="130"/>
      <c r="N35" s="519"/>
      <c r="O35" s="168">
        <v>6.0</v>
      </c>
      <c r="P35" s="169">
        <v>0.0</v>
      </c>
      <c r="Q35" s="294">
        <v>6.0</v>
      </c>
      <c r="R35" s="295">
        <v>6.0</v>
      </c>
      <c r="S35" s="198"/>
      <c r="T35" s="199"/>
      <c r="U35" s="200"/>
      <c r="V35" s="201"/>
      <c r="W35" s="202"/>
      <c r="X35" s="202"/>
      <c r="Y35" s="206">
        <v>0.0</v>
      </c>
      <c r="Z35" s="204">
        <v>0.0</v>
      </c>
      <c r="AA35" s="205" t="s">
        <v>132</v>
      </c>
      <c r="AB35" s="141">
        <v>3.0</v>
      </c>
      <c r="AC35" s="142">
        <v>0.3751041666666667</v>
      </c>
      <c r="AD35" s="206" t="s">
        <v>140</v>
      </c>
      <c r="AE35" s="207" t="s">
        <v>132</v>
      </c>
      <c r="AF35" s="133" t="s">
        <v>166</v>
      </c>
      <c r="AG35" s="207">
        <v>1.13</v>
      </c>
      <c r="AH35" s="449">
        <v>76.92</v>
      </c>
      <c r="AI35" s="209"/>
      <c r="AJ35" s="207"/>
      <c r="AK35" s="210"/>
      <c r="AL35" s="114"/>
      <c r="AM35" s="211"/>
      <c r="AN35" s="132"/>
      <c r="AO35" s="132"/>
      <c r="AP35" s="149"/>
      <c r="AQ35" s="150"/>
      <c r="AR35" s="149"/>
      <c r="AS35" s="132"/>
      <c r="AT35" s="132"/>
      <c r="AU35" s="132"/>
      <c r="AV35" s="132"/>
      <c r="AW35" s="132"/>
      <c r="AX35" s="132"/>
      <c r="AY35" s="132"/>
      <c r="AZ35" s="132"/>
      <c r="BA35" s="132"/>
      <c r="BB35" s="132"/>
      <c r="BC35" s="132"/>
      <c r="BD35" s="132"/>
      <c r="BE35" s="132"/>
      <c r="BF35" s="132"/>
      <c r="BG35" s="132"/>
      <c r="BH35" s="132"/>
      <c r="BI35" s="132"/>
      <c r="BJ35" s="132"/>
      <c r="BK35" s="132"/>
      <c r="BL35" s="132"/>
      <c r="BM35" s="132"/>
      <c r="BN35" s="132"/>
      <c r="BO35" s="132"/>
      <c r="BP35" s="132"/>
    </row>
    <row r="36">
      <c r="A36" s="454"/>
      <c r="B36" s="94"/>
      <c r="C36" s="95"/>
      <c r="D36" s="96"/>
      <c r="E36" s="97"/>
      <c r="F36" s="98"/>
      <c r="G36" s="98"/>
      <c r="H36" s="98"/>
      <c r="I36" s="98"/>
      <c r="J36" s="98"/>
      <c r="K36" s="96"/>
      <c r="L36" s="96"/>
      <c r="M36" s="96"/>
      <c r="N36" s="518"/>
      <c r="O36" s="303">
        <v>6.0</v>
      </c>
      <c r="P36" s="304">
        <v>0.0</v>
      </c>
      <c r="Q36" s="305">
        <v>6.0</v>
      </c>
      <c r="R36" s="306">
        <v>6.0</v>
      </c>
      <c r="S36" s="198"/>
      <c r="T36" s="199"/>
      <c r="U36" s="200"/>
      <c r="V36" s="201"/>
      <c r="W36" s="202"/>
      <c r="X36" s="202"/>
      <c r="Y36" s="273">
        <v>0.0</v>
      </c>
      <c r="Z36" s="271">
        <v>2.0</v>
      </c>
      <c r="AA36" s="272" t="s">
        <v>133</v>
      </c>
      <c r="AB36" s="107">
        <v>4.0</v>
      </c>
      <c r="AC36" s="108">
        <v>0.3761111111111111</v>
      </c>
      <c r="AD36" s="273" t="s">
        <v>165</v>
      </c>
      <c r="AE36" s="274" t="s">
        <v>132</v>
      </c>
      <c r="AF36" s="99" t="s">
        <v>133</v>
      </c>
      <c r="AG36" s="274">
        <v>1.26</v>
      </c>
      <c r="AH36" s="427">
        <v>19.22</v>
      </c>
      <c r="AI36" s="276"/>
      <c r="AJ36" s="274"/>
      <c r="AK36" s="277"/>
      <c r="AL36" s="114"/>
      <c r="AM36" s="278"/>
      <c r="AN36" s="98"/>
      <c r="AO36" s="98"/>
      <c r="AP36" s="116"/>
      <c r="AQ36" s="117"/>
      <c r="AR36" s="116"/>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row>
    <row r="37">
      <c r="A37" s="453"/>
      <c r="B37" s="128"/>
      <c r="C37" s="129"/>
      <c r="D37" s="130"/>
      <c r="E37" s="131"/>
      <c r="F37" s="132"/>
      <c r="G37" s="132"/>
      <c r="H37" s="132"/>
      <c r="I37" s="132"/>
      <c r="J37" s="132"/>
      <c r="K37" s="130"/>
      <c r="L37" s="130"/>
      <c r="M37" s="130"/>
      <c r="N37" s="519"/>
      <c r="O37" s="303">
        <v>6.0</v>
      </c>
      <c r="P37" s="304">
        <v>0.0</v>
      </c>
      <c r="Q37" s="305">
        <v>6.0</v>
      </c>
      <c r="R37" s="306">
        <v>6.0</v>
      </c>
      <c r="S37" s="198"/>
      <c r="T37" s="199"/>
      <c r="U37" s="200"/>
      <c r="V37" s="201"/>
      <c r="W37" s="202"/>
      <c r="X37" s="202"/>
      <c r="Y37" s="206">
        <v>3.0</v>
      </c>
      <c r="Z37" s="204">
        <v>2.0</v>
      </c>
      <c r="AA37" s="205" t="s">
        <v>133</v>
      </c>
      <c r="AB37" s="141">
        <v>5.0</v>
      </c>
      <c r="AC37" s="142">
        <v>0.3774884259259259</v>
      </c>
      <c r="AD37" s="206" t="s">
        <v>179</v>
      </c>
      <c r="AE37" s="207" t="s">
        <v>132</v>
      </c>
      <c r="AF37" s="133" t="s">
        <v>133</v>
      </c>
      <c r="AG37" s="207">
        <v>1.1</v>
      </c>
      <c r="AH37" s="449">
        <v>57.0</v>
      </c>
      <c r="AI37" s="209"/>
      <c r="AJ37" s="207"/>
      <c r="AK37" s="210"/>
      <c r="AL37" s="114"/>
      <c r="AM37" s="211"/>
      <c r="AN37" s="132"/>
      <c r="AO37" s="132"/>
      <c r="AP37" s="149"/>
      <c r="AQ37" s="150"/>
      <c r="AR37" s="149"/>
      <c r="AS37" s="132"/>
      <c r="AT37" s="132"/>
      <c r="AU37" s="132"/>
      <c r="AV37" s="132"/>
      <c r="AW37" s="132"/>
      <c r="AX37" s="132"/>
      <c r="AY37" s="132"/>
      <c r="AZ37" s="132"/>
      <c r="BA37" s="132"/>
      <c r="BB37" s="132"/>
      <c r="BC37" s="132"/>
      <c r="BD37" s="132"/>
      <c r="BE37" s="132"/>
      <c r="BF37" s="132"/>
      <c r="BG37" s="132"/>
      <c r="BH37" s="132"/>
      <c r="BI37" s="132"/>
      <c r="BJ37" s="132"/>
      <c r="BK37" s="132"/>
      <c r="BL37" s="132"/>
      <c r="BM37" s="132"/>
      <c r="BN37" s="132"/>
      <c r="BO37" s="132"/>
      <c r="BP37" s="132"/>
    </row>
    <row r="38">
      <c r="A38" s="454"/>
      <c r="B38" s="94"/>
      <c r="C38" s="95"/>
      <c r="D38" s="96"/>
      <c r="E38" s="97"/>
      <c r="F38" s="98"/>
      <c r="G38" s="98"/>
      <c r="H38" s="98"/>
      <c r="I38" s="98"/>
      <c r="J38" s="98"/>
      <c r="K38" s="96"/>
      <c r="L38" s="96"/>
      <c r="M38" s="96"/>
      <c r="N38" s="518"/>
      <c r="O38" s="303">
        <v>6.0</v>
      </c>
      <c r="P38" s="304">
        <v>0.0</v>
      </c>
      <c r="Q38" s="305">
        <v>6.0</v>
      </c>
      <c r="R38" s="306">
        <v>6.0</v>
      </c>
      <c r="S38" s="198"/>
      <c r="T38" s="199"/>
      <c r="U38" s="200"/>
      <c r="V38" s="201"/>
      <c r="W38" s="202"/>
      <c r="X38" s="202"/>
      <c r="Y38" s="273">
        <v>4.0</v>
      </c>
      <c r="Z38" s="271">
        <v>4.0</v>
      </c>
      <c r="AA38" s="272" t="s">
        <v>132</v>
      </c>
      <c r="AB38" s="107">
        <v>6.0</v>
      </c>
      <c r="AC38" s="108">
        <v>0.37899305555555557</v>
      </c>
      <c r="AD38" s="273" t="s">
        <v>140</v>
      </c>
      <c r="AE38" s="274" t="s">
        <v>132</v>
      </c>
      <c r="AF38" s="99" t="s">
        <v>166</v>
      </c>
      <c r="AG38" s="274">
        <v>1.14</v>
      </c>
      <c r="AH38" s="427">
        <f>17.82*2</f>
        <v>35.64</v>
      </c>
      <c r="AI38" s="276"/>
      <c r="AJ38" s="274"/>
      <c r="AK38" s="277"/>
      <c r="AL38" s="114"/>
      <c r="AM38" s="278"/>
      <c r="AN38" s="98"/>
      <c r="AO38" s="98"/>
      <c r="AP38" s="116"/>
      <c r="AQ38" s="117"/>
      <c r="AR38" s="116"/>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row>
    <row r="39">
      <c r="A39" s="453"/>
      <c r="B39" s="128"/>
      <c r="C39" s="129"/>
      <c r="D39" s="130"/>
      <c r="E39" s="131"/>
      <c r="F39" s="132"/>
      <c r="G39" s="132"/>
      <c r="H39" s="132"/>
      <c r="I39" s="132"/>
      <c r="J39" s="132"/>
      <c r="K39" s="130"/>
      <c r="L39" s="130"/>
      <c r="M39" s="130"/>
      <c r="N39" s="519"/>
      <c r="O39" s="303">
        <v>6.0</v>
      </c>
      <c r="P39" s="304">
        <v>0.0</v>
      </c>
      <c r="Q39" s="305">
        <v>6.0</v>
      </c>
      <c r="R39" s="306">
        <v>6.0</v>
      </c>
      <c r="S39" s="198"/>
      <c r="T39" s="199"/>
      <c r="U39" s="200"/>
      <c r="V39" s="201"/>
      <c r="W39" s="202"/>
      <c r="X39" s="202"/>
      <c r="Y39" s="206">
        <v>4.0</v>
      </c>
      <c r="Z39" s="204">
        <v>6.0</v>
      </c>
      <c r="AA39" s="205" t="s">
        <v>133</v>
      </c>
      <c r="AB39" s="141">
        <v>7.0</v>
      </c>
      <c r="AC39" s="142">
        <v>0.37997685185185187</v>
      </c>
      <c r="AD39" s="206" t="s">
        <v>165</v>
      </c>
      <c r="AE39" s="207" t="s">
        <v>132</v>
      </c>
      <c r="AF39" s="133" t="s">
        <v>133</v>
      </c>
      <c r="AG39" s="207">
        <v>1.35</v>
      </c>
      <c r="AH39" s="449">
        <v>7.14</v>
      </c>
      <c r="AI39" s="209"/>
      <c r="AJ39" s="207"/>
      <c r="AK39" s="210"/>
      <c r="AL39" s="114"/>
      <c r="AM39" s="211"/>
      <c r="AN39" s="132"/>
      <c r="AO39" s="132"/>
      <c r="AP39" s="149"/>
      <c r="AQ39" s="150"/>
      <c r="AR39" s="149"/>
      <c r="AS39" s="132"/>
      <c r="AT39" s="132"/>
      <c r="AU39" s="132"/>
      <c r="AV39" s="132"/>
      <c r="AW39" s="132"/>
      <c r="AX39" s="132"/>
      <c r="AY39" s="132"/>
      <c r="AZ39" s="132"/>
      <c r="BA39" s="132"/>
      <c r="BB39" s="132"/>
      <c r="BC39" s="132"/>
      <c r="BD39" s="132"/>
      <c r="BE39" s="132"/>
      <c r="BF39" s="132"/>
      <c r="BG39" s="132"/>
      <c r="BH39" s="132"/>
      <c r="BI39" s="132"/>
      <c r="BJ39" s="132"/>
      <c r="BK39" s="132"/>
      <c r="BL39" s="132"/>
      <c r="BM39" s="132"/>
      <c r="BN39" s="132"/>
      <c r="BO39" s="132"/>
      <c r="BP39" s="132"/>
    </row>
    <row r="40">
      <c r="A40" s="454"/>
      <c r="B40" s="94"/>
      <c r="C40" s="95"/>
      <c r="D40" s="96"/>
      <c r="E40" s="97"/>
      <c r="F40" s="98"/>
      <c r="G40" s="98"/>
      <c r="H40" s="98"/>
      <c r="I40" s="98"/>
      <c r="J40" s="98"/>
      <c r="K40" s="96"/>
      <c r="L40" s="96"/>
      <c r="M40" s="96"/>
      <c r="N40" s="761" t="s">
        <v>1273</v>
      </c>
      <c r="O40" s="303">
        <v>6.0</v>
      </c>
      <c r="P40" s="304">
        <v>0.0</v>
      </c>
      <c r="Q40" s="305">
        <v>6.0</v>
      </c>
      <c r="R40" s="306">
        <v>6.0</v>
      </c>
      <c r="S40" s="198"/>
      <c r="T40" s="199"/>
      <c r="U40" s="200"/>
      <c r="V40" s="201"/>
      <c r="W40" s="202"/>
      <c r="X40" s="202"/>
      <c r="Y40" s="273">
        <v>7.0</v>
      </c>
      <c r="Z40" s="271">
        <v>6.0</v>
      </c>
      <c r="AA40" s="272" t="s">
        <v>133</v>
      </c>
      <c r="AB40" s="107">
        <v>8.0</v>
      </c>
      <c r="AC40" s="108">
        <v>0.3817361111111111</v>
      </c>
      <c r="AD40" s="273" t="s">
        <v>179</v>
      </c>
      <c r="AE40" s="274" t="s">
        <v>132</v>
      </c>
      <c r="AF40" s="99" t="s">
        <v>133</v>
      </c>
      <c r="AG40" s="274">
        <v>1.07</v>
      </c>
      <c r="AH40" s="411">
        <v>29.03</v>
      </c>
      <c r="AI40" s="276"/>
      <c r="AJ40" s="274"/>
      <c r="AK40" s="277"/>
      <c r="AL40" s="114"/>
      <c r="AM40" s="278"/>
      <c r="AN40" s="98"/>
      <c r="AO40" s="98"/>
      <c r="AP40" s="116"/>
      <c r="AQ40" s="117"/>
      <c r="AR40" s="116"/>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row>
    <row r="41">
      <c r="A41" s="455"/>
      <c r="B41" s="617"/>
      <c r="C41" s="314"/>
      <c r="D41" s="315"/>
      <c r="E41" s="316"/>
      <c r="F41" s="317"/>
      <c r="G41" s="317"/>
      <c r="H41" s="317"/>
      <c r="I41" s="317"/>
      <c r="J41" s="317"/>
      <c r="K41" s="315"/>
      <c r="L41" s="315"/>
      <c r="M41" s="315"/>
      <c r="N41" s="767"/>
      <c r="O41" s="221">
        <v>6.0</v>
      </c>
      <c r="P41" s="222">
        <v>0.0</v>
      </c>
      <c r="Q41" s="298">
        <v>7.0</v>
      </c>
      <c r="R41" s="299">
        <v>6.0</v>
      </c>
      <c r="S41" s="225"/>
      <c r="T41" s="226"/>
      <c r="U41" s="227"/>
      <c r="V41" s="228"/>
      <c r="W41" s="229"/>
      <c r="X41" s="229"/>
      <c r="Y41" s="342"/>
      <c r="Z41" s="323"/>
      <c r="AA41" s="324"/>
      <c r="AB41" s="343"/>
      <c r="AC41" s="326"/>
      <c r="AD41" s="322" t="s">
        <v>142</v>
      </c>
      <c r="AE41" s="327"/>
      <c r="AF41" s="535"/>
      <c r="AG41" s="327"/>
      <c r="AH41" s="444"/>
      <c r="AI41" s="330"/>
      <c r="AJ41" s="331"/>
      <c r="AK41" s="332"/>
      <c r="AL41" s="242"/>
      <c r="AM41" s="333"/>
      <c r="AN41" s="317"/>
      <c r="AO41" s="317"/>
      <c r="AP41" s="334"/>
      <c r="AQ41" s="335"/>
      <c r="AR41" s="149"/>
      <c r="AS41" s="132"/>
      <c r="AT41" s="132"/>
      <c r="AU41" s="132"/>
      <c r="AV41" s="132"/>
      <c r="AW41" s="132"/>
      <c r="AX41" s="132"/>
      <c r="AY41" s="132"/>
      <c r="AZ41" s="132"/>
      <c r="BA41" s="132"/>
      <c r="BB41" s="132"/>
      <c r="BC41" s="132"/>
      <c r="BD41" s="132"/>
      <c r="BE41" s="132"/>
      <c r="BF41" s="132"/>
      <c r="BG41" s="132"/>
      <c r="BH41" s="132"/>
      <c r="BI41" s="132"/>
      <c r="BJ41" s="132"/>
      <c r="BK41" s="132"/>
      <c r="BL41" s="132"/>
      <c r="BM41" s="132"/>
      <c r="BN41" s="132"/>
      <c r="BO41" s="132"/>
      <c r="BP41" s="132"/>
    </row>
    <row r="42">
      <c r="A42" s="451" t="b">
        <v>0</v>
      </c>
      <c r="B42" s="161">
        <v>44593.0</v>
      </c>
      <c r="C42" s="162">
        <v>0.8087962962962963</v>
      </c>
      <c r="D42" s="163" t="s">
        <v>1274</v>
      </c>
      <c r="E42" s="387" t="s">
        <v>16</v>
      </c>
      <c r="F42" s="379" t="s">
        <v>199</v>
      </c>
      <c r="G42" s="409"/>
      <c r="H42" s="165" t="s">
        <v>467</v>
      </c>
      <c r="I42" s="165" t="s">
        <v>536</v>
      </c>
      <c r="J42" s="165" t="s">
        <v>537</v>
      </c>
      <c r="K42" s="166" t="s">
        <v>536</v>
      </c>
      <c r="L42" s="166"/>
      <c r="M42" s="166"/>
      <c r="N42" s="746" t="s">
        <v>1275</v>
      </c>
      <c r="O42" s="254">
        <v>5.0</v>
      </c>
      <c r="P42" s="255">
        <v>4.0</v>
      </c>
      <c r="Q42" s="284"/>
      <c r="R42" s="285"/>
      <c r="S42" s="172"/>
      <c r="T42" s="173"/>
      <c r="U42" s="174"/>
      <c r="V42" s="175"/>
      <c r="W42" s="176"/>
      <c r="X42" s="176"/>
      <c r="Y42" s="182">
        <v>0.0</v>
      </c>
      <c r="Z42" s="178">
        <v>0.0</v>
      </c>
      <c r="AA42" s="179" t="s">
        <v>132</v>
      </c>
      <c r="AB42" s="180">
        <v>1.0</v>
      </c>
      <c r="AC42" s="181">
        <v>0.7751041666666667</v>
      </c>
      <c r="AD42" s="182" t="s">
        <v>140</v>
      </c>
      <c r="AE42" s="183" t="s">
        <v>132</v>
      </c>
      <c r="AF42" s="165" t="s">
        <v>166</v>
      </c>
      <c r="AG42" s="183">
        <v>1.62</v>
      </c>
      <c r="AH42" s="446">
        <v>31.74</v>
      </c>
      <c r="AI42" s="185">
        <v>19.68</v>
      </c>
      <c r="AJ42" s="183">
        <v>0.0</v>
      </c>
      <c r="AK42" s="186">
        <v>-4.53</v>
      </c>
      <c r="AL42" s="187"/>
      <c r="AM42" s="188">
        <f>AK42+AM33</f>
        <v>2015.48</v>
      </c>
      <c r="AN42" s="189">
        <f>if(AM42&gt;AN33,AM42,AN33)</f>
        <v>2020.01</v>
      </c>
      <c r="AO42" s="189">
        <f>AM42-AN42</f>
        <v>-4.53</v>
      </c>
      <c r="AP42" s="190">
        <f>AO42/AN42</f>
        <v>-0.002242563156</v>
      </c>
      <c r="AQ42" s="191">
        <f>AK42/AI42</f>
        <v>-0.2301829268</v>
      </c>
      <c r="AR42" s="116"/>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row>
    <row r="43">
      <c r="A43" s="453"/>
      <c r="B43" s="128"/>
      <c r="C43" s="129"/>
      <c r="D43" s="130"/>
      <c r="E43" s="131"/>
      <c r="F43" s="132"/>
      <c r="G43" s="132"/>
      <c r="H43" s="132" t="str">
        <f>VLOOKUP(H42,VALIDATION!F:G,2,false)</f>
        <v>61f51d4fa4eaad5dc97704e1</v>
      </c>
      <c r="I43" s="133">
        <v>3.0</v>
      </c>
      <c r="J43" s="133">
        <v>1.5</v>
      </c>
      <c r="K43" s="130"/>
      <c r="L43" s="130"/>
      <c r="M43" s="130"/>
      <c r="N43" s="519"/>
      <c r="O43" s="168">
        <v>6.0</v>
      </c>
      <c r="P43" s="169">
        <v>4.0</v>
      </c>
      <c r="Q43" s="196"/>
      <c r="R43" s="197"/>
      <c r="S43" s="198"/>
      <c r="T43" s="199"/>
      <c r="U43" s="200"/>
      <c r="V43" s="201"/>
      <c r="W43" s="202"/>
      <c r="X43" s="202"/>
      <c r="Y43" s="206">
        <v>0.0</v>
      </c>
      <c r="Z43" s="204">
        <v>0.0</v>
      </c>
      <c r="AA43" s="205" t="s">
        <v>133</v>
      </c>
      <c r="AB43" s="141">
        <v>2.0</v>
      </c>
      <c r="AC43" s="142">
        <v>0.779074074074074</v>
      </c>
      <c r="AD43" s="206" t="s">
        <v>179</v>
      </c>
      <c r="AE43" s="207" t="s">
        <v>132</v>
      </c>
      <c r="AF43" s="133" t="s">
        <v>133</v>
      </c>
      <c r="AG43" s="207">
        <v>1.48</v>
      </c>
      <c r="AH43" s="449">
        <v>34.74</v>
      </c>
      <c r="AI43" s="209"/>
      <c r="AJ43" s="207"/>
      <c r="AK43" s="210"/>
      <c r="AL43" s="114"/>
      <c r="AM43" s="211"/>
      <c r="AN43" s="132"/>
      <c r="AO43" s="132"/>
      <c r="AP43" s="149"/>
      <c r="AQ43" s="150"/>
      <c r="AR43" s="149"/>
      <c r="AS43" s="132"/>
      <c r="AT43" s="132"/>
      <c r="AU43" s="132"/>
      <c r="AV43" s="132"/>
      <c r="AW43" s="132"/>
      <c r="AX43" s="132"/>
      <c r="AY43" s="132"/>
      <c r="AZ43" s="132"/>
      <c r="BA43" s="132"/>
      <c r="BB43" s="132"/>
      <c r="BC43" s="132"/>
      <c r="BD43" s="132"/>
      <c r="BE43" s="132"/>
      <c r="BF43" s="132"/>
      <c r="BG43" s="132"/>
      <c r="BH43" s="132"/>
      <c r="BI43" s="132"/>
      <c r="BJ43" s="132"/>
      <c r="BK43" s="132"/>
      <c r="BL43" s="132"/>
      <c r="BM43" s="132"/>
      <c r="BN43" s="132"/>
      <c r="BO43" s="132"/>
      <c r="BP43" s="132"/>
    </row>
    <row r="44">
      <c r="A44" s="454"/>
      <c r="B44" s="94"/>
      <c r="C44" s="95"/>
      <c r="D44" s="96"/>
      <c r="E44" s="97"/>
      <c r="F44" s="98"/>
      <c r="G44" s="98"/>
      <c r="H44" s="98"/>
      <c r="I44" s="98"/>
      <c r="J44" s="98"/>
      <c r="K44" s="96"/>
      <c r="L44" s="96"/>
      <c r="M44" s="96"/>
      <c r="N44" s="518"/>
      <c r="O44" s="168">
        <v>6.0</v>
      </c>
      <c r="P44" s="169">
        <v>4.0</v>
      </c>
      <c r="Q44" s="294">
        <v>1.0</v>
      </c>
      <c r="R44" s="295">
        <v>0.0</v>
      </c>
      <c r="S44" s="198"/>
      <c r="T44" s="199"/>
      <c r="U44" s="200"/>
      <c r="V44" s="201"/>
      <c r="W44" s="202"/>
      <c r="X44" s="202"/>
      <c r="Y44" s="273">
        <v>0.0</v>
      </c>
      <c r="Z44" s="271">
        <v>0.0</v>
      </c>
      <c r="AA44" s="272" t="s">
        <v>132</v>
      </c>
      <c r="AB44" s="107">
        <v>3.0</v>
      </c>
      <c r="AC44" s="108">
        <v>0.7831365740740741</v>
      </c>
      <c r="AD44" s="273" t="s">
        <v>140</v>
      </c>
      <c r="AE44" s="274" t="s">
        <v>132</v>
      </c>
      <c r="AF44" s="99" t="s">
        <v>166</v>
      </c>
      <c r="AG44" s="274">
        <v>1.64</v>
      </c>
      <c r="AH44" s="411">
        <v>23.43</v>
      </c>
      <c r="AI44" s="276"/>
      <c r="AJ44" s="274"/>
      <c r="AK44" s="277"/>
      <c r="AL44" s="114"/>
      <c r="AM44" s="278"/>
      <c r="AN44" s="98"/>
      <c r="AO44" s="98"/>
      <c r="AP44" s="116"/>
      <c r="AQ44" s="117"/>
      <c r="AR44" s="116"/>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row>
    <row r="45">
      <c r="A45" s="453"/>
      <c r="B45" s="128"/>
      <c r="C45" s="129"/>
      <c r="D45" s="130"/>
      <c r="E45" s="131"/>
      <c r="F45" s="132"/>
      <c r="G45" s="132"/>
      <c r="H45" s="132"/>
      <c r="I45" s="132"/>
      <c r="J45" s="132"/>
      <c r="K45" s="130"/>
      <c r="L45" s="130"/>
      <c r="M45" s="130"/>
      <c r="N45" s="519"/>
      <c r="O45" s="168">
        <v>6.0</v>
      </c>
      <c r="P45" s="169">
        <v>4.0</v>
      </c>
      <c r="Q45" s="294">
        <v>1.0</v>
      </c>
      <c r="R45" s="295">
        <v>1.0</v>
      </c>
      <c r="S45" s="198"/>
      <c r="T45" s="199"/>
      <c r="U45" s="200"/>
      <c r="V45" s="201"/>
      <c r="W45" s="202"/>
      <c r="X45" s="202"/>
      <c r="Y45" s="206">
        <v>0.0</v>
      </c>
      <c r="Z45" s="204">
        <v>0.0</v>
      </c>
      <c r="AA45" s="205" t="s">
        <v>133</v>
      </c>
      <c r="AB45" s="141">
        <v>4.0</v>
      </c>
      <c r="AC45" s="142">
        <v>0.7866319444444444</v>
      </c>
      <c r="AD45" s="206" t="s">
        <v>179</v>
      </c>
      <c r="AE45" s="207" t="s">
        <v>132</v>
      </c>
      <c r="AF45" s="133" t="s">
        <v>133</v>
      </c>
      <c r="AG45" s="207">
        <v>1.54</v>
      </c>
      <c r="AH45" s="449">
        <v>24.95</v>
      </c>
      <c r="AI45" s="209"/>
      <c r="AJ45" s="207"/>
      <c r="AK45" s="210"/>
      <c r="AL45" s="114"/>
      <c r="AM45" s="211"/>
      <c r="AN45" s="132"/>
      <c r="AO45" s="132"/>
      <c r="AP45" s="149"/>
      <c r="AQ45" s="150"/>
      <c r="AR45" s="149"/>
      <c r="AS45" s="132"/>
      <c r="AT45" s="132"/>
      <c r="AU45" s="132"/>
      <c r="AV45" s="132"/>
      <c r="AW45" s="132"/>
      <c r="AX45" s="132"/>
      <c r="AY45" s="132"/>
      <c r="AZ45" s="132"/>
      <c r="BA45" s="132"/>
      <c r="BB45" s="132"/>
      <c r="BC45" s="132"/>
      <c r="BD45" s="132"/>
      <c r="BE45" s="132"/>
      <c r="BF45" s="132"/>
      <c r="BG45" s="132"/>
      <c r="BH45" s="132"/>
      <c r="BI45" s="132"/>
      <c r="BJ45" s="132"/>
      <c r="BK45" s="132"/>
      <c r="BL45" s="132"/>
      <c r="BM45" s="132"/>
      <c r="BN45" s="132"/>
      <c r="BO45" s="132"/>
      <c r="BP45" s="132"/>
    </row>
    <row r="46">
      <c r="A46" s="462"/>
      <c r="B46" s="215"/>
      <c r="C46" s="216"/>
      <c r="D46" s="217"/>
      <c r="E46" s="218"/>
      <c r="F46" s="219"/>
      <c r="G46" s="219"/>
      <c r="H46" s="219"/>
      <c r="I46" s="219"/>
      <c r="J46" s="219"/>
      <c r="K46" s="217"/>
      <c r="L46" s="217"/>
      <c r="M46" s="217"/>
      <c r="N46" s="520"/>
      <c r="O46" s="221">
        <v>6.0</v>
      </c>
      <c r="P46" s="222">
        <v>4.0</v>
      </c>
      <c r="Q46" s="298">
        <v>6.0</v>
      </c>
      <c r="R46" s="299">
        <v>2.0</v>
      </c>
      <c r="S46" s="225"/>
      <c r="T46" s="226"/>
      <c r="U46" s="227"/>
      <c r="V46" s="228"/>
      <c r="W46" s="229"/>
      <c r="X46" s="229"/>
      <c r="Y46" s="302"/>
      <c r="Z46" s="231"/>
      <c r="AA46" s="232"/>
      <c r="AB46" s="233"/>
      <c r="AC46" s="234"/>
      <c r="AD46" s="235" t="s">
        <v>142</v>
      </c>
      <c r="AE46" s="236"/>
      <c r="AF46" s="237"/>
      <c r="AG46" s="236"/>
      <c r="AH46" s="463"/>
      <c r="AI46" s="239"/>
      <c r="AJ46" s="240"/>
      <c r="AK46" s="241"/>
      <c r="AL46" s="242"/>
      <c r="AM46" s="243"/>
      <c r="AN46" s="219"/>
      <c r="AO46" s="219"/>
      <c r="AP46" s="244"/>
      <c r="AQ46" s="245"/>
      <c r="AR46" s="116"/>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row>
    <row r="47">
      <c r="A47" s="347" t="b">
        <v>0</v>
      </c>
      <c r="B47" s="247">
        <v>44594.0</v>
      </c>
      <c r="C47" s="248">
        <v>0.4101851851851852</v>
      </c>
      <c r="D47" s="249" t="s">
        <v>1276</v>
      </c>
      <c r="E47" s="357" t="s">
        <v>16</v>
      </c>
      <c r="F47" s="358" t="s">
        <v>199</v>
      </c>
      <c r="G47" s="251" t="s">
        <v>28</v>
      </c>
      <c r="H47" s="251" t="s">
        <v>217</v>
      </c>
      <c r="I47" s="251" t="s">
        <v>294</v>
      </c>
      <c r="J47" s="251" t="s">
        <v>1277</v>
      </c>
      <c r="K47" s="252" t="s">
        <v>1277</v>
      </c>
      <c r="L47" s="252"/>
      <c r="M47" s="252"/>
      <c r="N47" s="766" t="s">
        <v>1278</v>
      </c>
      <c r="O47" s="348">
        <v>5.0</v>
      </c>
      <c r="P47" s="349">
        <v>3.0</v>
      </c>
      <c r="Q47" s="170"/>
      <c r="R47" s="171"/>
      <c r="S47" s="172"/>
      <c r="T47" s="173"/>
      <c r="U47" s="174"/>
      <c r="V47" s="175"/>
      <c r="W47" s="176"/>
      <c r="X47" s="176"/>
      <c r="Y47" s="402" t="s">
        <v>738</v>
      </c>
      <c r="Z47" s="403">
        <v>40.0</v>
      </c>
      <c r="AA47" s="404" t="s">
        <v>133</v>
      </c>
      <c r="AB47" s="258">
        <v>1.0</v>
      </c>
      <c r="AC47" s="259">
        <v>0.3470949074074074</v>
      </c>
      <c r="AD47" s="260" t="s">
        <v>140</v>
      </c>
      <c r="AE47" s="261" t="s">
        <v>132</v>
      </c>
      <c r="AF47" s="251" t="s">
        <v>166</v>
      </c>
      <c r="AG47" s="261">
        <v>1.26</v>
      </c>
      <c r="AH47" s="464">
        <v>76.26</v>
      </c>
      <c r="AI47" s="263">
        <v>25.0</v>
      </c>
      <c r="AJ47" s="261">
        <v>0.31</v>
      </c>
      <c r="AK47" s="264">
        <v>15.38</v>
      </c>
      <c r="AL47" s="187"/>
      <c r="AM47" s="265">
        <f>AK47+AM33</f>
        <v>2035.39</v>
      </c>
      <c r="AN47" s="266">
        <f>if(AM47&gt;AN33,AM47,AN33)</f>
        <v>2035.39</v>
      </c>
      <c r="AO47" s="266">
        <f>AM47-AN47</f>
        <v>0</v>
      </c>
      <c r="AP47" s="267">
        <f>AO47/AN47</f>
        <v>0</v>
      </c>
      <c r="AQ47" s="268">
        <f>AK47/AI47</f>
        <v>0.6152</v>
      </c>
      <c r="AR47" s="149"/>
      <c r="AS47" s="132"/>
      <c r="AT47" s="132"/>
      <c r="AU47" s="132"/>
      <c r="AV47" s="132"/>
      <c r="AW47" s="132"/>
      <c r="AX47" s="132"/>
      <c r="AY47" s="132"/>
      <c r="AZ47" s="132"/>
      <c r="BA47" s="132"/>
      <c r="BB47" s="132"/>
      <c r="BC47" s="132"/>
      <c r="BD47" s="132"/>
      <c r="BE47" s="132"/>
      <c r="BF47" s="132"/>
      <c r="BG47" s="132"/>
      <c r="BH47" s="132"/>
      <c r="BI47" s="132"/>
      <c r="BJ47" s="132"/>
      <c r="BK47" s="132"/>
      <c r="BL47" s="132"/>
      <c r="BM47" s="132"/>
      <c r="BN47" s="132"/>
      <c r="BO47" s="132"/>
      <c r="BP47" s="132"/>
    </row>
    <row r="48">
      <c r="A48" s="454"/>
      <c r="B48" s="94"/>
      <c r="C48" s="95"/>
      <c r="D48" s="96"/>
      <c r="E48" s="97"/>
      <c r="F48" s="98"/>
      <c r="G48" s="98"/>
      <c r="H48" s="98" t="str">
        <f>VLOOKUP(H47,VALIDATION!F:G,2,false)</f>
        <v>61f51d3aa4eaad5dc97704dd</v>
      </c>
      <c r="I48" s="99">
        <v>2.0</v>
      </c>
      <c r="J48" s="99">
        <v>2.0</v>
      </c>
      <c r="K48" s="96"/>
      <c r="L48" s="96"/>
      <c r="M48" s="96"/>
      <c r="N48" s="761" t="s">
        <v>1279</v>
      </c>
      <c r="O48" s="168">
        <v>6.0</v>
      </c>
      <c r="P48" s="169">
        <v>3.0</v>
      </c>
      <c r="Q48" s="294">
        <v>0.0</v>
      </c>
      <c r="R48" s="295">
        <v>1.0</v>
      </c>
      <c r="S48" s="198"/>
      <c r="T48" s="199"/>
      <c r="U48" s="200"/>
      <c r="V48" s="201"/>
      <c r="W48" s="202"/>
      <c r="X48" s="202"/>
      <c r="Y48" s="273">
        <v>0.0</v>
      </c>
      <c r="Z48" s="271">
        <v>0.0</v>
      </c>
      <c r="AA48" s="272" t="s">
        <v>133</v>
      </c>
      <c r="AB48" s="107">
        <v>2.0</v>
      </c>
      <c r="AC48" s="108">
        <v>0.3525462962962963</v>
      </c>
      <c r="AD48" s="273" t="s">
        <v>165</v>
      </c>
      <c r="AE48" s="274" t="s">
        <v>132</v>
      </c>
      <c r="AF48" s="99" t="s">
        <v>133</v>
      </c>
      <c r="AG48" s="274">
        <v>1.4</v>
      </c>
      <c r="AH48" s="411">
        <v>12.5</v>
      </c>
      <c r="AI48" s="276"/>
      <c r="AJ48" s="274"/>
      <c r="AK48" s="277"/>
      <c r="AL48" s="114"/>
      <c r="AM48" s="278"/>
      <c r="AN48" s="98"/>
      <c r="AO48" s="98"/>
      <c r="AP48" s="116"/>
      <c r="AQ48" s="117"/>
      <c r="AR48" s="116"/>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row>
    <row r="49">
      <c r="A49" s="453"/>
      <c r="B49" s="288"/>
      <c r="C49" s="129"/>
      <c r="D49" s="134"/>
      <c r="E49" s="131"/>
      <c r="F49" s="132"/>
      <c r="G49" s="132"/>
      <c r="H49" s="132"/>
      <c r="I49" s="132"/>
      <c r="J49" s="132"/>
      <c r="K49" s="130"/>
      <c r="L49" s="130"/>
      <c r="M49" s="130"/>
      <c r="N49" s="768"/>
      <c r="O49" s="168">
        <v>6.0</v>
      </c>
      <c r="P49" s="169">
        <v>3.0</v>
      </c>
      <c r="Q49" s="294">
        <v>1.0</v>
      </c>
      <c r="R49" s="295">
        <v>1.0</v>
      </c>
      <c r="S49" s="198"/>
      <c r="T49" s="199"/>
      <c r="U49" s="200"/>
      <c r="V49" s="201"/>
      <c r="W49" s="202"/>
      <c r="X49" s="202"/>
      <c r="Y49" s="206">
        <v>0.0</v>
      </c>
      <c r="Z49" s="204">
        <v>0.0</v>
      </c>
      <c r="AA49" s="205" t="s">
        <v>132</v>
      </c>
      <c r="AB49" s="141">
        <v>3.0</v>
      </c>
      <c r="AC49" s="142">
        <v>0.3556712962962963</v>
      </c>
      <c r="AD49" s="206" t="s">
        <v>296</v>
      </c>
      <c r="AE49" s="207" t="s">
        <v>132</v>
      </c>
      <c r="AF49" s="133" t="s">
        <v>166</v>
      </c>
      <c r="AG49" s="207">
        <v>1.21</v>
      </c>
      <c r="AH49" s="449">
        <f>22.72+23.8</f>
        <v>46.52</v>
      </c>
      <c r="AI49" s="209"/>
      <c r="AJ49" s="207"/>
      <c r="AK49" s="210"/>
      <c r="AL49" s="114"/>
      <c r="AM49" s="211"/>
      <c r="AN49" s="132"/>
      <c r="AO49" s="132"/>
      <c r="AP49" s="149"/>
      <c r="AQ49" s="150"/>
      <c r="AR49" s="149"/>
      <c r="AS49" s="132"/>
      <c r="AT49" s="132"/>
      <c r="AU49" s="132"/>
      <c r="AV49" s="132"/>
      <c r="AW49" s="132"/>
      <c r="AX49" s="132"/>
      <c r="AY49" s="132"/>
      <c r="AZ49" s="132"/>
      <c r="BA49" s="132"/>
      <c r="BB49" s="132"/>
      <c r="BC49" s="132"/>
      <c r="BD49" s="132"/>
      <c r="BE49" s="132"/>
      <c r="BF49" s="132"/>
      <c r="BG49" s="132"/>
      <c r="BH49" s="132"/>
      <c r="BI49" s="132"/>
      <c r="BJ49" s="132"/>
      <c r="BK49" s="132"/>
      <c r="BL49" s="132"/>
      <c r="BM49" s="132"/>
      <c r="BN49" s="132"/>
      <c r="BO49" s="132"/>
      <c r="BP49" s="132"/>
    </row>
    <row r="50">
      <c r="A50" s="454"/>
      <c r="B50" s="94"/>
      <c r="C50" s="95"/>
      <c r="D50" s="96"/>
      <c r="E50" s="97"/>
      <c r="F50" s="98"/>
      <c r="G50" s="98"/>
      <c r="H50" s="98"/>
      <c r="I50" s="98"/>
      <c r="J50" s="98"/>
      <c r="K50" s="96"/>
      <c r="L50" s="96"/>
      <c r="M50" s="96"/>
      <c r="N50" s="761" t="s">
        <v>1280</v>
      </c>
      <c r="O50" s="303">
        <v>6.0</v>
      </c>
      <c r="P50" s="304">
        <v>3.0</v>
      </c>
      <c r="Q50" s="305">
        <v>1.0</v>
      </c>
      <c r="R50" s="306">
        <v>1.0</v>
      </c>
      <c r="S50" s="198"/>
      <c r="T50" s="199"/>
      <c r="U50" s="200"/>
      <c r="V50" s="201"/>
      <c r="W50" s="202"/>
      <c r="X50" s="202"/>
      <c r="Y50" s="273">
        <v>0.0</v>
      </c>
      <c r="Z50" s="271">
        <v>30.0</v>
      </c>
      <c r="AA50" s="272" t="s">
        <v>132</v>
      </c>
      <c r="AB50" s="107">
        <v>4.0</v>
      </c>
      <c r="AC50" s="108">
        <v>0.35671296296296295</v>
      </c>
      <c r="AD50" s="273" t="s">
        <v>165</v>
      </c>
      <c r="AE50" s="274" t="s">
        <v>132</v>
      </c>
      <c r="AF50" s="99" t="s">
        <v>133</v>
      </c>
      <c r="AG50" s="274">
        <v>1.3</v>
      </c>
      <c r="AH50" s="411">
        <v>16.66</v>
      </c>
      <c r="AI50" s="276"/>
      <c r="AJ50" s="274"/>
      <c r="AK50" s="277"/>
      <c r="AL50" s="114"/>
      <c r="AM50" s="278"/>
      <c r="AN50" s="98"/>
      <c r="AO50" s="98"/>
      <c r="AP50" s="116"/>
      <c r="AQ50" s="117"/>
      <c r="AR50" s="116"/>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row>
    <row r="51">
      <c r="A51" s="453"/>
      <c r="B51" s="128"/>
      <c r="C51" s="129"/>
      <c r="D51" s="130"/>
      <c r="E51" s="131"/>
      <c r="F51" s="132"/>
      <c r="G51" s="132"/>
      <c r="H51" s="132"/>
      <c r="I51" s="132"/>
      <c r="J51" s="132"/>
      <c r="K51" s="130"/>
      <c r="L51" s="130"/>
      <c r="M51" s="130"/>
      <c r="N51" s="749" t="s">
        <v>1281</v>
      </c>
      <c r="O51" s="303">
        <v>6.0</v>
      </c>
      <c r="P51" s="304">
        <v>3.0</v>
      </c>
      <c r="Q51" s="305">
        <v>1.0</v>
      </c>
      <c r="R51" s="295">
        <v>2.0</v>
      </c>
      <c r="S51" s="198"/>
      <c r="T51" s="199"/>
      <c r="U51" s="200"/>
      <c r="V51" s="201"/>
      <c r="W51" s="202"/>
      <c r="X51" s="202"/>
      <c r="Y51" s="206">
        <v>0.0</v>
      </c>
      <c r="Z51" s="204">
        <v>0.0</v>
      </c>
      <c r="AA51" s="205" t="s">
        <v>133</v>
      </c>
      <c r="AB51" s="141">
        <v>5.0</v>
      </c>
      <c r="AC51" s="142">
        <v>0.3584027777777778</v>
      </c>
      <c r="AD51" s="206" t="s">
        <v>165</v>
      </c>
      <c r="AE51" s="207" t="s">
        <v>132</v>
      </c>
      <c r="AF51" s="133" t="s">
        <v>133</v>
      </c>
      <c r="AG51" s="207">
        <v>1.43</v>
      </c>
      <c r="AH51" s="430">
        <f>11.62*2</f>
        <v>23.24</v>
      </c>
      <c r="AI51" s="209"/>
      <c r="AJ51" s="207"/>
      <c r="AK51" s="210"/>
      <c r="AL51" s="114"/>
      <c r="AM51" s="211"/>
      <c r="AN51" s="132"/>
      <c r="AO51" s="132"/>
      <c r="AP51" s="149"/>
      <c r="AQ51" s="150"/>
      <c r="AR51" s="149"/>
      <c r="AS51" s="132"/>
      <c r="AT51" s="132"/>
      <c r="AU51" s="132"/>
      <c r="AV51" s="132"/>
      <c r="AW51" s="132"/>
      <c r="AX51" s="132"/>
      <c r="AY51" s="132"/>
      <c r="AZ51" s="132"/>
      <c r="BA51" s="132"/>
      <c r="BB51" s="132"/>
      <c r="BC51" s="132"/>
      <c r="BD51" s="132"/>
      <c r="BE51" s="132"/>
      <c r="BF51" s="132"/>
      <c r="BG51" s="132"/>
      <c r="BH51" s="132"/>
      <c r="BI51" s="132"/>
      <c r="BJ51" s="132"/>
      <c r="BK51" s="132"/>
      <c r="BL51" s="132"/>
      <c r="BM51" s="132"/>
      <c r="BN51" s="132"/>
      <c r="BO51" s="132"/>
      <c r="BP51" s="132"/>
    </row>
    <row r="52">
      <c r="A52" s="454"/>
      <c r="B52" s="94"/>
      <c r="C52" s="95"/>
      <c r="D52" s="96"/>
      <c r="E52" s="97"/>
      <c r="F52" s="98"/>
      <c r="G52" s="98"/>
      <c r="H52" s="98"/>
      <c r="I52" s="98"/>
      <c r="J52" s="98"/>
      <c r="K52" s="96"/>
      <c r="L52" s="96"/>
      <c r="M52" s="96"/>
      <c r="N52" s="761" t="s">
        <v>1282</v>
      </c>
      <c r="O52" s="168">
        <v>6.0</v>
      </c>
      <c r="P52" s="169">
        <v>3.0</v>
      </c>
      <c r="Q52" s="294">
        <v>2.0</v>
      </c>
      <c r="R52" s="295">
        <v>3.0</v>
      </c>
      <c r="S52" s="198"/>
      <c r="T52" s="199"/>
      <c r="U52" s="200"/>
      <c r="V52" s="201"/>
      <c r="W52" s="202"/>
      <c r="X52" s="202"/>
      <c r="Y52" s="273">
        <v>0.0</v>
      </c>
      <c r="Z52" s="271">
        <v>0.0</v>
      </c>
      <c r="AA52" s="272" t="s">
        <v>133</v>
      </c>
      <c r="AB52" s="107">
        <v>6.0</v>
      </c>
      <c r="AC52" s="108">
        <v>0.36407407407407405</v>
      </c>
      <c r="AD52" s="273" t="s">
        <v>179</v>
      </c>
      <c r="AE52" s="274" t="s">
        <v>132</v>
      </c>
      <c r="AF52" s="99" t="s">
        <v>133</v>
      </c>
      <c r="AG52" s="274">
        <v>1.46</v>
      </c>
      <c r="AH52" s="411">
        <v>55.35</v>
      </c>
      <c r="AI52" s="276"/>
      <c r="AJ52" s="274"/>
      <c r="AK52" s="277"/>
      <c r="AL52" s="114"/>
      <c r="AM52" s="278"/>
      <c r="AN52" s="98"/>
      <c r="AO52" s="98"/>
      <c r="AP52" s="116"/>
      <c r="AQ52" s="117"/>
      <c r="AR52" s="116"/>
      <c r="AS52" s="98"/>
      <c r="AT52" s="98"/>
      <c r="AU52" s="98"/>
      <c r="AV52" s="98"/>
      <c r="AW52" s="98"/>
      <c r="AX52" s="98"/>
      <c r="AY52" s="98"/>
      <c r="AZ52" s="98"/>
      <c r="BA52" s="98"/>
      <c r="BB52" s="98"/>
      <c r="BC52" s="98"/>
      <c r="BD52" s="98"/>
      <c r="BE52" s="98"/>
      <c r="BF52" s="98"/>
      <c r="BG52" s="98"/>
      <c r="BH52" s="98"/>
      <c r="BI52" s="98"/>
      <c r="BJ52" s="98"/>
      <c r="BK52" s="98"/>
      <c r="BL52" s="98"/>
      <c r="BM52" s="98"/>
      <c r="BN52" s="98"/>
      <c r="BO52" s="98"/>
      <c r="BP52" s="98"/>
    </row>
    <row r="53">
      <c r="A53" s="455"/>
      <c r="B53" s="313"/>
      <c r="C53" s="314"/>
      <c r="D53" s="315"/>
      <c r="E53" s="316"/>
      <c r="F53" s="317"/>
      <c r="G53" s="317"/>
      <c r="H53" s="317"/>
      <c r="I53" s="317"/>
      <c r="J53" s="317"/>
      <c r="K53" s="315"/>
      <c r="L53" s="315"/>
      <c r="M53" s="315"/>
      <c r="N53" s="762"/>
      <c r="O53" s="422"/>
      <c r="P53" s="423"/>
      <c r="Q53" s="223"/>
      <c r="R53" s="224"/>
      <c r="S53" s="225"/>
      <c r="T53" s="226"/>
      <c r="U53" s="227"/>
      <c r="V53" s="228"/>
      <c r="W53" s="229"/>
      <c r="X53" s="229"/>
      <c r="Y53" s="342"/>
      <c r="Z53" s="323"/>
      <c r="AA53" s="324"/>
      <c r="AB53" s="343"/>
      <c r="AC53" s="326"/>
      <c r="AD53" s="322" t="s">
        <v>142</v>
      </c>
      <c r="AE53" s="327"/>
      <c r="AF53" s="328"/>
      <c r="AG53" s="327"/>
      <c r="AH53" s="444"/>
      <c r="AI53" s="330"/>
      <c r="AJ53" s="331"/>
      <c r="AK53" s="332"/>
      <c r="AL53" s="242"/>
      <c r="AM53" s="333"/>
      <c r="AN53" s="317"/>
      <c r="AO53" s="317"/>
      <c r="AP53" s="334"/>
      <c r="AQ53" s="335"/>
      <c r="AR53" s="149"/>
      <c r="AS53" s="132"/>
      <c r="AT53" s="132"/>
      <c r="AU53" s="132"/>
      <c r="AV53" s="132"/>
      <c r="AW53" s="132"/>
      <c r="AX53" s="132"/>
      <c r="AY53" s="132"/>
      <c r="AZ53" s="132"/>
      <c r="BA53" s="132"/>
      <c r="BB53" s="132"/>
      <c r="BC53" s="132"/>
      <c r="BD53" s="132"/>
      <c r="BE53" s="132"/>
      <c r="BF53" s="132"/>
      <c r="BG53" s="132"/>
      <c r="BH53" s="132"/>
      <c r="BI53" s="132"/>
      <c r="BJ53" s="132"/>
      <c r="BK53" s="132"/>
      <c r="BL53" s="132"/>
      <c r="BM53" s="132"/>
      <c r="BN53" s="132"/>
      <c r="BO53" s="132"/>
      <c r="BP53" s="132"/>
    </row>
    <row r="54">
      <c r="A54" s="451" t="b">
        <v>0</v>
      </c>
      <c r="B54" s="161">
        <v>44594.0</v>
      </c>
      <c r="C54" s="162">
        <v>0.38210648148148146</v>
      </c>
      <c r="D54" s="163" t="s">
        <v>1283</v>
      </c>
      <c r="E54" s="387" t="s">
        <v>16</v>
      </c>
      <c r="F54" s="379" t="s">
        <v>199</v>
      </c>
      <c r="G54" s="379" t="s">
        <v>35</v>
      </c>
      <c r="H54" s="165" t="s">
        <v>217</v>
      </c>
      <c r="I54" s="165" t="s">
        <v>394</v>
      </c>
      <c r="J54" s="379" t="s">
        <v>1284</v>
      </c>
      <c r="K54" s="166" t="s">
        <v>1284</v>
      </c>
      <c r="L54" s="166"/>
      <c r="M54" s="166"/>
      <c r="N54" s="769" t="s">
        <v>1285</v>
      </c>
      <c r="O54" s="348">
        <v>3.0</v>
      </c>
      <c r="P54" s="349">
        <v>6.0</v>
      </c>
      <c r="Q54" s="350">
        <v>4.0</v>
      </c>
      <c r="R54" s="351">
        <v>5.0</v>
      </c>
      <c r="S54" s="172"/>
      <c r="T54" s="173"/>
      <c r="U54" s="174"/>
      <c r="V54" s="175"/>
      <c r="W54" s="176"/>
      <c r="X54" s="176"/>
      <c r="Y54" s="392">
        <v>0.0</v>
      </c>
      <c r="Z54" s="393">
        <v>0.0</v>
      </c>
      <c r="AA54" s="408" t="s">
        <v>133</v>
      </c>
      <c r="AB54" s="180">
        <v>1.0</v>
      </c>
      <c r="AC54" s="181">
        <v>0.36215277777777777</v>
      </c>
      <c r="AD54" s="182" t="s">
        <v>140</v>
      </c>
      <c r="AE54" s="183" t="s">
        <v>133</v>
      </c>
      <c r="AF54" s="165" t="s">
        <v>166</v>
      </c>
      <c r="AG54" s="183">
        <v>1.04</v>
      </c>
      <c r="AH54" s="446">
        <v>61.24</v>
      </c>
      <c r="AI54" s="185">
        <v>2.5</v>
      </c>
      <c r="AJ54" s="183">
        <v>0.31</v>
      </c>
      <c r="AK54" s="186">
        <v>15.07</v>
      </c>
      <c r="AL54" s="187"/>
      <c r="AM54" s="188">
        <f>AK54+AM47</f>
        <v>2050.46</v>
      </c>
      <c r="AN54" s="189">
        <f>if(AM54&gt;AN47,AM54,AN47)</f>
        <v>2050.46</v>
      </c>
      <c r="AO54" s="189">
        <f>AM54-AN54</f>
        <v>0</v>
      </c>
      <c r="AP54" s="190">
        <f>AO54/AN54</f>
        <v>0</v>
      </c>
      <c r="AQ54" s="191">
        <f>AK54/AI54</f>
        <v>6.028</v>
      </c>
      <c r="AR54" s="116"/>
      <c r="AS54" s="98"/>
      <c r="AT54" s="98"/>
      <c r="AU54" s="98"/>
      <c r="AV54" s="98"/>
      <c r="AW54" s="98"/>
      <c r="AX54" s="98"/>
      <c r="AY54" s="98"/>
      <c r="AZ54" s="98"/>
      <c r="BA54" s="98"/>
      <c r="BB54" s="98"/>
      <c r="BC54" s="98"/>
      <c r="BD54" s="98"/>
      <c r="BE54" s="98"/>
      <c r="BF54" s="98"/>
      <c r="BG54" s="98"/>
      <c r="BH54" s="98"/>
      <c r="BI54" s="98"/>
      <c r="BJ54" s="98"/>
      <c r="BK54" s="98"/>
      <c r="BL54" s="98"/>
      <c r="BM54" s="98"/>
      <c r="BN54" s="98"/>
      <c r="BO54" s="98"/>
      <c r="BP54" s="98"/>
    </row>
    <row r="55">
      <c r="A55" s="453"/>
      <c r="B55" s="128"/>
      <c r="C55" s="129"/>
      <c r="D55" s="130"/>
      <c r="E55" s="131"/>
      <c r="F55" s="132"/>
      <c r="G55" s="132"/>
      <c r="H55" s="132" t="str">
        <f>VLOOKUP(H54,VALIDATION!F:G,2,false)</f>
        <v>61f51d3aa4eaad5dc97704dd</v>
      </c>
      <c r="I55" s="133">
        <v>2.6</v>
      </c>
      <c r="J55" s="133">
        <v>1.6</v>
      </c>
      <c r="K55" s="130"/>
      <c r="L55" s="130"/>
      <c r="M55" s="130"/>
      <c r="N55" s="770" t="s">
        <v>1286</v>
      </c>
      <c r="O55" s="303">
        <v>3.0</v>
      </c>
      <c r="P55" s="304">
        <v>6.0</v>
      </c>
      <c r="Q55" s="305">
        <v>4.0</v>
      </c>
      <c r="R55" s="306">
        <v>5.0</v>
      </c>
      <c r="S55" s="198"/>
      <c r="T55" s="199"/>
      <c r="U55" s="200"/>
      <c r="V55" s="201"/>
      <c r="W55" s="202"/>
      <c r="X55" s="202"/>
      <c r="Y55" s="376">
        <v>15.0</v>
      </c>
      <c r="Z55" s="377">
        <v>40.0</v>
      </c>
      <c r="AA55" s="345" t="s">
        <v>133</v>
      </c>
      <c r="AB55" s="141">
        <v>2.0</v>
      </c>
      <c r="AC55" s="142">
        <v>0.36444444444444446</v>
      </c>
      <c r="AD55" s="206" t="s">
        <v>165</v>
      </c>
      <c r="AE55" s="207" t="s">
        <v>133</v>
      </c>
      <c r="AF55" s="133" t="s">
        <v>133</v>
      </c>
      <c r="AG55" s="207">
        <v>1.22</v>
      </c>
      <c r="AH55" s="449">
        <v>11.36</v>
      </c>
      <c r="AI55" s="209"/>
      <c r="AJ55" s="207"/>
      <c r="AK55" s="210"/>
      <c r="AL55" s="114"/>
      <c r="AM55" s="211"/>
      <c r="AN55" s="132"/>
      <c r="AO55" s="132"/>
      <c r="AP55" s="149"/>
      <c r="AQ55" s="150"/>
      <c r="AR55" s="149"/>
      <c r="AS55" s="132"/>
      <c r="AT55" s="132"/>
      <c r="AU55" s="132"/>
      <c r="AV55" s="132"/>
      <c r="AW55" s="132"/>
      <c r="AX55" s="132"/>
      <c r="AY55" s="132"/>
      <c r="AZ55" s="132"/>
      <c r="BA55" s="132"/>
      <c r="BB55" s="132"/>
      <c r="BC55" s="132"/>
      <c r="BD55" s="132"/>
      <c r="BE55" s="132"/>
      <c r="BF55" s="132"/>
      <c r="BG55" s="132"/>
      <c r="BH55" s="132"/>
      <c r="BI55" s="132"/>
      <c r="BJ55" s="132"/>
      <c r="BK55" s="132"/>
      <c r="BL55" s="132"/>
      <c r="BM55" s="132"/>
      <c r="BN55" s="132"/>
      <c r="BO55" s="132"/>
      <c r="BP55" s="132"/>
    </row>
    <row r="56">
      <c r="A56" s="454"/>
      <c r="B56" s="94"/>
      <c r="C56" s="95"/>
      <c r="D56" s="771"/>
      <c r="E56" s="97"/>
      <c r="F56" s="98"/>
      <c r="G56" s="98"/>
      <c r="H56" s="98"/>
      <c r="I56" s="98"/>
      <c r="J56" s="98"/>
      <c r="K56" s="96"/>
      <c r="L56" s="96"/>
      <c r="M56" s="96"/>
      <c r="N56" s="761" t="s">
        <v>1287</v>
      </c>
      <c r="O56" s="168">
        <v>3.0</v>
      </c>
      <c r="P56" s="169">
        <v>6.0</v>
      </c>
      <c r="Q56" s="294">
        <v>5.0</v>
      </c>
      <c r="R56" s="295">
        <v>5.0</v>
      </c>
      <c r="S56" s="198"/>
      <c r="T56" s="199"/>
      <c r="U56" s="200"/>
      <c r="V56" s="201"/>
      <c r="W56" s="202"/>
      <c r="X56" s="202"/>
      <c r="Y56" s="273">
        <v>0.0</v>
      </c>
      <c r="Z56" s="271">
        <v>0.0</v>
      </c>
      <c r="AA56" s="272" t="s">
        <v>132</v>
      </c>
      <c r="AB56" s="107">
        <v>3.0</v>
      </c>
      <c r="AC56" s="108">
        <v>0.3698148148148148</v>
      </c>
      <c r="AD56" s="273" t="s">
        <v>179</v>
      </c>
      <c r="AE56" s="274" t="s">
        <v>133</v>
      </c>
      <c r="AF56" s="99" t="s">
        <v>133</v>
      </c>
      <c r="AG56" s="274">
        <v>1.43</v>
      </c>
      <c r="AH56" s="411">
        <v>35.76</v>
      </c>
      <c r="AI56" s="276"/>
      <c r="AJ56" s="274"/>
      <c r="AK56" s="277"/>
      <c r="AL56" s="114"/>
      <c r="AM56" s="278"/>
      <c r="AN56" s="98"/>
      <c r="AO56" s="98"/>
      <c r="AP56" s="116"/>
      <c r="AQ56" s="117"/>
      <c r="AR56" s="116"/>
      <c r="AS56" s="98"/>
      <c r="AT56" s="98"/>
      <c r="AU56" s="98"/>
      <c r="AV56" s="98"/>
      <c r="AW56" s="98"/>
      <c r="AX56" s="98"/>
      <c r="AY56" s="98"/>
      <c r="AZ56" s="98"/>
      <c r="BA56" s="98"/>
      <c r="BB56" s="98"/>
      <c r="BC56" s="98"/>
      <c r="BD56" s="98"/>
      <c r="BE56" s="98"/>
      <c r="BF56" s="98"/>
      <c r="BG56" s="98"/>
      <c r="BH56" s="98"/>
      <c r="BI56" s="98"/>
      <c r="BJ56" s="98"/>
      <c r="BK56" s="98"/>
      <c r="BL56" s="98"/>
      <c r="BM56" s="98"/>
      <c r="BN56" s="98"/>
      <c r="BO56" s="98"/>
      <c r="BP56" s="98"/>
    </row>
    <row r="57">
      <c r="A57" s="455"/>
      <c r="B57" s="313"/>
      <c r="C57" s="314"/>
      <c r="D57" s="315"/>
      <c r="E57" s="316"/>
      <c r="F57" s="317"/>
      <c r="G57" s="317"/>
      <c r="H57" s="317"/>
      <c r="I57" s="317"/>
      <c r="J57" s="317"/>
      <c r="K57" s="315"/>
      <c r="L57" s="315"/>
      <c r="M57" s="315"/>
      <c r="N57" s="772" t="s">
        <v>1288</v>
      </c>
      <c r="O57" s="221">
        <v>3.0</v>
      </c>
      <c r="P57" s="222">
        <v>6.0</v>
      </c>
      <c r="Q57" s="298">
        <v>6.0</v>
      </c>
      <c r="R57" s="299">
        <v>7.0</v>
      </c>
      <c r="S57" s="225"/>
      <c r="T57" s="226"/>
      <c r="U57" s="227"/>
      <c r="V57" s="228"/>
      <c r="W57" s="229"/>
      <c r="X57" s="229"/>
      <c r="Y57" s="609"/>
      <c r="Z57" s="610"/>
      <c r="AA57" s="611"/>
      <c r="AB57" s="325"/>
      <c r="AC57" s="326"/>
      <c r="AD57" s="322" t="s">
        <v>142</v>
      </c>
      <c r="AE57" s="327"/>
      <c r="AF57" s="328"/>
      <c r="AG57" s="327"/>
      <c r="AH57" s="444"/>
      <c r="AI57" s="330"/>
      <c r="AJ57" s="331"/>
      <c r="AK57" s="332"/>
      <c r="AL57" s="242"/>
      <c r="AM57" s="333"/>
      <c r="AN57" s="317"/>
      <c r="AO57" s="317"/>
      <c r="AP57" s="334"/>
      <c r="AQ57" s="335"/>
      <c r="AR57" s="149"/>
      <c r="AS57" s="132"/>
      <c r="AT57" s="132"/>
      <c r="AU57" s="132"/>
      <c r="AV57" s="132"/>
      <c r="AW57" s="132"/>
      <c r="AX57" s="132"/>
      <c r="AY57" s="132"/>
      <c r="AZ57" s="132"/>
      <c r="BA57" s="132"/>
      <c r="BB57" s="132"/>
      <c r="BC57" s="132"/>
      <c r="BD57" s="132"/>
      <c r="BE57" s="132"/>
      <c r="BF57" s="132"/>
      <c r="BG57" s="132"/>
      <c r="BH57" s="132"/>
      <c r="BI57" s="132"/>
      <c r="BJ57" s="132"/>
      <c r="BK57" s="132"/>
      <c r="BL57" s="132"/>
      <c r="BM57" s="132"/>
      <c r="BN57" s="132"/>
      <c r="BO57" s="132"/>
      <c r="BP57" s="132"/>
    </row>
    <row r="58">
      <c r="A58" s="451" t="b">
        <v>0</v>
      </c>
      <c r="B58" s="161">
        <v>44594.0</v>
      </c>
      <c r="C58" s="162">
        <v>0.7487731481481481</v>
      </c>
      <c r="D58" s="163" t="s">
        <v>1289</v>
      </c>
      <c r="E58" s="387" t="s">
        <v>16</v>
      </c>
      <c r="F58" s="379" t="s">
        <v>199</v>
      </c>
      <c r="G58" s="379"/>
      <c r="H58" s="165" t="s">
        <v>504</v>
      </c>
      <c r="I58" s="165" t="s">
        <v>1290</v>
      </c>
      <c r="J58" s="165" t="s">
        <v>1291</v>
      </c>
      <c r="K58" s="163" t="s">
        <v>1291</v>
      </c>
      <c r="L58" s="163"/>
      <c r="M58" s="163"/>
      <c r="N58" s="769" t="s">
        <v>1292</v>
      </c>
      <c r="O58" s="348">
        <v>2.0</v>
      </c>
      <c r="P58" s="349">
        <v>5.0</v>
      </c>
      <c r="Q58" s="170"/>
      <c r="R58" s="171"/>
      <c r="S58" s="172"/>
      <c r="T58" s="173"/>
      <c r="U58" s="174"/>
      <c r="V58" s="175"/>
      <c r="W58" s="176"/>
      <c r="X58" s="176"/>
      <c r="Y58" s="392">
        <v>0.0</v>
      </c>
      <c r="Z58" s="393">
        <v>0.0</v>
      </c>
      <c r="AA58" s="408" t="s">
        <v>133</v>
      </c>
      <c r="AB58" s="180">
        <v>1.0</v>
      </c>
      <c r="AC58" s="181">
        <v>0.7173611111111111</v>
      </c>
      <c r="AD58" s="182" t="s">
        <v>140</v>
      </c>
      <c r="AE58" s="183" t="s">
        <v>133</v>
      </c>
      <c r="AF58" s="165" t="s">
        <v>166</v>
      </c>
      <c r="AG58" s="183">
        <v>1.31</v>
      </c>
      <c r="AH58" s="446">
        <v>48.38</v>
      </c>
      <c r="AI58" s="185">
        <v>20.0</v>
      </c>
      <c r="AJ58" s="183">
        <v>0.0</v>
      </c>
      <c r="AK58" s="186">
        <v>-15.83</v>
      </c>
      <c r="AL58" s="187"/>
      <c r="AM58" s="188">
        <f>AK58+AM54</f>
        <v>2034.63</v>
      </c>
      <c r="AN58" s="189">
        <f>if(AM58&gt;AN54,AM58,AN54)</f>
        <v>2050.46</v>
      </c>
      <c r="AO58" s="189">
        <f>AM58-AN58</f>
        <v>-15.83</v>
      </c>
      <c r="AP58" s="190">
        <f>AO58/AN58</f>
        <v>-0.007720218878</v>
      </c>
      <c r="AQ58" s="191">
        <f>AK58/AI58</f>
        <v>-0.7915</v>
      </c>
      <c r="AR58" s="116"/>
      <c r="AS58" s="98"/>
      <c r="AT58" s="98"/>
      <c r="AU58" s="98"/>
      <c r="AV58" s="98"/>
      <c r="AW58" s="98"/>
      <c r="AX58" s="98"/>
      <c r="AY58" s="98"/>
      <c r="AZ58" s="98"/>
      <c r="BA58" s="98"/>
      <c r="BB58" s="98"/>
      <c r="BC58" s="98"/>
      <c r="BD58" s="98"/>
      <c r="BE58" s="98"/>
      <c r="BF58" s="98"/>
      <c r="BG58" s="98"/>
      <c r="BH58" s="98"/>
      <c r="BI58" s="98"/>
      <c r="BJ58" s="98"/>
      <c r="BK58" s="98"/>
      <c r="BL58" s="98"/>
      <c r="BM58" s="98"/>
      <c r="BN58" s="98"/>
      <c r="BO58" s="98"/>
      <c r="BP58" s="98"/>
    </row>
    <row r="59">
      <c r="A59" s="453"/>
      <c r="B59" s="128"/>
      <c r="C59" s="129"/>
      <c r="D59" s="130"/>
      <c r="E59" s="290"/>
      <c r="F59" s="132"/>
      <c r="G59" s="495"/>
      <c r="H59" s="132" t="str">
        <f>VLOOKUP(H58,VALIDATION!F:G,2,false)</f>
        <v>61f51d62a4eaad5dc97704e8</v>
      </c>
      <c r="I59" s="133">
        <v>2.1</v>
      </c>
      <c r="J59" s="133">
        <v>1.9</v>
      </c>
      <c r="K59" s="130"/>
      <c r="L59" s="130"/>
      <c r="M59" s="130"/>
      <c r="N59" s="773"/>
      <c r="O59" s="303">
        <v>2.0</v>
      </c>
      <c r="P59" s="304">
        <v>6.0</v>
      </c>
      <c r="Q59" s="196"/>
      <c r="R59" s="197"/>
      <c r="S59" s="198"/>
      <c r="T59" s="199"/>
      <c r="U59" s="200"/>
      <c r="V59" s="201"/>
      <c r="W59" s="202"/>
      <c r="X59" s="202"/>
      <c r="Y59" s="376">
        <v>0.0</v>
      </c>
      <c r="Z59" s="377">
        <v>0.0</v>
      </c>
      <c r="AA59" s="345" t="s">
        <v>132</v>
      </c>
      <c r="AB59" s="141">
        <v>2.0</v>
      </c>
      <c r="AC59" s="142">
        <v>0.7201736111111111</v>
      </c>
      <c r="AD59" s="206" t="s">
        <v>296</v>
      </c>
      <c r="AE59" s="207" t="s">
        <v>133</v>
      </c>
      <c r="AF59" s="133" t="s">
        <v>166</v>
      </c>
      <c r="AG59" s="207">
        <v>1.26</v>
      </c>
      <c r="AH59" s="449">
        <v>19.23</v>
      </c>
      <c r="AI59" s="209"/>
      <c r="AJ59" s="207"/>
      <c r="AK59" s="210"/>
      <c r="AL59" s="114"/>
      <c r="AM59" s="211"/>
      <c r="AN59" s="132"/>
      <c r="AO59" s="132"/>
      <c r="AP59" s="149"/>
      <c r="AQ59" s="150"/>
      <c r="AR59" s="149"/>
      <c r="AS59" s="132"/>
      <c r="AT59" s="132"/>
      <c r="AU59" s="132"/>
      <c r="AV59" s="132"/>
      <c r="AW59" s="132"/>
      <c r="AX59" s="132"/>
      <c r="AY59" s="132"/>
      <c r="AZ59" s="132"/>
      <c r="BA59" s="132"/>
      <c r="BB59" s="132"/>
      <c r="BC59" s="132"/>
      <c r="BD59" s="132"/>
      <c r="BE59" s="132"/>
      <c r="BF59" s="132"/>
      <c r="BG59" s="132"/>
      <c r="BH59" s="132"/>
      <c r="BI59" s="132"/>
      <c r="BJ59" s="132"/>
      <c r="BK59" s="132"/>
      <c r="BL59" s="132"/>
      <c r="BM59" s="132"/>
      <c r="BN59" s="132"/>
      <c r="BO59" s="132"/>
      <c r="BP59" s="132"/>
    </row>
    <row r="60">
      <c r="A60" s="454"/>
      <c r="B60" s="94"/>
      <c r="C60" s="95"/>
      <c r="D60" s="96"/>
      <c r="E60" s="97"/>
      <c r="F60" s="98"/>
      <c r="G60" s="98"/>
      <c r="H60" s="98"/>
      <c r="I60" s="98"/>
      <c r="J60" s="98"/>
      <c r="K60" s="96"/>
      <c r="L60" s="96"/>
      <c r="M60" s="96"/>
      <c r="N60" s="761" t="s">
        <v>1293</v>
      </c>
      <c r="O60" s="303">
        <v>2.0</v>
      </c>
      <c r="P60" s="304">
        <v>6.0</v>
      </c>
      <c r="Q60" s="305">
        <v>2.0</v>
      </c>
      <c r="R60" s="306">
        <v>4.0</v>
      </c>
      <c r="S60" s="198"/>
      <c r="T60" s="199"/>
      <c r="U60" s="200"/>
      <c r="V60" s="201"/>
      <c r="W60" s="202"/>
      <c r="X60" s="202"/>
      <c r="Y60" s="360">
        <v>0.0</v>
      </c>
      <c r="Z60" s="361">
        <v>0.0</v>
      </c>
      <c r="AA60" s="346" t="s">
        <v>132</v>
      </c>
      <c r="AB60" s="107">
        <v>3.0</v>
      </c>
      <c r="AC60" s="108">
        <v>0.7392824074074074</v>
      </c>
      <c r="AD60" s="273" t="s">
        <v>179</v>
      </c>
      <c r="AE60" s="274" t="s">
        <v>133</v>
      </c>
      <c r="AF60" s="99" t="s">
        <v>133</v>
      </c>
      <c r="AG60" s="274">
        <v>1.05</v>
      </c>
      <c r="AH60" s="411">
        <v>83.44</v>
      </c>
      <c r="AI60" s="276"/>
      <c r="AJ60" s="274"/>
      <c r="AK60" s="277"/>
      <c r="AL60" s="114"/>
      <c r="AM60" s="278"/>
      <c r="AN60" s="98"/>
      <c r="AO60" s="98"/>
      <c r="AP60" s="116"/>
      <c r="AQ60" s="117"/>
      <c r="AR60" s="116"/>
      <c r="AS60" s="98"/>
      <c r="AT60" s="98"/>
      <c r="AU60" s="98"/>
      <c r="AV60" s="98"/>
      <c r="AW60" s="98"/>
      <c r="AX60" s="98"/>
      <c r="AY60" s="98"/>
      <c r="AZ60" s="98"/>
      <c r="BA60" s="98"/>
      <c r="BB60" s="98"/>
      <c r="BC60" s="98"/>
      <c r="BD60" s="98"/>
      <c r="BE60" s="98"/>
      <c r="BF60" s="98"/>
      <c r="BG60" s="98"/>
      <c r="BH60" s="98"/>
      <c r="BI60" s="98"/>
      <c r="BJ60" s="98"/>
      <c r="BK60" s="98"/>
      <c r="BL60" s="98"/>
      <c r="BM60" s="98"/>
      <c r="BN60" s="98"/>
      <c r="BO60" s="98"/>
      <c r="BP60" s="98"/>
    </row>
    <row r="61">
      <c r="A61" s="455"/>
      <c r="B61" s="313"/>
      <c r="C61" s="314"/>
      <c r="D61" s="315"/>
      <c r="E61" s="316"/>
      <c r="F61" s="317"/>
      <c r="G61" s="317"/>
      <c r="H61" s="317"/>
      <c r="I61" s="317"/>
      <c r="J61" s="317"/>
      <c r="K61" s="315"/>
      <c r="L61" s="315"/>
      <c r="M61" s="315"/>
      <c r="N61" s="767"/>
      <c r="O61" s="221">
        <v>2.0</v>
      </c>
      <c r="P61" s="222">
        <v>6.0</v>
      </c>
      <c r="Q61" s="298">
        <v>4.0</v>
      </c>
      <c r="R61" s="299">
        <v>6.0</v>
      </c>
      <c r="S61" s="225"/>
      <c r="T61" s="226"/>
      <c r="U61" s="227"/>
      <c r="V61" s="228"/>
      <c r="W61" s="229"/>
      <c r="X61" s="229"/>
      <c r="Y61" s="322"/>
      <c r="Z61" s="493"/>
      <c r="AA61" s="418"/>
      <c r="AB61" s="325"/>
      <c r="AC61" s="326"/>
      <c r="AD61" s="322" t="s">
        <v>142</v>
      </c>
      <c r="AE61" s="331"/>
      <c r="AF61" s="328"/>
      <c r="AG61" s="331"/>
      <c r="AH61" s="490"/>
      <c r="AI61" s="330"/>
      <c r="AJ61" s="331"/>
      <c r="AK61" s="332"/>
      <c r="AL61" s="242"/>
      <c r="AM61" s="333"/>
      <c r="AN61" s="317"/>
      <c r="AO61" s="317"/>
      <c r="AP61" s="334"/>
      <c r="AQ61" s="335"/>
      <c r="AR61" s="149"/>
      <c r="AS61" s="132"/>
      <c r="AT61" s="132"/>
      <c r="AU61" s="132"/>
      <c r="AV61" s="132"/>
      <c r="AW61" s="132"/>
      <c r="AX61" s="132"/>
      <c r="AY61" s="132"/>
      <c r="AZ61" s="132"/>
      <c r="BA61" s="132"/>
      <c r="BB61" s="132"/>
      <c r="BC61" s="132"/>
      <c r="BD61" s="132"/>
      <c r="BE61" s="132"/>
      <c r="BF61" s="132"/>
      <c r="BG61" s="132"/>
      <c r="BH61" s="132"/>
      <c r="BI61" s="132"/>
      <c r="BJ61" s="132"/>
      <c r="BK61" s="132"/>
      <c r="BL61" s="132"/>
      <c r="BM61" s="132"/>
      <c r="BN61" s="132"/>
      <c r="BO61" s="132"/>
      <c r="BP61" s="132"/>
    </row>
    <row r="62">
      <c r="A62" s="451" t="b">
        <v>0</v>
      </c>
      <c r="B62" s="161">
        <v>44595.0</v>
      </c>
      <c r="C62" s="162">
        <v>0.37199074074074073</v>
      </c>
      <c r="D62" s="163" t="s">
        <v>1294</v>
      </c>
      <c r="E62" s="387" t="s">
        <v>16</v>
      </c>
      <c r="F62" s="379" t="s">
        <v>199</v>
      </c>
      <c r="G62" s="379"/>
      <c r="H62" s="165" t="s">
        <v>217</v>
      </c>
      <c r="I62" s="165" t="s">
        <v>640</v>
      </c>
      <c r="J62" s="165" t="s">
        <v>1295</v>
      </c>
      <c r="K62" s="166" t="s">
        <v>640</v>
      </c>
      <c r="L62" s="166"/>
      <c r="M62" s="166"/>
      <c r="N62" s="774" t="s">
        <v>1296</v>
      </c>
      <c r="O62" s="348">
        <v>3.0</v>
      </c>
      <c r="P62" s="349">
        <v>0.0</v>
      </c>
      <c r="Q62" s="170"/>
      <c r="R62" s="171"/>
      <c r="S62" s="172"/>
      <c r="T62" s="173"/>
      <c r="U62" s="174"/>
      <c r="V62" s="175"/>
      <c r="W62" s="176"/>
      <c r="X62" s="176"/>
      <c r="Y62" s="392">
        <v>30.0</v>
      </c>
      <c r="Z62" s="393">
        <v>0.0</v>
      </c>
      <c r="AA62" s="408" t="s">
        <v>133</v>
      </c>
      <c r="AB62" s="180">
        <v>1.0</v>
      </c>
      <c r="AC62" s="181">
        <v>0.32902777777777775</v>
      </c>
      <c r="AD62" s="182" t="s">
        <v>140</v>
      </c>
      <c r="AE62" s="183" t="s">
        <v>132</v>
      </c>
      <c r="AF62" s="165" t="s">
        <v>166</v>
      </c>
      <c r="AG62" s="183">
        <v>1.08</v>
      </c>
      <c r="AH62" s="446">
        <v>31.24</v>
      </c>
      <c r="AI62" s="185">
        <v>2.5</v>
      </c>
      <c r="AJ62" s="183">
        <v>0.0</v>
      </c>
      <c r="AK62" s="186">
        <v>-1.25</v>
      </c>
      <c r="AL62" s="187"/>
      <c r="AM62" s="188">
        <f>AK62+AM58</f>
        <v>2033.38</v>
      </c>
      <c r="AN62" s="189">
        <f>if(AM62&gt;AN58,AM62,AN58)</f>
        <v>2050.46</v>
      </c>
      <c r="AO62" s="189">
        <f>AM62-AN62</f>
        <v>-17.08</v>
      </c>
      <c r="AP62" s="190">
        <f>AO62/AN62</f>
        <v>-0.008329838183</v>
      </c>
      <c r="AQ62" s="191">
        <f>AK62/AI62</f>
        <v>-0.5</v>
      </c>
      <c r="AR62" s="116"/>
      <c r="AS62" s="98"/>
      <c r="AT62" s="98"/>
      <c r="AU62" s="98"/>
      <c r="AV62" s="98"/>
      <c r="AW62" s="98"/>
      <c r="AX62" s="98"/>
      <c r="AY62" s="98"/>
      <c r="AZ62" s="98"/>
      <c r="BA62" s="98"/>
      <c r="BB62" s="98"/>
      <c r="BC62" s="98"/>
      <c r="BD62" s="98"/>
      <c r="BE62" s="98"/>
      <c r="BF62" s="98"/>
      <c r="BG62" s="98"/>
      <c r="BH62" s="98"/>
      <c r="BI62" s="98"/>
      <c r="BJ62" s="98"/>
      <c r="BK62" s="98"/>
      <c r="BL62" s="98"/>
      <c r="BM62" s="98"/>
      <c r="BN62" s="98"/>
      <c r="BO62" s="98"/>
      <c r="BP62" s="98"/>
    </row>
    <row r="63">
      <c r="A63" s="453"/>
      <c r="B63" s="128"/>
      <c r="C63" s="129"/>
      <c r="D63" s="130"/>
      <c r="E63" s="131"/>
      <c r="F63" s="132"/>
      <c r="G63" s="132"/>
      <c r="H63" s="132" t="str">
        <f>VLOOKUP(H62,VALIDATION!F:G,2,false)</f>
        <v>61f51d3aa4eaad5dc97704dd</v>
      </c>
      <c r="I63" s="133">
        <v>1.25</v>
      </c>
      <c r="J63" s="133">
        <v>5.0</v>
      </c>
      <c r="K63" s="130"/>
      <c r="L63" s="130"/>
      <c r="M63" s="130"/>
      <c r="N63" s="770" t="s">
        <v>1297</v>
      </c>
      <c r="O63" s="303">
        <v>4.0</v>
      </c>
      <c r="P63" s="304">
        <v>2.0</v>
      </c>
      <c r="Q63" s="196"/>
      <c r="R63" s="197"/>
      <c r="S63" s="198"/>
      <c r="T63" s="199"/>
      <c r="U63" s="200"/>
      <c r="V63" s="201"/>
      <c r="W63" s="202"/>
      <c r="X63" s="202"/>
      <c r="Y63" s="376">
        <v>0.0</v>
      </c>
      <c r="Z63" s="377">
        <v>40.0</v>
      </c>
      <c r="AA63" s="345" t="s">
        <v>132</v>
      </c>
      <c r="AB63" s="141">
        <v>2.0</v>
      </c>
      <c r="AC63" s="142">
        <v>0.33869212962962963</v>
      </c>
      <c r="AD63" s="206" t="s">
        <v>165</v>
      </c>
      <c r="AE63" s="207" t="s">
        <v>132</v>
      </c>
      <c r="AF63" s="133" t="s">
        <v>133</v>
      </c>
      <c r="AG63" s="207">
        <v>1.24</v>
      </c>
      <c r="AH63" s="449">
        <v>5.2</v>
      </c>
      <c r="AI63" s="209"/>
      <c r="AJ63" s="207"/>
      <c r="AK63" s="210"/>
      <c r="AL63" s="114"/>
      <c r="AM63" s="211"/>
      <c r="AN63" s="132"/>
      <c r="AO63" s="132"/>
      <c r="AP63" s="149"/>
      <c r="AQ63" s="150"/>
      <c r="AR63" s="149"/>
      <c r="AS63" s="132"/>
      <c r="AT63" s="132"/>
      <c r="AU63" s="132"/>
      <c r="AV63" s="132"/>
      <c r="AW63" s="132"/>
      <c r="AX63" s="132"/>
      <c r="AY63" s="132"/>
      <c r="AZ63" s="132"/>
      <c r="BA63" s="132"/>
      <c r="BB63" s="132"/>
      <c r="BC63" s="132"/>
      <c r="BD63" s="132"/>
      <c r="BE63" s="132"/>
      <c r="BF63" s="132"/>
      <c r="BG63" s="132"/>
      <c r="BH63" s="132"/>
      <c r="BI63" s="132"/>
      <c r="BJ63" s="132"/>
      <c r="BK63" s="132"/>
      <c r="BL63" s="132"/>
      <c r="BM63" s="132"/>
      <c r="BN63" s="132"/>
      <c r="BO63" s="132"/>
      <c r="BP63" s="132"/>
    </row>
    <row r="64">
      <c r="A64" s="462"/>
      <c r="B64" s="94"/>
      <c r="C64" s="95"/>
      <c r="D64" s="771"/>
      <c r="E64" s="97"/>
      <c r="F64" s="98"/>
      <c r="G64" s="405"/>
      <c r="H64" s="98"/>
      <c r="I64" s="98"/>
      <c r="J64" s="98"/>
      <c r="K64" s="96"/>
      <c r="L64" s="96"/>
      <c r="M64" s="96"/>
      <c r="N64" s="761" t="s">
        <v>1298</v>
      </c>
      <c r="O64" s="168">
        <v>6.0</v>
      </c>
      <c r="P64" s="169">
        <v>3.0</v>
      </c>
      <c r="Q64" s="294">
        <v>6.0</v>
      </c>
      <c r="R64" s="295">
        <v>3.0</v>
      </c>
      <c r="S64" s="198"/>
      <c r="T64" s="199"/>
      <c r="U64" s="200"/>
      <c r="V64" s="201"/>
      <c r="W64" s="202"/>
      <c r="X64" s="202"/>
      <c r="Y64" s="494"/>
      <c r="Z64" s="600"/>
      <c r="AA64" s="476"/>
      <c r="AB64" s="107"/>
      <c r="AC64" s="282"/>
      <c r="AD64" s="273" t="s">
        <v>142</v>
      </c>
      <c r="AE64" s="110"/>
      <c r="AF64" s="99"/>
      <c r="AG64" s="110"/>
      <c r="AH64" s="427"/>
      <c r="AI64" s="239"/>
      <c r="AJ64" s="240"/>
      <c r="AK64" s="241"/>
      <c r="AL64" s="114"/>
      <c r="AM64" s="243"/>
      <c r="AN64" s="219"/>
      <c r="AO64" s="219"/>
      <c r="AP64" s="244"/>
      <c r="AQ64" s="245"/>
      <c r="AR64" s="116"/>
      <c r="AS64" s="98"/>
      <c r="AT64" s="98"/>
      <c r="AU64" s="98"/>
      <c r="AV64" s="98"/>
      <c r="AW64" s="98"/>
      <c r="AX64" s="98"/>
      <c r="AY64" s="98"/>
      <c r="AZ64" s="98"/>
      <c r="BA64" s="98"/>
      <c r="BB64" s="98"/>
      <c r="BC64" s="98"/>
      <c r="BD64" s="98"/>
      <c r="BE64" s="98"/>
      <c r="BF64" s="98"/>
      <c r="BG64" s="98"/>
      <c r="BH64" s="98"/>
      <c r="BI64" s="98"/>
      <c r="BJ64" s="98"/>
      <c r="BK64" s="98"/>
      <c r="BL64" s="98"/>
      <c r="BM64" s="98"/>
      <c r="BN64" s="98"/>
      <c r="BO64" s="98"/>
      <c r="BP64" s="98"/>
    </row>
    <row r="65">
      <c r="A65" s="775" t="b">
        <v>0</v>
      </c>
      <c r="B65" s="354">
        <v>44595.0</v>
      </c>
      <c r="C65" s="248">
        <v>0.7154398148148148</v>
      </c>
      <c r="D65" s="249" t="s">
        <v>946</v>
      </c>
      <c r="E65" s="517" t="s">
        <v>16</v>
      </c>
      <c r="F65" s="415" t="s">
        <v>199</v>
      </c>
      <c r="G65" s="415"/>
      <c r="H65" s="251" t="s">
        <v>504</v>
      </c>
      <c r="I65" s="251" t="s">
        <v>178</v>
      </c>
      <c r="J65" s="251" t="s">
        <v>191</v>
      </c>
      <c r="K65" s="414" t="s">
        <v>191</v>
      </c>
      <c r="L65" s="414"/>
      <c r="M65" s="414"/>
      <c r="N65" s="766" t="s">
        <v>1299</v>
      </c>
      <c r="O65" s="348">
        <v>5.0</v>
      </c>
      <c r="P65" s="349">
        <v>7.0</v>
      </c>
      <c r="Q65" s="170">
        <v>0.0</v>
      </c>
      <c r="R65" s="171">
        <v>0.0</v>
      </c>
      <c r="S65" s="172"/>
      <c r="T65" s="173"/>
      <c r="U65" s="174"/>
      <c r="V65" s="175"/>
      <c r="W65" s="176"/>
      <c r="X65" s="176"/>
      <c r="Y65" s="402">
        <v>30.0</v>
      </c>
      <c r="Z65" s="403">
        <v>40.0</v>
      </c>
      <c r="AA65" s="404" t="s">
        <v>132</v>
      </c>
      <c r="AB65" s="258">
        <v>1.0</v>
      </c>
      <c r="AC65" s="259">
        <v>0.6840972222222222</v>
      </c>
      <c r="AD65" s="260" t="s">
        <v>140</v>
      </c>
      <c r="AE65" s="261" t="s">
        <v>133</v>
      </c>
      <c r="AF65" s="251" t="s">
        <v>166</v>
      </c>
      <c r="AG65" s="261">
        <v>1.32</v>
      </c>
      <c r="AH65" s="464">
        <v>31.24</v>
      </c>
      <c r="AI65" s="263">
        <v>17.0</v>
      </c>
      <c r="AJ65" s="261">
        <v>-0.1</v>
      </c>
      <c r="AK65" s="264">
        <v>-10.839999999999996</v>
      </c>
      <c r="AL65" s="187"/>
      <c r="AM65" s="265">
        <f>AK65+AM62</f>
        <v>2022.54</v>
      </c>
      <c r="AN65" s="266">
        <f>if(AM65&gt;AN62,AM65,AN62)</f>
        <v>2050.46</v>
      </c>
      <c r="AO65" s="266">
        <f>AM65-AN65</f>
        <v>-27.92</v>
      </c>
      <c r="AP65" s="267">
        <f>AO65/AN65</f>
        <v>-0.0136164568</v>
      </c>
      <c r="AQ65" s="268">
        <f>AK65/AI65</f>
        <v>-0.6376470588</v>
      </c>
      <c r="AR65" s="149"/>
      <c r="AS65" s="132"/>
      <c r="AT65" s="132"/>
      <c r="AU65" s="132"/>
      <c r="AV65" s="132"/>
      <c r="AW65" s="132"/>
      <c r="AX65" s="132"/>
      <c r="AY65" s="132"/>
      <c r="AZ65" s="132"/>
      <c r="BA65" s="132"/>
      <c r="BB65" s="132"/>
      <c r="BC65" s="132"/>
      <c r="BD65" s="132"/>
      <c r="BE65" s="132"/>
      <c r="BF65" s="132"/>
      <c r="BG65" s="132"/>
      <c r="BH65" s="132"/>
      <c r="BI65" s="132"/>
      <c r="BJ65" s="132"/>
      <c r="BK65" s="132"/>
      <c r="BL65" s="132"/>
      <c r="BM65" s="132"/>
      <c r="BN65" s="132"/>
      <c r="BO65" s="132"/>
      <c r="BP65" s="132"/>
    </row>
    <row r="66">
      <c r="A66" s="776" t="b">
        <v>0</v>
      </c>
      <c r="B66" s="94"/>
      <c r="C66" s="95"/>
      <c r="D66" s="96"/>
      <c r="E66" s="97"/>
      <c r="F66" s="98"/>
      <c r="G66" s="98"/>
      <c r="H66" s="98" t="str">
        <f>VLOOKUP(H65,VALIDATION!F:G,2,false)</f>
        <v>61f51d62a4eaad5dc97704e8</v>
      </c>
      <c r="I66" s="99"/>
      <c r="J66" s="99"/>
      <c r="K66" s="96"/>
      <c r="L66" s="96"/>
      <c r="M66" s="96"/>
      <c r="N66" s="750" t="s">
        <v>1300</v>
      </c>
      <c r="O66" s="303">
        <v>5.0</v>
      </c>
      <c r="P66" s="304">
        <v>7.0</v>
      </c>
      <c r="Q66" s="196">
        <v>0.0</v>
      </c>
      <c r="R66" s="197">
        <v>0.0</v>
      </c>
      <c r="S66" s="198"/>
      <c r="T66" s="199"/>
      <c r="U66" s="200"/>
      <c r="V66" s="201"/>
      <c r="W66" s="202"/>
      <c r="X66" s="202"/>
      <c r="Y66" s="360">
        <v>40.0</v>
      </c>
      <c r="Z66" s="361" t="s">
        <v>738</v>
      </c>
      <c r="AA66" s="346" t="s">
        <v>132</v>
      </c>
      <c r="AB66" s="107">
        <v>2.0</v>
      </c>
      <c r="AC66" s="108">
        <v>0.6855208333333334</v>
      </c>
      <c r="AD66" s="273" t="s">
        <v>296</v>
      </c>
      <c r="AE66" s="274" t="s">
        <v>133</v>
      </c>
      <c r="AF66" s="99" t="s">
        <v>166</v>
      </c>
      <c r="AG66" s="274">
        <v>1.31</v>
      </c>
      <c r="AH66" s="411">
        <v>15.62</v>
      </c>
      <c r="AI66" s="276"/>
      <c r="AJ66" s="274"/>
      <c r="AK66" s="277"/>
      <c r="AL66" s="114"/>
      <c r="AM66" s="278"/>
      <c r="AN66" s="98"/>
      <c r="AO66" s="98"/>
      <c r="AP66" s="116"/>
      <c r="AQ66" s="117"/>
      <c r="AR66" s="116"/>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row>
    <row r="67">
      <c r="A67" s="777" t="b">
        <v>0</v>
      </c>
      <c r="B67" s="128"/>
      <c r="C67" s="129"/>
      <c r="D67" s="130"/>
      <c r="E67" s="131"/>
      <c r="F67" s="132"/>
      <c r="G67" s="132"/>
      <c r="H67" s="132"/>
      <c r="I67" s="133"/>
      <c r="J67" s="133"/>
      <c r="K67" s="130"/>
      <c r="L67" s="130"/>
      <c r="M67" s="130"/>
      <c r="N67" s="770" t="s">
        <v>1301</v>
      </c>
      <c r="O67" s="303">
        <v>5.0</v>
      </c>
      <c r="P67" s="304">
        <v>7.0</v>
      </c>
      <c r="Q67" s="294">
        <v>0.0</v>
      </c>
      <c r="R67" s="295">
        <v>1.0</v>
      </c>
      <c r="S67" s="198"/>
      <c r="T67" s="199"/>
      <c r="U67" s="200"/>
      <c r="V67" s="201"/>
      <c r="W67" s="202"/>
      <c r="X67" s="202"/>
      <c r="Y67" s="206">
        <v>0.0</v>
      </c>
      <c r="Z67" s="204">
        <v>0.0</v>
      </c>
      <c r="AA67" s="205" t="s">
        <v>133</v>
      </c>
      <c r="AB67" s="141">
        <v>3.0</v>
      </c>
      <c r="AC67" s="142">
        <v>0.7010995370370371</v>
      </c>
      <c r="AD67" s="206" t="s">
        <v>296</v>
      </c>
      <c r="AE67" s="207" t="s">
        <v>133</v>
      </c>
      <c r="AF67" s="133" t="s">
        <v>166</v>
      </c>
      <c r="AG67" s="207">
        <v>1.12</v>
      </c>
      <c r="AH67" s="449">
        <v>15.38</v>
      </c>
      <c r="AI67" s="209"/>
      <c r="AJ67" s="207"/>
      <c r="AK67" s="210"/>
      <c r="AL67" s="114"/>
      <c r="AM67" s="211"/>
      <c r="AN67" s="132"/>
      <c r="AO67" s="132"/>
      <c r="AP67" s="149"/>
      <c r="AQ67" s="150"/>
      <c r="AR67" s="149"/>
      <c r="AS67" s="132"/>
      <c r="AT67" s="132"/>
      <c r="AU67" s="132"/>
      <c r="AV67" s="132"/>
      <c r="AW67" s="132"/>
      <c r="AX67" s="132"/>
      <c r="AY67" s="132"/>
      <c r="AZ67" s="132"/>
      <c r="BA67" s="132"/>
      <c r="BB67" s="132"/>
      <c r="BC67" s="132"/>
      <c r="BD67" s="132"/>
      <c r="BE67" s="132"/>
      <c r="BF67" s="132"/>
      <c r="BG67" s="132"/>
      <c r="BH67" s="132"/>
      <c r="BI67" s="132"/>
      <c r="BJ67" s="132"/>
      <c r="BK67" s="132"/>
      <c r="BL67" s="132"/>
      <c r="BM67" s="132"/>
      <c r="BN67" s="132"/>
      <c r="BO67" s="132"/>
      <c r="BP67" s="132"/>
    </row>
    <row r="68">
      <c r="A68" s="776" t="b">
        <v>0</v>
      </c>
      <c r="B68" s="94"/>
      <c r="C68" s="95"/>
      <c r="D68" s="96"/>
      <c r="E68" s="97"/>
      <c r="F68" s="98"/>
      <c r="G68" s="98"/>
      <c r="H68" s="98"/>
      <c r="I68" s="99"/>
      <c r="J68" s="99"/>
      <c r="K68" s="96"/>
      <c r="L68" s="96"/>
      <c r="M68" s="96"/>
      <c r="N68" s="750"/>
      <c r="O68" s="303">
        <v>5.0</v>
      </c>
      <c r="P68" s="304">
        <v>7.0</v>
      </c>
      <c r="Q68" s="294">
        <v>3.0</v>
      </c>
      <c r="R68" s="295">
        <v>4.0</v>
      </c>
      <c r="S68" s="198"/>
      <c r="T68" s="199"/>
      <c r="U68" s="200"/>
      <c r="V68" s="201"/>
      <c r="W68" s="202"/>
      <c r="X68" s="202"/>
      <c r="Y68" s="273">
        <v>0.0</v>
      </c>
      <c r="Z68" s="271">
        <v>0.0</v>
      </c>
      <c r="AA68" s="272" t="s">
        <v>133</v>
      </c>
      <c r="AB68" s="107">
        <v>4.0</v>
      </c>
      <c r="AC68" s="108">
        <v>0.7045717592592593</v>
      </c>
      <c r="AD68" s="273" t="s">
        <v>179</v>
      </c>
      <c r="AE68" s="274" t="s">
        <v>133</v>
      </c>
      <c r="AF68" s="99" t="s">
        <v>133</v>
      </c>
      <c r="AG68" s="274">
        <v>1.08</v>
      </c>
      <c r="AH68" s="411">
        <v>73.08</v>
      </c>
      <c r="AI68" s="276"/>
      <c r="AJ68" s="274"/>
      <c r="AK68" s="277"/>
      <c r="AL68" s="114"/>
      <c r="AM68" s="278"/>
      <c r="AN68" s="98"/>
      <c r="AO68" s="98"/>
      <c r="AP68" s="116"/>
      <c r="AQ68" s="117"/>
      <c r="AR68" s="116"/>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row>
    <row r="69">
      <c r="A69" s="778" t="b">
        <v>0</v>
      </c>
      <c r="B69" s="313"/>
      <c r="C69" s="314"/>
      <c r="D69" s="315"/>
      <c r="E69" s="316"/>
      <c r="F69" s="317"/>
      <c r="G69" s="317"/>
      <c r="H69" s="317"/>
      <c r="I69" s="328"/>
      <c r="J69" s="328"/>
      <c r="K69" s="315"/>
      <c r="L69" s="315"/>
      <c r="M69" s="315"/>
      <c r="N69" s="772"/>
      <c r="O69" s="338">
        <v>5.0</v>
      </c>
      <c r="P69" s="339">
        <v>7.0</v>
      </c>
      <c r="Q69" s="223">
        <v>4.0</v>
      </c>
      <c r="R69" s="224">
        <v>6.0</v>
      </c>
      <c r="S69" s="225"/>
      <c r="T69" s="226"/>
      <c r="U69" s="227"/>
      <c r="V69" s="228"/>
      <c r="W69" s="229"/>
      <c r="X69" s="229"/>
      <c r="Y69" s="373"/>
      <c r="Z69" s="374"/>
      <c r="AA69" s="375"/>
      <c r="AB69" s="325"/>
      <c r="AC69" s="510"/>
      <c r="AD69" s="322" t="s">
        <v>142</v>
      </c>
      <c r="AE69" s="331"/>
      <c r="AF69" s="328"/>
      <c r="AG69" s="331"/>
      <c r="AH69" s="490"/>
      <c r="AI69" s="330"/>
      <c r="AJ69" s="331"/>
      <c r="AK69" s="332"/>
      <c r="AL69" s="242"/>
      <c r="AM69" s="333"/>
      <c r="AN69" s="317"/>
      <c r="AO69" s="317"/>
      <c r="AP69" s="334"/>
      <c r="AQ69" s="335"/>
      <c r="AR69" s="149"/>
      <c r="AS69" s="132"/>
      <c r="AT69" s="132"/>
      <c r="AU69" s="132"/>
      <c r="AV69" s="132"/>
      <c r="AW69" s="132"/>
      <c r="AX69" s="132"/>
      <c r="AY69" s="132"/>
      <c r="AZ69" s="132"/>
      <c r="BA69" s="132"/>
      <c r="BB69" s="132"/>
      <c r="BC69" s="132"/>
      <c r="BD69" s="132"/>
      <c r="BE69" s="132"/>
      <c r="BF69" s="132"/>
      <c r="BG69" s="132"/>
      <c r="BH69" s="132"/>
      <c r="BI69" s="132"/>
      <c r="BJ69" s="132"/>
      <c r="BK69" s="132"/>
      <c r="BL69" s="132"/>
      <c r="BM69" s="132"/>
      <c r="BN69" s="132"/>
      <c r="BO69" s="132"/>
      <c r="BP69" s="132"/>
    </row>
    <row r="70">
      <c r="A70" s="462" t="b">
        <v>0</v>
      </c>
      <c r="B70" s="363">
        <v>44597.0</v>
      </c>
      <c r="C70" s="364">
        <v>0.6399652777777778</v>
      </c>
      <c r="D70" s="100" t="s">
        <v>1302</v>
      </c>
      <c r="E70" s="486" t="s">
        <v>16</v>
      </c>
      <c r="F70" s="396" t="s">
        <v>199</v>
      </c>
      <c r="G70" s="98"/>
      <c r="H70" s="165" t="s">
        <v>613</v>
      </c>
      <c r="I70" s="99" t="s">
        <v>1026</v>
      </c>
      <c r="J70" s="99" t="s">
        <v>1303</v>
      </c>
      <c r="K70" s="100" t="s">
        <v>1303</v>
      </c>
      <c r="L70" s="100"/>
      <c r="M70" s="100"/>
      <c r="N70" s="761"/>
      <c r="O70" s="168">
        <v>3.0</v>
      </c>
      <c r="P70" s="169">
        <v>1.0</v>
      </c>
      <c r="Q70" s="196"/>
      <c r="R70" s="197"/>
      <c r="S70" s="198"/>
      <c r="T70" s="199"/>
      <c r="U70" s="200"/>
      <c r="V70" s="201"/>
      <c r="W70" s="202"/>
      <c r="X70" s="202"/>
      <c r="Y70" s="273">
        <v>0.0</v>
      </c>
      <c r="Z70" s="271">
        <v>0.0</v>
      </c>
      <c r="AA70" s="272" t="s">
        <v>132</v>
      </c>
      <c r="AB70" s="107">
        <v>1.0</v>
      </c>
      <c r="AC70" s="108">
        <v>0.603912037037037</v>
      </c>
      <c r="AD70" s="273" t="s">
        <v>140</v>
      </c>
      <c r="AE70" s="274" t="s">
        <v>132</v>
      </c>
      <c r="AF70" s="99" t="s">
        <v>166</v>
      </c>
      <c r="AG70" s="274">
        <v>1.09</v>
      </c>
      <c r="AH70" s="411">
        <v>111.11</v>
      </c>
      <c r="AI70" s="276">
        <v>12.0</v>
      </c>
      <c r="AJ70" s="274">
        <v>0.0</v>
      </c>
      <c r="AK70" s="277">
        <v>-7.93</v>
      </c>
      <c r="AL70" s="114"/>
      <c r="AM70" s="278">
        <f>AK70+AM65</f>
        <v>2014.61</v>
      </c>
      <c r="AN70" s="110">
        <f>if(AM70&gt;AN65,AM70,AN65)</f>
        <v>2050.46</v>
      </c>
      <c r="AO70" s="110">
        <f>AM70-AN70</f>
        <v>-35.85</v>
      </c>
      <c r="AP70" s="116">
        <f>AO70/AN70</f>
        <v>-0.01748388167</v>
      </c>
      <c r="AQ70" s="117">
        <f>AK70/AI70</f>
        <v>-0.6608333333</v>
      </c>
      <c r="AR70" s="116"/>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row>
    <row r="71">
      <c r="A71" s="485" t="b">
        <v>0</v>
      </c>
      <c r="B71" s="128"/>
      <c r="C71" s="129"/>
      <c r="D71" s="130"/>
      <c r="E71" s="131"/>
      <c r="F71" s="132"/>
      <c r="G71" s="132"/>
      <c r="H71" s="132" t="str">
        <f>VLOOKUP(H70,VALIDATION!F:G,2,false)</f>
        <v>61fe7f84a4eaad5dc977082f</v>
      </c>
      <c r="I71" s="133">
        <v>1.15</v>
      </c>
      <c r="J71" s="133">
        <v>7.0</v>
      </c>
      <c r="K71" s="130"/>
      <c r="L71" s="130"/>
      <c r="M71" s="130"/>
      <c r="N71" s="749" t="s">
        <v>1304</v>
      </c>
      <c r="O71" s="168">
        <v>6.0</v>
      </c>
      <c r="P71" s="169">
        <v>1.0</v>
      </c>
      <c r="Q71" s="294">
        <v>1.0</v>
      </c>
      <c r="R71" s="295">
        <v>0.0</v>
      </c>
      <c r="S71" s="198"/>
      <c r="T71" s="199"/>
      <c r="U71" s="200"/>
      <c r="V71" s="201"/>
      <c r="W71" s="202"/>
      <c r="X71" s="202"/>
      <c r="Y71" s="206">
        <v>0.0</v>
      </c>
      <c r="Z71" s="204">
        <v>0.0</v>
      </c>
      <c r="AA71" s="205" t="s">
        <v>132</v>
      </c>
      <c r="AB71" s="141">
        <v>2.0</v>
      </c>
      <c r="AC71" s="142">
        <v>0.6170023148148148</v>
      </c>
      <c r="AD71" s="206" t="s">
        <v>296</v>
      </c>
      <c r="AE71" s="207" t="s">
        <v>132</v>
      </c>
      <c r="AF71" s="133" t="s">
        <v>166</v>
      </c>
      <c r="AG71" s="207">
        <v>1.02</v>
      </c>
      <c r="AH71" s="449">
        <v>99.99</v>
      </c>
      <c r="AI71" s="209"/>
      <c r="AJ71" s="144"/>
      <c r="AK71" s="210"/>
      <c r="AL71" s="114"/>
      <c r="AM71" s="211"/>
      <c r="AN71" s="132"/>
      <c r="AO71" s="132"/>
      <c r="AP71" s="149"/>
      <c r="AQ71" s="150"/>
      <c r="AR71" s="149"/>
      <c r="AS71" s="132"/>
      <c r="AT71" s="132"/>
      <c r="AU71" s="132"/>
      <c r="AV71" s="132"/>
      <c r="AW71" s="132"/>
      <c r="AX71" s="132"/>
      <c r="AY71" s="132"/>
      <c r="AZ71" s="132"/>
      <c r="BA71" s="132"/>
      <c r="BB71" s="132"/>
      <c r="BC71" s="132"/>
      <c r="BD71" s="132"/>
      <c r="BE71" s="132"/>
      <c r="BF71" s="132"/>
      <c r="BG71" s="132"/>
      <c r="BH71" s="132"/>
      <c r="BI71" s="132"/>
      <c r="BJ71" s="132"/>
      <c r="BK71" s="132"/>
      <c r="BL71" s="132"/>
      <c r="BM71" s="132"/>
      <c r="BN71" s="132"/>
      <c r="BO71" s="132"/>
      <c r="BP71" s="132"/>
    </row>
    <row r="72">
      <c r="A72" s="484" t="b">
        <v>0</v>
      </c>
      <c r="B72" s="94"/>
      <c r="C72" s="95"/>
      <c r="D72" s="96"/>
      <c r="E72" s="97"/>
      <c r="F72" s="98"/>
      <c r="G72" s="98"/>
      <c r="H72" s="98"/>
      <c r="I72" s="98"/>
      <c r="J72" s="98"/>
      <c r="K72" s="96"/>
      <c r="L72" s="96"/>
      <c r="M72" s="96"/>
      <c r="N72" s="761" t="s">
        <v>1305</v>
      </c>
      <c r="O72" s="168">
        <v>6.0</v>
      </c>
      <c r="P72" s="169">
        <v>1.0</v>
      </c>
      <c r="Q72" s="294">
        <v>2.0</v>
      </c>
      <c r="R72" s="295">
        <v>0.0</v>
      </c>
      <c r="S72" s="198"/>
      <c r="T72" s="199"/>
      <c r="U72" s="200"/>
      <c r="V72" s="201"/>
      <c r="W72" s="202"/>
      <c r="X72" s="202"/>
      <c r="Y72" s="273">
        <v>30.0</v>
      </c>
      <c r="Z72" s="271">
        <v>0.0</v>
      </c>
      <c r="AA72" s="272" t="s">
        <v>133</v>
      </c>
      <c r="AB72" s="107">
        <v>3.0</v>
      </c>
      <c r="AC72" s="108">
        <v>0.6202083333333334</v>
      </c>
      <c r="AD72" s="273" t="s">
        <v>179</v>
      </c>
      <c r="AE72" s="274" t="s">
        <v>132</v>
      </c>
      <c r="AF72" s="99" t="s">
        <v>133</v>
      </c>
      <c r="AG72" s="274">
        <v>1.02</v>
      </c>
      <c r="AH72" s="411">
        <v>218.73</v>
      </c>
      <c r="AI72" s="276"/>
      <c r="AJ72" s="110"/>
      <c r="AK72" s="277"/>
      <c r="AL72" s="114"/>
      <c r="AM72" s="278"/>
      <c r="AN72" s="98"/>
      <c r="AO72" s="98"/>
      <c r="AP72" s="116"/>
      <c r="AQ72" s="117"/>
      <c r="AR72" s="116"/>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row>
    <row r="73">
      <c r="A73" s="485" t="b">
        <v>0</v>
      </c>
      <c r="B73" s="313"/>
      <c r="C73" s="314"/>
      <c r="D73" s="315"/>
      <c r="E73" s="316"/>
      <c r="F73" s="317"/>
      <c r="G73" s="317"/>
      <c r="H73" s="317"/>
      <c r="I73" s="317"/>
      <c r="J73" s="317"/>
      <c r="K73" s="315"/>
      <c r="L73" s="315"/>
      <c r="M73" s="315"/>
      <c r="N73" s="762"/>
      <c r="O73" s="221">
        <v>6.0</v>
      </c>
      <c r="P73" s="222">
        <v>1.0</v>
      </c>
      <c r="Q73" s="298">
        <v>6.0</v>
      </c>
      <c r="R73" s="299">
        <v>2.0</v>
      </c>
      <c r="S73" s="225"/>
      <c r="T73" s="226"/>
      <c r="U73" s="227"/>
      <c r="V73" s="228"/>
      <c r="W73" s="229"/>
      <c r="X73" s="229"/>
      <c r="Y73" s="342"/>
      <c r="Z73" s="323"/>
      <c r="AA73" s="324"/>
      <c r="AB73" s="343"/>
      <c r="AC73" s="326"/>
      <c r="AD73" s="322" t="s">
        <v>142</v>
      </c>
      <c r="AE73" s="327"/>
      <c r="AF73" s="328"/>
      <c r="AG73" s="327"/>
      <c r="AH73" s="444"/>
      <c r="AI73" s="330"/>
      <c r="AJ73" s="327"/>
      <c r="AK73" s="332"/>
      <c r="AL73" s="242"/>
      <c r="AM73" s="333"/>
      <c r="AN73" s="317"/>
      <c r="AO73" s="317"/>
      <c r="AP73" s="334"/>
      <c r="AQ73" s="335"/>
      <c r="AR73" s="149"/>
      <c r="AS73" s="132"/>
      <c r="AT73" s="132"/>
      <c r="AU73" s="132"/>
      <c r="AV73" s="132"/>
      <c r="AW73" s="132"/>
      <c r="AX73" s="132"/>
      <c r="AY73" s="132"/>
      <c r="AZ73" s="132"/>
      <c r="BA73" s="132"/>
      <c r="BB73" s="132"/>
      <c r="BC73" s="132"/>
      <c r="BD73" s="132"/>
      <c r="BE73" s="132"/>
      <c r="BF73" s="132"/>
      <c r="BG73" s="132"/>
      <c r="BH73" s="132"/>
      <c r="BI73" s="132"/>
      <c r="BJ73" s="132"/>
      <c r="BK73" s="132"/>
      <c r="BL73" s="132"/>
      <c r="BM73" s="132"/>
      <c r="BN73" s="132"/>
      <c r="BO73" s="132"/>
      <c r="BP73" s="132"/>
    </row>
    <row r="74">
      <c r="A74" s="484" t="b">
        <v>0</v>
      </c>
      <c r="B74" s="161">
        <v>44597.0</v>
      </c>
      <c r="C74" s="162">
        <v>0.6161342592592592</v>
      </c>
      <c r="D74" s="163" t="s">
        <v>1306</v>
      </c>
      <c r="E74" s="387" t="s">
        <v>16</v>
      </c>
      <c r="F74" s="379" t="s">
        <v>199</v>
      </c>
      <c r="G74" s="409"/>
      <c r="H74" s="165" t="s">
        <v>613</v>
      </c>
      <c r="I74" s="165" t="s">
        <v>651</v>
      </c>
      <c r="J74" s="165" t="s">
        <v>1307</v>
      </c>
      <c r="K74" s="166" t="s">
        <v>1308</v>
      </c>
      <c r="L74" s="166"/>
      <c r="M74" s="166"/>
      <c r="N74" s="746" t="s">
        <v>1309</v>
      </c>
      <c r="O74" s="348">
        <v>6.0</v>
      </c>
      <c r="P74" s="349">
        <v>3.0</v>
      </c>
      <c r="Q74" s="350">
        <v>6.0</v>
      </c>
      <c r="R74" s="351">
        <v>7.0</v>
      </c>
      <c r="S74" s="352">
        <v>6.0</v>
      </c>
      <c r="T74" s="353">
        <v>5.0</v>
      </c>
      <c r="U74" s="174"/>
      <c r="V74" s="175"/>
      <c r="W74" s="176"/>
      <c r="X74" s="176"/>
      <c r="Y74" s="392">
        <v>40.0</v>
      </c>
      <c r="Z74" s="393">
        <v>15.0</v>
      </c>
      <c r="AA74" s="408" t="s">
        <v>133</v>
      </c>
      <c r="AB74" s="180">
        <v>1.0</v>
      </c>
      <c r="AC74" s="181">
        <v>0.6135300925925926</v>
      </c>
      <c r="AD74" s="182" t="s">
        <v>140</v>
      </c>
      <c r="AE74" s="183" t="s">
        <v>132</v>
      </c>
      <c r="AF74" s="165" t="s">
        <v>166</v>
      </c>
      <c r="AG74" s="183">
        <v>1.15</v>
      </c>
      <c r="AH74" s="438"/>
      <c r="AI74" s="185">
        <v>5.0</v>
      </c>
      <c r="AJ74" s="183">
        <v>0.0</v>
      </c>
      <c r="AK74" s="186">
        <v>-2.48</v>
      </c>
      <c r="AL74" s="187"/>
      <c r="AM74" s="188">
        <f>AK74+AM70</f>
        <v>2012.13</v>
      </c>
      <c r="AN74" s="189">
        <f>if(AM74&gt;AN70,AM74,AN70)</f>
        <v>2050.46</v>
      </c>
      <c r="AO74" s="189">
        <f>AM74-AN74</f>
        <v>-38.33</v>
      </c>
      <c r="AP74" s="190">
        <f>AO74/AN74</f>
        <v>-0.01869336637</v>
      </c>
      <c r="AQ74" s="191">
        <f>AK74/AI74</f>
        <v>-0.496</v>
      </c>
      <c r="AR74" s="116"/>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row>
    <row r="75">
      <c r="A75" s="485" t="b">
        <v>0</v>
      </c>
      <c r="B75" s="128"/>
      <c r="C75" s="129"/>
      <c r="D75" s="130"/>
      <c r="E75" s="131"/>
      <c r="F75" s="132"/>
      <c r="G75" s="132"/>
      <c r="H75" s="132" t="str">
        <f>VLOOKUP(H74,VALIDATION!F:G,2,false)</f>
        <v>61fe7f84a4eaad5dc977082f</v>
      </c>
      <c r="I75" s="133">
        <v>3.0</v>
      </c>
      <c r="J75" s="133">
        <v>1.5</v>
      </c>
      <c r="K75" s="130"/>
      <c r="L75" s="130"/>
      <c r="M75" s="130"/>
      <c r="N75" s="519"/>
      <c r="O75" s="303">
        <v>6.0</v>
      </c>
      <c r="P75" s="304">
        <v>3.0</v>
      </c>
      <c r="Q75" s="305">
        <v>6.0</v>
      </c>
      <c r="R75" s="306">
        <v>7.0</v>
      </c>
      <c r="S75" s="307">
        <v>6.0</v>
      </c>
      <c r="T75" s="308">
        <v>5.0</v>
      </c>
      <c r="U75" s="200"/>
      <c r="V75" s="201"/>
      <c r="W75" s="202"/>
      <c r="X75" s="202"/>
      <c r="Y75" s="376">
        <v>40.0</v>
      </c>
      <c r="Z75" s="377">
        <v>40.0</v>
      </c>
      <c r="AA75" s="345" t="s">
        <v>133</v>
      </c>
      <c r="AB75" s="141">
        <v>2.0</v>
      </c>
      <c r="AC75" s="481">
        <v>0.6143518518518518</v>
      </c>
      <c r="AD75" s="206" t="s">
        <v>165</v>
      </c>
      <c r="AE75" s="207" t="s">
        <v>132</v>
      </c>
      <c r="AF75" s="133" t="s">
        <v>133</v>
      </c>
      <c r="AG75" s="207">
        <v>1.56</v>
      </c>
      <c r="AH75" s="430"/>
      <c r="AI75" s="146"/>
      <c r="AJ75" s="144"/>
      <c r="AK75" s="147"/>
      <c r="AL75" s="114"/>
      <c r="AM75" s="211"/>
      <c r="AN75" s="132"/>
      <c r="AO75" s="132"/>
      <c r="AP75" s="149"/>
      <c r="AQ75" s="150"/>
      <c r="AR75" s="149"/>
      <c r="AS75" s="132"/>
      <c r="AT75" s="132"/>
      <c r="AU75" s="132"/>
      <c r="AV75" s="132"/>
      <c r="AW75" s="132"/>
      <c r="AX75" s="132"/>
      <c r="AY75" s="132"/>
      <c r="AZ75" s="132"/>
      <c r="BA75" s="132"/>
      <c r="BB75" s="132"/>
      <c r="BC75" s="132"/>
      <c r="BD75" s="132"/>
      <c r="BE75" s="132"/>
      <c r="BF75" s="132"/>
      <c r="BG75" s="132"/>
      <c r="BH75" s="132"/>
      <c r="BI75" s="132"/>
      <c r="BJ75" s="132"/>
      <c r="BK75" s="132"/>
      <c r="BL75" s="132"/>
      <c r="BM75" s="132"/>
      <c r="BN75" s="132"/>
      <c r="BO75" s="132"/>
      <c r="BP75" s="132"/>
    </row>
    <row r="76">
      <c r="A76" s="484" t="b">
        <v>0</v>
      </c>
      <c r="B76" s="513"/>
      <c r="C76" s="216"/>
      <c r="D76" s="558"/>
      <c r="E76" s="779"/>
      <c r="F76" s="417"/>
      <c r="G76" s="219"/>
      <c r="H76" s="219"/>
      <c r="I76" s="219"/>
      <c r="J76" s="219"/>
      <c r="K76" s="217"/>
      <c r="L76" s="217"/>
      <c r="M76" s="217"/>
      <c r="N76" s="780"/>
      <c r="O76" s="221">
        <v>6.0</v>
      </c>
      <c r="P76" s="222">
        <v>3.0</v>
      </c>
      <c r="Q76" s="298">
        <v>6.0</v>
      </c>
      <c r="R76" s="299">
        <v>7.0</v>
      </c>
      <c r="S76" s="300">
        <v>7.0</v>
      </c>
      <c r="T76" s="301">
        <v>5.0</v>
      </c>
      <c r="U76" s="227"/>
      <c r="V76" s="228"/>
      <c r="W76" s="229"/>
      <c r="X76" s="229"/>
      <c r="Y76" s="235"/>
      <c r="Z76" s="482"/>
      <c r="AA76" s="479"/>
      <c r="AB76" s="233"/>
      <c r="AC76" s="234"/>
      <c r="AD76" s="235" t="s">
        <v>142</v>
      </c>
      <c r="AE76" s="240"/>
      <c r="AF76" s="237"/>
      <c r="AG76" s="240"/>
      <c r="AH76" s="463"/>
      <c r="AI76" s="239"/>
      <c r="AJ76" s="236"/>
      <c r="AK76" s="241"/>
      <c r="AL76" s="242"/>
      <c r="AM76" s="243"/>
      <c r="AN76" s="219"/>
      <c r="AO76" s="219"/>
      <c r="AP76" s="244"/>
      <c r="AQ76" s="245"/>
      <c r="AR76" s="116"/>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row>
    <row r="77">
      <c r="A77" s="485" t="b">
        <v>0</v>
      </c>
      <c r="B77" s="247">
        <v>44597.0</v>
      </c>
      <c r="C77" s="781" t="s">
        <v>1310</v>
      </c>
      <c r="D77" s="249" t="s">
        <v>1311</v>
      </c>
      <c r="E77" s="357" t="s">
        <v>16</v>
      </c>
      <c r="F77" s="358" t="s">
        <v>199</v>
      </c>
      <c r="G77" s="251" t="s">
        <v>37</v>
      </c>
      <c r="H77" s="251" t="s">
        <v>613</v>
      </c>
      <c r="I77" s="251" t="s">
        <v>1312</v>
      </c>
      <c r="J77" s="251" t="s">
        <v>1313</v>
      </c>
      <c r="K77" s="252" t="s">
        <v>1314</v>
      </c>
      <c r="L77" s="252"/>
      <c r="M77" s="252"/>
      <c r="N77" s="752" t="s">
        <v>1315</v>
      </c>
      <c r="O77" s="254">
        <v>4.0</v>
      </c>
      <c r="P77" s="255">
        <v>5.0</v>
      </c>
      <c r="Q77" s="350"/>
      <c r="R77" s="351"/>
      <c r="S77" s="352"/>
      <c r="T77" s="353"/>
      <c r="U77" s="174"/>
      <c r="V77" s="175"/>
      <c r="W77" s="176"/>
      <c r="X77" s="176"/>
      <c r="Y77" s="260">
        <v>40.0</v>
      </c>
      <c r="Z77" s="256" t="s">
        <v>738</v>
      </c>
      <c r="AA77" s="257" t="s">
        <v>132</v>
      </c>
      <c r="AB77" s="258">
        <v>1.0</v>
      </c>
      <c r="AC77" s="259">
        <v>0.8501273148148148</v>
      </c>
      <c r="AD77" s="260" t="s">
        <v>140</v>
      </c>
      <c r="AE77" s="261" t="s">
        <v>132</v>
      </c>
      <c r="AF77" s="251" t="s">
        <v>133</v>
      </c>
      <c r="AG77" s="261">
        <v>2.46</v>
      </c>
      <c r="AH77" s="464">
        <v>8.72</v>
      </c>
      <c r="AI77" s="263">
        <v>10.0</v>
      </c>
      <c r="AJ77" s="261">
        <v>0.0</v>
      </c>
      <c r="AK77" s="264">
        <v>-4.81</v>
      </c>
      <c r="AL77" s="187"/>
      <c r="AM77" s="265">
        <f>AK77+AM74</f>
        <v>2007.32</v>
      </c>
      <c r="AN77" s="266">
        <f>if(AM77&gt;AN74,AM77,AN74)</f>
        <v>2050.46</v>
      </c>
      <c r="AO77" s="266">
        <f>AM77-AN77</f>
        <v>-43.14</v>
      </c>
      <c r="AP77" s="267">
        <f>AO77/AN77</f>
        <v>-0.02103918145</v>
      </c>
      <c r="AQ77" s="268">
        <f>AK77/AI77</f>
        <v>-0.481</v>
      </c>
      <c r="AR77" s="149"/>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row>
    <row r="78">
      <c r="A78" s="484" t="b">
        <v>0</v>
      </c>
      <c r="B78" s="94"/>
      <c r="C78" s="95"/>
      <c r="D78" s="96"/>
      <c r="E78" s="97"/>
      <c r="F78" s="98"/>
      <c r="G78" s="98"/>
      <c r="H78" s="98" t="str">
        <f>VLOOKUP(H77,VALIDATION!F:G,2,false)</f>
        <v>61fe7f84a4eaad5dc977082f</v>
      </c>
      <c r="I78" s="98"/>
      <c r="J78" s="98"/>
      <c r="K78" s="96"/>
      <c r="L78" s="96"/>
      <c r="M78" s="96"/>
      <c r="N78" s="518"/>
      <c r="O78" s="168">
        <v>4.0</v>
      </c>
      <c r="P78" s="169">
        <v>6.0</v>
      </c>
      <c r="Q78" s="294">
        <v>1.0</v>
      </c>
      <c r="R78" s="295">
        <v>1.0</v>
      </c>
      <c r="S78" s="198"/>
      <c r="T78" s="199"/>
      <c r="U78" s="200"/>
      <c r="V78" s="201"/>
      <c r="W78" s="202"/>
      <c r="X78" s="202"/>
      <c r="Y78" s="273">
        <v>30.0</v>
      </c>
      <c r="Z78" s="271">
        <v>30.0</v>
      </c>
      <c r="AA78" s="272" t="s">
        <v>132</v>
      </c>
      <c r="AB78" s="107">
        <v>2.0</v>
      </c>
      <c r="AC78" s="108">
        <v>0.8685300925925926</v>
      </c>
      <c r="AD78" s="273" t="s">
        <v>296</v>
      </c>
      <c r="AE78" s="274" t="s">
        <v>132</v>
      </c>
      <c r="AF78" s="99" t="s">
        <v>133</v>
      </c>
      <c r="AG78" s="274">
        <v>2.72</v>
      </c>
      <c r="AH78" s="411">
        <v>1.28</v>
      </c>
      <c r="AI78" s="112"/>
      <c r="AJ78" s="110"/>
      <c r="AK78" s="113"/>
      <c r="AL78" s="114"/>
      <c r="AM78" s="278"/>
      <c r="AN78" s="98"/>
      <c r="AO78" s="98"/>
      <c r="AP78" s="116"/>
      <c r="AQ78" s="117"/>
      <c r="AR78" s="116"/>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row>
    <row r="79">
      <c r="A79" s="485" t="b">
        <v>0</v>
      </c>
      <c r="B79" s="128"/>
      <c r="C79" s="129"/>
      <c r="D79" s="130"/>
      <c r="E79" s="131"/>
      <c r="F79" s="132"/>
      <c r="G79" s="132"/>
      <c r="H79" s="132"/>
      <c r="I79" s="132"/>
      <c r="J79" s="132"/>
      <c r="K79" s="130"/>
      <c r="L79" s="130"/>
      <c r="M79" s="130"/>
      <c r="N79" s="749" t="s">
        <v>1316</v>
      </c>
      <c r="O79" s="168">
        <v>4.0</v>
      </c>
      <c r="P79" s="169">
        <v>6.0</v>
      </c>
      <c r="Q79" s="294">
        <v>3.0</v>
      </c>
      <c r="R79" s="295">
        <v>4.0</v>
      </c>
      <c r="S79" s="198"/>
      <c r="T79" s="199"/>
      <c r="U79" s="200"/>
      <c r="V79" s="201"/>
      <c r="W79" s="202"/>
      <c r="X79" s="202"/>
      <c r="Y79" s="206">
        <v>0.0</v>
      </c>
      <c r="Z79" s="204">
        <v>0.0</v>
      </c>
      <c r="AA79" s="205" t="s">
        <v>133</v>
      </c>
      <c r="AB79" s="141">
        <v>3.0</v>
      </c>
      <c r="AC79" s="142">
        <v>0.8808680555555556</v>
      </c>
      <c r="AD79" s="206" t="s">
        <v>179</v>
      </c>
      <c r="AE79" s="207" t="s">
        <v>132</v>
      </c>
      <c r="AF79" s="133" t="s">
        <v>166</v>
      </c>
      <c r="AG79" s="207">
        <v>4.8</v>
      </c>
      <c r="AH79" s="449">
        <v>19.72</v>
      </c>
      <c r="AI79" s="146"/>
      <c r="AJ79" s="144"/>
      <c r="AK79" s="147"/>
      <c r="AL79" s="114"/>
      <c r="AM79" s="211"/>
      <c r="AN79" s="132"/>
      <c r="AO79" s="132"/>
      <c r="AP79" s="149"/>
      <c r="AQ79" s="150"/>
      <c r="AR79" s="149"/>
      <c r="AS79" s="132"/>
      <c r="AT79" s="132"/>
      <c r="AU79" s="132"/>
      <c r="AV79" s="132"/>
      <c r="AW79" s="132"/>
      <c r="AX79" s="132"/>
      <c r="AY79" s="132"/>
      <c r="AZ79" s="132"/>
      <c r="BA79" s="132"/>
      <c r="BB79" s="132"/>
      <c r="BC79" s="132"/>
      <c r="BD79" s="132"/>
      <c r="BE79" s="132"/>
      <c r="BF79" s="132"/>
      <c r="BG79" s="132"/>
      <c r="BH79" s="132"/>
      <c r="BI79" s="132"/>
      <c r="BJ79" s="132"/>
      <c r="BK79" s="132"/>
      <c r="BL79" s="132"/>
      <c r="BM79" s="132"/>
      <c r="BN79" s="132"/>
      <c r="BO79" s="132"/>
      <c r="BP79" s="132"/>
    </row>
    <row r="80">
      <c r="A80" s="484" t="b">
        <v>0</v>
      </c>
      <c r="B80" s="215"/>
      <c r="C80" s="216"/>
      <c r="D80" s="217"/>
      <c r="E80" s="218"/>
      <c r="F80" s="219"/>
      <c r="G80" s="219"/>
      <c r="H80" s="219"/>
      <c r="I80" s="219"/>
      <c r="J80" s="219"/>
      <c r="K80" s="217"/>
      <c r="L80" s="217"/>
      <c r="M80" s="217"/>
      <c r="N80" s="520"/>
      <c r="O80" s="422"/>
      <c r="P80" s="423"/>
      <c r="Q80" s="223"/>
      <c r="R80" s="224"/>
      <c r="S80" s="225"/>
      <c r="T80" s="226"/>
      <c r="U80" s="227"/>
      <c r="V80" s="228"/>
      <c r="W80" s="229"/>
      <c r="X80" s="229"/>
      <c r="Y80" s="302"/>
      <c r="Z80" s="231"/>
      <c r="AA80" s="232"/>
      <c r="AB80" s="233"/>
      <c r="AC80" s="234"/>
      <c r="AD80" s="235" t="s">
        <v>142</v>
      </c>
      <c r="AE80" s="236"/>
      <c r="AF80" s="237"/>
      <c r="AG80" s="236"/>
      <c r="AH80" s="463"/>
      <c r="AI80" s="390"/>
      <c r="AJ80" s="236"/>
      <c r="AK80" s="391"/>
      <c r="AL80" s="242"/>
      <c r="AM80" s="243"/>
      <c r="AN80" s="219"/>
      <c r="AO80" s="219"/>
      <c r="AP80" s="244"/>
      <c r="AQ80" s="245"/>
      <c r="AR80" s="116"/>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row>
    <row r="81">
      <c r="A81" s="485" t="b">
        <v>0</v>
      </c>
      <c r="B81" s="247">
        <v>44598.0</v>
      </c>
      <c r="C81" s="248">
        <v>0.643125</v>
      </c>
      <c r="D81" s="249" t="s">
        <v>1317</v>
      </c>
      <c r="E81" s="357" t="s">
        <v>16</v>
      </c>
      <c r="F81" s="358" t="s">
        <v>199</v>
      </c>
      <c r="G81" s="251" t="s">
        <v>36</v>
      </c>
      <c r="H81" s="251" t="s">
        <v>504</v>
      </c>
      <c r="I81" s="251" t="s">
        <v>383</v>
      </c>
      <c r="J81" s="251" t="s">
        <v>355</v>
      </c>
      <c r="K81" s="249" t="s">
        <v>355</v>
      </c>
      <c r="L81" s="249"/>
      <c r="M81" s="249"/>
      <c r="N81" s="752" t="s">
        <v>1318</v>
      </c>
      <c r="O81" s="254">
        <v>4.0</v>
      </c>
      <c r="P81" s="255">
        <v>6.0</v>
      </c>
      <c r="Q81" s="170"/>
      <c r="R81" s="171"/>
      <c r="S81" s="172"/>
      <c r="T81" s="173"/>
      <c r="U81" s="174"/>
      <c r="V81" s="175"/>
      <c r="W81" s="176"/>
      <c r="X81" s="176"/>
      <c r="Y81" s="260">
        <v>0.0</v>
      </c>
      <c r="Z81" s="256">
        <v>0.0</v>
      </c>
      <c r="AA81" s="257" t="s">
        <v>132</v>
      </c>
      <c r="AB81" s="258">
        <v>1.0</v>
      </c>
      <c r="AC81" s="605">
        <v>0.6197916666666666</v>
      </c>
      <c r="AD81" s="260" t="s">
        <v>140</v>
      </c>
      <c r="AE81" s="261" t="s">
        <v>132</v>
      </c>
      <c r="AF81" s="251" t="s">
        <v>133</v>
      </c>
      <c r="AG81" s="261">
        <v>1.68</v>
      </c>
      <c r="AH81" s="464">
        <v>10.0</v>
      </c>
      <c r="AI81" s="263">
        <v>22.5</v>
      </c>
      <c r="AJ81" s="261">
        <v>0.0</v>
      </c>
      <c r="AK81" s="264">
        <v>-22.5</v>
      </c>
      <c r="AL81" s="114"/>
      <c r="AM81" s="265">
        <f>AK81+AM77</f>
        <v>1984.82</v>
      </c>
      <c r="AN81" s="266">
        <f>if(AM81&gt;AN77,AM81,AN77)</f>
        <v>2050.46</v>
      </c>
      <c r="AO81" s="266">
        <f>AM81-AN81</f>
        <v>-65.64</v>
      </c>
      <c r="AP81" s="267">
        <f>AO81/AN81</f>
        <v>-0.03201232894</v>
      </c>
      <c r="AQ81" s="268">
        <f>AK81/AI81</f>
        <v>-1</v>
      </c>
      <c r="AR81" s="149"/>
      <c r="AS81" s="132"/>
      <c r="AT81" s="132"/>
      <c r="AU81" s="132"/>
      <c r="AV81" s="132"/>
      <c r="AW81" s="132"/>
      <c r="AX81" s="132"/>
      <c r="AY81" s="132"/>
      <c r="AZ81" s="132"/>
      <c r="BA81" s="132"/>
      <c r="BB81" s="132"/>
      <c r="BC81" s="132"/>
      <c r="BD81" s="132"/>
      <c r="BE81" s="132"/>
      <c r="BF81" s="132"/>
      <c r="BG81" s="132"/>
      <c r="BH81" s="132"/>
      <c r="BI81" s="132"/>
      <c r="BJ81" s="132"/>
      <c r="BK81" s="132"/>
      <c r="BL81" s="132"/>
      <c r="BM81" s="132"/>
      <c r="BN81" s="132"/>
      <c r="BO81" s="132"/>
      <c r="BP81" s="132"/>
    </row>
    <row r="82">
      <c r="A82" s="484" t="b">
        <v>0</v>
      </c>
      <c r="B82" s="94"/>
      <c r="C82" s="95"/>
      <c r="D82" s="96"/>
      <c r="E82" s="97"/>
      <c r="F82" s="98"/>
      <c r="G82" s="98"/>
      <c r="H82" s="98" t="str">
        <f>VLOOKUP(H81,VALIDATION!F:G,2,false)</f>
        <v>61f51d62a4eaad5dc97704e8</v>
      </c>
      <c r="I82" s="99">
        <v>1.16</v>
      </c>
      <c r="J82" s="99">
        <v>7.2</v>
      </c>
      <c r="K82" s="96"/>
      <c r="L82" s="96"/>
      <c r="M82" s="96"/>
      <c r="N82" s="518"/>
      <c r="O82" s="168">
        <v>4.0</v>
      </c>
      <c r="P82" s="169">
        <v>6.0</v>
      </c>
      <c r="Q82" s="294">
        <v>1.0</v>
      </c>
      <c r="R82" s="295">
        <v>1.0</v>
      </c>
      <c r="S82" s="198"/>
      <c r="T82" s="199"/>
      <c r="U82" s="200"/>
      <c r="V82" s="201"/>
      <c r="W82" s="202"/>
      <c r="X82" s="202"/>
      <c r="Y82" s="273">
        <v>15.0</v>
      </c>
      <c r="Z82" s="271">
        <v>40.0</v>
      </c>
      <c r="AA82" s="272" t="s">
        <v>132</v>
      </c>
      <c r="AB82" s="107">
        <v>2.0</v>
      </c>
      <c r="AC82" s="108">
        <v>0.6266782407407407</v>
      </c>
      <c r="AD82" s="273" t="s">
        <v>296</v>
      </c>
      <c r="AE82" s="274" t="s">
        <v>132</v>
      </c>
      <c r="AF82" s="99" t="s">
        <v>133</v>
      </c>
      <c r="AG82" s="274">
        <v>2.3</v>
      </c>
      <c r="AH82" s="411">
        <v>5.0</v>
      </c>
      <c r="AI82" s="112"/>
      <c r="AJ82" s="110"/>
      <c r="AK82" s="113"/>
      <c r="AL82" s="114"/>
      <c r="AM82" s="278"/>
      <c r="AN82" s="98"/>
      <c r="AO82" s="98"/>
      <c r="AP82" s="116"/>
      <c r="AQ82" s="117"/>
      <c r="AR82" s="116"/>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row>
    <row r="83">
      <c r="A83" s="485" t="b">
        <v>0</v>
      </c>
      <c r="B83" s="128"/>
      <c r="C83" s="129"/>
      <c r="D83" s="130"/>
      <c r="E83" s="131"/>
      <c r="F83" s="132"/>
      <c r="G83" s="132"/>
      <c r="H83" s="132"/>
      <c r="I83" s="132"/>
      <c r="J83" s="132"/>
      <c r="K83" s="130"/>
      <c r="L83" s="130"/>
      <c r="M83" s="130"/>
      <c r="N83" s="519"/>
      <c r="O83" s="168">
        <v>4.0</v>
      </c>
      <c r="P83" s="169">
        <v>6.0</v>
      </c>
      <c r="Q83" s="294">
        <v>2.0</v>
      </c>
      <c r="R83" s="295">
        <v>2.0</v>
      </c>
      <c r="S83" s="198"/>
      <c r="T83" s="199"/>
      <c r="U83" s="200"/>
      <c r="V83" s="201"/>
      <c r="W83" s="202"/>
      <c r="X83" s="202"/>
      <c r="Y83" s="206">
        <v>0.0</v>
      </c>
      <c r="Z83" s="204">
        <v>40.0</v>
      </c>
      <c r="AA83" s="205" t="s">
        <v>132</v>
      </c>
      <c r="AB83" s="141">
        <v>3.0</v>
      </c>
      <c r="AC83" s="142">
        <v>0.6335416666666667</v>
      </c>
      <c r="AD83" s="206" t="s">
        <v>296</v>
      </c>
      <c r="AE83" s="207" t="s">
        <v>132</v>
      </c>
      <c r="AF83" s="133" t="s">
        <v>133</v>
      </c>
      <c r="AG83" s="207">
        <v>3.0</v>
      </c>
      <c r="AH83" s="449">
        <v>5.0</v>
      </c>
      <c r="AI83" s="146"/>
      <c r="AJ83" s="144"/>
      <c r="AK83" s="147"/>
      <c r="AL83" s="114"/>
      <c r="AM83" s="211"/>
      <c r="AN83" s="132"/>
      <c r="AO83" s="132"/>
      <c r="AP83" s="149"/>
      <c r="AQ83" s="150"/>
      <c r="AR83" s="149"/>
      <c r="AS83" s="132"/>
      <c r="AT83" s="132"/>
      <c r="AU83" s="132"/>
      <c r="AV83" s="132"/>
      <c r="AW83" s="132"/>
      <c r="AX83" s="132"/>
      <c r="AY83" s="132"/>
      <c r="AZ83" s="132"/>
      <c r="BA83" s="132"/>
      <c r="BB83" s="132"/>
      <c r="BC83" s="132"/>
      <c r="BD83" s="132"/>
      <c r="BE83" s="132"/>
      <c r="BF83" s="132"/>
      <c r="BG83" s="132"/>
      <c r="BH83" s="132"/>
      <c r="BI83" s="132"/>
      <c r="BJ83" s="132"/>
      <c r="BK83" s="132"/>
      <c r="BL83" s="132"/>
      <c r="BM83" s="132"/>
      <c r="BN83" s="132"/>
      <c r="BO83" s="132"/>
      <c r="BP83" s="132"/>
    </row>
    <row r="84">
      <c r="A84" s="484" t="b">
        <v>0</v>
      </c>
      <c r="B84" s="94"/>
      <c r="C84" s="95"/>
      <c r="D84" s="96"/>
      <c r="E84" s="97"/>
      <c r="F84" s="98"/>
      <c r="G84" s="98"/>
      <c r="H84" s="98"/>
      <c r="I84" s="98"/>
      <c r="J84" s="98"/>
      <c r="K84" s="96"/>
      <c r="L84" s="96"/>
      <c r="M84" s="96"/>
      <c r="N84" s="761" t="s">
        <v>1319</v>
      </c>
      <c r="O84" s="303">
        <v>4.0</v>
      </c>
      <c r="P84" s="304">
        <v>6.0</v>
      </c>
      <c r="Q84" s="294">
        <v>3.0</v>
      </c>
      <c r="R84" s="295">
        <v>4.0</v>
      </c>
      <c r="S84" s="198"/>
      <c r="T84" s="199"/>
      <c r="U84" s="200"/>
      <c r="V84" s="201"/>
      <c r="W84" s="202"/>
      <c r="X84" s="202"/>
      <c r="Y84" s="360">
        <v>0.0</v>
      </c>
      <c r="Z84" s="271">
        <v>0.0</v>
      </c>
      <c r="AA84" s="272" t="s">
        <v>133</v>
      </c>
      <c r="AB84" s="107">
        <v>4.0</v>
      </c>
      <c r="AC84" s="108">
        <v>0.6378125</v>
      </c>
      <c r="AD84" s="273" t="s">
        <v>296</v>
      </c>
      <c r="AE84" s="274" t="s">
        <v>132</v>
      </c>
      <c r="AF84" s="99" t="s">
        <v>133</v>
      </c>
      <c r="AG84" s="274">
        <v>5.3</v>
      </c>
      <c r="AH84" s="411">
        <v>2.5</v>
      </c>
      <c r="AI84" s="112"/>
      <c r="AJ84" s="110"/>
      <c r="AK84" s="113"/>
      <c r="AL84" s="114"/>
      <c r="AM84" s="278"/>
      <c r="AN84" s="98"/>
      <c r="AO84" s="98"/>
      <c r="AP84" s="116"/>
      <c r="AQ84" s="117"/>
      <c r="AR84" s="116"/>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row>
    <row r="85">
      <c r="A85" s="485" t="b">
        <v>0</v>
      </c>
      <c r="B85" s="313"/>
      <c r="C85" s="314"/>
      <c r="D85" s="315"/>
      <c r="E85" s="316"/>
      <c r="F85" s="317"/>
      <c r="G85" s="317"/>
      <c r="H85" s="317"/>
      <c r="I85" s="317"/>
      <c r="J85" s="317"/>
      <c r="K85" s="315"/>
      <c r="L85" s="315"/>
      <c r="M85" s="315"/>
      <c r="N85" s="762"/>
      <c r="O85" s="422"/>
      <c r="P85" s="423"/>
      <c r="Q85" s="223"/>
      <c r="R85" s="224"/>
      <c r="S85" s="225"/>
      <c r="T85" s="226"/>
      <c r="U85" s="227"/>
      <c r="V85" s="228"/>
      <c r="W85" s="229"/>
      <c r="X85" s="229"/>
      <c r="Y85" s="342"/>
      <c r="Z85" s="323"/>
      <c r="AA85" s="324"/>
      <c r="AB85" s="343"/>
      <c r="AC85" s="326"/>
      <c r="AD85" s="322" t="s">
        <v>142</v>
      </c>
      <c r="AE85" s="327"/>
      <c r="AF85" s="328"/>
      <c r="AG85" s="327"/>
      <c r="AH85" s="444"/>
      <c r="AI85" s="384"/>
      <c r="AJ85" s="327"/>
      <c r="AK85" s="385"/>
      <c r="AL85" s="114"/>
      <c r="AM85" s="333"/>
      <c r="AN85" s="317"/>
      <c r="AO85" s="317"/>
      <c r="AP85" s="334"/>
      <c r="AQ85" s="335"/>
      <c r="AR85" s="149"/>
      <c r="AS85" s="132"/>
      <c r="AT85" s="132"/>
      <c r="AU85" s="132"/>
      <c r="AV85" s="132"/>
      <c r="AW85" s="132"/>
      <c r="AX85" s="132"/>
      <c r="AY85" s="132"/>
      <c r="AZ85" s="132"/>
      <c r="BA85" s="132"/>
      <c r="BB85" s="132"/>
      <c r="BC85" s="132"/>
      <c r="BD85" s="132"/>
      <c r="BE85" s="132"/>
      <c r="BF85" s="132"/>
      <c r="BG85" s="132"/>
      <c r="BH85" s="132"/>
      <c r="BI85" s="132"/>
      <c r="BJ85" s="132"/>
      <c r="BK85" s="132"/>
      <c r="BL85" s="132"/>
      <c r="BM85" s="132"/>
      <c r="BN85" s="132"/>
      <c r="BO85" s="132"/>
      <c r="BP85" s="132"/>
    </row>
    <row r="86">
      <c r="A86" s="484" t="b">
        <v>0</v>
      </c>
      <c r="B86" s="161">
        <v>44600.0</v>
      </c>
      <c r="C86" s="162">
        <v>0.9463425925925926</v>
      </c>
      <c r="D86" s="163" t="s">
        <v>1320</v>
      </c>
      <c r="E86" s="387" t="s">
        <v>16</v>
      </c>
      <c r="F86" s="379" t="s">
        <v>199</v>
      </c>
      <c r="G86" s="409"/>
      <c r="H86" s="165" t="s">
        <v>994</v>
      </c>
      <c r="I86" s="165" t="s">
        <v>996</v>
      </c>
      <c r="J86" s="165" t="s">
        <v>934</v>
      </c>
      <c r="K86" s="166" t="s">
        <v>934</v>
      </c>
      <c r="L86" s="166"/>
      <c r="M86" s="166"/>
      <c r="N86" s="746"/>
      <c r="O86" s="254">
        <v>7.0</v>
      </c>
      <c r="P86" s="255">
        <v>6.0</v>
      </c>
      <c r="Q86" s="284">
        <v>4.0</v>
      </c>
      <c r="R86" s="285">
        <v>6.0</v>
      </c>
      <c r="S86" s="292">
        <v>0.0</v>
      </c>
      <c r="T86" s="293">
        <v>1.0</v>
      </c>
      <c r="U86" s="174"/>
      <c r="V86" s="175"/>
      <c r="W86" s="176"/>
      <c r="X86" s="176"/>
      <c r="Y86" s="182">
        <v>0.0</v>
      </c>
      <c r="Z86" s="178">
        <v>0.0</v>
      </c>
      <c r="AA86" s="179" t="s">
        <v>133</v>
      </c>
      <c r="AB86" s="180">
        <v>1.0</v>
      </c>
      <c r="AC86" s="181">
        <v>0.9212847222222222</v>
      </c>
      <c r="AD86" s="182" t="s">
        <v>140</v>
      </c>
      <c r="AE86" s="183" t="s">
        <v>133</v>
      </c>
      <c r="AF86" s="165" t="s">
        <v>166</v>
      </c>
      <c r="AG86" s="183">
        <v>1.21</v>
      </c>
      <c r="AH86" s="446">
        <v>23.8</v>
      </c>
      <c r="AI86" s="185">
        <v>7.5</v>
      </c>
      <c r="AJ86" s="183">
        <v>0.0</v>
      </c>
      <c r="AK86" s="186">
        <v>0.0</v>
      </c>
      <c r="AL86" s="114"/>
      <c r="AM86" s="188">
        <f>AK86+AM81</f>
        <v>1984.82</v>
      </c>
      <c r="AN86" s="189">
        <f>if(AM86&gt;AN81,AM86,AN81)</f>
        <v>2050.46</v>
      </c>
      <c r="AO86" s="189">
        <f>AM86-AN86</f>
        <v>-65.64</v>
      </c>
      <c r="AP86" s="190">
        <f>AO86/AN86</f>
        <v>-0.03201232894</v>
      </c>
      <c r="AQ86" s="191">
        <f>AK86/AI86</f>
        <v>0</v>
      </c>
      <c r="AR86" s="116"/>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row>
    <row r="87">
      <c r="A87" s="485" t="b">
        <v>0</v>
      </c>
      <c r="B87" s="128"/>
      <c r="C87" s="129"/>
      <c r="D87" s="130"/>
      <c r="E87" s="131"/>
      <c r="F87" s="132"/>
      <c r="G87" s="132"/>
      <c r="H87" s="132" t="str">
        <f>VLOOKUP(H86,VALIDATION!F:G,2,false)</f>
        <v>61fe7fb0a4eaad5dc9770837</v>
      </c>
      <c r="I87" s="133">
        <v>2.3</v>
      </c>
      <c r="J87" s="395">
        <v>1.7</v>
      </c>
      <c r="K87" s="130"/>
      <c r="L87" s="130"/>
      <c r="M87" s="130"/>
      <c r="N87" s="770" t="s">
        <v>1321</v>
      </c>
      <c r="O87" s="303">
        <v>7.0</v>
      </c>
      <c r="P87" s="304">
        <v>6.0</v>
      </c>
      <c r="Q87" s="305">
        <v>4.0</v>
      </c>
      <c r="R87" s="306">
        <v>6.0</v>
      </c>
      <c r="S87" s="307">
        <v>0.0</v>
      </c>
      <c r="T87" s="297">
        <v>2.0</v>
      </c>
      <c r="U87" s="200"/>
      <c r="V87" s="201"/>
      <c r="W87" s="202"/>
      <c r="X87" s="202"/>
      <c r="Y87" s="206">
        <v>15.0</v>
      </c>
      <c r="Z87" s="204">
        <v>40.0</v>
      </c>
      <c r="AA87" s="345" t="s">
        <v>133</v>
      </c>
      <c r="AB87" s="141">
        <v>2.0</v>
      </c>
      <c r="AC87" s="142">
        <v>0.924537037037037</v>
      </c>
      <c r="AD87" s="206" t="s">
        <v>296</v>
      </c>
      <c r="AE87" s="207" t="s">
        <v>133</v>
      </c>
      <c r="AF87" s="133" t="s">
        <v>166</v>
      </c>
      <c r="AG87" s="207">
        <v>1.07</v>
      </c>
      <c r="AH87" s="449">
        <v>35.71</v>
      </c>
      <c r="AI87" s="146"/>
      <c r="AJ87" s="144"/>
      <c r="AK87" s="147"/>
      <c r="AL87" s="114"/>
      <c r="AM87" s="211"/>
      <c r="AN87" s="132"/>
      <c r="AO87" s="132"/>
      <c r="AP87" s="149"/>
      <c r="AQ87" s="150"/>
      <c r="AR87" s="149"/>
      <c r="AS87" s="132"/>
      <c r="AT87" s="132"/>
      <c r="AU87" s="132"/>
      <c r="AV87" s="132"/>
      <c r="AW87" s="132"/>
      <c r="AX87" s="132"/>
      <c r="AY87" s="132"/>
      <c r="AZ87" s="132"/>
      <c r="BA87" s="132"/>
      <c r="BB87" s="132"/>
      <c r="BC87" s="132"/>
      <c r="BD87" s="132"/>
      <c r="BE87" s="132"/>
      <c r="BF87" s="132"/>
      <c r="BG87" s="132"/>
      <c r="BH87" s="132"/>
      <c r="BI87" s="132"/>
      <c r="BJ87" s="132"/>
      <c r="BK87" s="132"/>
      <c r="BL87" s="132"/>
      <c r="BM87" s="132"/>
      <c r="BN87" s="132"/>
      <c r="BO87" s="132"/>
      <c r="BP87" s="132"/>
    </row>
    <row r="88">
      <c r="A88" s="484" t="b">
        <v>0</v>
      </c>
      <c r="B88" s="94"/>
      <c r="C88" s="95"/>
      <c r="D88" s="96"/>
      <c r="E88" s="97"/>
      <c r="F88" s="98"/>
      <c r="G88" s="98"/>
      <c r="H88" s="98"/>
      <c r="I88" s="98"/>
      <c r="J88" s="98"/>
      <c r="K88" s="96"/>
      <c r="L88" s="96"/>
      <c r="M88" s="96"/>
      <c r="N88" s="518"/>
      <c r="O88" s="303">
        <v>7.0</v>
      </c>
      <c r="P88" s="304">
        <v>6.0</v>
      </c>
      <c r="Q88" s="305">
        <v>4.0</v>
      </c>
      <c r="R88" s="306">
        <v>6.0</v>
      </c>
      <c r="S88" s="296">
        <v>0.0</v>
      </c>
      <c r="T88" s="297">
        <v>2.0</v>
      </c>
      <c r="U88" s="200"/>
      <c r="V88" s="201"/>
      <c r="W88" s="202"/>
      <c r="X88" s="202"/>
      <c r="Y88" s="273" t="s">
        <v>738</v>
      </c>
      <c r="Z88" s="271">
        <v>40.0</v>
      </c>
      <c r="AA88" s="346" t="s">
        <v>133</v>
      </c>
      <c r="AB88" s="107">
        <v>3.0</v>
      </c>
      <c r="AC88" s="108">
        <v>0.9255439814814815</v>
      </c>
      <c r="AD88" s="273" t="s">
        <v>165</v>
      </c>
      <c r="AE88" s="274" t="s">
        <v>133</v>
      </c>
      <c r="AF88" s="99" t="s">
        <v>133</v>
      </c>
      <c r="AG88" s="274">
        <v>1.16</v>
      </c>
      <c r="AH88" s="411">
        <v>15.62</v>
      </c>
      <c r="AI88" s="112"/>
      <c r="AJ88" s="110"/>
      <c r="AK88" s="113"/>
      <c r="AL88" s="114"/>
      <c r="AM88" s="278"/>
      <c r="AN88" s="98"/>
      <c r="AO88" s="98"/>
      <c r="AP88" s="116"/>
      <c r="AQ88" s="117"/>
      <c r="AR88" s="116"/>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row>
    <row r="89">
      <c r="A89" s="485" t="b">
        <v>0</v>
      </c>
      <c r="B89" s="128"/>
      <c r="C89" s="129"/>
      <c r="D89" s="130"/>
      <c r="E89" s="131"/>
      <c r="F89" s="132"/>
      <c r="G89" s="132"/>
      <c r="H89" s="132"/>
      <c r="I89" s="132"/>
      <c r="J89" s="132"/>
      <c r="K89" s="130"/>
      <c r="L89" s="130"/>
      <c r="M89" s="130"/>
      <c r="N89" s="519"/>
      <c r="O89" s="303">
        <v>7.0</v>
      </c>
      <c r="P89" s="304">
        <v>6.0</v>
      </c>
      <c r="Q89" s="305">
        <v>4.0</v>
      </c>
      <c r="R89" s="306">
        <v>6.0</v>
      </c>
      <c r="S89" s="307">
        <v>1.0</v>
      </c>
      <c r="T89" s="308">
        <v>2.0</v>
      </c>
      <c r="U89" s="200"/>
      <c r="V89" s="201"/>
      <c r="W89" s="202"/>
      <c r="X89" s="202"/>
      <c r="Y89" s="376">
        <v>40.0</v>
      </c>
      <c r="Z89" s="377">
        <v>40.0</v>
      </c>
      <c r="AA89" s="345" t="s">
        <v>133</v>
      </c>
      <c r="AB89" s="141">
        <v>4.0</v>
      </c>
      <c r="AC89" s="142">
        <v>0.9289467592592593</v>
      </c>
      <c r="AD89" s="206" t="s">
        <v>165</v>
      </c>
      <c r="AE89" s="207" t="s">
        <v>133</v>
      </c>
      <c r="AF89" s="133" t="s">
        <v>133</v>
      </c>
      <c r="AG89" s="207">
        <v>1.24</v>
      </c>
      <c r="AH89" s="449">
        <v>10.41</v>
      </c>
      <c r="AI89" s="146"/>
      <c r="AJ89" s="144"/>
      <c r="AK89" s="147"/>
      <c r="AL89" s="114"/>
      <c r="AM89" s="211"/>
      <c r="AN89" s="132"/>
      <c r="AO89" s="132"/>
      <c r="AP89" s="149"/>
      <c r="AQ89" s="150"/>
      <c r="AR89" s="149"/>
      <c r="AS89" s="132"/>
      <c r="AT89" s="132"/>
      <c r="AU89" s="132"/>
      <c r="AV89" s="132"/>
      <c r="AW89" s="132"/>
      <c r="AX89" s="132"/>
      <c r="AY89" s="132"/>
      <c r="AZ89" s="132"/>
      <c r="BA89" s="132"/>
      <c r="BB89" s="132"/>
      <c r="BC89" s="132"/>
      <c r="BD89" s="132"/>
      <c r="BE89" s="132"/>
      <c r="BF89" s="132"/>
      <c r="BG89" s="132"/>
      <c r="BH89" s="132"/>
      <c r="BI89" s="132"/>
      <c r="BJ89" s="132"/>
      <c r="BK89" s="132"/>
      <c r="BL89" s="132"/>
      <c r="BM89" s="132"/>
      <c r="BN89" s="132"/>
      <c r="BO89" s="132"/>
      <c r="BP89" s="132"/>
    </row>
    <row r="90">
      <c r="A90" s="484" t="b">
        <v>0</v>
      </c>
      <c r="B90" s="94"/>
      <c r="C90" s="95"/>
      <c r="D90" s="96"/>
      <c r="E90" s="97"/>
      <c r="F90" s="98"/>
      <c r="G90" s="98"/>
      <c r="H90" s="98"/>
      <c r="I90" s="98"/>
      <c r="J90" s="98"/>
      <c r="K90" s="96"/>
      <c r="L90" s="96"/>
      <c r="M90" s="96"/>
      <c r="N90" s="518"/>
      <c r="O90" s="168">
        <v>7.0</v>
      </c>
      <c r="P90" s="169">
        <v>6.0</v>
      </c>
      <c r="Q90" s="294">
        <v>4.0</v>
      </c>
      <c r="R90" s="295">
        <v>6.0</v>
      </c>
      <c r="S90" s="296">
        <v>4.0</v>
      </c>
      <c r="T90" s="297">
        <v>5.0</v>
      </c>
      <c r="U90" s="200"/>
      <c r="V90" s="201"/>
      <c r="W90" s="202"/>
      <c r="X90" s="202"/>
      <c r="Y90" s="273">
        <v>30.0</v>
      </c>
      <c r="Z90" s="271">
        <v>15.0</v>
      </c>
      <c r="AA90" s="272" t="s">
        <v>133</v>
      </c>
      <c r="AB90" s="107">
        <v>5.0</v>
      </c>
      <c r="AC90" s="108">
        <v>0.9442013888888889</v>
      </c>
      <c r="AD90" s="273" t="s">
        <v>165</v>
      </c>
      <c r="AE90" s="274" t="s">
        <v>133</v>
      </c>
      <c r="AF90" s="99" t="s">
        <v>133</v>
      </c>
      <c r="AG90" s="274">
        <v>1.2</v>
      </c>
      <c r="AH90" s="411">
        <v>12.5</v>
      </c>
      <c r="AI90" s="112"/>
      <c r="AJ90" s="110"/>
      <c r="AK90" s="113"/>
      <c r="AL90" s="114"/>
      <c r="AM90" s="278"/>
      <c r="AN90" s="98"/>
      <c r="AO90" s="98"/>
      <c r="AP90" s="116"/>
      <c r="AQ90" s="117"/>
      <c r="AR90" s="116"/>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row>
    <row r="91">
      <c r="A91" s="485" t="b">
        <v>0</v>
      </c>
      <c r="B91" s="313"/>
      <c r="C91" s="314"/>
      <c r="D91" s="315"/>
      <c r="E91" s="316"/>
      <c r="F91" s="317"/>
      <c r="G91" s="317"/>
      <c r="H91" s="317"/>
      <c r="I91" s="317"/>
      <c r="J91" s="317"/>
      <c r="K91" s="315"/>
      <c r="L91" s="315"/>
      <c r="M91" s="315"/>
      <c r="N91" s="762"/>
      <c r="O91" s="221">
        <v>7.0</v>
      </c>
      <c r="P91" s="222">
        <v>6.0</v>
      </c>
      <c r="Q91" s="298">
        <v>4.0</v>
      </c>
      <c r="R91" s="299">
        <v>6.0</v>
      </c>
      <c r="S91" s="300">
        <v>4.0</v>
      </c>
      <c r="T91" s="301">
        <v>6.0</v>
      </c>
      <c r="U91" s="227"/>
      <c r="V91" s="228"/>
      <c r="W91" s="229"/>
      <c r="X91" s="229"/>
      <c r="Y91" s="342"/>
      <c r="Z91" s="323"/>
      <c r="AA91" s="324"/>
      <c r="AB91" s="343"/>
      <c r="AC91" s="326"/>
      <c r="AD91" s="322" t="s">
        <v>142</v>
      </c>
      <c r="AE91" s="327"/>
      <c r="AF91" s="328"/>
      <c r="AG91" s="327"/>
      <c r="AH91" s="444"/>
      <c r="AI91" s="384"/>
      <c r="AJ91" s="327"/>
      <c r="AK91" s="385"/>
      <c r="AL91" s="114"/>
      <c r="AM91" s="333"/>
      <c r="AN91" s="317"/>
      <c r="AO91" s="317"/>
      <c r="AP91" s="334"/>
      <c r="AQ91" s="335"/>
      <c r="AR91" s="149"/>
      <c r="AS91" s="132"/>
      <c r="AT91" s="132"/>
      <c r="AU91" s="132"/>
      <c r="AV91" s="132"/>
      <c r="AW91" s="132"/>
      <c r="AX91" s="132"/>
      <c r="AY91" s="132"/>
      <c r="AZ91" s="132"/>
      <c r="BA91" s="132"/>
      <c r="BB91" s="132"/>
      <c r="BC91" s="132"/>
      <c r="BD91" s="132"/>
      <c r="BE91" s="132"/>
      <c r="BF91" s="132"/>
      <c r="BG91" s="132"/>
      <c r="BH91" s="132"/>
      <c r="BI91" s="132"/>
      <c r="BJ91" s="132"/>
      <c r="BK91" s="132"/>
      <c r="BL91" s="132"/>
      <c r="BM91" s="132"/>
      <c r="BN91" s="132"/>
      <c r="BO91" s="132"/>
      <c r="BP91" s="132"/>
    </row>
    <row r="92">
      <c r="A92" s="484" t="b">
        <v>0</v>
      </c>
      <c r="B92" s="161">
        <v>44600.0</v>
      </c>
      <c r="C92" s="162">
        <v>0.6230555555555556</v>
      </c>
      <c r="D92" s="163" t="s">
        <v>1322</v>
      </c>
      <c r="E92" s="387" t="s">
        <v>16</v>
      </c>
      <c r="F92" s="379" t="s">
        <v>199</v>
      </c>
      <c r="G92" s="165" t="s">
        <v>38</v>
      </c>
      <c r="H92" s="165" t="s">
        <v>613</v>
      </c>
      <c r="I92" s="165" t="s">
        <v>1323</v>
      </c>
      <c r="J92" s="165" t="s">
        <v>727</v>
      </c>
      <c r="K92" s="166" t="s">
        <v>1323</v>
      </c>
      <c r="L92" s="166"/>
      <c r="M92" s="166"/>
      <c r="N92" s="746" t="s">
        <v>1324</v>
      </c>
      <c r="O92" s="254">
        <v>2.0</v>
      </c>
      <c r="P92" s="255">
        <v>6.0</v>
      </c>
      <c r="Q92" s="284">
        <v>6.0</v>
      </c>
      <c r="R92" s="285">
        <v>1.0</v>
      </c>
      <c r="S92" s="292">
        <v>4.0</v>
      </c>
      <c r="T92" s="293">
        <v>4.0</v>
      </c>
      <c r="U92" s="174"/>
      <c r="V92" s="175"/>
      <c r="W92" s="176"/>
      <c r="X92" s="176"/>
      <c r="Y92" s="182">
        <v>15.0</v>
      </c>
      <c r="Z92" s="178">
        <v>0.0</v>
      </c>
      <c r="AA92" s="179" t="s">
        <v>132</v>
      </c>
      <c r="AB92" s="180">
        <v>1.0</v>
      </c>
      <c r="AC92" s="181">
        <v>0.6138541666666667</v>
      </c>
      <c r="AD92" s="182" t="s">
        <v>140</v>
      </c>
      <c r="AE92" s="183" t="s">
        <v>132</v>
      </c>
      <c r="AF92" s="165" t="s">
        <v>133</v>
      </c>
      <c r="AG92" s="183">
        <v>2.22</v>
      </c>
      <c r="AH92" s="446">
        <v>5.0</v>
      </c>
      <c r="AI92" s="185">
        <v>10.0</v>
      </c>
      <c r="AJ92" s="183">
        <v>0.14</v>
      </c>
      <c r="AK92" s="186">
        <v>6.98</v>
      </c>
      <c r="AL92" s="187"/>
      <c r="AM92" s="188">
        <f>AK92+AM86</f>
        <v>1991.8</v>
      </c>
      <c r="AN92" s="189">
        <f>if(AM92&gt;AN86,AM92,AN86)</f>
        <v>2050.46</v>
      </c>
      <c r="AO92" s="189">
        <f>AM92-AN92</f>
        <v>-58.66</v>
      </c>
      <c r="AP92" s="190">
        <f>AO92/AN92</f>
        <v>-0.02860821474</v>
      </c>
      <c r="AQ92" s="191">
        <f>AK92/AI92</f>
        <v>0.698</v>
      </c>
      <c r="AR92" s="116"/>
      <c r="AS92" s="98"/>
      <c r="AT92" s="98"/>
      <c r="AU92" s="98"/>
      <c r="AV92" s="98"/>
      <c r="AW92" s="98"/>
      <c r="AX92" s="98"/>
      <c r="AY92" s="98"/>
      <c r="AZ92" s="98"/>
      <c r="BA92" s="98"/>
      <c r="BB92" s="98"/>
      <c r="BC92" s="98"/>
      <c r="BD92" s="98"/>
      <c r="BE92" s="98"/>
      <c r="BF92" s="98"/>
      <c r="BG92" s="98"/>
      <c r="BH92" s="98"/>
      <c r="BI92" s="98"/>
      <c r="BJ92" s="98"/>
      <c r="BK92" s="98"/>
      <c r="BL92" s="98"/>
      <c r="BM92" s="98"/>
      <c r="BN92" s="98"/>
      <c r="BO92" s="98"/>
      <c r="BP92" s="98"/>
    </row>
    <row r="93">
      <c r="A93" s="485" t="b">
        <v>0</v>
      </c>
      <c r="B93" s="128"/>
      <c r="C93" s="129"/>
      <c r="D93" s="130"/>
      <c r="E93" s="131"/>
      <c r="F93" s="132"/>
      <c r="G93" s="132"/>
      <c r="H93" s="132" t="str">
        <f>VLOOKUP(H92,VALIDATION!F:G,2,false)</f>
        <v>61fe7f84a4eaad5dc977082f</v>
      </c>
      <c r="I93" s="133">
        <v>2.3</v>
      </c>
      <c r="J93" s="395">
        <v>1.75</v>
      </c>
      <c r="K93" s="130"/>
      <c r="L93" s="130"/>
      <c r="M93" s="130"/>
      <c r="N93" s="519"/>
      <c r="O93" s="303">
        <v>2.0</v>
      </c>
      <c r="P93" s="304">
        <v>6.0</v>
      </c>
      <c r="Q93" s="305">
        <v>6.0</v>
      </c>
      <c r="R93" s="306">
        <v>1.0</v>
      </c>
      <c r="S93" s="307">
        <v>4.0</v>
      </c>
      <c r="T93" s="308">
        <v>4.0</v>
      </c>
      <c r="U93" s="200"/>
      <c r="V93" s="201"/>
      <c r="W93" s="202"/>
      <c r="X93" s="202"/>
      <c r="Y93" s="206">
        <v>40.0</v>
      </c>
      <c r="Z93" s="204">
        <v>0.0</v>
      </c>
      <c r="AA93" s="205" t="s">
        <v>132</v>
      </c>
      <c r="AB93" s="141">
        <v>2.0</v>
      </c>
      <c r="AC93" s="142">
        <v>0.614537037037037</v>
      </c>
      <c r="AD93" s="206" t="s">
        <v>296</v>
      </c>
      <c r="AE93" s="207" t="s">
        <v>132</v>
      </c>
      <c r="AF93" s="133" t="s">
        <v>133</v>
      </c>
      <c r="AG93" s="207">
        <v>2.8</v>
      </c>
      <c r="AH93" s="449">
        <v>5.0</v>
      </c>
      <c r="AI93" s="146"/>
      <c r="AJ93" s="144"/>
      <c r="AK93" s="147"/>
      <c r="AL93" s="114"/>
      <c r="AM93" s="211"/>
      <c r="AN93" s="132"/>
      <c r="AO93" s="132"/>
      <c r="AP93" s="149"/>
      <c r="AQ93" s="150"/>
      <c r="AR93" s="149"/>
      <c r="AS93" s="132"/>
      <c r="AT93" s="132"/>
      <c r="AU93" s="132"/>
      <c r="AV93" s="132"/>
      <c r="AW93" s="132"/>
      <c r="AX93" s="132"/>
      <c r="AY93" s="132"/>
      <c r="AZ93" s="132"/>
      <c r="BA93" s="132"/>
      <c r="BB93" s="132"/>
      <c r="BC93" s="132"/>
      <c r="BD93" s="132"/>
      <c r="BE93" s="132"/>
      <c r="BF93" s="132"/>
      <c r="BG93" s="132"/>
      <c r="BH93" s="132"/>
      <c r="BI93" s="132"/>
      <c r="BJ93" s="132"/>
      <c r="BK93" s="132"/>
      <c r="BL93" s="132"/>
      <c r="BM93" s="132"/>
      <c r="BN93" s="132"/>
      <c r="BO93" s="132"/>
      <c r="BP93" s="132"/>
    </row>
    <row r="94">
      <c r="A94" s="484" t="b">
        <v>0</v>
      </c>
      <c r="B94" s="94"/>
      <c r="C94" s="95"/>
      <c r="D94" s="96"/>
      <c r="E94" s="97"/>
      <c r="F94" s="98"/>
      <c r="G94" s="98"/>
      <c r="H94" s="98"/>
      <c r="I94" s="98"/>
      <c r="J94" s="98"/>
      <c r="K94" s="96"/>
      <c r="L94" s="96"/>
      <c r="M94" s="96"/>
      <c r="N94" s="518"/>
      <c r="O94" s="303">
        <v>2.0</v>
      </c>
      <c r="P94" s="304">
        <v>6.0</v>
      </c>
      <c r="Q94" s="305">
        <v>6.0</v>
      </c>
      <c r="R94" s="306">
        <v>1.0</v>
      </c>
      <c r="S94" s="307">
        <v>4.0</v>
      </c>
      <c r="T94" s="308">
        <v>4.0</v>
      </c>
      <c r="U94" s="200"/>
      <c r="V94" s="201"/>
      <c r="W94" s="202"/>
      <c r="X94" s="202"/>
      <c r="Y94" s="273">
        <v>40.0</v>
      </c>
      <c r="Z94" s="271">
        <v>30.0</v>
      </c>
      <c r="AA94" s="272" t="s">
        <v>133</v>
      </c>
      <c r="AB94" s="107">
        <v>3.0</v>
      </c>
      <c r="AC94" s="108">
        <v>0.6155092592592593</v>
      </c>
      <c r="AD94" s="273" t="s">
        <v>165</v>
      </c>
      <c r="AE94" s="274" t="s">
        <v>132</v>
      </c>
      <c r="AF94" s="99" t="s">
        <v>166</v>
      </c>
      <c r="AG94" s="274">
        <v>2.36</v>
      </c>
      <c r="AH94" s="411">
        <v>2.5</v>
      </c>
      <c r="AI94" s="112"/>
      <c r="AJ94" s="110"/>
      <c r="AK94" s="113"/>
      <c r="AL94" s="114"/>
      <c r="AM94" s="278"/>
      <c r="AN94" s="98"/>
      <c r="AO94" s="98"/>
      <c r="AP94" s="116"/>
      <c r="AQ94" s="117"/>
      <c r="AR94" s="116"/>
      <c r="AS94" s="98"/>
      <c r="AT94" s="98"/>
      <c r="AU94" s="98"/>
      <c r="AV94" s="98"/>
      <c r="AW94" s="98"/>
      <c r="AX94" s="98"/>
      <c r="AY94" s="98"/>
      <c r="AZ94" s="98"/>
      <c r="BA94" s="98"/>
      <c r="BB94" s="98"/>
      <c r="BC94" s="98"/>
      <c r="BD94" s="98"/>
      <c r="BE94" s="98"/>
      <c r="BF94" s="98"/>
      <c r="BG94" s="98"/>
      <c r="BH94" s="98"/>
      <c r="BI94" s="98"/>
      <c r="BJ94" s="98"/>
      <c r="BK94" s="98"/>
      <c r="BL94" s="98"/>
      <c r="BM94" s="98"/>
      <c r="BN94" s="98"/>
      <c r="BO94" s="98"/>
      <c r="BP94" s="98"/>
    </row>
    <row r="95">
      <c r="A95" s="485" t="b">
        <v>0</v>
      </c>
      <c r="B95" s="128"/>
      <c r="C95" s="129"/>
      <c r="D95" s="130"/>
      <c r="E95" s="131"/>
      <c r="F95" s="132"/>
      <c r="G95" s="132"/>
      <c r="H95" s="132"/>
      <c r="I95" s="132"/>
      <c r="J95" s="132"/>
      <c r="K95" s="130"/>
      <c r="L95" s="130"/>
      <c r="M95" s="130"/>
      <c r="N95" s="519"/>
      <c r="O95" s="303">
        <v>2.0</v>
      </c>
      <c r="P95" s="304">
        <v>6.0</v>
      </c>
      <c r="Q95" s="305">
        <v>6.0</v>
      </c>
      <c r="R95" s="306">
        <v>1.0</v>
      </c>
      <c r="S95" s="307">
        <v>4.0</v>
      </c>
      <c r="T95" s="308">
        <v>4.0</v>
      </c>
      <c r="U95" s="200"/>
      <c r="V95" s="201"/>
      <c r="W95" s="202"/>
      <c r="X95" s="202"/>
      <c r="Y95" s="206">
        <v>40.0</v>
      </c>
      <c r="Z95" s="204">
        <v>40.0</v>
      </c>
      <c r="AA95" s="205" t="s">
        <v>133</v>
      </c>
      <c r="AB95" s="141">
        <v>4.0</v>
      </c>
      <c r="AC95" s="142">
        <v>0.6158912037037036</v>
      </c>
      <c r="AD95" s="206" t="s">
        <v>165</v>
      </c>
      <c r="AE95" s="207" t="s">
        <v>132</v>
      </c>
      <c r="AF95" s="133" t="s">
        <v>166</v>
      </c>
      <c r="AG95" s="207">
        <v>1.88</v>
      </c>
      <c r="AH95" s="449">
        <v>2.5</v>
      </c>
      <c r="AI95" s="146"/>
      <c r="AJ95" s="144"/>
      <c r="AK95" s="147"/>
      <c r="AL95" s="114"/>
      <c r="AM95" s="211"/>
      <c r="AN95" s="132"/>
      <c r="AO95" s="132"/>
      <c r="AP95" s="149"/>
      <c r="AQ95" s="150"/>
      <c r="AR95" s="149"/>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c r="BO95" s="132"/>
      <c r="BP95" s="132"/>
    </row>
    <row r="96">
      <c r="A96" s="484" t="b">
        <v>0</v>
      </c>
      <c r="B96" s="94"/>
      <c r="C96" s="95"/>
      <c r="D96" s="96"/>
      <c r="E96" s="97"/>
      <c r="F96" s="98"/>
      <c r="G96" s="98"/>
      <c r="H96" s="98"/>
      <c r="I96" s="98"/>
      <c r="J96" s="98"/>
      <c r="K96" s="96"/>
      <c r="L96" s="96"/>
      <c r="M96" s="96"/>
      <c r="N96" s="518"/>
      <c r="O96" s="303">
        <v>2.0</v>
      </c>
      <c r="P96" s="304">
        <v>6.0</v>
      </c>
      <c r="Q96" s="305">
        <v>6.0</v>
      </c>
      <c r="R96" s="306">
        <v>1.0</v>
      </c>
      <c r="S96" s="307">
        <v>4.0</v>
      </c>
      <c r="T96" s="308">
        <v>4.0</v>
      </c>
      <c r="U96" s="200"/>
      <c r="V96" s="201"/>
      <c r="W96" s="202"/>
      <c r="X96" s="202"/>
      <c r="Y96" s="273" t="s">
        <v>738</v>
      </c>
      <c r="Z96" s="271">
        <v>40.0</v>
      </c>
      <c r="AA96" s="272" t="s">
        <v>133</v>
      </c>
      <c r="AB96" s="107">
        <v>5.0</v>
      </c>
      <c r="AC96" s="108">
        <v>0.6179629629629629</v>
      </c>
      <c r="AD96" s="273" t="s">
        <v>165</v>
      </c>
      <c r="AE96" s="274" t="s">
        <v>132</v>
      </c>
      <c r="AF96" s="99" t="s">
        <v>166</v>
      </c>
      <c r="AG96" s="274">
        <v>1.49</v>
      </c>
      <c r="AH96" s="411">
        <v>2.5</v>
      </c>
      <c r="AI96" s="112"/>
      <c r="AJ96" s="110"/>
      <c r="AK96" s="113"/>
      <c r="AL96" s="114"/>
      <c r="AM96" s="278"/>
      <c r="AN96" s="98"/>
      <c r="AO96" s="98"/>
      <c r="AP96" s="116"/>
      <c r="AQ96" s="117"/>
      <c r="AR96" s="116"/>
      <c r="AS96" s="98"/>
      <c r="AT96" s="98"/>
      <c r="AU96" s="98"/>
      <c r="AV96" s="98"/>
      <c r="AW96" s="98"/>
      <c r="AX96" s="98"/>
      <c r="AY96" s="98"/>
      <c r="AZ96" s="98"/>
      <c r="BA96" s="98"/>
      <c r="BB96" s="98"/>
      <c r="BC96" s="98"/>
      <c r="BD96" s="98"/>
      <c r="BE96" s="98"/>
      <c r="BF96" s="98"/>
      <c r="BG96" s="98"/>
      <c r="BH96" s="98"/>
      <c r="BI96" s="98"/>
      <c r="BJ96" s="98"/>
      <c r="BK96" s="98"/>
      <c r="BL96" s="98"/>
      <c r="BM96" s="98"/>
      <c r="BN96" s="98"/>
      <c r="BO96" s="98"/>
      <c r="BP96" s="98"/>
    </row>
    <row r="97">
      <c r="A97" s="485" t="b">
        <v>0</v>
      </c>
      <c r="B97" s="128"/>
      <c r="C97" s="129"/>
      <c r="D97" s="130"/>
      <c r="E97" s="131"/>
      <c r="F97" s="132"/>
      <c r="G97" s="132"/>
      <c r="H97" s="132"/>
      <c r="I97" s="132"/>
      <c r="J97" s="132"/>
      <c r="K97" s="130"/>
      <c r="L97" s="130"/>
      <c r="M97" s="130"/>
      <c r="N97" s="519"/>
      <c r="O97" s="303">
        <v>2.0</v>
      </c>
      <c r="P97" s="304">
        <v>6.0</v>
      </c>
      <c r="Q97" s="305">
        <v>6.0</v>
      </c>
      <c r="R97" s="306">
        <v>1.0</v>
      </c>
      <c r="S97" s="296">
        <v>5.0</v>
      </c>
      <c r="T97" s="297">
        <v>4.0</v>
      </c>
      <c r="U97" s="200"/>
      <c r="V97" s="201"/>
      <c r="W97" s="202"/>
      <c r="X97" s="202"/>
      <c r="Y97" s="206">
        <v>0.0</v>
      </c>
      <c r="Z97" s="204">
        <v>0.0</v>
      </c>
      <c r="AA97" s="205" t="s">
        <v>133</v>
      </c>
      <c r="AB97" s="141">
        <v>6.0</v>
      </c>
      <c r="AC97" s="142">
        <v>0.6196527777777778</v>
      </c>
      <c r="AD97" s="206" t="s">
        <v>165</v>
      </c>
      <c r="AE97" s="207" t="s">
        <v>132</v>
      </c>
      <c r="AF97" s="133" t="s">
        <v>166</v>
      </c>
      <c r="AG97" s="207">
        <v>1.17</v>
      </c>
      <c r="AH97" s="449">
        <v>2.5</v>
      </c>
      <c r="AI97" s="146"/>
      <c r="AJ97" s="144"/>
      <c r="AK97" s="147"/>
      <c r="AL97" s="114"/>
      <c r="AM97" s="211"/>
      <c r="AN97" s="132"/>
      <c r="AO97" s="132"/>
      <c r="AP97" s="149"/>
      <c r="AQ97" s="150"/>
      <c r="AR97" s="149"/>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c r="BO97" s="132"/>
      <c r="BP97" s="132"/>
    </row>
    <row r="98">
      <c r="A98" s="484" t="b">
        <v>0</v>
      </c>
      <c r="B98" s="94"/>
      <c r="C98" s="95"/>
      <c r="D98" s="96"/>
      <c r="E98" s="97"/>
      <c r="F98" s="98"/>
      <c r="G98" s="98"/>
      <c r="H98" s="98"/>
      <c r="I98" s="98"/>
      <c r="J98" s="98"/>
      <c r="K98" s="96"/>
      <c r="L98" s="96"/>
      <c r="M98" s="96"/>
      <c r="N98" s="518"/>
      <c r="O98" s="369">
        <v>2.0</v>
      </c>
      <c r="P98" s="370">
        <v>6.0</v>
      </c>
      <c r="Q98" s="196">
        <v>6.0</v>
      </c>
      <c r="R98" s="197">
        <v>1.0</v>
      </c>
      <c r="S98" s="198">
        <v>5.0</v>
      </c>
      <c r="T98" s="199">
        <v>4.0</v>
      </c>
      <c r="U98" s="200"/>
      <c r="V98" s="201"/>
      <c r="W98" s="202"/>
      <c r="X98" s="202"/>
      <c r="Y98" s="109">
        <v>15.0</v>
      </c>
      <c r="Z98" s="280">
        <v>0.0</v>
      </c>
      <c r="AA98" s="106" t="s">
        <v>132</v>
      </c>
      <c r="AB98" s="107">
        <v>7.0</v>
      </c>
      <c r="AC98" s="108">
        <v>0.6211689814814815</v>
      </c>
      <c r="AD98" s="273" t="s">
        <v>179</v>
      </c>
      <c r="AE98" s="110" t="s">
        <v>132</v>
      </c>
      <c r="AF98" s="99" t="s">
        <v>166</v>
      </c>
      <c r="AG98" s="110">
        <v>1.1</v>
      </c>
      <c r="AH98" s="427">
        <v>7.15</v>
      </c>
      <c r="AI98" s="112"/>
      <c r="AJ98" s="110"/>
      <c r="AK98" s="113"/>
      <c r="AL98" s="114"/>
      <c r="AM98" s="278"/>
      <c r="AN98" s="98"/>
      <c r="AO98" s="98"/>
      <c r="AP98" s="116"/>
      <c r="AQ98" s="117"/>
      <c r="AR98" s="116"/>
      <c r="AS98" s="98"/>
      <c r="AT98" s="98"/>
      <c r="AU98" s="98"/>
      <c r="AV98" s="98"/>
      <c r="AW98" s="98"/>
      <c r="AX98" s="98"/>
      <c r="AY98" s="98"/>
      <c r="AZ98" s="98"/>
      <c r="BA98" s="98"/>
      <c r="BB98" s="98"/>
      <c r="BC98" s="98"/>
      <c r="BD98" s="98"/>
      <c r="BE98" s="98"/>
      <c r="BF98" s="98"/>
      <c r="BG98" s="98"/>
      <c r="BH98" s="98"/>
      <c r="BI98" s="98"/>
      <c r="BJ98" s="98"/>
      <c r="BK98" s="98"/>
      <c r="BL98" s="98"/>
      <c r="BM98" s="98"/>
      <c r="BN98" s="98"/>
      <c r="BO98" s="98"/>
      <c r="BP98" s="98"/>
    </row>
    <row r="99">
      <c r="A99" s="485" t="b">
        <v>0</v>
      </c>
      <c r="B99" s="128"/>
      <c r="C99" s="129"/>
      <c r="D99" s="130"/>
      <c r="E99" s="131"/>
      <c r="F99" s="132"/>
      <c r="G99" s="132"/>
      <c r="H99" s="132"/>
      <c r="I99" s="132"/>
      <c r="J99" s="132"/>
      <c r="K99" s="130"/>
      <c r="L99" s="130"/>
      <c r="M99" s="130"/>
      <c r="N99" s="519"/>
      <c r="O99" s="369">
        <v>2.0</v>
      </c>
      <c r="P99" s="370">
        <v>6.0</v>
      </c>
      <c r="Q99" s="196">
        <v>6.0</v>
      </c>
      <c r="R99" s="197">
        <v>1.0</v>
      </c>
      <c r="S99" s="198">
        <v>6.0</v>
      </c>
      <c r="T99" s="199">
        <v>4.0</v>
      </c>
      <c r="U99" s="200"/>
      <c r="V99" s="201"/>
      <c r="W99" s="202"/>
      <c r="X99" s="202"/>
      <c r="Y99" s="143"/>
      <c r="Z99" s="367"/>
      <c r="AA99" s="140"/>
      <c r="AB99" s="420"/>
      <c r="AC99" s="421"/>
      <c r="AD99" s="206" t="s">
        <v>142</v>
      </c>
      <c r="AE99" s="144"/>
      <c r="AF99" s="133"/>
      <c r="AG99" s="144"/>
      <c r="AH99" s="430"/>
      <c r="AI99" s="146"/>
      <c r="AJ99" s="144"/>
      <c r="AK99" s="147"/>
      <c r="AL99" s="114"/>
      <c r="AM99" s="211"/>
      <c r="AN99" s="132"/>
      <c r="AO99" s="132"/>
      <c r="AP99" s="149"/>
      <c r="AQ99" s="150"/>
      <c r="AR99" s="149"/>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c r="BO99" s="132"/>
      <c r="BP99" s="132"/>
    </row>
    <row r="100">
      <c r="A100" s="614" t="b">
        <v>0</v>
      </c>
      <c r="B100" s="161">
        <v>44600.0</v>
      </c>
      <c r="C100" s="162">
        <v>0.6671296296296296</v>
      </c>
      <c r="D100" s="163" t="s">
        <v>1325</v>
      </c>
      <c r="E100" s="387" t="s">
        <v>16</v>
      </c>
      <c r="F100" s="379" t="s">
        <v>199</v>
      </c>
      <c r="G100" s="165" t="s">
        <v>36</v>
      </c>
      <c r="H100" s="165" t="s">
        <v>623</v>
      </c>
      <c r="I100" s="165" t="s">
        <v>1056</v>
      </c>
      <c r="J100" s="165" t="s">
        <v>384</v>
      </c>
      <c r="K100" s="166" t="s">
        <v>1056</v>
      </c>
      <c r="L100" s="166"/>
      <c r="M100" s="166"/>
      <c r="N100" s="764"/>
      <c r="O100" s="254">
        <v>6.0</v>
      </c>
      <c r="P100" s="255">
        <v>4.0</v>
      </c>
      <c r="Q100" s="170"/>
      <c r="R100" s="171"/>
      <c r="S100" s="172"/>
      <c r="T100" s="173"/>
      <c r="U100" s="174"/>
      <c r="V100" s="175"/>
      <c r="W100" s="176"/>
      <c r="X100" s="176"/>
      <c r="Y100" s="182">
        <v>0.0</v>
      </c>
      <c r="Z100" s="178">
        <v>0.0</v>
      </c>
      <c r="AA100" s="179" t="s">
        <v>133</v>
      </c>
      <c r="AB100" s="180">
        <v>1.0</v>
      </c>
      <c r="AC100" s="181">
        <v>0.6278819444444445</v>
      </c>
      <c r="AD100" s="182" t="s">
        <v>140</v>
      </c>
      <c r="AE100" s="183" t="s">
        <v>133</v>
      </c>
      <c r="AF100" s="165" t="s">
        <v>133</v>
      </c>
      <c r="AG100" s="183">
        <v>1.84</v>
      </c>
      <c r="AH100" s="446">
        <v>15.0</v>
      </c>
      <c r="AI100" s="185">
        <v>22.0</v>
      </c>
      <c r="AJ100" s="183">
        <v>0.0</v>
      </c>
      <c r="AK100" s="186">
        <v>-22.0</v>
      </c>
      <c r="AL100" s="187"/>
      <c r="AM100" s="188">
        <f>AK100+AM92</f>
        <v>1969.8</v>
      </c>
      <c r="AN100" s="189">
        <f>if(AM100&gt;AN92,AM100,AN92)</f>
        <v>2050.46</v>
      </c>
      <c r="AO100" s="189">
        <f>AM100-AN100</f>
        <v>-80.66</v>
      </c>
      <c r="AP100" s="190">
        <f>AO100/AN100</f>
        <v>-0.03933751451</v>
      </c>
      <c r="AQ100" s="191">
        <f>AK100/AI100</f>
        <v>-1</v>
      </c>
      <c r="AR100" s="116"/>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row>
    <row r="101">
      <c r="A101" s="616" t="b">
        <v>0</v>
      </c>
      <c r="B101" s="128"/>
      <c r="C101" s="129"/>
      <c r="D101" s="130"/>
      <c r="E101" s="131"/>
      <c r="F101" s="132"/>
      <c r="G101" s="132"/>
      <c r="H101" s="132" t="str">
        <f>VLOOKUP(H100,VALIDATION!F:G,2,false)</f>
        <v>61fe7f62a4eaad5dc977082b</v>
      </c>
      <c r="I101" s="133">
        <v>6.0</v>
      </c>
      <c r="J101" s="395">
        <v>1.2</v>
      </c>
      <c r="K101" s="130"/>
      <c r="L101" s="130"/>
      <c r="M101" s="130"/>
      <c r="N101" s="519"/>
      <c r="O101" s="168">
        <v>6.0</v>
      </c>
      <c r="P101" s="169">
        <v>4.0</v>
      </c>
      <c r="Q101" s="294">
        <v>0.0</v>
      </c>
      <c r="R101" s="295">
        <v>0.0</v>
      </c>
      <c r="S101" s="198"/>
      <c r="T101" s="199"/>
      <c r="U101" s="200"/>
      <c r="V101" s="201"/>
      <c r="W101" s="202"/>
      <c r="X101" s="202"/>
      <c r="Y101" s="206" t="s">
        <v>738</v>
      </c>
      <c r="Z101" s="204">
        <v>40.0</v>
      </c>
      <c r="AA101" s="205" t="s">
        <v>133</v>
      </c>
      <c r="AB101" s="141">
        <v>2.0</v>
      </c>
      <c r="AC101" s="142">
        <v>0.6327777777777778</v>
      </c>
      <c r="AD101" s="206" t="s">
        <v>296</v>
      </c>
      <c r="AE101" s="207" t="s">
        <v>133</v>
      </c>
      <c r="AF101" s="133" t="s">
        <v>133</v>
      </c>
      <c r="AG101" s="207">
        <v>2.4</v>
      </c>
      <c r="AH101" s="449">
        <v>2.5</v>
      </c>
      <c r="AI101" s="146"/>
      <c r="AJ101" s="144"/>
      <c r="AK101" s="147"/>
      <c r="AL101" s="114"/>
      <c r="AM101" s="211"/>
      <c r="AN101" s="132"/>
      <c r="AO101" s="132"/>
      <c r="AP101" s="149"/>
      <c r="AQ101" s="150"/>
      <c r="AR101" s="149"/>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row>
    <row r="102">
      <c r="A102" s="614" t="b">
        <v>0</v>
      </c>
      <c r="B102" s="94"/>
      <c r="C102" s="95"/>
      <c r="D102" s="96"/>
      <c r="E102" s="97"/>
      <c r="F102" s="98"/>
      <c r="G102" s="98"/>
      <c r="H102" s="98"/>
      <c r="I102" s="98"/>
      <c r="J102" s="98"/>
      <c r="K102" s="96"/>
      <c r="L102" s="96"/>
      <c r="M102" s="96"/>
      <c r="N102" s="518"/>
      <c r="O102" s="168">
        <v>6.0</v>
      </c>
      <c r="P102" s="169">
        <v>4.0</v>
      </c>
      <c r="Q102" s="294">
        <v>1.0</v>
      </c>
      <c r="R102" s="295">
        <v>0.0</v>
      </c>
      <c r="S102" s="198"/>
      <c r="T102" s="199"/>
      <c r="U102" s="200"/>
      <c r="V102" s="201"/>
      <c r="W102" s="202"/>
      <c r="X102" s="202"/>
      <c r="Y102" s="273">
        <v>0.0</v>
      </c>
      <c r="Z102" s="271">
        <v>0.0</v>
      </c>
      <c r="AA102" s="272" t="s">
        <v>132</v>
      </c>
      <c r="AB102" s="107">
        <v>3.0</v>
      </c>
      <c r="AC102" s="108">
        <v>0.634375</v>
      </c>
      <c r="AD102" s="273" t="s">
        <v>296</v>
      </c>
      <c r="AE102" s="274" t="s">
        <v>133</v>
      </c>
      <c r="AF102" s="99" t="s">
        <v>133</v>
      </c>
      <c r="AG102" s="274">
        <v>3.55</v>
      </c>
      <c r="AH102" s="411">
        <v>2.5</v>
      </c>
      <c r="AI102" s="112"/>
      <c r="AJ102" s="110"/>
      <c r="AK102" s="113"/>
      <c r="AL102" s="114"/>
      <c r="AM102" s="278"/>
      <c r="AN102" s="98"/>
      <c r="AO102" s="98"/>
      <c r="AP102" s="116"/>
      <c r="AQ102" s="117"/>
      <c r="AR102" s="116"/>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row>
    <row r="103">
      <c r="A103" s="616" t="b">
        <v>0</v>
      </c>
      <c r="B103" s="128"/>
      <c r="C103" s="129"/>
      <c r="D103" s="130"/>
      <c r="E103" s="131"/>
      <c r="F103" s="132"/>
      <c r="G103" s="132"/>
      <c r="H103" s="132"/>
      <c r="I103" s="132"/>
      <c r="J103" s="132"/>
      <c r="K103" s="130"/>
      <c r="L103" s="130"/>
      <c r="M103" s="130"/>
      <c r="N103" s="519"/>
      <c r="O103" s="168">
        <v>6.0</v>
      </c>
      <c r="P103" s="169">
        <v>4.0</v>
      </c>
      <c r="Q103" s="294">
        <v>5.0</v>
      </c>
      <c r="R103" s="295">
        <v>4.0</v>
      </c>
      <c r="S103" s="198"/>
      <c r="T103" s="199"/>
      <c r="U103" s="200"/>
      <c r="V103" s="201"/>
      <c r="W103" s="202"/>
      <c r="X103" s="202"/>
      <c r="Y103" s="206">
        <v>0.0</v>
      </c>
      <c r="Z103" s="204">
        <v>0.0</v>
      </c>
      <c r="AA103" s="205" t="s">
        <v>132</v>
      </c>
      <c r="AB103" s="141">
        <v>4.0</v>
      </c>
      <c r="AC103" s="142">
        <v>0.6645023148148148</v>
      </c>
      <c r="AD103" s="206" t="s">
        <v>296</v>
      </c>
      <c r="AE103" s="207" t="s">
        <v>133</v>
      </c>
      <c r="AF103" s="133" t="s">
        <v>133</v>
      </c>
      <c r="AG103" s="207">
        <v>10.5</v>
      </c>
      <c r="AH103" s="449">
        <v>2.0</v>
      </c>
      <c r="AI103" s="146"/>
      <c r="AJ103" s="144"/>
      <c r="AK103" s="147"/>
      <c r="AL103" s="114"/>
      <c r="AM103" s="211"/>
      <c r="AN103" s="132"/>
      <c r="AO103" s="132"/>
      <c r="AP103" s="149"/>
      <c r="AQ103" s="150"/>
      <c r="AR103" s="149"/>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c r="BO103" s="132"/>
      <c r="BP103" s="132"/>
    </row>
    <row r="104">
      <c r="A104" s="614" t="b">
        <v>0</v>
      </c>
      <c r="B104" s="215"/>
      <c r="C104" s="216"/>
      <c r="D104" s="217"/>
      <c r="E104" s="218"/>
      <c r="F104" s="219"/>
      <c r="G104" s="219"/>
      <c r="H104" s="219"/>
      <c r="I104" s="219"/>
      <c r="J104" s="219"/>
      <c r="K104" s="217"/>
      <c r="L104" s="217"/>
      <c r="M104" s="217"/>
      <c r="N104" s="520"/>
      <c r="O104" s="221">
        <v>6.0</v>
      </c>
      <c r="P104" s="222">
        <v>4.0</v>
      </c>
      <c r="Q104" s="298">
        <v>6.0</v>
      </c>
      <c r="R104" s="299">
        <v>4.0</v>
      </c>
      <c r="S104" s="225"/>
      <c r="T104" s="226"/>
      <c r="U104" s="227"/>
      <c r="V104" s="228"/>
      <c r="W104" s="229"/>
      <c r="X104" s="229"/>
      <c r="Y104" s="302"/>
      <c r="Z104" s="231"/>
      <c r="AA104" s="232"/>
      <c r="AB104" s="233"/>
      <c r="AC104" s="234"/>
      <c r="AD104" s="235" t="s">
        <v>142</v>
      </c>
      <c r="AE104" s="236"/>
      <c r="AF104" s="237"/>
      <c r="AG104" s="236"/>
      <c r="AH104" s="463"/>
      <c r="AI104" s="390"/>
      <c r="AJ104" s="236"/>
      <c r="AK104" s="391"/>
      <c r="AL104" s="242"/>
      <c r="AM104" s="243"/>
      <c r="AN104" s="219"/>
      <c r="AO104" s="219"/>
      <c r="AP104" s="244"/>
      <c r="AQ104" s="245"/>
      <c r="AR104" s="116"/>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row>
    <row r="105">
      <c r="A105" s="485" t="b">
        <v>0</v>
      </c>
      <c r="B105" s="247">
        <v>44600.0</v>
      </c>
      <c r="C105" s="248">
        <v>0.7507523148148149</v>
      </c>
      <c r="D105" s="249" t="s">
        <v>1326</v>
      </c>
      <c r="E105" s="357" t="s">
        <v>16</v>
      </c>
      <c r="F105" s="358" t="s">
        <v>199</v>
      </c>
      <c r="G105" s="358" t="s">
        <v>28</v>
      </c>
      <c r="H105" s="251" t="s">
        <v>613</v>
      </c>
      <c r="I105" s="251" t="s">
        <v>1327</v>
      </c>
      <c r="J105" s="251" t="s">
        <v>1328</v>
      </c>
      <c r="K105" s="252" t="s">
        <v>1328</v>
      </c>
      <c r="L105" s="252"/>
      <c r="M105" s="252"/>
      <c r="N105" s="759"/>
      <c r="O105" s="348">
        <v>0.0</v>
      </c>
      <c r="P105" s="349">
        <v>0.0</v>
      </c>
      <c r="Q105" s="170"/>
      <c r="R105" s="171"/>
      <c r="S105" s="172"/>
      <c r="T105" s="173"/>
      <c r="U105" s="174"/>
      <c r="V105" s="175"/>
      <c r="W105" s="176"/>
      <c r="X105" s="176"/>
      <c r="Y105" s="402">
        <v>0.0</v>
      </c>
      <c r="Z105" s="403">
        <v>0.0</v>
      </c>
      <c r="AA105" s="404" t="s">
        <v>132</v>
      </c>
      <c r="AB105" s="258">
        <v>1.0</v>
      </c>
      <c r="AC105" s="259">
        <v>0.6379282407407407</v>
      </c>
      <c r="AD105" s="260" t="s">
        <v>140</v>
      </c>
      <c r="AE105" s="261" t="s">
        <v>132</v>
      </c>
      <c r="AF105" s="251" t="s">
        <v>166</v>
      </c>
      <c r="AG105" s="261">
        <v>1.73</v>
      </c>
      <c r="AH105" s="464">
        <v>20.53</v>
      </c>
      <c r="AI105" s="263">
        <v>15.0</v>
      </c>
      <c r="AJ105" s="261">
        <v>0.16</v>
      </c>
      <c r="AK105" s="264">
        <v>7.67</v>
      </c>
      <c r="AL105" s="187"/>
      <c r="AM105" s="265">
        <f>AK105+AM100</f>
        <v>1977.47</v>
      </c>
      <c r="AN105" s="266">
        <f>if(AM105&gt;AN100,AM105,AN100)</f>
        <v>2050.46</v>
      </c>
      <c r="AO105" s="266">
        <f>AM105-AN105</f>
        <v>-72.99</v>
      </c>
      <c r="AP105" s="267">
        <f>AO105/AN105</f>
        <v>-0.03559689045</v>
      </c>
      <c r="AQ105" s="268">
        <f>AK105/AI105</f>
        <v>0.5113333333</v>
      </c>
      <c r="AR105" s="149"/>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c r="BO105" s="132"/>
      <c r="BP105" s="132"/>
    </row>
    <row r="106">
      <c r="A106" s="484" t="b">
        <v>0</v>
      </c>
      <c r="B106" s="94"/>
      <c r="C106" s="95"/>
      <c r="D106" s="96"/>
      <c r="E106" s="97"/>
      <c r="F106" s="98"/>
      <c r="G106" s="98"/>
      <c r="H106" s="98" t="str">
        <f>VLOOKUP(H105,VALIDATION!F:G,2,false)</f>
        <v>61fe7f84a4eaad5dc977082f</v>
      </c>
      <c r="I106" s="99">
        <v>1.75</v>
      </c>
      <c r="J106" s="396">
        <v>2.3</v>
      </c>
      <c r="K106" s="96"/>
      <c r="L106" s="96"/>
      <c r="M106" s="96"/>
      <c r="N106" s="518"/>
      <c r="O106" s="303">
        <v>1.0</v>
      </c>
      <c r="P106" s="304">
        <v>0.0</v>
      </c>
      <c r="Q106" s="196"/>
      <c r="R106" s="197"/>
      <c r="S106" s="198"/>
      <c r="T106" s="199"/>
      <c r="U106" s="200"/>
      <c r="V106" s="201"/>
      <c r="W106" s="202"/>
      <c r="X106" s="202"/>
      <c r="Y106" s="360">
        <v>0.0</v>
      </c>
      <c r="Z106" s="361">
        <v>0.0</v>
      </c>
      <c r="AA106" s="346" t="s">
        <v>133</v>
      </c>
      <c r="AB106" s="107">
        <v>2.0</v>
      </c>
      <c r="AC106" s="108">
        <v>0.640625</v>
      </c>
      <c r="AD106" s="273" t="s">
        <v>179</v>
      </c>
      <c r="AE106" s="274" t="s">
        <v>132</v>
      </c>
      <c r="AF106" s="99" t="s">
        <v>133</v>
      </c>
      <c r="AG106" s="274">
        <v>1.62</v>
      </c>
      <c r="AH106" s="411">
        <v>21.93</v>
      </c>
      <c r="AI106" s="112"/>
      <c r="AJ106" s="110"/>
      <c r="AK106" s="113"/>
      <c r="AL106" s="114"/>
      <c r="AM106" s="278"/>
      <c r="AN106" s="98"/>
      <c r="AO106" s="98"/>
      <c r="AP106" s="116"/>
      <c r="AQ106" s="117"/>
      <c r="AR106" s="116"/>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c r="BO106" s="98"/>
      <c r="BP106" s="98"/>
    </row>
    <row r="107">
      <c r="A107" s="485" t="b">
        <v>0</v>
      </c>
      <c r="B107" s="128"/>
      <c r="C107" s="129"/>
      <c r="D107" s="130"/>
      <c r="E107" s="131"/>
      <c r="F107" s="132"/>
      <c r="G107" s="132"/>
      <c r="H107" s="132"/>
      <c r="I107" s="132"/>
      <c r="J107" s="132"/>
      <c r="K107" s="130"/>
      <c r="L107" s="130"/>
      <c r="M107" s="130"/>
      <c r="N107" s="519"/>
      <c r="O107" s="303">
        <v>1.0</v>
      </c>
      <c r="P107" s="304">
        <v>1.0</v>
      </c>
      <c r="Q107" s="196"/>
      <c r="R107" s="197"/>
      <c r="S107" s="198"/>
      <c r="T107" s="199"/>
      <c r="U107" s="200"/>
      <c r="V107" s="201"/>
      <c r="W107" s="202"/>
      <c r="X107" s="202"/>
      <c r="Y107" s="376">
        <v>0.0</v>
      </c>
      <c r="Z107" s="377">
        <v>0.0</v>
      </c>
      <c r="AA107" s="345" t="s">
        <v>132</v>
      </c>
      <c r="AB107" s="141">
        <v>3.0</v>
      </c>
      <c r="AC107" s="142">
        <v>0.6431481481481481</v>
      </c>
      <c r="AD107" s="206" t="s">
        <v>140</v>
      </c>
      <c r="AE107" s="207" t="s">
        <v>132</v>
      </c>
      <c r="AF107" s="133" t="s">
        <v>166</v>
      </c>
      <c r="AG107" s="207">
        <v>1.72</v>
      </c>
      <c r="AH107" s="449">
        <v>13.780000000000001</v>
      </c>
      <c r="AI107" s="146"/>
      <c r="AJ107" s="144"/>
      <c r="AK107" s="147"/>
      <c r="AL107" s="114"/>
      <c r="AM107" s="211"/>
      <c r="AN107" s="132"/>
      <c r="AO107" s="132"/>
      <c r="AP107" s="149"/>
      <c r="AQ107" s="150"/>
      <c r="AR107" s="149"/>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row>
    <row r="108">
      <c r="A108" s="484" t="b">
        <v>0</v>
      </c>
      <c r="B108" s="94"/>
      <c r="C108" s="95"/>
      <c r="D108" s="96"/>
      <c r="E108" s="97"/>
      <c r="F108" s="98"/>
      <c r="G108" s="98"/>
      <c r="H108" s="98"/>
      <c r="I108" s="98"/>
      <c r="J108" s="98"/>
      <c r="K108" s="96"/>
      <c r="L108" s="96"/>
      <c r="M108" s="96"/>
      <c r="N108" s="518"/>
      <c r="O108" s="303">
        <v>2.0</v>
      </c>
      <c r="P108" s="304">
        <v>1.0</v>
      </c>
      <c r="Q108" s="196"/>
      <c r="R108" s="197"/>
      <c r="S108" s="198"/>
      <c r="T108" s="199"/>
      <c r="U108" s="200"/>
      <c r="V108" s="201"/>
      <c r="W108" s="202"/>
      <c r="X108" s="202"/>
      <c r="Y108" s="360">
        <v>0.0</v>
      </c>
      <c r="Z108" s="361">
        <v>0.0</v>
      </c>
      <c r="AA108" s="346" t="s">
        <v>133</v>
      </c>
      <c r="AB108" s="107">
        <v>4.0</v>
      </c>
      <c r="AC108" s="108">
        <v>0.6449305555555556</v>
      </c>
      <c r="AD108" s="273" t="s">
        <v>179</v>
      </c>
      <c r="AE108" s="274" t="s">
        <v>132</v>
      </c>
      <c r="AF108" s="99" t="s">
        <v>133</v>
      </c>
      <c r="AG108" s="274">
        <v>1.57</v>
      </c>
      <c r="AH108" s="411">
        <v>15.09</v>
      </c>
      <c r="AI108" s="112"/>
      <c r="AJ108" s="110"/>
      <c r="AK108" s="113"/>
      <c r="AL108" s="114"/>
      <c r="AM108" s="278"/>
      <c r="AN108" s="98"/>
      <c r="AO108" s="98"/>
      <c r="AP108" s="116"/>
      <c r="AQ108" s="117"/>
      <c r="AR108" s="116"/>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c r="BO108" s="98"/>
      <c r="BP108" s="98"/>
    </row>
    <row r="109">
      <c r="A109" s="485" t="b">
        <v>0</v>
      </c>
      <c r="B109" s="128"/>
      <c r="C109" s="129"/>
      <c r="D109" s="782"/>
      <c r="E109" s="131"/>
      <c r="F109" s="132"/>
      <c r="G109" s="132"/>
      <c r="H109" s="132"/>
      <c r="I109" s="132"/>
      <c r="J109" s="132"/>
      <c r="K109" s="130"/>
      <c r="L109" s="130"/>
      <c r="M109" s="130"/>
      <c r="N109" s="519"/>
      <c r="O109" s="303">
        <v>2.0</v>
      </c>
      <c r="P109" s="304">
        <v>2.0</v>
      </c>
      <c r="Q109" s="196"/>
      <c r="R109" s="197"/>
      <c r="S109" s="198"/>
      <c r="T109" s="199"/>
      <c r="U109" s="200"/>
      <c r="V109" s="201"/>
      <c r="W109" s="202"/>
      <c r="X109" s="202"/>
      <c r="Y109" s="376">
        <v>0.0</v>
      </c>
      <c r="Z109" s="377">
        <v>0.0</v>
      </c>
      <c r="AA109" s="345" t="s">
        <v>132</v>
      </c>
      <c r="AB109" s="141">
        <v>5.0</v>
      </c>
      <c r="AC109" s="142">
        <v>0.6486921296296296</v>
      </c>
      <c r="AD109" s="206" t="s">
        <v>140</v>
      </c>
      <c r="AE109" s="207" t="s">
        <v>132</v>
      </c>
      <c r="AF109" s="133" t="s">
        <v>166</v>
      </c>
      <c r="AG109" s="207">
        <v>1.69</v>
      </c>
      <c r="AH109" s="430">
        <v>21.52</v>
      </c>
      <c r="AI109" s="146"/>
      <c r="AJ109" s="144"/>
      <c r="AK109" s="147"/>
      <c r="AL109" s="114"/>
      <c r="AM109" s="211"/>
      <c r="AN109" s="132"/>
      <c r="AO109" s="132"/>
      <c r="AP109" s="149"/>
      <c r="AQ109" s="150"/>
      <c r="AR109" s="149"/>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c r="BO109" s="132"/>
      <c r="BP109" s="132"/>
    </row>
    <row r="110">
      <c r="A110" s="484" t="b">
        <v>0</v>
      </c>
      <c r="B110" s="94"/>
      <c r="C110" s="95"/>
      <c r="D110" s="96"/>
      <c r="E110" s="97"/>
      <c r="F110" s="98"/>
      <c r="G110" s="98"/>
      <c r="H110" s="98"/>
      <c r="I110" s="98"/>
      <c r="J110" s="98"/>
      <c r="K110" s="96"/>
      <c r="L110" s="96"/>
      <c r="M110" s="96"/>
      <c r="N110" s="518"/>
      <c r="O110" s="303">
        <v>2.0</v>
      </c>
      <c r="P110" s="304">
        <v>2.0</v>
      </c>
      <c r="Q110" s="196"/>
      <c r="R110" s="197"/>
      <c r="S110" s="198"/>
      <c r="T110" s="199"/>
      <c r="U110" s="200"/>
      <c r="V110" s="201"/>
      <c r="W110" s="202"/>
      <c r="X110" s="202"/>
      <c r="Y110" s="360">
        <v>30.0</v>
      </c>
      <c r="Z110" s="361">
        <v>40.0</v>
      </c>
      <c r="AA110" s="346" t="s">
        <v>132</v>
      </c>
      <c r="AB110" s="107">
        <v>6.0</v>
      </c>
      <c r="AC110" s="108">
        <v>0.6508101851851852</v>
      </c>
      <c r="AD110" s="273" t="s">
        <v>165</v>
      </c>
      <c r="AE110" s="274" t="s">
        <v>132</v>
      </c>
      <c r="AF110" s="99" t="s">
        <v>133</v>
      </c>
      <c r="AG110" s="274">
        <v>1.92</v>
      </c>
      <c r="AH110" s="411">
        <v>5.43</v>
      </c>
      <c r="AI110" s="112"/>
      <c r="AJ110" s="110"/>
      <c r="AK110" s="113"/>
      <c r="AL110" s="114"/>
      <c r="AM110" s="278"/>
      <c r="AN110" s="98"/>
      <c r="AO110" s="98"/>
      <c r="AP110" s="116"/>
      <c r="AQ110" s="117"/>
      <c r="AR110" s="116"/>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row>
    <row r="111">
      <c r="A111" s="485" t="b">
        <v>0</v>
      </c>
      <c r="B111" s="128"/>
      <c r="C111" s="129"/>
      <c r="D111" s="130"/>
      <c r="E111" s="131"/>
      <c r="F111" s="132"/>
      <c r="G111" s="132"/>
      <c r="H111" s="132"/>
      <c r="I111" s="132"/>
      <c r="J111" s="132"/>
      <c r="K111" s="130"/>
      <c r="L111" s="130"/>
      <c r="M111" s="130"/>
      <c r="N111" s="519"/>
      <c r="O111" s="303">
        <v>2.0</v>
      </c>
      <c r="P111" s="304">
        <v>3.0</v>
      </c>
      <c r="Q111" s="196"/>
      <c r="R111" s="197"/>
      <c r="S111" s="198"/>
      <c r="T111" s="199"/>
      <c r="U111" s="200"/>
      <c r="V111" s="201"/>
      <c r="W111" s="202"/>
      <c r="X111" s="202"/>
      <c r="Y111" s="376">
        <v>0.0</v>
      </c>
      <c r="Z111" s="377">
        <v>0.0</v>
      </c>
      <c r="AA111" s="345" t="s">
        <v>133</v>
      </c>
      <c r="AB111" s="141">
        <v>7.0</v>
      </c>
      <c r="AC111" s="142">
        <v>0.651261574074074</v>
      </c>
      <c r="AD111" s="206" t="s">
        <v>165</v>
      </c>
      <c r="AE111" s="207" t="s">
        <v>132</v>
      </c>
      <c r="AF111" s="133" t="s">
        <v>133</v>
      </c>
      <c r="AG111" s="207">
        <v>2.3</v>
      </c>
      <c r="AH111" s="449">
        <v>3.84</v>
      </c>
      <c r="AI111" s="146"/>
      <c r="AJ111" s="144"/>
      <c r="AK111" s="147"/>
      <c r="AL111" s="114"/>
      <c r="AM111" s="211"/>
      <c r="AN111" s="132"/>
      <c r="AO111" s="132"/>
      <c r="AP111" s="149"/>
      <c r="AQ111" s="150"/>
      <c r="AR111" s="149"/>
      <c r="AS111" s="132"/>
      <c r="AT111" s="132"/>
      <c r="AU111" s="132"/>
      <c r="AV111" s="132"/>
      <c r="AW111" s="132"/>
      <c r="AX111" s="132"/>
      <c r="AY111" s="132"/>
      <c r="AZ111" s="132"/>
      <c r="BA111" s="132"/>
      <c r="BB111" s="132"/>
      <c r="BC111" s="132"/>
      <c r="BD111" s="132"/>
      <c r="BE111" s="132"/>
      <c r="BF111" s="132"/>
      <c r="BG111" s="132"/>
      <c r="BH111" s="132"/>
      <c r="BI111" s="132"/>
      <c r="BJ111" s="132"/>
      <c r="BK111" s="132"/>
      <c r="BL111" s="132"/>
      <c r="BM111" s="132"/>
      <c r="BN111" s="132"/>
      <c r="BO111" s="132"/>
      <c r="BP111" s="132"/>
    </row>
    <row r="112">
      <c r="A112" s="484" t="b">
        <v>0</v>
      </c>
      <c r="B112" s="94"/>
      <c r="C112" s="95"/>
      <c r="D112" s="96"/>
      <c r="E112" s="97"/>
      <c r="F112" s="98"/>
      <c r="G112" s="98"/>
      <c r="H112" s="98"/>
      <c r="I112" s="98"/>
      <c r="J112" s="98"/>
      <c r="K112" s="96"/>
      <c r="L112" s="96"/>
      <c r="M112" s="96"/>
      <c r="N112" s="518"/>
      <c r="O112" s="303">
        <v>4.0</v>
      </c>
      <c r="P112" s="304">
        <v>6.0</v>
      </c>
      <c r="Q112" s="305">
        <v>1.0</v>
      </c>
      <c r="R112" s="306">
        <v>1.0</v>
      </c>
      <c r="S112" s="198"/>
      <c r="T112" s="199"/>
      <c r="U112" s="200"/>
      <c r="V112" s="201"/>
      <c r="W112" s="202"/>
      <c r="X112" s="202"/>
      <c r="Y112" s="360">
        <v>15.0</v>
      </c>
      <c r="Z112" s="361">
        <v>40.0</v>
      </c>
      <c r="AA112" s="346" t="s">
        <v>132</v>
      </c>
      <c r="AB112" s="107">
        <v>8.0</v>
      </c>
      <c r="AC112" s="108">
        <v>0.690787037037037</v>
      </c>
      <c r="AD112" s="273" t="s">
        <v>165</v>
      </c>
      <c r="AE112" s="274" t="s">
        <v>132</v>
      </c>
      <c r="AF112" s="99" t="s">
        <v>133</v>
      </c>
      <c r="AG112" s="274">
        <v>6.4</v>
      </c>
      <c r="AH112" s="411">
        <v>1.0</v>
      </c>
      <c r="AI112" s="112"/>
      <c r="AJ112" s="110"/>
      <c r="AK112" s="113"/>
      <c r="AL112" s="114"/>
      <c r="AM112" s="278"/>
      <c r="AN112" s="98"/>
      <c r="AO112" s="98"/>
      <c r="AP112" s="116"/>
      <c r="AQ112" s="117"/>
      <c r="AR112" s="116"/>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row>
    <row r="113">
      <c r="A113" s="485" t="b">
        <v>0</v>
      </c>
      <c r="B113" s="128"/>
      <c r="C113" s="129"/>
      <c r="D113" s="130"/>
      <c r="E113" s="131"/>
      <c r="F113" s="132"/>
      <c r="G113" s="132"/>
      <c r="H113" s="132"/>
      <c r="I113" s="132"/>
      <c r="J113" s="132"/>
      <c r="K113" s="130"/>
      <c r="L113" s="130"/>
      <c r="M113" s="130"/>
      <c r="N113" s="519"/>
      <c r="O113" s="168">
        <v>4.0</v>
      </c>
      <c r="P113" s="169">
        <v>6.0</v>
      </c>
      <c r="Q113" s="294">
        <v>6.0</v>
      </c>
      <c r="R113" s="295">
        <v>2.0</v>
      </c>
      <c r="S113" s="296">
        <v>1.0</v>
      </c>
      <c r="T113" s="297">
        <v>4.0</v>
      </c>
      <c r="U113" s="200"/>
      <c r="V113" s="201"/>
      <c r="W113" s="202"/>
      <c r="X113" s="202"/>
      <c r="Y113" s="206">
        <v>0.0</v>
      </c>
      <c r="Z113" s="204">
        <v>0.0</v>
      </c>
      <c r="AA113" s="205" t="s">
        <v>133</v>
      </c>
      <c r="AB113" s="141">
        <v>9.0</v>
      </c>
      <c r="AC113" s="142">
        <v>0.7334953703703704</v>
      </c>
      <c r="AD113" s="206" t="s">
        <v>179</v>
      </c>
      <c r="AE113" s="207" t="s">
        <v>132</v>
      </c>
      <c r="AF113" s="133" t="s">
        <v>133</v>
      </c>
      <c r="AG113" s="207">
        <v>15.0</v>
      </c>
      <c r="AH113" s="449">
        <v>0.71</v>
      </c>
      <c r="AI113" s="146"/>
      <c r="AJ113" s="144"/>
      <c r="AK113" s="147"/>
      <c r="AL113" s="114"/>
      <c r="AM113" s="211"/>
      <c r="AN113" s="132"/>
      <c r="AO113" s="132"/>
      <c r="AP113" s="149"/>
      <c r="AQ113" s="150"/>
      <c r="AR113" s="149"/>
      <c r="AS113" s="132"/>
      <c r="AT113" s="132"/>
      <c r="AU113" s="132"/>
      <c r="AV113" s="132"/>
      <c r="AW113" s="132"/>
      <c r="AX113" s="132"/>
      <c r="AY113" s="132"/>
      <c r="AZ113" s="132"/>
      <c r="BA113" s="132"/>
      <c r="BB113" s="132"/>
      <c r="BC113" s="132"/>
      <c r="BD113" s="132"/>
      <c r="BE113" s="132"/>
      <c r="BF113" s="132"/>
      <c r="BG113" s="132"/>
      <c r="BH113" s="132"/>
      <c r="BI113" s="132"/>
      <c r="BJ113" s="132"/>
      <c r="BK113" s="132"/>
      <c r="BL113" s="132"/>
      <c r="BM113" s="132"/>
      <c r="BN113" s="132"/>
      <c r="BO113" s="132"/>
      <c r="BP113" s="132"/>
    </row>
    <row r="114">
      <c r="A114" s="484" t="b">
        <v>0</v>
      </c>
      <c r="B114" s="215"/>
      <c r="C114" s="216"/>
      <c r="D114" s="217"/>
      <c r="E114" s="218"/>
      <c r="F114" s="219"/>
      <c r="G114" s="219"/>
      <c r="H114" s="219"/>
      <c r="I114" s="219"/>
      <c r="J114" s="219"/>
      <c r="K114" s="217"/>
      <c r="L114" s="217"/>
      <c r="M114" s="217"/>
      <c r="N114" s="520"/>
      <c r="O114" s="221">
        <v>4.0</v>
      </c>
      <c r="P114" s="222">
        <v>6.0</v>
      </c>
      <c r="Q114" s="298">
        <v>6.0</v>
      </c>
      <c r="R114" s="299">
        <v>2.0</v>
      </c>
      <c r="S114" s="300">
        <v>4.0</v>
      </c>
      <c r="T114" s="301">
        <v>6.0</v>
      </c>
      <c r="U114" s="227"/>
      <c r="V114" s="228"/>
      <c r="W114" s="229"/>
      <c r="X114" s="229"/>
      <c r="Y114" s="302"/>
      <c r="Z114" s="231"/>
      <c r="AA114" s="232"/>
      <c r="AB114" s="233"/>
      <c r="AC114" s="234"/>
      <c r="AD114" s="235" t="s">
        <v>142</v>
      </c>
      <c r="AE114" s="236"/>
      <c r="AF114" s="237"/>
      <c r="AG114" s="236"/>
      <c r="AH114" s="463"/>
      <c r="AI114" s="390"/>
      <c r="AJ114" s="236"/>
      <c r="AK114" s="391"/>
      <c r="AL114" s="242"/>
      <c r="AM114" s="243"/>
      <c r="AN114" s="219"/>
      <c r="AO114" s="219"/>
      <c r="AP114" s="244"/>
      <c r="AQ114" s="245"/>
      <c r="AR114" s="116"/>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row>
    <row r="115">
      <c r="A115" s="485" t="b">
        <v>0</v>
      </c>
      <c r="B115" s="247">
        <v>44600.0</v>
      </c>
      <c r="C115" s="248">
        <v>0.8890046296296297</v>
      </c>
      <c r="D115" s="249" t="s">
        <v>1329</v>
      </c>
      <c r="E115" s="357" t="s">
        <v>16</v>
      </c>
      <c r="F115" s="358" t="s">
        <v>199</v>
      </c>
      <c r="G115" s="251" t="s">
        <v>36</v>
      </c>
      <c r="H115" s="251" t="s">
        <v>623</v>
      </c>
      <c r="I115" s="251" t="s">
        <v>1129</v>
      </c>
      <c r="J115" s="251" t="s">
        <v>1111</v>
      </c>
      <c r="K115" s="252" t="s">
        <v>1129</v>
      </c>
      <c r="L115" s="252"/>
      <c r="M115" s="252"/>
      <c r="N115" s="752" t="s">
        <v>1330</v>
      </c>
      <c r="O115" s="254">
        <v>7.0</v>
      </c>
      <c r="P115" s="255">
        <v>5.0</v>
      </c>
      <c r="Q115" s="284">
        <v>6.0</v>
      </c>
      <c r="R115" s="285">
        <v>7.0</v>
      </c>
      <c r="S115" s="292">
        <v>0.0</v>
      </c>
      <c r="T115" s="293">
        <v>0.0</v>
      </c>
      <c r="U115" s="174"/>
      <c r="V115" s="175"/>
      <c r="W115" s="176"/>
      <c r="X115" s="176"/>
      <c r="Y115" s="260">
        <v>0.0</v>
      </c>
      <c r="Z115" s="256">
        <v>0.0</v>
      </c>
      <c r="AA115" s="257" t="s">
        <v>133</v>
      </c>
      <c r="AB115" s="258">
        <v>1.0</v>
      </c>
      <c r="AC115" s="259">
        <v>0.8590625</v>
      </c>
      <c r="AD115" s="260" t="s">
        <v>140</v>
      </c>
      <c r="AE115" s="261" t="s">
        <v>132</v>
      </c>
      <c r="AF115" s="251" t="s">
        <v>133</v>
      </c>
      <c r="AG115" s="261">
        <v>1.67</v>
      </c>
      <c r="AH115" s="464">
        <v>15.0</v>
      </c>
      <c r="AI115" s="263">
        <v>15.0</v>
      </c>
      <c r="AJ115" s="261">
        <v>0.2</v>
      </c>
      <c r="AK115" s="264">
        <v>9.85</v>
      </c>
      <c r="AL115" s="187"/>
      <c r="AM115" s="265">
        <f>AK115+AM105</f>
        <v>1987.32</v>
      </c>
      <c r="AN115" s="266">
        <f>if(AM115&gt;AN105,AM115,AN105)</f>
        <v>2050.46</v>
      </c>
      <c r="AO115" s="266">
        <f>AM115-AN115</f>
        <v>-63.14</v>
      </c>
      <c r="AP115" s="267">
        <f>AO115/AN115</f>
        <v>-0.03079309033</v>
      </c>
      <c r="AQ115" s="268">
        <f>AK115/AI115</f>
        <v>0.6566666667</v>
      </c>
      <c r="AR115" s="149"/>
      <c r="AS115" s="132"/>
      <c r="AT115" s="132"/>
      <c r="AU115" s="132"/>
      <c r="AV115" s="132"/>
      <c r="AW115" s="132"/>
      <c r="AX115" s="132"/>
      <c r="AY115" s="132"/>
      <c r="AZ115" s="132"/>
      <c r="BA115" s="132"/>
      <c r="BB115" s="132"/>
      <c r="BC115" s="132"/>
      <c r="BD115" s="132"/>
      <c r="BE115" s="132"/>
      <c r="BF115" s="132"/>
      <c r="BG115" s="132"/>
      <c r="BH115" s="132"/>
      <c r="BI115" s="132"/>
      <c r="BJ115" s="132"/>
      <c r="BK115" s="132"/>
      <c r="BL115" s="132"/>
      <c r="BM115" s="132"/>
      <c r="BN115" s="132"/>
      <c r="BO115" s="132"/>
      <c r="BP115" s="132"/>
    </row>
    <row r="116">
      <c r="A116" s="484" t="b">
        <v>0</v>
      </c>
      <c r="B116" s="215"/>
      <c r="C116" s="216"/>
      <c r="D116" s="217"/>
      <c r="E116" s="218"/>
      <c r="F116" s="219"/>
      <c r="G116" s="219"/>
      <c r="H116" s="98" t="str">
        <f>VLOOKUP(H115,VALIDATION!F:G,2,false)</f>
        <v>61fe7f62a4eaad5dc977082b</v>
      </c>
      <c r="I116" s="237">
        <v>1.25</v>
      </c>
      <c r="J116" s="417">
        <v>5.0</v>
      </c>
      <c r="K116" s="217"/>
      <c r="L116" s="217"/>
      <c r="M116" s="217"/>
      <c r="N116" s="520"/>
      <c r="O116" s="221">
        <v>7.0</v>
      </c>
      <c r="P116" s="222">
        <v>5.0</v>
      </c>
      <c r="Q116" s="298">
        <v>6.0</v>
      </c>
      <c r="R116" s="299">
        <v>7.0</v>
      </c>
      <c r="S116" s="300">
        <v>6.0</v>
      </c>
      <c r="T116" s="301">
        <v>4.0</v>
      </c>
      <c r="U116" s="227"/>
      <c r="V116" s="228"/>
      <c r="W116" s="229"/>
      <c r="X116" s="229"/>
      <c r="Y116" s="235"/>
      <c r="Z116" s="482"/>
      <c r="AA116" s="479"/>
      <c r="AB116" s="233"/>
      <c r="AC116" s="234"/>
      <c r="AD116" s="235" t="s">
        <v>142</v>
      </c>
      <c r="AE116" s="240"/>
      <c r="AF116" s="237"/>
      <c r="AG116" s="240"/>
      <c r="AH116" s="488"/>
      <c r="AI116" s="390"/>
      <c r="AJ116" s="236"/>
      <c r="AK116" s="391"/>
      <c r="AL116" s="242"/>
      <c r="AM116" s="243"/>
      <c r="AN116" s="219"/>
      <c r="AO116" s="219"/>
      <c r="AP116" s="244"/>
      <c r="AQ116" s="245"/>
      <c r="AR116" s="116"/>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row>
    <row r="117">
      <c r="A117" s="485" t="b">
        <v>0</v>
      </c>
      <c r="B117" s="247">
        <v>44600.0</v>
      </c>
      <c r="C117" s="248">
        <v>0.9890393518518519</v>
      </c>
      <c r="D117" s="249" t="s">
        <v>1331</v>
      </c>
      <c r="E117" s="357" t="s">
        <v>16</v>
      </c>
      <c r="F117" s="358" t="s">
        <v>199</v>
      </c>
      <c r="G117" s="415"/>
      <c r="H117" s="251" t="s">
        <v>994</v>
      </c>
      <c r="I117" s="251" t="s">
        <v>1332</v>
      </c>
      <c r="J117" s="251" t="s">
        <v>1333</v>
      </c>
      <c r="K117" s="130" t="s">
        <v>1333</v>
      </c>
      <c r="L117" s="130"/>
      <c r="M117" s="130"/>
      <c r="N117" s="759"/>
      <c r="O117" s="254">
        <v>4.0</v>
      </c>
      <c r="P117" s="255">
        <v>6.0</v>
      </c>
      <c r="Q117" s="284">
        <v>1.0</v>
      </c>
      <c r="R117" s="285">
        <v>0.0</v>
      </c>
      <c r="S117" s="172"/>
      <c r="T117" s="173"/>
      <c r="U117" s="174"/>
      <c r="V117" s="175"/>
      <c r="W117" s="176"/>
      <c r="X117" s="176"/>
      <c r="Y117" s="260">
        <v>0.0</v>
      </c>
      <c r="Z117" s="256">
        <v>0.0</v>
      </c>
      <c r="AA117" s="257" t="s">
        <v>133</v>
      </c>
      <c r="AB117" s="258">
        <v>1.0</v>
      </c>
      <c r="AC117" s="259">
        <v>1.0875347222222222</v>
      </c>
      <c r="AD117" s="260" t="s">
        <v>140</v>
      </c>
      <c r="AE117" s="261" t="s">
        <v>133</v>
      </c>
      <c r="AF117" s="251" t="s">
        <v>166</v>
      </c>
      <c r="AG117" s="261">
        <v>1.34</v>
      </c>
      <c r="AH117" s="464">
        <v>14.7</v>
      </c>
      <c r="AI117" s="263">
        <v>7.5</v>
      </c>
      <c r="AJ117" s="261">
        <v>0.0</v>
      </c>
      <c r="AK117" s="264">
        <v>-5.0</v>
      </c>
      <c r="AL117" s="187"/>
      <c r="AM117" s="265">
        <f>AK117+AM115</f>
        <v>1982.32</v>
      </c>
      <c r="AN117" s="266">
        <f>if(AM117&gt;AN115,AM117,AN115)</f>
        <v>2050.46</v>
      </c>
      <c r="AO117" s="266">
        <f>AM117-AN117</f>
        <v>-68.14</v>
      </c>
      <c r="AP117" s="267">
        <f>AO117/AN117</f>
        <v>-0.03323156755</v>
      </c>
      <c r="AQ117" s="268">
        <f>AK117/AI117</f>
        <v>-0.6666666667</v>
      </c>
      <c r="AR117" s="149"/>
      <c r="AS117" s="132"/>
      <c r="AT117" s="132"/>
      <c r="AU117" s="132"/>
      <c r="AV117" s="132"/>
      <c r="AW117" s="132"/>
      <c r="AX117" s="132"/>
      <c r="AY117" s="132"/>
      <c r="AZ117" s="132"/>
      <c r="BA117" s="132"/>
      <c r="BB117" s="132"/>
      <c r="BC117" s="132"/>
      <c r="BD117" s="132"/>
      <c r="BE117" s="132"/>
      <c r="BF117" s="132"/>
      <c r="BG117" s="132"/>
      <c r="BH117" s="132"/>
      <c r="BI117" s="132"/>
      <c r="BJ117" s="132"/>
      <c r="BK117" s="132"/>
      <c r="BL117" s="132"/>
      <c r="BM117" s="132"/>
      <c r="BN117" s="132"/>
      <c r="BO117" s="132"/>
      <c r="BP117" s="132"/>
    </row>
    <row r="118">
      <c r="A118" s="484" t="b">
        <v>0</v>
      </c>
      <c r="B118" s="94"/>
      <c r="C118" s="95"/>
      <c r="D118" s="96"/>
      <c r="E118" s="97"/>
      <c r="F118" s="98"/>
      <c r="G118" s="98"/>
      <c r="H118" s="98" t="str">
        <f>VLOOKUP(H117,VALIDATION!F:G,2,false)</f>
        <v>61fe7fb0a4eaad5dc9770837</v>
      </c>
      <c r="I118" s="99">
        <v>1.6</v>
      </c>
      <c r="J118" s="99">
        <v>2.6</v>
      </c>
      <c r="K118" s="96"/>
      <c r="L118" s="96"/>
      <c r="M118" s="96"/>
      <c r="N118" s="518"/>
      <c r="O118" s="168">
        <v>4.0</v>
      </c>
      <c r="P118" s="169">
        <v>6.0</v>
      </c>
      <c r="Q118" s="294">
        <v>1.0</v>
      </c>
      <c r="R118" s="295">
        <v>2.0</v>
      </c>
      <c r="S118" s="198"/>
      <c r="T118" s="199"/>
      <c r="U118" s="200"/>
      <c r="V118" s="201"/>
      <c r="W118" s="202"/>
      <c r="X118" s="202"/>
      <c r="Y118" s="273">
        <v>0.0</v>
      </c>
      <c r="Z118" s="271">
        <v>0.0</v>
      </c>
      <c r="AA118" s="272" t="s">
        <v>133</v>
      </c>
      <c r="AB118" s="107">
        <v>2.0</v>
      </c>
      <c r="AC118" s="108">
        <v>0.9680902777777778</v>
      </c>
      <c r="AD118" s="273" t="s">
        <v>296</v>
      </c>
      <c r="AE118" s="274" t="s">
        <v>133</v>
      </c>
      <c r="AF118" s="99" t="s">
        <v>166</v>
      </c>
      <c r="AG118" s="274">
        <v>1.08</v>
      </c>
      <c r="AH118" s="411">
        <v>31.24</v>
      </c>
      <c r="AI118" s="112"/>
      <c r="AJ118" s="110"/>
      <c r="AK118" s="113"/>
      <c r="AL118" s="114"/>
      <c r="AM118" s="278"/>
      <c r="AN118" s="98"/>
      <c r="AO118" s="98"/>
      <c r="AP118" s="116"/>
      <c r="AQ118" s="117"/>
      <c r="AR118" s="116"/>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row>
    <row r="119">
      <c r="A119" s="485" t="b">
        <v>0</v>
      </c>
      <c r="B119" s="128"/>
      <c r="C119" s="129"/>
      <c r="D119" s="130"/>
      <c r="E119" s="131"/>
      <c r="F119" s="132"/>
      <c r="G119" s="132"/>
      <c r="H119" s="132"/>
      <c r="I119" s="132"/>
      <c r="J119" s="132"/>
      <c r="K119" s="130"/>
      <c r="L119" s="130"/>
      <c r="M119" s="130"/>
      <c r="N119" s="519"/>
      <c r="O119" s="168">
        <v>4.0</v>
      </c>
      <c r="P119" s="169">
        <v>6.0</v>
      </c>
      <c r="Q119" s="294">
        <v>3.0</v>
      </c>
      <c r="R119" s="295">
        <v>5.0</v>
      </c>
      <c r="S119" s="198"/>
      <c r="T119" s="199"/>
      <c r="U119" s="200"/>
      <c r="V119" s="201"/>
      <c r="W119" s="202"/>
      <c r="X119" s="202"/>
      <c r="Y119" s="206">
        <v>0.0</v>
      </c>
      <c r="Z119" s="204">
        <v>0.0</v>
      </c>
      <c r="AA119" s="205" t="s">
        <v>132</v>
      </c>
      <c r="AB119" s="141">
        <v>3.0</v>
      </c>
      <c r="AC119" s="142">
        <v>0.9875462962962963</v>
      </c>
      <c r="AD119" s="206" t="s">
        <v>165</v>
      </c>
      <c r="AE119" s="207" t="s">
        <v>133</v>
      </c>
      <c r="AF119" s="133" t="s">
        <v>133</v>
      </c>
      <c r="AG119" s="207">
        <v>1.12</v>
      </c>
      <c r="AH119" s="449">
        <v>20.83</v>
      </c>
      <c r="AI119" s="146"/>
      <c r="AJ119" s="144"/>
      <c r="AK119" s="147"/>
      <c r="AL119" s="114"/>
      <c r="AM119" s="211"/>
      <c r="AN119" s="132"/>
      <c r="AO119" s="132"/>
      <c r="AP119" s="149"/>
      <c r="AQ119" s="150"/>
      <c r="AR119" s="149"/>
      <c r="AS119" s="132"/>
      <c r="AT119" s="132"/>
      <c r="AU119" s="132"/>
      <c r="AV119" s="132"/>
      <c r="AW119" s="132"/>
      <c r="AX119" s="132"/>
      <c r="AY119" s="132"/>
      <c r="AZ119" s="132"/>
      <c r="BA119" s="132"/>
      <c r="BB119" s="132"/>
      <c r="BC119" s="132"/>
      <c r="BD119" s="132"/>
      <c r="BE119" s="132"/>
      <c r="BF119" s="132"/>
      <c r="BG119" s="132"/>
      <c r="BH119" s="132"/>
      <c r="BI119" s="132"/>
      <c r="BJ119" s="132"/>
      <c r="BK119" s="132"/>
      <c r="BL119" s="132"/>
      <c r="BM119" s="132"/>
      <c r="BN119" s="132"/>
      <c r="BO119" s="132"/>
      <c r="BP119" s="132"/>
    </row>
    <row r="120">
      <c r="A120" s="484" t="b">
        <v>0</v>
      </c>
      <c r="B120" s="94"/>
      <c r="C120" s="95"/>
      <c r="D120" s="96"/>
      <c r="E120" s="97"/>
      <c r="F120" s="98"/>
      <c r="G120" s="98"/>
      <c r="H120" s="98"/>
      <c r="I120" s="98"/>
      <c r="J120" s="98"/>
      <c r="K120" s="96"/>
      <c r="L120" s="96"/>
      <c r="M120" s="96"/>
      <c r="N120" s="518"/>
      <c r="O120" s="168">
        <v>4.0</v>
      </c>
      <c r="P120" s="169">
        <v>6.0</v>
      </c>
      <c r="Q120" s="294">
        <v>4.0</v>
      </c>
      <c r="R120" s="295">
        <v>6.0</v>
      </c>
      <c r="S120" s="198"/>
      <c r="T120" s="199"/>
      <c r="U120" s="200"/>
      <c r="V120" s="201"/>
      <c r="W120" s="202"/>
      <c r="X120" s="202"/>
      <c r="Y120" s="273"/>
      <c r="Z120" s="271"/>
      <c r="AA120" s="272"/>
      <c r="AB120" s="281"/>
      <c r="AC120" s="282"/>
      <c r="AD120" s="273" t="s">
        <v>142</v>
      </c>
      <c r="AE120" s="274"/>
      <c r="AF120" s="99"/>
      <c r="AG120" s="274"/>
      <c r="AH120" s="411"/>
      <c r="AI120" s="112"/>
      <c r="AJ120" s="110"/>
      <c r="AK120" s="113"/>
      <c r="AL120" s="114"/>
      <c r="AM120" s="278"/>
      <c r="AN120" s="98"/>
      <c r="AO120" s="98"/>
      <c r="AP120" s="116"/>
      <c r="AQ120" s="117"/>
      <c r="AR120" s="116"/>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row>
    <row r="121">
      <c r="A121" s="485" t="b">
        <v>0</v>
      </c>
      <c r="B121" s="247">
        <v>44601.0</v>
      </c>
      <c r="C121" s="248">
        <v>0.036319444444444446</v>
      </c>
      <c r="D121" s="249" t="s">
        <v>1334</v>
      </c>
      <c r="E121" s="357" t="s">
        <v>16</v>
      </c>
      <c r="F121" s="358" t="s">
        <v>199</v>
      </c>
      <c r="G121" s="251" t="s">
        <v>39</v>
      </c>
      <c r="H121" s="251" t="s">
        <v>467</v>
      </c>
      <c r="I121" s="251" t="s">
        <v>1335</v>
      </c>
      <c r="J121" s="251" t="s">
        <v>537</v>
      </c>
      <c r="K121" s="251" t="s">
        <v>537</v>
      </c>
      <c r="L121" s="250"/>
      <c r="M121" s="783"/>
      <c r="N121" s="752" t="s">
        <v>1336</v>
      </c>
      <c r="O121" s="254">
        <v>0.0</v>
      </c>
      <c r="P121" s="255">
        <v>0.0</v>
      </c>
      <c r="Q121" s="553"/>
      <c r="R121" s="554"/>
      <c r="S121" s="172"/>
      <c r="T121" s="173"/>
      <c r="U121" s="174"/>
      <c r="V121" s="175"/>
      <c r="W121" s="176"/>
      <c r="X121" s="176"/>
      <c r="Y121" s="260">
        <v>0.0</v>
      </c>
      <c r="Z121" s="256">
        <v>0.0</v>
      </c>
      <c r="AA121" s="257" t="s">
        <v>133</v>
      </c>
      <c r="AB121" s="258">
        <v>1.0</v>
      </c>
      <c r="AC121" s="259">
        <v>0.9777199074074074</v>
      </c>
      <c r="AD121" s="260" t="s">
        <v>140</v>
      </c>
      <c r="AE121" s="261" t="s">
        <v>132</v>
      </c>
      <c r="AF121" s="251" t="s">
        <v>133</v>
      </c>
      <c r="AG121" s="261">
        <v>2.72</v>
      </c>
      <c r="AH121" s="464">
        <v>10.0</v>
      </c>
      <c r="AI121" s="263">
        <v>10.0</v>
      </c>
      <c r="AJ121" s="261">
        <v>0.0</v>
      </c>
      <c r="AK121" s="264">
        <v>-10.0</v>
      </c>
      <c r="AL121" s="187"/>
      <c r="AM121" s="265">
        <f>AK121+AM117</f>
        <v>1972.32</v>
      </c>
      <c r="AN121" s="266">
        <f>if(AM121&gt;AN117,AM121,AN117)</f>
        <v>2050.46</v>
      </c>
      <c r="AO121" s="266">
        <f>AM121-AN121</f>
        <v>-78.14</v>
      </c>
      <c r="AP121" s="267">
        <f>AO121/AN121</f>
        <v>-0.03810852199</v>
      </c>
      <c r="AQ121" s="268">
        <f>AK121/AI121</f>
        <v>-1</v>
      </c>
      <c r="AR121" s="149"/>
      <c r="AS121" s="132"/>
      <c r="AT121" s="132"/>
      <c r="AU121" s="132"/>
      <c r="AV121" s="132"/>
      <c r="AW121" s="132"/>
      <c r="AX121" s="132"/>
      <c r="AY121" s="132"/>
      <c r="AZ121" s="132"/>
      <c r="BA121" s="132"/>
      <c r="BB121" s="132"/>
      <c r="BC121" s="132"/>
      <c r="BD121" s="132"/>
      <c r="BE121" s="132"/>
      <c r="BF121" s="132"/>
      <c r="BG121" s="132"/>
      <c r="BH121" s="132"/>
      <c r="BI121" s="132"/>
      <c r="BJ121" s="132"/>
      <c r="BK121" s="132"/>
      <c r="BL121" s="132"/>
      <c r="BM121" s="132"/>
      <c r="BN121" s="132"/>
      <c r="BO121" s="132"/>
      <c r="BP121" s="132"/>
    </row>
    <row r="122">
      <c r="A122" s="484" t="b">
        <v>0</v>
      </c>
      <c r="B122" s="215"/>
      <c r="C122" s="216"/>
      <c r="D122" s="558"/>
      <c r="E122" s="218"/>
      <c r="F122" s="219"/>
      <c r="G122" s="219"/>
      <c r="H122" s="98" t="str">
        <f>VLOOKUP(H121,VALIDATION!F:G,2,false)</f>
        <v>61f51d4fa4eaad5dc97704e1</v>
      </c>
      <c r="I122" s="237">
        <v>2.7</v>
      </c>
      <c r="J122" s="237">
        <v>1.55</v>
      </c>
      <c r="K122" s="217"/>
      <c r="L122" s="217"/>
      <c r="M122" s="217"/>
      <c r="N122" s="780"/>
      <c r="O122" s="221">
        <v>1.0</v>
      </c>
      <c r="P122" s="222">
        <v>6.0</v>
      </c>
      <c r="Q122" s="298">
        <v>3.0</v>
      </c>
      <c r="R122" s="299">
        <v>6.0</v>
      </c>
      <c r="S122" s="225"/>
      <c r="T122" s="226"/>
      <c r="U122" s="227"/>
      <c r="V122" s="228"/>
      <c r="W122" s="229"/>
      <c r="X122" s="229"/>
      <c r="Y122" s="302"/>
      <c r="Z122" s="231"/>
      <c r="AA122" s="232"/>
      <c r="AB122" s="233"/>
      <c r="AC122" s="234"/>
      <c r="AD122" s="235" t="s">
        <v>142</v>
      </c>
      <c r="AE122" s="240"/>
      <c r="AF122" s="237"/>
      <c r="AG122" s="240"/>
      <c r="AH122" s="488"/>
      <c r="AI122" s="239"/>
      <c r="AJ122" s="236"/>
      <c r="AK122" s="391"/>
      <c r="AL122" s="242"/>
      <c r="AM122" s="243"/>
      <c r="AN122" s="219"/>
      <c r="AO122" s="219"/>
      <c r="AP122" s="244"/>
      <c r="AQ122" s="245"/>
      <c r="AR122" s="116"/>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c r="BO122" s="98"/>
      <c r="BP122" s="98"/>
    </row>
    <row r="123">
      <c r="A123" s="485" t="b">
        <v>0</v>
      </c>
      <c r="B123" s="247">
        <v>44601.0</v>
      </c>
      <c r="C123" s="248">
        <v>0.036319444444444446</v>
      </c>
      <c r="D123" s="249" t="s">
        <v>1337</v>
      </c>
      <c r="E123" s="357" t="s">
        <v>16</v>
      </c>
      <c r="F123" s="358" t="s">
        <v>199</v>
      </c>
      <c r="G123" s="251" t="s">
        <v>36</v>
      </c>
      <c r="H123" s="251" t="s">
        <v>623</v>
      </c>
      <c r="I123" s="251" t="s">
        <v>1270</v>
      </c>
      <c r="J123" s="251" t="s">
        <v>440</v>
      </c>
      <c r="K123" s="251" t="s">
        <v>440</v>
      </c>
      <c r="L123" s="251"/>
      <c r="M123" s="251"/>
      <c r="N123" s="752" t="s">
        <v>1338</v>
      </c>
      <c r="O123" s="254">
        <v>6.0</v>
      </c>
      <c r="P123" s="255">
        <v>3.0</v>
      </c>
      <c r="Q123" s="284">
        <v>1.0</v>
      </c>
      <c r="R123" s="285">
        <v>1.0</v>
      </c>
      <c r="S123" s="172"/>
      <c r="T123" s="173"/>
      <c r="U123" s="174"/>
      <c r="V123" s="175"/>
      <c r="W123" s="176"/>
      <c r="X123" s="176"/>
      <c r="Y123" s="260">
        <v>0.0</v>
      </c>
      <c r="Z123" s="256">
        <v>0.0</v>
      </c>
      <c r="AA123" s="257" t="s">
        <v>132</v>
      </c>
      <c r="AB123" s="258">
        <v>1.0</v>
      </c>
      <c r="AC123" s="259">
        <v>0.5467476851851852</v>
      </c>
      <c r="AD123" s="260" t="s">
        <v>140</v>
      </c>
      <c r="AE123" s="261" t="s">
        <v>133</v>
      </c>
      <c r="AF123" s="251" t="s">
        <v>133</v>
      </c>
      <c r="AG123" s="261">
        <v>2.38</v>
      </c>
      <c r="AH123" s="464">
        <v>12.22</v>
      </c>
      <c r="AI123" s="263">
        <v>12.22</v>
      </c>
      <c r="AJ123" s="261">
        <v>0.0</v>
      </c>
      <c r="AK123" s="264">
        <v>-0.95</v>
      </c>
      <c r="AL123" s="187"/>
      <c r="AM123" s="265">
        <f>AK123+AM121</f>
        <v>1971.37</v>
      </c>
      <c r="AN123" s="266">
        <f>if(AM123&gt;AN121,AM123,AN121)</f>
        <v>2050.46</v>
      </c>
      <c r="AO123" s="266">
        <f>AM123-AN123</f>
        <v>-79.09</v>
      </c>
      <c r="AP123" s="267">
        <f>AO123/AN123</f>
        <v>-0.03857183266</v>
      </c>
      <c r="AQ123" s="268">
        <f>AK123/AI123</f>
        <v>-0.07774140753</v>
      </c>
      <c r="AR123" s="149"/>
      <c r="AS123" s="132"/>
      <c r="AT123" s="132"/>
      <c r="AU123" s="132"/>
      <c r="AV123" s="132"/>
      <c r="AW123" s="132"/>
      <c r="AX123" s="132"/>
      <c r="AY123" s="132"/>
      <c r="AZ123" s="132"/>
      <c r="BA123" s="132"/>
      <c r="BB123" s="132"/>
      <c r="BC123" s="132"/>
      <c r="BD123" s="132"/>
      <c r="BE123" s="132"/>
      <c r="BF123" s="132"/>
      <c r="BG123" s="132"/>
      <c r="BH123" s="132"/>
      <c r="BI123" s="132"/>
      <c r="BJ123" s="132"/>
      <c r="BK123" s="132"/>
      <c r="BL123" s="132"/>
      <c r="BM123" s="132"/>
      <c r="BN123" s="132"/>
      <c r="BO123" s="132"/>
      <c r="BP123" s="132"/>
    </row>
    <row r="124">
      <c r="A124" s="484" t="b">
        <v>0</v>
      </c>
      <c r="B124" s="94"/>
      <c r="C124" s="95"/>
      <c r="D124" s="96"/>
      <c r="E124" s="97"/>
      <c r="F124" s="98"/>
      <c r="G124" s="98"/>
      <c r="H124" s="98" t="str">
        <f>VLOOKUP(H123,VALIDATION!F:G,2,false)</f>
        <v>61fe7f62a4eaad5dc977082b</v>
      </c>
      <c r="I124" s="99">
        <v>5.0</v>
      </c>
      <c r="J124" s="99">
        <v>1.25</v>
      </c>
      <c r="K124" s="96"/>
      <c r="L124" s="96"/>
      <c r="M124" s="96"/>
      <c r="N124" s="518"/>
      <c r="O124" s="168">
        <v>6.0</v>
      </c>
      <c r="P124" s="169">
        <v>3.0</v>
      </c>
      <c r="Q124" s="294">
        <v>2.0</v>
      </c>
      <c r="R124" s="502">
        <v>1.0</v>
      </c>
      <c r="S124" s="198"/>
      <c r="T124" s="199"/>
      <c r="U124" s="200"/>
      <c r="V124" s="201"/>
      <c r="W124" s="202"/>
      <c r="X124" s="202"/>
      <c r="Y124" s="273">
        <v>0.0</v>
      </c>
      <c r="Z124" s="271">
        <v>0.0</v>
      </c>
      <c r="AA124" s="272" t="s">
        <v>133</v>
      </c>
      <c r="AB124" s="107">
        <v>2.0</v>
      </c>
      <c r="AC124" s="108">
        <v>0.5487847222222222</v>
      </c>
      <c r="AD124" s="273" t="s">
        <v>179</v>
      </c>
      <c r="AE124" s="274" t="s">
        <v>133</v>
      </c>
      <c r="AF124" s="99" t="s">
        <v>166</v>
      </c>
      <c r="AG124" s="274">
        <v>2.58</v>
      </c>
      <c r="AH124" s="411">
        <v>11.27</v>
      </c>
      <c r="AI124" s="112"/>
      <c r="AJ124" s="110"/>
      <c r="AK124" s="113"/>
      <c r="AL124" s="114"/>
      <c r="AM124" s="278"/>
      <c r="AN124" s="98"/>
      <c r="AO124" s="98"/>
      <c r="AP124" s="116"/>
      <c r="AQ124" s="117"/>
      <c r="AR124" s="116"/>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c r="BO124" s="98"/>
      <c r="BP124" s="98"/>
    </row>
    <row r="125">
      <c r="A125" s="485" t="b">
        <v>0</v>
      </c>
      <c r="B125" s="313"/>
      <c r="C125" s="314"/>
      <c r="D125" s="315"/>
      <c r="E125" s="316"/>
      <c r="F125" s="317"/>
      <c r="G125" s="317"/>
      <c r="H125" s="317"/>
      <c r="I125" s="317"/>
      <c r="J125" s="317"/>
      <c r="K125" s="315"/>
      <c r="L125" s="315"/>
      <c r="M125" s="315"/>
      <c r="N125" s="762"/>
      <c r="O125" s="221">
        <v>6.0</v>
      </c>
      <c r="P125" s="222">
        <v>3.0</v>
      </c>
      <c r="Q125" s="298">
        <v>2.0</v>
      </c>
      <c r="R125" s="299">
        <v>6.0</v>
      </c>
      <c r="S125" s="300">
        <v>2.0</v>
      </c>
      <c r="T125" s="301">
        <v>6.0</v>
      </c>
      <c r="U125" s="319"/>
      <c r="V125" s="228"/>
      <c r="W125" s="229"/>
      <c r="X125" s="229"/>
      <c r="Y125" s="342"/>
      <c r="Z125" s="323"/>
      <c r="AA125" s="324"/>
      <c r="AB125" s="343"/>
      <c r="AC125" s="326"/>
      <c r="AD125" s="322" t="s">
        <v>142</v>
      </c>
      <c r="AE125" s="327"/>
      <c r="AF125" s="328"/>
      <c r="AG125" s="327"/>
      <c r="AH125" s="444"/>
      <c r="AI125" s="384"/>
      <c r="AJ125" s="327"/>
      <c r="AK125" s="385"/>
      <c r="AL125" s="242"/>
      <c r="AM125" s="333"/>
      <c r="AN125" s="317"/>
      <c r="AO125" s="317"/>
      <c r="AP125" s="334"/>
      <c r="AQ125" s="335"/>
      <c r="AR125" s="149"/>
      <c r="AS125" s="132"/>
      <c r="AT125" s="132"/>
      <c r="AU125" s="132"/>
      <c r="AV125" s="132"/>
      <c r="AW125" s="132"/>
      <c r="AX125" s="132"/>
      <c r="AY125" s="132"/>
      <c r="AZ125" s="132"/>
      <c r="BA125" s="132"/>
      <c r="BB125" s="132"/>
      <c r="BC125" s="132"/>
      <c r="BD125" s="132"/>
      <c r="BE125" s="132"/>
      <c r="BF125" s="132"/>
      <c r="BG125" s="132"/>
      <c r="BH125" s="132"/>
      <c r="BI125" s="132"/>
      <c r="BJ125" s="132"/>
      <c r="BK125" s="132"/>
      <c r="BL125" s="132"/>
      <c r="BM125" s="132"/>
      <c r="BN125" s="132"/>
      <c r="BO125" s="132"/>
      <c r="BP125" s="132"/>
    </row>
    <row r="126">
      <c r="A126" s="484" t="b">
        <v>0</v>
      </c>
      <c r="B126" s="161">
        <v>44601.0</v>
      </c>
      <c r="C126" s="162">
        <v>0.18087962962962964</v>
      </c>
      <c r="D126" s="163" t="s">
        <v>541</v>
      </c>
      <c r="E126" s="387" t="s">
        <v>16</v>
      </c>
      <c r="F126" s="379" t="s">
        <v>199</v>
      </c>
      <c r="G126" s="409"/>
      <c r="H126" s="165" t="s">
        <v>293</v>
      </c>
      <c r="I126" s="165" t="s">
        <v>542</v>
      </c>
      <c r="J126" s="165" t="s">
        <v>178</v>
      </c>
      <c r="K126" s="165" t="s">
        <v>178</v>
      </c>
      <c r="L126" s="165"/>
      <c r="M126" s="165"/>
      <c r="N126" s="764"/>
      <c r="O126" s="254">
        <v>3.0</v>
      </c>
      <c r="P126" s="736">
        <v>6.0</v>
      </c>
      <c r="Q126" s="284">
        <v>1.0</v>
      </c>
      <c r="R126" s="285">
        <v>0.0</v>
      </c>
      <c r="S126" s="292"/>
      <c r="T126" s="173"/>
      <c r="U126" s="174"/>
      <c r="V126" s="175"/>
      <c r="W126" s="176"/>
      <c r="X126" s="176"/>
      <c r="Y126" s="182">
        <v>0.0</v>
      </c>
      <c r="Z126" s="178">
        <v>0.0</v>
      </c>
      <c r="AA126" s="179" t="s">
        <v>133</v>
      </c>
      <c r="AB126" s="180">
        <v>1.0</v>
      </c>
      <c r="AC126" s="181">
        <v>0.575625</v>
      </c>
      <c r="AD126" s="182" t="s">
        <v>140</v>
      </c>
      <c r="AE126" s="183" t="s">
        <v>133</v>
      </c>
      <c r="AF126" s="165" t="s">
        <v>166</v>
      </c>
      <c r="AG126" s="183">
        <v>1.24</v>
      </c>
      <c r="AH126" s="446">
        <v>20.83</v>
      </c>
      <c r="AI126" s="185">
        <v>5.0</v>
      </c>
      <c r="AJ126" s="183">
        <v>0.0</v>
      </c>
      <c r="AK126" s="186">
        <v>-3.31</v>
      </c>
      <c r="AL126" s="187"/>
      <c r="AM126" s="188">
        <f>AK126+AM123</f>
        <v>1968.06</v>
      </c>
      <c r="AN126" s="189">
        <f>if(AM126&gt;AN123,AM126,AN123)</f>
        <v>2050.46</v>
      </c>
      <c r="AO126" s="189">
        <f>AM126-AN126</f>
        <v>-82.4</v>
      </c>
      <c r="AP126" s="190">
        <f>AO126/AN126</f>
        <v>-0.04018610458</v>
      </c>
      <c r="AQ126" s="191">
        <f>AK126/AI126</f>
        <v>-0.662</v>
      </c>
      <c r="AR126" s="116"/>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c r="BO126" s="98"/>
      <c r="BP126" s="98"/>
    </row>
    <row r="127">
      <c r="A127" s="485" t="b">
        <v>0</v>
      </c>
      <c r="B127" s="128"/>
      <c r="C127" s="129"/>
      <c r="D127" s="130"/>
      <c r="E127" s="131"/>
      <c r="F127" s="132"/>
      <c r="G127" s="132"/>
      <c r="H127" s="132" t="str">
        <f>VLOOKUP(H126,VALIDATION!F:G,2,false)</f>
        <v>6207de9d491a9e6912ca5530</v>
      </c>
      <c r="I127" s="133">
        <v>4.0</v>
      </c>
      <c r="J127" s="133">
        <v>1.3</v>
      </c>
      <c r="K127" s="130"/>
      <c r="L127" s="130"/>
      <c r="M127" s="130"/>
      <c r="N127" s="519"/>
      <c r="O127" s="303">
        <v>3.0</v>
      </c>
      <c r="P127" s="304">
        <v>6.0</v>
      </c>
      <c r="Q127" s="305">
        <v>1.0</v>
      </c>
      <c r="R127" s="306">
        <v>0.0</v>
      </c>
      <c r="S127" s="198"/>
      <c r="T127" s="199"/>
      <c r="U127" s="200"/>
      <c r="V127" s="201"/>
      <c r="W127" s="202"/>
      <c r="X127" s="202"/>
      <c r="Y127" s="206">
        <v>40.0</v>
      </c>
      <c r="Z127" s="204">
        <v>0.0</v>
      </c>
      <c r="AA127" s="205" t="s">
        <v>133</v>
      </c>
      <c r="AB127" s="141">
        <v>2.0</v>
      </c>
      <c r="AC127" s="142">
        <v>0.5771180555555555</v>
      </c>
      <c r="AD127" s="206" t="s">
        <v>165</v>
      </c>
      <c r="AE127" s="207" t="s">
        <v>133</v>
      </c>
      <c r="AF127" s="133" t="s">
        <v>133</v>
      </c>
      <c r="AG127" s="207">
        <v>1.39</v>
      </c>
      <c r="AH127" s="449">
        <v>6.41</v>
      </c>
      <c r="AI127" s="146"/>
      <c r="AJ127" s="144"/>
      <c r="AK127" s="147"/>
      <c r="AL127" s="114"/>
      <c r="AM127" s="211"/>
      <c r="AN127" s="132"/>
      <c r="AO127" s="132"/>
      <c r="AP127" s="149"/>
      <c r="AQ127" s="150"/>
      <c r="AR127" s="149"/>
      <c r="AS127" s="132"/>
      <c r="AT127" s="132"/>
      <c r="AU127" s="132"/>
      <c r="AV127" s="132"/>
      <c r="AW127" s="132"/>
      <c r="AX127" s="132"/>
      <c r="AY127" s="132"/>
      <c r="AZ127" s="132"/>
      <c r="BA127" s="132"/>
      <c r="BB127" s="132"/>
      <c r="BC127" s="132"/>
      <c r="BD127" s="132"/>
      <c r="BE127" s="132"/>
      <c r="BF127" s="132"/>
      <c r="BG127" s="132"/>
      <c r="BH127" s="132"/>
      <c r="BI127" s="132"/>
      <c r="BJ127" s="132"/>
      <c r="BK127" s="132"/>
      <c r="BL127" s="132"/>
      <c r="BM127" s="132"/>
      <c r="BN127" s="132"/>
      <c r="BO127" s="132"/>
      <c r="BP127" s="132"/>
    </row>
    <row r="128">
      <c r="A128" s="484" t="b">
        <v>0</v>
      </c>
      <c r="B128" s="94"/>
      <c r="C128" s="95"/>
      <c r="D128" s="96"/>
      <c r="E128" s="97"/>
      <c r="F128" s="98"/>
      <c r="G128" s="98"/>
      <c r="H128" s="98"/>
      <c r="I128" s="98"/>
      <c r="J128" s="98"/>
      <c r="K128" s="96"/>
      <c r="L128" s="96"/>
      <c r="M128" s="96"/>
      <c r="N128" s="761" t="s">
        <v>1339</v>
      </c>
      <c r="O128" s="168">
        <v>3.0</v>
      </c>
      <c r="P128" s="169">
        <v>6.0</v>
      </c>
      <c r="Q128" s="294">
        <v>3.0</v>
      </c>
      <c r="R128" s="295">
        <v>2.0</v>
      </c>
      <c r="S128" s="198"/>
      <c r="T128" s="199"/>
      <c r="U128" s="200"/>
      <c r="V128" s="201"/>
      <c r="W128" s="202"/>
      <c r="X128" s="202"/>
      <c r="Y128" s="273">
        <v>0.0</v>
      </c>
      <c r="Z128" s="271">
        <v>0.0</v>
      </c>
      <c r="AA128" s="272" t="s">
        <v>133</v>
      </c>
      <c r="AB128" s="107">
        <v>3.0</v>
      </c>
      <c r="AC128" s="108">
        <v>0.5872916666666667</v>
      </c>
      <c r="AD128" s="273" t="s">
        <v>296</v>
      </c>
      <c r="AE128" s="274" t="s">
        <v>133</v>
      </c>
      <c r="AF128" s="99" t="s">
        <v>166</v>
      </c>
      <c r="AG128" s="274">
        <v>1.24</v>
      </c>
      <c r="AH128" s="411">
        <v>10.41</v>
      </c>
      <c r="AI128" s="112"/>
      <c r="AJ128" s="110"/>
      <c r="AK128" s="113"/>
      <c r="AL128" s="114"/>
      <c r="AM128" s="278"/>
      <c r="AN128" s="98"/>
      <c r="AO128" s="98"/>
      <c r="AP128" s="116"/>
      <c r="AQ128" s="117"/>
      <c r="AR128" s="116"/>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c r="BO128" s="98"/>
      <c r="BP128" s="98"/>
    </row>
    <row r="129">
      <c r="A129" s="485" t="b">
        <v>0</v>
      </c>
      <c r="B129" s="128"/>
      <c r="C129" s="129"/>
      <c r="D129" s="130"/>
      <c r="E129" s="131"/>
      <c r="F129" s="132"/>
      <c r="G129" s="132"/>
      <c r="H129" s="132"/>
      <c r="I129" s="132"/>
      <c r="J129" s="132"/>
      <c r="K129" s="130"/>
      <c r="L129" s="130"/>
      <c r="M129" s="130"/>
      <c r="N129" s="519"/>
      <c r="O129" s="168">
        <v>3.0</v>
      </c>
      <c r="P129" s="169">
        <v>6.0</v>
      </c>
      <c r="Q129" s="294">
        <v>3.0</v>
      </c>
      <c r="R129" s="295">
        <v>4.0</v>
      </c>
      <c r="S129" s="198"/>
      <c r="T129" s="199"/>
      <c r="U129" s="200"/>
      <c r="V129" s="201"/>
      <c r="W129" s="202"/>
      <c r="X129" s="202"/>
      <c r="Y129" s="206">
        <v>0.0</v>
      </c>
      <c r="Z129" s="204">
        <v>0.0</v>
      </c>
      <c r="AA129" s="205" t="s">
        <v>133</v>
      </c>
      <c r="AB129" s="141">
        <v>4.0</v>
      </c>
      <c r="AC129" s="142">
        <v>0.5937962962962963</v>
      </c>
      <c r="AD129" s="206" t="s">
        <v>179</v>
      </c>
      <c r="AE129" s="207" t="s">
        <v>133</v>
      </c>
      <c r="AF129" s="133" t="s">
        <v>133</v>
      </c>
      <c r="AG129" s="207">
        <v>1.06</v>
      </c>
      <c r="AH129" s="449">
        <v>28.14</v>
      </c>
      <c r="AI129" s="146"/>
      <c r="AJ129" s="144"/>
      <c r="AK129" s="147"/>
      <c r="AL129" s="114"/>
      <c r="AM129" s="211"/>
      <c r="AN129" s="132"/>
      <c r="AO129" s="132"/>
      <c r="AP129" s="149"/>
      <c r="AQ129" s="150"/>
      <c r="AR129" s="149"/>
      <c r="AS129" s="132"/>
      <c r="AT129" s="132"/>
      <c r="AU129" s="132"/>
      <c r="AV129" s="132"/>
      <c r="AW129" s="132"/>
      <c r="AX129" s="132"/>
      <c r="AY129" s="132"/>
      <c r="AZ129" s="132"/>
      <c r="BA129" s="132"/>
      <c r="BB129" s="132"/>
      <c r="BC129" s="132"/>
      <c r="BD129" s="132"/>
      <c r="BE129" s="132"/>
      <c r="BF129" s="132"/>
      <c r="BG129" s="132"/>
      <c r="BH129" s="132"/>
      <c r="BI129" s="132"/>
      <c r="BJ129" s="132"/>
      <c r="BK129" s="132"/>
      <c r="BL129" s="132"/>
      <c r="BM129" s="132"/>
      <c r="BN129" s="132"/>
      <c r="BO129" s="132"/>
      <c r="BP129" s="132"/>
    </row>
    <row r="130">
      <c r="A130" s="484" t="b">
        <v>0</v>
      </c>
      <c r="B130" s="215"/>
      <c r="C130" s="216"/>
      <c r="D130" s="217"/>
      <c r="E130" s="218"/>
      <c r="F130" s="219"/>
      <c r="G130" s="219"/>
      <c r="H130" s="219"/>
      <c r="I130" s="219"/>
      <c r="J130" s="219"/>
      <c r="K130" s="217"/>
      <c r="L130" s="217"/>
      <c r="M130" s="217"/>
      <c r="N130" s="520"/>
      <c r="O130" s="221">
        <v>3.0</v>
      </c>
      <c r="P130" s="222">
        <v>6.0</v>
      </c>
      <c r="Q130" s="298">
        <v>3.0</v>
      </c>
      <c r="R130" s="299">
        <v>6.0</v>
      </c>
      <c r="S130" s="225"/>
      <c r="T130" s="226"/>
      <c r="U130" s="227"/>
      <c r="V130" s="228"/>
      <c r="W130" s="229"/>
      <c r="X130" s="229"/>
      <c r="Y130" s="302"/>
      <c r="Z130" s="231"/>
      <c r="AA130" s="232"/>
      <c r="AB130" s="233"/>
      <c r="AC130" s="234"/>
      <c r="AD130" s="235" t="s">
        <v>142</v>
      </c>
      <c r="AE130" s="236"/>
      <c r="AF130" s="237"/>
      <c r="AG130" s="236"/>
      <c r="AH130" s="463"/>
      <c r="AI130" s="390"/>
      <c r="AJ130" s="236"/>
      <c r="AK130" s="391"/>
      <c r="AL130" s="242"/>
      <c r="AM130" s="243"/>
      <c r="AN130" s="219"/>
      <c r="AO130" s="219"/>
      <c r="AP130" s="244"/>
      <c r="AQ130" s="245"/>
      <c r="AR130" s="116"/>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row>
    <row r="131">
      <c r="A131" s="485" t="b">
        <v>0</v>
      </c>
      <c r="B131" s="247">
        <v>44601.0</v>
      </c>
      <c r="C131" s="248">
        <v>0.6504398148148148</v>
      </c>
      <c r="D131" s="249" t="s">
        <v>1340</v>
      </c>
      <c r="E131" s="357" t="s">
        <v>16</v>
      </c>
      <c r="F131" s="358" t="s">
        <v>199</v>
      </c>
      <c r="G131" s="415"/>
      <c r="H131" s="251" t="s">
        <v>613</v>
      </c>
      <c r="I131" s="251" t="s">
        <v>1328</v>
      </c>
      <c r="J131" s="251" t="s">
        <v>303</v>
      </c>
      <c r="K131" s="251" t="s">
        <v>303</v>
      </c>
      <c r="L131" s="251"/>
      <c r="M131" s="251"/>
      <c r="N131" s="759"/>
      <c r="O131" s="348">
        <v>4.0</v>
      </c>
      <c r="P131" s="349">
        <v>6.0</v>
      </c>
      <c r="Q131" s="350">
        <v>1.0</v>
      </c>
      <c r="R131" s="351">
        <v>0.0</v>
      </c>
      <c r="S131" s="172"/>
      <c r="T131" s="173"/>
      <c r="U131" s="174"/>
      <c r="V131" s="175"/>
      <c r="W131" s="176"/>
      <c r="X131" s="176"/>
      <c r="Y131" s="402">
        <v>0.0</v>
      </c>
      <c r="Z131" s="403">
        <v>0.0</v>
      </c>
      <c r="AA131" s="404" t="s">
        <v>133</v>
      </c>
      <c r="AB131" s="258">
        <v>1.0</v>
      </c>
      <c r="AC131" s="259">
        <v>0.5911342592592592</v>
      </c>
      <c r="AD131" s="260" t="s">
        <v>140</v>
      </c>
      <c r="AE131" s="261" t="s">
        <v>133</v>
      </c>
      <c r="AF131" s="251" t="s">
        <v>166</v>
      </c>
      <c r="AG131" s="261">
        <v>1.16</v>
      </c>
      <c r="AH131" s="464">
        <v>31.25</v>
      </c>
      <c r="AI131" s="263">
        <v>7.5</v>
      </c>
      <c r="AJ131" s="261">
        <v>0.15</v>
      </c>
      <c r="AK131" s="264">
        <v>7.54</v>
      </c>
      <c r="AL131" s="187"/>
      <c r="AM131" s="265">
        <f>AK131+AM126</f>
        <v>1975.6</v>
      </c>
      <c r="AN131" s="266">
        <f>if(AM131&gt;AN126,AM131,AN126)</f>
        <v>2050.46</v>
      </c>
      <c r="AO131" s="266">
        <f>AM131-AN131</f>
        <v>-74.86</v>
      </c>
      <c r="AP131" s="267">
        <f>AO131/AN131</f>
        <v>-0.03650888093</v>
      </c>
      <c r="AQ131" s="268">
        <f>AK131/AI131</f>
        <v>1.005333333</v>
      </c>
      <c r="AR131" s="149"/>
      <c r="AS131" s="132"/>
      <c r="AT131" s="132"/>
      <c r="AU131" s="132"/>
      <c r="AV131" s="132"/>
      <c r="AW131" s="132"/>
      <c r="AX131" s="132"/>
      <c r="AY131" s="132"/>
      <c r="AZ131" s="132"/>
      <c r="BA131" s="132"/>
      <c r="BB131" s="132"/>
      <c r="BC131" s="132"/>
      <c r="BD131" s="132"/>
      <c r="BE131" s="132"/>
      <c r="BF131" s="132"/>
      <c r="BG131" s="132"/>
      <c r="BH131" s="132"/>
      <c r="BI131" s="132"/>
      <c r="BJ131" s="132"/>
      <c r="BK131" s="132"/>
      <c r="BL131" s="132"/>
      <c r="BM131" s="132"/>
      <c r="BN131" s="132"/>
      <c r="BO131" s="132"/>
      <c r="BP131" s="132"/>
    </row>
    <row r="132">
      <c r="A132" s="484" t="b">
        <v>0</v>
      </c>
      <c r="B132" s="94"/>
      <c r="C132" s="95"/>
      <c r="D132" s="96"/>
      <c r="E132" s="97"/>
      <c r="F132" s="98"/>
      <c r="G132" s="98"/>
      <c r="H132" s="98" t="str">
        <f>VLOOKUP(H131,VALIDATION!F:G,2,false)</f>
        <v>61fe7f84a4eaad5dc977082f</v>
      </c>
      <c r="I132" s="99">
        <v>5.0</v>
      </c>
      <c r="J132" s="99">
        <v>1.25</v>
      </c>
      <c r="K132" s="96"/>
      <c r="L132" s="96"/>
      <c r="M132" s="96"/>
      <c r="N132" s="518"/>
      <c r="O132" s="303">
        <v>4.0</v>
      </c>
      <c r="P132" s="304">
        <v>6.0</v>
      </c>
      <c r="Q132" s="305">
        <v>2.0</v>
      </c>
      <c r="R132" s="306">
        <v>1.0</v>
      </c>
      <c r="S132" s="198"/>
      <c r="T132" s="199"/>
      <c r="U132" s="200"/>
      <c r="V132" s="201"/>
      <c r="W132" s="202"/>
      <c r="X132" s="202"/>
      <c r="Y132" s="360">
        <v>0.0</v>
      </c>
      <c r="Z132" s="361">
        <v>0.0</v>
      </c>
      <c r="AA132" s="346" t="s">
        <v>133</v>
      </c>
      <c r="AB132" s="107">
        <v>2.0</v>
      </c>
      <c r="AC132" s="108">
        <v>0.5961342592592592</v>
      </c>
      <c r="AD132" s="273" t="s">
        <v>296</v>
      </c>
      <c r="AE132" s="274" t="s">
        <v>133</v>
      </c>
      <c r="AF132" s="99" t="s">
        <v>166</v>
      </c>
      <c r="AG132" s="274">
        <v>1.15</v>
      </c>
      <c r="AH132" s="411">
        <v>16.66</v>
      </c>
      <c r="AI132" s="112"/>
      <c r="AJ132" s="110"/>
      <c r="AK132" s="113"/>
      <c r="AL132" s="114"/>
      <c r="AM132" s="278"/>
      <c r="AN132" s="98"/>
      <c r="AO132" s="98"/>
      <c r="AP132" s="116"/>
      <c r="AQ132" s="117"/>
      <c r="AR132" s="116"/>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row>
    <row r="133">
      <c r="A133" s="485" t="b">
        <v>0</v>
      </c>
      <c r="B133" s="128"/>
      <c r="C133" s="129"/>
      <c r="D133" s="130"/>
      <c r="E133" s="131"/>
      <c r="F133" s="132"/>
      <c r="G133" s="132"/>
      <c r="H133" s="132"/>
      <c r="I133" s="132"/>
      <c r="J133" s="132"/>
      <c r="K133" s="130"/>
      <c r="L133" s="130"/>
      <c r="M133" s="130"/>
      <c r="N133" s="519"/>
      <c r="O133" s="303">
        <v>4.0</v>
      </c>
      <c r="P133" s="304">
        <v>6.0</v>
      </c>
      <c r="Q133" s="305">
        <v>3.0</v>
      </c>
      <c r="R133" s="306">
        <v>2.0</v>
      </c>
      <c r="S133" s="198"/>
      <c r="T133" s="199"/>
      <c r="U133" s="200"/>
      <c r="V133" s="201"/>
      <c r="W133" s="202"/>
      <c r="X133" s="202"/>
      <c r="Y133" s="376">
        <v>30.0</v>
      </c>
      <c r="Z133" s="377">
        <v>40.0</v>
      </c>
      <c r="AA133" s="345" t="s">
        <v>133</v>
      </c>
      <c r="AB133" s="141">
        <v>3.0</v>
      </c>
      <c r="AC133" s="142">
        <v>0.6050810185185185</v>
      </c>
      <c r="AD133" s="206" t="s">
        <v>165</v>
      </c>
      <c r="AE133" s="207" t="s">
        <v>133</v>
      </c>
      <c r="AF133" s="133" t="s">
        <v>133</v>
      </c>
      <c r="AG133" s="207">
        <v>1.23</v>
      </c>
      <c r="AH133" s="449">
        <v>11.9</v>
      </c>
      <c r="AI133" s="146"/>
      <c r="AJ133" s="144"/>
      <c r="AK133" s="147"/>
      <c r="AL133" s="114"/>
      <c r="AM133" s="211"/>
      <c r="AN133" s="132"/>
      <c r="AO133" s="132"/>
      <c r="AP133" s="149"/>
      <c r="AQ133" s="150"/>
      <c r="AR133" s="149"/>
      <c r="AS133" s="132"/>
      <c r="AT133" s="132"/>
      <c r="AU133" s="132"/>
      <c r="AV133" s="132"/>
      <c r="AW133" s="132"/>
      <c r="AX133" s="132"/>
      <c r="AY133" s="132"/>
      <c r="AZ133" s="132"/>
      <c r="BA133" s="132"/>
      <c r="BB133" s="132"/>
      <c r="BC133" s="132"/>
      <c r="BD133" s="132"/>
      <c r="BE133" s="132"/>
      <c r="BF133" s="132"/>
      <c r="BG133" s="132"/>
      <c r="BH133" s="132"/>
      <c r="BI133" s="132"/>
      <c r="BJ133" s="132"/>
      <c r="BK133" s="132"/>
      <c r="BL133" s="132"/>
      <c r="BM133" s="132"/>
      <c r="BN133" s="132"/>
      <c r="BO133" s="132"/>
      <c r="BP133" s="132"/>
    </row>
    <row r="134">
      <c r="A134" s="484" t="b">
        <v>0</v>
      </c>
      <c r="B134" s="94"/>
      <c r="C134" s="95"/>
      <c r="D134" s="96"/>
      <c r="E134" s="97"/>
      <c r="F134" s="98"/>
      <c r="G134" s="98"/>
      <c r="H134" s="98"/>
      <c r="I134" s="98"/>
      <c r="J134" s="98"/>
      <c r="K134" s="96"/>
      <c r="L134" s="96"/>
      <c r="M134" s="96"/>
      <c r="N134" s="518"/>
      <c r="O134" s="303">
        <v>4.0</v>
      </c>
      <c r="P134" s="304">
        <v>6.0</v>
      </c>
      <c r="Q134" s="305">
        <v>4.0</v>
      </c>
      <c r="R134" s="306">
        <v>2.0</v>
      </c>
      <c r="S134" s="198"/>
      <c r="T134" s="199"/>
      <c r="U134" s="200"/>
      <c r="V134" s="201"/>
      <c r="W134" s="202"/>
      <c r="X134" s="202"/>
      <c r="Y134" s="360">
        <v>0.0</v>
      </c>
      <c r="Z134" s="361">
        <v>0.0</v>
      </c>
      <c r="AA134" s="346" t="s">
        <v>132</v>
      </c>
      <c r="AB134" s="107">
        <v>4.0</v>
      </c>
      <c r="AC134" s="108">
        <v>0.6071180555555555</v>
      </c>
      <c r="AD134" s="273" t="s">
        <v>165</v>
      </c>
      <c r="AE134" s="274" t="s">
        <v>133</v>
      </c>
      <c r="AF134" s="99" t="s">
        <v>133</v>
      </c>
      <c r="AG134" s="274">
        <v>1.35</v>
      </c>
      <c r="AH134" s="411">
        <v>7.14</v>
      </c>
      <c r="AI134" s="112"/>
      <c r="AJ134" s="110"/>
      <c r="AK134" s="113"/>
      <c r="AL134" s="114"/>
      <c r="AM134" s="278"/>
      <c r="AN134" s="98"/>
      <c r="AO134" s="98"/>
      <c r="AP134" s="116"/>
      <c r="AQ134" s="117"/>
      <c r="AR134" s="116"/>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row>
    <row r="135">
      <c r="A135" s="485" t="b">
        <v>0</v>
      </c>
      <c r="B135" s="128"/>
      <c r="C135" s="129"/>
      <c r="D135" s="130"/>
      <c r="E135" s="131"/>
      <c r="F135" s="132"/>
      <c r="G135" s="132"/>
      <c r="H135" s="132"/>
      <c r="I135" s="132"/>
      <c r="J135" s="132"/>
      <c r="K135" s="130"/>
      <c r="L135" s="130"/>
      <c r="M135" s="130"/>
      <c r="N135" s="519"/>
      <c r="O135" s="303">
        <v>4.0</v>
      </c>
      <c r="P135" s="304">
        <v>6.0</v>
      </c>
      <c r="Q135" s="305">
        <v>5.0</v>
      </c>
      <c r="R135" s="306">
        <v>3.0</v>
      </c>
      <c r="S135" s="198"/>
      <c r="T135" s="199"/>
      <c r="U135" s="200"/>
      <c r="V135" s="201"/>
      <c r="W135" s="202"/>
      <c r="X135" s="202"/>
      <c r="Y135" s="376">
        <v>0.0</v>
      </c>
      <c r="Z135" s="377">
        <v>0.0</v>
      </c>
      <c r="AA135" s="345" t="s">
        <v>132</v>
      </c>
      <c r="AB135" s="141">
        <v>5.0</v>
      </c>
      <c r="AC135" s="142">
        <v>0.6141087962962963</v>
      </c>
      <c r="AD135" s="206" t="s">
        <v>179</v>
      </c>
      <c r="AE135" s="207" t="s">
        <v>133</v>
      </c>
      <c r="AF135" s="133" t="s">
        <v>133</v>
      </c>
      <c r="AG135" s="207">
        <v>1.47</v>
      </c>
      <c r="AH135" s="449">
        <v>21.18</v>
      </c>
      <c r="AI135" s="146"/>
      <c r="AJ135" s="144"/>
      <c r="AK135" s="147"/>
      <c r="AL135" s="114"/>
      <c r="AM135" s="211"/>
      <c r="AN135" s="132"/>
      <c r="AO135" s="132"/>
      <c r="AP135" s="149"/>
      <c r="AQ135" s="150"/>
      <c r="AR135" s="149"/>
      <c r="AS135" s="132"/>
      <c r="AT135" s="132"/>
      <c r="AU135" s="132"/>
      <c r="AV135" s="132"/>
      <c r="AW135" s="132"/>
      <c r="AX135" s="132"/>
      <c r="AY135" s="132"/>
      <c r="AZ135" s="132"/>
      <c r="BA135" s="132"/>
      <c r="BB135" s="132"/>
      <c r="BC135" s="132"/>
      <c r="BD135" s="132"/>
      <c r="BE135" s="132"/>
      <c r="BF135" s="132"/>
      <c r="BG135" s="132"/>
      <c r="BH135" s="132"/>
      <c r="BI135" s="132"/>
      <c r="BJ135" s="132"/>
      <c r="BK135" s="132"/>
      <c r="BL135" s="132"/>
      <c r="BM135" s="132"/>
      <c r="BN135" s="132"/>
      <c r="BO135" s="132"/>
      <c r="BP135" s="132"/>
    </row>
    <row r="136">
      <c r="A136" s="484" t="b">
        <v>0</v>
      </c>
      <c r="B136" s="513"/>
      <c r="C136" s="216"/>
      <c r="D136" s="558"/>
      <c r="E136" s="218"/>
      <c r="F136" s="219"/>
      <c r="G136" s="219"/>
      <c r="H136" s="219"/>
      <c r="I136" s="219"/>
      <c r="J136" s="219"/>
      <c r="K136" s="217"/>
      <c r="L136" s="217"/>
      <c r="M136" s="217"/>
      <c r="N136" s="520"/>
      <c r="O136" s="221">
        <v>4.0</v>
      </c>
      <c r="P136" s="222">
        <v>6.0</v>
      </c>
      <c r="Q136" s="298">
        <v>6.0</v>
      </c>
      <c r="R136" s="299">
        <v>3.0</v>
      </c>
      <c r="S136" s="300">
        <v>2.0</v>
      </c>
      <c r="T136" s="301">
        <v>6.0</v>
      </c>
      <c r="U136" s="227"/>
      <c r="V136" s="228"/>
      <c r="W136" s="229"/>
      <c r="X136" s="229"/>
      <c r="Y136" s="540"/>
      <c r="Z136" s="599"/>
      <c r="AA136" s="549"/>
      <c r="AB136" s="233"/>
      <c r="AC136" s="234"/>
      <c r="AD136" s="235" t="s">
        <v>142</v>
      </c>
      <c r="AE136" s="236"/>
      <c r="AF136" s="237"/>
      <c r="AG136" s="236"/>
      <c r="AH136" s="463"/>
      <c r="AI136" s="390"/>
      <c r="AJ136" s="236"/>
      <c r="AK136" s="391"/>
      <c r="AL136" s="242"/>
      <c r="AM136" s="243"/>
      <c r="AN136" s="219"/>
      <c r="AO136" s="219"/>
      <c r="AP136" s="244"/>
      <c r="AQ136" s="245"/>
      <c r="AR136" s="116"/>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c r="BO136" s="98"/>
      <c r="BP136" s="98"/>
    </row>
    <row r="137">
      <c r="A137" s="485" t="b">
        <v>0</v>
      </c>
      <c r="B137" s="247">
        <v>44601.0</v>
      </c>
      <c r="C137" s="248">
        <v>0.7036574074074075</v>
      </c>
      <c r="D137" s="249" t="s">
        <v>1341</v>
      </c>
      <c r="E137" s="357" t="s">
        <v>16</v>
      </c>
      <c r="F137" s="358" t="s">
        <v>199</v>
      </c>
      <c r="G137" s="358" t="s">
        <v>36</v>
      </c>
      <c r="H137" s="251" t="s">
        <v>623</v>
      </c>
      <c r="I137" s="251" t="s">
        <v>772</v>
      </c>
      <c r="J137" s="251" t="s">
        <v>923</v>
      </c>
      <c r="K137" s="251" t="s">
        <v>923</v>
      </c>
      <c r="L137" s="251"/>
      <c r="M137" s="251"/>
      <c r="N137" s="759"/>
      <c r="O137" s="254">
        <v>3.0</v>
      </c>
      <c r="P137" s="255">
        <v>6.0</v>
      </c>
      <c r="Q137" s="284">
        <v>0.0</v>
      </c>
      <c r="R137" s="285">
        <v>0.0</v>
      </c>
      <c r="S137" s="172"/>
      <c r="T137" s="173"/>
      <c r="U137" s="174"/>
      <c r="V137" s="175"/>
      <c r="W137" s="176"/>
      <c r="X137" s="176"/>
      <c r="Y137" s="260">
        <v>0.0</v>
      </c>
      <c r="Z137" s="256">
        <v>0.0</v>
      </c>
      <c r="AA137" s="257" t="s">
        <v>133</v>
      </c>
      <c r="AB137" s="258">
        <v>1.0</v>
      </c>
      <c r="AC137" s="259">
        <v>0.6425347222222222</v>
      </c>
      <c r="AD137" s="260" t="s">
        <v>140</v>
      </c>
      <c r="AE137" s="261" t="s">
        <v>132</v>
      </c>
      <c r="AF137" s="251" t="s">
        <v>133</v>
      </c>
      <c r="AG137" s="261">
        <v>2.38</v>
      </c>
      <c r="AH137" s="464">
        <v>10.0</v>
      </c>
      <c r="AI137" s="263">
        <v>12.5</v>
      </c>
      <c r="AJ137" s="261">
        <v>0.0</v>
      </c>
      <c r="AK137" s="264">
        <v>-5.0</v>
      </c>
      <c r="AL137" s="187"/>
      <c r="AM137" s="265">
        <f>AK137+AM131</f>
        <v>1970.6</v>
      </c>
      <c r="AN137" s="266">
        <f>if(AM137&gt;AN131,AM137,AN131)</f>
        <v>2050.46</v>
      </c>
      <c r="AO137" s="266">
        <f>AM137-AN137</f>
        <v>-79.86</v>
      </c>
      <c r="AP137" s="267">
        <f>AO137/AN137</f>
        <v>-0.03894735815</v>
      </c>
      <c r="AQ137" s="268">
        <f>AK137/AI137</f>
        <v>-0.4</v>
      </c>
      <c r="AR137" s="149"/>
      <c r="AS137" s="132"/>
      <c r="AT137" s="132"/>
      <c r="AU137" s="132"/>
      <c r="AV137" s="132"/>
      <c r="AW137" s="132"/>
      <c r="AX137" s="132"/>
      <c r="AY137" s="132"/>
      <c r="AZ137" s="132"/>
      <c r="BA137" s="132"/>
      <c r="BB137" s="132"/>
      <c r="BC137" s="132"/>
      <c r="BD137" s="132"/>
      <c r="BE137" s="132"/>
      <c r="BF137" s="132"/>
      <c r="BG137" s="132"/>
      <c r="BH137" s="132"/>
      <c r="BI137" s="132"/>
      <c r="BJ137" s="132"/>
      <c r="BK137" s="132"/>
      <c r="BL137" s="132"/>
      <c r="BM137" s="132"/>
      <c r="BN137" s="132"/>
      <c r="BO137" s="132"/>
      <c r="BP137" s="132"/>
    </row>
    <row r="138">
      <c r="A138" s="484" t="b">
        <v>0</v>
      </c>
      <c r="B138" s="94"/>
      <c r="C138" s="95"/>
      <c r="D138" s="96"/>
      <c r="E138" s="97"/>
      <c r="F138" s="98"/>
      <c r="G138" s="98"/>
      <c r="H138" s="98" t="str">
        <f>VLOOKUP(H137,VALIDATION!F:G,2,false)</f>
        <v>61fe7f62a4eaad5dc977082b</v>
      </c>
      <c r="I138" s="99">
        <v>1.3</v>
      </c>
      <c r="J138" s="99">
        <v>4.0</v>
      </c>
      <c r="K138" s="96"/>
      <c r="L138" s="96"/>
      <c r="M138" s="96"/>
      <c r="N138" s="750" t="s">
        <v>1342</v>
      </c>
      <c r="O138" s="168">
        <v>3.0</v>
      </c>
      <c r="P138" s="169">
        <v>6.0</v>
      </c>
      <c r="Q138" s="294">
        <v>0.0</v>
      </c>
      <c r="R138" s="295">
        <v>0.0</v>
      </c>
      <c r="S138" s="198"/>
      <c r="T138" s="199"/>
      <c r="U138" s="200"/>
      <c r="V138" s="201"/>
      <c r="W138" s="202"/>
      <c r="X138" s="202"/>
      <c r="Y138" s="273">
        <v>0.0</v>
      </c>
      <c r="Z138" s="271">
        <v>30.0</v>
      </c>
      <c r="AA138" s="272" t="s">
        <v>132</v>
      </c>
      <c r="AB138" s="107">
        <v>2.0</v>
      </c>
      <c r="AC138" s="108">
        <v>0.648287037037037</v>
      </c>
      <c r="AD138" s="273" t="s">
        <v>296</v>
      </c>
      <c r="AE138" s="274" t="s">
        <v>132</v>
      </c>
      <c r="AF138" s="99" t="s">
        <v>133</v>
      </c>
      <c r="AG138" s="274">
        <v>3.65</v>
      </c>
      <c r="AH138" s="411">
        <v>2.5</v>
      </c>
      <c r="AI138" s="112"/>
      <c r="AJ138" s="110"/>
      <c r="AK138" s="113"/>
      <c r="AL138" s="114"/>
      <c r="AM138" s="278"/>
      <c r="AN138" s="98"/>
      <c r="AO138" s="98"/>
      <c r="AP138" s="116"/>
      <c r="AQ138" s="117"/>
      <c r="AR138" s="116"/>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row>
    <row r="139">
      <c r="A139" s="485" t="b">
        <v>0</v>
      </c>
      <c r="B139" s="128"/>
      <c r="C139" s="129"/>
      <c r="D139" s="130"/>
      <c r="E139" s="131"/>
      <c r="F139" s="132"/>
      <c r="G139" s="132"/>
      <c r="H139" s="132"/>
      <c r="I139" s="132"/>
      <c r="J139" s="132"/>
      <c r="K139" s="130"/>
      <c r="L139" s="130"/>
      <c r="M139" s="130"/>
      <c r="N139" s="770" t="s">
        <v>1343</v>
      </c>
      <c r="O139" s="168">
        <v>3.0</v>
      </c>
      <c r="P139" s="169">
        <v>6.0</v>
      </c>
      <c r="Q139" s="294">
        <v>3.0</v>
      </c>
      <c r="R139" s="295">
        <v>3.0</v>
      </c>
      <c r="S139" s="198"/>
      <c r="T139" s="199"/>
      <c r="U139" s="200"/>
      <c r="V139" s="201"/>
      <c r="W139" s="202"/>
      <c r="X139" s="202"/>
      <c r="Y139" s="206">
        <v>30.0</v>
      </c>
      <c r="Z139" s="204">
        <v>0.0</v>
      </c>
      <c r="AA139" s="205" t="s">
        <v>133</v>
      </c>
      <c r="AB139" s="141">
        <v>3.0</v>
      </c>
      <c r="AC139" s="142">
        <v>0.6631134259259259</v>
      </c>
      <c r="AD139" s="206" t="s">
        <v>165</v>
      </c>
      <c r="AE139" s="207" t="s">
        <v>132</v>
      </c>
      <c r="AF139" s="133" t="s">
        <v>166</v>
      </c>
      <c r="AG139" s="207">
        <v>1.9</v>
      </c>
      <c r="AH139" s="449">
        <v>2.5</v>
      </c>
      <c r="AI139" s="146"/>
      <c r="AJ139" s="144"/>
      <c r="AK139" s="147"/>
      <c r="AL139" s="114"/>
      <c r="AM139" s="211"/>
      <c r="AN139" s="132"/>
      <c r="AO139" s="132"/>
      <c r="AP139" s="149"/>
      <c r="AQ139" s="150"/>
      <c r="AR139" s="149"/>
      <c r="AS139" s="132"/>
      <c r="AT139" s="132"/>
      <c r="AU139" s="132"/>
      <c r="AV139" s="132"/>
      <c r="AW139" s="132"/>
      <c r="AX139" s="132"/>
      <c r="AY139" s="132"/>
      <c r="AZ139" s="132"/>
      <c r="BA139" s="132"/>
      <c r="BB139" s="132"/>
      <c r="BC139" s="132"/>
      <c r="BD139" s="132"/>
      <c r="BE139" s="132"/>
      <c r="BF139" s="132"/>
      <c r="BG139" s="132"/>
      <c r="BH139" s="132"/>
      <c r="BI139" s="132"/>
      <c r="BJ139" s="132"/>
      <c r="BK139" s="132"/>
      <c r="BL139" s="132"/>
      <c r="BM139" s="132"/>
      <c r="BN139" s="132"/>
      <c r="BO139" s="132"/>
      <c r="BP139" s="132"/>
    </row>
    <row r="140">
      <c r="A140" s="484" t="b">
        <v>0</v>
      </c>
      <c r="B140" s="94"/>
      <c r="C140" s="95"/>
      <c r="D140" s="96"/>
      <c r="E140" s="97"/>
      <c r="F140" s="98"/>
      <c r="G140" s="98"/>
      <c r="H140" s="98"/>
      <c r="I140" s="98"/>
      <c r="J140" s="98"/>
      <c r="K140" s="96"/>
      <c r="L140" s="96"/>
      <c r="M140" s="96"/>
      <c r="N140" s="750" t="s">
        <v>1344</v>
      </c>
      <c r="O140" s="168">
        <v>3.0</v>
      </c>
      <c r="P140" s="169">
        <v>6.0</v>
      </c>
      <c r="Q140" s="294">
        <v>5.0</v>
      </c>
      <c r="R140" s="295">
        <v>5.0</v>
      </c>
      <c r="S140" s="198"/>
      <c r="T140" s="199"/>
      <c r="U140" s="200"/>
      <c r="V140" s="201"/>
      <c r="W140" s="202"/>
      <c r="X140" s="202"/>
      <c r="Y140" s="273">
        <v>40.0</v>
      </c>
      <c r="Z140" s="271">
        <v>0.0</v>
      </c>
      <c r="AA140" s="272" t="s">
        <v>133</v>
      </c>
      <c r="AB140" s="107">
        <v>4.0</v>
      </c>
      <c r="AC140" s="108">
        <v>0.6764814814814815</v>
      </c>
      <c r="AD140" s="273" t="s">
        <v>165</v>
      </c>
      <c r="AE140" s="274" t="s">
        <v>132</v>
      </c>
      <c r="AF140" s="99" t="s">
        <v>166</v>
      </c>
      <c r="AG140" s="274">
        <v>1.65</v>
      </c>
      <c r="AH140" s="411">
        <v>2.5</v>
      </c>
      <c r="AI140" s="112"/>
      <c r="AJ140" s="110"/>
      <c r="AK140" s="113"/>
      <c r="AL140" s="114"/>
      <c r="AM140" s="278"/>
      <c r="AN140" s="98"/>
      <c r="AO140" s="98"/>
      <c r="AP140" s="116"/>
      <c r="AQ140" s="117"/>
      <c r="AR140" s="116"/>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c r="BO140" s="98"/>
      <c r="BP140" s="98"/>
    </row>
    <row r="141">
      <c r="A141" s="485" t="b">
        <v>0</v>
      </c>
      <c r="B141" s="128"/>
      <c r="C141" s="129"/>
      <c r="D141" s="782"/>
      <c r="E141" s="131"/>
      <c r="F141" s="132"/>
      <c r="G141" s="132"/>
      <c r="H141" s="132"/>
      <c r="I141" s="132"/>
      <c r="J141" s="132"/>
      <c r="K141" s="130"/>
      <c r="L141" s="130"/>
      <c r="M141" s="130"/>
      <c r="N141" s="770" t="s">
        <v>1345</v>
      </c>
      <c r="O141" s="168">
        <v>3.0</v>
      </c>
      <c r="P141" s="169">
        <v>6.0</v>
      </c>
      <c r="Q141" s="305">
        <v>7.0</v>
      </c>
      <c r="R141" s="306">
        <v>5.0</v>
      </c>
      <c r="S141" s="307">
        <v>0.0</v>
      </c>
      <c r="T141" s="308">
        <v>0.0</v>
      </c>
      <c r="U141" s="200"/>
      <c r="V141" s="201"/>
      <c r="W141" s="202"/>
      <c r="X141" s="202"/>
      <c r="Y141" s="376">
        <v>0.0</v>
      </c>
      <c r="Z141" s="377">
        <v>0.0</v>
      </c>
      <c r="AA141" s="345" t="s">
        <v>133</v>
      </c>
      <c r="AB141" s="141">
        <v>5.0</v>
      </c>
      <c r="AC141" s="142">
        <v>0.6811226851851852</v>
      </c>
      <c r="AD141" s="206" t="s">
        <v>165</v>
      </c>
      <c r="AE141" s="207" t="s">
        <v>132</v>
      </c>
      <c r="AF141" s="133" t="s">
        <v>166</v>
      </c>
      <c r="AG141" s="207">
        <v>1.43</v>
      </c>
      <c r="AH141" s="449">
        <v>2.5</v>
      </c>
      <c r="AI141" s="146"/>
      <c r="AJ141" s="144"/>
      <c r="AK141" s="147"/>
      <c r="AL141" s="114"/>
      <c r="AM141" s="211"/>
      <c r="AN141" s="132"/>
      <c r="AO141" s="132"/>
      <c r="AP141" s="149"/>
      <c r="AQ141" s="150"/>
      <c r="AR141" s="149"/>
      <c r="AS141" s="132"/>
      <c r="AT141" s="132"/>
      <c r="AU141" s="132"/>
      <c r="AV141" s="132"/>
      <c r="AW141" s="132"/>
      <c r="AX141" s="132"/>
      <c r="AY141" s="132"/>
      <c r="AZ141" s="132"/>
      <c r="BA141" s="132"/>
      <c r="BB141" s="132"/>
      <c r="BC141" s="132"/>
      <c r="BD141" s="132"/>
      <c r="BE141" s="132"/>
      <c r="BF141" s="132"/>
      <c r="BG141" s="132"/>
      <c r="BH141" s="132"/>
      <c r="BI141" s="132"/>
      <c r="BJ141" s="132"/>
      <c r="BK141" s="132"/>
      <c r="BL141" s="132"/>
      <c r="BM141" s="132"/>
      <c r="BN141" s="132"/>
      <c r="BO141" s="132"/>
      <c r="BP141" s="132"/>
    </row>
    <row r="142">
      <c r="A142" s="484" t="b">
        <v>0</v>
      </c>
      <c r="B142" s="513"/>
      <c r="C142" s="216"/>
      <c r="D142" s="514"/>
      <c r="E142" s="218"/>
      <c r="F142" s="219"/>
      <c r="G142" s="219"/>
      <c r="H142" s="219"/>
      <c r="I142" s="219"/>
      <c r="J142" s="219"/>
      <c r="K142" s="217"/>
      <c r="L142" s="217"/>
      <c r="M142" s="217"/>
      <c r="N142" s="784" t="s">
        <v>1346</v>
      </c>
      <c r="O142" s="221">
        <v>3.0</v>
      </c>
      <c r="P142" s="222">
        <v>6.0</v>
      </c>
      <c r="Q142" s="298">
        <v>7.0</v>
      </c>
      <c r="R142" s="299">
        <v>5.0</v>
      </c>
      <c r="S142" s="300">
        <v>3.0</v>
      </c>
      <c r="T142" s="301">
        <v>6.0</v>
      </c>
      <c r="U142" s="227"/>
      <c r="V142" s="228"/>
      <c r="W142" s="229"/>
      <c r="X142" s="229"/>
      <c r="Y142" s="302"/>
      <c r="Z142" s="231"/>
      <c r="AA142" s="232"/>
      <c r="AB142" s="233"/>
      <c r="AC142" s="234"/>
      <c r="AD142" s="235" t="s">
        <v>142</v>
      </c>
      <c r="AE142" s="236"/>
      <c r="AF142" s="237"/>
      <c r="AG142" s="236"/>
      <c r="AH142" s="463"/>
      <c r="AI142" s="390"/>
      <c r="AJ142" s="236"/>
      <c r="AK142" s="391"/>
      <c r="AL142" s="242"/>
      <c r="AM142" s="243"/>
      <c r="AN142" s="219"/>
      <c r="AO142" s="219"/>
      <c r="AP142" s="244"/>
      <c r="AQ142" s="245"/>
      <c r="AR142" s="116"/>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c r="BO142" s="98"/>
      <c r="BP142" s="98"/>
    </row>
    <row r="143">
      <c r="A143" s="485" t="b">
        <v>0</v>
      </c>
      <c r="B143" s="247">
        <v>44601.0</v>
      </c>
      <c r="C143" s="248">
        <v>0.9622453703703704</v>
      </c>
      <c r="D143" s="249" t="s">
        <v>1347</v>
      </c>
      <c r="E143" s="357" t="s">
        <v>16</v>
      </c>
      <c r="F143" s="358" t="s">
        <v>199</v>
      </c>
      <c r="G143" s="358" t="s">
        <v>38</v>
      </c>
      <c r="H143" s="251" t="s">
        <v>994</v>
      </c>
      <c r="I143" s="251" t="s">
        <v>1070</v>
      </c>
      <c r="J143" s="251" t="s">
        <v>1348</v>
      </c>
      <c r="K143" s="251" t="s">
        <v>1070</v>
      </c>
      <c r="L143" s="251"/>
      <c r="M143" s="251"/>
      <c r="N143" s="759"/>
      <c r="O143" s="348">
        <v>6.0</v>
      </c>
      <c r="P143" s="349">
        <v>5.0</v>
      </c>
      <c r="Q143" s="170"/>
      <c r="R143" s="171"/>
      <c r="S143" s="172"/>
      <c r="T143" s="173"/>
      <c r="U143" s="174"/>
      <c r="V143" s="175"/>
      <c r="W143" s="176"/>
      <c r="X143" s="176"/>
      <c r="Y143" s="402">
        <v>0.0</v>
      </c>
      <c r="Z143" s="403">
        <v>0.0</v>
      </c>
      <c r="AA143" s="404" t="s">
        <v>133</v>
      </c>
      <c r="AB143" s="258">
        <v>1.0</v>
      </c>
      <c r="AC143" s="259">
        <v>0.9070486111111111</v>
      </c>
      <c r="AD143" s="260" t="s">
        <v>140</v>
      </c>
      <c r="AE143" s="261" t="s">
        <v>133</v>
      </c>
      <c r="AF143" s="251" t="s">
        <v>166</v>
      </c>
      <c r="AG143" s="261">
        <v>1.46</v>
      </c>
      <c r="AH143" s="464">
        <v>43.47</v>
      </c>
      <c r="AI143" s="263">
        <v>20.0</v>
      </c>
      <c r="AJ143" s="261">
        <v>0.34</v>
      </c>
      <c r="AK143" s="264">
        <v>16.74</v>
      </c>
      <c r="AL143" s="187"/>
      <c r="AM143" s="265">
        <f>AK143+AM137</f>
        <v>1987.34</v>
      </c>
      <c r="AN143" s="266">
        <f>if(AM143&gt;AN137,AM143,AN137)</f>
        <v>2050.46</v>
      </c>
      <c r="AO143" s="266">
        <f>AM143-AN143</f>
        <v>-63.12</v>
      </c>
      <c r="AP143" s="267">
        <f>AO143/AN143</f>
        <v>-0.03078333642</v>
      </c>
      <c r="AQ143" s="268">
        <f>AK143/AI143</f>
        <v>0.837</v>
      </c>
      <c r="AR143" s="149"/>
      <c r="AS143" s="132"/>
      <c r="AT143" s="132"/>
      <c r="AU143" s="132"/>
      <c r="AV143" s="132"/>
      <c r="AW143" s="132"/>
      <c r="AX143" s="132"/>
      <c r="AY143" s="132"/>
      <c r="AZ143" s="132"/>
      <c r="BA143" s="132"/>
      <c r="BB143" s="132"/>
      <c r="BC143" s="132"/>
      <c r="BD143" s="132"/>
      <c r="BE143" s="132"/>
      <c r="BF143" s="132"/>
      <c r="BG143" s="132"/>
      <c r="BH143" s="132"/>
      <c r="BI143" s="132"/>
      <c r="BJ143" s="132"/>
      <c r="BK143" s="132"/>
      <c r="BL143" s="132"/>
      <c r="BM143" s="132"/>
      <c r="BN143" s="132"/>
      <c r="BO143" s="132"/>
      <c r="BP143" s="132"/>
    </row>
    <row r="144">
      <c r="A144" s="484" t="b">
        <v>0</v>
      </c>
      <c r="B144" s="94"/>
      <c r="C144" s="95"/>
      <c r="D144" s="96"/>
      <c r="E144" s="97"/>
      <c r="F144" s="98"/>
      <c r="G144" s="405"/>
      <c r="H144" s="98" t="str">
        <f>VLOOKUP(H143,VALIDATION!F:G,2,false)</f>
        <v>61fe7fb0a4eaad5dc9770837</v>
      </c>
      <c r="I144" s="99">
        <v>3.5</v>
      </c>
      <c r="J144" s="99">
        <v>1.35</v>
      </c>
      <c r="K144" s="96"/>
      <c r="L144" s="96"/>
      <c r="M144" s="96"/>
      <c r="N144" s="518"/>
      <c r="O144" s="168">
        <v>7.0</v>
      </c>
      <c r="P144" s="169">
        <v>5.0</v>
      </c>
      <c r="Q144" s="294">
        <v>0.0</v>
      </c>
      <c r="R144" s="295">
        <v>0.0</v>
      </c>
      <c r="S144" s="198"/>
      <c r="T144" s="199"/>
      <c r="U144" s="200"/>
      <c r="V144" s="201"/>
      <c r="W144" s="202"/>
      <c r="X144" s="202"/>
      <c r="Y144" s="273">
        <v>0.0</v>
      </c>
      <c r="Z144" s="271">
        <v>0.0</v>
      </c>
      <c r="AA144" s="272" t="s">
        <v>132</v>
      </c>
      <c r="AB144" s="107">
        <v>2.0</v>
      </c>
      <c r="AC144" s="108">
        <v>0.910787037037037</v>
      </c>
      <c r="AD144" s="273" t="s">
        <v>165</v>
      </c>
      <c r="AE144" s="274" t="s">
        <v>133</v>
      </c>
      <c r="AF144" s="99" t="s">
        <v>133</v>
      </c>
      <c r="AG144" s="274">
        <v>2.34</v>
      </c>
      <c r="AH144" s="411">
        <v>4.2</v>
      </c>
      <c r="AI144" s="112"/>
      <c r="AJ144" s="110"/>
      <c r="AK144" s="277"/>
      <c r="AL144" s="114"/>
      <c r="AM144" s="278"/>
      <c r="AN144" s="98"/>
      <c r="AO144" s="98"/>
      <c r="AP144" s="116"/>
      <c r="AQ144" s="117"/>
      <c r="AR144" s="116"/>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c r="BO144" s="98"/>
      <c r="BP144" s="98"/>
    </row>
    <row r="145">
      <c r="A145" s="485" t="b">
        <v>0</v>
      </c>
      <c r="B145" s="128"/>
      <c r="C145" s="129"/>
      <c r="D145" s="130"/>
      <c r="E145" s="131"/>
      <c r="F145" s="132"/>
      <c r="G145" s="132"/>
      <c r="H145" s="132"/>
      <c r="I145" s="132"/>
      <c r="J145" s="132"/>
      <c r="K145" s="130"/>
      <c r="L145" s="130"/>
      <c r="M145" s="130"/>
      <c r="N145" s="773"/>
      <c r="O145" s="168">
        <v>7.0</v>
      </c>
      <c r="P145" s="169">
        <v>5.0</v>
      </c>
      <c r="Q145" s="294">
        <v>0.0</v>
      </c>
      <c r="R145" s="295">
        <v>0.0</v>
      </c>
      <c r="S145" s="198"/>
      <c r="T145" s="199"/>
      <c r="U145" s="200"/>
      <c r="V145" s="201"/>
      <c r="W145" s="202"/>
      <c r="X145" s="202"/>
      <c r="Y145" s="206">
        <v>0.0</v>
      </c>
      <c r="Z145" s="204">
        <v>0.0</v>
      </c>
      <c r="AA145" s="205" t="s">
        <v>132</v>
      </c>
      <c r="AB145" s="141">
        <v>3.0</v>
      </c>
      <c r="AC145" s="142">
        <v>0.9121875</v>
      </c>
      <c r="AD145" s="206" t="s">
        <v>165</v>
      </c>
      <c r="AE145" s="207" t="s">
        <v>133</v>
      </c>
      <c r="AF145" s="133" t="s">
        <v>133</v>
      </c>
      <c r="AG145" s="207">
        <v>2.3</v>
      </c>
      <c r="AH145" s="449">
        <v>3.35</v>
      </c>
      <c r="AI145" s="146"/>
      <c r="AJ145" s="144"/>
      <c r="AK145" s="147"/>
      <c r="AL145" s="114"/>
      <c r="AM145" s="211"/>
      <c r="AN145" s="132"/>
      <c r="AO145" s="132"/>
      <c r="AP145" s="149"/>
      <c r="AQ145" s="150"/>
      <c r="AR145" s="149"/>
      <c r="AS145" s="132"/>
      <c r="AT145" s="132"/>
      <c r="AU145" s="132"/>
      <c r="AV145" s="132"/>
      <c r="AW145" s="132"/>
      <c r="AX145" s="132"/>
      <c r="AY145" s="132"/>
      <c r="AZ145" s="132"/>
      <c r="BA145" s="132"/>
      <c r="BB145" s="132"/>
      <c r="BC145" s="132"/>
      <c r="BD145" s="132"/>
      <c r="BE145" s="132"/>
      <c r="BF145" s="132"/>
      <c r="BG145" s="132"/>
      <c r="BH145" s="132"/>
      <c r="BI145" s="132"/>
      <c r="BJ145" s="132"/>
      <c r="BK145" s="132"/>
      <c r="BL145" s="132"/>
      <c r="BM145" s="132"/>
      <c r="BN145" s="132"/>
      <c r="BO145" s="132"/>
      <c r="BP145" s="132"/>
    </row>
    <row r="146">
      <c r="A146" s="484" t="b">
        <v>0</v>
      </c>
      <c r="B146" s="94"/>
      <c r="C146" s="95"/>
      <c r="D146" s="96"/>
      <c r="E146" s="97"/>
      <c r="F146" s="98"/>
      <c r="G146" s="98"/>
      <c r="H146" s="98"/>
      <c r="I146" s="98"/>
      <c r="J146" s="98"/>
      <c r="K146" s="96"/>
      <c r="L146" s="96"/>
      <c r="M146" s="96"/>
      <c r="N146" s="761"/>
      <c r="O146" s="168">
        <v>7.0</v>
      </c>
      <c r="P146" s="169">
        <v>5.0</v>
      </c>
      <c r="Q146" s="294">
        <v>1.0</v>
      </c>
      <c r="R146" s="295">
        <v>0.0</v>
      </c>
      <c r="S146" s="198"/>
      <c r="T146" s="199"/>
      <c r="U146" s="200"/>
      <c r="V146" s="201"/>
      <c r="W146" s="202"/>
      <c r="X146" s="202"/>
      <c r="Y146" s="273" t="s">
        <v>738</v>
      </c>
      <c r="Z146" s="271">
        <v>40.0</v>
      </c>
      <c r="AA146" s="272" t="s">
        <v>133</v>
      </c>
      <c r="AB146" s="107">
        <v>4.0</v>
      </c>
      <c r="AC146" s="108">
        <v>0.9201157407407408</v>
      </c>
      <c r="AD146" s="273" t="s">
        <v>165</v>
      </c>
      <c r="AE146" s="274" t="s">
        <v>133</v>
      </c>
      <c r="AF146" s="99" t="s">
        <v>133</v>
      </c>
      <c r="AG146" s="274">
        <v>3.1</v>
      </c>
      <c r="AH146" s="411">
        <v>2.43</v>
      </c>
      <c r="AI146" s="112"/>
      <c r="AJ146" s="110"/>
      <c r="AK146" s="113"/>
      <c r="AL146" s="114"/>
      <c r="AM146" s="278"/>
      <c r="AN146" s="98"/>
      <c r="AO146" s="98"/>
      <c r="AP146" s="116"/>
      <c r="AQ146" s="117"/>
      <c r="AR146" s="116"/>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c r="BO146" s="98"/>
      <c r="BP146" s="98"/>
    </row>
    <row r="147">
      <c r="A147" s="485" t="b">
        <v>0</v>
      </c>
      <c r="B147" s="128"/>
      <c r="C147" s="129"/>
      <c r="D147" s="130"/>
      <c r="E147" s="131"/>
      <c r="F147" s="132"/>
      <c r="G147" s="132"/>
      <c r="H147" s="132"/>
      <c r="I147" s="132"/>
      <c r="J147" s="132"/>
      <c r="K147" s="130"/>
      <c r="L147" s="130"/>
      <c r="M147" s="130"/>
      <c r="N147" s="749"/>
      <c r="O147" s="168">
        <v>7.0</v>
      </c>
      <c r="P147" s="169">
        <v>5.0</v>
      </c>
      <c r="Q147" s="196">
        <v>1.0</v>
      </c>
      <c r="R147" s="197">
        <v>1.0</v>
      </c>
      <c r="S147" s="198"/>
      <c r="T147" s="199"/>
      <c r="U147" s="200"/>
      <c r="V147" s="201"/>
      <c r="W147" s="202"/>
      <c r="X147" s="202"/>
      <c r="Y147" s="206">
        <v>0.0</v>
      </c>
      <c r="Z147" s="204">
        <v>0.0</v>
      </c>
      <c r="AA147" s="205" t="s">
        <v>132</v>
      </c>
      <c r="AB147" s="141">
        <v>5.0</v>
      </c>
      <c r="AC147" s="142"/>
      <c r="AD147" s="206" t="s">
        <v>179</v>
      </c>
      <c r="AE147" s="207" t="s">
        <v>133</v>
      </c>
      <c r="AF147" s="133" t="s">
        <v>133</v>
      </c>
      <c r="AG147" s="207">
        <v>2.34</v>
      </c>
      <c r="AH147" s="430">
        <v>16.41</v>
      </c>
      <c r="AI147" s="146"/>
      <c r="AJ147" s="144"/>
      <c r="AK147" s="147"/>
      <c r="AL147" s="114"/>
      <c r="AM147" s="211"/>
      <c r="AN147" s="132"/>
      <c r="AO147" s="132"/>
      <c r="AP147" s="149"/>
      <c r="AQ147" s="150"/>
      <c r="AR147" s="149"/>
      <c r="AS147" s="132"/>
      <c r="AT147" s="132"/>
      <c r="AU147" s="132"/>
      <c r="AV147" s="132"/>
      <c r="AW147" s="132"/>
      <c r="AX147" s="132"/>
      <c r="AY147" s="132"/>
      <c r="AZ147" s="132"/>
      <c r="BA147" s="132"/>
      <c r="BB147" s="132"/>
      <c r="BC147" s="132"/>
      <c r="BD147" s="132"/>
      <c r="BE147" s="132"/>
      <c r="BF147" s="132"/>
      <c r="BG147" s="132"/>
      <c r="BH147" s="132"/>
      <c r="BI147" s="132"/>
      <c r="BJ147" s="132"/>
      <c r="BK147" s="132"/>
      <c r="BL147" s="132"/>
      <c r="BM147" s="132"/>
      <c r="BN147" s="132"/>
      <c r="BO147" s="132"/>
      <c r="BP147" s="132"/>
    </row>
    <row r="148">
      <c r="A148" s="484" t="b">
        <v>0</v>
      </c>
      <c r="B148" s="94"/>
      <c r="C148" s="95"/>
      <c r="D148" s="96"/>
      <c r="E148" s="97"/>
      <c r="F148" s="98"/>
      <c r="G148" s="98"/>
      <c r="H148" s="98"/>
      <c r="I148" s="98"/>
      <c r="J148" s="98"/>
      <c r="K148" s="96"/>
      <c r="L148" s="96"/>
      <c r="M148" s="96"/>
      <c r="N148" s="761"/>
      <c r="O148" s="168">
        <v>7.0</v>
      </c>
      <c r="P148" s="169">
        <v>5.0</v>
      </c>
      <c r="Q148" s="196">
        <v>7.0</v>
      </c>
      <c r="R148" s="197">
        <v>6.0</v>
      </c>
      <c r="S148" s="198"/>
      <c r="T148" s="199"/>
      <c r="U148" s="200"/>
      <c r="V148" s="201"/>
      <c r="W148" s="202"/>
      <c r="X148" s="202"/>
      <c r="Y148" s="273"/>
      <c r="Z148" s="271"/>
      <c r="AA148" s="272"/>
      <c r="AB148" s="107"/>
      <c r="AC148" s="108"/>
      <c r="AD148" s="273" t="s">
        <v>142</v>
      </c>
      <c r="AE148" s="274"/>
      <c r="AF148" s="99"/>
      <c r="AG148" s="274"/>
      <c r="AH148" s="427"/>
      <c r="AI148" s="112"/>
      <c r="AJ148" s="110"/>
      <c r="AK148" s="113"/>
      <c r="AL148" s="114"/>
      <c r="AM148" s="278"/>
      <c r="AN148" s="98"/>
      <c r="AO148" s="98"/>
      <c r="AP148" s="116"/>
      <c r="AQ148" s="117"/>
      <c r="AR148" s="116"/>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c r="BO148" s="98"/>
      <c r="BP148" s="98"/>
    </row>
    <row r="149">
      <c r="A149" s="485" t="b">
        <v>0</v>
      </c>
      <c r="B149" s="247">
        <v>44602.0</v>
      </c>
      <c r="C149" s="248">
        <v>0.6036574074074074</v>
      </c>
      <c r="D149" s="249" t="s">
        <v>1349</v>
      </c>
      <c r="E149" s="357" t="s">
        <v>16</v>
      </c>
      <c r="F149" s="358" t="s">
        <v>199</v>
      </c>
      <c r="G149" s="251"/>
      <c r="H149" s="251" t="s">
        <v>613</v>
      </c>
      <c r="I149" s="251" t="s">
        <v>671</v>
      </c>
      <c r="J149" s="251" t="s">
        <v>299</v>
      </c>
      <c r="K149" s="251" t="s">
        <v>671</v>
      </c>
      <c r="L149" s="251"/>
      <c r="M149" s="251"/>
      <c r="N149" s="752" t="s">
        <v>1350</v>
      </c>
      <c r="O149" s="254">
        <v>2.0</v>
      </c>
      <c r="P149" s="255">
        <v>1.0</v>
      </c>
      <c r="Q149" s="284"/>
      <c r="R149" s="285"/>
      <c r="S149" s="292"/>
      <c r="T149" s="293"/>
      <c r="U149" s="174"/>
      <c r="V149" s="175"/>
      <c r="W149" s="176"/>
      <c r="X149" s="176"/>
      <c r="Y149" s="260">
        <v>0.0</v>
      </c>
      <c r="Z149" s="256">
        <v>0.0</v>
      </c>
      <c r="AA149" s="257" t="s">
        <v>132</v>
      </c>
      <c r="AB149" s="258">
        <v>1.0</v>
      </c>
      <c r="AC149" s="259">
        <v>0.5615393518518519</v>
      </c>
      <c r="AD149" s="260" t="s">
        <v>140</v>
      </c>
      <c r="AE149" s="261" t="s">
        <v>132</v>
      </c>
      <c r="AF149" s="251" t="s">
        <v>166</v>
      </c>
      <c r="AG149" s="261">
        <v>1.32</v>
      </c>
      <c r="AH149" s="464">
        <v>31.24</v>
      </c>
      <c r="AI149" s="263">
        <v>12.5</v>
      </c>
      <c r="AJ149" s="261">
        <v>0.0</v>
      </c>
      <c r="AK149" s="264">
        <v>-2.5</v>
      </c>
      <c r="AL149" s="187"/>
      <c r="AM149" s="265">
        <f>AK149+AM143</f>
        <v>1984.84</v>
      </c>
      <c r="AN149" s="266">
        <f>if(AM149&gt;AN143,AM149,AN143)</f>
        <v>2050.46</v>
      </c>
      <c r="AO149" s="266">
        <f>AM149-AN149</f>
        <v>-65.62</v>
      </c>
      <c r="AP149" s="267">
        <f>AO149/AN149</f>
        <v>-0.03200257503</v>
      </c>
      <c r="AQ149" s="268">
        <f>AK149/AI149</f>
        <v>-0.2</v>
      </c>
      <c r="AR149" s="149"/>
      <c r="AS149" s="132"/>
      <c r="AT149" s="132"/>
      <c r="AU149" s="132"/>
      <c r="AV149" s="132"/>
      <c r="AW149" s="132"/>
      <c r="AX149" s="132"/>
      <c r="AY149" s="132"/>
      <c r="AZ149" s="132"/>
      <c r="BA149" s="132"/>
      <c r="BB149" s="132"/>
      <c r="BC149" s="132"/>
      <c r="BD149" s="132"/>
      <c r="BE149" s="132"/>
      <c r="BF149" s="132"/>
      <c r="BG149" s="132"/>
      <c r="BH149" s="132"/>
      <c r="BI149" s="132"/>
      <c r="BJ149" s="132"/>
      <c r="BK149" s="132"/>
      <c r="BL149" s="132"/>
      <c r="BM149" s="132"/>
      <c r="BN149" s="132"/>
      <c r="BO149" s="132"/>
      <c r="BP149" s="132"/>
    </row>
    <row r="150">
      <c r="A150" s="484" t="b">
        <v>0</v>
      </c>
      <c r="B150" s="94"/>
      <c r="C150" s="95"/>
      <c r="D150" s="96"/>
      <c r="E150" s="97"/>
      <c r="F150" s="98"/>
      <c r="G150" s="98"/>
      <c r="H150" s="98" t="str">
        <f>VLOOKUP(H149,VALIDATION!F:G,2,false)</f>
        <v>61fe7f84a4eaad5dc977082f</v>
      </c>
      <c r="I150" s="99">
        <v>1.65</v>
      </c>
      <c r="J150" s="99">
        <v>2.5</v>
      </c>
      <c r="K150" s="96"/>
      <c r="L150" s="96"/>
      <c r="M150" s="96"/>
      <c r="N150" s="761" t="s">
        <v>1351</v>
      </c>
      <c r="O150" s="168">
        <v>2.0</v>
      </c>
      <c r="P150" s="169">
        <v>1.0</v>
      </c>
      <c r="Q150" s="196"/>
      <c r="R150" s="197"/>
      <c r="S150" s="198"/>
      <c r="T150" s="199"/>
      <c r="U150" s="200"/>
      <c r="V150" s="201"/>
      <c r="W150" s="202"/>
      <c r="X150" s="202"/>
      <c r="Y150" s="273">
        <v>0.0</v>
      </c>
      <c r="Z150" s="271">
        <v>30.0</v>
      </c>
      <c r="AA150" s="272" t="s">
        <v>132</v>
      </c>
      <c r="AB150" s="107">
        <v>2.0</v>
      </c>
      <c r="AC150" s="108">
        <v>0.5629513888888888</v>
      </c>
      <c r="AD150" s="273" t="s">
        <v>165</v>
      </c>
      <c r="AE150" s="274" t="s">
        <v>132</v>
      </c>
      <c r="AF150" s="99" t="s">
        <v>133</v>
      </c>
      <c r="AG150" s="274">
        <v>1.44</v>
      </c>
      <c r="AH150" s="411">
        <v>5.68</v>
      </c>
      <c r="AI150" s="112"/>
      <c r="AJ150" s="110"/>
      <c r="AK150" s="113"/>
      <c r="AL150" s="114"/>
      <c r="AM150" s="278"/>
      <c r="AN150" s="98"/>
      <c r="AO150" s="98"/>
      <c r="AP150" s="116"/>
      <c r="AQ150" s="117"/>
      <c r="AR150" s="116"/>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c r="BO150" s="98"/>
      <c r="BP150" s="98"/>
    </row>
    <row r="151">
      <c r="A151" s="485" t="b">
        <v>0</v>
      </c>
      <c r="B151" s="128"/>
      <c r="C151" s="129"/>
      <c r="D151" s="130"/>
      <c r="E151" s="131"/>
      <c r="F151" s="132"/>
      <c r="G151" s="132"/>
      <c r="H151" s="132"/>
      <c r="I151" s="132"/>
      <c r="J151" s="132"/>
      <c r="K151" s="130"/>
      <c r="L151" s="130"/>
      <c r="M151" s="130"/>
      <c r="N151" s="749" t="s">
        <v>1352</v>
      </c>
      <c r="O151" s="168">
        <v>3.0</v>
      </c>
      <c r="P151" s="169">
        <v>2.0</v>
      </c>
      <c r="Q151" s="196"/>
      <c r="R151" s="197"/>
      <c r="S151" s="198"/>
      <c r="T151" s="199"/>
      <c r="U151" s="200"/>
      <c r="V151" s="201"/>
      <c r="W151" s="202"/>
      <c r="X151" s="202"/>
      <c r="Y151" s="206">
        <v>0.0</v>
      </c>
      <c r="Z151" s="204">
        <v>0.0</v>
      </c>
      <c r="AA151" s="205" t="s">
        <v>132</v>
      </c>
      <c r="AB151" s="141">
        <v>3.0</v>
      </c>
      <c r="AC151" s="142">
        <v>0.5671643518518519</v>
      </c>
      <c r="AD151" s="206" t="s">
        <v>296</v>
      </c>
      <c r="AE151" s="207" t="s">
        <v>132</v>
      </c>
      <c r="AF151" s="133" t="s">
        <v>166</v>
      </c>
      <c r="AG151" s="207">
        <v>1.36</v>
      </c>
      <c r="AH151" s="430">
        <f>6.94*2</f>
        <v>13.88</v>
      </c>
      <c r="AI151" s="146"/>
      <c r="AJ151" s="144"/>
      <c r="AK151" s="147"/>
      <c r="AL151" s="114"/>
      <c r="AM151" s="211"/>
      <c r="AN151" s="132"/>
      <c r="AO151" s="132"/>
      <c r="AP151" s="149"/>
      <c r="AQ151" s="150"/>
      <c r="AR151" s="149"/>
      <c r="AS151" s="132"/>
      <c r="AT151" s="132"/>
      <c r="AU151" s="132"/>
      <c r="AV151" s="132"/>
      <c r="AW151" s="132"/>
      <c r="AX151" s="132"/>
      <c r="AY151" s="132"/>
      <c r="AZ151" s="132"/>
      <c r="BA151" s="132"/>
      <c r="BB151" s="132"/>
      <c r="BC151" s="132"/>
      <c r="BD151" s="132"/>
      <c r="BE151" s="132"/>
      <c r="BF151" s="132"/>
      <c r="BG151" s="132"/>
      <c r="BH151" s="132"/>
      <c r="BI151" s="132"/>
      <c r="BJ151" s="132"/>
      <c r="BK151" s="132"/>
      <c r="BL151" s="132"/>
      <c r="BM151" s="132"/>
      <c r="BN151" s="132"/>
      <c r="BO151" s="132"/>
      <c r="BP151" s="132"/>
    </row>
    <row r="152">
      <c r="A152" s="484" t="b">
        <v>0</v>
      </c>
      <c r="B152" s="363"/>
      <c r="C152" s="95"/>
      <c r="D152" s="100"/>
      <c r="E152" s="486"/>
      <c r="F152" s="396"/>
      <c r="G152" s="99"/>
      <c r="H152" s="98"/>
      <c r="I152" s="98"/>
      <c r="J152" s="98"/>
      <c r="K152" s="96"/>
      <c r="L152" s="96"/>
      <c r="M152" s="96"/>
      <c r="N152" s="761"/>
      <c r="O152" s="168">
        <v>4.0</v>
      </c>
      <c r="P152" s="169">
        <v>2.0</v>
      </c>
      <c r="Q152" s="196"/>
      <c r="R152" s="197"/>
      <c r="S152" s="198"/>
      <c r="T152" s="199"/>
      <c r="U152" s="200"/>
      <c r="V152" s="201"/>
      <c r="W152" s="202"/>
      <c r="X152" s="202"/>
      <c r="Y152" s="273">
        <v>0.0</v>
      </c>
      <c r="Z152" s="271">
        <v>0.0</v>
      </c>
      <c r="AA152" s="272" t="s">
        <v>133</v>
      </c>
      <c r="AB152" s="107">
        <v>4.0</v>
      </c>
      <c r="AC152" s="108">
        <v>0.5713310185185185</v>
      </c>
      <c r="AD152" s="273" t="s">
        <v>179</v>
      </c>
      <c r="AE152" s="274" t="s">
        <v>132</v>
      </c>
      <c r="AF152" s="99" t="s">
        <v>133</v>
      </c>
      <c r="AG152" s="274">
        <v>1.28</v>
      </c>
      <c r="AH152" s="411">
        <v>40.58</v>
      </c>
      <c r="AI152" s="276"/>
      <c r="AJ152" s="110"/>
      <c r="AK152" s="113"/>
      <c r="AL152" s="114"/>
      <c r="AM152" s="278"/>
      <c r="AN152" s="98"/>
      <c r="AO152" s="98"/>
      <c r="AP152" s="116"/>
      <c r="AQ152" s="117"/>
      <c r="AR152" s="116"/>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row>
    <row r="153">
      <c r="A153" s="485" t="b">
        <v>0</v>
      </c>
      <c r="B153" s="128"/>
      <c r="C153" s="129"/>
      <c r="D153" s="130"/>
      <c r="E153" s="131"/>
      <c r="F153" s="132"/>
      <c r="G153" s="132"/>
      <c r="H153" s="132"/>
      <c r="I153" s="132"/>
      <c r="J153" s="132"/>
      <c r="K153" s="130"/>
      <c r="L153" s="130"/>
      <c r="M153" s="130"/>
      <c r="N153" s="749" t="s">
        <v>1350</v>
      </c>
      <c r="O153" s="168">
        <v>5.0</v>
      </c>
      <c r="P153" s="169">
        <v>2.0</v>
      </c>
      <c r="Q153" s="294"/>
      <c r="R153" s="295"/>
      <c r="S153" s="198"/>
      <c r="T153" s="199"/>
      <c r="U153" s="200"/>
      <c r="V153" s="201"/>
      <c r="W153" s="202"/>
      <c r="X153" s="202"/>
      <c r="Y153" s="206">
        <v>0.0</v>
      </c>
      <c r="Z153" s="204">
        <v>0.0</v>
      </c>
      <c r="AA153" s="205" t="s">
        <v>132</v>
      </c>
      <c r="AB153" s="141">
        <v>5.0</v>
      </c>
      <c r="AC153" s="142">
        <v>0.5745023148148148</v>
      </c>
      <c r="AD153" s="206" t="s">
        <v>140</v>
      </c>
      <c r="AE153" s="207" t="s">
        <v>132</v>
      </c>
      <c r="AF153" s="133" t="s">
        <v>166</v>
      </c>
      <c r="AG153" s="207">
        <v>1.2</v>
      </c>
      <c r="AH153" s="449">
        <v>25.0</v>
      </c>
      <c r="AI153" s="146"/>
      <c r="AJ153" s="144"/>
      <c r="AK153" s="147"/>
      <c r="AL153" s="114"/>
      <c r="AM153" s="211"/>
      <c r="AN153" s="132"/>
      <c r="AO153" s="132"/>
      <c r="AP153" s="149"/>
      <c r="AQ153" s="150"/>
      <c r="AR153" s="149"/>
      <c r="AS153" s="132"/>
      <c r="AT153" s="132"/>
      <c r="AU153" s="132"/>
      <c r="AV153" s="132"/>
      <c r="AW153" s="132"/>
      <c r="AX153" s="132"/>
      <c r="AY153" s="132"/>
      <c r="AZ153" s="132"/>
      <c r="BA153" s="132"/>
      <c r="BB153" s="132"/>
      <c r="BC153" s="132"/>
      <c r="BD153" s="132"/>
      <c r="BE153" s="132"/>
      <c r="BF153" s="132"/>
      <c r="BG153" s="132"/>
      <c r="BH153" s="132"/>
      <c r="BI153" s="132"/>
      <c r="BJ153" s="132"/>
      <c r="BK153" s="132"/>
      <c r="BL153" s="132"/>
      <c r="BM153" s="132"/>
      <c r="BN153" s="132"/>
      <c r="BO153" s="132"/>
      <c r="BP153" s="132"/>
    </row>
    <row r="154">
      <c r="A154" s="484" t="b">
        <v>0</v>
      </c>
      <c r="B154" s="94"/>
      <c r="C154" s="95"/>
      <c r="D154" s="96"/>
      <c r="E154" s="97"/>
      <c r="F154" s="98"/>
      <c r="G154" s="98"/>
      <c r="H154" s="98"/>
      <c r="I154" s="98"/>
      <c r="J154" s="98"/>
      <c r="K154" s="96"/>
      <c r="L154" s="96"/>
      <c r="M154" s="96"/>
      <c r="N154" s="761" t="s">
        <v>1353</v>
      </c>
      <c r="O154" s="168">
        <v>6.0</v>
      </c>
      <c r="P154" s="169">
        <v>2.0</v>
      </c>
      <c r="Q154" s="294">
        <v>0.0</v>
      </c>
      <c r="R154" s="295">
        <v>0.0</v>
      </c>
      <c r="S154" s="198"/>
      <c r="T154" s="199"/>
      <c r="U154" s="200"/>
      <c r="V154" s="201"/>
      <c r="W154" s="202"/>
      <c r="X154" s="202"/>
      <c r="Y154" s="273">
        <v>0.0</v>
      </c>
      <c r="Z154" s="271">
        <v>0.0</v>
      </c>
      <c r="AA154" s="272" t="s">
        <v>133</v>
      </c>
      <c r="AB154" s="107">
        <v>6.0</v>
      </c>
      <c r="AC154" s="108">
        <v>0.5774652777777778</v>
      </c>
      <c r="AD154" s="273" t="s">
        <v>179</v>
      </c>
      <c r="AE154" s="274" t="s">
        <v>132</v>
      </c>
      <c r="AF154" s="99" t="s">
        <v>133</v>
      </c>
      <c r="AG154" s="274">
        <v>1.17</v>
      </c>
      <c r="AH154" s="411">
        <v>25.64</v>
      </c>
      <c r="AI154" s="276"/>
      <c r="AJ154" s="110"/>
      <c r="AK154" s="113"/>
      <c r="AL154" s="114"/>
      <c r="AM154" s="278"/>
      <c r="AN154" s="98"/>
      <c r="AO154" s="98"/>
      <c r="AP154" s="116"/>
      <c r="AQ154" s="117"/>
      <c r="AR154" s="116"/>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c r="BO154" s="98"/>
      <c r="BP154" s="98"/>
    </row>
    <row r="155">
      <c r="A155" s="485" t="b">
        <v>0</v>
      </c>
      <c r="B155" s="128"/>
      <c r="C155" s="129"/>
      <c r="D155" s="130"/>
      <c r="E155" s="131"/>
      <c r="F155" s="132"/>
      <c r="G155" s="132"/>
      <c r="H155" s="132"/>
      <c r="I155" s="132"/>
      <c r="J155" s="132"/>
      <c r="K155" s="130"/>
      <c r="L155" s="130"/>
      <c r="M155" s="130"/>
      <c r="N155" s="749" t="s">
        <v>1354</v>
      </c>
      <c r="O155" s="168">
        <v>6.0</v>
      </c>
      <c r="P155" s="169">
        <v>2.0</v>
      </c>
      <c r="Q155" s="294">
        <v>1.0</v>
      </c>
      <c r="R155" s="295">
        <v>0.0</v>
      </c>
      <c r="S155" s="198"/>
      <c r="T155" s="199"/>
      <c r="U155" s="200"/>
      <c r="V155" s="201"/>
      <c r="W155" s="202"/>
      <c r="X155" s="202"/>
      <c r="Y155" s="206">
        <v>0.0</v>
      </c>
      <c r="Z155" s="204">
        <v>0.0</v>
      </c>
      <c r="AA155" s="205" t="s">
        <v>132</v>
      </c>
      <c r="AB155" s="141">
        <v>7.0</v>
      </c>
      <c r="AC155" s="142">
        <v>0.58125</v>
      </c>
      <c r="AD155" s="206" t="s">
        <v>140</v>
      </c>
      <c r="AE155" s="207" t="s">
        <v>132</v>
      </c>
      <c r="AF155" s="133" t="s">
        <v>166</v>
      </c>
      <c r="AG155" s="207">
        <v>1.09</v>
      </c>
      <c r="AH155" s="449">
        <v>27.77</v>
      </c>
      <c r="AI155" s="146"/>
      <c r="AJ155" s="144"/>
      <c r="AK155" s="147"/>
      <c r="AL155" s="114"/>
      <c r="AM155" s="211"/>
      <c r="AN155" s="132"/>
      <c r="AO155" s="132"/>
      <c r="AP155" s="149"/>
      <c r="AQ155" s="150"/>
      <c r="AR155" s="149"/>
      <c r="AS155" s="132"/>
      <c r="AT155" s="132"/>
      <c r="AU155" s="132"/>
      <c r="AV155" s="132"/>
      <c r="AW155" s="132"/>
      <c r="AX155" s="132"/>
      <c r="AY155" s="132"/>
      <c r="AZ155" s="132"/>
      <c r="BA155" s="132"/>
      <c r="BB155" s="132"/>
      <c r="BC155" s="132"/>
      <c r="BD155" s="132"/>
      <c r="BE155" s="132"/>
      <c r="BF155" s="132"/>
      <c r="BG155" s="132"/>
      <c r="BH155" s="132"/>
      <c r="BI155" s="132"/>
      <c r="BJ155" s="132"/>
      <c r="BK155" s="132"/>
      <c r="BL155" s="132"/>
      <c r="BM155" s="132"/>
      <c r="BN155" s="132"/>
      <c r="BO155" s="132"/>
      <c r="BP155" s="132"/>
    </row>
    <row r="156">
      <c r="A156" s="484" t="b">
        <v>0</v>
      </c>
      <c r="B156" s="94"/>
      <c r="C156" s="95"/>
      <c r="D156" s="96"/>
      <c r="E156" s="97"/>
      <c r="F156" s="98"/>
      <c r="G156" s="98"/>
      <c r="H156" s="98"/>
      <c r="I156" s="98"/>
      <c r="J156" s="98"/>
      <c r="K156" s="96"/>
      <c r="L156" s="96"/>
      <c r="M156" s="96"/>
      <c r="N156" s="518"/>
      <c r="O156" s="168">
        <v>6.0</v>
      </c>
      <c r="P156" s="169">
        <v>2.0</v>
      </c>
      <c r="Q156" s="294">
        <v>2.0</v>
      </c>
      <c r="R156" s="295">
        <v>1.0</v>
      </c>
      <c r="S156" s="198"/>
      <c r="T156" s="199"/>
      <c r="U156" s="200"/>
      <c r="V156" s="201"/>
      <c r="W156" s="202"/>
      <c r="X156" s="202"/>
      <c r="Y156" s="273">
        <v>0.0</v>
      </c>
      <c r="Z156" s="271">
        <v>0.0</v>
      </c>
      <c r="AA156" s="272" t="s">
        <v>132</v>
      </c>
      <c r="AB156" s="107">
        <v>8.0</v>
      </c>
      <c r="AC156" s="108">
        <v>0.5852662037037037</v>
      </c>
      <c r="AD156" s="273" t="s">
        <v>296</v>
      </c>
      <c r="AE156" s="274" t="s">
        <v>132</v>
      </c>
      <c r="AF156" s="99" t="s">
        <v>166</v>
      </c>
      <c r="AG156" s="274">
        <v>1.08</v>
      </c>
      <c r="AH156" s="411">
        <v>31.24</v>
      </c>
      <c r="AI156" s="112"/>
      <c r="AJ156" s="110"/>
      <c r="AK156" s="113"/>
      <c r="AL156" s="114"/>
      <c r="AM156" s="278"/>
      <c r="AN156" s="98"/>
      <c r="AO156" s="98"/>
      <c r="AP156" s="116"/>
      <c r="AQ156" s="117"/>
      <c r="AR156" s="116"/>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row>
    <row r="157">
      <c r="A157" s="485" t="b">
        <v>0</v>
      </c>
      <c r="B157" s="128"/>
      <c r="C157" s="129"/>
      <c r="D157" s="130"/>
      <c r="E157" s="131"/>
      <c r="F157" s="132"/>
      <c r="G157" s="132"/>
      <c r="H157" s="132"/>
      <c r="I157" s="132"/>
      <c r="J157" s="132"/>
      <c r="K157" s="130"/>
      <c r="L157" s="130"/>
      <c r="M157" s="130"/>
      <c r="N157" s="749" t="s">
        <v>1355</v>
      </c>
      <c r="O157" s="168">
        <v>6.0</v>
      </c>
      <c r="P157" s="169">
        <v>2.0</v>
      </c>
      <c r="Q157" s="294">
        <v>2.0</v>
      </c>
      <c r="R157" s="295">
        <v>1.0</v>
      </c>
      <c r="S157" s="198"/>
      <c r="T157" s="199"/>
      <c r="U157" s="200"/>
      <c r="V157" s="201"/>
      <c r="W157" s="202"/>
      <c r="X157" s="202"/>
      <c r="Y157" s="206">
        <v>15.0</v>
      </c>
      <c r="Z157" s="204">
        <v>40.0</v>
      </c>
      <c r="AA157" s="205" t="s">
        <v>132</v>
      </c>
      <c r="AB157" s="141">
        <v>9.0</v>
      </c>
      <c r="AC157" s="142">
        <v>0.5873495370370371</v>
      </c>
      <c r="AD157" s="206" t="s">
        <v>165</v>
      </c>
      <c r="AE157" s="207" t="s">
        <v>132</v>
      </c>
      <c r="AF157" s="133" t="s">
        <v>133</v>
      </c>
      <c r="AG157" s="207">
        <v>1.15</v>
      </c>
      <c r="AH157" s="449">
        <v>16.66</v>
      </c>
      <c r="AI157" s="146"/>
      <c r="AJ157" s="144"/>
      <c r="AK157" s="147"/>
      <c r="AL157" s="114"/>
      <c r="AM157" s="211"/>
      <c r="AN157" s="132"/>
      <c r="AO157" s="132"/>
      <c r="AP157" s="149"/>
      <c r="AQ157" s="150"/>
      <c r="AR157" s="149"/>
      <c r="AS157" s="132"/>
      <c r="AT157" s="132"/>
      <c r="AU157" s="132"/>
      <c r="AV157" s="132"/>
      <c r="AW157" s="132"/>
      <c r="AX157" s="132"/>
      <c r="AY157" s="132"/>
      <c r="AZ157" s="132"/>
      <c r="BA157" s="132"/>
      <c r="BB157" s="132"/>
      <c r="BC157" s="132"/>
      <c r="BD157" s="132"/>
      <c r="BE157" s="132"/>
      <c r="BF157" s="132"/>
      <c r="BG157" s="132"/>
      <c r="BH157" s="132"/>
      <c r="BI157" s="132"/>
      <c r="BJ157" s="132"/>
      <c r="BK157" s="132"/>
      <c r="BL157" s="132"/>
      <c r="BM157" s="132"/>
      <c r="BN157" s="132"/>
      <c r="BO157" s="132"/>
      <c r="BP157" s="132"/>
    </row>
    <row r="158">
      <c r="A158" s="484" t="b">
        <v>0</v>
      </c>
      <c r="B158" s="94"/>
      <c r="C158" s="95"/>
      <c r="D158" s="96"/>
      <c r="E158" s="97"/>
      <c r="F158" s="98"/>
      <c r="G158" s="98"/>
      <c r="H158" s="98"/>
      <c r="I158" s="98"/>
      <c r="J158" s="98"/>
      <c r="K158" s="96"/>
      <c r="L158" s="96"/>
      <c r="M158" s="96"/>
      <c r="N158" s="518"/>
      <c r="O158" s="168">
        <v>6.0</v>
      </c>
      <c r="P158" s="169">
        <v>2.0</v>
      </c>
      <c r="Q158" s="294">
        <v>2.0</v>
      </c>
      <c r="R158" s="295">
        <v>2.0</v>
      </c>
      <c r="S158" s="198"/>
      <c r="T158" s="199"/>
      <c r="U158" s="200"/>
      <c r="V158" s="201"/>
      <c r="W158" s="202"/>
      <c r="X158" s="202"/>
      <c r="Y158" s="273">
        <v>0.0</v>
      </c>
      <c r="Z158" s="271">
        <v>0.0</v>
      </c>
      <c r="AA158" s="272" t="s">
        <v>133</v>
      </c>
      <c r="AB158" s="107">
        <v>10.0</v>
      </c>
      <c r="AC158" s="108">
        <v>0.5884606481481481</v>
      </c>
      <c r="AD158" s="273" t="s">
        <v>165</v>
      </c>
      <c r="AE158" s="274" t="s">
        <v>132</v>
      </c>
      <c r="AF158" s="99" t="s">
        <v>133</v>
      </c>
      <c r="AG158" s="274">
        <v>1.2</v>
      </c>
      <c r="AH158" s="411">
        <v>13.88</v>
      </c>
      <c r="AI158" s="112"/>
      <c r="AJ158" s="110"/>
      <c r="AK158" s="113"/>
      <c r="AL158" s="114"/>
      <c r="AM158" s="278"/>
      <c r="AN158" s="98"/>
      <c r="AO158" s="98"/>
      <c r="AP158" s="116"/>
      <c r="AQ158" s="117"/>
      <c r="AR158" s="116"/>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c r="BO158" s="98"/>
      <c r="BP158" s="98"/>
    </row>
    <row r="159">
      <c r="A159" s="485" t="b">
        <v>0</v>
      </c>
      <c r="B159" s="128"/>
      <c r="C159" s="129"/>
      <c r="D159" s="130"/>
      <c r="E159" s="131"/>
      <c r="F159" s="132"/>
      <c r="G159" s="132"/>
      <c r="H159" s="132"/>
      <c r="I159" s="132"/>
      <c r="J159" s="132"/>
      <c r="K159" s="130"/>
      <c r="L159" s="130"/>
      <c r="M159" s="130"/>
      <c r="N159" s="519"/>
      <c r="O159" s="168">
        <v>6.0</v>
      </c>
      <c r="P159" s="169">
        <v>2.0</v>
      </c>
      <c r="Q159" s="294">
        <v>5.0</v>
      </c>
      <c r="R159" s="295">
        <v>3.0</v>
      </c>
      <c r="S159" s="198"/>
      <c r="T159" s="199"/>
      <c r="U159" s="200"/>
      <c r="V159" s="201"/>
      <c r="W159" s="202"/>
      <c r="X159" s="202"/>
      <c r="Y159" s="206">
        <v>30.0</v>
      </c>
      <c r="Z159" s="204">
        <v>40.0</v>
      </c>
      <c r="AA159" s="205" t="s">
        <v>133</v>
      </c>
      <c r="AB159" s="141">
        <v>11.0</v>
      </c>
      <c r="AC159" s="142">
        <v>0.600625</v>
      </c>
      <c r="AD159" s="206" t="s">
        <v>296</v>
      </c>
      <c r="AE159" s="207" t="s">
        <v>132</v>
      </c>
      <c r="AF159" s="133" t="s">
        <v>166</v>
      </c>
      <c r="AG159" s="207">
        <v>1.05</v>
      </c>
      <c r="AH159" s="449">
        <v>19.99</v>
      </c>
      <c r="AI159" s="146"/>
      <c r="AJ159" s="144"/>
      <c r="AK159" s="147"/>
      <c r="AL159" s="114"/>
      <c r="AM159" s="211"/>
      <c r="AN159" s="132"/>
      <c r="AO159" s="132"/>
      <c r="AP159" s="149"/>
      <c r="AQ159" s="150"/>
      <c r="AR159" s="149"/>
      <c r="AS159" s="132"/>
      <c r="AT159" s="132"/>
      <c r="AU159" s="132"/>
      <c r="AV159" s="132"/>
      <c r="AW159" s="132"/>
      <c r="AX159" s="132"/>
      <c r="AY159" s="132"/>
      <c r="AZ159" s="132"/>
      <c r="BA159" s="132"/>
      <c r="BB159" s="132"/>
      <c r="BC159" s="132"/>
      <c r="BD159" s="132"/>
      <c r="BE159" s="132"/>
      <c r="BF159" s="132"/>
      <c r="BG159" s="132"/>
      <c r="BH159" s="132"/>
      <c r="BI159" s="132"/>
      <c r="BJ159" s="132"/>
      <c r="BK159" s="132"/>
      <c r="BL159" s="132"/>
      <c r="BM159" s="132"/>
      <c r="BN159" s="132"/>
      <c r="BO159" s="132"/>
      <c r="BP159" s="132"/>
    </row>
    <row r="160">
      <c r="A160" s="484" t="b">
        <v>0</v>
      </c>
      <c r="B160" s="215"/>
      <c r="C160" s="216"/>
      <c r="D160" s="217"/>
      <c r="E160" s="218"/>
      <c r="F160" s="219"/>
      <c r="G160" s="219"/>
      <c r="H160" s="219"/>
      <c r="I160" s="219"/>
      <c r="J160" s="219"/>
      <c r="K160" s="217"/>
      <c r="L160" s="217"/>
      <c r="M160" s="217"/>
      <c r="N160" s="520"/>
      <c r="O160" s="221">
        <v>6.0</v>
      </c>
      <c r="P160" s="222">
        <v>2.0</v>
      </c>
      <c r="Q160" s="298">
        <v>6.0</v>
      </c>
      <c r="R160" s="299">
        <v>3.0</v>
      </c>
      <c r="S160" s="225"/>
      <c r="T160" s="226"/>
      <c r="U160" s="227"/>
      <c r="V160" s="228"/>
      <c r="W160" s="229"/>
      <c r="X160" s="229"/>
      <c r="Y160" s="302"/>
      <c r="Z160" s="231"/>
      <c r="AA160" s="232"/>
      <c r="AB160" s="233"/>
      <c r="AC160" s="234"/>
      <c r="AD160" s="235" t="s">
        <v>142</v>
      </c>
      <c r="AE160" s="236"/>
      <c r="AF160" s="237"/>
      <c r="AG160" s="236"/>
      <c r="AH160" s="463"/>
      <c r="AI160" s="390"/>
      <c r="AJ160" s="236"/>
      <c r="AK160" s="391"/>
      <c r="AL160" s="242"/>
      <c r="AM160" s="243"/>
      <c r="AN160" s="219"/>
      <c r="AO160" s="219"/>
      <c r="AP160" s="244"/>
      <c r="AQ160" s="245"/>
      <c r="AR160" s="116"/>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c r="BO160" s="98"/>
      <c r="BP160" s="98"/>
    </row>
    <row r="161">
      <c r="A161" s="485" t="b">
        <v>0</v>
      </c>
      <c r="B161" s="785">
        <v>44602.0</v>
      </c>
      <c r="C161" s="248">
        <v>0.9375578703703704</v>
      </c>
      <c r="D161" s="249" t="s">
        <v>1356</v>
      </c>
      <c r="E161" s="357" t="s">
        <v>16</v>
      </c>
      <c r="F161" s="358" t="s">
        <v>199</v>
      </c>
      <c r="G161" s="251" t="s">
        <v>38</v>
      </c>
      <c r="H161" s="251" t="s">
        <v>623</v>
      </c>
      <c r="I161" s="415" t="s">
        <v>887</v>
      </c>
      <c r="J161" s="251" t="s">
        <v>1029</v>
      </c>
      <c r="K161" s="251" t="s">
        <v>1029</v>
      </c>
      <c r="L161" s="251"/>
      <c r="M161" s="251"/>
      <c r="N161" s="759"/>
      <c r="O161" s="254">
        <v>3.0</v>
      </c>
      <c r="P161" s="255">
        <v>4.0</v>
      </c>
      <c r="Q161" s="170"/>
      <c r="R161" s="171"/>
      <c r="S161" s="172"/>
      <c r="T161" s="173"/>
      <c r="U161" s="174"/>
      <c r="V161" s="175"/>
      <c r="W161" s="176"/>
      <c r="X161" s="176"/>
      <c r="Y161" s="260">
        <v>0.0</v>
      </c>
      <c r="Z161" s="256">
        <v>0.0</v>
      </c>
      <c r="AA161" s="257" t="s">
        <v>133</v>
      </c>
      <c r="AB161" s="258">
        <v>1.0</v>
      </c>
      <c r="AC161" s="259">
        <v>0.8809375</v>
      </c>
      <c r="AD161" s="260" t="s">
        <v>140</v>
      </c>
      <c r="AE161" s="261" t="s">
        <v>133</v>
      </c>
      <c r="AF161" s="251" t="s">
        <v>166</v>
      </c>
      <c r="AG161" s="261">
        <v>1.48</v>
      </c>
      <c r="AH161" s="464">
        <v>31.25</v>
      </c>
      <c r="AI161" s="263">
        <v>20.0</v>
      </c>
      <c r="AJ161" s="261">
        <v>0.0</v>
      </c>
      <c r="AK161" s="786">
        <v>-4.109999999999999</v>
      </c>
      <c r="AL161" s="187"/>
      <c r="AM161" s="265">
        <f>AK161+AM149</f>
        <v>1980.73</v>
      </c>
      <c r="AN161" s="266">
        <f>if(AM161&gt;AN149,AM161,AN149)</f>
        <v>2050.46</v>
      </c>
      <c r="AO161" s="266">
        <f>AM161-AN161</f>
        <v>-69.73</v>
      </c>
      <c r="AP161" s="267">
        <f>AO161/AN161</f>
        <v>-0.03400700331</v>
      </c>
      <c r="AQ161" s="268">
        <f>AK161/AI161</f>
        <v>-0.2055</v>
      </c>
      <c r="AR161" s="149"/>
      <c r="AS161" s="132"/>
      <c r="AT161" s="132"/>
      <c r="AU161" s="132"/>
      <c r="AV161" s="132"/>
      <c r="AW161" s="132"/>
      <c r="AX161" s="132"/>
      <c r="AY161" s="132"/>
      <c r="AZ161" s="132"/>
      <c r="BA161" s="132"/>
      <c r="BB161" s="132"/>
      <c r="BC161" s="132"/>
      <c r="BD161" s="132"/>
      <c r="BE161" s="132"/>
      <c r="BF161" s="132"/>
      <c r="BG161" s="132"/>
      <c r="BH161" s="132"/>
      <c r="BI161" s="132"/>
      <c r="BJ161" s="132"/>
      <c r="BK161" s="132"/>
      <c r="BL161" s="132"/>
      <c r="BM161" s="132"/>
      <c r="BN161" s="132"/>
      <c r="BO161" s="132"/>
      <c r="BP161" s="132"/>
    </row>
    <row r="162">
      <c r="A162" s="484" t="b">
        <v>0</v>
      </c>
      <c r="B162" s="94"/>
      <c r="C162" s="95"/>
      <c r="D162" s="96"/>
      <c r="E162" s="97"/>
      <c r="F162" s="98"/>
      <c r="G162" s="98"/>
      <c r="H162" s="98" t="str">
        <f>VLOOKUP(H161,VALIDATION!F:G,2,false)</f>
        <v>61fe7f62a4eaad5dc977082b</v>
      </c>
      <c r="I162" s="99">
        <v>1.85</v>
      </c>
      <c r="J162" s="99">
        <v>2.15</v>
      </c>
      <c r="K162" s="96"/>
      <c r="L162" s="96"/>
      <c r="M162" s="96"/>
      <c r="N162" s="518"/>
      <c r="O162" s="168">
        <v>4.0</v>
      </c>
      <c r="P162" s="169">
        <v>5.0</v>
      </c>
      <c r="Q162" s="196"/>
      <c r="R162" s="197"/>
      <c r="S162" s="198"/>
      <c r="T162" s="199"/>
      <c r="U162" s="200"/>
      <c r="V162" s="201"/>
      <c r="W162" s="202"/>
      <c r="X162" s="202"/>
      <c r="Y162" s="273">
        <v>0.0</v>
      </c>
      <c r="Z162" s="271">
        <v>0.0</v>
      </c>
      <c r="AA162" s="272" t="s">
        <v>133</v>
      </c>
      <c r="AB162" s="107">
        <v>2.0</v>
      </c>
      <c r="AC162" s="108">
        <v>0.8865625</v>
      </c>
      <c r="AD162" s="273" t="s">
        <v>296</v>
      </c>
      <c r="AE162" s="274" t="s">
        <v>133</v>
      </c>
      <c r="AF162" s="99" t="s">
        <v>166</v>
      </c>
      <c r="AG162" s="274">
        <v>1.44</v>
      </c>
      <c r="AH162" s="411">
        <v>11.36</v>
      </c>
      <c r="AI162" s="112"/>
      <c r="AJ162" s="110"/>
      <c r="AK162" s="113"/>
      <c r="AL162" s="114"/>
      <c r="AM162" s="278"/>
      <c r="AN162" s="98"/>
      <c r="AO162" s="98"/>
      <c r="AP162" s="116"/>
      <c r="AQ162" s="117"/>
      <c r="AR162" s="116"/>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row>
    <row r="163">
      <c r="A163" s="485" t="b">
        <v>0</v>
      </c>
      <c r="B163" s="128"/>
      <c r="C163" s="129"/>
      <c r="D163" s="130"/>
      <c r="E163" s="131"/>
      <c r="F163" s="132"/>
      <c r="G163" s="132"/>
      <c r="H163" s="132"/>
      <c r="I163" s="132"/>
      <c r="J163" s="132"/>
      <c r="K163" s="130"/>
      <c r="L163" s="130"/>
      <c r="M163" s="130"/>
      <c r="N163" s="519"/>
      <c r="O163" s="168">
        <v>4.0</v>
      </c>
      <c r="P163" s="169">
        <v>6.0</v>
      </c>
      <c r="Q163" s="294">
        <v>0.0</v>
      </c>
      <c r="R163" s="295">
        <v>0.0</v>
      </c>
      <c r="S163" s="198"/>
      <c r="T163" s="297"/>
      <c r="U163" s="200"/>
      <c r="V163" s="201"/>
      <c r="W163" s="202"/>
      <c r="X163" s="202"/>
      <c r="Y163" s="206">
        <v>0.0</v>
      </c>
      <c r="Z163" s="204">
        <v>0.0</v>
      </c>
      <c r="AA163" s="205" t="s">
        <v>132</v>
      </c>
      <c r="AB163" s="141">
        <v>3.0</v>
      </c>
      <c r="AC163" s="142">
        <v>0.8888310185185185</v>
      </c>
      <c r="AD163" s="206" t="s">
        <v>179</v>
      </c>
      <c r="AE163" s="207" t="s">
        <v>133</v>
      </c>
      <c r="AF163" s="133" t="s">
        <v>133</v>
      </c>
      <c r="AG163" s="207">
        <v>1.34</v>
      </c>
      <c r="AH163" s="449">
        <v>46.72</v>
      </c>
      <c r="AI163" s="146"/>
      <c r="AJ163" s="144"/>
      <c r="AK163" s="147"/>
      <c r="AL163" s="114"/>
      <c r="AM163" s="211"/>
      <c r="AN163" s="132"/>
      <c r="AO163" s="132"/>
      <c r="AP163" s="149"/>
      <c r="AQ163" s="150"/>
      <c r="AR163" s="149"/>
      <c r="AS163" s="132"/>
      <c r="AT163" s="132"/>
      <c r="AU163" s="132"/>
      <c r="AV163" s="132"/>
      <c r="AW163" s="132"/>
      <c r="AX163" s="132"/>
      <c r="AY163" s="132"/>
      <c r="AZ163" s="132"/>
      <c r="BA163" s="132"/>
      <c r="BB163" s="132"/>
      <c r="BC163" s="132"/>
      <c r="BD163" s="132"/>
      <c r="BE163" s="132"/>
      <c r="BF163" s="132"/>
      <c r="BG163" s="132"/>
      <c r="BH163" s="132"/>
      <c r="BI163" s="132"/>
      <c r="BJ163" s="132"/>
      <c r="BK163" s="132"/>
      <c r="BL163" s="132"/>
      <c r="BM163" s="132"/>
      <c r="BN163" s="132"/>
      <c r="BO163" s="132"/>
      <c r="BP163" s="132"/>
    </row>
    <row r="164">
      <c r="A164" s="484" t="b">
        <v>0</v>
      </c>
      <c r="B164" s="215"/>
      <c r="C164" s="216"/>
      <c r="D164" s="217"/>
      <c r="E164" s="218"/>
      <c r="F164" s="219"/>
      <c r="G164" s="219"/>
      <c r="H164" s="219"/>
      <c r="I164" s="219"/>
      <c r="J164" s="219"/>
      <c r="K164" s="217"/>
      <c r="L164" s="217"/>
      <c r="M164" s="217"/>
      <c r="N164" s="520"/>
      <c r="O164" s="221">
        <v>4.0</v>
      </c>
      <c r="P164" s="222">
        <v>6.0</v>
      </c>
      <c r="Q164" s="298">
        <v>6.0</v>
      </c>
      <c r="R164" s="299">
        <v>7.0</v>
      </c>
      <c r="S164" s="225"/>
      <c r="T164" s="226"/>
      <c r="U164" s="227"/>
      <c r="V164" s="228"/>
      <c r="W164" s="229"/>
      <c r="X164" s="229"/>
      <c r="Y164" s="235"/>
      <c r="Z164" s="482"/>
      <c r="AA164" s="479"/>
      <c r="AB164" s="233"/>
      <c r="AC164" s="234"/>
      <c r="AD164" s="235" t="s">
        <v>142</v>
      </c>
      <c r="AE164" s="240"/>
      <c r="AF164" s="237"/>
      <c r="AG164" s="240"/>
      <c r="AH164" s="463"/>
      <c r="AI164" s="390"/>
      <c r="AJ164" s="236"/>
      <c r="AK164" s="391"/>
      <c r="AL164" s="242"/>
      <c r="AM164" s="243"/>
      <c r="AN164" s="219"/>
      <c r="AO164" s="219"/>
      <c r="AP164" s="244"/>
      <c r="AQ164" s="245"/>
      <c r="AR164" s="116"/>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c r="BO164" s="98"/>
      <c r="BP164" s="98"/>
    </row>
    <row r="165">
      <c r="A165" s="485" t="b">
        <v>0</v>
      </c>
      <c r="B165" s="247">
        <v>44602.0</v>
      </c>
      <c r="C165" s="248">
        <v>0.9375578703703704</v>
      </c>
      <c r="D165" s="249" t="s">
        <v>1356</v>
      </c>
      <c r="E165" s="357" t="s">
        <v>16</v>
      </c>
      <c r="F165" s="358" t="s">
        <v>199</v>
      </c>
      <c r="G165" s="358"/>
      <c r="H165" s="251" t="s">
        <v>623</v>
      </c>
      <c r="I165" s="415" t="s">
        <v>887</v>
      </c>
      <c r="J165" s="251" t="s">
        <v>1029</v>
      </c>
      <c r="K165" s="251" t="s">
        <v>1029</v>
      </c>
      <c r="L165" s="251"/>
      <c r="M165" s="251"/>
      <c r="N165" s="759"/>
      <c r="O165" s="348">
        <v>4.0</v>
      </c>
      <c r="P165" s="349">
        <v>6.0</v>
      </c>
      <c r="Q165" s="350">
        <v>1.0</v>
      </c>
      <c r="R165" s="351">
        <v>0.0</v>
      </c>
      <c r="S165" s="172"/>
      <c r="T165" s="173"/>
      <c r="U165" s="174"/>
      <c r="V165" s="175"/>
      <c r="W165" s="176"/>
      <c r="X165" s="176"/>
      <c r="Y165" s="402">
        <v>0.0</v>
      </c>
      <c r="Z165" s="403">
        <v>0.0</v>
      </c>
      <c r="AA165" s="404" t="s">
        <v>133</v>
      </c>
      <c r="AB165" s="258">
        <v>1.0</v>
      </c>
      <c r="AC165" s="259">
        <v>0.8931712962962963</v>
      </c>
      <c r="AD165" s="260" t="s">
        <v>140</v>
      </c>
      <c r="AE165" s="261" t="s">
        <v>133</v>
      </c>
      <c r="AF165" s="251" t="s">
        <v>166</v>
      </c>
      <c r="AG165" s="261">
        <v>1.35</v>
      </c>
      <c r="AH165" s="606">
        <v>51.28</v>
      </c>
      <c r="AI165" s="263">
        <v>17.94</v>
      </c>
      <c r="AJ165" s="261">
        <v>0.0</v>
      </c>
      <c r="AK165" s="264">
        <v>-3.23</v>
      </c>
      <c r="AL165" s="187"/>
      <c r="AM165" s="265">
        <f>AK165+AM161</f>
        <v>1977.5</v>
      </c>
      <c r="AN165" s="266">
        <f>if(AM165&gt;AN161,AM165,AN161)</f>
        <v>2050.46</v>
      </c>
      <c r="AO165" s="266">
        <f>AM165-AN165</f>
        <v>-72.96</v>
      </c>
      <c r="AP165" s="267">
        <f>AO165/AN165</f>
        <v>-0.03558225959</v>
      </c>
      <c r="AQ165" s="268">
        <f>AK165/AI165</f>
        <v>-0.1800445931</v>
      </c>
      <c r="AR165" s="149"/>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c r="BO165" s="132"/>
      <c r="BP165" s="132"/>
    </row>
    <row r="166">
      <c r="A166" s="484" t="b">
        <v>0</v>
      </c>
      <c r="B166" s="94"/>
      <c r="C166" s="95"/>
      <c r="D166" s="96"/>
      <c r="E166" s="97"/>
      <c r="F166" s="98"/>
      <c r="G166" s="98"/>
      <c r="H166" s="98" t="str">
        <f>VLOOKUP(H165,VALIDATION!F:G,2,false)</f>
        <v>61fe7f62a4eaad5dc977082b</v>
      </c>
      <c r="I166" s="396">
        <v>1.85</v>
      </c>
      <c r="J166" s="396">
        <v>2.15</v>
      </c>
      <c r="K166" s="96"/>
      <c r="L166" s="96"/>
      <c r="M166" s="96"/>
      <c r="N166" s="518"/>
      <c r="O166" s="168">
        <v>4.0</v>
      </c>
      <c r="P166" s="169">
        <v>6.0</v>
      </c>
      <c r="Q166" s="294">
        <v>1.0</v>
      </c>
      <c r="R166" s="295">
        <v>0.0</v>
      </c>
      <c r="S166" s="198"/>
      <c r="T166" s="199"/>
      <c r="U166" s="200"/>
      <c r="V166" s="201"/>
      <c r="W166" s="202"/>
      <c r="X166" s="202"/>
      <c r="Y166" s="273" t="s">
        <v>738</v>
      </c>
      <c r="Z166" s="271">
        <v>40.0</v>
      </c>
      <c r="AA166" s="272" t="s">
        <v>133</v>
      </c>
      <c r="AB166" s="107">
        <v>2.0</v>
      </c>
      <c r="AC166" s="108">
        <v>0.896238425925926</v>
      </c>
      <c r="AD166" s="273" t="s">
        <v>165</v>
      </c>
      <c r="AE166" s="274" t="s">
        <v>133</v>
      </c>
      <c r="AF166" s="99" t="s">
        <v>133</v>
      </c>
      <c r="AG166" s="274">
        <v>1.53</v>
      </c>
      <c r="AH166" s="411">
        <v>9.61</v>
      </c>
      <c r="AI166" s="112"/>
      <c r="AJ166" s="110"/>
      <c r="AK166" s="113"/>
      <c r="AL166" s="114"/>
      <c r="AM166" s="278"/>
      <c r="AN166" s="98"/>
      <c r="AO166" s="98"/>
      <c r="AP166" s="116"/>
      <c r="AQ166" s="117"/>
      <c r="AR166" s="116"/>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c r="BO166" s="98"/>
      <c r="BP166" s="98"/>
    </row>
    <row r="167">
      <c r="A167" s="485" t="b">
        <v>0</v>
      </c>
      <c r="B167" s="128"/>
      <c r="C167" s="129"/>
      <c r="D167" s="130"/>
      <c r="E167" s="131"/>
      <c r="F167" s="132"/>
      <c r="G167" s="132"/>
      <c r="H167" s="132"/>
      <c r="I167" s="132"/>
      <c r="J167" s="132"/>
      <c r="K167" s="130"/>
      <c r="L167" s="130"/>
      <c r="M167" s="130"/>
      <c r="N167" s="519"/>
      <c r="O167" s="168">
        <v>4.0</v>
      </c>
      <c r="P167" s="169">
        <v>6.0</v>
      </c>
      <c r="Q167" s="294">
        <v>2.0</v>
      </c>
      <c r="R167" s="295">
        <v>1.0</v>
      </c>
      <c r="S167" s="198"/>
      <c r="T167" s="199"/>
      <c r="U167" s="200"/>
      <c r="V167" s="201"/>
      <c r="W167" s="202"/>
      <c r="X167" s="202"/>
      <c r="Y167" s="206">
        <v>0.0</v>
      </c>
      <c r="Z167" s="204">
        <v>0.0</v>
      </c>
      <c r="AA167" s="205" t="s">
        <v>133</v>
      </c>
      <c r="AB167" s="141">
        <v>3.0</v>
      </c>
      <c r="AC167" s="142">
        <v>0.9014236111111111</v>
      </c>
      <c r="AD167" s="206" t="s">
        <v>296</v>
      </c>
      <c r="AE167" s="207" t="s">
        <v>133</v>
      </c>
      <c r="AF167" s="133" t="s">
        <v>166</v>
      </c>
      <c r="AG167" s="207">
        <v>1.43</v>
      </c>
      <c r="AH167" s="449">
        <v>11.62</v>
      </c>
      <c r="AI167" s="146"/>
      <c r="AJ167" s="144"/>
      <c r="AK167" s="147"/>
      <c r="AL167" s="114"/>
      <c r="AM167" s="211"/>
      <c r="AN167" s="132"/>
      <c r="AO167" s="132"/>
      <c r="AP167" s="149"/>
      <c r="AQ167" s="150"/>
      <c r="AR167" s="149"/>
      <c r="AS167" s="132"/>
      <c r="AT167" s="132"/>
      <c r="AU167" s="132"/>
      <c r="AV167" s="132"/>
      <c r="AW167" s="132"/>
      <c r="AX167" s="132"/>
      <c r="AY167" s="132"/>
      <c r="AZ167" s="132"/>
      <c r="BA167" s="132"/>
      <c r="BB167" s="132"/>
      <c r="BC167" s="132"/>
      <c r="BD167" s="132"/>
      <c r="BE167" s="132"/>
      <c r="BF167" s="132"/>
      <c r="BG167" s="132"/>
      <c r="BH167" s="132"/>
      <c r="BI167" s="132"/>
      <c r="BJ167" s="132"/>
      <c r="BK167" s="132"/>
      <c r="BL167" s="132"/>
      <c r="BM167" s="132"/>
      <c r="BN167" s="132"/>
      <c r="BO167" s="132"/>
      <c r="BP167" s="132"/>
    </row>
    <row r="168">
      <c r="A168" s="484" t="b">
        <v>0</v>
      </c>
      <c r="B168" s="94"/>
      <c r="C168" s="95"/>
      <c r="D168" s="96"/>
      <c r="E168" s="97"/>
      <c r="F168" s="98"/>
      <c r="G168" s="98"/>
      <c r="H168" s="98"/>
      <c r="I168" s="98"/>
      <c r="J168" s="98"/>
      <c r="K168" s="96"/>
      <c r="L168" s="96"/>
      <c r="M168" s="96"/>
      <c r="N168" s="761"/>
      <c r="O168" s="303">
        <v>4.0</v>
      </c>
      <c r="P168" s="304">
        <v>6.0</v>
      </c>
      <c r="Q168" s="294">
        <v>3.0</v>
      </c>
      <c r="R168" s="295">
        <v>2.0</v>
      </c>
      <c r="S168" s="198"/>
      <c r="T168" s="199"/>
      <c r="U168" s="200"/>
      <c r="V168" s="201"/>
      <c r="W168" s="202"/>
      <c r="X168" s="202"/>
      <c r="Y168" s="360">
        <v>0.0</v>
      </c>
      <c r="Z168" s="361">
        <v>0.0</v>
      </c>
      <c r="AA168" s="346" t="s">
        <v>133</v>
      </c>
      <c r="AB168" s="107">
        <v>4.0</v>
      </c>
      <c r="AC168" s="108">
        <v>0.9088310185185186</v>
      </c>
      <c r="AD168" s="273" t="s">
        <v>296</v>
      </c>
      <c r="AE168" s="274" t="s">
        <v>133</v>
      </c>
      <c r="AF168" s="99" t="s">
        <v>166</v>
      </c>
      <c r="AG168" s="274">
        <v>1.43</v>
      </c>
      <c r="AH168" s="411">
        <v>11.62</v>
      </c>
      <c r="AI168" s="112"/>
      <c r="AJ168" s="110"/>
      <c r="AK168" s="113"/>
      <c r="AL168" s="114"/>
      <c r="AM168" s="278"/>
      <c r="AN168" s="98"/>
      <c r="AO168" s="98"/>
      <c r="AP168" s="116"/>
      <c r="AQ168" s="117"/>
      <c r="AR168" s="116"/>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c r="BO168" s="98"/>
      <c r="BP168" s="98"/>
    </row>
    <row r="169">
      <c r="A169" s="485" t="b">
        <v>0</v>
      </c>
      <c r="B169" s="128"/>
      <c r="C169" s="129"/>
      <c r="D169" s="130"/>
      <c r="E169" s="131"/>
      <c r="F169" s="132"/>
      <c r="G169" s="132"/>
      <c r="H169" s="132"/>
      <c r="I169" s="132"/>
      <c r="J169" s="132"/>
      <c r="K169" s="130"/>
      <c r="L169" s="130"/>
      <c r="M169" s="130"/>
      <c r="N169" s="519"/>
      <c r="O169" s="168">
        <v>4.0</v>
      </c>
      <c r="P169" s="169">
        <v>6.0</v>
      </c>
      <c r="Q169" s="294">
        <v>3.0</v>
      </c>
      <c r="R169" s="295">
        <v>3.0</v>
      </c>
      <c r="S169" s="198"/>
      <c r="T169" s="199"/>
      <c r="U169" s="200"/>
      <c r="V169" s="201"/>
      <c r="W169" s="202"/>
      <c r="X169" s="202"/>
      <c r="Y169" s="206">
        <v>0.0</v>
      </c>
      <c r="Z169" s="204">
        <v>0.0</v>
      </c>
      <c r="AA169" s="205" t="s">
        <v>132</v>
      </c>
      <c r="AB169" s="141">
        <v>5.0</v>
      </c>
      <c r="AC169" s="142">
        <v>0.9123032407407408</v>
      </c>
      <c r="AD169" s="206" t="s">
        <v>179</v>
      </c>
      <c r="AE169" s="207" t="s">
        <v>133</v>
      </c>
      <c r="AF169" s="133" t="s">
        <v>133</v>
      </c>
      <c r="AG169" s="207">
        <v>1.35</v>
      </c>
      <c r="AH169" s="449">
        <v>65.01</v>
      </c>
      <c r="AI169" s="146"/>
      <c r="AJ169" s="144"/>
      <c r="AK169" s="147"/>
      <c r="AL169" s="114"/>
      <c r="AM169" s="211"/>
      <c r="AN169" s="132"/>
      <c r="AO169" s="132"/>
      <c r="AP169" s="149"/>
      <c r="AQ169" s="150"/>
      <c r="AR169" s="149"/>
      <c r="AS169" s="132"/>
      <c r="AT169" s="132"/>
      <c r="AU169" s="132"/>
      <c r="AV169" s="132"/>
      <c r="AW169" s="132"/>
      <c r="AX169" s="132"/>
      <c r="AY169" s="132"/>
      <c r="AZ169" s="132"/>
      <c r="BA169" s="132"/>
      <c r="BB169" s="132"/>
      <c r="BC169" s="132"/>
      <c r="BD169" s="132"/>
      <c r="BE169" s="132"/>
      <c r="BF169" s="132"/>
      <c r="BG169" s="132"/>
      <c r="BH169" s="132"/>
      <c r="BI169" s="132"/>
      <c r="BJ169" s="132"/>
      <c r="BK169" s="132"/>
      <c r="BL169" s="132"/>
      <c r="BM169" s="132"/>
      <c r="BN169" s="132"/>
      <c r="BO169" s="132"/>
      <c r="BP169" s="132"/>
    </row>
    <row r="170">
      <c r="A170" s="484" t="b">
        <v>0</v>
      </c>
      <c r="B170" s="94"/>
      <c r="C170" s="95"/>
      <c r="D170" s="96"/>
      <c r="E170" s="97"/>
      <c r="F170" s="98"/>
      <c r="G170" s="98"/>
      <c r="H170" s="98"/>
      <c r="I170" s="98"/>
      <c r="J170" s="98"/>
      <c r="K170" s="96"/>
      <c r="L170" s="96"/>
      <c r="M170" s="96"/>
      <c r="N170" s="750" t="s">
        <v>1357</v>
      </c>
      <c r="O170" s="168">
        <v>4.0</v>
      </c>
      <c r="P170" s="169">
        <v>6.0</v>
      </c>
      <c r="Q170" s="294">
        <v>4.0</v>
      </c>
      <c r="R170" s="295">
        <v>3.0</v>
      </c>
      <c r="S170" s="198"/>
      <c r="T170" s="199"/>
      <c r="U170" s="200"/>
      <c r="V170" s="201"/>
      <c r="W170" s="202"/>
      <c r="X170" s="202"/>
      <c r="Y170" s="273">
        <v>0.0</v>
      </c>
      <c r="Z170" s="271">
        <v>0.0</v>
      </c>
      <c r="AA170" s="272" t="s">
        <v>133</v>
      </c>
      <c r="AB170" s="107">
        <v>6.0</v>
      </c>
      <c r="AC170" s="108">
        <v>0.9150231481481481</v>
      </c>
      <c r="AD170" s="273" t="s">
        <v>140</v>
      </c>
      <c r="AE170" s="274" t="s">
        <v>133</v>
      </c>
      <c r="AF170" s="99" t="s">
        <v>166</v>
      </c>
      <c r="AG170" s="274">
        <v>1.43</v>
      </c>
      <c r="AH170" s="411">
        <v>46.51</v>
      </c>
      <c r="AI170" s="112"/>
      <c r="AJ170" s="110"/>
      <c r="AK170" s="113"/>
      <c r="AL170" s="114"/>
      <c r="AM170" s="278"/>
      <c r="AN170" s="98"/>
      <c r="AO170" s="98"/>
      <c r="AP170" s="116"/>
      <c r="AQ170" s="117"/>
      <c r="AR170" s="116"/>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c r="BO170" s="98"/>
      <c r="BP170" s="98"/>
    </row>
    <row r="171">
      <c r="A171" s="485" t="b">
        <v>0</v>
      </c>
      <c r="B171" s="128"/>
      <c r="C171" s="129"/>
      <c r="D171" s="130"/>
      <c r="E171" s="131"/>
      <c r="F171" s="132"/>
      <c r="G171" s="132"/>
      <c r="H171" s="132"/>
      <c r="I171" s="132"/>
      <c r="J171" s="132"/>
      <c r="K171" s="130"/>
      <c r="L171" s="130"/>
      <c r="M171" s="130"/>
      <c r="N171" s="749" t="s">
        <v>1358</v>
      </c>
      <c r="O171" s="168">
        <v>4.0</v>
      </c>
      <c r="P171" s="169">
        <v>6.0</v>
      </c>
      <c r="Q171" s="294">
        <v>4.0</v>
      </c>
      <c r="R171" s="502">
        <v>4.0</v>
      </c>
      <c r="S171" s="296"/>
      <c r="T171" s="199"/>
      <c r="U171" s="200"/>
      <c r="V171" s="201"/>
      <c r="W171" s="202"/>
      <c r="X171" s="202"/>
      <c r="Y171" s="206">
        <v>0.0</v>
      </c>
      <c r="Z171" s="204">
        <v>0.0</v>
      </c>
      <c r="AA171" s="205" t="s">
        <v>132</v>
      </c>
      <c r="AB171" s="141">
        <v>7.0</v>
      </c>
      <c r="AC171" s="142">
        <v>0.9186111111111112</v>
      </c>
      <c r="AD171" s="206" t="s">
        <v>179</v>
      </c>
      <c r="AE171" s="207" t="s">
        <v>133</v>
      </c>
      <c r="AF171" s="133" t="s">
        <v>133</v>
      </c>
      <c r="AG171" s="207">
        <v>1.34</v>
      </c>
      <c r="AH171" s="449">
        <v>49.56</v>
      </c>
      <c r="AI171" s="146"/>
      <c r="AJ171" s="144"/>
      <c r="AK171" s="147"/>
      <c r="AL171" s="114"/>
      <c r="AM171" s="211"/>
      <c r="AN171" s="132"/>
      <c r="AO171" s="132"/>
      <c r="AP171" s="149"/>
      <c r="AQ171" s="150"/>
      <c r="AR171" s="149"/>
      <c r="AS171" s="132"/>
      <c r="AT171" s="132"/>
      <c r="AU171" s="132"/>
      <c r="AV171" s="132"/>
      <c r="AW171" s="132"/>
      <c r="AX171" s="132"/>
      <c r="AY171" s="132"/>
      <c r="AZ171" s="132"/>
      <c r="BA171" s="132"/>
      <c r="BB171" s="132"/>
      <c r="BC171" s="132"/>
      <c r="BD171" s="132"/>
      <c r="BE171" s="132"/>
      <c r="BF171" s="132"/>
      <c r="BG171" s="132"/>
      <c r="BH171" s="132"/>
      <c r="BI171" s="132"/>
      <c r="BJ171" s="132"/>
      <c r="BK171" s="132"/>
      <c r="BL171" s="132"/>
      <c r="BM171" s="132"/>
      <c r="BN171" s="132"/>
      <c r="BO171" s="132"/>
      <c r="BP171" s="132"/>
    </row>
    <row r="172">
      <c r="A172" s="484" t="b">
        <v>0</v>
      </c>
      <c r="B172" s="215"/>
      <c r="C172" s="216"/>
      <c r="D172" s="217"/>
      <c r="E172" s="218"/>
      <c r="F172" s="219"/>
      <c r="G172" s="219"/>
      <c r="H172" s="219"/>
      <c r="I172" s="219"/>
      <c r="J172" s="219"/>
      <c r="K172" s="217"/>
      <c r="L172" s="217"/>
      <c r="M172" s="217"/>
      <c r="N172" s="520"/>
      <c r="O172" s="338">
        <v>4.0</v>
      </c>
      <c r="P172" s="339">
        <v>6.0</v>
      </c>
      <c r="Q172" s="340">
        <v>6.0</v>
      </c>
      <c r="R172" s="341">
        <v>7.0</v>
      </c>
      <c r="S172" s="225"/>
      <c r="T172" s="226"/>
      <c r="U172" s="227"/>
      <c r="V172" s="228"/>
      <c r="W172" s="229"/>
      <c r="X172" s="229"/>
      <c r="Y172" s="302"/>
      <c r="Z172" s="231"/>
      <c r="AA172" s="232"/>
      <c r="AB172" s="233"/>
      <c r="AC172" s="234"/>
      <c r="AD172" s="235" t="s">
        <v>142</v>
      </c>
      <c r="AE172" s="236"/>
      <c r="AF172" s="237"/>
      <c r="AG172" s="236"/>
      <c r="AH172" s="463"/>
      <c r="AI172" s="390"/>
      <c r="AJ172" s="236"/>
      <c r="AK172" s="391"/>
      <c r="AL172" s="242"/>
      <c r="AM172" s="243"/>
      <c r="AN172" s="219"/>
      <c r="AO172" s="219"/>
      <c r="AP172" s="244"/>
      <c r="AQ172" s="245"/>
      <c r="AR172" s="116"/>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c r="BO172" s="98"/>
      <c r="BP172" s="98"/>
    </row>
    <row r="173">
      <c r="A173" s="485" t="b">
        <v>0</v>
      </c>
      <c r="B173" s="247">
        <v>44602.0</v>
      </c>
      <c r="C173" s="248">
        <v>0.9375578703703704</v>
      </c>
      <c r="D173" s="249" t="s">
        <v>1356</v>
      </c>
      <c r="E173" s="357" t="s">
        <v>16</v>
      </c>
      <c r="F173" s="358" t="s">
        <v>199</v>
      </c>
      <c r="G173" s="415"/>
      <c r="H173" s="251" t="s">
        <v>623</v>
      </c>
      <c r="I173" s="415" t="s">
        <v>887</v>
      </c>
      <c r="J173" s="251" t="s">
        <v>1029</v>
      </c>
      <c r="K173" s="251" t="s">
        <v>1029</v>
      </c>
      <c r="L173" s="251"/>
      <c r="M173" s="251"/>
      <c r="N173" s="759"/>
      <c r="O173" s="254">
        <v>4.0</v>
      </c>
      <c r="P173" s="255">
        <v>6.0</v>
      </c>
      <c r="Q173" s="284">
        <v>6.0</v>
      </c>
      <c r="R173" s="285">
        <v>5.0</v>
      </c>
      <c r="S173" s="172"/>
      <c r="T173" s="173"/>
      <c r="U173" s="174"/>
      <c r="V173" s="175"/>
      <c r="W173" s="176"/>
      <c r="X173" s="176"/>
      <c r="Y173" s="260">
        <v>0.0</v>
      </c>
      <c r="Z173" s="256">
        <v>0.0</v>
      </c>
      <c r="AA173" s="257" t="s">
        <v>133</v>
      </c>
      <c r="AB173" s="258">
        <v>1.0</v>
      </c>
      <c r="AC173" s="259">
        <v>0.9277430555555556</v>
      </c>
      <c r="AD173" s="260" t="s">
        <v>140</v>
      </c>
      <c r="AE173" s="261" t="s">
        <v>133</v>
      </c>
      <c r="AF173" s="251" t="s">
        <v>166</v>
      </c>
      <c r="AG173" s="261">
        <v>1.45</v>
      </c>
      <c r="AH173" s="464">
        <v>44.44</v>
      </c>
      <c r="AI173" s="263">
        <v>20.0</v>
      </c>
      <c r="AJ173" s="261">
        <v>0.0</v>
      </c>
      <c r="AK173" s="786">
        <v>-3.6500000000000057</v>
      </c>
      <c r="AL173" s="187"/>
      <c r="AM173" s="265">
        <f>AK173+AM165</f>
        <v>1973.85</v>
      </c>
      <c r="AN173" s="266">
        <f>if(AM173&gt;AN165,AM173,AN165)</f>
        <v>2050.46</v>
      </c>
      <c r="AO173" s="266">
        <f>AM173-AN173</f>
        <v>-76.61</v>
      </c>
      <c r="AP173" s="267">
        <f>AO173/AN173</f>
        <v>-0.03736234796</v>
      </c>
      <c r="AQ173" s="268">
        <f>AK173/AI173</f>
        <v>-0.1825</v>
      </c>
      <c r="AR173" s="149"/>
      <c r="AS173" s="132"/>
      <c r="AT173" s="132"/>
      <c r="AU173" s="132"/>
      <c r="AV173" s="132"/>
      <c r="AW173" s="132"/>
      <c r="AX173" s="132"/>
      <c r="AY173" s="132"/>
      <c r="AZ173" s="132"/>
      <c r="BA173" s="132"/>
      <c r="BB173" s="132"/>
      <c r="BC173" s="132"/>
      <c r="BD173" s="132"/>
      <c r="BE173" s="132"/>
      <c r="BF173" s="132"/>
      <c r="BG173" s="132"/>
      <c r="BH173" s="132"/>
      <c r="BI173" s="132"/>
      <c r="BJ173" s="132"/>
      <c r="BK173" s="132"/>
      <c r="BL173" s="132"/>
      <c r="BM173" s="132"/>
      <c r="BN173" s="132"/>
      <c r="BO173" s="132"/>
      <c r="BP173" s="132"/>
    </row>
    <row r="174">
      <c r="A174" s="484" t="b">
        <v>0</v>
      </c>
      <c r="B174" s="94"/>
      <c r="C174" s="95"/>
      <c r="D174" s="96"/>
      <c r="E174" s="97"/>
      <c r="F174" s="98"/>
      <c r="G174" s="98"/>
      <c r="H174" s="98" t="str">
        <f>VLOOKUP(H173,VALIDATION!F:G,2,false)</f>
        <v>61fe7f62a4eaad5dc977082b</v>
      </c>
      <c r="I174" s="99">
        <v>1.85</v>
      </c>
      <c r="J174" s="99">
        <v>2.15</v>
      </c>
      <c r="K174" s="96"/>
      <c r="L174" s="96"/>
      <c r="M174" s="96"/>
      <c r="N174" s="518"/>
      <c r="O174" s="168">
        <v>4.0</v>
      </c>
      <c r="P174" s="169">
        <v>6.0</v>
      </c>
      <c r="Q174" s="294">
        <v>6.0</v>
      </c>
      <c r="R174" s="295">
        <v>6.0</v>
      </c>
      <c r="S174" s="198"/>
      <c r="T174" s="199"/>
      <c r="U174" s="200"/>
      <c r="V174" s="201"/>
      <c r="W174" s="202"/>
      <c r="X174" s="202"/>
      <c r="Y174" s="273">
        <v>0.0</v>
      </c>
      <c r="Z174" s="271">
        <v>0.0</v>
      </c>
      <c r="AA174" s="272" t="s">
        <v>132</v>
      </c>
      <c r="AB174" s="107">
        <v>2.0</v>
      </c>
      <c r="AC174" s="108">
        <v>0.9305555555555556</v>
      </c>
      <c r="AD174" s="273" t="s">
        <v>179</v>
      </c>
      <c r="AE174" s="274" t="s">
        <v>133</v>
      </c>
      <c r="AF174" s="99" t="s">
        <v>133</v>
      </c>
      <c r="AG174" s="274">
        <v>1.34</v>
      </c>
      <c r="AH174" s="411">
        <v>48.09</v>
      </c>
      <c r="AI174" s="112"/>
      <c r="AJ174" s="110"/>
      <c r="AK174" s="113"/>
      <c r="AL174" s="114"/>
      <c r="AM174" s="278"/>
      <c r="AN174" s="98"/>
      <c r="AO174" s="98"/>
      <c r="AP174" s="116"/>
      <c r="AQ174" s="117"/>
      <c r="AR174" s="116"/>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c r="BO174" s="98"/>
      <c r="BP174" s="98"/>
    </row>
    <row r="175">
      <c r="A175" s="485" t="b">
        <v>0</v>
      </c>
      <c r="B175" s="313"/>
      <c r="C175" s="314"/>
      <c r="D175" s="315"/>
      <c r="E175" s="316"/>
      <c r="F175" s="317"/>
      <c r="G175" s="317"/>
      <c r="H175" s="317"/>
      <c r="I175" s="317"/>
      <c r="J175" s="317"/>
      <c r="K175" s="315"/>
      <c r="L175" s="315"/>
      <c r="M175" s="315"/>
      <c r="N175" s="762"/>
      <c r="O175" s="221">
        <v>4.0</v>
      </c>
      <c r="P175" s="222">
        <v>6.0</v>
      </c>
      <c r="Q175" s="298">
        <v>6.0</v>
      </c>
      <c r="R175" s="299">
        <v>7.0</v>
      </c>
      <c r="S175" s="225"/>
      <c r="T175" s="226"/>
      <c r="U175" s="227"/>
      <c r="V175" s="228"/>
      <c r="W175" s="229"/>
      <c r="X175" s="229"/>
      <c r="Y175" s="342"/>
      <c r="Z175" s="323"/>
      <c r="AA175" s="324"/>
      <c r="AB175" s="343"/>
      <c r="AC175" s="326"/>
      <c r="AD175" s="322" t="s">
        <v>142</v>
      </c>
      <c r="AE175" s="327"/>
      <c r="AF175" s="328"/>
      <c r="AG175" s="327"/>
      <c r="AH175" s="444"/>
      <c r="AI175" s="384"/>
      <c r="AJ175" s="327"/>
      <c r="AK175" s="385"/>
      <c r="AL175" s="242"/>
      <c r="AM175" s="333"/>
      <c r="AN175" s="317"/>
      <c r="AO175" s="317"/>
      <c r="AP175" s="334"/>
      <c r="AQ175" s="335"/>
      <c r="AR175" s="149"/>
      <c r="AS175" s="132"/>
      <c r="AT175" s="132"/>
      <c r="AU175" s="132"/>
      <c r="AV175" s="132"/>
      <c r="AW175" s="132"/>
      <c r="AX175" s="132"/>
      <c r="AY175" s="132"/>
      <c r="AZ175" s="132"/>
      <c r="BA175" s="132"/>
      <c r="BB175" s="132"/>
      <c r="BC175" s="132"/>
      <c r="BD175" s="132"/>
      <c r="BE175" s="132"/>
      <c r="BF175" s="132"/>
      <c r="BG175" s="132"/>
      <c r="BH175" s="132"/>
      <c r="BI175" s="132"/>
      <c r="BJ175" s="132"/>
      <c r="BK175" s="132"/>
      <c r="BL175" s="132"/>
      <c r="BM175" s="132"/>
      <c r="BN175" s="132"/>
      <c r="BO175" s="132"/>
      <c r="BP175" s="132"/>
    </row>
    <row r="176">
      <c r="A176" s="484" t="b">
        <v>0</v>
      </c>
      <c r="B176" s="161">
        <v>44603.0</v>
      </c>
      <c r="C176" s="162">
        <v>0.5629976851851852</v>
      </c>
      <c r="D176" s="163" t="s">
        <v>1061</v>
      </c>
      <c r="E176" s="387" t="s">
        <v>16</v>
      </c>
      <c r="F176" s="379" t="s">
        <v>199</v>
      </c>
      <c r="G176" s="165" t="s">
        <v>41</v>
      </c>
      <c r="H176" s="165" t="s">
        <v>293</v>
      </c>
      <c r="I176" s="165" t="s">
        <v>774</v>
      </c>
      <c r="J176" s="165" t="s">
        <v>429</v>
      </c>
      <c r="K176" s="165" t="s">
        <v>774</v>
      </c>
      <c r="L176" s="165"/>
      <c r="M176" s="165"/>
      <c r="N176" s="746" t="s">
        <v>1359</v>
      </c>
      <c r="O176" s="254">
        <v>6.0</v>
      </c>
      <c r="P176" s="255">
        <v>3.0</v>
      </c>
      <c r="Q176" s="284">
        <v>3.0</v>
      </c>
      <c r="R176" s="285">
        <v>2.0</v>
      </c>
      <c r="S176" s="172"/>
      <c r="T176" s="173"/>
      <c r="U176" s="174"/>
      <c r="V176" s="175"/>
      <c r="W176" s="176"/>
      <c r="X176" s="176"/>
      <c r="Y176" s="182">
        <v>40.0</v>
      </c>
      <c r="Z176" s="178">
        <v>0.0</v>
      </c>
      <c r="AA176" s="179" t="s">
        <v>133</v>
      </c>
      <c r="AB176" s="180">
        <v>1.0</v>
      </c>
      <c r="AC176" s="181">
        <v>0.5539351851851851</v>
      </c>
      <c r="AD176" s="182" t="s">
        <v>140</v>
      </c>
      <c r="AE176" s="183" t="s">
        <v>132</v>
      </c>
      <c r="AF176" s="165" t="s">
        <v>166</v>
      </c>
      <c r="AG176" s="183">
        <v>1.06</v>
      </c>
      <c r="AH176" s="446">
        <v>41.66</v>
      </c>
      <c r="AI176" s="185">
        <v>2.5</v>
      </c>
      <c r="AJ176" s="183">
        <v>0.0</v>
      </c>
      <c r="AK176" s="186">
        <v>-2.5</v>
      </c>
      <c r="AL176" s="187"/>
      <c r="AM176" s="188">
        <f>AK176+AM173</f>
        <v>1971.35</v>
      </c>
      <c r="AN176" s="189">
        <f>if(AM176&gt;AN173,AM176,AN173)</f>
        <v>2050.46</v>
      </c>
      <c r="AO176" s="189">
        <f>AM176-AN176</f>
        <v>-79.11</v>
      </c>
      <c r="AP176" s="190">
        <f>AO176/AN176</f>
        <v>-0.03858158657</v>
      </c>
      <c r="AQ176" s="191">
        <f>AK176/AI176</f>
        <v>-1</v>
      </c>
      <c r="AR176" s="116"/>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c r="BO176" s="98"/>
      <c r="BP176" s="98"/>
    </row>
    <row r="177">
      <c r="A177" s="485" t="b">
        <v>0</v>
      </c>
      <c r="B177" s="313"/>
      <c r="C177" s="314"/>
      <c r="D177" s="315"/>
      <c r="E177" s="316"/>
      <c r="F177" s="317"/>
      <c r="G177" s="317"/>
      <c r="H177" s="132" t="str">
        <f>VLOOKUP(H176,VALIDATION!F:G,2,false)</f>
        <v>6207de9d491a9e6912ca5530</v>
      </c>
      <c r="I177" s="328">
        <v>1.8</v>
      </c>
      <c r="J177" s="328">
        <v>2.2</v>
      </c>
      <c r="K177" s="315"/>
      <c r="L177" s="315"/>
      <c r="M177" s="315"/>
      <c r="N177" s="762"/>
      <c r="O177" s="221">
        <v>6.0</v>
      </c>
      <c r="P177" s="222">
        <v>3.0</v>
      </c>
      <c r="Q177" s="298">
        <v>6.0</v>
      </c>
      <c r="R177" s="299">
        <v>3.0</v>
      </c>
      <c r="S177" s="225"/>
      <c r="T177" s="226"/>
      <c r="U177" s="227"/>
      <c r="V177" s="228"/>
      <c r="W177" s="229"/>
      <c r="X177" s="229"/>
      <c r="Y177" s="342"/>
      <c r="Z177" s="323"/>
      <c r="AA177" s="324"/>
      <c r="AB177" s="343"/>
      <c r="AC177" s="326"/>
      <c r="AD177" s="322" t="s">
        <v>142</v>
      </c>
      <c r="AE177" s="327"/>
      <c r="AF177" s="328"/>
      <c r="AG177" s="327"/>
      <c r="AH177" s="444"/>
      <c r="AI177" s="384"/>
      <c r="AJ177" s="327"/>
      <c r="AK177" s="385"/>
      <c r="AL177" s="242"/>
      <c r="AM177" s="333"/>
      <c r="AN177" s="317"/>
      <c r="AO177" s="317"/>
      <c r="AP177" s="334"/>
      <c r="AQ177" s="335"/>
      <c r="AR177" s="149"/>
      <c r="AS177" s="132"/>
      <c r="AT177" s="132"/>
      <c r="AU177" s="132"/>
      <c r="AV177" s="132"/>
      <c r="AW177" s="132"/>
      <c r="AX177" s="132"/>
      <c r="AY177" s="132"/>
      <c r="AZ177" s="132"/>
      <c r="BA177" s="132"/>
      <c r="BB177" s="132"/>
      <c r="BC177" s="132"/>
      <c r="BD177" s="132"/>
      <c r="BE177" s="132"/>
      <c r="BF177" s="132"/>
      <c r="BG177" s="132"/>
      <c r="BH177" s="132"/>
      <c r="BI177" s="132"/>
      <c r="BJ177" s="132"/>
      <c r="BK177" s="132"/>
      <c r="BL177" s="132"/>
      <c r="BM177" s="132"/>
      <c r="BN177" s="132"/>
      <c r="BO177" s="132"/>
      <c r="BP177" s="132"/>
    </row>
    <row r="178">
      <c r="A178" s="484" t="b">
        <v>0</v>
      </c>
      <c r="B178" s="161">
        <v>44603.0</v>
      </c>
      <c r="C178" s="162">
        <v>0.5982407407407407</v>
      </c>
      <c r="D178" s="163" t="s">
        <v>1055</v>
      </c>
      <c r="E178" s="387" t="s">
        <v>16</v>
      </c>
      <c r="F178" s="379" t="s">
        <v>199</v>
      </c>
      <c r="G178" s="165" t="s">
        <v>28</v>
      </c>
      <c r="H178" s="165" t="s">
        <v>623</v>
      </c>
      <c r="I178" s="165" t="s">
        <v>923</v>
      </c>
      <c r="J178" s="165" t="s">
        <v>1056</v>
      </c>
      <c r="K178" s="165" t="s">
        <v>1056</v>
      </c>
      <c r="L178" s="165"/>
      <c r="M178" s="165"/>
      <c r="N178" s="764"/>
      <c r="O178" s="348">
        <v>3.0</v>
      </c>
      <c r="P178" s="349">
        <v>6.0</v>
      </c>
      <c r="Q178" s="350">
        <v>6.0</v>
      </c>
      <c r="R178" s="351">
        <v>1.0</v>
      </c>
      <c r="S178" s="352">
        <v>0.0</v>
      </c>
      <c r="T178" s="353">
        <v>0.0</v>
      </c>
      <c r="U178" s="174"/>
      <c r="V178" s="175"/>
      <c r="W178" s="176"/>
      <c r="X178" s="176"/>
      <c r="Y178" s="392">
        <v>0.0</v>
      </c>
      <c r="Z178" s="393">
        <v>0.0</v>
      </c>
      <c r="AA178" s="408" t="s">
        <v>133</v>
      </c>
      <c r="AB178" s="180">
        <v>1.0</v>
      </c>
      <c r="AC178" s="181">
        <v>0.5569212962962963</v>
      </c>
      <c r="AD178" s="182" t="s">
        <v>140</v>
      </c>
      <c r="AE178" s="183" t="s">
        <v>132</v>
      </c>
      <c r="AF178" s="165" t="s">
        <v>133</v>
      </c>
      <c r="AG178" s="183">
        <v>1.86</v>
      </c>
      <c r="AH178" s="446">
        <v>20.0</v>
      </c>
      <c r="AI178" s="185">
        <v>20.0</v>
      </c>
      <c r="AJ178" s="183">
        <v>0.17079999999999984</v>
      </c>
      <c r="AK178" s="787">
        <f>-AH178+AH179+AH180+AH181</f>
        <v>8.54</v>
      </c>
      <c r="AL178" s="114"/>
      <c r="AM178" s="188">
        <f>AK178+AM176</f>
        <v>1979.89</v>
      </c>
      <c r="AN178" s="189">
        <f>if(AM178&gt;AN176,AM178,AN176)</f>
        <v>2050.46</v>
      </c>
      <c r="AO178" s="189">
        <f>AM178-AN178</f>
        <v>-70.57</v>
      </c>
      <c r="AP178" s="190">
        <f>AO178/AN178</f>
        <v>-0.03441666748</v>
      </c>
      <c r="AQ178" s="191">
        <f>AK178/AI178</f>
        <v>0.427</v>
      </c>
      <c r="AR178" s="116"/>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c r="BO178" s="98"/>
      <c r="BP178" s="98"/>
    </row>
    <row r="179">
      <c r="A179" s="485" t="b">
        <v>0</v>
      </c>
      <c r="B179" s="128"/>
      <c r="C179" s="129"/>
      <c r="D179" s="130"/>
      <c r="E179" s="131"/>
      <c r="F179" s="132"/>
      <c r="G179" s="132"/>
      <c r="H179" s="132" t="str">
        <f>VLOOKUP(H178,VALIDATION!F:G,2,false)</f>
        <v>61fe7f62a4eaad5dc977082b</v>
      </c>
      <c r="I179" s="133">
        <v>1.8</v>
      </c>
      <c r="J179" s="133">
        <v>2.2</v>
      </c>
      <c r="K179" s="130"/>
      <c r="L179" s="130"/>
      <c r="M179" s="130"/>
      <c r="N179" s="519"/>
      <c r="O179" s="303">
        <v>3.0</v>
      </c>
      <c r="P179" s="304">
        <v>6.0</v>
      </c>
      <c r="Q179" s="305">
        <v>6.0</v>
      </c>
      <c r="R179" s="306">
        <v>1.0</v>
      </c>
      <c r="S179" s="307">
        <v>0.0</v>
      </c>
      <c r="T179" s="308">
        <v>0.0</v>
      </c>
      <c r="U179" s="200"/>
      <c r="V179" s="201"/>
      <c r="W179" s="202"/>
      <c r="X179" s="202"/>
      <c r="Y179" s="376">
        <v>40.0</v>
      </c>
      <c r="Z179" s="377">
        <v>15.0</v>
      </c>
      <c r="AA179" s="345" t="s">
        <v>133</v>
      </c>
      <c r="AB179" s="141">
        <v>2.0</v>
      </c>
      <c r="AC179" s="142">
        <v>0.5620833333333334</v>
      </c>
      <c r="AD179" s="206" t="s">
        <v>165</v>
      </c>
      <c r="AE179" s="207" t="s">
        <v>132</v>
      </c>
      <c r="AF179" s="133" t="s">
        <v>166</v>
      </c>
      <c r="AG179" s="207">
        <v>1.45</v>
      </c>
      <c r="AH179" s="449">
        <v>5.0</v>
      </c>
      <c r="AI179" s="146"/>
      <c r="AJ179" s="144"/>
      <c r="AK179" s="147"/>
      <c r="AL179" s="114"/>
      <c r="AM179" s="211"/>
      <c r="AN179" s="132"/>
      <c r="AO179" s="132"/>
      <c r="AP179" s="149"/>
      <c r="AQ179" s="150"/>
      <c r="AR179" s="149"/>
      <c r="AS179" s="132"/>
      <c r="AT179" s="132"/>
      <c r="AU179" s="132"/>
      <c r="AV179" s="132"/>
      <c r="AW179" s="132"/>
      <c r="AX179" s="132"/>
      <c r="AY179" s="132"/>
      <c r="AZ179" s="132"/>
      <c r="BA179" s="132"/>
      <c r="BB179" s="132"/>
      <c r="BC179" s="132"/>
      <c r="BD179" s="132"/>
      <c r="BE179" s="132"/>
      <c r="BF179" s="132"/>
      <c r="BG179" s="132"/>
      <c r="BH179" s="132"/>
      <c r="BI179" s="132"/>
      <c r="BJ179" s="132"/>
      <c r="BK179" s="132"/>
      <c r="BL179" s="132"/>
      <c r="BM179" s="132"/>
      <c r="BN179" s="132"/>
      <c r="BO179" s="132"/>
      <c r="BP179" s="132"/>
    </row>
    <row r="180">
      <c r="A180" s="484" t="b">
        <v>0</v>
      </c>
      <c r="B180" s="94"/>
      <c r="C180" s="95"/>
      <c r="D180" s="96"/>
      <c r="E180" s="97"/>
      <c r="F180" s="98"/>
      <c r="G180" s="98"/>
      <c r="H180" s="98"/>
      <c r="I180" s="98"/>
      <c r="J180" s="98"/>
      <c r="K180" s="96"/>
      <c r="L180" s="96"/>
      <c r="M180" s="96"/>
      <c r="N180" s="518"/>
      <c r="O180" s="303">
        <v>3.0</v>
      </c>
      <c r="P180" s="304">
        <v>6.0</v>
      </c>
      <c r="Q180" s="305">
        <v>6.0</v>
      </c>
      <c r="R180" s="306">
        <v>1.0</v>
      </c>
      <c r="S180" s="307">
        <v>1.0</v>
      </c>
      <c r="T180" s="308">
        <v>0.0</v>
      </c>
      <c r="U180" s="200"/>
      <c r="V180" s="201"/>
      <c r="W180" s="202"/>
      <c r="X180" s="202"/>
      <c r="Y180" s="360">
        <v>0.0</v>
      </c>
      <c r="Z180" s="361">
        <v>0.0</v>
      </c>
      <c r="AA180" s="346" t="s">
        <v>132</v>
      </c>
      <c r="AB180" s="107">
        <v>3.0</v>
      </c>
      <c r="AC180" s="108">
        <v>0.5627199074074074</v>
      </c>
      <c r="AD180" s="273" t="s">
        <v>165</v>
      </c>
      <c r="AE180" s="274" t="s">
        <v>132</v>
      </c>
      <c r="AF180" s="99" t="s">
        <v>166</v>
      </c>
      <c r="AG180" s="274">
        <v>1.28</v>
      </c>
      <c r="AH180" s="411">
        <v>5.0</v>
      </c>
      <c r="AI180" s="112"/>
      <c r="AJ180" s="110"/>
      <c r="AK180" s="113"/>
      <c r="AL180" s="114"/>
      <c r="AM180" s="278"/>
      <c r="AN180" s="98"/>
      <c r="AO180" s="98"/>
      <c r="AP180" s="116"/>
      <c r="AQ180" s="117"/>
      <c r="AR180" s="116"/>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c r="BO180" s="98"/>
      <c r="BP180" s="98"/>
    </row>
    <row r="181">
      <c r="A181" s="485" t="b">
        <v>0</v>
      </c>
      <c r="B181" s="128"/>
      <c r="C181" s="129"/>
      <c r="D181" s="130"/>
      <c r="E181" s="131"/>
      <c r="F181" s="132"/>
      <c r="G181" s="132"/>
      <c r="H181" s="132"/>
      <c r="I181" s="132"/>
      <c r="J181" s="132"/>
      <c r="K181" s="130"/>
      <c r="L181" s="130"/>
      <c r="M181" s="130"/>
      <c r="N181" s="519"/>
      <c r="O181" s="168">
        <v>3.0</v>
      </c>
      <c r="P181" s="169">
        <v>6.0</v>
      </c>
      <c r="Q181" s="305">
        <v>6.0</v>
      </c>
      <c r="R181" s="306">
        <v>1.0</v>
      </c>
      <c r="S181" s="296">
        <v>2.0</v>
      </c>
      <c r="T181" s="297">
        <v>1.0</v>
      </c>
      <c r="U181" s="200"/>
      <c r="V181" s="201"/>
      <c r="W181" s="202"/>
      <c r="X181" s="202"/>
      <c r="Y181" s="206">
        <v>0.0</v>
      </c>
      <c r="Z181" s="204">
        <v>0.0</v>
      </c>
      <c r="AA181" s="205" t="s">
        <v>132</v>
      </c>
      <c r="AB181" s="141">
        <v>4.0</v>
      </c>
      <c r="AC181" s="142">
        <v>0.5683796296296296</v>
      </c>
      <c r="AD181" s="206" t="s">
        <v>179</v>
      </c>
      <c r="AE181" s="207" t="s">
        <v>132</v>
      </c>
      <c r="AF181" s="133" t="s">
        <v>166</v>
      </c>
      <c r="AG181" s="207">
        <v>1.27</v>
      </c>
      <c r="AH181" s="449">
        <v>18.54</v>
      </c>
      <c r="AI181" s="146"/>
      <c r="AJ181" s="144"/>
      <c r="AK181" s="147"/>
      <c r="AL181" s="114"/>
      <c r="AM181" s="211"/>
      <c r="AN181" s="132"/>
      <c r="AO181" s="132"/>
      <c r="AP181" s="149"/>
      <c r="AQ181" s="150"/>
      <c r="AR181" s="149"/>
      <c r="AS181" s="132"/>
      <c r="AT181" s="132"/>
      <c r="AU181" s="132"/>
      <c r="AV181" s="132"/>
      <c r="AW181" s="132"/>
      <c r="AX181" s="132"/>
      <c r="AY181" s="132"/>
      <c r="AZ181" s="132"/>
      <c r="BA181" s="132"/>
      <c r="BB181" s="132"/>
      <c r="BC181" s="132"/>
      <c r="BD181" s="132"/>
      <c r="BE181" s="132"/>
      <c r="BF181" s="132"/>
      <c r="BG181" s="132"/>
      <c r="BH181" s="132"/>
      <c r="BI181" s="132"/>
      <c r="BJ181" s="132"/>
      <c r="BK181" s="132"/>
      <c r="BL181" s="132"/>
      <c r="BM181" s="132"/>
      <c r="BN181" s="132"/>
      <c r="BO181" s="132"/>
      <c r="BP181" s="132"/>
    </row>
    <row r="182">
      <c r="A182" s="484" t="b">
        <v>0</v>
      </c>
      <c r="B182" s="215"/>
      <c r="C182" s="216"/>
      <c r="D182" s="217"/>
      <c r="E182" s="218"/>
      <c r="F182" s="219"/>
      <c r="G182" s="219"/>
      <c r="H182" s="219"/>
      <c r="I182" s="219"/>
      <c r="J182" s="219"/>
      <c r="K182" s="217"/>
      <c r="L182" s="217"/>
      <c r="M182" s="217"/>
      <c r="N182" s="520"/>
      <c r="O182" s="168">
        <v>3.0</v>
      </c>
      <c r="P182" s="169">
        <v>6.0</v>
      </c>
      <c r="Q182" s="294">
        <v>6.0</v>
      </c>
      <c r="R182" s="295">
        <v>1.0</v>
      </c>
      <c r="S182" s="296">
        <v>5.0</v>
      </c>
      <c r="T182" s="297">
        <v>7.0</v>
      </c>
      <c r="U182" s="227"/>
      <c r="V182" s="228"/>
      <c r="W182" s="229"/>
      <c r="X182" s="229"/>
      <c r="Y182" s="235"/>
      <c r="Z182" s="482"/>
      <c r="AA182" s="479"/>
      <c r="AB182" s="233"/>
      <c r="AC182" s="234"/>
      <c r="AD182" s="235" t="s">
        <v>142</v>
      </c>
      <c r="AE182" s="240"/>
      <c r="AF182" s="237"/>
      <c r="AG182" s="240"/>
      <c r="AH182" s="488"/>
      <c r="AI182" s="390"/>
      <c r="AJ182" s="236"/>
      <c r="AK182" s="391"/>
      <c r="AL182" s="114"/>
      <c r="AM182" s="278"/>
      <c r="AN182" s="98"/>
      <c r="AO182" s="98"/>
      <c r="AP182" s="116"/>
      <c r="AQ182" s="117"/>
      <c r="AR182" s="116"/>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c r="BO182" s="98"/>
      <c r="BP182" s="98"/>
    </row>
    <row r="183">
      <c r="A183" s="485" t="b">
        <v>0</v>
      </c>
      <c r="B183" s="247">
        <v>44603.0</v>
      </c>
      <c r="C183" s="248">
        <v>0.5982407407407407</v>
      </c>
      <c r="D183" s="249" t="s">
        <v>1055</v>
      </c>
      <c r="E183" s="357" t="s">
        <v>16</v>
      </c>
      <c r="F183" s="358" t="s">
        <v>199</v>
      </c>
      <c r="G183" s="415"/>
      <c r="H183" s="251" t="s">
        <v>623</v>
      </c>
      <c r="I183" s="251" t="s">
        <v>923</v>
      </c>
      <c r="J183" s="251" t="s">
        <v>1056</v>
      </c>
      <c r="K183" s="251" t="s">
        <v>1056</v>
      </c>
      <c r="L183" s="251"/>
      <c r="M183" s="251"/>
      <c r="N183" s="759"/>
      <c r="O183" s="254">
        <v>3.0</v>
      </c>
      <c r="P183" s="255">
        <v>6.0</v>
      </c>
      <c r="Q183" s="284">
        <v>6.0</v>
      </c>
      <c r="R183" s="285">
        <v>1.0</v>
      </c>
      <c r="S183" s="292">
        <v>3.0</v>
      </c>
      <c r="T183" s="293">
        <v>3.0</v>
      </c>
      <c r="U183" s="174"/>
      <c r="V183" s="175"/>
      <c r="W183" s="176"/>
      <c r="X183" s="176"/>
      <c r="Y183" s="260">
        <v>0.0</v>
      </c>
      <c r="Z183" s="256">
        <v>0.0</v>
      </c>
      <c r="AA183" s="257" t="s">
        <v>133</v>
      </c>
      <c r="AB183" s="258">
        <v>1.0</v>
      </c>
      <c r="AC183" s="259">
        <v>0.5781597222222222</v>
      </c>
      <c r="AD183" s="260" t="s">
        <v>140</v>
      </c>
      <c r="AE183" s="261" t="s">
        <v>132</v>
      </c>
      <c r="AF183" s="251" t="s">
        <v>133</v>
      </c>
      <c r="AG183" s="261">
        <v>1.98</v>
      </c>
      <c r="AH183" s="464">
        <v>20.0</v>
      </c>
      <c r="AI183" s="263">
        <v>25.0</v>
      </c>
      <c r="AJ183" s="261">
        <v>0.05666666666666667</v>
      </c>
      <c r="AK183" s="786">
        <f>AH185-AH184-AH183</f>
        <v>-4.07</v>
      </c>
      <c r="AL183" s="114"/>
      <c r="AM183" s="265">
        <f>AK183+AM178</f>
        <v>1975.82</v>
      </c>
      <c r="AN183" s="266">
        <f>if(AM183&gt;AN178,AM183,AN178)</f>
        <v>2050.46</v>
      </c>
      <c r="AO183" s="266">
        <f>AM183-AN183</f>
        <v>-74.64</v>
      </c>
      <c r="AP183" s="267">
        <f>AO183/AN183</f>
        <v>-0.03640158794</v>
      </c>
      <c r="AQ183" s="268">
        <f>AK183/AI183</f>
        <v>-0.1628</v>
      </c>
      <c r="AR183" s="149"/>
      <c r="AS183" s="132"/>
      <c r="AT183" s="132"/>
      <c r="AU183" s="132"/>
      <c r="AV183" s="132"/>
      <c r="AW183" s="132"/>
      <c r="AX183" s="132"/>
      <c r="AY183" s="132"/>
      <c r="AZ183" s="132"/>
      <c r="BA183" s="132"/>
      <c r="BB183" s="132"/>
      <c r="BC183" s="132"/>
      <c r="BD183" s="132"/>
      <c r="BE183" s="132"/>
      <c r="BF183" s="132"/>
      <c r="BG183" s="132"/>
      <c r="BH183" s="132"/>
      <c r="BI183" s="132"/>
      <c r="BJ183" s="132"/>
      <c r="BK183" s="132"/>
      <c r="BL183" s="132"/>
      <c r="BM183" s="132"/>
      <c r="BN183" s="132"/>
      <c r="BO183" s="132"/>
      <c r="BP183" s="132"/>
    </row>
    <row r="184">
      <c r="A184" s="484" t="b">
        <v>0</v>
      </c>
      <c r="B184" s="94"/>
      <c r="C184" s="95"/>
      <c r="D184" s="96"/>
      <c r="E184" s="97"/>
      <c r="F184" s="98"/>
      <c r="G184" s="98"/>
      <c r="H184" s="98" t="str">
        <f>VLOOKUP(H183,VALIDATION!F:G,2,false)</f>
        <v>61fe7f62a4eaad5dc977082b</v>
      </c>
      <c r="I184" s="99">
        <v>1.8</v>
      </c>
      <c r="J184" s="99">
        <v>2.2</v>
      </c>
      <c r="K184" s="96"/>
      <c r="L184" s="96"/>
      <c r="M184" s="96"/>
      <c r="N184" s="518"/>
      <c r="O184" s="303">
        <v>3.0</v>
      </c>
      <c r="P184" s="304">
        <v>6.0</v>
      </c>
      <c r="Q184" s="305">
        <v>6.0</v>
      </c>
      <c r="R184" s="306">
        <v>1.0</v>
      </c>
      <c r="S184" s="296">
        <v>3.0</v>
      </c>
      <c r="T184" s="297">
        <v>3.0</v>
      </c>
      <c r="U184" s="200"/>
      <c r="V184" s="201"/>
      <c r="W184" s="202"/>
      <c r="X184" s="202"/>
      <c r="Y184" s="273">
        <v>0.0</v>
      </c>
      <c r="Z184" s="271">
        <v>40.0</v>
      </c>
      <c r="AA184" s="272" t="s">
        <v>133</v>
      </c>
      <c r="AB184" s="107">
        <v>2.0</v>
      </c>
      <c r="AC184" s="108">
        <v>0.579212962962963</v>
      </c>
      <c r="AD184" s="273" t="s">
        <v>296</v>
      </c>
      <c r="AE184" s="274" t="s">
        <v>132</v>
      </c>
      <c r="AF184" s="99" t="s">
        <v>133</v>
      </c>
      <c r="AG184" s="274">
        <v>2.38</v>
      </c>
      <c r="AH184" s="411">
        <v>5.0</v>
      </c>
      <c r="AI184" s="276"/>
      <c r="AJ184" s="110"/>
      <c r="AK184" s="113"/>
      <c r="AL184" s="114"/>
      <c r="AM184" s="278"/>
      <c r="AN184" s="98"/>
      <c r="AO184" s="98"/>
      <c r="AP184" s="116"/>
      <c r="AQ184" s="117"/>
      <c r="AR184" s="116"/>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c r="BO184" s="98"/>
      <c r="BP184" s="98"/>
    </row>
    <row r="185">
      <c r="A185" s="485" t="b">
        <v>0</v>
      </c>
      <c r="B185" s="128"/>
      <c r="C185" s="129"/>
      <c r="D185" s="130"/>
      <c r="E185" s="131"/>
      <c r="F185" s="132"/>
      <c r="G185" s="132"/>
      <c r="H185" s="132"/>
      <c r="I185" s="132"/>
      <c r="J185" s="132"/>
      <c r="K185" s="130"/>
      <c r="L185" s="130"/>
      <c r="M185" s="130"/>
      <c r="N185" s="519"/>
      <c r="O185" s="168">
        <v>3.0</v>
      </c>
      <c r="P185" s="169">
        <v>6.0</v>
      </c>
      <c r="Q185" s="294">
        <v>6.0</v>
      </c>
      <c r="R185" s="295">
        <v>1.0</v>
      </c>
      <c r="S185" s="296">
        <v>3.0</v>
      </c>
      <c r="T185" s="297">
        <v>4.0</v>
      </c>
      <c r="U185" s="200"/>
      <c r="V185" s="201"/>
      <c r="W185" s="202"/>
      <c r="X185" s="202"/>
      <c r="Y185" s="206">
        <v>0.0</v>
      </c>
      <c r="Z185" s="204">
        <v>0.0</v>
      </c>
      <c r="AA185" s="205" t="s">
        <v>132</v>
      </c>
      <c r="AB185" s="141">
        <v>3.0</v>
      </c>
      <c r="AC185" s="142">
        <v>0.5793634259259259</v>
      </c>
      <c r="AD185" s="206" t="s">
        <v>179</v>
      </c>
      <c r="AE185" s="207" t="s">
        <v>132</v>
      </c>
      <c r="AF185" s="133" t="s">
        <v>166</v>
      </c>
      <c r="AG185" s="207">
        <v>2.46</v>
      </c>
      <c r="AH185" s="449">
        <v>20.93</v>
      </c>
      <c r="AI185" s="146"/>
      <c r="AJ185" s="144"/>
      <c r="AK185" s="147"/>
      <c r="AL185" s="114"/>
      <c r="AM185" s="211"/>
      <c r="AN185" s="132"/>
      <c r="AO185" s="132"/>
      <c r="AP185" s="149"/>
      <c r="AQ185" s="150"/>
      <c r="AR185" s="149"/>
      <c r="AS185" s="132"/>
      <c r="AT185" s="132"/>
      <c r="AU185" s="132"/>
      <c r="AV185" s="132"/>
      <c r="AW185" s="132"/>
      <c r="AX185" s="132"/>
      <c r="AY185" s="132"/>
      <c r="AZ185" s="132"/>
      <c r="BA185" s="132"/>
      <c r="BB185" s="132"/>
      <c r="BC185" s="132"/>
      <c r="BD185" s="132"/>
      <c r="BE185" s="132"/>
      <c r="BF185" s="132"/>
      <c r="BG185" s="132"/>
      <c r="BH185" s="132"/>
      <c r="BI185" s="132"/>
      <c r="BJ185" s="132"/>
      <c r="BK185" s="132"/>
      <c r="BL185" s="132"/>
      <c r="BM185" s="132"/>
      <c r="BN185" s="132"/>
      <c r="BO185" s="132"/>
      <c r="BP185" s="132"/>
    </row>
    <row r="186">
      <c r="A186" s="484" t="b">
        <v>0</v>
      </c>
      <c r="B186" s="215"/>
      <c r="C186" s="216"/>
      <c r="D186" s="217"/>
      <c r="E186" s="218"/>
      <c r="F186" s="219"/>
      <c r="G186" s="219"/>
      <c r="H186" s="219"/>
      <c r="I186" s="219"/>
      <c r="J186" s="219"/>
      <c r="K186" s="217"/>
      <c r="L186" s="217"/>
      <c r="M186" s="217"/>
      <c r="N186" s="520"/>
      <c r="O186" s="168">
        <v>3.0</v>
      </c>
      <c r="P186" s="169">
        <v>6.0</v>
      </c>
      <c r="Q186" s="294">
        <v>6.0</v>
      </c>
      <c r="R186" s="295">
        <v>1.0</v>
      </c>
      <c r="S186" s="296">
        <v>5.0</v>
      </c>
      <c r="T186" s="297">
        <v>7.0</v>
      </c>
      <c r="U186" s="227"/>
      <c r="V186" s="228"/>
      <c r="W186" s="229"/>
      <c r="X186" s="229"/>
      <c r="Y186" s="302"/>
      <c r="Z186" s="231"/>
      <c r="AA186" s="232"/>
      <c r="AB186" s="233"/>
      <c r="AC186" s="234"/>
      <c r="AD186" s="235" t="s">
        <v>142</v>
      </c>
      <c r="AE186" s="236"/>
      <c r="AF186" s="237"/>
      <c r="AG186" s="236"/>
      <c r="AH186" s="463"/>
      <c r="AI186" s="390"/>
      <c r="AJ186" s="236"/>
      <c r="AK186" s="391"/>
      <c r="AL186" s="114"/>
      <c r="AM186" s="278"/>
      <c r="AN186" s="98"/>
      <c r="AO186" s="98"/>
      <c r="AP186" s="116"/>
      <c r="AQ186" s="117"/>
      <c r="AR186" s="116"/>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c r="BO186" s="98"/>
      <c r="BP186" s="98"/>
    </row>
    <row r="187">
      <c r="A187" s="485" t="b">
        <v>0</v>
      </c>
      <c r="B187" s="247">
        <v>44603.0</v>
      </c>
      <c r="C187" s="248">
        <v>0.5982407407407407</v>
      </c>
      <c r="D187" s="249" t="s">
        <v>1055</v>
      </c>
      <c r="E187" s="357" t="s">
        <v>16</v>
      </c>
      <c r="F187" s="358" t="s">
        <v>199</v>
      </c>
      <c r="G187" s="415"/>
      <c r="H187" s="251" t="s">
        <v>623</v>
      </c>
      <c r="I187" s="251" t="s">
        <v>923</v>
      </c>
      <c r="J187" s="251" t="s">
        <v>1056</v>
      </c>
      <c r="K187" s="251" t="s">
        <v>1056</v>
      </c>
      <c r="L187" s="251"/>
      <c r="M187" s="251"/>
      <c r="N187" s="759"/>
      <c r="O187" s="348">
        <v>3.0</v>
      </c>
      <c r="P187" s="349">
        <v>6.0</v>
      </c>
      <c r="Q187" s="350">
        <v>6.0</v>
      </c>
      <c r="R187" s="351">
        <v>1.0</v>
      </c>
      <c r="S187" s="292">
        <v>4.0</v>
      </c>
      <c r="T187" s="293">
        <v>4.0</v>
      </c>
      <c r="U187" s="174"/>
      <c r="V187" s="175"/>
      <c r="W187" s="176"/>
      <c r="X187" s="176"/>
      <c r="Y187" s="260">
        <v>0.0</v>
      </c>
      <c r="Z187" s="256">
        <v>0.0</v>
      </c>
      <c r="AA187" s="257" t="s">
        <v>133</v>
      </c>
      <c r="AB187" s="258">
        <v>1.0</v>
      </c>
      <c r="AC187" s="259">
        <v>0.5861689814814814</v>
      </c>
      <c r="AD187" s="260" t="s">
        <v>140</v>
      </c>
      <c r="AE187" s="261" t="s">
        <v>132</v>
      </c>
      <c r="AF187" s="251" t="s">
        <v>133</v>
      </c>
      <c r="AG187" s="261">
        <v>2.08</v>
      </c>
      <c r="AH187" s="464">
        <v>20.0</v>
      </c>
      <c r="AI187" s="263">
        <v>20.0</v>
      </c>
      <c r="AJ187" s="261">
        <v>0.05666666666666667</v>
      </c>
      <c r="AK187" s="786">
        <v>-4.119999999999999</v>
      </c>
      <c r="AL187" s="114"/>
      <c r="AM187" s="265">
        <f>AK187+AM183</f>
        <v>1971.7</v>
      </c>
      <c r="AN187" s="266">
        <f>if(AM187&gt;AN183,AM187,AN183)</f>
        <v>2050.46</v>
      </c>
      <c r="AO187" s="266">
        <f>AM187-AN187</f>
        <v>-78.76</v>
      </c>
      <c r="AP187" s="267">
        <f>AO187/AN187</f>
        <v>-0.03841089317</v>
      </c>
      <c r="AQ187" s="268">
        <f>AK187/AI187</f>
        <v>-0.206</v>
      </c>
      <c r="AR187" s="149"/>
      <c r="AS187" s="132"/>
      <c r="AT187" s="132"/>
      <c r="AU187" s="132"/>
      <c r="AV187" s="132"/>
      <c r="AW187" s="132"/>
      <c r="AX187" s="132"/>
      <c r="AY187" s="132"/>
      <c r="AZ187" s="132"/>
      <c r="BA187" s="132"/>
      <c r="BB187" s="132"/>
      <c r="BC187" s="132"/>
      <c r="BD187" s="132"/>
      <c r="BE187" s="132"/>
      <c r="BF187" s="132"/>
      <c r="BG187" s="132"/>
      <c r="BH187" s="132"/>
      <c r="BI187" s="132"/>
      <c r="BJ187" s="132"/>
      <c r="BK187" s="132"/>
      <c r="BL187" s="132"/>
      <c r="BM187" s="132"/>
      <c r="BN187" s="132"/>
      <c r="BO187" s="132"/>
      <c r="BP187" s="132"/>
    </row>
    <row r="188">
      <c r="A188" s="484" t="b">
        <v>0</v>
      </c>
      <c r="B188" s="94"/>
      <c r="C188" s="95"/>
      <c r="D188" s="96"/>
      <c r="E188" s="97"/>
      <c r="F188" s="98"/>
      <c r="G188" s="98"/>
      <c r="H188" s="98" t="str">
        <f>VLOOKUP(H187,VALIDATION!F:G,2,false)</f>
        <v>61fe7f62a4eaad5dc977082b</v>
      </c>
      <c r="I188" s="99">
        <v>1.8</v>
      </c>
      <c r="J188" s="99">
        <v>2.2</v>
      </c>
      <c r="K188" s="96"/>
      <c r="L188" s="96"/>
      <c r="M188" s="96"/>
      <c r="N188" s="518"/>
      <c r="O188" s="303">
        <v>3.0</v>
      </c>
      <c r="P188" s="304">
        <v>6.0</v>
      </c>
      <c r="Q188" s="305">
        <v>6.0</v>
      </c>
      <c r="R188" s="306">
        <v>1.0</v>
      </c>
      <c r="S188" s="296">
        <v>5.0</v>
      </c>
      <c r="T188" s="308">
        <v>4.0</v>
      </c>
      <c r="U188" s="200"/>
      <c r="V188" s="201"/>
      <c r="W188" s="202"/>
      <c r="X188" s="202"/>
      <c r="Y188" s="273">
        <v>0.0</v>
      </c>
      <c r="Z188" s="271">
        <v>0.0</v>
      </c>
      <c r="AA188" s="272" t="s">
        <v>132</v>
      </c>
      <c r="AB188" s="107">
        <v>2.0</v>
      </c>
      <c r="AC188" s="108">
        <v>0.589386574074074</v>
      </c>
      <c r="AD188" s="273" t="s">
        <v>179</v>
      </c>
      <c r="AE188" s="274" t="s">
        <v>132</v>
      </c>
      <c r="AF188" s="99" t="s">
        <v>166</v>
      </c>
      <c r="AG188" s="274">
        <v>2.62</v>
      </c>
      <c r="AH188" s="411">
        <v>15.88</v>
      </c>
      <c r="AI188" s="112"/>
      <c r="AJ188" s="110"/>
      <c r="AK188" s="113"/>
      <c r="AL188" s="114"/>
      <c r="AM188" s="278"/>
      <c r="AN188" s="98"/>
      <c r="AO188" s="98"/>
      <c r="AP188" s="116"/>
      <c r="AQ188" s="117"/>
      <c r="AR188" s="116"/>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c r="BO188" s="98"/>
      <c r="BP188" s="98"/>
    </row>
    <row r="189">
      <c r="A189" s="485" t="b">
        <v>0</v>
      </c>
      <c r="B189" s="313"/>
      <c r="C189" s="314"/>
      <c r="D189" s="315"/>
      <c r="E189" s="316"/>
      <c r="F189" s="317"/>
      <c r="G189" s="317"/>
      <c r="H189" s="317"/>
      <c r="I189" s="317"/>
      <c r="J189" s="317"/>
      <c r="K189" s="315"/>
      <c r="L189" s="315"/>
      <c r="M189" s="315"/>
      <c r="N189" s="762"/>
      <c r="O189" s="168">
        <v>3.0</v>
      </c>
      <c r="P189" s="169">
        <v>6.0</v>
      </c>
      <c r="Q189" s="294">
        <v>6.0</v>
      </c>
      <c r="R189" s="295">
        <v>1.0</v>
      </c>
      <c r="S189" s="296">
        <v>5.0</v>
      </c>
      <c r="T189" s="297">
        <v>7.0</v>
      </c>
      <c r="U189" s="227"/>
      <c r="V189" s="228"/>
      <c r="W189" s="229"/>
      <c r="X189" s="229"/>
      <c r="Y189" s="342"/>
      <c r="Z189" s="323"/>
      <c r="AA189" s="324"/>
      <c r="AB189" s="343"/>
      <c r="AC189" s="326"/>
      <c r="AD189" s="322" t="s">
        <v>142</v>
      </c>
      <c r="AE189" s="327"/>
      <c r="AF189" s="328"/>
      <c r="AG189" s="327"/>
      <c r="AH189" s="444"/>
      <c r="AI189" s="384"/>
      <c r="AJ189" s="327"/>
      <c r="AK189" s="385"/>
      <c r="AL189" s="114"/>
      <c r="AM189" s="211"/>
      <c r="AN189" s="132"/>
      <c r="AO189" s="132"/>
      <c r="AP189" s="149"/>
      <c r="AQ189" s="150"/>
      <c r="AR189" s="149"/>
      <c r="AS189" s="132"/>
      <c r="AT189" s="132"/>
      <c r="AU189" s="132"/>
      <c r="AV189" s="132"/>
      <c r="AW189" s="132"/>
      <c r="AX189" s="132"/>
      <c r="AY189" s="132"/>
      <c r="AZ189" s="132"/>
      <c r="BA189" s="132"/>
      <c r="BB189" s="132"/>
      <c r="BC189" s="132"/>
      <c r="BD189" s="132"/>
      <c r="BE189" s="132"/>
      <c r="BF189" s="132"/>
      <c r="BG189" s="132"/>
      <c r="BH189" s="132"/>
      <c r="BI189" s="132"/>
      <c r="BJ189" s="132"/>
      <c r="BK189" s="132"/>
      <c r="BL189" s="132"/>
      <c r="BM189" s="132"/>
      <c r="BN189" s="132"/>
      <c r="BO189" s="132"/>
      <c r="BP189" s="132"/>
    </row>
    <row r="190">
      <c r="A190" s="484" t="b">
        <v>0</v>
      </c>
      <c r="B190" s="161">
        <v>44603.0</v>
      </c>
      <c r="C190" s="162">
        <v>0.5982407407407407</v>
      </c>
      <c r="D190" s="163" t="s">
        <v>1055</v>
      </c>
      <c r="E190" s="387" t="s">
        <v>16</v>
      </c>
      <c r="F190" s="379" t="s">
        <v>199</v>
      </c>
      <c r="G190" s="409"/>
      <c r="H190" s="165" t="s">
        <v>623</v>
      </c>
      <c r="I190" s="165" t="s">
        <v>923</v>
      </c>
      <c r="J190" s="165" t="s">
        <v>1056</v>
      </c>
      <c r="K190" s="165" t="s">
        <v>1056</v>
      </c>
      <c r="L190" s="165"/>
      <c r="M190" s="165"/>
      <c r="N190" s="746" t="s">
        <v>1360</v>
      </c>
      <c r="O190" s="254">
        <v>3.0</v>
      </c>
      <c r="P190" s="255">
        <v>6.0</v>
      </c>
      <c r="Q190" s="284">
        <v>6.0</v>
      </c>
      <c r="R190" s="285">
        <v>1.0</v>
      </c>
      <c r="S190" s="292">
        <v>5.0</v>
      </c>
      <c r="T190" s="293">
        <v>5.0</v>
      </c>
      <c r="U190" s="174"/>
      <c r="V190" s="175"/>
      <c r="W190" s="176"/>
      <c r="X190" s="176"/>
      <c r="Y190" s="182">
        <v>0.0</v>
      </c>
      <c r="Z190" s="178">
        <v>0.0</v>
      </c>
      <c r="AA190" s="179" t="s">
        <v>133</v>
      </c>
      <c r="AB190" s="180">
        <v>1.0</v>
      </c>
      <c r="AC190" s="181">
        <v>0.5933680555555556</v>
      </c>
      <c r="AD190" s="182" t="s">
        <v>140</v>
      </c>
      <c r="AE190" s="183" t="s">
        <v>132</v>
      </c>
      <c r="AF190" s="165" t="s">
        <v>133</v>
      </c>
      <c r="AG190" s="183">
        <v>2.1</v>
      </c>
      <c r="AH190" s="446">
        <v>20.0</v>
      </c>
      <c r="AI190" s="185">
        <v>20.0</v>
      </c>
      <c r="AJ190" s="183">
        <v>0.05666666666666667</v>
      </c>
      <c r="AK190" s="787">
        <f>AH191-AH190</f>
        <v>-4.67</v>
      </c>
      <c r="AL190" s="114"/>
      <c r="AM190" s="188">
        <f>AK190+AM187</f>
        <v>1967.03</v>
      </c>
      <c r="AN190" s="189">
        <f>if(AM190&gt;AN187,AM190,AN187)</f>
        <v>2050.46</v>
      </c>
      <c r="AO190" s="189">
        <f>AM190-AN190</f>
        <v>-83.43</v>
      </c>
      <c r="AP190" s="190">
        <f>AO190/AN190</f>
        <v>-0.04068843089</v>
      </c>
      <c r="AQ190" s="191">
        <f>AK190/AI190</f>
        <v>-0.2335</v>
      </c>
      <c r="AR190" s="116"/>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c r="BO190" s="98"/>
      <c r="BP190" s="98"/>
    </row>
    <row r="191">
      <c r="A191" s="485" t="b">
        <v>0</v>
      </c>
      <c r="B191" s="128"/>
      <c r="C191" s="129"/>
      <c r="D191" s="130"/>
      <c r="E191" s="131"/>
      <c r="F191" s="132"/>
      <c r="G191" s="132"/>
      <c r="H191" s="132" t="str">
        <f>VLOOKUP(H190,VALIDATION!F:G,2,false)</f>
        <v>61fe7f62a4eaad5dc977082b</v>
      </c>
      <c r="I191" s="133">
        <v>1.8</v>
      </c>
      <c r="J191" s="133">
        <v>2.2</v>
      </c>
      <c r="K191" s="130"/>
      <c r="L191" s="130"/>
      <c r="M191" s="130"/>
      <c r="N191" s="749"/>
      <c r="O191" s="168">
        <v>3.0</v>
      </c>
      <c r="P191" s="169">
        <v>6.0</v>
      </c>
      <c r="Q191" s="294">
        <v>6.0</v>
      </c>
      <c r="R191" s="295">
        <v>1.0</v>
      </c>
      <c r="S191" s="296">
        <v>5.0</v>
      </c>
      <c r="T191" s="297">
        <v>6.0</v>
      </c>
      <c r="U191" s="200"/>
      <c r="V191" s="201"/>
      <c r="W191" s="202"/>
      <c r="X191" s="202"/>
      <c r="Y191" s="206">
        <v>0.0</v>
      </c>
      <c r="Z191" s="204">
        <v>0.0</v>
      </c>
      <c r="AA191" s="205" t="s">
        <v>132</v>
      </c>
      <c r="AB191" s="141">
        <v>2.0</v>
      </c>
      <c r="AC191" s="421">
        <v>0.5946759259259259</v>
      </c>
      <c r="AD191" s="206" t="s">
        <v>179</v>
      </c>
      <c r="AE191" s="207" t="s">
        <v>132</v>
      </c>
      <c r="AF191" s="133" t="s">
        <v>166</v>
      </c>
      <c r="AG191" s="207">
        <v>2.74</v>
      </c>
      <c r="AH191" s="449">
        <v>15.33</v>
      </c>
      <c r="AI191" s="146"/>
      <c r="AJ191" s="144"/>
      <c r="AK191" s="210"/>
      <c r="AL191" s="114"/>
      <c r="AM191" s="211"/>
      <c r="AN191" s="132"/>
      <c r="AO191" s="132"/>
      <c r="AP191" s="149"/>
      <c r="AQ191" s="150"/>
      <c r="AR191" s="149"/>
      <c r="AS191" s="132"/>
      <c r="AT191" s="132"/>
      <c r="AU191" s="132"/>
      <c r="AV191" s="132"/>
      <c r="AW191" s="132"/>
      <c r="AX191" s="132"/>
      <c r="AY191" s="132"/>
      <c r="AZ191" s="132"/>
      <c r="BA191" s="132"/>
      <c r="BB191" s="132"/>
      <c r="BC191" s="132"/>
      <c r="BD191" s="132"/>
      <c r="BE191" s="132"/>
      <c r="BF191" s="132"/>
      <c r="BG191" s="132"/>
      <c r="BH191" s="132"/>
      <c r="BI191" s="132"/>
      <c r="BJ191" s="132"/>
      <c r="BK191" s="132"/>
      <c r="BL191" s="132"/>
      <c r="BM191" s="132"/>
      <c r="BN191" s="132"/>
      <c r="BO191" s="132"/>
      <c r="BP191" s="132"/>
    </row>
    <row r="192">
      <c r="A192" s="484" t="b">
        <v>0</v>
      </c>
      <c r="B192" s="94"/>
      <c r="C192" s="95"/>
      <c r="D192" s="96"/>
      <c r="E192" s="97"/>
      <c r="F192" s="98"/>
      <c r="G192" s="98"/>
      <c r="H192" s="98"/>
      <c r="I192" s="98"/>
      <c r="J192" s="98"/>
      <c r="K192" s="96"/>
      <c r="L192" s="96"/>
      <c r="M192" s="96"/>
      <c r="N192" s="761"/>
      <c r="O192" s="168">
        <v>3.0</v>
      </c>
      <c r="P192" s="169">
        <v>6.0</v>
      </c>
      <c r="Q192" s="294">
        <v>6.0</v>
      </c>
      <c r="R192" s="295">
        <v>1.0</v>
      </c>
      <c r="S192" s="296">
        <v>5.0</v>
      </c>
      <c r="T192" s="297">
        <v>7.0</v>
      </c>
      <c r="U192" s="200"/>
      <c r="V192" s="201"/>
      <c r="W192" s="202"/>
      <c r="X192" s="202"/>
      <c r="Y192" s="360"/>
      <c r="Z192" s="361"/>
      <c r="AA192" s="346"/>
      <c r="AB192" s="281"/>
      <c r="AC192" s="282"/>
      <c r="AD192" s="273" t="s">
        <v>142</v>
      </c>
      <c r="AE192" s="274"/>
      <c r="AF192" s="99"/>
      <c r="AG192" s="274"/>
      <c r="AH192" s="411"/>
      <c r="AI192" s="112"/>
      <c r="AJ192" s="110"/>
      <c r="AK192" s="277"/>
      <c r="AL192" s="114"/>
      <c r="AM192" s="278"/>
      <c r="AN192" s="98"/>
      <c r="AO192" s="98"/>
      <c r="AP192" s="116"/>
      <c r="AQ192" s="117"/>
      <c r="AR192" s="116"/>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c r="BO192" s="98"/>
      <c r="BP192" s="98"/>
    </row>
    <row r="193">
      <c r="A193" s="485" t="b">
        <v>0</v>
      </c>
      <c r="B193" s="247">
        <v>44603.0</v>
      </c>
      <c r="C193" s="248">
        <v>0.6978125</v>
      </c>
      <c r="D193" s="249" t="s">
        <v>1361</v>
      </c>
      <c r="E193" s="357" t="s">
        <v>16</v>
      </c>
      <c r="F193" s="358" t="s">
        <v>199</v>
      </c>
      <c r="G193" s="415"/>
      <c r="H193" s="251" t="s">
        <v>613</v>
      </c>
      <c r="I193" s="251" t="s">
        <v>375</v>
      </c>
      <c r="J193" s="251" t="s">
        <v>671</v>
      </c>
      <c r="K193" s="251" t="s">
        <v>375</v>
      </c>
      <c r="L193" s="251"/>
      <c r="M193" s="251"/>
      <c r="N193" s="759"/>
      <c r="O193" s="254">
        <v>7.0</v>
      </c>
      <c r="P193" s="255">
        <v>6.0</v>
      </c>
      <c r="Q193" s="284">
        <v>4.0</v>
      </c>
      <c r="R193" s="285">
        <v>6.0</v>
      </c>
      <c r="S193" s="292">
        <v>1.0</v>
      </c>
      <c r="T193" s="293">
        <v>1.0</v>
      </c>
      <c r="U193" s="174"/>
      <c r="V193" s="175"/>
      <c r="W193" s="176"/>
      <c r="X193" s="176"/>
      <c r="Y193" s="260">
        <v>0.0</v>
      </c>
      <c r="Z193" s="256">
        <v>0.0</v>
      </c>
      <c r="AA193" s="257" t="s">
        <v>133</v>
      </c>
      <c r="AB193" s="258">
        <v>1.0</v>
      </c>
      <c r="AC193" s="259">
        <v>0.6748726851851852</v>
      </c>
      <c r="AD193" s="260" t="s">
        <v>140</v>
      </c>
      <c r="AE193" s="261" t="s">
        <v>132</v>
      </c>
      <c r="AF193" s="251" t="s">
        <v>133</v>
      </c>
      <c r="AG193" s="261">
        <v>1.96</v>
      </c>
      <c r="AH193" s="464">
        <v>20.0</v>
      </c>
      <c r="AI193" s="263">
        <v>20.0</v>
      </c>
      <c r="AJ193" s="261">
        <v>0.0</v>
      </c>
      <c r="AK193" s="264">
        <v>-9.82</v>
      </c>
      <c r="AL193" s="187"/>
      <c r="AM193" s="265">
        <f>AK193+AM190</f>
        <v>1957.21</v>
      </c>
      <c r="AN193" s="266">
        <f>if(AM193&gt;AN190,AM193,AN190)</f>
        <v>2050.46</v>
      </c>
      <c r="AO193" s="266">
        <f>AM193-AN193</f>
        <v>-93.25</v>
      </c>
      <c r="AP193" s="267">
        <f>AO193/AN193</f>
        <v>-0.04547760015</v>
      </c>
      <c r="AQ193" s="268">
        <f>AK193/AI193</f>
        <v>-0.491</v>
      </c>
      <c r="AR193" s="149"/>
      <c r="AS193" s="132"/>
      <c r="AT193" s="132"/>
      <c r="AU193" s="132"/>
      <c r="AV193" s="132"/>
      <c r="AW193" s="132"/>
      <c r="AX193" s="132"/>
      <c r="AY193" s="132"/>
      <c r="AZ193" s="132"/>
      <c r="BA193" s="132"/>
      <c r="BB193" s="132"/>
      <c r="BC193" s="132"/>
      <c r="BD193" s="132"/>
      <c r="BE193" s="132"/>
      <c r="BF193" s="132"/>
      <c r="BG193" s="132"/>
      <c r="BH193" s="132"/>
      <c r="BI193" s="132"/>
      <c r="BJ193" s="132"/>
      <c r="BK193" s="132"/>
      <c r="BL193" s="132"/>
      <c r="BM193" s="132"/>
      <c r="BN193" s="132"/>
      <c r="BO193" s="132"/>
      <c r="BP193" s="132"/>
    </row>
    <row r="194">
      <c r="A194" s="484" t="b">
        <v>0</v>
      </c>
      <c r="B194" s="94"/>
      <c r="C194" s="95"/>
      <c r="D194" s="96"/>
      <c r="E194" s="97"/>
      <c r="F194" s="98"/>
      <c r="G194" s="98"/>
      <c r="H194" s="98" t="str">
        <f>VLOOKUP(H193,VALIDATION!F:G,2,false)</f>
        <v>61fe7f84a4eaad5dc977082f</v>
      </c>
      <c r="I194" s="99">
        <v>1.5</v>
      </c>
      <c r="J194" s="99">
        <v>3.0</v>
      </c>
      <c r="K194" s="96"/>
      <c r="L194" s="96"/>
      <c r="M194" s="96"/>
      <c r="N194" s="761" t="s">
        <v>1362</v>
      </c>
      <c r="O194" s="303">
        <v>7.0</v>
      </c>
      <c r="P194" s="304">
        <v>6.0</v>
      </c>
      <c r="Q194" s="305">
        <v>4.0</v>
      </c>
      <c r="R194" s="306">
        <v>6.0</v>
      </c>
      <c r="S194" s="296">
        <v>2.0</v>
      </c>
      <c r="T194" s="297">
        <v>1.0</v>
      </c>
      <c r="U194" s="200"/>
      <c r="V194" s="201"/>
      <c r="W194" s="202"/>
      <c r="X194" s="202"/>
      <c r="Y194" s="360">
        <v>0.0</v>
      </c>
      <c r="Z194" s="361">
        <v>0.0</v>
      </c>
      <c r="AA194" s="272" t="s">
        <v>132</v>
      </c>
      <c r="AB194" s="107">
        <v>2.0</v>
      </c>
      <c r="AC194" s="108">
        <v>0.6766435185185186</v>
      </c>
      <c r="AD194" s="273" t="s">
        <v>179</v>
      </c>
      <c r="AE194" s="274" t="s">
        <v>132</v>
      </c>
      <c r="AF194" s="99" t="s">
        <v>166</v>
      </c>
      <c r="AG194" s="274">
        <v>2.52</v>
      </c>
      <c r="AH194" s="411">
        <v>15.56</v>
      </c>
      <c r="AI194" s="112"/>
      <c r="AJ194" s="110"/>
      <c r="AK194" s="277"/>
      <c r="AL194" s="114"/>
      <c r="AM194" s="278"/>
      <c r="AN194" s="98"/>
      <c r="AO194" s="98"/>
      <c r="AP194" s="116"/>
      <c r="AQ194" s="117"/>
      <c r="AR194" s="116"/>
      <c r="AS194" s="98"/>
      <c r="AT194" s="98"/>
      <c r="AU194" s="98"/>
      <c r="AV194" s="98"/>
      <c r="AW194" s="98"/>
      <c r="AX194" s="98"/>
      <c r="AY194" s="98"/>
      <c r="AZ194" s="98"/>
      <c r="BA194" s="98"/>
      <c r="BB194" s="98"/>
      <c r="BC194" s="98"/>
      <c r="BD194" s="98"/>
      <c r="BE194" s="98"/>
      <c r="BF194" s="98"/>
      <c r="BG194" s="98"/>
      <c r="BH194" s="98"/>
      <c r="BI194" s="98"/>
      <c r="BJ194" s="98"/>
      <c r="BK194" s="98"/>
      <c r="BL194" s="98"/>
      <c r="BM194" s="98"/>
      <c r="BN194" s="98"/>
      <c r="BO194" s="98"/>
      <c r="BP194" s="98"/>
    </row>
    <row r="195">
      <c r="A195" s="485" t="b">
        <v>0</v>
      </c>
      <c r="B195" s="128"/>
      <c r="C195" s="129"/>
      <c r="D195" s="130"/>
      <c r="E195" s="131"/>
      <c r="F195" s="132"/>
      <c r="G195" s="132"/>
      <c r="H195" s="132"/>
      <c r="I195" s="132"/>
      <c r="J195" s="132"/>
      <c r="K195" s="130"/>
      <c r="L195" s="130"/>
      <c r="M195" s="130"/>
      <c r="N195" s="749" t="s">
        <v>1363</v>
      </c>
      <c r="O195" s="303">
        <v>7.0</v>
      </c>
      <c r="P195" s="304">
        <v>6.0</v>
      </c>
      <c r="Q195" s="305">
        <v>4.0</v>
      </c>
      <c r="R195" s="306">
        <v>6.0</v>
      </c>
      <c r="S195" s="296">
        <v>2.0</v>
      </c>
      <c r="T195" s="788">
        <v>1.0</v>
      </c>
      <c r="U195" s="200"/>
      <c r="V195" s="201"/>
      <c r="W195" s="202"/>
      <c r="X195" s="202"/>
      <c r="Y195" s="376">
        <v>0.0</v>
      </c>
      <c r="Z195" s="377">
        <v>0.0</v>
      </c>
      <c r="AA195" s="205" t="s">
        <v>132</v>
      </c>
      <c r="AB195" s="141">
        <v>3.0</v>
      </c>
      <c r="AC195" s="142">
        <v>0.676886574074074</v>
      </c>
      <c r="AD195" s="206" t="s">
        <v>140</v>
      </c>
      <c r="AE195" s="207" t="s">
        <v>133</v>
      </c>
      <c r="AF195" s="133" t="s">
        <v>133</v>
      </c>
      <c r="AG195" s="207">
        <v>1.64</v>
      </c>
      <c r="AH195" s="449">
        <v>15.56</v>
      </c>
      <c r="AI195" s="146"/>
      <c r="AJ195" s="144"/>
      <c r="AK195" s="147"/>
      <c r="AL195" s="114"/>
      <c r="AM195" s="211"/>
      <c r="AN195" s="132"/>
      <c r="AO195" s="132"/>
      <c r="AP195" s="149"/>
      <c r="AQ195" s="150"/>
      <c r="AR195" s="149"/>
      <c r="AS195" s="132"/>
      <c r="AT195" s="132"/>
      <c r="AU195" s="132"/>
      <c r="AV195" s="132"/>
      <c r="AW195" s="132"/>
      <c r="AX195" s="132"/>
      <c r="AY195" s="132"/>
      <c r="AZ195" s="132"/>
      <c r="BA195" s="132"/>
      <c r="BB195" s="132"/>
      <c r="BC195" s="132"/>
      <c r="BD195" s="132"/>
      <c r="BE195" s="132"/>
      <c r="BF195" s="132"/>
      <c r="BG195" s="132"/>
      <c r="BH195" s="132"/>
      <c r="BI195" s="132"/>
      <c r="BJ195" s="132"/>
      <c r="BK195" s="132"/>
      <c r="BL195" s="132"/>
      <c r="BM195" s="132"/>
      <c r="BN195" s="132"/>
      <c r="BO195" s="132"/>
      <c r="BP195" s="132"/>
    </row>
    <row r="196">
      <c r="A196" s="484" t="b">
        <v>0</v>
      </c>
      <c r="B196" s="94"/>
      <c r="C196" s="95"/>
      <c r="D196" s="96"/>
      <c r="E196" s="97"/>
      <c r="F196" s="98"/>
      <c r="G196" s="98"/>
      <c r="H196" s="98"/>
      <c r="I196" s="98"/>
      <c r="J196" s="98"/>
      <c r="K196" s="96"/>
      <c r="L196" s="96"/>
      <c r="M196" s="96"/>
      <c r="N196" s="518"/>
      <c r="O196" s="168">
        <v>7.0</v>
      </c>
      <c r="P196" s="169">
        <v>6.0</v>
      </c>
      <c r="Q196" s="294">
        <v>4.0</v>
      </c>
      <c r="R196" s="295">
        <v>6.0</v>
      </c>
      <c r="S196" s="296">
        <v>2.0</v>
      </c>
      <c r="T196" s="297">
        <v>1.0</v>
      </c>
      <c r="U196" s="200"/>
      <c r="V196" s="201"/>
      <c r="W196" s="202"/>
      <c r="X196" s="202"/>
      <c r="Y196" s="360">
        <v>0.0</v>
      </c>
      <c r="Z196" s="361">
        <v>0.0</v>
      </c>
      <c r="AA196" s="272" t="s">
        <v>132</v>
      </c>
      <c r="AB196" s="107">
        <v>4.0</v>
      </c>
      <c r="AC196" s="108">
        <v>0.680324074074074</v>
      </c>
      <c r="AD196" s="273" t="s">
        <v>179</v>
      </c>
      <c r="AE196" s="274" t="s">
        <v>133</v>
      </c>
      <c r="AF196" s="99" t="s">
        <v>166</v>
      </c>
      <c r="AG196" s="274">
        <v>1.98</v>
      </c>
      <c r="AH196" s="411">
        <v>25.88</v>
      </c>
      <c r="AI196" s="112"/>
      <c r="AJ196" s="110"/>
      <c r="AK196" s="113"/>
      <c r="AL196" s="114"/>
      <c r="AM196" s="278"/>
      <c r="AN196" s="98"/>
      <c r="AO196" s="98"/>
      <c r="AP196" s="116"/>
      <c r="AQ196" s="117"/>
      <c r="AR196" s="116"/>
      <c r="AS196" s="98"/>
      <c r="AT196" s="98"/>
      <c r="AU196" s="98"/>
      <c r="AV196" s="98"/>
      <c r="AW196" s="98"/>
      <c r="AX196" s="98"/>
      <c r="AY196" s="98"/>
      <c r="AZ196" s="98"/>
      <c r="BA196" s="98"/>
      <c r="BB196" s="98"/>
      <c r="BC196" s="98"/>
      <c r="BD196" s="98"/>
      <c r="BE196" s="98"/>
      <c r="BF196" s="98"/>
      <c r="BG196" s="98"/>
      <c r="BH196" s="98"/>
      <c r="BI196" s="98"/>
      <c r="BJ196" s="98"/>
      <c r="BK196" s="98"/>
      <c r="BL196" s="98"/>
      <c r="BM196" s="98"/>
      <c r="BN196" s="98"/>
      <c r="BO196" s="98"/>
      <c r="BP196" s="98"/>
    </row>
    <row r="197">
      <c r="A197" s="485" t="b">
        <v>0</v>
      </c>
      <c r="B197" s="313"/>
      <c r="C197" s="314"/>
      <c r="D197" s="315"/>
      <c r="E197" s="316"/>
      <c r="F197" s="317"/>
      <c r="G197" s="317"/>
      <c r="H197" s="317"/>
      <c r="I197" s="317"/>
      <c r="J197" s="317"/>
      <c r="K197" s="315"/>
      <c r="L197" s="315"/>
      <c r="M197" s="315"/>
      <c r="N197" s="762"/>
      <c r="O197" s="221">
        <v>7.0</v>
      </c>
      <c r="P197" s="222">
        <v>6.0</v>
      </c>
      <c r="Q197" s="298">
        <v>4.0</v>
      </c>
      <c r="R197" s="299">
        <v>6.0</v>
      </c>
      <c r="S197" s="300">
        <v>6.0</v>
      </c>
      <c r="T197" s="301">
        <v>3.0</v>
      </c>
      <c r="U197" s="227"/>
      <c r="V197" s="228"/>
      <c r="W197" s="229"/>
      <c r="X197" s="229"/>
      <c r="Y197" s="342"/>
      <c r="Z197" s="323"/>
      <c r="AA197" s="324"/>
      <c r="AB197" s="343"/>
      <c r="AC197" s="326"/>
      <c r="AD197" s="322" t="s">
        <v>142</v>
      </c>
      <c r="AE197" s="327"/>
      <c r="AF197" s="328"/>
      <c r="AG197" s="327"/>
      <c r="AH197" s="444"/>
      <c r="AI197" s="384"/>
      <c r="AJ197" s="327"/>
      <c r="AK197" s="385"/>
      <c r="AL197" s="242"/>
      <c r="AM197" s="333"/>
      <c r="AN197" s="317"/>
      <c r="AO197" s="317"/>
      <c r="AP197" s="334"/>
      <c r="AQ197" s="335"/>
      <c r="AR197" s="149"/>
      <c r="AS197" s="132"/>
      <c r="AT197" s="132"/>
      <c r="AU197" s="132"/>
      <c r="AV197" s="132"/>
      <c r="AW197" s="132"/>
      <c r="AX197" s="132"/>
      <c r="AY197" s="132"/>
      <c r="AZ197" s="132"/>
      <c r="BA197" s="132"/>
      <c r="BB197" s="132"/>
      <c r="BC197" s="132"/>
      <c r="BD197" s="132"/>
      <c r="BE197" s="132"/>
      <c r="BF197" s="132"/>
      <c r="BG197" s="132"/>
      <c r="BH197" s="132"/>
      <c r="BI197" s="132"/>
      <c r="BJ197" s="132"/>
      <c r="BK197" s="132"/>
      <c r="BL197" s="132"/>
      <c r="BM197" s="132"/>
      <c r="BN197" s="132"/>
      <c r="BO197" s="132"/>
      <c r="BP197" s="132"/>
    </row>
    <row r="198">
      <c r="A198" s="484" t="b">
        <v>0</v>
      </c>
      <c r="B198" s="161">
        <v>44603.0</v>
      </c>
      <c r="C198" s="162">
        <v>0.8665277777777778</v>
      </c>
      <c r="D198" s="163" t="s">
        <v>1072</v>
      </c>
      <c r="E198" s="387" t="s">
        <v>16</v>
      </c>
      <c r="F198" s="379" t="s">
        <v>199</v>
      </c>
      <c r="G198" s="165" t="s">
        <v>41</v>
      </c>
      <c r="H198" s="165" t="s">
        <v>623</v>
      </c>
      <c r="I198" s="165" t="s">
        <v>1073</v>
      </c>
      <c r="J198" s="165" t="s">
        <v>440</v>
      </c>
      <c r="K198" s="165" t="s">
        <v>440</v>
      </c>
      <c r="L198" s="165"/>
      <c r="M198" s="165"/>
      <c r="N198" s="764"/>
      <c r="O198" s="254">
        <v>5.0</v>
      </c>
      <c r="P198" s="255">
        <v>7.0</v>
      </c>
      <c r="Q198" s="284">
        <v>5.0</v>
      </c>
      <c r="R198" s="285">
        <v>6.0</v>
      </c>
      <c r="S198" s="172"/>
      <c r="T198" s="173"/>
      <c r="U198" s="174"/>
      <c r="V198" s="175"/>
      <c r="W198" s="176"/>
      <c r="X198" s="176"/>
      <c r="Y198" s="182">
        <v>40.0</v>
      </c>
      <c r="Z198" s="178" t="s">
        <v>738</v>
      </c>
      <c r="AA198" s="179" t="s">
        <v>133</v>
      </c>
      <c r="AB198" s="180">
        <v>1.0</v>
      </c>
      <c r="AC198" s="181">
        <v>0.8574768518518519</v>
      </c>
      <c r="AD198" s="182" t="s">
        <v>140</v>
      </c>
      <c r="AE198" s="183" t="s">
        <v>133</v>
      </c>
      <c r="AF198" s="165" t="s">
        <v>166</v>
      </c>
      <c r="AG198" s="183">
        <v>1.06</v>
      </c>
      <c r="AH198" s="446">
        <v>41.66</v>
      </c>
      <c r="AI198" s="185">
        <v>2.5</v>
      </c>
      <c r="AJ198" s="183">
        <v>0.0</v>
      </c>
      <c r="AK198" s="186">
        <v>-2.5</v>
      </c>
      <c r="AL198" s="187"/>
      <c r="AM198" s="188">
        <f>AK198+AM193</f>
        <v>1954.71</v>
      </c>
      <c r="AN198" s="189">
        <f>if(AM198&gt;AN193,AM198,AN193)</f>
        <v>2050.46</v>
      </c>
      <c r="AO198" s="189">
        <f>AM198-AN198</f>
        <v>-95.75</v>
      </c>
      <c r="AP198" s="190">
        <f>AO198/AN198</f>
        <v>-0.04669683876</v>
      </c>
      <c r="AQ198" s="191">
        <f>AK198/AI198</f>
        <v>-1</v>
      </c>
      <c r="AR198" s="116"/>
      <c r="AS198" s="98"/>
      <c r="AT198" s="98"/>
      <c r="AU198" s="98"/>
      <c r="AV198" s="98"/>
      <c r="AW198" s="98"/>
      <c r="AX198" s="98"/>
      <c r="AY198" s="98"/>
      <c r="AZ198" s="98"/>
      <c r="BA198" s="98"/>
      <c r="BB198" s="98"/>
      <c r="BC198" s="98"/>
      <c r="BD198" s="98"/>
      <c r="BE198" s="98"/>
      <c r="BF198" s="98"/>
      <c r="BG198" s="98"/>
      <c r="BH198" s="98"/>
      <c r="BI198" s="98"/>
      <c r="BJ198" s="98"/>
      <c r="BK198" s="98"/>
      <c r="BL198" s="98"/>
      <c r="BM198" s="98"/>
      <c r="BN198" s="98"/>
      <c r="BO198" s="98"/>
      <c r="BP198" s="98"/>
    </row>
    <row r="199">
      <c r="A199" s="485" t="b">
        <v>0</v>
      </c>
      <c r="B199" s="313"/>
      <c r="C199" s="314"/>
      <c r="D199" s="315"/>
      <c r="E199" s="316"/>
      <c r="F199" s="317"/>
      <c r="G199" s="317"/>
      <c r="H199" s="132" t="str">
        <f>VLOOKUP(H198,VALIDATION!F:G,2,false)</f>
        <v>61fe7f62a4eaad5dc977082b</v>
      </c>
      <c r="I199" s="328">
        <v>3.0</v>
      </c>
      <c r="J199" s="328">
        <v>1.5</v>
      </c>
      <c r="K199" s="315"/>
      <c r="L199" s="315"/>
      <c r="M199" s="315"/>
      <c r="N199" s="762"/>
      <c r="O199" s="221">
        <v>5.0</v>
      </c>
      <c r="P199" s="222">
        <v>7.0</v>
      </c>
      <c r="Q199" s="298">
        <v>6.0</v>
      </c>
      <c r="R199" s="299">
        <v>7.0</v>
      </c>
      <c r="S199" s="225"/>
      <c r="T199" s="226"/>
      <c r="U199" s="227"/>
      <c r="V199" s="228"/>
      <c r="W199" s="229"/>
      <c r="X199" s="229"/>
      <c r="Y199" s="342"/>
      <c r="Z199" s="323"/>
      <c r="AA199" s="324"/>
      <c r="AB199" s="343"/>
      <c r="AC199" s="326"/>
      <c r="AD199" s="322" t="s">
        <v>142</v>
      </c>
      <c r="AE199" s="327"/>
      <c r="AF199" s="328"/>
      <c r="AG199" s="327"/>
      <c r="AH199" s="444"/>
      <c r="AI199" s="384"/>
      <c r="AJ199" s="327"/>
      <c r="AK199" s="385"/>
      <c r="AL199" s="242"/>
      <c r="AM199" s="333"/>
      <c r="AN199" s="317"/>
      <c r="AO199" s="317"/>
      <c r="AP199" s="334"/>
      <c r="AQ199" s="335"/>
      <c r="AR199" s="149"/>
      <c r="AS199" s="132"/>
      <c r="AT199" s="132"/>
      <c r="AU199" s="132"/>
      <c r="AV199" s="132"/>
      <c r="AW199" s="132"/>
      <c r="AX199" s="132"/>
      <c r="AY199" s="132"/>
      <c r="AZ199" s="132"/>
      <c r="BA199" s="132"/>
      <c r="BB199" s="132"/>
      <c r="BC199" s="132"/>
      <c r="BD199" s="132"/>
      <c r="BE199" s="132"/>
      <c r="BF199" s="132"/>
      <c r="BG199" s="132"/>
      <c r="BH199" s="132"/>
      <c r="BI199" s="132"/>
      <c r="BJ199" s="132"/>
      <c r="BK199" s="132"/>
      <c r="BL199" s="132"/>
      <c r="BM199" s="132"/>
      <c r="BN199" s="132"/>
      <c r="BO199" s="132"/>
      <c r="BP199" s="132"/>
    </row>
    <row r="200">
      <c r="A200" s="484" t="b">
        <v>0</v>
      </c>
      <c r="B200" s="161">
        <v>44603.0</v>
      </c>
      <c r="C200" s="162">
        <v>0.9220486111111111</v>
      </c>
      <c r="D200" s="163" t="s">
        <v>1364</v>
      </c>
      <c r="E200" s="432"/>
      <c r="F200" s="409"/>
      <c r="G200" s="165" t="s">
        <v>41</v>
      </c>
      <c r="H200" s="165" t="s">
        <v>293</v>
      </c>
      <c r="I200" s="165" t="s">
        <v>443</v>
      </c>
      <c r="J200" s="165" t="s">
        <v>240</v>
      </c>
      <c r="K200" s="165" t="s">
        <v>240</v>
      </c>
      <c r="L200" s="165"/>
      <c r="M200" s="165"/>
      <c r="N200" s="764"/>
      <c r="O200" s="254">
        <v>3.0</v>
      </c>
      <c r="P200" s="255">
        <v>6.0</v>
      </c>
      <c r="Q200" s="284">
        <v>3.0</v>
      </c>
      <c r="R200" s="285">
        <v>4.0</v>
      </c>
      <c r="S200" s="172"/>
      <c r="T200" s="173"/>
      <c r="U200" s="174"/>
      <c r="V200" s="175"/>
      <c r="W200" s="176"/>
      <c r="X200" s="176"/>
      <c r="Y200" s="182">
        <v>0.0</v>
      </c>
      <c r="Z200" s="178">
        <v>0.0</v>
      </c>
      <c r="AA200" s="179" t="s">
        <v>133</v>
      </c>
      <c r="AB200" s="180">
        <v>1.0</v>
      </c>
      <c r="AC200" s="181">
        <v>0.8869328703703704</v>
      </c>
      <c r="AD200" s="182" t="s">
        <v>140</v>
      </c>
      <c r="AE200" s="183" t="s">
        <v>133</v>
      </c>
      <c r="AF200" s="165" t="s">
        <v>166</v>
      </c>
      <c r="AG200" s="183">
        <v>1.06</v>
      </c>
      <c r="AH200" s="446">
        <v>33.33</v>
      </c>
      <c r="AI200" s="185">
        <v>2.5</v>
      </c>
      <c r="AJ200" s="183">
        <v>0.28</v>
      </c>
      <c r="AK200" s="186">
        <v>13.51</v>
      </c>
      <c r="AL200" s="187"/>
      <c r="AM200" s="188">
        <f>AK200+AM198</f>
        <v>1968.22</v>
      </c>
      <c r="AN200" s="189">
        <f>if(AM200&gt;AN198,AM200,AN198)</f>
        <v>2050.46</v>
      </c>
      <c r="AO200" s="189">
        <f>AM200-AN200</f>
        <v>-82.24</v>
      </c>
      <c r="AP200" s="190">
        <f>AO200/AN200</f>
        <v>-0.04010807331</v>
      </c>
      <c r="AQ200" s="191">
        <f>AK200/AI200</f>
        <v>5.404</v>
      </c>
      <c r="AR200" s="116"/>
      <c r="AS200" s="98"/>
      <c r="AT200" s="98"/>
      <c r="AU200" s="98"/>
      <c r="AV200" s="98"/>
      <c r="AW200" s="98"/>
      <c r="AX200" s="98"/>
      <c r="AY200" s="98"/>
      <c r="AZ200" s="98"/>
      <c r="BA200" s="98"/>
      <c r="BB200" s="98"/>
      <c r="BC200" s="98"/>
      <c r="BD200" s="98"/>
      <c r="BE200" s="98"/>
      <c r="BF200" s="98"/>
      <c r="BG200" s="98"/>
      <c r="BH200" s="98"/>
      <c r="BI200" s="98"/>
      <c r="BJ200" s="98"/>
      <c r="BK200" s="98"/>
      <c r="BL200" s="98"/>
      <c r="BM200" s="98"/>
      <c r="BN200" s="98"/>
      <c r="BO200" s="98"/>
      <c r="BP200" s="98"/>
    </row>
    <row r="201">
      <c r="A201" s="485" t="b">
        <v>0</v>
      </c>
      <c r="B201" s="128"/>
      <c r="C201" s="129"/>
      <c r="D201" s="130"/>
      <c r="E201" s="131"/>
      <c r="F201" s="132"/>
      <c r="G201" s="132"/>
      <c r="H201" s="132" t="str">
        <f>VLOOKUP(H200,VALIDATION!F:G,2,false)</f>
        <v>6207de9d491a9e6912ca5530</v>
      </c>
      <c r="I201" s="133">
        <v>2.3</v>
      </c>
      <c r="J201" s="133">
        <v>1.7</v>
      </c>
      <c r="K201" s="130"/>
      <c r="L201" s="130"/>
      <c r="M201" s="130"/>
      <c r="N201" s="519"/>
      <c r="O201" s="303">
        <v>3.0</v>
      </c>
      <c r="P201" s="304">
        <v>6.0</v>
      </c>
      <c r="Q201" s="305">
        <v>3.0</v>
      </c>
      <c r="R201" s="306">
        <v>4.0</v>
      </c>
      <c r="S201" s="198"/>
      <c r="T201" s="199"/>
      <c r="U201" s="200"/>
      <c r="V201" s="201"/>
      <c r="W201" s="202"/>
      <c r="X201" s="202"/>
      <c r="Y201" s="376">
        <v>0.0</v>
      </c>
      <c r="Z201" s="204">
        <v>30.0</v>
      </c>
      <c r="AA201" s="345" t="s">
        <v>133</v>
      </c>
      <c r="AB201" s="141">
        <v>2.0</v>
      </c>
      <c r="AC201" s="142">
        <v>0.8875694444444444</v>
      </c>
      <c r="AD201" s="206" t="s">
        <v>296</v>
      </c>
      <c r="AE201" s="207" t="s">
        <v>133</v>
      </c>
      <c r="AF201" s="133" t="s">
        <v>166</v>
      </c>
      <c r="AG201" s="207">
        <v>1.03</v>
      </c>
      <c r="AH201" s="449">
        <v>16.66</v>
      </c>
      <c r="AI201" s="146"/>
      <c r="AJ201" s="144"/>
      <c r="AK201" s="147"/>
      <c r="AL201" s="114"/>
      <c r="AM201" s="211"/>
      <c r="AN201" s="132"/>
      <c r="AO201" s="132"/>
      <c r="AP201" s="149"/>
      <c r="AQ201" s="150"/>
      <c r="AR201" s="149"/>
      <c r="AS201" s="132"/>
      <c r="AT201" s="132"/>
      <c r="AU201" s="132"/>
      <c r="AV201" s="132"/>
      <c r="AW201" s="132"/>
      <c r="AX201" s="132"/>
      <c r="AY201" s="132"/>
      <c r="AZ201" s="132"/>
      <c r="BA201" s="132"/>
      <c r="BB201" s="132"/>
      <c r="BC201" s="132"/>
      <c r="BD201" s="132"/>
      <c r="BE201" s="132"/>
      <c r="BF201" s="132"/>
      <c r="BG201" s="132"/>
      <c r="BH201" s="132"/>
      <c r="BI201" s="132"/>
      <c r="BJ201" s="132"/>
      <c r="BK201" s="132"/>
      <c r="BL201" s="132"/>
      <c r="BM201" s="132"/>
      <c r="BN201" s="132"/>
      <c r="BO201" s="132"/>
      <c r="BP201" s="132"/>
    </row>
    <row r="202">
      <c r="A202" s="484" t="b">
        <v>0</v>
      </c>
      <c r="B202" s="94"/>
      <c r="C202" s="95"/>
      <c r="D202" s="96"/>
      <c r="E202" s="97"/>
      <c r="F202" s="98"/>
      <c r="G202" s="98"/>
      <c r="H202" s="98"/>
      <c r="I202" s="98"/>
      <c r="J202" s="98"/>
      <c r="K202" s="96"/>
      <c r="L202" s="96"/>
      <c r="M202" s="96"/>
      <c r="N202" s="761" t="s">
        <v>1365</v>
      </c>
      <c r="O202" s="168">
        <v>3.0</v>
      </c>
      <c r="P202" s="169">
        <v>6.0</v>
      </c>
      <c r="Q202" s="294">
        <v>6.0</v>
      </c>
      <c r="R202" s="295">
        <v>6.0</v>
      </c>
      <c r="S202" s="198"/>
      <c r="T202" s="199"/>
      <c r="U202" s="200"/>
      <c r="V202" s="201"/>
      <c r="W202" s="202"/>
      <c r="X202" s="202"/>
      <c r="Y202" s="273">
        <v>4.0</v>
      </c>
      <c r="Z202" s="271">
        <v>2.0</v>
      </c>
      <c r="AA202" s="106"/>
      <c r="AB202" s="107">
        <v>3.0</v>
      </c>
      <c r="AC202" s="108">
        <v>0.9003240740740741</v>
      </c>
      <c r="AD202" s="273" t="s">
        <v>179</v>
      </c>
      <c r="AE202" s="274" t="s">
        <v>133</v>
      </c>
      <c r="AF202" s="99" t="s">
        <v>133</v>
      </c>
      <c r="AG202" s="274">
        <v>1.45</v>
      </c>
      <c r="AH202" s="427"/>
      <c r="AI202" s="112"/>
      <c r="AJ202" s="110"/>
      <c r="AK202" s="113"/>
      <c r="AL202" s="114"/>
      <c r="AM202" s="278"/>
      <c r="AN202" s="98"/>
      <c r="AO202" s="98"/>
      <c r="AP202" s="116"/>
      <c r="AQ202" s="117"/>
      <c r="AR202" s="116"/>
      <c r="AS202" s="98"/>
      <c r="AT202" s="98"/>
      <c r="AU202" s="98"/>
      <c r="AV202" s="98"/>
      <c r="AW202" s="98"/>
      <c r="AX202" s="98"/>
      <c r="AY202" s="98"/>
      <c r="AZ202" s="98"/>
      <c r="BA202" s="98"/>
      <c r="BB202" s="98"/>
      <c r="BC202" s="98"/>
      <c r="BD202" s="98"/>
      <c r="BE202" s="98"/>
      <c r="BF202" s="98"/>
      <c r="BG202" s="98"/>
      <c r="BH202" s="98"/>
      <c r="BI202" s="98"/>
      <c r="BJ202" s="98"/>
      <c r="BK202" s="98"/>
      <c r="BL202" s="98"/>
      <c r="BM202" s="98"/>
      <c r="BN202" s="98"/>
      <c r="BO202" s="98"/>
      <c r="BP202" s="98"/>
    </row>
    <row r="203">
      <c r="A203" s="485" t="b">
        <v>0</v>
      </c>
      <c r="B203" s="128"/>
      <c r="C203" s="129"/>
      <c r="D203" s="130"/>
      <c r="E203" s="131"/>
      <c r="F203" s="132"/>
      <c r="G203" s="132"/>
      <c r="H203" s="132"/>
      <c r="I203" s="132"/>
      <c r="J203" s="132"/>
      <c r="K203" s="130"/>
      <c r="L203" s="130"/>
      <c r="M203" s="130"/>
      <c r="N203" s="519"/>
      <c r="O203" s="168">
        <v>3.0</v>
      </c>
      <c r="P203" s="169">
        <v>6.0</v>
      </c>
      <c r="Q203" s="294">
        <v>7.0</v>
      </c>
      <c r="R203" s="295">
        <v>6.0</v>
      </c>
      <c r="S203" s="296">
        <v>1.0</v>
      </c>
      <c r="T203" s="297">
        <v>6.0</v>
      </c>
      <c r="U203" s="200"/>
      <c r="V203" s="201"/>
      <c r="W203" s="202"/>
      <c r="X203" s="202"/>
      <c r="Y203" s="143"/>
      <c r="Z203" s="367"/>
      <c r="AA203" s="140"/>
      <c r="AB203" s="420"/>
      <c r="AC203" s="421"/>
      <c r="AD203" s="206" t="s">
        <v>142</v>
      </c>
      <c r="AE203" s="144"/>
      <c r="AF203" s="133"/>
      <c r="AG203" s="144"/>
      <c r="AH203" s="430"/>
      <c r="AI203" s="146"/>
      <c r="AJ203" s="144"/>
      <c r="AK203" s="147"/>
      <c r="AL203" s="114"/>
      <c r="AM203" s="211"/>
      <c r="AN203" s="132"/>
      <c r="AO203" s="132"/>
      <c r="AP203" s="149"/>
      <c r="AQ203" s="150"/>
      <c r="AR203" s="149"/>
      <c r="AS203" s="132"/>
      <c r="AT203" s="132"/>
      <c r="AU203" s="132"/>
      <c r="AV203" s="132"/>
      <c r="AW203" s="132"/>
      <c r="AX203" s="132"/>
      <c r="AY203" s="132"/>
      <c r="AZ203" s="132"/>
      <c r="BA203" s="132"/>
      <c r="BB203" s="132"/>
      <c r="BC203" s="132"/>
      <c r="BD203" s="132"/>
      <c r="BE203" s="132"/>
      <c r="BF203" s="132"/>
      <c r="BG203" s="132"/>
      <c r="BH203" s="132"/>
      <c r="BI203" s="132"/>
      <c r="BJ203" s="132"/>
      <c r="BK203" s="132"/>
      <c r="BL203" s="132"/>
      <c r="BM203" s="132"/>
      <c r="BN203" s="132"/>
      <c r="BO203" s="132"/>
      <c r="BP203" s="132"/>
    </row>
    <row r="204">
      <c r="A204" s="614" t="b">
        <v>0</v>
      </c>
      <c r="B204" s="161">
        <v>44604.0</v>
      </c>
      <c r="C204" s="162">
        <v>0.6554513888888889</v>
      </c>
      <c r="D204" s="163" t="s">
        <v>1366</v>
      </c>
      <c r="E204" s="387" t="s">
        <v>16</v>
      </c>
      <c r="F204" s="379" t="s">
        <v>199</v>
      </c>
      <c r="G204" s="379" t="s">
        <v>36</v>
      </c>
      <c r="H204" s="165" t="s">
        <v>613</v>
      </c>
      <c r="I204" s="165" t="s">
        <v>375</v>
      </c>
      <c r="J204" s="165" t="s">
        <v>358</v>
      </c>
      <c r="K204" s="165" t="s">
        <v>358</v>
      </c>
      <c r="L204" s="165"/>
      <c r="M204" s="165"/>
      <c r="N204" s="746" t="s">
        <v>1367</v>
      </c>
      <c r="O204" s="254">
        <v>3.0</v>
      </c>
      <c r="P204" s="255">
        <v>1.0</v>
      </c>
      <c r="Q204" s="170"/>
      <c r="R204" s="171"/>
      <c r="S204" s="172"/>
      <c r="T204" s="173"/>
      <c r="U204" s="174"/>
      <c r="V204" s="175"/>
      <c r="W204" s="176"/>
      <c r="X204" s="176"/>
      <c r="Y204" s="182">
        <v>0.0</v>
      </c>
      <c r="Z204" s="178">
        <v>0.0</v>
      </c>
      <c r="AA204" s="179" t="s">
        <v>132</v>
      </c>
      <c r="AB204" s="180">
        <v>1.0</v>
      </c>
      <c r="AC204" s="181">
        <v>0.6133680555555555</v>
      </c>
      <c r="AD204" s="182" t="s">
        <v>140</v>
      </c>
      <c r="AE204" s="183" t="s">
        <v>133</v>
      </c>
      <c r="AF204" s="165" t="s">
        <v>133</v>
      </c>
      <c r="AG204" s="183">
        <v>1.98</v>
      </c>
      <c r="AH204" s="446">
        <v>15.0</v>
      </c>
      <c r="AI204" s="185">
        <v>15.0</v>
      </c>
      <c r="AJ204" s="183">
        <v>0.28</v>
      </c>
      <c r="AK204" s="186">
        <v>13.56</v>
      </c>
      <c r="AL204" s="187"/>
      <c r="AM204" s="188">
        <f>AK204+AM200</f>
        <v>1981.78</v>
      </c>
      <c r="AN204" s="189">
        <f>if(AM204&gt;AN200,AM204,AN200)</f>
        <v>2050.46</v>
      </c>
      <c r="AO204" s="189">
        <f>AM204-AN204</f>
        <v>-68.68</v>
      </c>
      <c r="AP204" s="190">
        <f>AO204/AN204</f>
        <v>-0.03349492309</v>
      </c>
      <c r="AQ204" s="191">
        <f>AK204/AI204</f>
        <v>0.904</v>
      </c>
      <c r="AR204" s="116"/>
      <c r="AS204" s="98"/>
      <c r="AT204" s="98"/>
      <c r="AU204" s="98"/>
      <c r="AV204" s="98"/>
      <c r="AW204" s="98"/>
      <c r="AX204" s="98"/>
      <c r="AY204" s="98"/>
      <c r="AZ204" s="98"/>
      <c r="BA204" s="98"/>
      <c r="BB204" s="98"/>
      <c r="BC204" s="98"/>
      <c r="BD204" s="98"/>
      <c r="BE204" s="98"/>
      <c r="BF204" s="98"/>
      <c r="BG204" s="98"/>
      <c r="BH204" s="98"/>
      <c r="BI204" s="98"/>
      <c r="BJ204" s="98"/>
      <c r="BK204" s="98"/>
      <c r="BL204" s="98"/>
      <c r="BM204" s="98"/>
      <c r="BN204" s="98"/>
      <c r="BO204" s="98"/>
      <c r="BP204" s="98"/>
    </row>
    <row r="205">
      <c r="A205" s="616" t="b">
        <v>0</v>
      </c>
      <c r="B205" s="128"/>
      <c r="C205" s="129"/>
      <c r="D205" s="130"/>
      <c r="E205" s="131"/>
      <c r="F205" s="132"/>
      <c r="G205" s="132"/>
      <c r="H205" s="132" t="str">
        <f>VLOOKUP(H204,VALIDATION!F:G,2,false)</f>
        <v>61fe7f84a4eaad5dc977082f</v>
      </c>
      <c r="I205" s="133">
        <v>3.1</v>
      </c>
      <c r="J205" s="133">
        <v>1.45</v>
      </c>
      <c r="K205" s="130"/>
      <c r="L205" s="130"/>
      <c r="M205" s="130"/>
      <c r="N205" s="749" t="s">
        <v>1368</v>
      </c>
      <c r="O205" s="168">
        <v>3.0</v>
      </c>
      <c r="P205" s="169">
        <v>6.0</v>
      </c>
      <c r="Q205" s="294">
        <v>4.0</v>
      </c>
      <c r="R205" s="295">
        <v>5.0</v>
      </c>
      <c r="S205" s="296"/>
      <c r="T205" s="297"/>
      <c r="U205" s="200"/>
      <c r="V205" s="201"/>
      <c r="W205" s="202"/>
      <c r="X205" s="202"/>
      <c r="Y205" s="206">
        <v>15.0</v>
      </c>
      <c r="Z205" s="204">
        <v>40.0</v>
      </c>
      <c r="AA205" s="205" t="s">
        <v>132</v>
      </c>
      <c r="AB205" s="141">
        <v>2.0</v>
      </c>
      <c r="AC205" s="142">
        <v>0.6542129629629629</v>
      </c>
      <c r="AD205" s="206" t="s">
        <v>179</v>
      </c>
      <c r="AE205" s="207" t="s">
        <v>133</v>
      </c>
      <c r="AF205" s="133" t="s">
        <v>166</v>
      </c>
      <c r="AG205" s="207">
        <v>1.03</v>
      </c>
      <c r="AH205" s="449">
        <v>28.89</v>
      </c>
      <c r="AI205" s="146"/>
      <c r="AJ205" s="144"/>
      <c r="AK205" s="147"/>
      <c r="AL205" s="114"/>
      <c r="AM205" s="211"/>
      <c r="AN205" s="132"/>
      <c r="AO205" s="132"/>
      <c r="AP205" s="149"/>
      <c r="AQ205" s="150"/>
      <c r="AR205" s="149"/>
      <c r="AS205" s="132"/>
      <c r="AT205" s="132"/>
      <c r="AU205" s="132"/>
      <c r="AV205" s="132"/>
      <c r="AW205" s="132"/>
      <c r="AX205" s="132"/>
      <c r="AY205" s="132"/>
      <c r="AZ205" s="132"/>
      <c r="BA205" s="132"/>
      <c r="BB205" s="132"/>
      <c r="BC205" s="132"/>
      <c r="BD205" s="132"/>
      <c r="BE205" s="132"/>
      <c r="BF205" s="132"/>
      <c r="BG205" s="132"/>
      <c r="BH205" s="132"/>
      <c r="BI205" s="132"/>
      <c r="BJ205" s="132"/>
      <c r="BK205" s="132"/>
      <c r="BL205" s="132"/>
      <c r="BM205" s="132"/>
      <c r="BN205" s="132"/>
      <c r="BO205" s="132"/>
      <c r="BP205" s="132"/>
    </row>
    <row r="206">
      <c r="A206" s="614" t="b">
        <v>0</v>
      </c>
      <c r="B206" s="215"/>
      <c r="C206" s="216"/>
      <c r="D206" s="217"/>
      <c r="E206" s="218"/>
      <c r="F206" s="219"/>
      <c r="G206" s="219"/>
      <c r="H206" s="219"/>
      <c r="I206" s="219"/>
      <c r="J206" s="219"/>
      <c r="K206" s="217"/>
      <c r="L206" s="217"/>
      <c r="M206" s="217"/>
      <c r="N206" s="520"/>
      <c r="O206" s="221">
        <v>3.0</v>
      </c>
      <c r="P206" s="222">
        <v>6.0</v>
      </c>
      <c r="Q206" s="298">
        <v>4.0</v>
      </c>
      <c r="R206" s="299">
        <v>6.0</v>
      </c>
      <c r="S206" s="225"/>
      <c r="T206" s="226"/>
      <c r="U206" s="227"/>
      <c r="V206" s="228"/>
      <c r="W206" s="229"/>
      <c r="X206" s="229"/>
      <c r="Y206" s="302"/>
      <c r="Z206" s="231"/>
      <c r="AA206" s="232"/>
      <c r="AB206" s="233"/>
      <c r="AC206" s="234"/>
      <c r="AD206" s="235" t="s">
        <v>142</v>
      </c>
      <c r="AE206" s="236"/>
      <c r="AF206" s="237"/>
      <c r="AG206" s="236"/>
      <c r="AH206" s="463"/>
      <c r="AI206" s="390"/>
      <c r="AJ206" s="236"/>
      <c r="AK206" s="391"/>
      <c r="AL206" s="242"/>
      <c r="AM206" s="243"/>
      <c r="AN206" s="219"/>
      <c r="AO206" s="219"/>
      <c r="AP206" s="244"/>
      <c r="AQ206" s="245"/>
      <c r="AR206" s="116"/>
      <c r="AS206" s="98"/>
      <c r="AT206" s="98"/>
      <c r="AU206" s="98"/>
      <c r="AV206" s="98"/>
      <c r="AW206" s="98"/>
      <c r="AX206" s="98"/>
      <c r="AY206" s="98"/>
      <c r="AZ206" s="98"/>
      <c r="BA206" s="98"/>
      <c r="BB206" s="98"/>
      <c r="BC206" s="98"/>
      <c r="BD206" s="98"/>
      <c r="BE206" s="98"/>
      <c r="BF206" s="98"/>
      <c r="BG206" s="98"/>
      <c r="BH206" s="98"/>
      <c r="BI206" s="98"/>
      <c r="BJ206" s="98"/>
      <c r="BK206" s="98"/>
      <c r="BL206" s="98"/>
      <c r="BM206" s="98"/>
      <c r="BN206" s="98"/>
      <c r="BO206" s="98"/>
      <c r="BP206" s="98"/>
    </row>
    <row r="207">
      <c r="A207" s="485" t="b">
        <v>0</v>
      </c>
      <c r="B207" s="247">
        <v>44604.0</v>
      </c>
      <c r="C207" s="248">
        <v>0.6684606481481481</v>
      </c>
      <c r="D207" s="249" t="s">
        <v>1369</v>
      </c>
      <c r="E207" s="357" t="s">
        <v>16</v>
      </c>
      <c r="F207" s="358" t="s">
        <v>199</v>
      </c>
      <c r="G207" s="358" t="s">
        <v>36</v>
      </c>
      <c r="H207" s="251" t="s">
        <v>623</v>
      </c>
      <c r="I207" s="251" t="s">
        <v>1129</v>
      </c>
      <c r="J207" s="251" t="s">
        <v>1056</v>
      </c>
      <c r="K207" s="251" t="s">
        <v>1129</v>
      </c>
      <c r="L207" s="251"/>
      <c r="M207" s="251"/>
      <c r="N207" s="766" t="s">
        <v>1370</v>
      </c>
      <c r="O207" s="348">
        <v>4.0</v>
      </c>
      <c r="P207" s="349">
        <v>6.0</v>
      </c>
      <c r="Q207" s="350">
        <v>0.0</v>
      </c>
      <c r="R207" s="351">
        <v>0.0</v>
      </c>
      <c r="S207" s="172"/>
      <c r="T207" s="173"/>
      <c r="U207" s="174"/>
      <c r="V207" s="175"/>
      <c r="W207" s="176"/>
      <c r="X207" s="176"/>
      <c r="Y207" s="402">
        <v>0.0</v>
      </c>
      <c r="Z207" s="403">
        <v>0.0</v>
      </c>
      <c r="AA207" s="404" t="s">
        <v>132</v>
      </c>
      <c r="AB207" s="258">
        <v>1.0</v>
      </c>
      <c r="AC207" s="259">
        <v>0.61625</v>
      </c>
      <c r="AD207" s="260" t="s">
        <v>140</v>
      </c>
      <c r="AE207" s="261" t="s">
        <v>132</v>
      </c>
      <c r="AF207" s="251" t="s">
        <v>133</v>
      </c>
      <c r="AG207" s="261">
        <v>1.85</v>
      </c>
      <c r="AH207" s="464">
        <v>15.0</v>
      </c>
      <c r="AI207" s="263">
        <v>15.0</v>
      </c>
      <c r="AJ207" s="261">
        <v>0.25</v>
      </c>
      <c r="AK207" s="264">
        <v>12.34</v>
      </c>
      <c r="AL207" s="187"/>
      <c r="AM207" s="265">
        <f>AK207+AM204</f>
        <v>1994.12</v>
      </c>
      <c r="AN207" s="266">
        <f>if(AM207&gt;AN204,AM207,AN204)</f>
        <v>2050.46</v>
      </c>
      <c r="AO207" s="266">
        <f>AM207-AN207</f>
        <v>-56.34</v>
      </c>
      <c r="AP207" s="267">
        <f>AO207/AN207</f>
        <v>-0.02747676131</v>
      </c>
      <c r="AQ207" s="268">
        <f>AK207/AI207</f>
        <v>0.8226666667</v>
      </c>
      <c r="AR207" s="149"/>
      <c r="AS207" s="132"/>
      <c r="AT207" s="132"/>
      <c r="AU207" s="132"/>
      <c r="AV207" s="132"/>
      <c r="AW207" s="132"/>
      <c r="AX207" s="132"/>
      <c r="AY207" s="132"/>
      <c r="AZ207" s="132"/>
      <c r="BA207" s="132"/>
      <c r="BB207" s="132"/>
      <c r="BC207" s="132"/>
      <c r="BD207" s="132"/>
      <c r="BE207" s="132"/>
      <c r="BF207" s="132"/>
      <c r="BG207" s="132"/>
      <c r="BH207" s="132"/>
      <c r="BI207" s="132"/>
      <c r="BJ207" s="132"/>
      <c r="BK207" s="132"/>
      <c r="BL207" s="132"/>
      <c r="BM207" s="132"/>
      <c r="BN207" s="132"/>
      <c r="BO207" s="132"/>
      <c r="BP207" s="132"/>
    </row>
    <row r="208">
      <c r="A208" s="484" t="b">
        <v>0</v>
      </c>
      <c r="B208" s="94"/>
      <c r="C208" s="95"/>
      <c r="D208" s="96"/>
      <c r="E208" s="97"/>
      <c r="F208" s="98"/>
      <c r="G208" s="98"/>
      <c r="H208" s="98" t="str">
        <f>VLOOKUP(H207,VALIDATION!F:G,2,false)</f>
        <v>61fe7f62a4eaad5dc977082b</v>
      </c>
      <c r="I208" s="99">
        <v>1.15</v>
      </c>
      <c r="J208" s="99">
        <v>7.0</v>
      </c>
      <c r="K208" s="96"/>
      <c r="L208" s="96"/>
      <c r="M208" s="96"/>
      <c r="N208" s="518"/>
      <c r="O208" s="168">
        <v>4.0</v>
      </c>
      <c r="P208" s="169">
        <v>6.0</v>
      </c>
      <c r="Q208" s="294">
        <v>6.0</v>
      </c>
      <c r="R208" s="295">
        <v>4.0</v>
      </c>
      <c r="S208" s="296">
        <v>5.0</v>
      </c>
      <c r="T208" s="297">
        <v>2.0</v>
      </c>
      <c r="U208" s="200"/>
      <c r="V208" s="201"/>
      <c r="W208" s="202"/>
      <c r="X208" s="202"/>
      <c r="Y208" s="273">
        <v>0.0</v>
      </c>
      <c r="Z208" s="271">
        <v>0.0</v>
      </c>
      <c r="AA208" s="272" t="s">
        <v>133</v>
      </c>
      <c r="AB208" s="107">
        <v>2.0</v>
      </c>
      <c r="AC208" s="108">
        <v>0.6640856481481482</v>
      </c>
      <c r="AD208" s="273" t="s">
        <v>179</v>
      </c>
      <c r="AE208" s="274" t="s">
        <v>132</v>
      </c>
      <c r="AF208" s="99" t="s">
        <v>166</v>
      </c>
      <c r="AG208" s="274">
        <v>1.02</v>
      </c>
      <c r="AH208" s="411">
        <v>27.87</v>
      </c>
      <c r="AI208" s="112"/>
      <c r="AJ208" s="110"/>
      <c r="AK208" s="113"/>
      <c r="AL208" s="114"/>
      <c r="AM208" s="278"/>
      <c r="AN208" s="98"/>
      <c r="AO208" s="98"/>
      <c r="AP208" s="116"/>
      <c r="AQ208" s="117"/>
      <c r="AR208" s="116"/>
      <c r="AS208" s="98"/>
      <c r="AT208" s="98"/>
      <c r="AU208" s="98"/>
      <c r="AV208" s="98"/>
      <c r="AW208" s="98"/>
      <c r="AX208" s="98"/>
      <c r="AY208" s="98"/>
      <c r="AZ208" s="98"/>
      <c r="BA208" s="98"/>
      <c r="BB208" s="98"/>
      <c r="BC208" s="98"/>
      <c r="BD208" s="98"/>
      <c r="BE208" s="98"/>
      <c r="BF208" s="98"/>
      <c r="BG208" s="98"/>
      <c r="BH208" s="98"/>
      <c r="BI208" s="98"/>
      <c r="BJ208" s="98"/>
      <c r="BK208" s="98"/>
      <c r="BL208" s="98"/>
      <c r="BM208" s="98"/>
      <c r="BN208" s="98"/>
      <c r="BO208" s="98"/>
      <c r="BP208" s="98"/>
    </row>
    <row r="209">
      <c r="A209" s="485" t="b">
        <v>0</v>
      </c>
      <c r="B209" s="313"/>
      <c r="C209" s="314"/>
      <c r="D209" s="315"/>
      <c r="E209" s="316"/>
      <c r="F209" s="317"/>
      <c r="G209" s="317"/>
      <c r="H209" s="317"/>
      <c r="I209" s="317"/>
      <c r="J209" s="317"/>
      <c r="K209" s="315"/>
      <c r="L209" s="315"/>
      <c r="M209" s="315"/>
      <c r="N209" s="762"/>
      <c r="O209" s="221">
        <v>4.0</v>
      </c>
      <c r="P209" s="222">
        <v>6.0</v>
      </c>
      <c r="Q209" s="298">
        <v>6.0</v>
      </c>
      <c r="R209" s="299">
        <v>4.0</v>
      </c>
      <c r="S209" s="300">
        <v>6.0</v>
      </c>
      <c r="T209" s="301">
        <v>2.0</v>
      </c>
      <c r="U209" s="227"/>
      <c r="V209" s="228"/>
      <c r="W209" s="229"/>
      <c r="X209" s="229"/>
      <c r="Y209" s="342"/>
      <c r="Z209" s="323"/>
      <c r="AA209" s="324"/>
      <c r="AB209" s="343"/>
      <c r="AC209" s="326"/>
      <c r="AD209" s="322" t="s">
        <v>142</v>
      </c>
      <c r="AE209" s="327"/>
      <c r="AF209" s="328"/>
      <c r="AG209" s="327"/>
      <c r="AH209" s="444"/>
      <c r="AI209" s="384"/>
      <c r="AJ209" s="327"/>
      <c r="AK209" s="385"/>
      <c r="AL209" s="242"/>
      <c r="AM209" s="333"/>
      <c r="AN209" s="317"/>
      <c r="AO209" s="317"/>
      <c r="AP209" s="334"/>
      <c r="AQ209" s="335"/>
      <c r="AR209" s="149"/>
      <c r="AS209" s="132"/>
      <c r="AT209" s="132"/>
      <c r="AU209" s="132"/>
      <c r="AV209" s="132"/>
      <c r="AW209" s="132"/>
      <c r="AX209" s="132"/>
      <c r="AY209" s="132"/>
      <c r="AZ209" s="132"/>
      <c r="BA209" s="132"/>
      <c r="BB209" s="132"/>
      <c r="BC209" s="132"/>
      <c r="BD209" s="132"/>
      <c r="BE209" s="132"/>
      <c r="BF209" s="132"/>
      <c r="BG209" s="132"/>
      <c r="BH209" s="132"/>
      <c r="BI209" s="132"/>
      <c r="BJ209" s="132"/>
      <c r="BK209" s="132"/>
      <c r="BL209" s="132"/>
      <c r="BM209" s="132"/>
      <c r="BN209" s="132"/>
      <c r="BO209" s="132"/>
      <c r="BP209" s="132"/>
    </row>
    <row r="210">
      <c r="A210" s="484" t="b">
        <v>0</v>
      </c>
      <c r="B210" s="789">
        <v>44605.0</v>
      </c>
      <c r="C210" s="162">
        <v>0.9068518518518518</v>
      </c>
      <c r="D210" s="163" t="s">
        <v>1371</v>
      </c>
      <c r="E210" s="387" t="s">
        <v>16</v>
      </c>
      <c r="F210" s="379" t="s">
        <v>199</v>
      </c>
      <c r="G210" s="165" t="s">
        <v>39</v>
      </c>
      <c r="H210" s="165" t="s">
        <v>227</v>
      </c>
      <c r="I210" s="165" t="s">
        <v>1372</v>
      </c>
      <c r="J210" s="165" t="s">
        <v>364</v>
      </c>
      <c r="K210" s="165" t="s">
        <v>1372</v>
      </c>
      <c r="L210" s="165"/>
      <c r="M210" s="165"/>
      <c r="N210" s="746" t="s">
        <v>1373</v>
      </c>
      <c r="O210" s="254">
        <v>5.0</v>
      </c>
      <c r="P210" s="255">
        <v>6.0</v>
      </c>
      <c r="Q210" s="170"/>
      <c r="R210" s="171"/>
      <c r="S210" s="172"/>
      <c r="T210" s="173"/>
      <c r="U210" s="174"/>
      <c r="V210" s="175"/>
      <c r="W210" s="176"/>
      <c r="X210" s="176"/>
      <c r="Y210" s="182">
        <v>0.0</v>
      </c>
      <c r="Z210" s="178">
        <v>0.0</v>
      </c>
      <c r="AA210" s="179" t="s">
        <v>133</v>
      </c>
      <c r="AB210" s="180">
        <v>1.0</v>
      </c>
      <c r="AC210" s="181">
        <v>0.8383912037037037</v>
      </c>
      <c r="AD210" s="182" t="s">
        <v>140</v>
      </c>
      <c r="AE210" s="183" t="s">
        <v>132</v>
      </c>
      <c r="AF210" s="165" t="s">
        <v>133</v>
      </c>
      <c r="AG210" s="183">
        <v>2.28</v>
      </c>
      <c r="AH210" s="446">
        <v>10.0</v>
      </c>
      <c r="AI210" s="185">
        <v>15.0</v>
      </c>
      <c r="AJ210" s="183">
        <v>0.36</v>
      </c>
      <c r="AK210" s="186">
        <v>17.68</v>
      </c>
      <c r="AL210" s="187"/>
      <c r="AM210" s="188">
        <f>AK210+AM207</f>
        <v>2011.8</v>
      </c>
      <c r="AN210" s="189">
        <f>if(AM210&gt;AN207,AM210,AN207)</f>
        <v>2050.46</v>
      </c>
      <c r="AO210" s="189">
        <f>AM210-AN210</f>
        <v>-38.66</v>
      </c>
      <c r="AP210" s="190">
        <f>AO210/AN210</f>
        <v>-0.01885430586</v>
      </c>
      <c r="AQ210" s="191">
        <f>AK210/AI210</f>
        <v>1.178666667</v>
      </c>
      <c r="AR210" s="116"/>
      <c r="AS210" s="98"/>
      <c r="AT210" s="98"/>
      <c r="AU210" s="98"/>
      <c r="AV210" s="98"/>
      <c r="AW210" s="98"/>
      <c r="AX210" s="98"/>
      <c r="AY210" s="98"/>
      <c r="AZ210" s="98"/>
      <c r="BA210" s="98"/>
      <c r="BB210" s="98"/>
      <c r="BC210" s="98"/>
      <c r="BD210" s="98"/>
      <c r="BE210" s="98"/>
      <c r="BF210" s="98"/>
      <c r="BG210" s="98"/>
      <c r="BH210" s="98"/>
      <c r="BI210" s="98"/>
      <c r="BJ210" s="98"/>
      <c r="BK210" s="98"/>
      <c r="BL210" s="98"/>
      <c r="BM210" s="98"/>
      <c r="BN210" s="98"/>
      <c r="BO210" s="98"/>
      <c r="BP210" s="98"/>
    </row>
    <row r="211">
      <c r="A211" s="485" t="b">
        <v>0</v>
      </c>
      <c r="B211" s="288"/>
      <c r="C211" s="129"/>
      <c r="D211" s="134"/>
      <c r="E211" s="487"/>
      <c r="F211" s="395"/>
      <c r="G211" s="133"/>
      <c r="H211" s="132" t="str">
        <f>VLOOKUP(H210,VALIDATION!F:G,2,false)</f>
        <v>61fe7f9da4eaad5dc9770833</v>
      </c>
      <c r="I211" s="133">
        <v>1.5</v>
      </c>
      <c r="J211" s="133">
        <v>3.0</v>
      </c>
      <c r="K211" s="130"/>
      <c r="L211" s="130"/>
      <c r="M211" s="130"/>
      <c r="N211" s="749"/>
      <c r="O211" s="168">
        <v>5.0</v>
      </c>
      <c r="P211" s="169">
        <v>7.0</v>
      </c>
      <c r="Q211" s="294">
        <v>0.0</v>
      </c>
      <c r="R211" s="295">
        <v>0.0</v>
      </c>
      <c r="S211" s="198"/>
      <c r="T211" s="199"/>
      <c r="U211" s="200"/>
      <c r="V211" s="201"/>
      <c r="W211" s="202"/>
      <c r="X211" s="202"/>
      <c r="Y211" s="206">
        <v>0.0</v>
      </c>
      <c r="Z211" s="204">
        <v>0.0</v>
      </c>
      <c r="AA211" s="205" t="s">
        <v>132</v>
      </c>
      <c r="AB211" s="141">
        <v>2.0</v>
      </c>
      <c r="AC211" s="142">
        <v>0.8413541666666666</v>
      </c>
      <c r="AD211" s="206" t="s">
        <v>296</v>
      </c>
      <c r="AE211" s="207" t="s">
        <v>132</v>
      </c>
      <c r="AF211" s="133" t="s">
        <v>133</v>
      </c>
      <c r="AG211" s="207">
        <v>2.9</v>
      </c>
      <c r="AH211" s="449">
        <v>5.0</v>
      </c>
      <c r="AI211" s="146"/>
      <c r="AJ211" s="144"/>
      <c r="AK211" s="147"/>
      <c r="AL211" s="114"/>
      <c r="AM211" s="211"/>
      <c r="AN211" s="132"/>
      <c r="AO211" s="132"/>
      <c r="AP211" s="149"/>
      <c r="AQ211" s="150"/>
      <c r="AR211" s="149"/>
      <c r="AS211" s="132"/>
      <c r="AT211" s="132"/>
      <c r="AU211" s="132"/>
      <c r="AV211" s="132"/>
      <c r="AW211" s="132"/>
      <c r="AX211" s="132"/>
      <c r="AY211" s="132"/>
      <c r="AZ211" s="132"/>
      <c r="BA211" s="132"/>
      <c r="BB211" s="132"/>
      <c r="BC211" s="132"/>
      <c r="BD211" s="132"/>
      <c r="BE211" s="132"/>
      <c r="BF211" s="132"/>
      <c r="BG211" s="132"/>
      <c r="BH211" s="132"/>
      <c r="BI211" s="132"/>
      <c r="BJ211" s="132"/>
      <c r="BK211" s="132"/>
      <c r="BL211" s="132"/>
      <c r="BM211" s="132"/>
      <c r="BN211" s="132"/>
      <c r="BO211" s="132"/>
      <c r="BP211" s="132"/>
    </row>
    <row r="212">
      <c r="A212" s="484" t="b">
        <v>0</v>
      </c>
      <c r="B212" s="94"/>
      <c r="C212" s="95"/>
      <c r="D212" s="96"/>
      <c r="E212" s="97"/>
      <c r="F212" s="98"/>
      <c r="G212" s="98"/>
      <c r="H212" s="98"/>
      <c r="I212" s="98"/>
      <c r="J212" s="98"/>
      <c r="K212" s="96"/>
      <c r="L212" s="96"/>
      <c r="M212" s="96"/>
      <c r="N212" s="518"/>
      <c r="O212" s="168">
        <v>5.0</v>
      </c>
      <c r="P212" s="169">
        <v>7.0</v>
      </c>
      <c r="Q212" s="294">
        <v>2.0</v>
      </c>
      <c r="R212" s="295">
        <v>0.0</v>
      </c>
      <c r="S212" s="198"/>
      <c r="T212" s="199"/>
      <c r="U212" s="200"/>
      <c r="V212" s="201"/>
      <c r="W212" s="202"/>
      <c r="X212" s="202"/>
      <c r="Y212" s="273">
        <v>0.0</v>
      </c>
      <c r="Z212" s="271">
        <v>0.0</v>
      </c>
      <c r="AA212" s="272" t="s">
        <v>132</v>
      </c>
      <c r="AB212" s="107">
        <v>3.0</v>
      </c>
      <c r="AC212" s="108">
        <v>0.8740972222222222</v>
      </c>
      <c r="AD212" s="273" t="s">
        <v>165</v>
      </c>
      <c r="AE212" s="274" t="s">
        <v>132</v>
      </c>
      <c r="AF212" s="99" t="s">
        <v>166</v>
      </c>
      <c r="AG212" s="274">
        <v>1.46</v>
      </c>
      <c r="AH212" s="411">
        <v>5.0</v>
      </c>
      <c r="AI212" s="112"/>
      <c r="AJ212" s="110"/>
      <c r="AK212" s="113"/>
      <c r="AL212" s="114"/>
      <c r="AM212" s="278"/>
      <c r="AN212" s="98"/>
      <c r="AO212" s="98"/>
      <c r="AP212" s="116"/>
      <c r="AQ212" s="117"/>
      <c r="AR212" s="116"/>
      <c r="AS212" s="98"/>
      <c r="AT212" s="98"/>
      <c r="AU212" s="98"/>
      <c r="AV212" s="98"/>
      <c r="AW212" s="98"/>
      <c r="AX212" s="98"/>
      <c r="AY212" s="98"/>
      <c r="AZ212" s="98"/>
      <c r="BA212" s="98"/>
      <c r="BB212" s="98"/>
      <c r="BC212" s="98"/>
      <c r="BD212" s="98"/>
      <c r="BE212" s="98"/>
      <c r="BF212" s="98"/>
      <c r="BG212" s="98"/>
      <c r="BH212" s="98"/>
      <c r="BI212" s="98"/>
      <c r="BJ212" s="98"/>
      <c r="BK212" s="98"/>
      <c r="BL212" s="98"/>
      <c r="BM212" s="98"/>
      <c r="BN212" s="98"/>
      <c r="BO212" s="98"/>
      <c r="BP212" s="98"/>
    </row>
    <row r="213">
      <c r="A213" s="485" t="b">
        <v>0</v>
      </c>
      <c r="B213" s="128"/>
      <c r="C213" s="129"/>
      <c r="D213" s="130"/>
      <c r="E213" s="131"/>
      <c r="F213" s="132"/>
      <c r="G213" s="132"/>
      <c r="H213" s="132"/>
      <c r="I213" s="132"/>
      <c r="J213" s="132"/>
      <c r="K213" s="130"/>
      <c r="L213" s="130"/>
      <c r="M213" s="130"/>
      <c r="N213" s="749" t="s">
        <v>1374</v>
      </c>
      <c r="O213" s="168">
        <v>5.0</v>
      </c>
      <c r="P213" s="169">
        <v>7.0</v>
      </c>
      <c r="Q213" s="196"/>
      <c r="R213" s="197"/>
      <c r="S213" s="296">
        <v>3.0</v>
      </c>
      <c r="T213" s="297">
        <v>1.0</v>
      </c>
      <c r="U213" s="200"/>
      <c r="V213" s="201"/>
      <c r="W213" s="202"/>
      <c r="X213" s="202"/>
      <c r="Y213" s="206">
        <v>30.0</v>
      </c>
      <c r="Z213" s="204">
        <v>0.0</v>
      </c>
      <c r="AA213" s="205" t="s">
        <v>132</v>
      </c>
      <c r="AB213" s="141">
        <v>4.0</v>
      </c>
      <c r="AC213" s="142">
        <v>0.8865277777777778</v>
      </c>
      <c r="AD213" s="206" t="s">
        <v>179</v>
      </c>
      <c r="AE213" s="207" t="s">
        <v>132</v>
      </c>
      <c r="AF213" s="133" t="s">
        <v>166</v>
      </c>
      <c r="AG213" s="207">
        <v>1.13</v>
      </c>
      <c r="AH213" s="449">
        <v>33.04</v>
      </c>
      <c r="AI213" s="146"/>
      <c r="AJ213" s="144"/>
      <c r="AK213" s="147"/>
      <c r="AL213" s="114"/>
      <c r="AM213" s="211"/>
      <c r="AN213" s="132"/>
      <c r="AO213" s="132"/>
      <c r="AP213" s="149"/>
      <c r="AQ213" s="150"/>
      <c r="AR213" s="149"/>
      <c r="AS213" s="132"/>
      <c r="AT213" s="132"/>
      <c r="AU213" s="132"/>
      <c r="AV213" s="132"/>
      <c r="AW213" s="132"/>
      <c r="AX213" s="132"/>
      <c r="AY213" s="132"/>
      <c r="AZ213" s="132"/>
      <c r="BA213" s="132"/>
      <c r="BB213" s="132"/>
      <c r="BC213" s="132"/>
      <c r="BD213" s="132"/>
      <c r="BE213" s="132"/>
      <c r="BF213" s="132"/>
      <c r="BG213" s="132"/>
      <c r="BH213" s="132"/>
      <c r="BI213" s="132"/>
      <c r="BJ213" s="132"/>
      <c r="BK213" s="132"/>
      <c r="BL213" s="132"/>
      <c r="BM213" s="132"/>
      <c r="BN213" s="132"/>
      <c r="BO213" s="132"/>
      <c r="BP213" s="132"/>
    </row>
    <row r="214">
      <c r="A214" s="484" t="b">
        <v>0</v>
      </c>
      <c r="B214" s="215"/>
      <c r="C214" s="216"/>
      <c r="D214" s="217"/>
      <c r="E214" s="218"/>
      <c r="F214" s="219"/>
      <c r="G214" s="219"/>
      <c r="H214" s="219"/>
      <c r="I214" s="219"/>
      <c r="J214" s="219"/>
      <c r="K214" s="217"/>
      <c r="L214" s="217"/>
      <c r="M214" s="217"/>
      <c r="N214" s="520"/>
      <c r="O214" s="221">
        <v>5.0</v>
      </c>
      <c r="P214" s="222">
        <v>7.0</v>
      </c>
      <c r="Q214" s="298">
        <v>6.0</v>
      </c>
      <c r="R214" s="299">
        <v>2.0</v>
      </c>
      <c r="S214" s="300">
        <v>6.0</v>
      </c>
      <c r="T214" s="301">
        <v>3.0</v>
      </c>
      <c r="U214" s="227"/>
      <c r="V214" s="228"/>
      <c r="W214" s="229"/>
      <c r="X214" s="229"/>
      <c r="Y214" s="302"/>
      <c r="Z214" s="231"/>
      <c r="AA214" s="232"/>
      <c r="AB214" s="233"/>
      <c r="AC214" s="234"/>
      <c r="AD214" s="235" t="s">
        <v>142</v>
      </c>
      <c r="AE214" s="236"/>
      <c r="AF214" s="237"/>
      <c r="AG214" s="236"/>
      <c r="AH214" s="463"/>
      <c r="AI214" s="390"/>
      <c r="AJ214" s="236"/>
      <c r="AK214" s="391"/>
      <c r="AL214" s="242"/>
      <c r="AM214" s="243"/>
      <c r="AN214" s="219"/>
      <c r="AO214" s="219"/>
      <c r="AP214" s="244"/>
      <c r="AQ214" s="245"/>
      <c r="AR214" s="116"/>
      <c r="AS214" s="98"/>
      <c r="AT214" s="98"/>
      <c r="AU214" s="98"/>
      <c r="AV214" s="98"/>
      <c r="AW214" s="98"/>
      <c r="AX214" s="98"/>
      <c r="AY214" s="98"/>
      <c r="AZ214" s="98"/>
      <c r="BA214" s="98"/>
      <c r="BB214" s="98"/>
      <c r="BC214" s="98"/>
      <c r="BD214" s="98"/>
      <c r="BE214" s="98"/>
      <c r="BF214" s="98"/>
      <c r="BG214" s="98"/>
      <c r="BH214" s="98"/>
      <c r="BI214" s="98"/>
      <c r="BJ214" s="98"/>
      <c r="BK214" s="98"/>
      <c r="BL214" s="98"/>
      <c r="BM214" s="98"/>
      <c r="BN214" s="98"/>
      <c r="BO214" s="98"/>
      <c r="BP214" s="98"/>
    </row>
    <row r="215">
      <c r="A215" s="485" t="b">
        <v>0</v>
      </c>
      <c r="B215" s="247">
        <v>44606.0</v>
      </c>
      <c r="C215" s="248">
        <v>0.8065856481481481</v>
      </c>
      <c r="D215" s="249" t="s">
        <v>1375</v>
      </c>
      <c r="E215" s="357" t="s">
        <v>16</v>
      </c>
      <c r="F215" s="358" t="s">
        <v>199</v>
      </c>
      <c r="G215" s="415"/>
      <c r="H215" s="251" t="s">
        <v>162</v>
      </c>
      <c r="I215" s="415"/>
      <c r="J215" s="415"/>
      <c r="K215" s="414"/>
      <c r="L215" s="414"/>
      <c r="M215" s="414"/>
      <c r="N215" s="759"/>
      <c r="O215" s="254">
        <v>4.0</v>
      </c>
      <c r="P215" s="255">
        <v>6.0</v>
      </c>
      <c r="Q215" s="284">
        <v>3.0</v>
      </c>
      <c r="R215" s="285">
        <v>2.0</v>
      </c>
      <c r="S215" s="172"/>
      <c r="T215" s="173"/>
      <c r="U215" s="174"/>
      <c r="V215" s="175"/>
      <c r="W215" s="176"/>
      <c r="X215" s="176"/>
      <c r="Y215" s="260">
        <v>0.0</v>
      </c>
      <c r="Z215" s="256">
        <v>0.0</v>
      </c>
      <c r="AA215" s="257" t="s">
        <v>133</v>
      </c>
      <c r="AB215" s="258">
        <v>1.0</v>
      </c>
      <c r="AC215" s="259">
        <v>0.772974537037037</v>
      </c>
      <c r="AD215" s="260" t="s">
        <v>140</v>
      </c>
      <c r="AE215" s="261" t="s">
        <v>133</v>
      </c>
      <c r="AF215" s="251" t="s">
        <v>166</v>
      </c>
      <c r="AG215" s="261">
        <v>1.22</v>
      </c>
      <c r="AH215" s="464">
        <v>34.09</v>
      </c>
      <c r="AI215" s="263">
        <v>7.5</v>
      </c>
      <c r="AJ215" s="261">
        <v>0.0</v>
      </c>
      <c r="AK215" s="264">
        <v>-1.51</v>
      </c>
      <c r="AL215" s="114"/>
      <c r="AM215" s="265">
        <f>AK215+AM210</f>
        <v>2010.29</v>
      </c>
      <c r="AN215" s="266">
        <f>if(AM215&gt;AN210,AM215,AN210)</f>
        <v>2050.46</v>
      </c>
      <c r="AO215" s="266">
        <f>AM215-AN215</f>
        <v>-40.17</v>
      </c>
      <c r="AP215" s="267">
        <f>AO215/AN215</f>
        <v>-0.01959072598</v>
      </c>
      <c r="AQ215" s="268">
        <f>AK215/AI215</f>
        <v>-0.2013333333</v>
      </c>
      <c r="AR215" s="149"/>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c r="BN215" s="132"/>
      <c r="BO215" s="132"/>
      <c r="BP215" s="132"/>
    </row>
    <row r="216">
      <c r="A216" s="484" t="b">
        <v>0</v>
      </c>
      <c r="B216" s="94"/>
      <c r="C216" s="95"/>
      <c r="D216" s="96"/>
      <c r="E216" s="97"/>
      <c r="F216" s="98"/>
      <c r="G216" s="98"/>
      <c r="H216" s="98" t="str">
        <f>VLOOKUP(H215,VALIDATION!F:G,2,false)</f>
        <v>61e42e00a4eaad5dc9770002</v>
      </c>
      <c r="I216" s="99">
        <v>3.0</v>
      </c>
      <c r="J216" s="99">
        <v>1.5</v>
      </c>
      <c r="K216" s="96"/>
      <c r="L216" s="96"/>
      <c r="M216" s="96"/>
      <c r="N216" s="518"/>
      <c r="O216" s="303">
        <v>4.0</v>
      </c>
      <c r="P216" s="304">
        <v>6.0</v>
      </c>
      <c r="Q216" s="294">
        <v>3.0</v>
      </c>
      <c r="R216" s="295">
        <v>3.0</v>
      </c>
      <c r="S216" s="198"/>
      <c r="T216" s="199"/>
      <c r="U216" s="200"/>
      <c r="V216" s="201"/>
      <c r="W216" s="202"/>
      <c r="X216" s="202"/>
      <c r="Y216" s="273">
        <v>0.0</v>
      </c>
      <c r="Z216" s="271">
        <v>0.0</v>
      </c>
      <c r="AA216" s="272" t="s">
        <v>132</v>
      </c>
      <c r="AB216" s="107">
        <v>2.0</v>
      </c>
      <c r="AC216" s="108">
        <v>0.7755787037037037</v>
      </c>
      <c r="AD216" s="273" t="s">
        <v>179</v>
      </c>
      <c r="AE216" s="274" t="s">
        <v>133</v>
      </c>
      <c r="AF216" s="99" t="s">
        <v>133</v>
      </c>
      <c r="AG216" s="274">
        <v>1.19</v>
      </c>
      <c r="AH216" s="411">
        <v>34.95</v>
      </c>
      <c r="AI216" s="112"/>
      <c r="AJ216" s="110"/>
      <c r="AK216" s="113"/>
      <c r="AL216" s="114"/>
      <c r="AM216" s="278"/>
      <c r="AN216" s="98"/>
      <c r="AO216" s="98"/>
      <c r="AP216" s="116"/>
      <c r="AQ216" s="117"/>
      <c r="AR216" s="116"/>
      <c r="AS216" s="98"/>
      <c r="AT216" s="98"/>
      <c r="AU216" s="98"/>
      <c r="AV216" s="98"/>
      <c r="AW216" s="98"/>
      <c r="AX216" s="98"/>
      <c r="AY216" s="98"/>
      <c r="AZ216" s="98"/>
      <c r="BA216" s="98"/>
      <c r="BB216" s="98"/>
      <c r="BC216" s="98"/>
      <c r="BD216" s="98"/>
      <c r="BE216" s="98"/>
      <c r="BF216" s="98"/>
      <c r="BG216" s="98"/>
      <c r="BH216" s="98"/>
      <c r="BI216" s="98"/>
      <c r="BJ216" s="98"/>
      <c r="BK216" s="98"/>
      <c r="BL216" s="98"/>
      <c r="BM216" s="98"/>
      <c r="BN216" s="98"/>
      <c r="BO216" s="98"/>
      <c r="BP216" s="98"/>
    </row>
    <row r="217">
      <c r="A217" s="485" t="b">
        <v>0</v>
      </c>
      <c r="B217" s="128"/>
      <c r="C217" s="129"/>
      <c r="D217" s="130"/>
      <c r="E217" s="131"/>
      <c r="F217" s="132"/>
      <c r="G217" s="132"/>
      <c r="H217" s="132"/>
      <c r="I217" s="132"/>
      <c r="J217" s="132"/>
      <c r="K217" s="130"/>
      <c r="L217" s="130"/>
      <c r="M217" s="130"/>
      <c r="N217" s="519"/>
      <c r="O217" s="303">
        <v>4.0</v>
      </c>
      <c r="P217" s="304">
        <v>6.0</v>
      </c>
      <c r="Q217" s="294">
        <v>4.0</v>
      </c>
      <c r="R217" s="295">
        <v>3.0</v>
      </c>
      <c r="S217" s="198"/>
      <c r="T217" s="199"/>
      <c r="U217" s="200"/>
      <c r="V217" s="201"/>
      <c r="W217" s="202"/>
      <c r="X217" s="202"/>
      <c r="Y217" s="206">
        <v>0.0</v>
      </c>
      <c r="Z217" s="204">
        <v>0.0</v>
      </c>
      <c r="AA217" s="205" t="s">
        <v>133</v>
      </c>
      <c r="AB217" s="141">
        <v>3.0</v>
      </c>
      <c r="AC217" s="142">
        <v>0.7796875</v>
      </c>
      <c r="AD217" s="206" t="s">
        <v>140</v>
      </c>
      <c r="AE217" s="207" t="s">
        <v>133</v>
      </c>
      <c r="AF217" s="133" t="s">
        <v>166</v>
      </c>
      <c r="AG217" s="207">
        <v>1.23</v>
      </c>
      <c r="AH217" s="449">
        <v>32.6</v>
      </c>
      <c r="AI217" s="146"/>
      <c r="AJ217" s="144"/>
      <c r="AK217" s="147"/>
      <c r="AL217" s="114"/>
      <c r="AM217" s="211"/>
      <c r="AN217" s="132"/>
      <c r="AO217" s="132"/>
      <c r="AP217" s="149"/>
      <c r="AQ217" s="150"/>
      <c r="AR217" s="149"/>
      <c r="AS217" s="132"/>
      <c r="AT217" s="132"/>
      <c r="AU217" s="132"/>
      <c r="AV217" s="132"/>
      <c r="AW217" s="132"/>
      <c r="AX217" s="132"/>
      <c r="AY217" s="132"/>
      <c r="AZ217" s="132"/>
      <c r="BA217" s="132"/>
      <c r="BB217" s="132"/>
      <c r="BC217" s="132"/>
      <c r="BD217" s="132"/>
      <c r="BE217" s="132"/>
      <c r="BF217" s="132"/>
      <c r="BG217" s="132"/>
      <c r="BH217" s="132"/>
      <c r="BI217" s="132"/>
      <c r="BJ217" s="132"/>
      <c r="BK217" s="132"/>
      <c r="BL217" s="132"/>
      <c r="BM217" s="132"/>
      <c r="BN217" s="132"/>
      <c r="BO217" s="132"/>
      <c r="BP217" s="132"/>
    </row>
    <row r="218">
      <c r="A218" s="484" t="b">
        <v>0</v>
      </c>
      <c r="B218" s="94"/>
      <c r="C218" s="95"/>
      <c r="D218" s="96"/>
      <c r="E218" s="97"/>
      <c r="F218" s="98"/>
      <c r="G218" s="98"/>
      <c r="H218" s="98"/>
      <c r="I218" s="98"/>
      <c r="J218" s="98"/>
      <c r="K218" s="96"/>
      <c r="L218" s="96"/>
      <c r="M218" s="96"/>
      <c r="N218" s="761" t="s">
        <v>1376</v>
      </c>
      <c r="O218" s="303">
        <v>4.0</v>
      </c>
      <c r="P218" s="304">
        <v>6.0</v>
      </c>
      <c r="Q218" s="294">
        <v>5.0</v>
      </c>
      <c r="R218" s="295">
        <v>3.0</v>
      </c>
      <c r="S218" s="198"/>
      <c r="T218" s="199"/>
      <c r="U218" s="200"/>
      <c r="V218" s="201"/>
      <c r="W218" s="202"/>
      <c r="X218" s="202"/>
      <c r="Y218" s="273">
        <v>0.0</v>
      </c>
      <c r="Z218" s="271">
        <v>0.0</v>
      </c>
      <c r="AA218" s="272" t="s">
        <v>132</v>
      </c>
      <c r="AB218" s="107">
        <v>4.0</v>
      </c>
      <c r="AC218" s="108">
        <v>0.7830902777777777</v>
      </c>
      <c r="AD218" s="273" t="s">
        <v>165</v>
      </c>
      <c r="AE218" s="274" t="s">
        <v>133</v>
      </c>
      <c r="AF218" s="99" t="s">
        <v>133</v>
      </c>
      <c r="AG218" s="274">
        <v>1.54</v>
      </c>
      <c r="AH218" s="411">
        <v>4.71</v>
      </c>
      <c r="AI218" s="112"/>
      <c r="AJ218" s="110"/>
      <c r="AK218" s="113"/>
      <c r="AL218" s="114"/>
      <c r="AM218" s="278"/>
      <c r="AN218" s="98"/>
      <c r="AO218" s="98"/>
      <c r="AP218" s="116"/>
      <c r="AQ218" s="117"/>
      <c r="AR218" s="116"/>
      <c r="AS218" s="98"/>
      <c r="AT218" s="98"/>
      <c r="AU218" s="98"/>
      <c r="AV218" s="98"/>
      <c r="AW218" s="98"/>
      <c r="AX218" s="98"/>
      <c r="AY218" s="98"/>
      <c r="AZ218" s="98"/>
      <c r="BA218" s="98"/>
      <c r="BB218" s="98"/>
      <c r="BC218" s="98"/>
      <c r="BD218" s="98"/>
      <c r="BE218" s="98"/>
      <c r="BF218" s="98"/>
      <c r="BG218" s="98"/>
      <c r="BH218" s="98"/>
      <c r="BI218" s="98"/>
      <c r="BJ218" s="98"/>
      <c r="BK218" s="98"/>
      <c r="BL218" s="98"/>
      <c r="BM218" s="98"/>
      <c r="BN218" s="98"/>
      <c r="BO218" s="98"/>
      <c r="BP218" s="98"/>
    </row>
    <row r="219">
      <c r="A219" s="485" t="b">
        <v>0</v>
      </c>
      <c r="B219" s="128"/>
      <c r="C219" s="129"/>
      <c r="D219" s="130"/>
      <c r="E219" s="131"/>
      <c r="F219" s="132"/>
      <c r="G219" s="132"/>
      <c r="H219" s="132"/>
      <c r="I219" s="132"/>
      <c r="J219" s="132"/>
      <c r="K219" s="130"/>
      <c r="L219" s="130"/>
      <c r="M219" s="130"/>
      <c r="N219" s="749" t="s">
        <v>1377</v>
      </c>
      <c r="O219" s="303">
        <v>4.0</v>
      </c>
      <c r="P219" s="304">
        <v>6.0</v>
      </c>
      <c r="Q219" s="294">
        <v>0.0</v>
      </c>
      <c r="R219" s="295">
        <v>2.0</v>
      </c>
      <c r="S219" s="198"/>
      <c r="T219" s="199"/>
      <c r="U219" s="200"/>
      <c r="V219" s="201"/>
      <c r="W219" s="202"/>
      <c r="X219" s="202"/>
      <c r="Y219" s="206">
        <v>0.0</v>
      </c>
      <c r="Z219" s="204">
        <v>0.0</v>
      </c>
      <c r="AA219" s="205" t="s">
        <v>133</v>
      </c>
      <c r="AB219" s="141">
        <v>5.0</v>
      </c>
      <c r="AC219" s="142">
        <v>0.7909027777777777</v>
      </c>
      <c r="AD219" s="206" t="s">
        <v>179</v>
      </c>
      <c r="AE219" s="207" t="s">
        <v>133</v>
      </c>
      <c r="AF219" s="133" t="s">
        <v>133</v>
      </c>
      <c r="AG219" s="207">
        <v>1.15</v>
      </c>
      <c r="AH219" s="449">
        <v>28.54</v>
      </c>
      <c r="AI219" s="146"/>
      <c r="AJ219" s="144"/>
      <c r="AK219" s="147"/>
      <c r="AL219" s="114"/>
      <c r="AM219" s="211"/>
      <c r="AN219" s="132"/>
      <c r="AO219" s="132"/>
      <c r="AP219" s="149"/>
      <c r="AQ219" s="150"/>
      <c r="AR219" s="149"/>
      <c r="AS219" s="132"/>
      <c r="AT219" s="132"/>
      <c r="AU219" s="132"/>
      <c r="AV219" s="132"/>
      <c r="AW219" s="132"/>
      <c r="AX219" s="132"/>
      <c r="AY219" s="132"/>
      <c r="AZ219" s="132"/>
      <c r="BA219" s="132"/>
      <c r="BB219" s="132"/>
      <c r="BC219" s="132"/>
      <c r="BD219" s="132"/>
      <c r="BE219" s="132"/>
      <c r="BF219" s="132"/>
      <c r="BG219" s="132"/>
      <c r="BH219" s="132"/>
      <c r="BI219" s="132"/>
      <c r="BJ219" s="132"/>
      <c r="BK219" s="132"/>
      <c r="BL219" s="132"/>
      <c r="BM219" s="132"/>
      <c r="BN219" s="132"/>
      <c r="BO219" s="132"/>
      <c r="BP219" s="132"/>
    </row>
    <row r="220">
      <c r="A220" s="484" t="b">
        <v>0</v>
      </c>
      <c r="B220" s="215"/>
      <c r="C220" s="216"/>
      <c r="D220" s="217"/>
      <c r="E220" s="218"/>
      <c r="F220" s="219"/>
      <c r="G220" s="219"/>
      <c r="H220" s="219"/>
      <c r="I220" s="219"/>
      <c r="J220" s="219"/>
      <c r="K220" s="217"/>
      <c r="L220" s="217"/>
      <c r="M220" s="217"/>
      <c r="N220" s="520"/>
      <c r="O220" s="221">
        <v>4.0</v>
      </c>
      <c r="P220" s="222">
        <v>6.0</v>
      </c>
      <c r="Q220" s="298">
        <v>6.0</v>
      </c>
      <c r="R220" s="299">
        <v>3.0</v>
      </c>
      <c r="S220" s="300">
        <v>1.0</v>
      </c>
      <c r="T220" s="301">
        <v>6.0</v>
      </c>
      <c r="U220" s="227"/>
      <c r="V220" s="228"/>
      <c r="W220" s="229"/>
      <c r="X220" s="229"/>
      <c r="Y220" s="302"/>
      <c r="Z220" s="231"/>
      <c r="AA220" s="232"/>
      <c r="AB220" s="233"/>
      <c r="AC220" s="234"/>
      <c r="AD220" s="235" t="s">
        <v>142</v>
      </c>
      <c r="AE220" s="236"/>
      <c r="AF220" s="237"/>
      <c r="AG220" s="236"/>
      <c r="AH220" s="463"/>
      <c r="AI220" s="390"/>
      <c r="AJ220" s="236"/>
      <c r="AK220" s="391"/>
      <c r="AL220" s="114"/>
      <c r="AM220" s="278"/>
      <c r="AN220" s="98"/>
      <c r="AO220" s="98"/>
      <c r="AP220" s="116"/>
      <c r="AQ220" s="117"/>
      <c r="AR220" s="116"/>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c r="BO220" s="98"/>
      <c r="BP220" s="98"/>
    </row>
    <row r="221">
      <c r="A221" s="485" t="b">
        <v>0</v>
      </c>
      <c r="B221" s="247">
        <v>44608.0</v>
      </c>
      <c r="C221" s="248">
        <v>0.877662037037037</v>
      </c>
      <c r="D221" s="249" t="s">
        <v>1378</v>
      </c>
      <c r="E221" s="357" t="s">
        <v>16</v>
      </c>
      <c r="F221" s="358" t="s">
        <v>199</v>
      </c>
      <c r="G221" s="251" t="s">
        <v>36</v>
      </c>
      <c r="H221" s="251" t="s">
        <v>293</v>
      </c>
      <c r="I221" s="251" t="s">
        <v>191</v>
      </c>
      <c r="J221" s="251" t="s">
        <v>730</v>
      </c>
      <c r="K221" s="249" t="s">
        <v>730</v>
      </c>
      <c r="L221" s="249"/>
      <c r="M221" s="249"/>
      <c r="N221" s="752" t="s">
        <v>1379</v>
      </c>
      <c r="O221" s="254">
        <v>6.0</v>
      </c>
      <c r="P221" s="255">
        <v>4.0</v>
      </c>
      <c r="Q221" s="284">
        <v>3.0</v>
      </c>
      <c r="R221" s="285">
        <v>6.0</v>
      </c>
      <c r="S221" s="292">
        <v>1.0</v>
      </c>
      <c r="T221" s="293">
        <v>0.0</v>
      </c>
      <c r="U221" s="174"/>
      <c r="V221" s="175"/>
      <c r="W221" s="176"/>
      <c r="X221" s="176"/>
      <c r="Y221" s="260">
        <v>40.0</v>
      </c>
      <c r="Z221" s="256">
        <v>0.0</v>
      </c>
      <c r="AA221" s="257" t="s">
        <v>133</v>
      </c>
      <c r="AB221" s="258">
        <v>1.0</v>
      </c>
      <c r="AC221" s="259">
        <v>0.8379282407407408</v>
      </c>
      <c r="AD221" s="260" t="s">
        <v>140</v>
      </c>
      <c r="AE221" s="261" t="s">
        <v>133</v>
      </c>
      <c r="AF221" s="251" t="s">
        <v>133</v>
      </c>
      <c r="AG221" s="261">
        <v>2.32</v>
      </c>
      <c r="AH221" s="464">
        <v>15.0</v>
      </c>
      <c r="AI221" s="263">
        <v>20.0</v>
      </c>
      <c r="AJ221" s="261">
        <v>0.7</v>
      </c>
      <c r="AK221" s="264">
        <v>34.4</v>
      </c>
      <c r="AL221" s="187"/>
      <c r="AM221" s="265">
        <f>AK221+AM215</f>
        <v>2044.69</v>
      </c>
      <c r="AN221" s="266">
        <f>if(AM221&gt;AN215,AM221,AN215)</f>
        <v>2050.46</v>
      </c>
      <c r="AO221" s="266">
        <f>AM221-AN221</f>
        <v>-5.77</v>
      </c>
      <c r="AP221" s="267">
        <f>AO221/AN221</f>
        <v>-0.002814002712</v>
      </c>
      <c r="AQ221" s="268">
        <f>AK221/AI221</f>
        <v>1.72</v>
      </c>
      <c r="AR221" s="149"/>
      <c r="AS221" s="132"/>
      <c r="AT221" s="132"/>
      <c r="AU221" s="132"/>
      <c r="AV221" s="132"/>
      <c r="AW221" s="132"/>
      <c r="AX221" s="132"/>
      <c r="AY221" s="132"/>
      <c r="AZ221" s="132"/>
      <c r="BA221" s="132"/>
      <c r="BB221" s="132"/>
      <c r="BC221" s="132"/>
      <c r="BD221" s="132"/>
      <c r="BE221" s="132"/>
      <c r="BF221" s="132"/>
      <c r="BG221" s="132"/>
      <c r="BH221" s="132"/>
      <c r="BI221" s="132"/>
      <c r="BJ221" s="132"/>
      <c r="BK221" s="132"/>
      <c r="BL221" s="132"/>
      <c r="BM221" s="132"/>
      <c r="BN221" s="132"/>
      <c r="BO221" s="132"/>
      <c r="BP221" s="132"/>
    </row>
    <row r="222">
      <c r="A222" s="484" t="b">
        <v>0</v>
      </c>
      <c r="B222" s="94"/>
      <c r="C222" s="95"/>
      <c r="D222" s="96"/>
      <c r="E222" s="97"/>
      <c r="F222" s="98"/>
      <c r="G222" s="98"/>
      <c r="H222" s="98" t="str">
        <f>VLOOKUP(H221,VALIDATION!F:G,2,false)</f>
        <v>6207de9d491a9e6912ca5530</v>
      </c>
      <c r="I222" s="99">
        <v>7.0</v>
      </c>
      <c r="J222" s="99">
        <v>1.15</v>
      </c>
      <c r="K222" s="96"/>
      <c r="L222" s="96"/>
      <c r="M222" s="96"/>
      <c r="N222" s="518"/>
      <c r="O222" s="168">
        <v>6.0</v>
      </c>
      <c r="P222" s="169">
        <v>4.0</v>
      </c>
      <c r="Q222" s="294">
        <v>3.0</v>
      </c>
      <c r="R222" s="295">
        <v>6.0</v>
      </c>
      <c r="S222" s="296">
        <v>4.0</v>
      </c>
      <c r="T222" s="297">
        <v>2.0</v>
      </c>
      <c r="U222" s="200"/>
      <c r="V222" s="201"/>
      <c r="W222" s="202"/>
      <c r="X222" s="202"/>
      <c r="Y222" s="273">
        <v>0.0</v>
      </c>
      <c r="Z222" s="271">
        <v>0.0</v>
      </c>
      <c r="AA222" s="272" t="s">
        <v>132</v>
      </c>
      <c r="AB222" s="107">
        <v>2.0</v>
      </c>
      <c r="AC222" s="108">
        <v>0.8529166666666667</v>
      </c>
      <c r="AD222" s="273" t="s">
        <v>296</v>
      </c>
      <c r="AE222" s="274" t="s">
        <v>133</v>
      </c>
      <c r="AF222" s="99" t="s">
        <v>133</v>
      </c>
      <c r="AG222" s="274">
        <v>4.8</v>
      </c>
      <c r="AH222" s="411">
        <v>5.0</v>
      </c>
      <c r="AI222" s="112"/>
      <c r="AJ222" s="110"/>
      <c r="AK222" s="113"/>
      <c r="AL222" s="114"/>
      <c r="AM222" s="278"/>
      <c r="AN222" s="98"/>
      <c r="AO222" s="98"/>
      <c r="AP222" s="116"/>
      <c r="AQ222" s="117"/>
      <c r="AR222" s="116"/>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c r="BO222" s="98"/>
      <c r="BP222" s="98"/>
    </row>
    <row r="223">
      <c r="A223" s="485" t="b">
        <v>0</v>
      </c>
      <c r="B223" s="128"/>
      <c r="C223" s="129"/>
      <c r="D223" s="130"/>
      <c r="E223" s="131"/>
      <c r="F223" s="132"/>
      <c r="G223" s="132"/>
      <c r="H223" s="132"/>
      <c r="I223" s="132"/>
      <c r="J223" s="132"/>
      <c r="K223" s="130"/>
      <c r="L223" s="130"/>
      <c r="M223" s="130"/>
      <c r="N223" s="519"/>
      <c r="O223" s="168">
        <v>6.0</v>
      </c>
      <c r="P223" s="169">
        <v>4.0</v>
      </c>
      <c r="Q223" s="294">
        <v>3.0</v>
      </c>
      <c r="R223" s="295">
        <v>6.0</v>
      </c>
      <c r="S223" s="296">
        <v>5.0</v>
      </c>
      <c r="T223" s="297">
        <v>4.0</v>
      </c>
      <c r="U223" s="200"/>
      <c r="V223" s="201"/>
      <c r="W223" s="202"/>
      <c r="X223" s="202"/>
      <c r="Y223" s="206">
        <v>30.0</v>
      </c>
      <c r="Z223" s="204">
        <v>40.0</v>
      </c>
      <c r="AA223" s="205" t="s">
        <v>133</v>
      </c>
      <c r="AB223" s="141">
        <v>3.0</v>
      </c>
      <c r="AC223" s="142">
        <v>0.8659143518518518</v>
      </c>
      <c r="AD223" s="206" t="s">
        <v>165</v>
      </c>
      <c r="AE223" s="207" t="s">
        <v>133</v>
      </c>
      <c r="AF223" s="133" t="s">
        <v>166</v>
      </c>
      <c r="AG223" s="207">
        <v>1.59</v>
      </c>
      <c r="AH223" s="449">
        <v>5.0</v>
      </c>
      <c r="AI223" s="146"/>
      <c r="AJ223" s="144"/>
      <c r="AK223" s="147"/>
      <c r="AL223" s="114"/>
      <c r="AM223" s="211"/>
      <c r="AN223" s="132"/>
      <c r="AO223" s="132"/>
      <c r="AP223" s="149"/>
      <c r="AQ223" s="150"/>
      <c r="AR223" s="149"/>
      <c r="AS223" s="132"/>
      <c r="AT223" s="132"/>
      <c r="AU223" s="132"/>
      <c r="AV223" s="132"/>
      <c r="AW223" s="132"/>
      <c r="AX223" s="132"/>
      <c r="AY223" s="132"/>
      <c r="AZ223" s="132"/>
      <c r="BA223" s="132"/>
      <c r="BB223" s="132"/>
      <c r="BC223" s="132"/>
      <c r="BD223" s="132"/>
      <c r="BE223" s="132"/>
      <c r="BF223" s="132"/>
      <c r="BG223" s="132"/>
      <c r="BH223" s="132"/>
      <c r="BI223" s="132"/>
      <c r="BJ223" s="132"/>
      <c r="BK223" s="132"/>
      <c r="BL223" s="132"/>
      <c r="BM223" s="132"/>
      <c r="BN223" s="132"/>
      <c r="BO223" s="132"/>
      <c r="BP223" s="132"/>
    </row>
    <row r="224">
      <c r="A224" s="484" t="b">
        <v>0</v>
      </c>
      <c r="B224" s="94"/>
      <c r="C224" s="95"/>
      <c r="D224" s="96"/>
      <c r="E224" s="97"/>
      <c r="F224" s="98"/>
      <c r="G224" s="98"/>
      <c r="H224" s="98"/>
      <c r="I224" s="98"/>
      <c r="J224" s="98"/>
      <c r="K224" s="96"/>
      <c r="L224" s="96"/>
      <c r="M224" s="96"/>
      <c r="N224" s="518"/>
      <c r="O224" s="168">
        <v>6.0</v>
      </c>
      <c r="P224" s="169">
        <v>4.0</v>
      </c>
      <c r="Q224" s="294">
        <v>3.0</v>
      </c>
      <c r="R224" s="295">
        <v>6.0</v>
      </c>
      <c r="S224" s="296">
        <v>5.0</v>
      </c>
      <c r="T224" s="297">
        <v>6.0</v>
      </c>
      <c r="U224" s="200"/>
      <c r="V224" s="201"/>
      <c r="W224" s="202"/>
      <c r="X224" s="202"/>
      <c r="Y224" s="273">
        <v>0.0</v>
      </c>
      <c r="Z224" s="271">
        <v>0.0</v>
      </c>
      <c r="AA224" s="272" t="s">
        <v>133</v>
      </c>
      <c r="AB224" s="107">
        <v>4.0</v>
      </c>
      <c r="AC224" s="108">
        <v>0.8690972222222222</v>
      </c>
      <c r="AD224" s="273" t="s">
        <v>165</v>
      </c>
      <c r="AE224" s="274" t="s">
        <v>133</v>
      </c>
      <c r="AF224" s="99" t="s">
        <v>166</v>
      </c>
      <c r="AG224" s="274">
        <v>1.05</v>
      </c>
      <c r="AH224" s="411">
        <v>5.0</v>
      </c>
      <c r="AI224" s="112"/>
      <c r="AJ224" s="110"/>
      <c r="AK224" s="113"/>
      <c r="AL224" s="114"/>
      <c r="AM224" s="278"/>
      <c r="AN224" s="98"/>
      <c r="AO224" s="98"/>
      <c r="AP224" s="116"/>
      <c r="AQ224" s="117"/>
      <c r="AR224" s="116"/>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c r="BO224" s="98"/>
      <c r="BP224" s="98"/>
    </row>
    <row r="225">
      <c r="A225" s="485" t="b">
        <v>0</v>
      </c>
      <c r="B225" s="313"/>
      <c r="C225" s="314"/>
      <c r="D225" s="315"/>
      <c r="E225" s="316"/>
      <c r="F225" s="317"/>
      <c r="G225" s="317"/>
      <c r="H225" s="317"/>
      <c r="I225" s="317"/>
      <c r="J225" s="317"/>
      <c r="K225" s="315"/>
      <c r="L225" s="315"/>
      <c r="M225" s="315"/>
      <c r="N225" s="762"/>
      <c r="O225" s="338">
        <v>6.0</v>
      </c>
      <c r="P225" s="339">
        <v>4.0</v>
      </c>
      <c r="Q225" s="340">
        <v>3.0</v>
      </c>
      <c r="R225" s="341">
        <v>6.0</v>
      </c>
      <c r="S225" s="300">
        <v>6.0</v>
      </c>
      <c r="T225" s="301">
        <v>7.0</v>
      </c>
      <c r="U225" s="227"/>
      <c r="V225" s="228"/>
      <c r="W225" s="229"/>
      <c r="X225" s="229"/>
      <c r="Y225" s="342"/>
      <c r="Z225" s="323"/>
      <c r="AA225" s="324"/>
      <c r="AB225" s="343"/>
      <c r="AC225" s="326"/>
      <c r="AD225" s="322" t="s">
        <v>142</v>
      </c>
      <c r="AE225" s="327"/>
      <c r="AF225" s="328"/>
      <c r="AG225" s="327"/>
      <c r="AH225" s="444"/>
      <c r="AI225" s="384"/>
      <c r="AJ225" s="327"/>
      <c r="AK225" s="385"/>
      <c r="AL225" s="242"/>
      <c r="AM225" s="333"/>
      <c r="AN225" s="317"/>
      <c r="AO225" s="317"/>
      <c r="AP225" s="334"/>
      <c r="AQ225" s="335"/>
      <c r="AR225" s="149"/>
      <c r="AS225" s="132"/>
      <c r="AT225" s="132"/>
      <c r="AU225" s="132"/>
      <c r="AV225" s="132"/>
      <c r="AW225" s="132"/>
      <c r="AX225" s="132"/>
      <c r="AY225" s="132"/>
      <c r="AZ225" s="132"/>
      <c r="BA225" s="132"/>
      <c r="BB225" s="132"/>
      <c r="BC225" s="132"/>
      <c r="BD225" s="132"/>
      <c r="BE225" s="132"/>
      <c r="BF225" s="132"/>
      <c r="BG225" s="132"/>
      <c r="BH225" s="132"/>
      <c r="BI225" s="132"/>
      <c r="BJ225" s="132"/>
      <c r="BK225" s="132"/>
      <c r="BL225" s="132"/>
      <c r="BM225" s="132"/>
      <c r="BN225" s="132"/>
      <c r="BO225" s="132"/>
      <c r="BP225" s="132"/>
    </row>
    <row r="226">
      <c r="A226" s="484" t="b">
        <v>0</v>
      </c>
      <c r="B226" s="161">
        <v>44609.0</v>
      </c>
      <c r="C226" s="162">
        <v>0.48255787037037035</v>
      </c>
      <c r="D226" s="163" t="s">
        <v>1380</v>
      </c>
      <c r="E226" s="387" t="s">
        <v>16</v>
      </c>
      <c r="F226" s="379" t="s">
        <v>199</v>
      </c>
      <c r="G226" s="409"/>
      <c r="H226" s="165" t="s">
        <v>288</v>
      </c>
      <c r="I226" s="165" t="s">
        <v>581</v>
      </c>
      <c r="J226" s="165" t="s">
        <v>1381</v>
      </c>
      <c r="K226" s="163" t="s">
        <v>1381</v>
      </c>
      <c r="L226" s="163"/>
      <c r="M226" s="163"/>
      <c r="N226" s="764"/>
      <c r="O226" s="254">
        <v>5.0</v>
      </c>
      <c r="P226" s="255">
        <v>4.0</v>
      </c>
      <c r="Q226" s="170"/>
      <c r="R226" s="171"/>
      <c r="S226" s="172"/>
      <c r="T226" s="173"/>
      <c r="U226" s="174"/>
      <c r="V226" s="175"/>
      <c r="W226" s="176"/>
      <c r="X226" s="176"/>
      <c r="Y226" s="182">
        <v>40.0</v>
      </c>
      <c r="Z226" s="178">
        <v>30.0</v>
      </c>
      <c r="AA226" s="179" t="s">
        <v>133</v>
      </c>
      <c r="AB226" s="180">
        <v>1.0</v>
      </c>
      <c r="AC226" s="181">
        <v>0.4534722222222222</v>
      </c>
      <c r="AD226" s="182" t="s">
        <v>140</v>
      </c>
      <c r="AE226" s="183" t="s">
        <v>132</v>
      </c>
      <c r="AF226" s="165" t="s">
        <v>166</v>
      </c>
      <c r="AG226" s="183">
        <v>1.38</v>
      </c>
      <c r="AH226" s="446">
        <v>25.64</v>
      </c>
      <c r="AI226" s="185">
        <v>9.74</v>
      </c>
      <c r="AJ226" s="183">
        <v>0.16</v>
      </c>
      <c r="AK226" s="186">
        <v>7.9</v>
      </c>
      <c r="AL226" s="187"/>
      <c r="AM226" s="188">
        <f>AK226+AM221</f>
        <v>2052.59</v>
      </c>
      <c r="AN226" s="189">
        <f>if(AM226&gt;AN221,AM226,AN221)</f>
        <v>2052.59</v>
      </c>
      <c r="AO226" s="189">
        <f>AM226-AN226</f>
        <v>0</v>
      </c>
      <c r="AP226" s="190">
        <f>AO226/AN226</f>
        <v>0</v>
      </c>
      <c r="AQ226" s="191">
        <f>AK226/AI226</f>
        <v>0.8110882957</v>
      </c>
      <c r="AR226" s="116"/>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c r="BO226" s="98"/>
      <c r="BP226" s="98"/>
    </row>
    <row r="227">
      <c r="A227" s="485" t="b">
        <v>0</v>
      </c>
      <c r="B227" s="128"/>
      <c r="C227" s="129"/>
      <c r="D227" s="130"/>
      <c r="E227" s="131"/>
      <c r="F227" s="132"/>
      <c r="G227" s="132"/>
      <c r="H227" s="132" t="str">
        <f>VLOOKUP(H226,VALIDATION!F:G,2,false)</f>
        <v>6207deda491a9e6912ca5544</v>
      </c>
      <c r="I227" s="133">
        <v>1.7</v>
      </c>
      <c r="J227" s="133">
        <v>2.3</v>
      </c>
      <c r="K227" s="130"/>
      <c r="L227" s="130"/>
      <c r="M227" s="130"/>
      <c r="N227" s="519"/>
      <c r="O227" s="168">
        <v>5.0</v>
      </c>
      <c r="P227" s="169">
        <v>4.0</v>
      </c>
      <c r="Q227" s="196"/>
      <c r="R227" s="197"/>
      <c r="S227" s="198"/>
      <c r="T227" s="199"/>
      <c r="U227" s="200"/>
      <c r="V227" s="201"/>
      <c r="W227" s="202"/>
      <c r="X227" s="202"/>
      <c r="Y227" s="206">
        <v>40.0</v>
      </c>
      <c r="Z227" s="204" t="s">
        <v>738</v>
      </c>
      <c r="AA227" s="205" t="s">
        <v>133</v>
      </c>
      <c r="AB227" s="141">
        <v>2.0</v>
      </c>
      <c r="AC227" s="142">
        <v>0.454212962962963</v>
      </c>
      <c r="AD227" s="206" t="s">
        <v>165</v>
      </c>
      <c r="AE227" s="207" t="s">
        <v>132</v>
      </c>
      <c r="AF227" s="133" t="s">
        <v>133</v>
      </c>
      <c r="AG227" s="207">
        <v>1.74</v>
      </c>
      <c r="AH227" s="430">
        <f>3.37*2</f>
        <v>6.74</v>
      </c>
      <c r="AI227" s="146"/>
      <c r="AJ227" s="144"/>
      <c r="AK227" s="147"/>
      <c r="AL227" s="114"/>
      <c r="AM227" s="211"/>
      <c r="AN227" s="132"/>
      <c r="AO227" s="132"/>
      <c r="AP227" s="149"/>
      <c r="AQ227" s="150"/>
      <c r="AR227" s="149"/>
      <c r="AS227" s="132"/>
      <c r="AT227" s="132"/>
      <c r="AU227" s="132"/>
      <c r="AV227" s="132"/>
      <c r="AW227" s="132"/>
      <c r="AX227" s="132"/>
      <c r="AY227" s="132"/>
      <c r="AZ227" s="132"/>
      <c r="BA227" s="132"/>
      <c r="BB227" s="132"/>
      <c r="BC227" s="132"/>
      <c r="BD227" s="132"/>
      <c r="BE227" s="132"/>
      <c r="BF227" s="132"/>
      <c r="BG227" s="132"/>
      <c r="BH227" s="132"/>
      <c r="BI227" s="132"/>
      <c r="BJ227" s="132"/>
      <c r="BK227" s="132"/>
      <c r="BL227" s="132"/>
      <c r="BM227" s="132"/>
      <c r="BN227" s="132"/>
      <c r="BO227" s="132"/>
      <c r="BP227" s="132"/>
    </row>
    <row r="228">
      <c r="A228" s="484" t="b">
        <v>0</v>
      </c>
      <c r="B228" s="94"/>
      <c r="C228" s="95"/>
      <c r="D228" s="96"/>
      <c r="E228" s="97"/>
      <c r="F228" s="98"/>
      <c r="G228" s="98"/>
      <c r="H228" s="98"/>
      <c r="I228" s="98"/>
      <c r="J228" s="98"/>
      <c r="K228" s="96"/>
      <c r="L228" s="96"/>
      <c r="M228" s="96"/>
      <c r="N228" s="518"/>
      <c r="O228" s="168">
        <v>5.0</v>
      </c>
      <c r="P228" s="169">
        <v>5.0</v>
      </c>
      <c r="Q228" s="196"/>
      <c r="R228" s="197"/>
      <c r="S228" s="198"/>
      <c r="T228" s="199"/>
      <c r="U228" s="200"/>
      <c r="V228" s="201"/>
      <c r="W228" s="202"/>
      <c r="X228" s="202"/>
      <c r="Y228" s="273">
        <v>40.0</v>
      </c>
      <c r="Z228" s="271">
        <v>40.0</v>
      </c>
      <c r="AA228" s="272" t="s">
        <v>132</v>
      </c>
      <c r="AB228" s="107">
        <v>3.0</v>
      </c>
      <c r="AC228" s="108">
        <v>0.45655092592592594</v>
      </c>
      <c r="AD228" s="273" t="s">
        <v>165</v>
      </c>
      <c r="AE228" s="274" t="s">
        <v>132</v>
      </c>
      <c r="AF228" s="99" t="s">
        <v>133</v>
      </c>
      <c r="AG228" s="274">
        <v>1.94</v>
      </c>
      <c r="AH228" s="411">
        <v>2.65</v>
      </c>
      <c r="AI228" s="112"/>
      <c r="AJ228" s="110"/>
      <c r="AK228" s="113"/>
      <c r="AL228" s="114"/>
      <c r="AM228" s="278"/>
      <c r="AN228" s="98"/>
      <c r="AO228" s="98"/>
      <c r="AP228" s="116"/>
      <c r="AQ228" s="117"/>
      <c r="AR228" s="116"/>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c r="BO228" s="98"/>
      <c r="BP228" s="98"/>
    </row>
    <row r="229">
      <c r="A229" s="485" t="b">
        <v>0</v>
      </c>
      <c r="B229" s="128"/>
      <c r="C229" s="129"/>
      <c r="D229" s="130"/>
      <c r="E229" s="131"/>
      <c r="F229" s="132"/>
      <c r="G229" s="132"/>
      <c r="H229" s="132"/>
      <c r="I229" s="132"/>
      <c r="J229" s="132"/>
      <c r="K229" s="130"/>
      <c r="L229" s="130"/>
      <c r="M229" s="130"/>
      <c r="N229" s="519"/>
      <c r="O229" s="168">
        <v>5.0</v>
      </c>
      <c r="P229" s="169">
        <v>5.0</v>
      </c>
      <c r="Q229" s="196"/>
      <c r="R229" s="197"/>
      <c r="S229" s="198"/>
      <c r="T229" s="199"/>
      <c r="U229" s="200"/>
      <c r="V229" s="201"/>
      <c r="W229" s="202"/>
      <c r="X229" s="202"/>
      <c r="Y229" s="206">
        <v>40.0</v>
      </c>
      <c r="Z229" s="204" t="s">
        <v>738</v>
      </c>
      <c r="AA229" s="205" t="s">
        <v>132</v>
      </c>
      <c r="AB229" s="141">
        <v>4.0</v>
      </c>
      <c r="AC229" s="142">
        <v>0.45711805555555557</v>
      </c>
      <c r="AD229" s="206" t="s">
        <v>179</v>
      </c>
      <c r="AE229" s="207" t="s">
        <v>132</v>
      </c>
      <c r="AF229" s="133" t="s">
        <v>133</v>
      </c>
      <c r="AG229" s="207">
        <v>2.26</v>
      </c>
      <c r="AH229" s="449">
        <v>8.19</v>
      </c>
      <c r="AI229" s="146"/>
      <c r="AJ229" s="144"/>
      <c r="AK229" s="147"/>
      <c r="AL229" s="114"/>
      <c r="AM229" s="211"/>
      <c r="AN229" s="132"/>
      <c r="AO229" s="132"/>
      <c r="AP229" s="149"/>
      <c r="AQ229" s="150"/>
      <c r="AR229" s="149"/>
      <c r="AS229" s="132"/>
      <c r="AT229" s="132"/>
      <c r="AU229" s="132"/>
      <c r="AV229" s="132"/>
      <c r="AW229" s="132"/>
      <c r="AX229" s="132"/>
      <c r="AY229" s="132"/>
      <c r="AZ229" s="132"/>
      <c r="BA229" s="132"/>
      <c r="BB229" s="132"/>
      <c r="BC229" s="132"/>
      <c r="BD229" s="132"/>
      <c r="BE229" s="132"/>
      <c r="BF229" s="132"/>
      <c r="BG229" s="132"/>
      <c r="BH229" s="132"/>
      <c r="BI229" s="132"/>
      <c r="BJ229" s="132"/>
      <c r="BK229" s="132"/>
      <c r="BL229" s="132"/>
      <c r="BM229" s="132"/>
      <c r="BN229" s="132"/>
      <c r="BO229" s="132"/>
      <c r="BP229" s="132"/>
    </row>
    <row r="230">
      <c r="A230" s="484" t="b">
        <v>0</v>
      </c>
      <c r="B230" s="215"/>
      <c r="C230" s="216"/>
      <c r="D230" s="217"/>
      <c r="E230" s="218"/>
      <c r="F230" s="219"/>
      <c r="G230" s="219"/>
      <c r="H230" s="219"/>
      <c r="I230" s="219"/>
      <c r="J230" s="219"/>
      <c r="K230" s="217"/>
      <c r="L230" s="217"/>
      <c r="M230" s="217"/>
      <c r="N230" s="520"/>
      <c r="O230" s="221">
        <v>5.0</v>
      </c>
      <c r="P230" s="222">
        <v>7.0</v>
      </c>
      <c r="Q230" s="298">
        <v>2.0</v>
      </c>
      <c r="R230" s="299">
        <v>6.0</v>
      </c>
      <c r="S230" s="225"/>
      <c r="T230" s="226"/>
      <c r="U230" s="227"/>
      <c r="V230" s="228"/>
      <c r="W230" s="229"/>
      <c r="X230" s="229"/>
      <c r="Y230" s="302"/>
      <c r="Z230" s="231"/>
      <c r="AA230" s="232"/>
      <c r="AB230" s="233"/>
      <c r="AC230" s="234"/>
      <c r="AD230" s="235" t="s">
        <v>142</v>
      </c>
      <c r="AE230" s="236"/>
      <c r="AF230" s="237"/>
      <c r="AG230" s="236"/>
      <c r="AH230" s="463"/>
      <c r="AI230" s="390"/>
      <c r="AJ230" s="236"/>
      <c r="AK230" s="391"/>
      <c r="AL230" s="242"/>
      <c r="AM230" s="243"/>
      <c r="AN230" s="219"/>
      <c r="AO230" s="219"/>
      <c r="AP230" s="244"/>
      <c r="AQ230" s="245"/>
      <c r="AR230" s="116"/>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c r="BO230" s="98"/>
      <c r="BP230" s="98"/>
    </row>
    <row r="231">
      <c r="A231" s="485" t="b">
        <v>0</v>
      </c>
      <c r="B231" s="247">
        <v>44609.0</v>
      </c>
      <c r="C231" s="248">
        <v>0.5346527777777778</v>
      </c>
      <c r="D231" s="249" t="s">
        <v>1121</v>
      </c>
      <c r="E231" s="357" t="s">
        <v>16</v>
      </c>
      <c r="F231" s="358" t="s">
        <v>199</v>
      </c>
      <c r="G231" s="415"/>
      <c r="H231" s="251" t="s">
        <v>298</v>
      </c>
      <c r="I231" s="251" t="s">
        <v>304</v>
      </c>
      <c r="J231" s="251" t="s">
        <v>375</v>
      </c>
      <c r="K231" s="249" t="s">
        <v>375</v>
      </c>
      <c r="L231" s="249"/>
      <c r="M231" s="249"/>
      <c r="N231" s="759"/>
      <c r="O231" s="254">
        <v>7.0</v>
      </c>
      <c r="P231" s="255">
        <v>5.0</v>
      </c>
      <c r="Q231" s="284">
        <v>2.0</v>
      </c>
      <c r="R231" s="285">
        <v>0.0</v>
      </c>
      <c r="S231" s="172"/>
      <c r="T231" s="173"/>
      <c r="U231" s="174"/>
      <c r="V231" s="175"/>
      <c r="W231" s="176"/>
      <c r="X231" s="176"/>
      <c r="Y231" s="260">
        <v>0.0</v>
      </c>
      <c r="Z231" s="256">
        <v>0.0</v>
      </c>
      <c r="AA231" s="257" t="s">
        <v>133</v>
      </c>
      <c r="AB231" s="258">
        <v>1.0</v>
      </c>
      <c r="AC231" s="259">
        <v>0.4599421296296296</v>
      </c>
      <c r="AD231" s="260" t="s">
        <v>140</v>
      </c>
      <c r="AE231" s="266" t="s">
        <v>132</v>
      </c>
      <c r="AF231" s="251" t="s">
        <v>166</v>
      </c>
      <c r="AG231" s="266">
        <v>1.1</v>
      </c>
      <c r="AH231" s="606">
        <v>24.99</v>
      </c>
      <c r="AI231" s="263">
        <v>4.0</v>
      </c>
      <c r="AJ231" s="261">
        <v>0.32</v>
      </c>
      <c r="AK231" s="264">
        <v>15.299999999999999</v>
      </c>
      <c r="AL231" s="187"/>
      <c r="AM231" s="265">
        <f>AK231+AM226</f>
        <v>2067.89</v>
      </c>
      <c r="AN231" s="266">
        <f>if(AM231&gt;AN226,AM231,AN226)</f>
        <v>2067.89</v>
      </c>
      <c r="AO231" s="266">
        <f>AM231-AN231</f>
        <v>0</v>
      </c>
      <c r="AP231" s="267">
        <f>AO231/AN231</f>
        <v>0</v>
      </c>
      <c r="AQ231" s="268">
        <f>AK231/AI231</f>
        <v>3.825</v>
      </c>
      <c r="AR231" s="149"/>
      <c r="AS231" s="132"/>
      <c r="AT231" s="132"/>
      <c r="AU231" s="132"/>
      <c r="AV231" s="132"/>
      <c r="AW231" s="132"/>
      <c r="AX231" s="132"/>
      <c r="AY231" s="132"/>
      <c r="AZ231" s="132"/>
      <c r="BA231" s="132"/>
      <c r="BB231" s="132"/>
      <c r="BC231" s="132"/>
      <c r="BD231" s="132"/>
      <c r="BE231" s="132"/>
      <c r="BF231" s="132"/>
      <c r="BG231" s="132"/>
      <c r="BH231" s="132"/>
      <c r="BI231" s="132"/>
      <c r="BJ231" s="132"/>
      <c r="BK231" s="132"/>
      <c r="BL231" s="132"/>
      <c r="BM231" s="132"/>
      <c r="BN231" s="132"/>
      <c r="BO231" s="132"/>
      <c r="BP231" s="132"/>
    </row>
    <row r="232">
      <c r="A232" s="484" t="b">
        <v>0</v>
      </c>
      <c r="B232" s="94"/>
      <c r="C232" s="95"/>
      <c r="D232" s="96"/>
      <c r="E232" s="97"/>
      <c r="F232" s="98"/>
      <c r="G232" s="98"/>
      <c r="H232" s="98" t="str">
        <f>VLOOKUP(H231,VALIDATION!F:G,2,false)</f>
        <v>621372360cf04c247406e052</v>
      </c>
      <c r="I232" s="99">
        <v>1.9</v>
      </c>
      <c r="J232" s="99">
        <v>2.1</v>
      </c>
      <c r="K232" s="96"/>
      <c r="L232" s="96"/>
      <c r="M232" s="96"/>
      <c r="N232" s="518"/>
      <c r="O232" s="168">
        <v>7.0</v>
      </c>
      <c r="P232" s="169">
        <v>5.0</v>
      </c>
      <c r="Q232" s="294">
        <v>4.0</v>
      </c>
      <c r="R232" s="295">
        <v>3.0</v>
      </c>
      <c r="S232" s="198"/>
      <c r="T232" s="199"/>
      <c r="U232" s="200"/>
      <c r="V232" s="201"/>
      <c r="W232" s="202"/>
      <c r="X232" s="202"/>
      <c r="Y232" s="273">
        <v>0.0</v>
      </c>
      <c r="Z232" s="271">
        <v>0.0</v>
      </c>
      <c r="AA232" s="272" t="s">
        <v>132</v>
      </c>
      <c r="AB232" s="107">
        <v>2.0</v>
      </c>
      <c r="AC232" s="108">
        <v>0.47738425925925926</v>
      </c>
      <c r="AD232" s="273" t="s">
        <v>296</v>
      </c>
      <c r="AE232" s="110" t="s">
        <v>132</v>
      </c>
      <c r="AF232" s="99" t="s">
        <v>166</v>
      </c>
      <c r="AG232" s="110">
        <v>1.11</v>
      </c>
      <c r="AH232" s="427">
        <v>13.63</v>
      </c>
      <c r="AI232" s="112"/>
      <c r="AJ232" s="110"/>
      <c r="AK232" s="113"/>
      <c r="AL232" s="114"/>
      <c r="AM232" s="278"/>
      <c r="AN232" s="98"/>
      <c r="AO232" s="98"/>
      <c r="AP232" s="116"/>
      <c r="AQ232" s="117"/>
      <c r="AR232" s="116"/>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c r="BO232" s="98"/>
      <c r="BP232" s="98"/>
    </row>
    <row r="233">
      <c r="A233" s="485" t="b">
        <v>0</v>
      </c>
      <c r="B233" s="128"/>
      <c r="C233" s="129"/>
      <c r="D233" s="130"/>
      <c r="E233" s="131"/>
      <c r="F233" s="132"/>
      <c r="G233" s="132"/>
      <c r="H233" s="132"/>
      <c r="I233" s="132"/>
      <c r="J233" s="132"/>
      <c r="K233" s="130"/>
      <c r="L233" s="130"/>
      <c r="M233" s="130"/>
      <c r="N233" s="519"/>
      <c r="O233" s="168">
        <v>7.0</v>
      </c>
      <c r="P233" s="169">
        <v>5.0</v>
      </c>
      <c r="Q233" s="294">
        <v>5.0</v>
      </c>
      <c r="R233" s="295">
        <v>6.0</v>
      </c>
      <c r="S233" s="198"/>
      <c r="T233" s="199"/>
      <c r="U233" s="200"/>
      <c r="V233" s="201"/>
      <c r="W233" s="202"/>
      <c r="X233" s="202"/>
      <c r="Y233" s="206">
        <v>0.0</v>
      </c>
      <c r="Z233" s="204">
        <v>0.0</v>
      </c>
      <c r="AA233" s="205" t="s">
        <v>133</v>
      </c>
      <c r="AB233" s="141">
        <v>3.0</v>
      </c>
      <c r="AC233" s="142">
        <v>0.4872222222222222</v>
      </c>
      <c r="AD233" s="206" t="s">
        <v>165</v>
      </c>
      <c r="AE233" s="207" t="s">
        <v>132</v>
      </c>
      <c r="AF233" s="133" t="s">
        <v>133</v>
      </c>
      <c r="AG233" s="207">
        <v>1.43</v>
      </c>
      <c r="AH233" s="449">
        <v>3.57</v>
      </c>
      <c r="AI233" s="146"/>
      <c r="AJ233" s="144"/>
      <c r="AK233" s="147"/>
      <c r="AL233" s="114"/>
      <c r="AM233" s="211"/>
      <c r="AN233" s="132"/>
      <c r="AO233" s="132"/>
      <c r="AP233" s="149"/>
      <c r="AQ233" s="150"/>
      <c r="AR233" s="149"/>
      <c r="AS233" s="132"/>
      <c r="AT233" s="132"/>
      <c r="AU233" s="132"/>
      <c r="AV233" s="132"/>
      <c r="AW233" s="132"/>
      <c r="AX233" s="132"/>
      <c r="AY233" s="132"/>
      <c r="AZ233" s="132"/>
      <c r="BA233" s="132"/>
      <c r="BB233" s="132"/>
      <c r="BC233" s="132"/>
      <c r="BD233" s="132"/>
      <c r="BE233" s="132"/>
      <c r="BF233" s="132"/>
      <c r="BG233" s="132"/>
      <c r="BH233" s="132"/>
      <c r="BI233" s="132"/>
      <c r="BJ233" s="132"/>
      <c r="BK233" s="132"/>
      <c r="BL233" s="132"/>
      <c r="BM233" s="132"/>
      <c r="BN233" s="132"/>
      <c r="BO233" s="132"/>
      <c r="BP233" s="132"/>
    </row>
    <row r="234">
      <c r="A234" s="484" t="b">
        <v>0</v>
      </c>
      <c r="B234" s="94"/>
      <c r="C234" s="95"/>
      <c r="D234" s="96"/>
      <c r="E234" s="97"/>
      <c r="F234" s="98"/>
      <c r="G234" s="98"/>
      <c r="H234" s="98"/>
      <c r="I234" s="98"/>
      <c r="J234" s="98"/>
      <c r="K234" s="96"/>
      <c r="L234" s="96"/>
      <c r="M234" s="96"/>
      <c r="N234" s="518"/>
      <c r="O234" s="168">
        <v>7.0</v>
      </c>
      <c r="P234" s="169">
        <v>5.0</v>
      </c>
      <c r="Q234" s="294">
        <v>5.0</v>
      </c>
      <c r="R234" s="295">
        <v>7.0</v>
      </c>
      <c r="S234" s="198"/>
      <c r="T234" s="199"/>
      <c r="U234" s="200"/>
      <c r="V234" s="201"/>
      <c r="W234" s="202"/>
      <c r="X234" s="202"/>
      <c r="Y234" s="273">
        <v>0.0</v>
      </c>
      <c r="Z234" s="271">
        <v>0.0</v>
      </c>
      <c r="AA234" s="272" t="s">
        <v>132</v>
      </c>
      <c r="AB234" s="107">
        <v>4.0</v>
      </c>
      <c r="AC234" s="108">
        <v>0.49038194444444444</v>
      </c>
      <c r="AD234" s="273" t="s">
        <v>179</v>
      </c>
      <c r="AE234" s="274" t="s">
        <v>132</v>
      </c>
      <c r="AF234" s="99" t="s">
        <v>133</v>
      </c>
      <c r="AG234" s="274">
        <v>1.9</v>
      </c>
      <c r="AH234" s="411">
        <v>20.06</v>
      </c>
      <c r="AI234" s="112"/>
      <c r="AJ234" s="110"/>
      <c r="AK234" s="113"/>
      <c r="AL234" s="114"/>
      <c r="AM234" s="278"/>
      <c r="AN234" s="98"/>
      <c r="AO234" s="98"/>
      <c r="AP234" s="116"/>
      <c r="AQ234" s="117"/>
      <c r="AR234" s="116"/>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c r="BO234" s="98"/>
      <c r="BP234" s="98"/>
    </row>
    <row r="235">
      <c r="A235" s="485" t="b">
        <v>0</v>
      </c>
      <c r="B235" s="128"/>
      <c r="C235" s="129"/>
      <c r="D235" s="130"/>
      <c r="E235" s="131"/>
      <c r="F235" s="132"/>
      <c r="G235" s="132"/>
      <c r="H235" s="132"/>
      <c r="I235" s="132"/>
      <c r="J235" s="132"/>
      <c r="K235" s="130"/>
      <c r="L235" s="130"/>
      <c r="M235" s="130"/>
      <c r="N235" s="519"/>
      <c r="O235" s="168">
        <v>7.0</v>
      </c>
      <c r="P235" s="169">
        <v>5.0</v>
      </c>
      <c r="Q235" s="294">
        <v>5.0</v>
      </c>
      <c r="R235" s="295">
        <v>7.0</v>
      </c>
      <c r="S235" s="198"/>
      <c r="T235" s="199"/>
      <c r="U235" s="200"/>
      <c r="V235" s="201"/>
      <c r="W235" s="202"/>
      <c r="X235" s="202"/>
      <c r="Y235" s="206">
        <v>0.0</v>
      </c>
      <c r="Z235" s="204">
        <v>0.0</v>
      </c>
      <c r="AA235" s="205" t="s">
        <v>132</v>
      </c>
      <c r="AB235" s="141">
        <v>5.0</v>
      </c>
      <c r="AC235" s="142">
        <v>0.490625</v>
      </c>
      <c r="AD235" s="206" t="s">
        <v>179</v>
      </c>
      <c r="AE235" s="207" t="s">
        <v>132</v>
      </c>
      <c r="AF235" s="133" t="s">
        <v>166</v>
      </c>
      <c r="AG235" s="207">
        <v>1.93</v>
      </c>
      <c r="AH235" s="449">
        <v>0.31</v>
      </c>
      <c r="AI235" s="146"/>
      <c r="AJ235" s="144"/>
      <c r="AK235" s="147"/>
      <c r="AL235" s="114"/>
      <c r="AM235" s="211"/>
      <c r="AN235" s="132"/>
      <c r="AO235" s="132"/>
      <c r="AP235" s="149"/>
      <c r="AQ235" s="150"/>
      <c r="AR235" s="149"/>
      <c r="AS235" s="132"/>
      <c r="AT235" s="132"/>
      <c r="AU235" s="132"/>
      <c r="AV235" s="132"/>
      <c r="AW235" s="132"/>
      <c r="AX235" s="132"/>
      <c r="AY235" s="132"/>
      <c r="AZ235" s="132"/>
      <c r="BA235" s="132"/>
      <c r="BB235" s="132"/>
      <c r="BC235" s="132"/>
      <c r="BD235" s="132"/>
      <c r="BE235" s="132"/>
      <c r="BF235" s="132"/>
      <c r="BG235" s="132"/>
      <c r="BH235" s="132"/>
      <c r="BI235" s="132"/>
      <c r="BJ235" s="132"/>
      <c r="BK235" s="132"/>
      <c r="BL235" s="132"/>
      <c r="BM235" s="132"/>
      <c r="BN235" s="132"/>
      <c r="BO235" s="132"/>
      <c r="BP235" s="132"/>
    </row>
    <row r="236">
      <c r="A236" s="484" t="b">
        <v>0</v>
      </c>
      <c r="B236" s="215"/>
      <c r="C236" s="216"/>
      <c r="D236" s="217"/>
      <c r="E236" s="218"/>
      <c r="F236" s="219"/>
      <c r="G236" s="219"/>
      <c r="H236" s="219"/>
      <c r="I236" s="219"/>
      <c r="J236" s="219"/>
      <c r="K236" s="217"/>
      <c r="L236" s="217"/>
      <c r="M236" s="217"/>
      <c r="N236" s="520"/>
      <c r="O236" s="221">
        <v>7.0</v>
      </c>
      <c r="P236" s="222">
        <v>5.0</v>
      </c>
      <c r="Q236" s="298">
        <v>5.0</v>
      </c>
      <c r="R236" s="299">
        <v>7.0</v>
      </c>
      <c r="S236" s="300">
        <v>6.0</v>
      </c>
      <c r="T236" s="301">
        <v>7.0</v>
      </c>
      <c r="U236" s="227"/>
      <c r="V236" s="228"/>
      <c r="W236" s="229"/>
      <c r="X236" s="229"/>
      <c r="Y236" s="302"/>
      <c r="Z236" s="231"/>
      <c r="AA236" s="232"/>
      <c r="AB236" s="233"/>
      <c r="AC236" s="234"/>
      <c r="AD236" s="235" t="s">
        <v>142</v>
      </c>
      <c r="AE236" s="236"/>
      <c r="AF236" s="237"/>
      <c r="AG236" s="236"/>
      <c r="AH236" s="463"/>
      <c r="AI236" s="390"/>
      <c r="AJ236" s="236"/>
      <c r="AK236" s="391"/>
      <c r="AL236" s="242"/>
      <c r="AM236" s="243"/>
      <c r="AN236" s="219"/>
      <c r="AO236" s="219"/>
      <c r="AP236" s="244"/>
      <c r="AQ236" s="245"/>
      <c r="AR236" s="116"/>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c r="BO236" s="98"/>
      <c r="BP236" s="98"/>
    </row>
    <row r="237">
      <c r="A237" s="485" t="b">
        <v>0</v>
      </c>
      <c r="B237" s="247">
        <v>44610.0</v>
      </c>
      <c r="C237" s="248">
        <v>0.6265856481481481</v>
      </c>
      <c r="D237" s="249" t="s">
        <v>1382</v>
      </c>
      <c r="E237" s="357" t="s">
        <v>16</v>
      </c>
      <c r="F237" s="358" t="s">
        <v>199</v>
      </c>
      <c r="G237" s="251" t="s">
        <v>37</v>
      </c>
      <c r="H237" s="251" t="s">
        <v>266</v>
      </c>
      <c r="I237" s="251" t="s">
        <v>1183</v>
      </c>
      <c r="J237" s="251" t="s">
        <v>1383</v>
      </c>
      <c r="K237" s="249" t="s">
        <v>1183</v>
      </c>
      <c r="L237" s="249"/>
      <c r="M237" s="249"/>
      <c r="N237" s="752" t="s">
        <v>1384</v>
      </c>
      <c r="O237" s="254">
        <v>0.0</v>
      </c>
      <c r="P237" s="255">
        <v>3.0</v>
      </c>
      <c r="Q237" s="170"/>
      <c r="R237" s="171"/>
      <c r="S237" s="172"/>
      <c r="T237" s="173"/>
      <c r="U237" s="174"/>
      <c r="V237" s="175"/>
      <c r="W237" s="176"/>
      <c r="X237" s="176"/>
      <c r="Y237" s="260">
        <v>0.0</v>
      </c>
      <c r="Z237" s="256">
        <v>0.0</v>
      </c>
      <c r="AA237" s="257" t="s">
        <v>133</v>
      </c>
      <c r="AB237" s="258">
        <v>1.0</v>
      </c>
      <c r="AC237" s="259">
        <v>0.5710763888888889</v>
      </c>
      <c r="AD237" s="260" t="s">
        <v>140</v>
      </c>
      <c r="AE237" s="266" t="s">
        <v>132</v>
      </c>
      <c r="AF237" s="251" t="s">
        <v>133</v>
      </c>
      <c r="AG237" s="261">
        <v>2.14</v>
      </c>
      <c r="AH237" s="464">
        <v>10.0</v>
      </c>
      <c r="AI237" s="263">
        <v>15.0</v>
      </c>
      <c r="AJ237" s="261">
        <v>0.0</v>
      </c>
      <c r="AK237" s="264">
        <v>-2.88</v>
      </c>
      <c r="AL237" s="187"/>
      <c r="AM237" s="265">
        <f>AK237+AM231</f>
        <v>2065.01</v>
      </c>
      <c r="AN237" s="266">
        <f>if(AM237&gt;AN231,AM237,AN231)</f>
        <v>2067.89</v>
      </c>
      <c r="AO237" s="266">
        <f>AM237-AN237</f>
        <v>-2.88</v>
      </c>
      <c r="AP237" s="267">
        <f>AO237/AN237</f>
        <v>-0.001392723984</v>
      </c>
      <c r="AQ237" s="268">
        <f>AK237/AI237</f>
        <v>-0.192</v>
      </c>
      <c r="AR237" s="149"/>
      <c r="AS237" s="132"/>
      <c r="AT237" s="132"/>
      <c r="AU237" s="132"/>
      <c r="AV237" s="132"/>
      <c r="AW237" s="132"/>
      <c r="AX237" s="132"/>
      <c r="AY237" s="132"/>
      <c r="AZ237" s="132"/>
      <c r="BA237" s="132"/>
      <c r="BB237" s="132"/>
      <c r="BC237" s="132"/>
      <c r="BD237" s="132"/>
      <c r="BE237" s="132"/>
      <c r="BF237" s="132"/>
      <c r="BG237" s="132"/>
      <c r="BH237" s="132"/>
      <c r="BI237" s="132"/>
      <c r="BJ237" s="132"/>
      <c r="BK237" s="132"/>
      <c r="BL237" s="132"/>
      <c r="BM237" s="132"/>
      <c r="BN237" s="132"/>
      <c r="BO237" s="132"/>
      <c r="BP237" s="132"/>
    </row>
    <row r="238">
      <c r="A238" s="484" t="b">
        <v>0</v>
      </c>
      <c r="B238" s="94"/>
      <c r="C238" s="95"/>
      <c r="D238" s="96"/>
      <c r="E238" s="97"/>
      <c r="F238" s="98"/>
      <c r="G238" s="98"/>
      <c r="H238" s="98" t="str">
        <f>VLOOKUP(H237,VALIDATION!F:G,2,false)</f>
        <v>6207de45491a9e6912ca551a</v>
      </c>
      <c r="I238" s="99">
        <v>1.35</v>
      </c>
      <c r="J238" s="99">
        <v>3.8</v>
      </c>
      <c r="K238" s="96"/>
      <c r="L238" s="96"/>
      <c r="M238" s="96"/>
      <c r="N238" s="518"/>
      <c r="O238" s="168">
        <v>1.0</v>
      </c>
      <c r="P238" s="169">
        <v>3.0</v>
      </c>
      <c r="Q238" s="196"/>
      <c r="R238" s="197"/>
      <c r="S238" s="198"/>
      <c r="T238" s="199"/>
      <c r="U238" s="200"/>
      <c r="V238" s="201"/>
      <c r="W238" s="202"/>
      <c r="X238" s="202"/>
      <c r="Y238" s="273">
        <v>15.0</v>
      </c>
      <c r="Z238" s="271">
        <v>40.0</v>
      </c>
      <c r="AA238" s="272" t="s">
        <v>132</v>
      </c>
      <c r="AB238" s="107">
        <v>2.0</v>
      </c>
      <c r="AC238" s="108">
        <v>0.5750925925925926</v>
      </c>
      <c r="AD238" s="273" t="s">
        <v>296</v>
      </c>
      <c r="AE238" s="110" t="s">
        <v>132</v>
      </c>
      <c r="AF238" s="99" t="s">
        <v>133</v>
      </c>
      <c r="AG238" s="274">
        <v>2.12</v>
      </c>
      <c r="AH238" s="411">
        <v>5.0</v>
      </c>
      <c r="AI238" s="112"/>
      <c r="AJ238" s="110"/>
      <c r="AK238" s="113"/>
      <c r="AL238" s="114"/>
      <c r="AM238" s="278"/>
      <c r="AN238" s="98"/>
      <c r="AO238" s="98"/>
      <c r="AP238" s="116"/>
      <c r="AQ238" s="117"/>
      <c r="AR238" s="116"/>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c r="BO238" s="98"/>
      <c r="BP238" s="98"/>
    </row>
    <row r="239">
      <c r="A239" s="485" t="b">
        <v>0</v>
      </c>
      <c r="B239" s="128"/>
      <c r="C239" s="129"/>
      <c r="D239" s="130"/>
      <c r="E239" s="131"/>
      <c r="F239" s="132"/>
      <c r="G239" s="132"/>
      <c r="H239" s="132"/>
      <c r="I239" s="132"/>
      <c r="J239" s="132"/>
      <c r="K239" s="130"/>
      <c r="L239" s="130"/>
      <c r="M239" s="130"/>
      <c r="N239" s="519"/>
      <c r="O239" s="168">
        <v>2.0</v>
      </c>
      <c r="P239" s="169">
        <v>6.0</v>
      </c>
      <c r="Q239" s="294">
        <v>0.0</v>
      </c>
      <c r="R239" s="295">
        <v>0.0</v>
      </c>
      <c r="S239" s="198"/>
      <c r="T239" s="199"/>
      <c r="U239" s="200"/>
      <c r="V239" s="201"/>
      <c r="W239" s="202"/>
      <c r="X239" s="202"/>
      <c r="Y239" s="206">
        <v>0.0</v>
      </c>
      <c r="Z239" s="204">
        <v>0.0</v>
      </c>
      <c r="AA239" s="140"/>
      <c r="AB239" s="141">
        <v>3.0</v>
      </c>
      <c r="AC239" s="142">
        <v>0.5879861111111111</v>
      </c>
      <c r="AD239" s="206" t="s">
        <v>179</v>
      </c>
      <c r="AE239" s="144" t="s">
        <v>132</v>
      </c>
      <c r="AF239" s="133" t="s">
        <v>166</v>
      </c>
      <c r="AG239" s="207">
        <v>2.64</v>
      </c>
      <c r="AH239" s="449">
        <v>12.12</v>
      </c>
      <c r="AI239" s="146"/>
      <c r="AJ239" s="144"/>
      <c r="AK239" s="147"/>
      <c r="AL239" s="114"/>
      <c r="AM239" s="211"/>
      <c r="AN239" s="132"/>
      <c r="AO239" s="132"/>
      <c r="AP239" s="149"/>
      <c r="AQ239" s="150"/>
      <c r="AR239" s="149"/>
      <c r="AS239" s="132"/>
      <c r="AT239" s="132"/>
      <c r="AU239" s="132"/>
      <c r="AV239" s="132"/>
      <c r="AW239" s="132"/>
      <c r="AX239" s="132"/>
      <c r="AY239" s="132"/>
      <c r="AZ239" s="132"/>
      <c r="BA239" s="132"/>
      <c r="BB239" s="132"/>
      <c r="BC239" s="132"/>
      <c r="BD239" s="132"/>
      <c r="BE239" s="132"/>
      <c r="BF239" s="132"/>
      <c r="BG239" s="132"/>
      <c r="BH239" s="132"/>
      <c r="BI239" s="132"/>
      <c r="BJ239" s="132"/>
      <c r="BK239" s="132"/>
      <c r="BL239" s="132"/>
      <c r="BM239" s="132"/>
      <c r="BN239" s="132"/>
      <c r="BO239" s="132"/>
      <c r="BP239" s="132"/>
    </row>
    <row r="240">
      <c r="A240" s="484" t="b">
        <v>0</v>
      </c>
      <c r="B240" s="215"/>
      <c r="C240" s="216"/>
      <c r="D240" s="217"/>
      <c r="E240" s="218"/>
      <c r="F240" s="219"/>
      <c r="G240" s="219"/>
      <c r="H240" s="219"/>
      <c r="I240" s="219"/>
      <c r="J240" s="219"/>
      <c r="K240" s="217"/>
      <c r="L240" s="217"/>
      <c r="M240" s="217"/>
      <c r="N240" s="520"/>
      <c r="O240" s="221">
        <v>2.0</v>
      </c>
      <c r="P240" s="222">
        <v>6.0</v>
      </c>
      <c r="Q240" s="298">
        <v>6.0</v>
      </c>
      <c r="R240" s="299">
        <v>2.0</v>
      </c>
      <c r="S240" s="300">
        <v>6.0</v>
      </c>
      <c r="T240" s="301">
        <v>0.0</v>
      </c>
      <c r="U240" s="227"/>
      <c r="V240" s="228"/>
      <c r="W240" s="229"/>
      <c r="X240" s="229"/>
      <c r="Y240" s="302"/>
      <c r="Z240" s="231"/>
      <c r="AA240" s="232"/>
      <c r="AB240" s="233"/>
      <c r="AC240" s="234"/>
      <c r="AD240" s="235" t="s">
        <v>142</v>
      </c>
      <c r="AE240" s="236"/>
      <c r="AF240" s="237"/>
      <c r="AG240" s="236"/>
      <c r="AH240" s="463"/>
      <c r="AI240" s="390"/>
      <c r="AJ240" s="236"/>
      <c r="AK240" s="391"/>
      <c r="AL240" s="242"/>
      <c r="AM240" s="243"/>
      <c r="AN240" s="219"/>
      <c r="AO240" s="219"/>
      <c r="AP240" s="244"/>
      <c r="AQ240" s="245"/>
      <c r="AR240" s="116"/>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c r="BO240" s="98"/>
      <c r="BP240" s="98"/>
    </row>
    <row r="241">
      <c r="A241" s="485" t="b">
        <v>0</v>
      </c>
      <c r="B241" s="247">
        <v>44610.0</v>
      </c>
      <c r="C241" s="248">
        <v>0.6438657407407408</v>
      </c>
      <c r="D241" s="249" t="s">
        <v>1385</v>
      </c>
      <c r="E241" s="357" t="s">
        <v>16</v>
      </c>
      <c r="F241" s="358" t="s">
        <v>199</v>
      </c>
      <c r="G241" s="415"/>
      <c r="H241" s="251" t="s">
        <v>293</v>
      </c>
      <c r="I241" s="251" t="s">
        <v>1047</v>
      </c>
      <c r="J241" s="251" t="s">
        <v>597</v>
      </c>
      <c r="K241" s="249" t="s">
        <v>1047</v>
      </c>
      <c r="L241" s="249"/>
      <c r="M241" s="249"/>
      <c r="N241" s="759"/>
      <c r="O241" s="254">
        <v>3.0</v>
      </c>
      <c r="P241" s="255">
        <v>0.0</v>
      </c>
      <c r="Q241" s="170"/>
      <c r="R241" s="171"/>
      <c r="S241" s="172"/>
      <c r="T241" s="173"/>
      <c r="U241" s="174"/>
      <c r="V241" s="175"/>
      <c r="W241" s="176"/>
      <c r="X241" s="176"/>
      <c r="Y241" s="260">
        <v>30.0</v>
      </c>
      <c r="Z241" s="256">
        <v>0.0</v>
      </c>
      <c r="AA241" s="257" t="s">
        <v>132</v>
      </c>
      <c r="AB241" s="258">
        <v>1.0</v>
      </c>
      <c r="AC241" s="259">
        <v>0.599212962962963</v>
      </c>
      <c r="AD241" s="260" t="s">
        <v>140</v>
      </c>
      <c r="AE241" s="261" t="s">
        <v>132</v>
      </c>
      <c r="AF241" s="251" t="s">
        <v>166</v>
      </c>
      <c r="AG241" s="261">
        <v>1.38</v>
      </c>
      <c r="AH241" s="464">
        <v>26.31</v>
      </c>
      <c r="AI241" s="263">
        <v>15.0</v>
      </c>
      <c r="AJ241" s="261">
        <v>0.0</v>
      </c>
      <c r="AK241" s="264">
        <v>-4.33</v>
      </c>
      <c r="AL241" s="187"/>
      <c r="AM241" s="265">
        <f>AK241+AM237</f>
        <v>2060.68</v>
      </c>
      <c r="AN241" s="266">
        <f>if(AM241&gt;AN237,AM241,AN237)</f>
        <v>2067.89</v>
      </c>
      <c r="AO241" s="266">
        <f>AM241-AN241</f>
        <v>-7.21</v>
      </c>
      <c r="AP241" s="267">
        <f>AO241/AN241</f>
        <v>-0.003486645808</v>
      </c>
      <c r="AQ241" s="268">
        <f>AK241/AI241</f>
        <v>-0.2886666667</v>
      </c>
      <c r="AR241" s="149"/>
      <c r="AS241" s="132"/>
      <c r="AT241" s="132"/>
      <c r="AU241" s="132"/>
      <c r="AV241" s="132"/>
      <c r="AW241" s="132"/>
      <c r="AX241" s="132"/>
      <c r="AY241" s="132"/>
      <c r="AZ241" s="132"/>
      <c r="BA241" s="132"/>
      <c r="BB241" s="132"/>
      <c r="BC241" s="132"/>
      <c r="BD241" s="132"/>
      <c r="BE241" s="132"/>
      <c r="BF241" s="132"/>
      <c r="BG241" s="132"/>
      <c r="BH241" s="132"/>
      <c r="BI241" s="132"/>
      <c r="BJ241" s="132"/>
      <c r="BK241" s="132"/>
      <c r="BL241" s="132"/>
      <c r="BM241" s="132"/>
      <c r="BN241" s="132"/>
      <c r="BO241" s="132"/>
      <c r="BP241" s="132"/>
    </row>
    <row r="242">
      <c r="A242" s="484" t="b">
        <v>0</v>
      </c>
      <c r="B242" s="94"/>
      <c r="C242" s="95"/>
      <c r="D242" s="96"/>
      <c r="E242" s="97"/>
      <c r="F242" s="98"/>
      <c r="G242" s="98"/>
      <c r="H242" s="98" t="str">
        <f>VLOOKUP(H241,VALIDATION!F:G,2,false)</f>
        <v>6207de9d491a9e6912ca5530</v>
      </c>
      <c r="I242" s="99">
        <v>2.6</v>
      </c>
      <c r="J242" s="99">
        <v>1.6</v>
      </c>
      <c r="K242" s="96"/>
      <c r="L242" s="96"/>
      <c r="M242" s="96"/>
      <c r="N242" s="518"/>
      <c r="O242" s="168">
        <v>5.0</v>
      </c>
      <c r="P242" s="169">
        <v>1.0</v>
      </c>
      <c r="Q242" s="196"/>
      <c r="R242" s="197"/>
      <c r="S242" s="198"/>
      <c r="T242" s="199"/>
      <c r="U242" s="200"/>
      <c r="V242" s="201"/>
      <c r="W242" s="202"/>
      <c r="X242" s="202"/>
      <c r="Y242" s="273">
        <v>0.0</v>
      </c>
      <c r="Z242" s="271">
        <v>0.0</v>
      </c>
      <c r="AA242" s="272" t="s">
        <v>132</v>
      </c>
      <c r="AB242" s="107">
        <v>2.0</v>
      </c>
      <c r="AC242" s="108">
        <v>0.6096180555555556</v>
      </c>
      <c r="AD242" s="273" t="s">
        <v>296</v>
      </c>
      <c r="AE242" s="274" t="s">
        <v>132</v>
      </c>
      <c r="AF242" s="99" t="s">
        <v>166</v>
      </c>
      <c r="AG242" s="274">
        <v>1.22</v>
      </c>
      <c r="AH242" s="411">
        <v>22.72</v>
      </c>
      <c r="AI242" s="112"/>
      <c r="AJ242" s="110"/>
      <c r="AK242" s="113"/>
      <c r="AL242" s="114"/>
      <c r="AM242" s="278"/>
      <c r="AN242" s="98"/>
      <c r="AO242" s="98"/>
      <c r="AP242" s="116"/>
      <c r="AQ242" s="117"/>
      <c r="AR242" s="116"/>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c r="BO242" s="98"/>
      <c r="BP242" s="98"/>
    </row>
    <row r="243">
      <c r="A243" s="485" t="b">
        <v>0</v>
      </c>
      <c r="B243" s="128"/>
      <c r="C243" s="129"/>
      <c r="D243" s="130"/>
      <c r="E243" s="131"/>
      <c r="F243" s="132"/>
      <c r="G243" s="132"/>
      <c r="H243" s="132"/>
      <c r="I243" s="132"/>
      <c r="J243" s="132"/>
      <c r="K243" s="130"/>
      <c r="L243" s="130"/>
      <c r="M243" s="130"/>
      <c r="N243" s="519"/>
      <c r="O243" s="168">
        <v>6.0</v>
      </c>
      <c r="P243" s="169">
        <v>1.0</v>
      </c>
      <c r="Q243" s="294">
        <v>0.0</v>
      </c>
      <c r="R243" s="295">
        <v>0.0</v>
      </c>
      <c r="S243" s="198"/>
      <c r="T243" s="199"/>
      <c r="U243" s="200"/>
      <c r="V243" s="201"/>
      <c r="W243" s="202"/>
      <c r="X243" s="202"/>
      <c r="Y243" s="206">
        <v>0.0</v>
      </c>
      <c r="Z243" s="204">
        <v>0.0</v>
      </c>
      <c r="AA243" s="205" t="s">
        <v>133</v>
      </c>
      <c r="AB243" s="141">
        <v>3.0</v>
      </c>
      <c r="AC243" s="142">
        <v>0.6115393518518518</v>
      </c>
      <c r="AD243" s="206" t="s">
        <v>179</v>
      </c>
      <c r="AE243" s="207" t="s">
        <v>132</v>
      </c>
      <c r="AF243" s="133" t="s">
        <v>133</v>
      </c>
      <c r="AG243" s="207">
        <v>1.2</v>
      </c>
      <c r="AH243" s="449">
        <v>53.36</v>
      </c>
      <c r="AI243" s="146"/>
      <c r="AJ243" s="144"/>
      <c r="AK243" s="147"/>
      <c r="AL243" s="114"/>
      <c r="AM243" s="211"/>
      <c r="AN243" s="132"/>
      <c r="AO243" s="132"/>
      <c r="AP243" s="149"/>
      <c r="AQ243" s="150"/>
      <c r="AR243" s="149"/>
      <c r="AS243" s="132"/>
      <c r="AT243" s="132"/>
      <c r="AU243" s="132"/>
      <c r="AV243" s="132"/>
      <c r="AW243" s="132"/>
      <c r="AX243" s="132"/>
      <c r="AY243" s="132"/>
      <c r="AZ243" s="132"/>
      <c r="BA243" s="132"/>
      <c r="BB243" s="132"/>
      <c r="BC243" s="132"/>
      <c r="BD243" s="132"/>
      <c r="BE243" s="132"/>
      <c r="BF243" s="132"/>
      <c r="BG243" s="132"/>
      <c r="BH243" s="132"/>
      <c r="BI243" s="132"/>
      <c r="BJ243" s="132"/>
      <c r="BK243" s="132"/>
      <c r="BL243" s="132"/>
      <c r="BM243" s="132"/>
      <c r="BN243" s="132"/>
      <c r="BO243" s="132"/>
      <c r="BP243" s="132"/>
    </row>
    <row r="244">
      <c r="A244" s="484" t="b">
        <v>0</v>
      </c>
      <c r="B244" s="215"/>
      <c r="C244" s="216"/>
      <c r="D244" s="217"/>
      <c r="E244" s="218"/>
      <c r="F244" s="219"/>
      <c r="G244" s="219"/>
      <c r="H244" s="219"/>
      <c r="I244" s="219"/>
      <c r="J244" s="219"/>
      <c r="K244" s="217"/>
      <c r="L244" s="217"/>
      <c r="M244" s="217"/>
      <c r="N244" s="520"/>
      <c r="O244" s="221">
        <v>6.0</v>
      </c>
      <c r="P244" s="222">
        <v>1.0</v>
      </c>
      <c r="Q244" s="298">
        <v>6.0</v>
      </c>
      <c r="R244" s="299">
        <v>3.0</v>
      </c>
      <c r="S244" s="225"/>
      <c r="T244" s="226"/>
      <c r="U244" s="227"/>
      <c r="V244" s="228"/>
      <c r="W244" s="229"/>
      <c r="X244" s="229"/>
      <c r="Y244" s="302"/>
      <c r="Z244" s="231"/>
      <c r="AA244" s="232"/>
      <c r="AB244" s="233"/>
      <c r="AC244" s="234"/>
      <c r="AD244" s="235" t="s">
        <v>142</v>
      </c>
      <c r="AE244" s="236"/>
      <c r="AF244" s="237"/>
      <c r="AG244" s="236"/>
      <c r="AH244" s="463"/>
      <c r="AI244" s="390"/>
      <c r="AJ244" s="236"/>
      <c r="AK244" s="391"/>
      <c r="AL244" s="242"/>
      <c r="AM244" s="243"/>
      <c r="AN244" s="219"/>
      <c r="AO244" s="219"/>
      <c r="AP244" s="244"/>
      <c r="AQ244" s="245"/>
      <c r="AR244" s="116"/>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c r="BO244" s="98"/>
      <c r="BP244" s="98"/>
    </row>
    <row r="245">
      <c r="A245" s="485" t="b">
        <v>0</v>
      </c>
      <c r="B245" s="247">
        <v>44610.0</v>
      </c>
      <c r="C245" s="248">
        <v>0.615</v>
      </c>
      <c r="D245" s="249" t="s">
        <v>704</v>
      </c>
      <c r="E245" s="357" t="s">
        <v>16</v>
      </c>
      <c r="F245" s="358" t="s">
        <v>199</v>
      </c>
      <c r="G245" s="251"/>
      <c r="H245" s="251" t="s">
        <v>298</v>
      </c>
      <c r="I245" s="251" t="s">
        <v>375</v>
      </c>
      <c r="J245" s="251" t="s">
        <v>705</v>
      </c>
      <c r="K245" s="249" t="s">
        <v>375</v>
      </c>
      <c r="L245" s="249"/>
      <c r="M245" s="249"/>
      <c r="N245" s="766" t="s">
        <v>1386</v>
      </c>
      <c r="O245" s="348">
        <v>2.0</v>
      </c>
      <c r="P245" s="349">
        <v>6.0</v>
      </c>
      <c r="Q245" s="350">
        <v>7.0</v>
      </c>
      <c r="R245" s="351">
        <v>6.0</v>
      </c>
      <c r="S245" s="352">
        <v>1.0</v>
      </c>
      <c r="T245" s="353">
        <v>0.0</v>
      </c>
      <c r="U245" s="174"/>
      <c r="V245" s="175"/>
      <c r="W245" s="176"/>
      <c r="X245" s="176"/>
      <c r="Y245" s="402">
        <v>0.0</v>
      </c>
      <c r="Z245" s="403">
        <v>0.0</v>
      </c>
      <c r="AA245" s="404" t="s">
        <v>132</v>
      </c>
      <c r="AB245" s="258">
        <v>1.0</v>
      </c>
      <c r="AC245" s="259">
        <v>0.6028935185185185</v>
      </c>
      <c r="AD245" s="260" t="s">
        <v>140</v>
      </c>
      <c r="AE245" s="261" t="s">
        <v>132</v>
      </c>
      <c r="AF245" s="251" t="s">
        <v>166</v>
      </c>
      <c r="AG245" s="261">
        <v>1.81</v>
      </c>
      <c r="AH245" s="464">
        <v>14.99</v>
      </c>
      <c r="AI245" s="263">
        <v>22.0</v>
      </c>
      <c r="AJ245" s="266">
        <v>-0.44</v>
      </c>
      <c r="AK245" s="264">
        <v>-22.0</v>
      </c>
      <c r="AL245" s="187"/>
      <c r="AM245" s="265">
        <f>AK245+AM241</f>
        <v>2038.68</v>
      </c>
      <c r="AN245" s="266">
        <f>if(AM245&gt;AN241,AM245,AN241)</f>
        <v>2067.89</v>
      </c>
      <c r="AO245" s="266">
        <f>AM245-AN245</f>
        <v>-29.21</v>
      </c>
      <c r="AP245" s="267">
        <f>AO245/AN245</f>
        <v>-0.01412550958</v>
      </c>
      <c r="AQ245" s="268">
        <f>AK245/AI245</f>
        <v>-1</v>
      </c>
      <c r="AR245" s="149"/>
      <c r="AS245" s="132"/>
      <c r="AT245" s="132"/>
      <c r="AU245" s="132"/>
      <c r="AV245" s="132"/>
      <c r="AW245" s="132"/>
      <c r="AX245" s="132"/>
      <c r="AY245" s="132"/>
      <c r="AZ245" s="132"/>
      <c r="BA245" s="132"/>
      <c r="BB245" s="132"/>
      <c r="BC245" s="132"/>
      <c r="BD245" s="132"/>
      <c r="BE245" s="132"/>
      <c r="BF245" s="132"/>
      <c r="BG245" s="132"/>
      <c r="BH245" s="132"/>
      <c r="BI245" s="132"/>
      <c r="BJ245" s="132"/>
      <c r="BK245" s="132"/>
      <c r="BL245" s="132"/>
      <c r="BM245" s="132"/>
      <c r="BN245" s="132"/>
      <c r="BO245" s="132"/>
      <c r="BP245" s="132"/>
    </row>
    <row r="246">
      <c r="A246" s="484" t="b">
        <v>0</v>
      </c>
      <c r="B246" s="94"/>
      <c r="C246" s="95"/>
      <c r="D246" s="96"/>
      <c r="E246" s="97"/>
      <c r="F246" s="98"/>
      <c r="G246" s="98"/>
      <c r="H246" s="98" t="str">
        <f>VLOOKUP(H245,VALIDATION!F:G,2,false)</f>
        <v>621372360cf04c247406e052</v>
      </c>
      <c r="I246" s="99">
        <v>3.5</v>
      </c>
      <c r="J246" s="99">
        <v>1.4</v>
      </c>
      <c r="K246" s="96"/>
      <c r="L246" s="96"/>
      <c r="M246" s="96"/>
      <c r="N246" s="518"/>
      <c r="O246" s="303">
        <v>2.0</v>
      </c>
      <c r="P246" s="304">
        <v>6.0</v>
      </c>
      <c r="Q246" s="305">
        <v>7.0</v>
      </c>
      <c r="R246" s="306">
        <v>6.0</v>
      </c>
      <c r="S246" s="307">
        <v>3.0</v>
      </c>
      <c r="T246" s="308">
        <v>0.0</v>
      </c>
      <c r="U246" s="200"/>
      <c r="V246" s="201"/>
      <c r="W246" s="202"/>
      <c r="X246" s="202"/>
      <c r="Y246" s="360">
        <v>0.0</v>
      </c>
      <c r="Z246" s="361">
        <v>0.0</v>
      </c>
      <c r="AA246" s="346" t="s">
        <v>132</v>
      </c>
      <c r="AB246" s="107">
        <v>2.0</v>
      </c>
      <c r="AC246" s="108">
        <v>0.6071064814814815</v>
      </c>
      <c r="AD246" s="273" t="s">
        <v>296</v>
      </c>
      <c r="AE246" s="274" t="s">
        <v>132</v>
      </c>
      <c r="AF246" s="99" t="s">
        <v>166</v>
      </c>
      <c r="AG246" s="274">
        <v>1.21</v>
      </c>
      <c r="AH246" s="411">
        <v>23.8</v>
      </c>
      <c r="AI246" s="112"/>
      <c r="AJ246" s="110"/>
      <c r="AK246" s="113"/>
      <c r="AL246" s="114"/>
      <c r="AM246" s="278"/>
      <c r="AN246" s="98"/>
      <c r="AO246" s="98"/>
      <c r="AP246" s="116"/>
      <c r="AQ246" s="117"/>
      <c r="AR246" s="116"/>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c r="BO246" s="98"/>
      <c r="BP246" s="98"/>
    </row>
    <row r="247">
      <c r="A247" s="485" t="b">
        <v>0</v>
      </c>
      <c r="B247" s="128"/>
      <c r="C247" s="129"/>
      <c r="D247" s="130"/>
      <c r="E247" s="131"/>
      <c r="F247" s="132"/>
      <c r="G247" s="132"/>
      <c r="H247" s="132"/>
      <c r="I247" s="132"/>
      <c r="J247" s="132"/>
      <c r="K247" s="130"/>
      <c r="L247" s="130"/>
      <c r="M247" s="130"/>
      <c r="N247" s="519"/>
      <c r="O247" s="303">
        <v>2.0</v>
      </c>
      <c r="P247" s="304">
        <v>6.0</v>
      </c>
      <c r="Q247" s="305">
        <v>7.0</v>
      </c>
      <c r="R247" s="306">
        <v>6.0</v>
      </c>
      <c r="S247" s="296">
        <v>4.0</v>
      </c>
      <c r="T247" s="308">
        <v>0.0</v>
      </c>
      <c r="U247" s="200"/>
      <c r="V247" s="201"/>
      <c r="W247" s="202"/>
      <c r="X247" s="202"/>
      <c r="Y247" s="206">
        <v>0.0</v>
      </c>
      <c r="Z247" s="204">
        <v>0.0</v>
      </c>
      <c r="AA247" s="205" t="s">
        <v>133</v>
      </c>
      <c r="AB247" s="141">
        <v>3.0</v>
      </c>
      <c r="AC247" s="481">
        <v>0.6119675925925926</v>
      </c>
      <c r="AD247" s="206" t="s">
        <v>296</v>
      </c>
      <c r="AE247" s="207" t="s">
        <v>132</v>
      </c>
      <c r="AF247" s="133" t="s">
        <v>166</v>
      </c>
      <c r="AG247" s="207">
        <v>1.03</v>
      </c>
      <c r="AH247" s="449">
        <v>66.66</v>
      </c>
      <c r="AI247" s="146"/>
      <c r="AJ247" s="144"/>
      <c r="AK247" s="147"/>
      <c r="AL247" s="114"/>
      <c r="AM247" s="211"/>
      <c r="AN247" s="132"/>
      <c r="AO247" s="132"/>
      <c r="AP247" s="149"/>
      <c r="AQ247" s="150"/>
      <c r="AR247" s="149"/>
      <c r="AS247" s="132"/>
      <c r="AT247" s="132"/>
      <c r="AU247" s="132"/>
      <c r="AV247" s="132"/>
      <c r="AW247" s="132"/>
      <c r="AX247" s="132"/>
      <c r="AY247" s="132"/>
      <c r="AZ247" s="132"/>
      <c r="BA247" s="132"/>
      <c r="BB247" s="132"/>
      <c r="BC247" s="132"/>
      <c r="BD247" s="132"/>
      <c r="BE247" s="132"/>
      <c r="BF247" s="132"/>
      <c r="BG247" s="132"/>
      <c r="BH247" s="132"/>
      <c r="BI247" s="132"/>
      <c r="BJ247" s="132"/>
      <c r="BK247" s="132"/>
      <c r="BL247" s="132"/>
      <c r="BM247" s="132"/>
      <c r="BN247" s="132"/>
      <c r="BO247" s="132"/>
      <c r="BP247" s="132"/>
    </row>
    <row r="248">
      <c r="A248" s="484" t="b">
        <v>0</v>
      </c>
      <c r="B248" s="215"/>
      <c r="C248" s="216"/>
      <c r="D248" s="217"/>
      <c r="E248" s="218"/>
      <c r="F248" s="219"/>
      <c r="G248" s="219"/>
      <c r="H248" s="219"/>
      <c r="I248" s="219"/>
      <c r="J248" s="219"/>
      <c r="K248" s="217"/>
      <c r="L248" s="217"/>
      <c r="M248" s="217"/>
      <c r="N248" s="520"/>
      <c r="O248" s="221">
        <v>2.0</v>
      </c>
      <c r="P248" s="222">
        <v>6.0</v>
      </c>
      <c r="Q248" s="298">
        <v>7.0</v>
      </c>
      <c r="R248" s="299">
        <v>6.0</v>
      </c>
      <c r="S248" s="300">
        <v>6.0</v>
      </c>
      <c r="T248" s="301">
        <v>0.0</v>
      </c>
      <c r="U248" s="227"/>
      <c r="V248" s="228"/>
      <c r="W248" s="229"/>
      <c r="X248" s="229"/>
      <c r="Y248" s="302"/>
      <c r="Z248" s="231"/>
      <c r="AA248" s="232"/>
      <c r="AB248" s="233"/>
      <c r="AC248" s="234"/>
      <c r="AD248" s="235" t="s">
        <v>142</v>
      </c>
      <c r="AE248" s="236"/>
      <c r="AF248" s="237"/>
      <c r="AG248" s="236"/>
      <c r="AH248" s="463"/>
      <c r="AI248" s="390"/>
      <c r="AJ248" s="236"/>
      <c r="AK248" s="391"/>
      <c r="AL248" s="242"/>
      <c r="AM248" s="243"/>
      <c r="AN248" s="219"/>
      <c r="AO248" s="219"/>
      <c r="AP248" s="244"/>
      <c r="AQ248" s="245"/>
      <c r="AR248" s="116"/>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c r="BO248" s="98"/>
      <c r="BP248" s="98"/>
    </row>
    <row r="249">
      <c r="A249" s="485" t="b">
        <v>0</v>
      </c>
      <c r="B249" s="247">
        <v>44610.0</v>
      </c>
      <c r="C249" s="248">
        <v>0.8230208333333333</v>
      </c>
      <c r="D249" s="249" t="s">
        <v>1387</v>
      </c>
      <c r="E249" s="357" t="s">
        <v>16</v>
      </c>
      <c r="F249" s="358" t="s">
        <v>199</v>
      </c>
      <c r="G249" s="251" t="s">
        <v>36</v>
      </c>
      <c r="H249" s="251" t="s">
        <v>293</v>
      </c>
      <c r="I249" s="251" t="s">
        <v>1129</v>
      </c>
      <c r="J249" s="251" t="s">
        <v>428</v>
      </c>
      <c r="K249" s="249" t="s">
        <v>428</v>
      </c>
      <c r="L249" s="249"/>
      <c r="M249" s="249"/>
      <c r="N249" s="752"/>
      <c r="O249" s="254">
        <v>4.0</v>
      </c>
      <c r="P249" s="255">
        <v>6.0</v>
      </c>
      <c r="Q249" s="284">
        <v>0.0</v>
      </c>
      <c r="R249" s="285">
        <v>0.0</v>
      </c>
      <c r="S249" s="292"/>
      <c r="T249" s="293"/>
      <c r="U249" s="174"/>
      <c r="V249" s="175"/>
      <c r="W249" s="176"/>
      <c r="X249" s="176"/>
      <c r="Y249" s="260">
        <v>0.0</v>
      </c>
      <c r="Z249" s="256">
        <v>0.0</v>
      </c>
      <c r="AA249" s="257" t="s">
        <v>132</v>
      </c>
      <c r="AB249" s="258">
        <v>1.0</v>
      </c>
      <c r="AC249" s="259">
        <v>0.7826967592592593</v>
      </c>
      <c r="AD249" s="260" t="s">
        <v>140</v>
      </c>
      <c r="AE249" s="261" t="s">
        <v>132</v>
      </c>
      <c r="AF249" s="251" t="s">
        <v>133</v>
      </c>
      <c r="AG249" s="261">
        <v>1.83</v>
      </c>
      <c r="AH249" s="464">
        <v>15.0</v>
      </c>
      <c r="AI249" s="263">
        <v>15.0</v>
      </c>
      <c r="AJ249" s="261">
        <v>0.0</v>
      </c>
      <c r="AK249" s="264">
        <v>-15.0</v>
      </c>
      <c r="AL249" s="187"/>
      <c r="AM249" s="265">
        <f>AK249+AM245</f>
        <v>2023.68</v>
      </c>
      <c r="AN249" s="266">
        <f>if(AM249&gt;AN245,AM249,AN245)</f>
        <v>2067.89</v>
      </c>
      <c r="AO249" s="266">
        <f>AM249-AN249</f>
        <v>-44.21</v>
      </c>
      <c r="AP249" s="267">
        <f>AO249/AN249</f>
        <v>-0.02137928033</v>
      </c>
      <c r="AQ249" s="268">
        <f>AK249/AI249</f>
        <v>-1</v>
      </c>
      <c r="AR249" s="149"/>
      <c r="AS249" s="132"/>
      <c r="AT249" s="132"/>
      <c r="AU249" s="132"/>
      <c r="AV249" s="132"/>
      <c r="AW249" s="132"/>
      <c r="AX249" s="132"/>
      <c r="AY249" s="132"/>
      <c r="AZ249" s="132"/>
      <c r="BA249" s="132"/>
      <c r="BB249" s="132"/>
      <c r="BC249" s="132"/>
      <c r="BD249" s="132"/>
      <c r="BE249" s="132"/>
      <c r="BF249" s="132"/>
      <c r="BG249" s="132"/>
      <c r="BH249" s="132"/>
      <c r="BI249" s="132"/>
      <c r="BJ249" s="132"/>
      <c r="BK249" s="132"/>
      <c r="BL249" s="132"/>
      <c r="BM249" s="132"/>
      <c r="BN249" s="132"/>
      <c r="BO249" s="132"/>
      <c r="BP249" s="132"/>
    </row>
    <row r="250">
      <c r="A250" s="484" t="b">
        <v>0</v>
      </c>
      <c r="B250" s="94"/>
      <c r="C250" s="95"/>
      <c r="D250" s="96"/>
      <c r="E250" s="97"/>
      <c r="F250" s="98"/>
      <c r="G250" s="98"/>
      <c r="H250" s="98" t="str">
        <f>VLOOKUP(H249,VALIDATION!F:G,2,false)</f>
        <v>6207de9d491a9e6912ca5530</v>
      </c>
      <c r="I250" s="99">
        <v>1.15</v>
      </c>
      <c r="J250" s="99">
        <v>7.0</v>
      </c>
      <c r="K250" s="96"/>
      <c r="L250" s="96"/>
      <c r="M250" s="96"/>
      <c r="N250" s="518"/>
      <c r="O250" s="168">
        <v>4.0</v>
      </c>
      <c r="P250" s="169">
        <v>6.0</v>
      </c>
      <c r="Q250" s="294">
        <v>4.0</v>
      </c>
      <c r="R250" s="295">
        <v>6.0</v>
      </c>
      <c r="S250" s="296"/>
      <c r="T250" s="297"/>
      <c r="U250" s="200"/>
      <c r="V250" s="201"/>
      <c r="W250" s="202"/>
      <c r="X250" s="202"/>
      <c r="Y250" s="273"/>
      <c r="Z250" s="271"/>
      <c r="AA250" s="272"/>
      <c r="AB250" s="281"/>
      <c r="AC250" s="282"/>
      <c r="AD250" s="273" t="s">
        <v>142</v>
      </c>
      <c r="AE250" s="274"/>
      <c r="AF250" s="99"/>
      <c r="AG250" s="274"/>
      <c r="AH250" s="411"/>
      <c r="AI250" s="112"/>
      <c r="AJ250" s="110"/>
      <c r="AK250" s="113"/>
      <c r="AL250" s="114"/>
      <c r="AM250" s="278"/>
      <c r="AN250" s="98"/>
      <c r="AO250" s="98"/>
      <c r="AP250" s="116"/>
      <c r="AQ250" s="117"/>
      <c r="AR250" s="116"/>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c r="BO250" s="98"/>
      <c r="BP250" s="98"/>
    </row>
    <row r="251">
      <c r="A251" s="616" t="b">
        <v>0</v>
      </c>
      <c r="B251" s="247">
        <v>44612.0</v>
      </c>
      <c r="C251" s="248">
        <v>0.5392824074074074</v>
      </c>
      <c r="D251" s="249" t="s">
        <v>1388</v>
      </c>
      <c r="E251" s="357" t="s">
        <v>16</v>
      </c>
      <c r="F251" s="358" t="s">
        <v>199</v>
      </c>
      <c r="G251" s="251" t="s">
        <v>38</v>
      </c>
      <c r="H251" s="251" t="s">
        <v>711</v>
      </c>
      <c r="I251" s="251" t="s">
        <v>902</v>
      </c>
      <c r="J251" s="251" t="s">
        <v>1093</v>
      </c>
      <c r="K251" s="252" t="s">
        <v>1093</v>
      </c>
      <c r="L251" s="252"/>
      <c r="M251" s="252"/>
      <c r="N251" s="759"/>
      <c r="O251" s="254">
        <v>2.0</v>
      </c>
      <c r="P251" s="255">
        <v>4.0</v>
      </c>
      <c r="Q251" s="170"/>
      <c r="R251" s="171"/>
      <c r="S251" s="172"/>
      <c r="T251" s="173"/>
      <c r="U251" s="174"/>
      <c r="V251" s="175"/>
      <c r="W251" s="176"/>
      <c r="X251" s="176"/>
      <c r="Y251" s="260">
        <v>0.0</v>
      </c>
      <c r="Z251" s="256">
        <v>0.0</v>
      </c>
      <c r="AA251" s="257" t="s">
        <v>133</v>
      </c>
      <c r="AB251" s="258">
        <v>1.0</v>
      </c>
      <c r="AC251" s="259">
        <v>0.4934722222222222</v>
      </c>
      <c r="AD251" s="260" t="s">
        <v>140</v>
      </c>
      <c r="AE251" s="261" t="s">
        <v>133</v>
      </c>
      <c r="AF251" s="251" t="s">
        <v>166</v>
      </c>
      <c r="AG251" s="261">
        <v>1.27</v>
      </c>
      <c r="AH251" s="464">
        <v>18.51</v>
      </c>
      <c r="AI251" s="263">
        <v>7.5</v>
      </c>
      <c r="AJ251" s="261">
        <v>0.0</v>
      </c>
      <c r="AK251" s="264">
        <v>-0.68</v>
      </c>
      <c r="AL251" s="187"/>
      <c r="AM251" s="265">
        <f>AK251+AM249</f>
        <v>2023</v>
      </c>
      <c r="AN251" s="266">
        <f>if(AM251&gt;AN249,AM251,AN249)</f>
        <v>2067.89</v>
      </c>
      <c r="AO251" s="266">
        <f>AM251-AN251</f>
        <v>-44.89</v>
      </c>
      <c r="AP251" s="267">
        <f>AO251/AN251</f>
        <v>-0.02170811794</v>
      </c>
      <c r="AQ251" s="268">
        <f>AK251/AI251</f>
        <v>-0.09066666667</v>
      </c>
      <c r="AR251" s="149"/>
      <c r="AS251" s="132"/>
      <c r="AT251" s="132"/>
      <c r="AU251" s="132"/>
      <c r="AV251" s="132"/>
      <c r="AW251" s="132"/>
      <c r="AX251" s="132"/>
      <c r="AY251" s="132"/>
      <c r="AZ251" s="132"/>
      <c r="BA251" s="132"/>
      <c r="BB251" s="132"/>
      <c r="BC251" s="132"/>
      <c r="BD251" s="132"/>
      <c r="BE251" s="132"/>
      <c r="BF251" s="132"/>
      <c r="BG251" s="132"/>
      <c r="BH251" s="132"/>
      <c r="BI251" s="132"/>
      <c r="BJ251" s="132"/>
      <c r="BK251" s="132"/>
      <c r="BL251" s="132"/>
      <c r="BM251" s="132"/>
      <c r="BN251" s="132"/>
      <c r="BO251" s="132"/>
      <c r="BP251" s="132"/>
    </row>
    <row r="252">
      <c r="A252" s="614" t="b">
        <v>0</v>
      </c>
      <c r="B252" s="94"/>
      <c r="C252" s="95"/>
      <c r="D252" s="100">
        <v>5739.89</v>
      </c>
      <c r="E252" s="97"/>
      <c r="F252" s="98"/>
      <c r="G252" s="98"/>
      <c r="H252" s="98" t="str">
        <f>VLOOKUP(H251,VALIDATION!F:G,2,false)</f>
        <v>6207de57491a9e6912ca551e</v>
      </c>
      <c r="I252" s="99">
        <v>2.2</v>
      </c>
      <c r="J252" s="99">
        <v>1.8</v>
      </c>
      <c r="K252" s="96"/>
      <c r="L252" s="96"/>
      <c r="M252" s="96"/>
      <c r="N252" s="518"/>
      <c r="O252" s="168">
        <v>2.0</v>
      </c>
      <c r="P252" s="169">
        <v>5.0</v>
      </c>
      <c r="Q252" s="196"/>
      <c r="R252" s="197"/>
      <c r="S252" s="198"/>
      <c r="T252" s="199"/>
      <c r="U252" s="200"/>
      <c r="V252" s="201"/>
      <c r="W252" s="202"/>
      <c r="X252" s="202"/>
      <c r="Y252" s="273">
        <v>40.0</v>
      </c>
      <c r="Z252" s="271">
        <v>0.0</v>
      </c>
      <c r="AA252" s="272" t="s">
        <v>132</v>
      </c>
      <c r="AB252" s="107">
        <v>2.0</v>
      </c>
      <c r="AC252" s="108">
        <v>0.49787037037037035</v>
      </c>
      <c r="AD252" s="273" t="s">
        <v>296</v>
      </c>
      <c r="AE252" s="274" t="s">
        <v>133</v>
      </c>
      <c r="AF252" s="99" t="s">
        <v>166</v>
      </c>
      <c r="AG252" s="274">
        <v>1.27</v>
      </c>
      <c r="AH252" s="411">
        <v>9.25</v>
      </c>
      <c r="AI252" s="112"/>
      <c r="AJ252" s="110"/>
      <c r="AK252" s="113"/>
      <c r="AL252" s="114"/>
      <c r="AM252" s="278"/>
      <c r="AN252" s="98"/>
      <c r="AO252" s="98"/>
      <c r="AP252" s="116"/>
      <c r="AQ252" s="117"/>
      <c r="AR252" s="116"/>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c r="BO252" s="98"/>
      <c r="BP252" s="98"/>
    </row>
    <row r="253">
      <c r="A253" s="616" t="b">
        <v>0</v>
      </c>
      <c r="B253" s="128"/>
      <c r="C253" s="129"/>
      <c r="D253" s="130"/>
      <c r="E253" s="131"/>
      <c r="F253" s="132"/>
      <c r="G253" s="132"/>
      <c r="H253" s="132"/>
      <c r="I253" s="133">
        <v>8960879.0</v>
      </c>
      <c r="J253" s="133">
        <v>8173434.0</v>
      </c>
      <c r="K253" s="130"/>
      <c r="L253" s="130"/>
      <c r="M253" s="130"/>
      <c r="N253" s="519"/>
      <c r="O253" s="168">
        <v>3.0</v>
      </c>
      <c r="P253" s="169">
        <v>6.0</v>
      </c>
      <c r="Q253" s="294">
        <v>0.0</v>
      </c>
      <c r="R253" s="295">
        <v>0.0</v>
      </c>
      <c r="S253" s="198"/>
      <c r="T253" s="199"/>
      <c r="U253" s="200"/>
      <c r="V253" s="201"/>
      <c r="W253" s="202"/>
      <c r="X253" s="202"/>
      <c r="Y253" s="206">
        <v>0.0</v>
      </c>
      <c r="Z253" s="204">
        <v>0.0</v>
      </c>
      <c r="AA253" s="205" t="s">
        <v>132</v>
      </c>
      <c r="AB253" s="141">
        <v>3.0</v>
      </c>
      <c r="AC253" s="142">
        <v>0.501087962962963</v>
      </c>
      <c r="AD253" s="206" t="s">
        <v>179</v>
      </c>
      <c r="AE253" s="207" t="s">
        <v>133</v>
      </c>
      <c r="AF253" s="133" t="s">
        <v>133</v>
      </c>
      <c r="AG253" s="207">
        <v>1.24</v>
      </c>
      <c r="AH253" s="449">
        <v>28.44</v>
      </c>
      <c r="AI253" s="146"/>
      <c r="AJ253" s="144"/>
      <c r="AK253" s="210"/>
      <c r="AL253" s="114"/>
      <c r="AM253" s="211"/>
      <c r="AN253" s="132"/>
      <c r="AO253" s="132"/>
      <c r="AP253" s="149"/>
      <c r="AQ253" s="150"/>
      <c r="AR253" s="149"/>
      <c r="AS253" s="132"/>
      <c r="AT253" s="132"/>
      <c r="AU253" s="132"/>
      <c r="AV253" s="132"/>
      <c r="AW253" s="132"/>
      <c r="AX253" s="132"/>
      <c r="AY253" s="132"/>
      <c r="AZ253" s="132"/>
      <c r="BA253" s="132"/>
      <c r="BB253" s="132"/>
      <c r="BC253" s="132"/>
      <c r="BD253" s="132"/>
      <c r="BE253" s="132"/>
      <c r="BF253" s="132"/>
      <c r="BG253" s="132"/>
      <c r="BH253" s="132"/>
      <c r="BI253" s="132"/>
      <c r="BJ253" s="132"/>
      <c r="BK253" s="132"/>
      <c r="BL253" s="132"/>
      <c r="BM253" s="132"/>
      <c r="BN253" s="132"/>
      <c r="BO253" s="132"/>
      <c r="BP253" s="132"/>
    </row>
    <row r="254">
      <c r="A254" s="614" t="b">
        <v>0</v>
      </c>
      <c r="B254" s="513"/>
      <c r="C254" s="216"/>
      <c r="D254" s="558"/>
      <c r="E254" s="218"/>
      <c r="F254" s="219"/>
      <c r="G254" s="219"/>
      <c r="H254" s="219"/>
      <c r="I254" s="237"/>
      <c r="J254" s="237"/>
      <c r="K254" s="217"/>
      <c r="L254" s="217"/>
      <c r="M254" s="217"/>
      <c r="N254" s="520"/>
      <c r="O254" s="221">
        <v>3.0</v>
      </c>
      <c r="P254" s="222">
        <v>6.0</v>
      </c>
      <c r="Q254" s="340">
        <v>6.0</v>
      </c>
      <c r="R254" s="341">
        <v>7.0</v>
      </c>
      <c r="S254" s="225"/>
      <c r="T254" s="226"/>
      <c r="U254" s="227"/>
      <c r="V254" s="228"/>
      <c r="W254" s="229"/>
      <c r="X254" s="229"/>
      <c r="Y254" s="235"/>
      <c r="Z254" s="482"/>
      <c r="AA254" s="479"/>
      <c r="AB254" s="389"/>
      <c r="AC254" s="507"/>
      <c r="AD254" s="235" t="s">
        <v>142</v>
      </c>
      <c r="AE254" s="240"/>
      <c r="AF254" s="237"/>
      <c r="AG254" s="240"/>
      <c r="AH254" s="488"/>
      <c r="AI254" s="390"/>
      <c r="AJ254" s="240"/>
      <c r="AK254" s="241"/>
      <c r="AL254" s="242"/>
      <c r="AM254" s="243"/>
      <c r="AN254" s="417"/>
      <c r="AO254" s="219"/>
      <c r="AP254" s="244"/>
      <c r="AQ254" s="245"/>
      <c r="AR254" s="116"/>
      <c r="AS254" s="98"/>
      <c r="AT254" s="98"/>
      <c r="AU254" s="98"/>
      <c r="AV254" s="98"/>
      <c r="AW254" s="98"/>
      <c r="AX254" s="98"/>
      <c r="AY254" s="98"/>
      <c r="AZ254" s="98"/>
      <c r="BA254" s="98"/>
      <c r="BB254" s="98"/>
      <c r="BC254" s="98"/>
      <c r="BD254" s="98"/>
      <c r="BE254" s="98"/>
      <c r="BF254" s="98"/>
      <c r="BG254" s="98"/>
      <c r="BH254" s="98"/>
      <c r="BI254" s="98"/>
      <c r="BJ254" s="98"/>
      <c r="BK254" s="98"/>
      <c r="BL254" s="98"/>
      <c r="BM254" s="98"/>
      <c r="BN254" s="98"/>
      <c r="BO254" s="98"/>
      <c r="BP254" s="98"/>
    </row>
    <row r="255">
      <c r="A255" s="485" t="b">
        <v>0</v>
      </c>
      <c r="B255" s="247">
        <v>44612.0</v>
      </c>
      <c r="C255" s="248">
        <v>0.5392824074074074</v>
      </c>
      <c r="D255" s="249" t="s">
        <v>1388</v>
      </c>
      <c r="E255" s="357" t="s">
        <v>16</v>
      </c>
      <c r="F255" s="358" t="s">
        <v>199</v>
      </c>
      <c r="G255" s="251" t="s">
        <v>28</v>
      </c>
      <c r="H255" s="251" t="s">
        <v>711</v>
      </c>
      <c r="I255" s="251" t="s">
        <v>902</v>
      </c>
      <c r="J255" s="251" t="s">
        <v>1093</v>
      </c>
      <c r="K255" s="252" t="s">
        <v>1093</v>
      </c>
      <c r="L255" s="252"/>
      <c r="M255" s="252"/>
      <c r="N255" s="759"/>
      <c r="O255" s="254">
        <v>3.0</v>
      </c>
      <c r="P255" s="255">
        <v>6.0</v>
      </c>
      <c r="Q255" s="284">
        <v>1.0</v>
      </c>
      <c r="R255" s="285">
        <v>0.0</v>
      </c>
      <c r="S255" s="172"/>
      <c r="T255" s="173"/>
      <c r="U255" s="174"/>
      <c r="V255" s="175"/>
      <c r="W255" s="176"/>
      <c r="X255" s="176"/>
      <c r="Y255" s="260">
        <v>0.0</v>
      </c>
      <c r="Z255" s="256">
        <v>0.0</v>
      </c>
      <c r="AA255" s="257" t="s">
        <v>133</v>
      </c>
      <c r="AB255" s="258">
        <v>1.0</v>
      </c>
      <c r="AC255" s="259">
        <v>0.502962962962963</v>
      </c>
      <c r="AD255" s="260" t="s">
        <v>140</v>
      </c>
      <c r="AE255" s="261" t="s">
        <v>133</v>
      </c>
      <c r="AF255" s="251" t="s">
        <v>166</v>
      </c>
      <c r="AG255" s="261">
        <v>1.31</v>
      </c>
      <c r="AH255" s="464">
        <v>24.19</v>
      </c>
      <c r="AI255" s="263">
        <v>7.5</v>
      </c>
      <c r="AJ255" s="261">
        <v>0.0</v>
      </c>
      <c r="AK255" s="264">
        <v>-0.5599999999999987</v>
      </c>
      <c r="AL255" s="114"/>
      <c r="AM255" s="265">
        <f>AK255+AM251</f>
        <v>2022.44</v>
      </c>
      <c r="AN255" s="266">
        <f>if(AM255&gt;AN251,AM255,AN251)</f>
        <v>2067.89</v>
      </c>
      <c r="AO255" s="266">
        <f>AM255-AN255</f>
        <v>-45.45</v>
      </c>
      <c r="AP255" s="267">
        <f>AO255/AN255</f>
        <v>-0.02197892538</v>
      </c>
      <c r="AQ255" s="268">
        <f>AK255/AI255</f>
        <v>-0.07466666667</v>
      </c>
      <c r="AR255" s="149"/>
      <c r="AS255" s="132"/>
      <c r="AT255" s="132"/>
      <c r="AU255" s="132"/>
      <c r="AV255" s="132"/>
      <c r="AW255" s="132"/>
      <c r="AX255" s="132"/>
      <c r="AY255" s="132"/>
      <c r="AZ255" s="132"/>
      <c r="BA255" s="132"/>
      <c r="BB255" s="132"/>
      <c r="BC255" s="132"/>
      <c r="BD255" s="132"/>
      <c r="BE255" s="132"/>
      <c r="BF255" s="132"/>
      <c r="BG255" s="132"/>
      <c r="BH255" s="132"/>
      <c r="BI255" s="132"/>
      <c r="BJ255" s="132"/>
      <c r="BK255" s="132"/>
      <c r="BL255" s="132"/>
      <c r="BM255" s="132"/>
      <c r="BN255" s="132"/>
      <c r="BO255" s="132"/>
      <c r="BP255" s="132"/>
    </row>
    <row r="256">
      <c r="A256" s="484" t="b">
        <v>0</v>
      </c>
      <c r="B256" s="94"/>
      <c r="C256" s="95"/>
      <c r="D256" s="100">
        <v>5739.89</v>
      </c>
      <c r="E256" s="97"/>
      <c r="F256" s="98"/>
      <c r="G256" s="98"/>
      <c r="H256" s="98" t="str">
        <f>VLOOKUP(H255,VALIDATION!F:G,2,false)</f>
        <v>6207de57491a9e6912ca551e</v>
      </c>
      <c r="I256" s="99">
        <v>2.2</v>
      </c>
      <c r="J256" s="99">
        <v>1.8</v>
      </c>
      <c r="K256" s="96"/>
      <c r="L256" s="96"/>
      <c r="M256" s="96"/>
      <c r="N256" s="518"/>
      <c r="O256" s="168">
        <v>3.0</v>
      </c>
      <c r="P256" s="169">
        <v>6.0</v>
      </c>
      <c r="Q256" s="294">
        <v>1.0</v>
      </c>
      <c r="R256" s="295">
        <v>1.0</v>
      </c>
      <c r="S256" s="198"/>
      <c r="T256" s="199"/>
      <c r="U256" s="200"/>
      <c r="V256" s="201"/>
      <c r="W256" s="202"/>
      <c r="X256" s="202"/>
      <c r="Y256" s="273">
        <v>0.0</v>
      </c>
      <c r="Z256" s="271">
        <v>0.0</v>
      </c>
      <c r="AA256" s="272" t="s">
        <v>132</v>
      </c>
      <c r="AB256" s="107">
        <v>2.0</v>
      </c>
      <c r="AC256" s="108">
        <v>0.5061111111111111</v>
      </c>
      <c r="AD256" s="273" t="s">
        <v>179</v>
      </c>
      <c r="AE256" s="274" t="s">
        <v>133</v>
      </c>
      <c r="AF256" s="99" t="s">
        <v>133</v>
      </c>
      <c r="AG256" s="274">
        <v>1.28</v>
      </c>
      <c r="AH256" s="411">
        <v>24.75</v>
      </c>
      <c r="AI256" s="112"/>
      <c r="AJ256" s="110"/>
      <c r="AK256" s="113"/>
      <c r="AL256" s="114"/>
      <c r="AM256" s="278"/>
      <c r="AN256" s="396"/>
      <c r="AO256" s="98"/>
      <c r="AP256" s="116"/>
      <c r="AQ256" s="117"/>
      <c r="AR256" s="116"/>
      <c r="AS256" s="98"/>
      <c r="AT256" s="98"/>
      <c r="AU256" s="98"/>
      <c r="AV256" s="98"/>
      <c r="AW256" s="98"/>
      <c r="AX256" s="98"/>
      <c r="AY256" s="98"/>
      <c r="AZ256" s="98"/>
      <c r="BA256" s="98"/>
      <c r="BB256" s="98"/>
      <c r="BC256" s="98"/>
      <c r="BD256" s="98"/>
      <c r="BE256" s="98"/>
      <c r="BF256" s="98"/>
      <c r="BG256" s="98"/>
      <c r="BH256" s="98"/>
      <c r="BI256" s="98"/>
      <c r="BJ256" s="98"/>
      <c r="BK256" s="98"/>
      <c r="BL256" s="98"/>
      <c r="BM256" s="98"/>
      <c r="BN256" s="98"/>
      <c r="BO256" s="98"/>
      <c r="BP256" s="98"/>
    </row>
    <row r="257">
      <c r="A257" s="485" t="b">
        <v>0</v>
      </c>
      <c r="B257" s="313"/>
      <c r="C257" s="314"/>
      <c r="D257" s="315"/>
      <c r="E257" s="316"/>
      <c r="F257" s="317"/>
      <c r="G257" s="317"/>
      <c r="H257" s="317"/>
      <c r="I257" s="328">
        <v>8960879.0</v>
      </c>
      <c r="J257" s="328">
        <v>8173434.0</v>
      </c>
      <c r="K257" s="315"/>
      <c r="L257" s="315"/>
      <c r="M257" s="315"/>
      <c r="N257" s="762"/>
      <c r="O257" s="221">
        <v>3.0</v>
      </c>
      <c r="P257" s="222">
        <v>6.0</v>
      </c>
      <c r="Q257" s="340">
        <v>6.0</v>
      </c>
      <c r="R257" s="341">
        <v>7.0</v>
      </c>
      <c r="S257" s="225"/>
      <c r="T257" s="226"/>
      <c r="U257" s="227"/>
      <c r="V257" s="228"/>
      <c r="W257" s="229"/>
      <c r="X257" s="229"/>
      <c r="Y257" s="322"/>
      <c r="Z257" s="493"/>
      <c r="AA257" s="418"/>
      <c r="AB257" s="325"/>
      <c r="AC257" s="510"/>
      <c r="AD257" s="322" t="s">
        <v>142</v>
      </c>
      <c r="AE257" s="331"/>
      <c r="AF257" s="328"/>
      <c r="AG257" s="331"/>
      <c r="AH257" s="490"/>
      <c r="AI257" s="384"/>
      <c r="AJ257" s="327"/>
      <c r="AK257" s="385"/>
      <c r="AL257" s="114"/>
      <c r="AM257" s="211"/>
      <c r="AN257" s="395"/>
      <c r="AO257" s="132"/>
      <c r="AP257" s="149"/>
      <c r="AQ257" s="150"/>
      <c r="AR257" s="149"/>
      <c r="AS257" s="132"/>
      <c r="AT257" s="132"/>
      <c r="AU257" s="132"/>
      <c r="AV257" s="132"/>
      <c r="AW257" s="132"/>
      <c r="AX257" s="132"/>
      <c r="AY257" s="132"/>
      <c r="AZ257" s="132"/>
      <c r="BA257" s="132"/>
      <c r="BB257" s="132"/>
      <c r="BC257" s="132"/>
      <c r="BD257" s="132"/>
      <c r="BE257" s="132"/>
      <c r="BF257" s="132"/>
      <c r="BG257" s="132"/>
      <c r="BH257" s="132"/>
      <c r="BI257" s="132"/>
      <c r="BJ257" s="132"/>
      <c r="BK257" s="132"/>
      <c r="BL257" s="132"/>
      <c r="BM257" s="132"/>
      <c r="BN257" s="132"/>
      <c r="BO257" s="132"/>
      <c r="BP257" s="132"/>
    </row>
    <row r="258">
      <c r="A258" s="484" t="b">
        <v>0</v>
      </c>
      <c r="B258" s="161">
        <v>44612.0</v>
      </c>
      <c r="C258" s="162">
        <v>0.5392824074074074</v>
      </c>
      <c r="D258" s="163" t="s">
        <v>1388</v>
      </c>
      <c r="E258" s="387" t="s">
        <v>16</v>
      </c>
      <c r="F258" s="379" t="s">
        <v>199</v>
      </c>
      <c r="G258" s="409"/>
      <c r="H258" s="165" t="s">
        <v>711</v>
      </c>
      <c r="I258" s="165" t="s">
        <v>902</v>
      </c>
      <c r="J258" s="165" t="s">
        <v>1093</v>
      </c>
      <c r="K258" s="166" t="s">
        <v>1093</v>
      </c>
      <c r="L258" s="166"/>
      <c r="M258" s="166"/>
      <c r="N258" s="764"/>
      <c r="O258" s="254">
        <v>3.0</v>
      </c>
      <c r="P258" s="255">
        <v>6.0</v>
      </c>
      <c r="Q258" s="284">
        <v>3.0</v>
      </c>
      <c r="R258" s="285">
        <v>2.0</v>
      </c>
      <c r="S258" s="172"/>
      <c r="T258" s="173"/>
      <c r="U258" s="174"/>
      <c r="V258" s="175"/>
      <c r="W258" s="176"/>
      <c r="X258" s="176"/>
      <c r="Y258" s="182">
        <v>0.0</v>
      </c>
      <c r="Z258" s="178">
        <v>0.0</v>
      </c>
      <c r="AA258" s="179" t="s">
        <v>133</v>
      </c>
      <c r="AB258" s="180">
        <v>1.0</v>
      </c>
      <c r="AC258" s="181">
        <v>0.5136111111111111</v>
      </c>
      <c r="AD258" s="182" t="s">
        <v>140</v>
      </c>
      <c r="AE258" s="183" t="s">
        <v>133</v>
      </c>
      <c r="AF258" s="165" t="s">
        <v>166</v>
      </c>
      <c r="AG258" s="183">
        <v>1.4</v>
      </c>
      <c r="AH258" s="446">
        <v>18.75</v>
      </c>
      <c r="AI258" s="185">
        <v>7.5</v>
      </c>
      <c r="AJ258" s="183">
        <v>0.0</v>
      </c>
      <c r="AK258" s="787">
        <v>-1.1400000000000006</v>
      </c>
      <c r="AL258" s="114"/>
      <c r="AM258" s="188">
        <f>AK258+AM255</f>
        <v>2021.3</v>
      </c>
      <c r="AN258" s="189">
        <f>if(AM258&gt;AN255,AM258,AN255)</f>
        <v>2067.89</v>
      </c>
      <c r="AO258" s="189">
        <f>AM258-AN258</f>
        <v>-46.59</v>
      </c>
      <c r="AP258" s="190">
        <f>AO258/AN258</f>
        <v>-0.02253021196</v>
      </c>
      <c r="AQ258" s="191">
        <f>AK258/AI258</f>
        <v>-0.152</v>
      </c>
      <c r="AR258" s="116"/>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c r="BO258" s="98"/>
      <c r="BP258" s="98"/>
    </row>
    <row r="259">
      <c r="A259" s="485" t="b">
        <v>0</v>
      </c>
      <c r="B259" s="128"/>
      <c r="C259" s="129"/>
      <c r="D259" s="134">
        <v>5739.89</v>
      </c>
      <c r="E259" s="131"/>
      <c r="F259" s="132"/>
      <c r="G259" s="132"/>
      <c r="H259" s="132" t="str">
        <f>VLOOKUP(H258,VALIDATION!F:G,2,false)</f>
        <v>6207de57491a9e6912ca551e</v>
      </c>
      <c r="I259" s="133">
        <v>2.2</v>
      </c>
      <c r="J259" s="133">
        <v>1.8</v>
      </c>
      <c r="K259" s="130"/>
      <c r="L259" s="130"/>
      <c r="M259" s="130"/>
      <c r="N259" s="519"/>
      <c r="O259" s="168">
        <v>3.0</v>
      </c>
      <c r="P259" s="169">
        <v>6.0</v>
      </c>
      <c r="Q259" s="294">
        <v>3.0</v>
      </c>
      <c r="R259" s="295">
        <v>3.0</v>
      </c>
      <c r="S259" s="198"/>
      <c r="T259" s="199"/>
      <c r="U259" s="200"/>
      <c r="V259" s="201"/>
      <c r="W259" s="202"/>
      <c r="X259" s="202"/>
      <c r="Y259" s="206">
        <v>15.0</v>
      </c>
      <c r="Z259" s="204">
        <v>0.0</v>
      </c>
      <c r="AA259" s="205" t="s">
        <v>132</v>
      </c>
      <c r="AB259" s="141">
        <v>2.0</v>
      </c>
      <c r="AC259" s="142">
        <v>0.516099537037037</v>
      </c>
      <c r="AD259" s="206" t="s">
        <v>179</v>
      </c>
      <c r="AE259" s="207" t="s">
        <v>133</v>
      </c>
      <c r="AF259" s="133" t="s">
        <v>133</v>
      </c>
      <c r="AG259" s="207">
        <v>1.32</v>
      </c>
      <c r="AH259" s="449">
        <v>19.89</v>
      </c>
      <c r="AI259" s="146"/>
      <c r="AJ259" s="144"/>
      <c r="AK259" s="147"/>
      <c r="AL259" s="114"/>
      <c r="AM259" s="211"/>
      <c r="AN259" s="395"/>
      <c r="AO259" s="132"/>
      <c r="AP259" s="149"/>
      <c r="AQ259" s="150"/>
      <c r="AR259" s="149"/>
      <c r="AS259" s="132"/>
      <c r="AT259" s="132"/>
      <c r="AU259" s="132"/>
      <c r="AV259" s="132"/>
      <c r="AW259" s="132"/>
      <c r="AX259" s="132"/>
      <c r="AY259" s="132"/>
      <c r="AZ259" s="132"/>
      <c r="BA259" s="132"/>
      <c r="BB259" s="132"/>
      <c r="BC259" s="132"/>
      <c r="BD259" s="132"/>
      <c r="BE259" s="132"/>
      <c r="BF259" s="132"/>
      <c r="BG259" s="132"/>
      <c r="BH259" s="132"/>
      <c r="BI259" s="132"/>
      <c r="BJ259" s="132"/>
      <c r="BK259" s="132"/>
      <c r="BL259" s="132"/>
      <c r="BM259" s="132"/>
      <c r="BN259" s="132"/>
      <c r="BO259" s="132"/>
      <c r="BP259" s="132"/>
    </row>
    <row r="260">
      <c r="A260" s="484" t="b">
        <v>0</v>
      </c>
      <c r="B260" s="215"/>
      <c r="C260" s="216"/>
      <c r="D260" s="217"/>
      <c r="E260" s="218"/>
      <c r="F260" s="219"/>
      <c r="G260" s="219"/>
      <c r="H260" s="219"/>
      <c r="I260" s="237">
        <v>8960879.0</v>
      </c>
      <c r="J260" s="237">
        <v>8173434.0</v>
      </c>
      <c r="K260" s="217"/>
      <c r="L260" s="217"/>
      <c r="M260" s="217"/>
      <c r="N260" s="520"/>
      <c r="O260" s="221">
        <v>3.0</v>
      </c>
      <c r="P260" s="222">
        <v>6.0</v>
      </c>
      <c r="Q260" s="298">
        <v>6.0</v>
      </c>
      <c r="R260" s="299">
        <v>7.0</v>
      </c>
      <c r="S260" s="225"/>
      <c r="T260" s="226"/>
      <c r="U260" s="227"/>
      <c r="V260" s="228"/>
      <c r="W260" s="229"/>
      <c r="X260" s="229"/>
      <c r="Y260" s="235"/>
      <c r="Z260" s="482"/>
      <c r="AA260" s="479"/>
      <c r="AB260" s="389"/>
      <c r="AC260" s="507"/>
      <c r="AD260" s="235" t="s">
        <v>142</v>
      </c>
      <c r="AE260" s="240"/>
      <c r="AF260" s="237"/>
      <c r="AG260" s="240"/>
      <c r="AH260" s="488"/>
      <c r="AI260" s="390"/>
      <c r="AJ260" s="236"/>
      <c r="AK260" s="391"/>
      <c r="AL260" s="114"/>
      <c r="AM260" s="278"/>
      <c r="AN260" s="396"/>
      <c r="AO260" s="98"/>
      <c r="AP260" s="116"/>
      <c r="AQ260" s="117"/>
      <c r="AR260" s="116"/>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98"/>
      <c r="BO260" s="98"/>
      <c r="BP260" s="98"/>
    </row>
    <row r="261">
      <c r="A261" s="485" t="b">
        <v>0</v>
      </c>
      <c r="B261" s="247">
        <v>44612.0</v>
      </c>
      <c r="C261" s="248">
        <v>0.9235532407407407</v>
      </c>
      <c r="D261" s="252" t="s">
        <v>1389</v>
      </c>
      <c r="E261" s="357" t="s">
        <v>16</v>
      </c>
      <c r="F261" s="358" t="s">
        <v>199</v>
      </c>
      <c r="G261" s="251" t="s">
        <v>48</v>
      </c>
      <c r="H261" s="251" t="s">
        <v>717</v>
      </c>
      <c r="I261" s="358" t="s">
        <v>1249</v>
      </c>
      <c r="J261" s="358" t="s">
        <v>364</v>
      </c>
      <c r="K261" s="252" t="s">
        <v>1249</v>
      </c>
      <c r="L261" s="252"/>
      <c r="M261" s="252"/>
      <c r="N261" s="752" t="s">
        <v>1390</v>
      </c>
      <c r="O261" s="254">
        <v>0.0</v>
      </c>
      <c r="P261" s="255">
        <v>2.0</v>
      </c>
      <c r="Q261" s="284"/>
      <c r="R261" s="285"/>
      <c r="S261" s="172"/>
      <c r="T261" s="173"/>
      <c r="U261" s="174"/>
      <c r="V261" s="175"/>
      <c r="W261" s="176"/>
      <c r="X261" s="176"/>
      <c r="Y261" s="260">
        <v>0.0</v>
      </c>
      <c r="Z261" s="256">
        <v>0.0</v>
      </c>
      <c r="AA261" s="257" t="s">
        <v>133</v>
      </c>
      <c r="AB261" s="258">
        <v>1.0</v>
      </c>
      <c r="AC261" s="259">
        <v>0.8696296296296296</v>
      </c>
      <c r="AD261" s="260" t="s">
        <v>140</v>
      </c>
      <c r="AE261" s="261" t="s">
        <v>132</v>
      </c>
      <c r="AF261" s="251" t="s">
        <v>133</v>
      </c>
      <c r="AG261" s="261">
        <v>1.86</v>
      </c>
      <c r="AH261" s="464">
        <v>5.0</v>
      </c>
      <c r="AI261" s="263">
        <v>5.0</v>
      </c>
      <c r="AJ261" s="261">
        <v>0.08</v>
      </c>
      <c r="AK261" s="264">
        <v>4.13</v>
      </c>
      <c r="AL261" s="187"/>
      <c r="AM261" s="265">
        <f>AK261+AM258</f>
        <v>2025.43</v>
      </c>
      <c r="AN261" s="266">
        <f>if(AM261&gt;AN258,AM261,AN258)</f>
        <v>2067.89</v>
      </c>
      <c r="AO261" s="266">
        <f>AM261-AN261</f>
        <v>-42.46</v>
      </c>
      <c r="AP261" s="267">
        <f>AO261/AN261</f>
        <v>-0.02053300707</v>
      </c>
      <c r="AQ261" s="268">
        <f>AK261/AI261</f>
        <v>0.826</v>
      </c>
      <c r="AR261" s="149"/>
      <c r="AS261" s="132"/>
      <c r="AT261" s="132"/>
      <c r="AU261" s="132"/>
      <c r="AV261" s="132"/>
      <c r="AW261" s="132"/>
      <c r="AX261" s="132"/>
      <c r="AY261" s="132"/>
      <c r="AZ261" s="132"/>
      <c r="BA261" s="132"/>
      <c r="BB261" s="132"/>
      <c r="BC261" s="132"/>
      <c r="BD261" s="132"/>
      <c r="BE261" s="132"/>
      <c r="BF261" s="132"/>
      <c r="BG261" s="132"/>
      <c r="BH261" s="132"/>
      <c r="BI261" s="132"/>
      <c r="BJ261" s="132"/>
      <c r="BK261" s="132"/>
      <c r="BL261" s="132"/>
      <c r="BM261" s="132"/>
      <c r="BN261" s="132"/>
      <c r="BO261" s="132"/>
      <c r="BP261" s="132"/>
    </row>
    <row r="262">
      <c r="A262" s="484" t="b">
        <v>0</v>
      </c>
      <c r="B262" s="363"/>
      <c r="C262" s="95"/>
      <c r="D262" s="344">
        <v>190102.62</v>
      </c>
      <c r="E262" s="97"/>
      <c r="F262" s="98"/>
      <c r="G262" s="98"/>
      <c r="H262" s="98" t="str">
        <f>VLOOKUP(H261,VALIDATION!F:G,2,false)</f>
        <v>6207de6b491a9e6912ca5525</v>
      </c>
      <c r="I262" s="396">
        <v>1.43</v>
      </c>
      <c r="J262" s="396">
        <v>3.35</v>
      </c>
      <c r="K262" s="96"/>
      <c r="L262" s="96"/>
      <c r="M262" s="96"/>
      <c r="N262" s="518"/>
      <c r="O262" s="168">
        <v>6.0</v>
      </c>
      <c r="P262" s="169">
        <v>4.0</v>
      </c>
      <c r="Q262" s="294">
        <v>4.0</v>
      </c>
      <c r="R262" s="295">
        <v>1.0</v>
      </c>
      <c r="S262" s="198"/>
      <c r="T262" s="199"/>
      <c r="U262" s="200"/>
      <c r="V262" s="201"/>
      <c r="W262" s="202"/>
      <c r="X262" s="202"/>
      <c r="Y262" s="273">
        <v>0.0</v>
      </c>
      <c r="Z262" s="271">
        <v>0.0</v>
      </c>
      <c r="AA262" s="272" t="s">
        <v>132</v>
      </c>
      <c r="AB262" s="107">
        <v>2.0</v>
      </c>
      <c r="AC262" s="108">
        <v>0.9135069444444445</v>
      </c>
      <c r="AD262" s="273" t="s">
        <v>179</v>
      </c>
      <c r="AE262" s="274" t="s">
        <v>132</v>
      </c>
      <c r="AF262" s="99" t="s">
        <v>166</v>
      </c>
      <c r="AG262" s="274">
        <v>1.01</v>
      </c>
      <c r="AH262" s="411">
        <v>9.21</v>
      </c>
      <c r="AI262" s="112"/>
      <c r="AJ262" s="274"/>
      <c r="AK262" s="277"/>
      <c r="AL262" s="114"/>
      <c r="AM262" s="278"/>
      <c r="AN262" s="396"/>
      <c r="AO262" s="98"/>
      <c r="AP262" s="116"/>
      <c r="AQ262" s="117"/>
      <c r="AR262" s="116"/>
      <c r="AS262" s="98"/>
      <c r="AT262" s="98"/>
      <c r="AU262" s="98"/>
      <c r="AV262" s="98"/>
      <c r="AW262" s="98"/>
      <c r="AX262" s="98"/>
      <c r="AY262" s="98"/>
      <c r="AZ262" s="98"/>
      <c r="BA262" s="98"/>
      <c r="BB262" s="98"/>
      <c r="BC262" s="98"/>
      <c r="BD262" s="98"/>
      <c r="BE262" s="98"/>
      <c r="BF262" s="98"/>
      <c r="BG262" s="98"/>
      <c r="BH262" s="98"/>
      <c r="BI262" s="98"/>
      <c r="BJ262" s="98"/>
      <c r="BK262" s="98"/>
      <c r="BL262" s="98"/>
      <c r="BM262" s="98"/>
      <c r="BN262" s="98"/>
      <c r="BO262" s="98"/>
      <c r="BP262" s="98"/>
    </row>
    <row r="263">
      <c r="A263" s="485" t="b">
        <v>0</v>
      </c>
      <c r="B263" s="313"/>
      <c r="C263" s="314"/>
      <c r="D263" s="790"/>
      <c r="E263" s="316"/>
      <c r="F263" s="317"/>
      <c r="G263" s="317"/>
      <c r="H263" s="317"/>
      <c r="I263" s="382">
        <v>2.5215583E7</v>
      </c>
      <c r="J263" s="382">
        <v>8736474.0</v>
      </c>
      <c r="K263" s="315"/>
      <c r="L263" s="315"/>
      <c r="M263" s="315"/>
      <c r="N263" s="762"/>
      <c r="O263" s="221">
        <v>6.0</v>
      </c>
      <c r="P263" s="222">
        <v>4.0</v>
      </c>
      <c r="Q263" s="298">
        <v>6.0</v>
      </c>
      <c r="R263" s="299">
        <v>2.0</v>
      </c>
      <c r="S263" s="225"/>
      <c r="T263" s="226"/>
      <c r="U263" s="227"/>
      <c r="V263" s="228"/>
      <c r="W263" s="229"/>
      <c r="X263" s="229"/>
      <c r="Y263" s="322"/>
      <c r="Z263" s="493"/>
      <c r="AA263" s="418"/>
      <c r="AB263" s="325"/>
      <c r="AC263" s="510"/>
      <c r="AD263" s="322" t="s">
        <v>142</v>
      </c>
      <c r="AE263" s="331"/>
      <c r="AF263" s="328"/>
      <c r="AG263" s="331"/>
      <c r="AH263" s="490"/>
      <c r="AI263" s="384"/>
      <c r="AJ263" s="331"/>
      <c r="AK263" s="332"/>
      <c r="AL263" s="242"/>
      <c r="AM263" s="333"/>
      <c r="AN263" s="382"/>
      <c r="AO263" s="317"/>
      <c r="AP263" s="334"/>
      <c r="AQ263" s="335"/>
      <c r="AR263" s="149"/>
      <c r="AS263" s="132"/>
      <c r="AT263" s="132"/>
      <c r="AU263" s="132"/>
      <c r="AV263" s="132"/>
      <c r="AW263" s="132"/>
      <c r="AX263" s="132"/>
      <c r="AY263" s="132"/>
      <c r="AZ263" s="132"/>
      <c r="BA263" s="132"/>
      <c r="BB263" s="132"/>
      <c r="BC263" s="132"/>
      <c r="BD263" s="132"/>
      <c r="BE263" s="132"/>
      <c r="BF263" s="132"/>
      <c r="BG263" s="132"/>
      <c r="BH263" s="132"/>
      <c r="BI263" s="132"/>
      <c r="BJ263" s="132"/>
      <c r="BK263" s="132"/>
      <c r="BL263" s="132"/>
      <c r="BM263" s="132"/>
      <c r="BN263" s="132"/>
      <c r="BO263" s="132"/>
      <c r="BP263" s="132"/>
    </row>
    <row r="264">
      <c r="A264" s="484" t="b">
        <v>0</v>
      </c>
      <c r="B264" s="161">
        <v>44613.0</v>
      </c>
      <c r="C264" s="162">
        <v>0.5048842592592593</v>
      </c>
      <c r="D264" s="163" t="s">
        <v>747</v>
      </c>
      <c r="E264" s="164" t="s">
        <v>15</v>
      </c>
      <c r="F264" s="379" t="s">
        <v>199</v>
      </c>
      <c r="G264" s="165" t="s">
        <v>36</v>
      </c>
      <c r="H264" s="165" t="s">
        <v>312</v>
      </c>
      <c r="I264" s="165" t="s">
        <v>263</v>
      </c>
      <c r="J264" s="165" t="s">
        <v>351</v>
      </c>
      <c r="K264" s="166" t="s">
        <v>263</v>
      </c>
      <c r="L264" s="166"/>
      <c r="M264" s="166"/>
      <c r="N264" s="746" t="s">
        <v>1175</v>
      </c>
      <c r="O264" s="254">
        <v>6.0</v>
      </c>
      <c r="P264" s="255">
        <v>4.0</v>
      </c>
      <c r="Q264" s="284">
        <v>6.0</v>
      </c>
      <c r="R264" s="285">
        <v>6.0</v>
      </c>
      <c r="S264" s="292"/>
      <c r="T264" s="293"/>
      <c r="U264" s="174"/>
      <c r="V264" s="175"/>
      <c r="W264" s="176"/>
      <c r="X264" s="176"/>
      <c r="Y264" s="182">
        <v>4.0</v>
      </c>
      <c r="Z264" s="178">
        <v>0.0</v>
      </c>
      <c r="AA264" s="179" t="s">
        <v>133</v>
      </c>
      <c r="AB264" s="180">
        <v>1.0</v>
      </c>
      <c r="AC264" s="181">
        <v>0.5004050925925926</v>
      </c>
      <c r="AD264" s="182" t="s">
        <v>140</v>
      </c>
      <c r="AE264" s="183"/>
      <c r="AF264" s="165"/>
      <c r="AG264" s="183">
        <v>1.06</v>
      </c>
      <c r="AH264" s="446">
        <v>83.0</v>
      </c>
      <c r="AI264" s="185">
        <v>4.98</v>
      </c>
      <c r="AJ264" s="189"/>
      <c r="AK264" s="186">
        <v>-4.98</v>
      </c>
      <c r="AL264" s="114"/>
      <c r="AM264" s="188">
        <f>AK264+AM261</f>
        <v>2020.45</v>
      </c>
      <c r="AN264" s="189">
        <f>if(AM264&gt;AN261,AM264,AN261)</f>
        <v>2067.89</v>
      </c>
      <c r="AO264" s="189">
        <f>AM264-AN264</f>
        <v>-47.44</v>
      </c>
      <c r="AP264" s="190">
        <f>AO264/AN264</f>
        <v>-0.02294125896</v>
      </c>
      <c r="AQ264" s="191">
        <f>AK264/AI264</f>
        <v>-1</v>
      </c>
      <c r="AR264" s="116"/>
      <c r="AS264" s="98"/>
      <c r="AT264" s="98"/>
      <c r="AU264" s="98"/>
      <c r="AV264" s="98"/>
      <c r="AW264" s="98"/>
      <c r="AX264" s="98"/>
      <c r="AY264" s="98"/>
      <c r="AZ264" s="98"/>
      <c r="BA264" s="98"/>
      <c r="BB264" s="98"/>
      <c r="BC264" s="98"/>
      <c r="BD264" s="98"/>
      <c r="BE264" s="98"/>
      <c r="BF264" s="98"/>
      <c r="BG264" s="98"/>
      <c r="BH264" s="98"/>
      <c r="BI264" s="98"/>
      <c r="BJ264" s="98"/>
      <c r="BK264" s="98"/>
      <c r="BL264" s="98"/>
      <c r="BM264" s="98"/>
      <c r="BN264" s="98"/>
      <c r="BO264" s="98"/>
      <c r="BP264" s="98"/>
    </row>
    <row r="265">
      <c r="A265" s="485" t="b">
        <v>0</v>
      </c>
      <c r="B265" s="128"/>
      <c r="C265" s="129"/>
      <c r="D265" s="134">
        <v>40508.2</v>
      </c>
      <c r="E265" s="131"/>
      <c r="F265" s="132"/>
      <c r="G265" s="132"/>
      <c r="H265" s="132" t="str">
        <f>VLOOKUP(H264,VALIDATION!F:G,2,false)</f>
        <v>621372420cf04c247406e056</v>
      </c>
      <c r="I265" s="133">
        <v>4.0</v>
      </c>
      <c r="J265" s="133">
        <v>1.33</v>
      </c>
      <c r="K265" s="130"/>
      <c r="L265" s="130"/>
      <c r="M265" s="130"/>
      <c r="N265" s="519"/>
      <c r="O265" s="168"/>
      <c r="P265" s="169"/>
      <c r="Q265" s="294"/>
      <c r="R265" s="295"/>
      <c r="S265" s="296"/>
      <c r="T265" s="297"/>
      <c r="U265" s="200"/>
      <c r="V265" s="201"/>
      <c r="W265" s="202"/>
      <c r="X265" s="202"/>
      <c r="Y265" s="206"/>
      <c r="Z265" s="204"/>
      <c r="AA265" s="205"/>
      <c r="AB265" s="141"/>
      <c r="AC265" s="142"/>
      <c r="AD265" s="206"/>
      <c r="AE265" s="207"/>
      <c r="AF265" s="133"/>
      <c r="AG265" s="207"/>
      <c r="AH265" s="449"/>
      <c r="AI265" s="146"/>
      <c r="AJ265" s="144"/>
      <c r="AK265" s="147"/>
      <c r="AL265" s="114"/>
      <c r="AM265" s="211"/>
      <c r="AN265" s="395"/>
      <c r="AO265" s="132"/>
      <c r="AP265" s="149"/>
      <c r="AQ265" s="150"/>
      <c r="AR265" s="149"/>
      <c r="AS265" s="132"/>
      <c r="AT265" s="132"/>
      <c r="AU265" s="132"/>
      <c r="AV265" s="132"/>
      <c r="AW265" s="132"/>
      <c r="AX265" s="132"/>
      <c r="AY265" s="132"/>
      <c r="AZ265" s="132"/>
      <c r="BA265" s="132"/>
      <c r="BB265" s="132"/>
      <c r="BC265" s="132"/>
      <c r="BD265" s="132"/>
      <c r="BE265" s="132"/>
      <c r="BF265" s="132"/>
      <c r="BG265" s="132"/>
      <c r="BH265" s="132"/>
      <c r="BI265" s="132"/>
      <c r="BJ265" s="132"/>
      <c r="BK265" s="132"/>
      <c r="BL265" s="132"/>
      <c r="BM265" s="132"/>
      <c r="BN265" s="132"/>
      <c r="BO265" s="132"/>
      <c r="BP265" s="132"/>
    </row>
    <row r="266">
      <c r="A266" s="484" t="b">
        <v>0</v>
      </c>
      <c r="B266" s="94"/>
      <c r="C266" s="95"/>
      <c r="D266" s="96"/>
      <c r="E266" s="97"/>
      <c r="F266" s="98"/>
      <c r="G266" s="98"/>
      <c r="H266" s="98"/>
      <c r="I266" s="99">
        <v>7032143.0</v>
      </c>
      <c r="J266" s="99">
        <v>2263681.0</v>
      </c>
      <c r="K266" s="96"/>
      <c r="L266" s="96"/>
      <c r="M266" s="96"/>
      <c r="N266" s="518"/>
      <c r="O266" s="168">
        <v>6.0</v>
      </c>
      <c r="P266" s="169">
        <v>4.0</v>
      </c>
      <c r="Q266" s="294">
        <v>7.0</v>
      </c>
      <c r="R266" s="295">
        <v>6.0</v>
      </c>
      <c r="S266" s="198"/>
      <c r="T266" s="199"/>
      <c r="U266" s="200"/>
      <c r="V266" s="201"/>
      <c r="W266" s="202"/>
      <c r="X266" s="202"/>
      <c r="Y266" s="109"/>
      <c r="Z266" s="280"/>
      <c r="AA266" s="106"/>
      <c r="AB266" s="281"/>
      <c r="AC266" s="282"/>
      <c r="AD266" s="273" t="s">
        <v>142</v>
      </c>
      <c r="AE266" s="110"/>
      <c r="AF266" s="99"/>
      <c r="AG266" s="110"/>
      <c r="AH266" s="427"/>
      <c r="AI266" s="112"/>
      <c r="AJ266" s="110"/>
      <c r="AK266" s="113"/>
      <c r="AL266" s="114"/>
      <c r="AM266" s="278"/>
      <c r="AN266" s="98"/>
      <c r="AO266" s="98"/>
      <c r="AP266" s="116"/>
      <c r="AQ266" s="117"/>
      <c r="AR266" s="116"/>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c r="BO266" s="98"/>
      <c r="BP266" s="98"/>
    </row>
    <row r="267">
      <c r="A267" s="485" t="b">
        <v>0</v>
      </c>
      <c r="B267" s="128"/>
      <c r="C267" s="129"/>
      <c r="D267" s="130"/>
      <c r="E267" s="131"/>
      <c r="F267" s="132"/>
      <c r="G267" s="132"/>
      <c r="H267" s="132"/>
      <c r="I267" s="132"/>
      <c r="J267" s="132"/>
      <c r="K267" s="130"/>
      <c r="L267" s="130"/>
      <c r="M267" s="130"/>
      <c r="N267" s="519"/>
      <c r="O267" s="369"/>
      <c r="P267" s="370"/>
      <c r="Q267" s="196"/>
      <c r="R267" s="197"/>
      <c r="S267" s="198"/>
      <c r="T267" s="199"/>
      <c r="U267" s="200"/>
      <c r="V267" s="201"/>
      <c r="W267" s="202"/>
      <c r="X267" s="202"/>
      <c r="Y267" s="143"/>
      <c r="Z267" s="367"/>
      <c r="AA267" s="140"/>
      <c r="AB267" s="420"/>
      <c r="AC267" s="421"/>
      <c r="AD267" s="206"/>
      <c r="AE267" s="144"/>
      <c r="AF267" s="133"/>
      <c r="AG267" s="144"/>
      <c r="AH267" s="430"/>
      <c r="AI267" s="146"/>
      <c r="AJ267" s="144"/>
      <c r="AK267" s="147"/>
      <c r="AL267" s="114"/>
      <c r="AM267" s="211"/>
      <c r="AN267" s="132"/>
      <c r="AO267" s="132"/>
      <c r="AP267" s="149"/>
      <c r="AQ267" s="150"/>
      <c r="AR267" s="149"/>
      <c r="AS267" s="132"/>
      <c r="AT267" s="132"/>
      <c r="AU267" s="132"/>
      <c r="AV267" s="132"/>
      <c r="AW267" s="132"/>
      <c r="AX267" s="132"/>
      <c r="AY267" s="132"/>
      <c r="AZ267" s="132"/>
      <c r="BA267" s="132"/>
      <c r="BB267" s="132"/>
      <c r="BC267" s="132"/>
      <c r="BD267" s="132"/>
      <c r="BE267" s="132"/>
      <c r="BF267" s="132"/>
      <c r="BG267" s="132"/>
      <c r="BH267" s="132"/>
      <c r="BI267" s="132"/>
      <c r="BJ267" s="132"/>
      <c r="BK267" s="132"/>
      <c r="BL267" s="132"/>
      <c r="BM267" s="132"/>
      <c r="BN267" s="132"/>
      <c r="BO267" s="132"/>
      <c r="BP267" s="132"/>
    </row>
    <row r="268">
      <c r="A268" s="484" t="b">
        <v>0</v>
      </c>
      <c r="B268" s="215"/>
      <c r="C268" s="216"/>
      <c r="D268" s="217"/>
      <c r="E268" s="218"/>
      <c r="F268" s="219"/>
      <c r="G268" s="219"/>
      <c r="H268" s="219"/>
      <c r="I268" s="219"/>
      <c r="J268" s="219"/>
      <c r="K268" s="217"/>
      <c r="L268" s="217"/>
      <c r="M268" s="217"/>
      <c r="N268" s="520"/>
      <c r="O268" s="422"/>
      <c r="P268" s="423"/>
      <c r="Q268" s="223"/>
      <c r="R268" s="224"/>
      <c r="S268" s="225"/>
      <c r="T268" s="226"/>
      <c r="U268" s="227"/>
      <c r="V268" s="228"/>
      <c r="W268" s="229"/>
      <c r="X268" s="229"/>
      <c r="Y268" s="302"/>
      <c r="Z268" s="231"/>
      <c r="AA268" s="232"/>
      <c r="AB268" s="233"/>
      <c r="AC268" s="234"/>
      <c r="AD268" s="235"/>
      <c r="AE268" s="236"/>
      <c r="AF268" s="237"/>
      <c r="AG268" s="236"/>
      <c r="AH268" s="463"/>
      <c r="AI268" s="390"/>
      <c r="AJ268" s="236"/>
      <c r="AK268" s="391"/>
      <c r="AL268" s="114"/>
      <c r="AM268" s="278"/>
      <c r="AN268" s="98"/>
      <c r="AO268" s="98"/>
      <c r="AP268" s="116"/>
      <c r="AQ268" s="117"/>
      <c r="AR268" s="116"/>
      <c r="AS268" s="98"/>
      <c r="AT268" s="98"/>
      <c r="AU268" s="98"/>
      <c r="AV268" s="98"/>
      <c r="AW268" s="98"/>
      <c r="AX268" s="98"/>
      <c r="AY268" s="98"/>
      <c r="AZ268" s="98"/>
      <c r="BA268" s="98"/>
      <c r="BB268" s="98"/>
      <c r="BC268" s="98"/>
      <c r="BD268" s="98"/>
      <c r="BE268" s="98"/>
      <c r="BF268" s="98"/>
      <c r="BG268" s="98"/>
      <c r="BH268" s="98"/>
      <c r="BI268" s="98"/>
      <c r="BJ268" s="98"/>
      <c r="BK268" s="98"/>
      <c r="BL268" s="98"/>
      <c r="BM268" s="98"/>
      <c r="BN268" s="98"/>
      <c r="BO268" s="98"/>
      <c r="BP268" s="98"/>
    </row>
    <row r="269">
      <c r="A269" s="485" t="b">
        <v>0</v>
      </c>
      <c r="B269" s="247">
        <v>44613.0</v>
      </c>
      <c r="C269" s="248">
        <v>0.5955555555555555</v>
      </c>
      <c r="D269" s="249" t="s">
        <v>1181</v>
      </c>
      <c r="E269" s="357" t="s">
        <v>16</v>
      </c>
      <c r="F269" s="358" t="s">
        <v>199</v>
      </c>
      <c r="G269" s="415"/>
      <c r="H269" s="251" t="s">
        <v>298</v>
      </c>
      <c r="I269" s="251" t="s">
        <v>1182</v>
      </c>
      <c r="J269" s="251" t="s">
        <v>1183</v>
      </c>
      <c r="K269" s="252" t="s">
        <v>1182</v>
      </c>
      <c r="L269" s="252"/>
      <c r="M269" s="252"/>
      <c r="N269" s="752"/>
      <c r="O269" s="254">
        <v>6.0</v>
      </c>
      <c r="P269" s="255">
        <v>4.0</v>
      </c>
      <c r="Q269" s="350">
        <v>0.0</v>
      </c>
      <c r="R269" s="351">
        <v>0.0</v>
      </c>
      <c r="S269" s="172"/>
      <c r="T269" s="173"/>
      <c r="U269" s="174"/>
      <c r="V269" s="175"/>
      <c r="W269" s="176"/>
      <c r="X269" s="176"/>
      <c r="Y269" s="260">
        <v>0.0</v>
      </c>
      <c r="Z269" s="256">
        <v>0.0</v>
      </c>
      <c r="AA269" s="257" t="s">
        <v>133</v>
      </c>
      <c r="AB269" s="258">
        <v>4.0</v>
      </c>
      <c r="AC269" s="259">
        <v>0.5618518518518518</v>
      </c>
      <c r="AD269" s="260" t="s">
        <v>140</v>
      </c>
      <c r="AE269" s="261" t="s">
        <v>132</v>
      </c>
      <c r="AF269" s="251" t="s">
        <v>166</v>
      </c>
      <c r="AG269" s="261">
        <v>1.31</v>
      </c>
      <c r="AH269" s="464">
        <v>24.19</v>
      </c>
      <c r="AI269" s="263">
        <v>9.0</v>
      </c>
      <c r="AJ269" s="261">
        <v>0.0</v>
      </c>
      <c r="AK269" s="264">
        <v>-9.0</v>
      </c>
      <c r="AL269" s="114"/>
      <c r="AM269" s="265">
        <f>AK269+AM264</f>
        <v>2011.45</v>
      </c>
      <c r="AN269" s="266">
        <f>if(AM269&gt;AN264,AM269,AN264)</f>
        <v>2067.89</v>
      </c>
      <c r="AO269" s="266">
        <f>AM269-AN269</f>
        <v>-56.44</v>
      </c>
      <c r="AP269" s="267">
        <f>AO269/AN269</f>
        <v>-0.02729352142</v>
      </c>
      <c r="AQ269" s="268">
        <f>AK269/AI269</f>
        <v>-1</v>
      </c>
      <c r="AR269" s="149"/>
      <c r="AS269" s="132"/>
      <c r="AT269" s="132"/>
      <c r="AU269" s="132"/>
      <c r="AV269" s="132"/>
      <c r="AW269" s="132"/>
      <c r="AX269" s="132"/>
      <c r="AY269" s="132"/>
      <c r="AZ269" s="132"/>
      <c r="BA269" s="132"/>
      <c r="BB269" s="132"/>
      <c r="BC269" s="132"/>
      <c r="BD269" s="132"/>
      <c r="BE269" s="132"/>
      <c r="BF269" s="132"/>
      <c r="BG269" s="132"/>
      <c r="BH269" s="132"/>
      <c r="BI269" s="132"/>
      <c r="BJ269" s="132"/>
      <c r="BK269" s="132"/>
      <c r="BL269" s="132"/>
      <c r="BM269" s="132"/>
      <c r="BN269" s="132"/>
      <c r="BO269" s="132"/>
      <c r="BP269" s="132"/>
    </row>
    <row r="270">
      <c r="A270" s="484" t="b">
        <v>0</v>
      </c>
      <c r="B270" s="94"/>
      <c r="C270" s="95"/>
      <c r="D270" s="100">
        <v>9290.7</v>
      </c>
      <c r="E270" s="97"/>
      <c r="F270" s="98"/>
      <c r="G270" s="98"/>
      <c r="H270" s="98" t="str">
        <f>VLOOKUP(H269,VALIDATION!F:G,2,false)</f>
        <v>621372360cf04c247406e052</v>
      </c>
      <c r="I270" s="99">
        <v>2.04</v>
      </c>
      <c r="J270" s="99">
        <v>1.96</v>
      </c>
      <c r="K270" s="96"/>
      <c r="L270" s="96"/>
      <c r="M270" s="96"/>
      <c r="N270" s="761" t="s">
        <v>1391</v>
      </c>
      <c r="O270" s="168">
        <v>6.0</v>
      </c>
      <c r="P270" s="169">
        <v>4.0</v>
      </c>
      <c r="Q270" s="305">
        <v>5.0</v>
      </c>
      <c r="R270" s="306">
        <v>4.0</v>
      </c>
      <c r="S270" s="198"/>
      <c r="T270" s="199"/>
      <c r="U270" s="200"/>
      <c r="V270" s="201"/>
      <c r="W270" s="202"/>
      <c r="X270" s="202"/>
      <c r="Y270" s="273">
        <v>0.0</v>
      </c>
      <c r="Z270" s="271">
        <v>0.0</v>
      </c>
      <c r="AA270" s="272" t="s">
        <v>132</v>
      </c>
      <c r="AB270" s="107">
        <v>5.0</v>
      </c>
      <c r="AC270" s="108">
        <v>0.5925347222222223</v>
      </c>
      <c r="AD270" s="273" t="s">
        <v>296</v>
      </c>
      <c r="AE270" s="274" t="s">
        <v>132</v>
      </c>
      <c r="AF270" s="99" t="s">
        <v>166</v>
      </c>
      <c r="AG270" s="274">
        <v>1.08</v>
      </c>
      <c r="AH270" s="411">
        <v>18.74</v>
      </c>
      <c r="AI270" s="112"/>
      <c r="AJ270" s="110"/>
      <c r="AK270" s="113"/>
      <c r="AL270" s="114"/>
      <c r="AM270" s="278"/>
      <c r="AN270" s="98"/>
      <c r="AO270" s="98"/>
      <c r="AP270" s="116"/>
      <c r="AQ270" s="117"/>
      <c r="AR270" s="116"/>
      <c r="AS270" s="98"/>
      <c r="AT270" s="98"/>
      <c r="AU270" s="98"/>
      <c r="AV270" s="98"/>
      <c r="AW270" s="98"/>
      <c r="AX270" s="98"/>
      <c r="AY270" s="98"/>
      <c r="AZ270" s="98"/>
      <c r="BA270" s="98"/>
      <c r="BB270" s="98"/>
      <c r="BC270" s="98"/>
      <c r="BD270" s="98"/>
      <c r="BE270" s="98"/>
      <c r="BF270" s="98"/>
      <c r="BG270" s="98"/>
      <c r="BH270" s="98"/>
      <c r="BI270" s="98"/>
      <c r="BJ270" s="98"/>
      <c r="BK270" s="98"/>
      <c r="BL270" s="98"/>
      <c r="BM270" s="98"/>
      <c r="BN270" s="98"/>
      <c r="BO270" s="98"/>
      <c r="BP270" s="98"/>
    </row>
    <row r="271">
      <c r="A271" s="485" t="b">
        <v>0</v>
      </c>
      <c r="B271" s="313"/>
      <c r="C271" s="314"/>
      <c r="D271" s="315"/>
      <c r="E271" s="316"/>
      <c r="F271" s="317"/>
      <c r="G271" s="317"/>
      <c r="H271" s="317"/>
      <c r="I271" s="328">
        <v>7283232.0</v>
      </c>
      <c r="J271" s="328">
        <v>2404122.0</v>
      </c>
      <c r="K271" s="315"/>
      <c r="L271" s="315"/>
      <c r="M271" s="315"/>
      <c r="N271" s="762"/>
      <c r="O271" s="221">
        <v>6.0</v>
      </c>
      <c r="P271" s="222">
        <v>4.0</v>
      </c>
      <c r="Q271" s="298"/>
      <c r="R271" s="299"/>
      <c r="S271" s="225"/>
      <c r="T271" s="226"/>
      <c r="U271" s="227"/>
      <c r="V271" s="228"/>
      <c r="W271" s="229"/>
      <c r="X271" s="229"/>
      <c r="Y271" s="322"/>
      <c r="Z271" s="493"/>
      <c r="AA271" s="418"/>
      <c r="AB271" s="325"/>
      <c r="AC271" s="510"/>
      <c r="AD271" s="322" t="s">
        <v>142</v>
      </c>
      <c r="AE271" s="331"/>
      <c r="AF271" s="328"/>
      <c r="AG271" s="331"/>
      <c r="AH271" s="490"/>
      <c r="AI271" s="384"/>
      <c r="AJ271" s="327"/>
      <c r="AK271" s="385"/>
      <c r="AL271" s="114"/>
      <c r="AM271" s="211"/>
      <c r="AN271" s="132"/>
      <c r="AO271" s="132"/>
      <c r="AP271" s="149"/>
      <c r="AQ271" s="150"/>
      <c r="AR271" s="149"/>
      <c r="AS271" s="132"/>
      <c r="AT271" s="132"/>
      <c r="AU271" s="132"/>
      <c r="AV271" s="132"/>
      <c r="AW271" s="132"/>
      <c r="AX271" s="132"/>
      <c r="AY271" s="132"/>
      <c r="AZ271" s="132"/>
      <c r="BA271" s="132"/>
      <c r="BB271" s="132"/>
      <c r="BC271" s="132"/>
      <c r="BD271" s="132"/>
      <c r="BE271" s="132"/>
      <c r="BF271" s="132"/>
      <c r="BG271" s="132"/>
      <c r="BH271" s="132"/>
      <c r="BI271" s="132"/>
      <c r="BJ271" s="132"/>
      <c r="BK271" s="132"/>
      <c r="BL271" s="132"/>
      <c r="BM271" s="132"/>
      <c r="BN271" s="132"/>
      <c r="BO271" s="132"/>
      <c r="BP271" s="132"/>
    </row>
    <row r="272">
      <c r="A272" s="484" t="b">
        <v>0</v>
      </c>
      <c r="B272" s="161">
        <v>44613.0</v>
      </c>
      <c r="C272" s="162">
        <v>0.6351967592592592</v>
      </c>
      <c r="D272" s="166" t="s">
        <v>1392</v>
      </c>
      <c r="E272" s="387" t="s">
        <v>16</v>
      </c>
      <c r="F272" s="379" t="s">
        <v>199</v>
      </c>
      <c r="G272" s="379" t="s">
        <v>26</v>
      </c>
      <c r="H272" s="165" t="s">
        <v>312</v>
      </c>
      <c r="I272" s="379" t="s">
        <v>943</v>
      </c>
      <c r="J272" s="379" t="s">
        <v>1093</v>
      </c>
      <c r="K272" s="166" t="s">
        <v>1093</v>
      </c>
      <c r="L272" s="166"/>
      <c r="M272" s="166"/>
      <c r="N272" s="769"/>
      <c r="O272" s="254">
        <v>0.0</v>
      </c>
      <c r="P272" s="255">
        <v>3.0</v>
      </c>
      <c r="Q272" s="553"/>
      <c r="R272" s="554"/>
      <c r="S272" s="172"/>
      <c r="T272" s="173"/>
      <c r="U272" s="174"/>
      <c r="V272" s="175"/>
      <c r="W272" s="176"/>
      <c r="X272" s="176"/>
      <c r="Y272" s="182">
        <v>0.0</v>
      </c>
      <c r="Z272" s="178">
        <v>40.0</v>
      </c>
      <c r="AA272" s="179" t="s">
        <v>132</v>
      </c>
      <c r="AB272" s="180">
        <v>1.0</v>
      </c>
      <c r="AC272" s="181">
        <v>0.5659837962962962</v>
      </c>
      <c r="AD272" s="182" t="s">
        <v>140</v>
      </c>
      <c r="AE272" s="183" t="s">
        <v>132</v>
      </c>
      <c r="AF272" s="165" t="s">
        <v>166</v>
      </c>
      <c r="AG272" s="183">
        <v>1.21</v>
      </c>
      <c r="AH272" s="446">
        <v>23.81</v>
      </c>
      <c r="AI272" s="185">
        <v>5.0</v>
      </c>
      <c r="AJ272" s="183">
        <v>0.0</v>
      </c>
      <c r="AK272" s="186">
        <v>0.0</v>
      </c>
      <c r="AL272" s="114"/>
      <c r="AM272" s="188">
        <f>AK272+AM269</f>
        <v>2011.45</v>
      </c>
      <c r="AN272" s="189">
        <f>if(AM272&gt;AN269,AM272,AN269)</f>
        <v>2067.89</v>
      </c>
      <c r="AO272" s="189">
        <f>AM272-AN272</f>
        <v>-56.44</v>
      </c>
      <c r="AP272" s="190">
        <f>AO272/AN272</f>
        <v>-0.02729352142</v>
      </c>
      <c r="AQ272" s="191">
        <f>AK272/AI272</f>
        <v>0</v>
      </c>
      <c r="AR272" s="116"/>
      <c r="AS272" s="98"/>
      <c r="AT272" s="98"/>
      <c r="AU272" s="98"/>
      <c r="AV272" s="98"/>
      <c r="AW272" s="98"/>
      <c r="AX272" s="98"/>
      <c r="AY272" s="98"/>
      <c r="AZ272" s="98"/>
      <c r="BA272" s="98"/>
      <c r="BB272" s="98"/>
      <c r="BC272" s="98"/>
      <c r="BD272" s="98"/>
      <c r="BE272" s="98"/>
      <c r="BF272" s="98"/>
      <c r="BG272" s="98"/>
      <c r="BH272" s="98"/>
      <c r="BI272" s="98"/>
      <c r="BJ272" s="98"/>
      <c r="BK272" s="98"/>
      <c r="BL272" s="98"/>
      <c r="BM272" s="98"/>
      <c r="BN272" s="98"/>
      <c r="BO272" s="98"/>
      <c r="BP272" s="98"/>
    </row>
    <row r="273">
      <c r="A273" s="485" t="b">
        <v>0</v>
      </c>
      <c r="B273" s="128"/>
      <c r="C273" s="129"/>
      <c r="D273" s="130">
        <v>137263.96</v>
      </c>
      <c r="E273" s="131"/>
      <c r="F273" s="132"/>
      <c r="G273" s="132"/>
      <c r="H273" s="132" t="str">
        <f>VLOOKUP(H272,VALIDATION!F:G,2,false)</f>
        <v>621372420cf04c247406e056</v>
      </c>
      <c r="I273" s="133">
        <v>2.08</v>
      </c>
      <c r="J273" s="133">
        <v>1.92</v>
      </c>
      <c r="K273" s="130"/>
      <c r="L273" s="130"/>
      <c r="M273" s="130"/>
      <c r="N273" s="519"/>
      <c r="O273" s="168">
        <v>3.0</v>
      </c>
      <c r="P273" s="169">
        <v>6.0</v>
      </c>
      <c r="Q273" s="294">
        <v>0.0</v>
      </c>
      <c r="R273" s="295">
        <v>0.0</v>
      </c>
      <c r="S273" s="198"/>
      <c r="T273" s="199"/>
      <c r="U273" s="200"/>
      <c r="V273" s="201"/>
      <c r="W273" s="202"/>
      <c r="X273" s="202"/>
      <c r="Y273" s="206">
        <v>0.0</v>
      </c>
      <c r="Z273" s="204">
        <v>0.0</v>
      </c>
      <c r="AA273" s="205" t="s">
        <v>132</v>
      </c>
      <c r="AB273" s="420">
        <v>2.0</v>
      </c>
      <c r="AC273" s="421">
        <v>0.580324074074074</v>
      </c>
      <c r="AD273" s="206" t="s">
        <v>179</v>
      </c>
      <c r="AE273" s="144" t="s">
        <v>132</v>
      </c>
      <c r="AF273" s="133" t="s">
        <v>133</v>
      </c>
      <c r="AG273" s="144">
        <v>1.21</v>
      </c>
      <c r="AH273" s="430">
        <v>23.81</v>
      </c>
      <c r="AI273" s="146"/>
      <c r="AJ273" s="144"/>
      <c r="AK273" s="147"/>
      <c r="AL273" s="114"/>
      <c r="AM273" s="211"/>
      <c r="AN273" s="132"/>
      <c r="AO273" s="132"/>
      <c r="AP273" s="149"/>
      <c r="AQ273" s="150"/>
      <c r="AR273" s="149"/>
      <c r="AS273" s="132"/>
      <c r="AT273" s="132"/>
      <c r="AU273" s="132"/>
      <c r="AV273" s="132"/>
      <c r="AW273" s="132"/>
      <c r="AX273" s="132"/>
      <c r="AY273" s="132"/>
      <c r="AZ273" s="132"/>
      <c r="BA273" s="132"/>
      <c r="BB273" s="132"/>
      <c r="BC273" s="132"/>
      <c r="BD273" s="132"/>
      <c r="BE273" s="132"/>
      <c r="BF273" s="132"/>
      <c r="BG273" s="132"/>
      <c r="BH273" s="132"/>
      <c r="BI273" s="132"/>
      <c r="BJ273" s="132"/>
      <c r="BK273" s="132"/>
      <c r="BL273" s="132"/>
      <c r="BM273" s="132"/>
      <c r="BN273" s="132"/>
      <c r="BO273" s="132"/>
      <c r="BP273" s="132"/>
    </row>
    <row r="274">
      <c r="A274" s="484" t="b">
        <v>0</v>
      </c>
      <c r="B274" s="215"/>
      <c r="C274" s="216"/>
      <c r="D274" s="217"/>
      <c r="E274" s="218"/>
      <c r="F274" s="219"/>
      <c r="G274" s="219"/>
      <c r="H274" s="219"/>
      <c r="I274" s="237">
        <v>1.9924835E7</v>
      </c>
      <c r="J274" s="237">
        <v>8173434.0</v>
      </c>
      <c r="K274" s="217"/>
      <c r="L274" s="217"/>
      <c r="M274" s="217"/>
      <c r="N274" s="520"/>
      <c r="O274" s="221">
        <v>3.0</v>
      </c>
      <c r="P274" s="222">
        <v>6.0</v>
      </c>
      <c r="Q274" s="298">
        <v>6.0</v>
      </c>
      <c r="R274" s="299">
        <v>7.0</v>
      </c>
      <c r="S274" s="225"/>
      <c r="T274" s="226"/>
      <c r="U274" s="227"/>
      <c r="V274" s="228"/>
      <c r="W274" s="229"/>
      <c r="X274" s="229"/>
      <c r="Y274" s="235"/>
      <c r="Z274" s="482"/>
      <c r="AA274" s="479"/>
      <c r="AB274" s="233"/>
      <c r="AC274" s="234"/>
      <c r="AD274" s="235" t="s">
        <v>142</v>
      </c>
      <c r="AE274" s="236"/>
      <c r="AF274" s="237"/>
      <c r="AG274" s="236"/>
      <c r="AH274" s="463"/>
      <c r="AI274" s="390"/>
      <c r="AJ274" s="236"/>
      <c r="AK274" s="391"/>
      <c r="AL274" s="114"/>
      <c r="AM274" s="243"/>
      <c r="AN274" s="219"/>
      <c r="AO274" s="219"/>
      <c r="AP274" s="244"/>
      <c r="AQ274" s="245"/>
      <c r="AR274" s="116"/>
      <c r="AS274" s="98"/>
      <c r="AT274" s="98"/>
      <c r="AU274" s="98"/>
      <c r="AV274" s="98"/>
      <c r="AW274" s="98"/>
      <c r="AX274" s="98"/>
      <c r="AY274" s="98"/>
      <c r="AZ274" s="98"/>
      <c r="BA274" s="98"/>
      <c r="BB274" s="98"/>
      <c r="BC274" s="98"/>
      <c r="BD274" s="98"/>
      <c r="BE274" s="98"/>
      <c r="BF274" s="98"/>
      <c r="BG274" s="98"/>
      <c r="BH274" s="98"/>
      <c r="BI274" s="98"/>
      <c r="BJ274" s="98"/>
      <c r="BK274" s="98"/>
      <c r="BL274" s="98"/>
      <c r="BM274" s="98"/>
      <c r="BN274" s="98"/>
      <c r="BO274" s="98"/>
      <c r="BP274" s="98"/>
    </row>
    <row r="275">
      <c r="A275" s="485" t="b">
        <v>0</v>
      </c>
      <c r="B275" s="247">
        <v>44613.0</v>
      </c>
      <c r="C275" s="248">
        <v>0.9225231481481482</v>
      </c>
      <c r="D275" s="252" t="s">
        <v>1393</v>
      </c>
      <c r="E275" s="357" t="s">
        <v>16</v>
      </c>
      <c r="F275" s="358" t="s">
        <v>199</v>
      </c>
      <c r="G275" s="251" t="s">
        <v>35</v>
      </c>
      <c r="H275" s="251" t="s">
        <v>779</v>
      </c>
      <c r="I275" s="358" t="s">
        <v>781</v>
      </c>
      <c r="J275" s="358" t="s">
        <v>1394</v>
      </c>
      <c r="K275" s="414"/>
      <c r="L275" s="414"/>
      <c r="M275" s="414"/>
      <c r="N275" s="759"/>
      <c r="O275" s="254">
        <v>6.0</v>
      </c>
      <c r="P275" s="255">
        <v>3.0</v>
      </c>
      <c r="Q275" s="284">
        <v>2.0</v>
      </c>
      <c r="R275" s="285">
        <v>6.0</v>
      </c>
      <c r="S275" s="352">
        <v>5.0</v>
      </c>
      <c r="T275" s="353">
        <v>2.0</v>
      </c>
      <c r="U275" s="174"/>
      <c r="V275" s="175"/>
      <c r="W275" s="176"/>
      <c r="X275" s="176"/>
      <c r="Y275" s="402">
        <v>0.0</v>
      </c>
      <c r="Z275" s="403">
        <v>0.0</v>
      </c>
      <c r="AA275" s="404" t="s">
        <v>132</v>
      </c>
      <c r="AB275" s="407">
        <v>1.0</v>
      </c>
      <c r="AC275" s="259">
        <v>0.9206018518518518</v>
      </c>
      <c r="AD275" s="260" t="s">
        <v>140</v>
      </c>
      <c r="AE275" s="261" t="s">
        <v>132</v>
      </c>
      <c r="AF275" s="251" t="s">
        <v>166</v>
      </c>
      <c r="AG275" s="261">
        <v>1.05</v>
      </c>
      <c r="AH275" s="464">
        <v>49.99</v>
      </c>
      <c r="AI275" s="263">
        <v>2.5</v>
      </c>
      <c r="AJ275" s="261">
        <v>0.0</v>
      </c>
      <c r="AK275" s="264">
        <v>-2.5</v>
      </c>
      <c r="AL275" s="114"/>
      <c r="AM275" s="265">
        <f>AK275+AM272</f>
        <v>2008.95</v>
      </c>
      <c r="AN275" s="266">
        <f>if(AM275&gt;AN272,AM275,AN272)</f>
        <v>2067.89</v>
      </c>
      <c r="AO275" s="266">
        <f>AM275-AN275</f>
        <v>-58.94</v>
      </c>
      <c r="AP275" s="267">
        <f>AO275/AN275</f>
        <v>-0.02850248321</v>
      </c>
      <c r="AQ275" s="268">
        <f>AK275/AI275</f>
        <v>-1</v>
      </c>
      <c r="AR275" s="149"/>
      <c r="AS275" s="132"/>
      <c r="AT275" s="132"/>
      <c r="AU275" s="132"/>
      <c r="AV275" s="132"/>
      <c r="AW275" s="132"/>
      <c r="AX275" s="132"/>
      <c r="AY275" s="132"/>
      <c r="AZ275" s="132"/>
      <c r="BA275" s="132"/>
      <c r="BB275" s="132"/>
      <c r="BC275" s="132"/>
      <c r="BD275" s="132"/>
      <c r="BE275" s="132"/>
      <c r="BF275" s="132"/>
      <c r="BG275" s="132"/>
      <c r="BH275" s="132"/>
      <c r="BI275" s="132"/>
      <c r="BJ275" s="132"/>
      <c r="BK275" s="132"/>
      <c r="BL275" s="132"/>
      <c r="BM275" s="132"/>
      <c r="BN275" s="132"/>
      <c r="BO275" s="132"/>
      <c r="BP275" s="132"/>
    </row>
    <row r="276">
      <c r="A276" s="484" t="b">
        <v>0</v>
      </c>
      <c r="B276" s="94"/>
      <c r="C276" s="95"/>
      <c r="D276" s="344">
        <v>35821.64</v>
      </c>
      <c r="E276" s="97"/>
      <c r="F276" s="98"/>
      <c r="G276" s="98"/>
      <c r="H276" s="98" t="str">
        <f>VLOOKUP(H275,VALIDATION!F:G,2,false)</f>
        <v>621372240cf04c247406e04e</v>
      </c>
      <c r="I276" s="396">
        <v>3.0</v>
      </c>
      <c r="J276" s="396">
        <v>1.48</v>
      </c>
      <c r="K276" s="96"/>
      <c r="L276" s="96"/>
      <c r="M276" s="96"/>
      <c r="N276" s="518"/>
      <c r="O276" s="303"/>
      <c r="P276" s="304"/>
      <c r="Q276" s="305"/>
      <c r="R276" s="306"/>
      <c r="S276" s="198"/>
      <c r="T276" s="199"/>
      <c r="U276" s="200"/>
      <c r="V276" s="201"/>
      <c r="W276" s="202"/>
      <c r="X276" s="202"/>
      <c r="Y276" s="360"/>
      <c r="Z276" s="361"/>
      <c r="AA276" s="346"/>
      <c r="AB276" s="413"/>
      <c r="AC276" s="108"/>
      <c r="AD276" s="273"/>
      <c r="AE276" s="274"/>
      <c r="AF276" s="99"/>
      <c r="AG276" s="274"/>
      <c r="AH276" s="411"/>
      <c r="AI276" s="112"/>
      <c r="AJ276" s="274"/>
      <c r="AK276" s="277"/>
      <c r="AL276" s="114"/>
      <c r="AM276" s="278"/>
      <c r="AN276" s="98"/>
      <c r="AO276" s="98"/>
      <c r="AP276" s="116"/>
      <c r="AQ276" s="117"/>
      <c r="AR276" s="116"/>
      <c r="AS276" s="98"/>
      <c r="AT276" s="98"/>
      <c r="AU276" s="98"/>
      <c r="AV276" s="98"/>
      <c r="AW276" s="98"/>
      <c r="AX276" s="98"/>
      <c r="AY276" s="98"/>
      <c r="AZ276" s="98"/>
      <c r="BA276" s="98"/>
      <c r="BB276" s="98"/>
      <c r="BC276" s="98"/>
      <c r="BD276" s="98"/>
      <c r="BE276" s="98"/>
      <c r="BF276" s="98"/>
      <c r="BG276" s="98"/>
      <c r="BH276" s="98"/>
      <c r="BI276" s="98"/>
      <c r="BJ276" s="98"/>
      <c r="BK276" s="98"/>
      <c r="BL276" s="98"/>
      <c r="BM276" s="98"/>
      <c r="BN276" s="98"/>
      <c r="BO276" s="98"/>
      <c r="BP276" s="98"/>
    </row>
    <row r="277">
      <c r="A277" s="485" t="b">
        <v>0</v>
      </c>
      <c r="B277" s="313"/>
      <c r="C277" s="314"/>
      <c r="D277" s="315"/>
      <c r="E277" s="316"/>
      <c r="F277" s="317"/>
      <c r="G277" s="317"/>
      <c r="H277" s="317"/>
      <c r="I277" s="382">
        <v>8907174.0</v>
      </c>
      <c r="J277" s="382">
        <v>1.884838E7</v>
      </c>
      <c r="K277" s="315"/>
      <c r="L277" s="315"/>
      <c r="M277" s="315"/>
      <c r="N277" s="762"/>
      <c r="O277" s="221">
        <v>6.0</v>
      </c>
      <c r="P277" s="222">
        <v>3.0</v>
      </c>
      <c r="Q277" s="298">
        <v>2.0</v>
      </c>
      <c r="R277" s="299">
        <v>6.0</v>
      </c>
      <c r="S277" s="300">
        <v>6.0</v>
      </c>
      <c r="T277" s="301">
        <v>2.0</v>
      </c>
      <c r="U277" s="227"/>
      <c r="V277" s="228"/>
      <c r="W277" s="229"/>
      <c r="X277" s="229"/>
      <c r="Y277" s="342"/>
      <c r="Z277" s="323"/>
      <c r="AA277" s="324"/>
      <c r="AB277" s="343"/>
      <c r="AC277" s="326"/>
      <c r="AD277" s="322" t="s">
        <v>142</v>
      </c>
      <c r="AE277" s="327"/>
      <c r="AF277" s="328"/>
      <c r="AG277" s="327"/>
      <c r="AH277" s="444"/>
      <c r="AI277" s="384"/>
      <c r="AJ277" s="327"/>
      <c r="AK277" s="385"/>
      <c r="AL277" s="114"/>
      <c r="AM277" s="211"/>
      <c r="AN277" s="132"/>
      <c r="AO277" s="132"/>
      <c r="AP277" s="149"/>
      <c r="AQ277" s="150"/>
      <c r="AR277" s="149"/>
      <c r="AS277" s="132"/>
      <c r="AT277" s="132"/>
      <c r="AU277" s="132"/>
      <c r="AV277" s="132"/>
      <c r="AW277" s="132"/>
      <c r="AX277" s="132"/>
      <c r="AY277" s="132"/>
      <c r="AZ277" s="132"/>
      <c r="BA277" s="132"/>
      <c r="BB277" s="132"/>
      <c r="BC277" s="132"/>
      <c r="BD277" s="132"/>
      <c r="BE277" s="132"/>
      <c r="BF277" s="132"/>
      <c r="BG277" s="132"/>
      <c r="BH277" s="132"/>
      <c r="BI277" s="132"/>
      <c r="BJ277" s="132"/>
      <c r="BK277" s="132"/>
      <c r="BL277" s="132"/>
      <c r="BM277" s="132"/>
      <c r="BN277" s="132"/>
      <c r="BO277" s="132"/>
      <c r="BP277" s="132"/>
    </row>
    <row r="278">
      <c r="A278" s="484" t="b">
        <v>0</v>
      </c>
      <c r="B278" s="161">
        <v>44614.0</v>
      </c>
      <c r="C278" s="162">
        <v>0.05318287037037037</v>
      </c>
      <c r="D278" s="163" t="s">
        <v>1189</v>
      </c>
      <c r="E278" s="387" t="s">
        <v>16</v>
      </c>
      <c r="F278" s="379" t="s">
        <v>199</v>
      </c>
      <c r="G278" s="165" t="s">
        <v>40</v>
      </c>
      <c r="H278" s="165" t="s">
        <v>779</v>
      </c>
      <c r="I278" s="165" t="s">
        <v>615</v>
      </c>
      <c r="J278" s="165" t="s">
        <v>791</v>
      </c>
      <c r="K278" s="163" t="s">
        <v>791</v>
      </c>
      <c r="L278" s="163"/>
      <c r="M278" s="163"/>
      <c r="N278" s="764"/>
      <c r="O278" s="254">
        <v>3.0</v>
      </c>
      <c r="P278" s="255">
        <v>4.0</v>
      </c>
      <c r="Q278" s="170"/>
      <c r="R278" s="171"/>
      <c r="S278" s="172"/>
      <c r="T278" s="173"/>
      <c r="U278" s="174"/>
      <c r="V278" s="175"/>
      <c r="W278" s="176"/>
      <c r="X278" s="176"/>
      <c r="Y278" s="182">
        <v>0.0</v>
      </c>
      <c r="Z278" s="178">
        <v>0.0</v>
      </c>
      <c r="AA278" s="179" t="s">
        <v>133</v>
      </c>
      <c r="AB278" s="180">
        <v>1.0</v>
      </c>
      <c r="AC278" s="181">
        <v>0.004548611111111111</v>
      </c>
      <c r="AD278" s="182" t="s">
        <v>140</v>
      </c>
      <c r="AE278" s="183" t="s">
        <v>132</v>
      </c>
      <c r="AF278" s="165" t="s">
        <v>166</v>
      </c>
      <c r="AG278" s="183">
        <v>1.6</v>
      </c>
      <c r="AH278" s="446">
        <v>24.99</v>
      </c>
      <c r="AI278" s="185">
        <v>15.0</v>
      </c>
      <c r="AJ278" s="189">
        <v>0.1717999999999993</v>
      </c>
      <c r="AK278" s="787">
        <v>8.589999999999998</v>
      </c>
      <c r="AL278" s="114"/>
      <c r="AM278" s="188">
        <f>AK278+AM275</f>
        <v>2017.54</v>
      </c>
      <c r="AN278" s="189">
        <f>if(AM278&gt;AN275,AM278,AN275)</f>
        <v>2067.89</v>
      </c>
      <c r="AO278" s="189">
        <f>AM278-AN278</f>
        <v>-50.35</v>
      </c>
      <c r="AP278" s="190">
        <f>AO278/AN278</f>
        <v>-0.02434849049</v>
      </c>
      <c r="AQ278" s="191">
        <f>AK278/AI278</f>
        <v>0.5726666667</v>
      </c>
      <c r="AR278" s="116"/>
      <c r="AS278" s="98"/>
      <c r="AT278" s="98"/>
      <c r="AU278" s="98"/>
      <c r="AV278" s="98"/>
      <c r="AW278" s="98"/>
      <c r="AX278" s="98"/>
      <c r="AY278" s="98"/>
      <c r="AZ278" s="98"/>
      <c r="BA278" s="98"/>
      <c r="BB278" s="98"/>
      <c r="BC278" s="98"/>
      <c r="BD278" s="98"/>
      <c r="BE278" s="98"/>
      <c r="BF278" s="98"/>
      <c r="BG278" s="98"/>
      <c r="BH278" s="98"/>
      <c r="BI278" s="98"/>
      <c r="BJ278" s="98"/>
      <c r="BK278" s="98"/>
      <c r="BL278" s="98"/>
      <c r="BM278" s="98"/>
      <c r="BN278" s="98"/>
      <c r="BO278" s="98"/>
      <c r="BP278" s="98"/>
    </row>
    <row r="279">
      <c r="A279" s="485" t="b">
        <v>0</v>
      </c>
      <c r="B279" s="128"/>
      <c r="C279" s="129"/>
      <c r="D279" s="134">
        <v>13820.3</v>
      </c>
      <c r="E279" s="131"/>
      <c r="F279" s="132"/>
      <c r="G279" s="132"/>
      <c r="H279" s="132" t="str">
        <f>VLOOKUP(H278,VALIDATION!F:G,2,false)</f>
        <v>621372240cf04c247406e04e</v>
      </c>
      <c r="I279" s="133">
        <v>1.87</v>
      </c>
      <c r="J279" s="133">
        <v>2.14</v>
      </c>
      <c r="K279" s="130"/>
      <c r="L279" s="130"/>
      <c r="M279" s="130"/>
      <c r="N279" s="519"/>
      <c r="O279" s="168">
        <v>3.0</v>
      </c>
      <c r="P279" s="169">
        <v>4.0</v>
      </c>
      <c r="Q279" s="196"/>
      <c r="R279" s="197"/>
      <c r="S279" s="198"/>
      <c r="T279" s="199"/>
      <c r="U279" s="200"/>
      <c r="V279" s="201"/>
      <c r="W279" s="202"/>
      <c r="X279" s="202"/>
      <c r="Y279" s="206">
        <v>30.0</v>
      </c>
      <c r="Z279" s="204">
        <v>0.0</v>
      </c>
      <c r="AA279" s="205" t="s">
        <v>133</v>
      </c>
      <c r="AB279" s="141">
        <v>2.0</v>
      </c>
      <c r="AC279" s="142">
        <v>0.006307870370370371</v>
      </c>
      <c r="AD279" s="206" t="s">
        <v>165</v>
      </c>
      <c r="AE279" s="207" t="s">
        <v>132</v>
      </c>
      <c r="AF279" s="133" t="s">
        <v>133</v>
      </c>
      <c r="AG279" s="207">
        <v>1.9</v>
      </c>
      <c r="AH279" s="449">
        <v>5.55</v>
      </c>
      <c r="AI279" s="146"/>
      <c r="AJ279" s="144"/>
      <c r="AK279" s="147"/>
      <c r="AL279" s="114"/>
      <c r="AM279" s="211"/>
      <c r="AN279" s="395"/>
      <c r="AO279" s="132"/>
      <c r="AP279" s="149"/>
      <c r="AQ279" s="150"/>
      <c r="AR279" s="149"/>
      <c r="AS279" s="132"/>
      <c r="AT279" s="132"/>
      <c r="AU279" s="132"/>
      <c r="AV279" s="132"/>
      <c r="AW279" s="132"/>
      <c r="AX279" s="132"/>
      <c r="AY279" s="132"/>
      <c r="AZ279" s="132"/>
      <c r="BA279" s="132"/>
      <c r="BB279" s="132"/>
      <c r="BC279" s="132"/>
      <c r="BD279" s="132"/>
      <c r="BE279" s="132"/>
      <c r="BF279" s="132"/>
      <c r="BG279" s="132"/>
      <c r="BH279" s="132"/>
      <c r="BI279" s="132"/>
      <c r="BJ279" s="132"/>
      <c r="BK279" s="132"/>
      <c r="BL279" s="132"/>
      <c r="BM279" s="132"/>
      <c r="BN279" s="132"/>
      <c r="BO279" s="132"/>
      <c r="BP279" s="132"/>
    </row>
    <row r="280">
      <c r="A280" s="484" t="b">
        <v>0</v>
      </c>
      <c r="B280" s="94"/>
      <c r="C280" s="95"/>
      <c r="D280" s="96"/>
      <c r="E280" s="97"/>
      <c r="F280" s="98"/>
      <c r="G280" s="98"/>
      <c r="H280" s="98"/>
      <c r="I280" s="99">
        <v>1.1583969E7</v>
      </c>
      <c r="J280" s="99">
        <v>9631351.0</v>
      </c>
      <c r="K280" s="96"/>
      <c r="L280" s="96"/>
      <c r="M280" s="96"/>
      <c r="N280" s="518"/>
      <c r="O280" s="168">
        <v>4.0</v>
      </c>
      <c r="P280" s="169">
        <v>4.0</v>
      </c>
      <c r="Q280" s="196"/>
      <c r="R280" s="197"/>
      <c r="S280" s="198"/>
      <c r="T280" s="199"/>
      <c r="U280" s="200"/>
      <c r="V280" s="201"/>
      <c r="W280" s="202"/>
      <c r="X280" s="202"/>
      <c r="Y280" s="273">
        <v>0.0</v>
      </c>
      <c r="Z280" s="271">
        <v>0.0</v>
      </c>
      <c r="AA280" s="272" t="s">
        <v>132</v>
      </c>
      <c r="AB280" s="107">
        <v>3.0</v>
      </c>
      <c r="AC280" s="108">
        <v>0.009143518518518518</v>
      </c>
      <c r="AD280" s="273" t="s">
        <v>165</v>
      </c>
      <c r="AE280" s="274" t="s">
        <v>132</v>
      </c>
      <c r="AF280" s="99" t="s">
        <v>133</v>
      </c>
      <c r="AG280" s="274">
        <v>2.26</v>
      </c>
      <c r="AH280" s="411">
        <v>7.93</v>
      </c>
      <c r="AI280" s="112"/>
      <c r="AJ280" s="110"/>
      <c r="AK280" s="113"/>
      <c r="AL280" s="114"/>
      <c r="AM280" s="278"/>
      <c r="AN280" s="396"/>
      <c r="AO280" s="98"/>
      <c r="AP280" s="116"/>
      <c r="AQ280" s="117"/>
      <c r="AR280" s="116"/>
      <c r="AS280" s="98"/>
      <c r="AT280" s="98"/>
      <c r="AU280" s="98"/>
      <c r="AV280" s="98"/>
      <c r="AW280" s="98"/>
      <c r="AX280" s="98"/>
      <c r="AY280" s="98"/>
      <c r="AZ280" s="98"/>
      <c r="BA280" s="98"/>
      <c r="BB280" s="98"/>
      <c r="BC280" s="98"/>
      <c r="BD280" s="98"/>
      <c r="BE280" s="98"/>
      <c r="BF280" s="98"/>
      <c r="BG280" s="98"/>
      <c r="BH280" s="98"/>
      <c r="BI280" s="98"/>
      <c r="BJ280" s="98"/>
      <c r="BK280" s="98"/>
      <c r="BL280" s="98"/>
      <c r="BM280" s="98"/>
      <c r="BN280" s="98"/>
      <c r="BO280" s="98"/>
      <c r="BP280" s="98"/>
    </row>
    <row r="281">
      <c r="A281" s="485" t="b">
        <v>0</v>
      </c>
      <c r="B281" s="128"/>
      <c r="C281" s="129"/>
      <c r="D281" s="130"/>
      <c r="E281" s="131"/>
      <c r="F281" s="132"/>
      <c r="G281" s="132"/>
      <c r="H281" s="132"/>
      <c r="I281" s="132"/>
      <c r="J281" s="132"/>
      <c r="K281" s="130"/>
      <c r="L281" s="130"/>
      <c r="M281" s="130"/>
      <c r="N281" s="519"/>
      <c r="O281" s="168">
        <v>7.0</v>
      </c>
      <c r="P281" s="169">
        <v>6.0</v>
      </c>
      <c r="Q281" s="196"/>
      <c r="R281" s="197"/>
      <c r="S281" s="198"/>
      <c r="T281" s="199"/>
      <c r="U281" s="200"/>
      <c r="V281" s="201"/>
      <c r="W281" s="202"/>
      <c r="X281" s="202"/>
      <c r="Y281" s="206">
        <v>0.0</v>
      </c>
      <c r="Z281" s="204">
        <v>0.0</v>
      </c>
      <c r="AA281" s="205" t="s">
        <v>133</v>
      </c>
      <c r="AB281" s="141">
        <v>4.0</v>
      </c>
      <c r="AC281" s="142">
        <v>0.01125</v>
      </c>
      <c r="AD281" s="206" t="s">
        <v>165</v>
      </c>
      <c r="AE281" s="207" t="s">
        <v>132</v>
      </c>
      <c r="AF281" s="133" t="s">
        <v>133</v>
      </c>
      <c r="AG281" s="207">
        <v>3.95</v>
      </c>
      <c r="AH281" s="449">
        <v>2.92</v>
      </c>
      <c r="AI281" s="146"/>
      <c r="AJ281" s="144"/>
      <c r="AK281" s="147"/>
      <c r="AL281" s="114"/>
      <c r="AM281" s="211"/>
      <c r="AN281" s="395"/>
      <c r="AO281" s="132"/>
      <c r="AP281" s="149"/>
      <c r="AQ281" s="150"/>
      <c r="AR281" s="149"/>
      <c r="AS281" s="132"/>
      <c r="AT281" s="132"/>
      <c r="AU281" s="132"/>
      <c r="AV281" s="132"/>
      <c r="AW281" s="132"/>
      <c r="AX281" s="132"/>
      <c r="AY281" s="132"/>
      <c r="AZ281" s="132"/>
      <c r="BA281" s="132"/>
      <c r="BB281" s="132"/>
      <c r="BC281" s="132"/>
      <c r="BD281" s="132"/>
      <c r="BE281" s="132"/>
      <c r="BF281" s="132"/>
      <c r="BG281" s="132"/>
      <c r="BH281" s="132"/>
      <c r="BI281" s="132"/>
      <c r="BJ281" s="132"/>
      <c r="BK281" s="132"/>
      <c r="BL281" s="132"/>
      <c r="BM281" s="132"/>
      <c r="BN281" s="132"/>
      <c r="BO281" s="132"/>
      <c r="BP281" s="132"/>
    </row>
    <row r="282">
      <c r="A282" s="484" t="b">
        <v>0</v>
      </c>
      <c r="B282" s="215"/>
      <c r="C282" s="216"/>
      <c r="D282" s="217"/>
      <c r="E282" s="218"/>
      <c r="F282" s="219"/>
      <c r="G282" s="219"/>
      <c r="H282" s="219"/>
      <c r="I282" s="237"/>
      <c r="J282" s="237"/>
      <c r="K282" s="217"/>
      <c r="L282" s="217"/>
      <c r="M282" s="217"/>
      <c r="N282" s="520"/>
      <c r="O282" s="221">
        <v>7.0</v>
      </c>
      <c r="P282" s="222">
        <v>6.0</v>
      </c>
      <c r="Q282" s="298">
        <v>3.0</v>
      </c>
      <c r="R282" s="299">
        <v>6.0</v>
      </c>
      <c r="S282" s="300">
        <v>3.0</v>
      </c>
      <c r="T282" s="301">
        <v>6.0</v>
      </c>
      <c r="U282" s="227"/>
      <c r="V282" s="228"/>
      <c r="W282" s="229"/>
      <c r="X282" s="229"/>
      <c r="Y282" s="235"/>
      <c r="Z282" s="482"/>
      <c r="AA282" s="479"/>
      <c r="AB282" s="389"/>
      <c r="AC282" s="507"/>
      <c r="AD282" s="235" t="s">
        <v>142</v>
      </c>
      <c r="AE282" s="240"/>
      <c r="AF282" s="237"/>
      <c r="AG282" s="240"/>
      <c r="AH282" s="488"/>
      <c r="AI282" s="390"/>
      <c r="AJ282" s="236"/>
      <c r="AK282" s="391"/>
      <c r="AL282" s="114"/>
      <c r="AM282" s="278"/>
      <c r="AN282" s="396"/>
      <c r="AO282" s="396"/>
      <c r="AP282" s="116"/>
      <c r="AQ282" s="117"/>
      <c r="AR282" s="116"/>
      <c r="AS282" s="98"/>
      <c r="AT282" s="98"/>
      <c r="AU282" s="98"/>
      <c r="AV282" s="98"/>
      <c r="AW282" s="98"/>
      <c r="AX282" s="98"/>
      <c r="AY282" s="98"/>
      <c r="AZ282" s="98"/>
      <c r="BA282" s="98"/>
      <c r="BB282" s="98"/>
      <c r="BC282" s="98"/>
      <c r="BD282" s="98"/>
      <c r="BE282" s="98"/>
      <c r="BF282" s="98"/>
      <c r="BG282" s="98"/>
      <c r="BH282" s="98"/>
      <c r="BI282" s="98"/>
      <c r="BJ282" s="98"/>
      <c r="BK282" s="98"/>
      <c r="BL282" s="98"/>
      <c r="BM282" s="98"/>
      <c r="BN282" s="98"/>
      <c r="BO282" s="98"/>
      <c r="BP282" s="98"/>
    </row>
    <row r="283">
      <c r="A283" s="485" t="b">
        <v>0</v>
      </c>
      <c r="B283" s="247">
        <v>44613.0</v>
      </c>
      <c r="C283" s="248">
        <v>0.9435763888888888</v>
      </c>
      <c r="D283" s="249" t="s">
        <v>1395</v>
      </c>
      <c r="E283" s="357" t="s">
        <v>16</v>
      </c>
      <c r="F283" s="358" t="s">
        <v>199</v>
      </c>
      <c r="G283" s="415"/>
      <c r="H283" s="251" t="s">
        <v>779</v>
      </c>
      <c r="I283" s="251" t="s">
        <v>1396</v>
      </c>
      <c r="J283" s="251" t="s">
        <v>1397</v>
      </c>
      <c r="K283" s="252" t="s">
        <v>1396</v>
      </c>
      <c r="L283" s="252"/>
      <c r="M283" s="252"/>
      <c r="N283" s="759"/>
      <c r="O283" s="254">
        <v>6.0</v>
      </c>
      <c r="P283" s="255">
        <v>2.0</v>
      </c>
      <c r="Q283" s="284">
        <v>0.0</v>
      </c>
      <c r="R283" s="285">
        <v>0.0</v>
      </c>
      <c r="S283" s="172"/>
      <c r="T283" s="173"/>
      <c r="U283" s="174"/>
      <c r="V283" s="175"/>
      <c r="W283" s="176"/>
      <c r="X283" s="176"/>
      <c r="Y283" s="260">
        <v>0.0</v>
      </c>
      <c r="Z283" s="256">
        <v>0.0</v>
      </c>
      <c r="AA283" s="257" t="s">
        <v>132</v>
      </c>
      <c r="AB283" s="258">
        <v>1.0</v>
      </c>
      <c r="AC283" s="259">
        <v>0.9218055555555555</v>
      </c>
      <c r="AD283" s="260" t="s">
        <v>140</v>
      </c>
      <c r="AE283" s="261" t="s">
        <v>132</v>
      </c>
      <c r="AF283" s="251" t="s">
        <v>166</v>
      </c>
      <c r="AG283" s="261">
        <v>1.14</v>
      </c>
      <c r="AH283" s="464">
        <v>35.71</v>
      </c>
      <c r="AI283" s="263">
        <v>7.5</v>
      </c>
      <c r="AJ283" s="261">
        <v>0.0</v>
      </c>
      <c r="AK283" s="264">
        <v>-7.5</v>
      </c>
      <c r="AL283" s="114"/>
      <c r="AM283" s="265">
        <f>AK283+AM278</f>
        <v>2010.04</v>
      </c>
      <c r="AN283" s="266">
        <f>if(AM283&gt;AN278,AM283,AN278)</f>
        <v>2067.89</v>
      </c>
      <c r="AO283" s="266">
        <f>AM283-AN283</f>
        <v>-57.85</v>
      </c>
      <c r="AP283" s="267">
        <f>AO283/AN283</f>
        <v>-0.02797537587</v>
      </c>
      <c r="AQ283" s="268">
        <f>AK283/AI283</f>
        <v>-1</v>
      </c>
      <c r="AR283" s="149"/>
      <c r="AS283" s="132"/>
      <c r="AT283" s="132"/>
      <c r="AU283" s="132"/>
      <c r="AV283" s="132"/>
      <c r="AW283" s="132"/>
      <c r="AX283" s="132"/>
      <c r="AY283" s="132"/>
      <c r="AZ283" s="132"/>
      <c r="BA283" s="132"/>
      <c r="BB283" s="132"/>
      <c r="BC283" s="132"/>
      <c r="BD283" s="132"/>
      <c r="BE283" s="132"/>
      <c r="BF283" s="132"/>
      <c r="BG283" s="132"/>
      <c r="BH283" s="132"/>
      <c r="BI283" s="132"/>
      <c r="BJ283" s="132"/>
      <c r="BK283" s="132"/>
      <c r="BL283" s="132"/>
      <c r="BM283" s="132"/>
      <c r="BN283" s="132"/>
      <c r="BO283" s="132"/>
      <c r="BP283" s="132"/>
    </row>
    <row r="284">
      <c r="A284" s="484" t="b">
        <v>0</v>
      </c>
      <c r="B284" s="94"/>
      <c r="C284" s="95"/>
      <c r="D284" s="96"/>
      <c r="E284" s="97"/>
      <c r="F284" s="98"/>
      <c r="G284" s="98"/>
      <c r="H284" s="98" t="str">
        <f>VLOOKUP(H283,VALIDATION!F:G,2,false)</f>
        <v>621372240cf04c247406e04e</v>
      </c>
      <c r="I284" s="99">
        <v>1.6</v>
      </c>
      <c r="J284" s="99">
        <v>2.6</v>
      </c>
      <c r="K284" s="96"/>
      <c r="L284" s="96"/>
      <c r="M284" s="96"/>
      <c r="N284" s="518"/>
      <c r="O284" s="168">
        <v>6.0</v>
      </c>
      <c r="P284" s="169">
        <v>2.0</v>
      </c>
      <c r="Q284" s="294">
        <v>2.0</v>
      </c>
      <c r="R284" s="295">
        <v>1.0</v>
      </c>
      <c r="S284" s="198"/>
      <c r="T284" s="199"/>
      <c r="U284" s="200"/>
      <c r="V284" s="201"/>
      <c r="W284" s="202"/>
      <c r="X284" s="202"/>
      <c r="Y284" s="273">
        <v>40.0</v>
      </c>
      <c r="Z284" s="271">
        <v>0.0</v>
      </c>
      <c r="AA284" s="272" t="s">
        <v>133</v>
      </c>
      <c r="AB284" s="107">
        <v>2.0</v>
      </c>
      <c r="AC284" s="108">
        <v>0.9303125</v>
      </c>
      <c r="AD284" s="273" t="s">
        <v>296</v>
      </c>
      <c r="AE284" s="274" t="s">
        <v>132</v>
      </c>
      <c r="AF284" s="99" t="s">
        <v>166</v>
      </c>
      <c r="AG284" s="274">
        <v>1.04</v>
      </c>
      <c r="AH284" s="411">
        <v>62.49</v>
      </c>
      <c r="AI284" s="112"/>
      <c r="AJ284" s="110"/>
      <c r="AK284" s="113"/>
      <c r="AL284" s="114"/>
      <c r="AM284" s="278"/>
      <c r="AN284" s="396"/>
      <c r="AO284" s="396"/>
      <c r="AP284" s="116"/>
      <c r="AQ284" s="117"/>
      <c r="AR284" s="116"/>
      <c r="AS284" s="98"/>
      <c r="AT284" s="98"/>
      <c r="AU284" s="98"/>
      <c r="AV284" s="98"/>
      <c r="AW284" s="98"/>
      <c r="AX284" s="98"/>
      <c r="AY284" s="98"/>
      <c r="AZ284" s="98"/>
      <c r="BA284" s="98"/>
      <c r="BB284" s="98"/>
      <c r="BC284" s="98"/>
      <c r="BD284" s="98"/>
      <c r="BE284" s="98"/>
      <c r="BF284" s="98"/>
      <c r="BG284" s="98"/>
      <c r="BH284" s="98"/>
      <c r="BI284" s="98"/>
      <c r="BJ284" s="98"/>
      <c r="BK284" s="98"/>
      <c r="BL284" s="98"/>
      <c r="BM284" s="98"/>
      <c r="BN284" s="98"/>
      <c r="BO284" s="98"/>
      <c r="BP284" s="98"/>
    </row>
    <row r="285">
      <c r="A285" s="485" t="b">
        <v>0</v>
      </c>
      <c r="B285" s="128"/>
      <c r="C285" s="129"/>
      <c r="D285" s="130"/>
      <c r="E285" s="131"/>
      <c r="F285" s="132"/>
      <c r="G285" s="132"/>
      <c r="H285" s="132"/>
      <c r="I285" s="133">
        <v>6145777.0</v>
      </c>
      <c r="J285" s="133">
        <v>4176991.0</v>
      </c>
      <c r="K285" s="130"/>
      <c r="L285" s="130"/>
      <c r="M285" s="130"/>
      <c r="N285" s="519"/>
      <c r="O285" s="168">
        <v>6.0</v>
      </c>
      <c r="P285" s="169">
        <v>2.0</v>
      </c>
      <c r="Q285" s="294">
        <v>6.0</v>
      </c>
      <c r="R285" s="295">
        <v>1.0</v>
      </c>
      <c r="S285" s="198"/>
      <c r="T285" s="199"/>
      <c r="U285" s="200"/>
      <c r="V285" s="201"/>
      <c r="W285" s="202"/>
      <c r="X285" s="202"/>
      <c r="Y285" s="206"/>
      <c r="Z285" s="204"/>
      <c r="AA285" s="205"/>
      <c r="AB285" s="141"/>
      <c r="AC285" s="142"/>
      <c r="AD285" s="206" t="s">
        <v>142</v>
      </c>
      <c r="AE285" s="207"/>
      <c r="AF285" s="133"/>
      <c r="AG285" s="207"/>
      <c r="AH285" s="449"/>
      <c r="AI285" s="146"/>
      <c r="AJ285" s="144"/>
      <c r="AK285" s="147"/>
      <c r="AL285" s="114"/>
      <c r="AM285" s="211"/>
      <c r="AN285" s="395"/>
      <c r="AO285" s="395"/>
      <c r="AP285" s="149"/>
      <c r="AQ285" s="150"/>
      <c r="AR285" s="149"/>
      <c r="AS285" s="132"/>
      <c r="AT285" s="132"/>
      <c r="AU285" s="132"/>
      <c r="AV285" s="132"/>
      <c r="AW285" s="132"/>
      <c r="AX285" s="132"/>
      <c r="AY285" s="132"/>
      <c r="AZ285" s="132"/>
      <c r="BA285" s="132"/>
      <c r="BB285" s="132"/>
      <c r="BC285" s="132"/>
      <c r="BD285" s="132"/>
      <c r="BE285" s="132"/>
      <c r="BF285" s="132"/>
      <c r="BG285" s="132"/>
      <c r="BH285" s="132"/>
      <c r="BI285" s="132"/>
      <c r="BJ285" s="132"/>
      <c r="BK285" s="132"/>
      <c r="BL285" s="132"/>
      <c r="BM285" s="132"/>
      <c r="BN285" s="132"/>
      <c r="BO285" s="132"/>
      <c r="BP285" s="132"/>
    </row>
    <row r="286">
      <c r="A286" s="614" t="b">
        <v>0</v>
      </c>
      <c r="B286" s="161">
        <v>44614.0</v>
      </c>
      <c r="C286" s="162">
        <v>0.6127777777777778</v>
      </c>
      <c r="D286" s="163" t="s">
        <v>1398</v>
      </c>
      <c r="E286" s="387" t="s">
        <v>16</v>
      </c>
      <c r="F286" s="379" t="s">
        <v>199</v>
      </c>
      <c r="G286" s="165" t="s">
        <v>36</v>
      </c>
      <c r="H286" s="165" t="s">
        <v>312</v>
      </c>
      <c r="I286" s="165" t="s">
        <v>1111</v>
      </c>
      <c r="J286" s="165" t="s">
        <v>401</v>
      </c>
      <c r="K286" s="166" t="s">
        <v>401</v>
      </c>
      <c r="L286" s="166"/>
      <c r="M286" s="166"/>
      <c r="N286" s="764"/>
      <c r="O286" s="254">
        <v>6.0</v>
      </c>
      <c r="P286" s="255">
        <v>4.0</v>
      </c>
      <c r="Q286" s="284">
        <v>0.0</v>
      </c>
      <c r="R286" s="285">
        <v>0.0</v>
      </c>
      <c r="S286" s="172"/>
      <c r="T286" s="173"/>
      <c r="U286" s="174"/>
      <c r="V286" s="175"/>
      <c r="W286" s="176"/>
      <c r="X286" s="176"/>
      <c r="Y286" s="182">
        <v>0.0</v>
      </c>
      <c r="Z286" s="178">
        <v>0.0</v>
      </c>
      <c r="AA286" s="179" t="s">
        <v>132</v>
      </c>
      <c r="AB286" s="180">
        <v>1.0</v>
      </c>
      <c r="AC286" s="181">
        <v>0.5355555555555556</v>
      </c>
      <c r="AD286" s="182" t="s">
        <v>140</v>
      </c>
      <c r="AE286" s="183" t="s">
        <v>132</v>
      </c>
      <c r="AF286" s="165" t="s">
        <v>133</v>
      </c>
      <c r="AG286" s="183">
        <v>2.56</v>
      </c>
      <c r="AH286" s="446">
        <v>7.5</v>
      </c>
      <c r="AI286" s="185">
        <v>10.0</v>
      </c>
      <c r="AJ286" s="183">
        <v>0.43</v>
      </c>
      <c r="AK286" s="186">
        <v>20.9</v>
      </c>
      <c r="AL286" s="114"/>
      <c r="AM286" s="188">
        <f>AK286+AM283</f>
        <v>2030.94</v>
      </c>
      <c r="AN286" s="189">
        <f>if(AM286&gt;AN283,AM286,AN283)</f>
        <v>2067.89</v>
      </c>
      <c r="AO286" s="189">
        <f>AM286-AN286</f>
        <v>-36.95</v>
      </c>
      <c r="AP286" s="190">
        <f>AO286/AN286</f>
        <v>-0.01786845529</v>
      </c>
      <c r="AQ286" s="191">
        <f>AK286/AI286</f>
        <v>2.09</v>
      </c>
      <c r="AR286" s="116"/>
      <c r="AS286" s="98"/>
      <c r="AT286" s="98"/>
      <c r="AU286" s="98"/>
      <c r="AV286" s="98"/>
      <c r="AW286" s="98"/>
      <c r="AX286" s="98"/>
      <c r="AY286" s="98"/>
      <c r="AZ286" s="98"/>
      <c r="BA286" s="98"/>
      <c r="BB286" s="98"/>
      <c r="BC286" s="98"/>
      <c r="BD286" s="98"/>
      <c r="BE286" s="98"/>
      <c r="BF286" s="98"/>
      <c r="BG286" s="98"/>
      <c r="BH286" s="98"/>
      <c r="BI286" s="98"/>
      <c r="BJ286" s="98"/>
      <c r="BK286" s="98"/>
      <c r="BL286" s="98"/>
      <c r="BM286" s="98"/>
      <c r="BN286" s="98"/>
      <c r="BO286" s="98"/>
      <c r="BP286" s="98"/>
    </row>
    <row r="287">
      <c r="A287" s="616" t="b">
        <v>0</v>
      </c>
      <c r="B287" s="128"/>
      <c r="C287" s="129"/>
      <c r="D287" s="134">
        <v>52352.53</v>
      </c>
      <c r="E287" s="131"/>
      <c r="F287" s="132"/>
      <c r="G287" s="132"/>
      <c r="H287" s="132" t="str">
        <f>VLOOKUP(H286,VALIDATION!F:G,2,false)</f>
        <v>621372420cf04c247406e056</v>
      </c>
      <c r="I287" s="133">
        <v>3.7</v>
      </c>
      <c r="J287" s="133">
        <v>1.37</v>
      </c>
      <c r="K287" s="130"/>
      <c r="L287" s="130"/>
      <c r="M287" s="130"/>
      <c r="N287" s="519"/>
      <c r="O287" s="168">
        <v>6.0</v>
      </c>
      <c r="P287" s="169">
        <v>4.0</v>
      </c>
      <c r="Q287" s="294">
        <v>4.0</v>
      </c>
      <c r="R287" s="295">
        <v>2.0</v>
      </c>
      <c r="S287" s="198"/>
      <c r="T287" s="199"/>
      <c r="U287" s="200"/>
      <c r="V287" s="201"/>
      <c r="W287" s="202"/>
      <c r="X287" s="202"/>
      <c r="Y287" s="206">
        <v>0.0</v>
      </c>
      <c r="Z287" s="204">
        <v>0.0</v>
      </c>
      <c r="AA287" s="205" t="s">
        <v>132</v>
      </c>
      <c r="AB287" s="141">
        <v>2.0</v>
      </c>
      <c r="AC287" s="142">
        <v>0.5575</v>
      </c>
      <c r="AD287" s="206" t="s">
        <v>296</v>
      </c>
      <c r="AE287" s="207" t="s">
        <v>132</v>
      </c>
      <c r="AF287" s="133" t="s">
        <v>133</v>
      </c>
      <c r="AG287" s="207">
        <v>7.0</v>
      </c>
      <c r="AH287" s="449">
        <v>2.5</v>
      </c>
      <c r="AI287" s="146"/>
      <c r="AJ287" s="207"/>
      <c r="AK287" s="210"/>
      <c r="AL287" s="114"/>
      <c r="AM287" s="211"/>
      <c r="AN287" s="395"/>
      <c r="AO287" s="395"/>
      <c r="AP287" s="149"/>
      <c r="AQ287" s="150"/>
      <c r="AR287" s="149"/>
      <c r="AS287" s="132"/>
      <c r="AT287" s="132"/>
      <c r="AU287" s="132"/>
      <c r="AV287" s="132"/>
      <c r="AW287" s="132"/>
      <c r="AX287" s="132"/>
      <c r="AY287" s="132"/>
      <c r="AZ287" s="132"/>
      <c r="BA287" s="132"/>
      <c r="BB287" s="132"/>
      <c r="BC287" s="132"/>
      <c r="BD287" s="132"/>
      <c r="BE287" s="132"/>
      <c r="BF287" s="132"/>
      <c r="BG287" s="132"/>
      <c r="BH287" s="132"/>
      <c r="BI287" s="132"/>
      <c r="BJ287" s="132"/>
      <c r="BK287" s="132"/>
      <c r="BL287" s="132"/>
      <c r="BM287" s="132"/>
      <c r="BN287" s="132"/>
      <c r="BO287" s="132"/>
      <c r="BP287" s="132"/>
    </row>
    <row r="288">
      <c r="A288" s="614" t="b">
        <v>0</v>
      </c>
      <c r="B288" s="94"/>
      <c r="C288" s="95"/>
      <c r="D288" s="96"/>
      <c r="E288" s="97"/>
      <c r="F288" s="98"/>
      <c r="G288" s="98"/>
      <c r="H288" s="98"/>
      <c r="I288" s="99">
        <v>9953368.0</v>
      </c>
      <c r="J288" s="99">
        <v>1.0372253E7</v>
      </c>
      <c r="K288" s="96"/>
      <c r="L288" s="96"/>
      <c r="M288" s="96"/>
      <c r="N288" s="518"/>
      <c r="O288" s="168">
        <v>6.0</v>
      </c>
      <c r="P288" s="169">
        <v>4.0</v>
      </c>
      <c r="Q288" s="294">
        <v>4.0</v>
      </c>
      <c r="R288" s="295">
        <v>2.0</v>
      </c>
      <c r="S288" s="198"/>
      <c r="T288" s="199"/>
      <c r="U288" s="200"/>
      <c r="V288" s="201"/>
      <c r="W288" s="202"/>
      <c r="X288" s="202"/>
      <c r="Y288" s="273">
        <v>0.0</v>
      </c>
      <c r="Z288" s="271">
        <v>0.0</v>
      </c>
      <c r="AA288" s="272" t="s">
        <v>132</v>
      </c>
      <c r="AB288" s="107">
        <v>3.0</v>
      </c>
      <c r="AC288" s="108">
        <v>0.5856018518518519</v>
      </c>
      <c r="AD288" s="273" t="s">
        <v>165</v>
      </c>
      <c r="AE288" s="274" t="s">
        <v>132</v>
      </c>
      <c r="AF288" s="99" t="s">
        <v>166</v>
      </c>
      <c r="AG288" s="274">
        <v>1.35</v>
      </c>
      <c r="AH288" s="411">
        <v>5.0</v>
      </c>
      <c r="AI288" s="112"/>
      <c r="AJ288" s="110"/>
      <c r="AK288" s="113"/>
      <c r="AL288" s="114"/>
      <c r="AM288" s="278"/>
      <c r="AN288" s="396"/>
      <c r="AO288" s="396"/>
      <c r="AP288" s="116"/>
      <c r="AQ288" s="117"/>
      <c r="AR288" s="116"/>
      <c r="AS288" s="98"/>
      <c r="AT288" s="98"/>
      <c r="AU288" s="98"/>
      <c r="AV288" s="98"/>
      <c r="AW288" s="98"/>
      <c r="AX288" s="98"/>
      <c r="AY288" s="98"/>
      <c r="AZ288" s="98"/>
      <c r="BA288" s="98"/>
      <c r="BB288" s="98"/>
      <c r="BC288" s="98"/>
      <c r="BD288" s="98"/>
      <c r="BE288" s="98"/>
      <c r="BF288" s="98"/>
      <c r="BG288" s="98"/>
      <c r="BH288" s="98"/>
      <c r="BI288" s="98"/>
      <c r="BJ288" s="98"/>
      <c r="BK288" s="98"/>
      <c r="BL288" s="98"/>
      <c r="BM288" s="98"/>
      <c r="BN288" s="98"/>
      <c r="BO288" s="98"/>
      <c r="BP288" s="98"/>
    </row>
    <row r="289">
      <c r="A289" s="616" t="b">
        <v>0</v>
      </c>
      <c r="B289" s="128"/>
      <c r="C289" s="129"/>
      <c r="D289" s="130"/>
      <c r="E289" s="131"/>
      <c r="F289" s="132"/>
      <c r="G289" s="132"/>
      <c r="H289" s="132"/>
      <c r="I289" s="133"/>
      <c r="J289" s="133"/>
      <c r="K289" s="130"/>
      <c r="L289" s="130"/>
      <c r="M289" s="130"/>
      <c r="N289" s="519"/>
      <c r="O289" s="168">
        <v>6.0</v>
      </c>
      <c r="P289" s="169">
        <v>4.0</v>
      </c>
      <c r="Q289" s="294">
        <v>6.0</v>
      </c>
      <c r="R289" s="295">
        <v>7.0</v>
      </c>
      <c r="S289" s="296">
        <v>0.0</v>
      </c>
      <c r="T289" s="297">
        <v>0.0</v>
      </c>
      <c r="U289" s="200"/>
      <c r="V289" s="201"/>
      <c r="W289" s="202"/>
      <c r="X289" s="202"/>
      <c r="Y289" s="206">
        <v>0.0</v>
      </c>
      <c r="Z289" s="204">
        <v>0.0</v>
      </c>
      <c r="AA289" s="205" t="s">
        <v>133</v>
      </c>
      <c r="AB289" s="141">
        <v>4.0</v>
      </c>
      <c r="AC289" s="142">
        <v>0.5856944444444444</v>
      </c>
      <c r="AD289" s="206" t="s">
        <v>165</v>
      </c>
      <c r="AE289" s="207" t="s">
        <v>132</v>
      </c>
      <c r="AF289" s="133" t="s">
        <v>166</v>
      </c>
      <c r="AG289" s="207">
        <v>1.34</v>
      </c>
      <c r="AH289" s="449">
        <v>5.0</v>
      </c>
      <c r="AI289" s="146"/>
      <c r="AJ289" s="144"/>
      <c r="AK289" s="147"/>
      <c r="AL289" s="114"/>
      <c r="AM289" s="211"/>
      <c r="AN289" s="395"/>
      <c r="AO289" s="395"/>
      <c r="AP289" s="149"/>
      <c r="AQ289" s="150"/>
      <c r="AR289" s="149"/>
      <c r="AS289" s="132"/>
      <c r="AT289" s="132"/>
      <c r="AU289" s="132"/>
      <c r="AV289" s="132"/>
      <c r="AW289" s="132"/>
      <c r="AX289" s="132"/>
      <c r="AY289" s="132"/>
      <c r="AZ289" s="132"/>
      <c r="BA289" s="132"/>
      <c r="BB289" s="132"/>
      <c r="BC289" s="132"/>
      <c r="BD289" s="132"/>
      <c r="BE289" s="132"/>
      <c r="BF289" s="132"/>
      <c r="BG289" s="132"/>
      <c r="BH289" s="132"/>
      <c r="BI289" s="132"/>
      <c r="BJ289" s="132"/>
      <c r="BK289" s="132"/>
      <c r="BL289" s="132"/>
      <c r="BM289" s="132"/>
      <c r="BN289" s="132"/>
      <c r="BO289" s="132"/>
      <c r="BP289" s="132"/>
    </row>
    <row r="290">
      <c r="A290" s="614" t="b">
        <v>0</v>
      </c>
      <c r="B290" s="94"/>
      <c r="C290" s="95"/>
      <c r="D290" s="96"/>
      <c r="E290" s="97"/>
      <c r="F290" s="98"/>
      <c r="G290" s="98"/>
      <c r="H290" s="98"/>
      <c r="I290" s="99"/>
      <c r="J290" s="99"/>
      <c r="K290" s="96"/>
      <c r="L290" s="96"/>
      <c r="M290" s="96"/>
      <c r="N290" s="518"/>
      <c r="O290" s="168">
        <v>6.0</v>
      </c>
      <c r="P290" s="169">
        <v>4.0</v>
      </c>
      <c r="Q290" s="294">
        <v>6.0</v>
      </c>
      <c r="R290" s="295">
        <v>7.0</v>
      </c>
      <c r="S290" s="296">
        <v>2.0</v>
      </c>
      <c r="T290" s="297">
        <v>4.0</v>
      </c>
      <c r="U290" s="200"/>
      <c r="V290" s="201"/>
      <c r="W290" s="202"/>
      <c r="X290" s="202"/>
      <c r="Y290" s="273">
        <v>0.0</v>
      </c>
      <c r="Z290" s="271">
        <v>0.0</v>
      </c>
      <c r="AA290" s="272" t="s">
        <v>133</v>
      </c>
      <c r="AB290" s="107">
        <v>5.0</v>
      </c>
      <c r="AC290" s="108">
        <v>0.6037037037037037</v>
      </c>
      <c r="AD290" s="273" t="s">
        <v>165</v>
      </c>
      <c r="AE290" s="274" t="s">
        <v>132</v>
      </c>
      <c r="AF290" s="99" t="s">
        <v>166</v>
      </c>
      <c r="AG290" s="274">
        <v>1.09</v>
      </c>
      <c r="AH290" s="411">
        <v>21.33</v>
      </c>
      <c r="AI290" s="112"/>
      <c r="AJ290" s="110"/>
      <c r="AK290" s="113"/>
      <c r="AL290" s="114"/>
      <c r="AM290" s="278"/>
      <c r="AN290" s="396"/>
      <c r="AO290" s="396"/>
      <c r="AP290" s="116"/>
      <c r="AQ290" s="117"/>
      <c r="AR290" s="116"/>
      <c r="AS290" s="98"/>
      <c r="AT290" s="98"/>
      <c r="AU290" s="98"/>
      <c r="AV290" s="98"/>
      <c r="AW290" s="98"/>
      <c r="AX290" s="98"/>
      <c r="AY290" s="98"/>
      <c r="AZ290" s="98"/>
      <c r="BA290" s="98"/>
      <c r="BB290" s="98"/>
      <c r="BC290" s="98"/>
      <c r="BD290" s="98"/>
      <c r="BE290" s="98"/>
      <c r="BF290" s="98"/>
      <c r="BG290" s="98"/>
      <c r="BH290" s="98"/>
      <c r="BI290" s="98"/>
      <c r="BJ290" s="98"/>
      <c r="BK290" s="98"/>
      <c r="BL290" s="98"/>
      <c r="BM290" s="98"/>
      <c r="BN290" s="98"/>
      <c r="BO290" s="98"/>
      <c r="BP290" s="98"/>
    </row>
    <row r="291">
      <c r="A291" s="616" t="b">
        <v>0</v>
      </c>
      <c r="B291" s="313"/>
      <c r="C291" s="314"/>
      <c r="D291" s="315"/>
      <c r="E291" s="316"/>
      <c r="F291" s="317"/>
      <c r="G291" s="317"/>
      <c r="H291" s="317"/>
      <c r="I291" s="328"/>
      <c r="J291" s="328"/>
      <c r="K291" s="315"/>
      <c r="L291" s="315"/>
      <c r="M291" s="315"/>
      <c r="N291" s="762"/>
      <c r="O291" s="221">
        <v>6.0</v>
      </c>
      <c r="P291" s="222">
        <v>4.0</v>
      </c>
      <c r="Q291" s="298">
        <v>6.0</v>
      </c>
      <c r="R291" s="299">
        <v>7.0</v>
      </c>
      <c r="S291" s="300">
        <v>3.0</v>
      </c>
      <c r="T291" s="301">
        <v>6.0</v>
      </c>
      <c r="U291" s="227"/>
      <c r="V291" s="228"/>
      <c r="W291" s="229"/>
      <c r="X291" s="229"/>
      <c r="Y291" s="322"/>
      <c r="Z291" s="493"/>
      <c r="AA291" s="418"/>
      <c r="AB291" s="325"/>
      <c r="AC291" s="510"/>
      <c r="AD291" s="322" t="s">
        <v>142</v>
      </c>
      <c r="AE291" s="331"/>
      <c r="AF291" s="328"/>
      <c r="AG291" s="331"/>
      <c r="AH291" s="490"/>
      <c r="AI291" s="384"/>
      <c r="AJ291" s="327"/>
      <c r="AK291" s="385"/>
      <c r="AL291" s="114"/>
      <c r="AM291" s="211"/>
      <c r="AN291" s="395"/>
      <c r="AO291" s="395"/>
      <c r="AP291" s="149"/>
      <c r="AQ291" s="150"/>
      <c r="AR291" s="149"/>
      <c r="AS291" s="132"/>
      <c r="AT291" s="132"/>
      <c r="AU291" s="132"/>
      <c r="AV291" s="132"/>
      <c r="AW291" s="132"/>
      <c r="AX291" s="132"/>
      <c r="AY291" s="132"/>
      <c r="AZ291" s="132"/>
      <c r="BA291" s="132"/>
      <c r="BB291" s="132"/>
      <c r="BC291" s="132"/>
      <c r="BD291" s="132"/>
      <c r="BE291" s="132"/>
      <c r="BF291" s="132"/>
      <c r="BG291" s="132"/>
      <c r="BH291" s="132"/>
      <c r="BI291" s="132"/>
      <c r="BJ291" s="132"/>
      <c r="BK291" s="132"/>
      <c r="BL291" s="132"/>
      <c r="BM291" s="132"/>
      <c r="BN291" s="132"/>
      <c r="BO291" s="132"/>
      <c r="BP291" s="132"/>
    </row>
    <row r="292">
      <c r="A292" s="484" t="b">
        <v>0</v>
      </c>
      <c r="B292" s="161">
        <v>44615.0</v>
      </c>
      <c r="C292" s="162">
        <v>0.5832175925925925</v>
      </c>
      <c r="D292" s="163" t="s">
        <v>1399</v>
      </c>
      <c r="E292" s="387" t="s">
        <v>16</v>
      </c>
      <c r="F292" s="379" t="s">
        <v>199</v>
      </c>
      <c r="G292" s="165" t="s">
        <v>36</v>
      </c>
      <c r="H292" s="165" t="s">
        <v>312</v>
      </c>
      <c r="I292" s="165" t="s">
        <v>178</v>
      </c>
      <c r="J292" s="165" t="s">
        <v>730</v>
      </c>
      <c r="K292" s="166" t="s">
        <v>730</v>
      </c>
      <c r="L292" s="166"/>
      <c r="M292" s="166"/>
      <c r="N292" s="764"/>
      <c r="O292" s="254">
        <v>5.0</v>
      </c>
      <c r="P292" s="255">
        <v>3.0</v>
      </c>
      <c r="Q292" s="170"/>
      <c r="R292" s="171"/>
      <c r="S292" s="172"/>
      <c r="T292" s="173"/>
      <c r="U292" s="174"/>
      <c r="V292" s="175"/>
      <c r="W292" s="176"/>
      <c r="X292" s="176"/>
      <c r="Y292" s="182">
        <v>0.0</v>
      </c>
      <c r="Z292" s="178">
        <v>0.0</v>
      </c>
      <c r="AA292" s="179" t="s">
        <v>133</v>
      </c>
      <c r="AB292" s="180">
        <v>1.0</v>
      </c>
      <c r="AC292" s="181">
        <v>0.5292245370370371</v>
      </c>
      <c r="AD292" s="182" t="s">
        <v>140</v>
      </c>
      <c r="AE292" s="183" t="s">
        <v>132</v>
      </c>
      <c r="AF292" s="165" t="s">
        <v>133</v>
      </c>
      <c r="AG292" s="183">
        <v>1.83</v>
      </c>
      <c r="AH292" s="446">
        <v>10.0</v>
      </c>
      <c r="AI292" s="185">
        <v>12.5</v>
      </c>
      <c r="AJ292" s="183">
        <v>0.22</v>
      </c>
      <c r="AK292" s="186">
        <v>10.73</v>
      </c>
      <c r="AL292" s="114"/>
      <c r="AM292" s="188">
        <f>AK292+AM286</f>
        <v>2041.67</v>
      </c>
      <c r="AN292" s="189">
        <f>if(AM292&gt;AN286,AM292,AN286)</f>
        <v>2067.89</v>
      </c>
      <c r="AO292" s="189">
        <f>AM292-AN292</f>
        <v>-26.22</v>
      </c>
      <c r="AP292" s="190">
        <f>AO292/AN292</f>
        <v>-0.01267959127</v>
      </c>
      <c r="AQ292" s="191">
        <f>AK292/AI292</f>
        <v>0.8584</v>
      </c>
      <c r="AR292" s="116"/>
      <c r="AS292" s="98"/>
      <c r="AT292" s="98"/>
      <c r="AU292" s="98"/>
      <c r="AV292" s="98"/>
      <c r="AW292" s="98"/>
      <c r="AX292" s="98"/>
      <c r="AY292" s="98"/>
      <c r="AZ292" s="98"/>
      <c r="BA292" s="98"/>
      <c r="BB292" s="98"/>
      <c r="BC292" s="98"/>
      <c r="BD292" s="98"/>
      <c r="BE292" s="98"/>
      <c r="BF292" s="98"/>
      <c r="BG292" s="98"/>
      <c r="BH292" s="98"/>
      <c r="BI292" s="98"/>
      <c r="BJ292" s="98"/>
      <c r="BK292" s="98"/>
      <c r="BL292" s="98"/>
      <c r="BM292" s="98"/>
      <c r="BN292" s="98"/>
      <c r="BO292" s="98"/>
      <c r="BP292" s="98"/>
    </row>
    <row r="293">
      <c r="A293" s="485" t="b">
        <v>0</v>
      </c>
      <c r="B293" s="128"/>
      <c r="C293" s="129"/>
      <c r="D293" s="134">
        <v>94997.86</v>
      </c>
      <c r="E293" s="131"/>
      <c r="F293" s="132"/>
      <c r="G293" s="132"/>
      <c r="H293" s="132" t="str">
        <f>VLOOKUP(H292,VALIDATION!F:G,2,false)</f>
        <v>621372420cf04c247406e056</v>
      </c>
      <c r="I293" s="133">
        <v>4.4</v>
      </c>
      <c r="J293" s="133">
        <v>1.29</v>
      </c>
      <c r="K293" s="130"/>
      <c r="L293" s="130"/>
      <c r="M293" s="130"/>
      <c r="N293" s="519"/>
      <c r="O293" s="168">
        <v>6.0</v>
      </c>
      <c r="P293" s="169">
        <v>4.0</v>
      </c>
      <c r="Q293" s="294">
        <v>0.0</v>
      </c>
      <c r="R293" s="295">
        <v>0.0</v>
      </c>
      <c r="S293" s="198"/>
      <c r="T293" s="199"/>
      <c r="U293" s="200"/>
      <c r="V293" s="201"/>
      <c r="W293" s="202"/>
      <c r="X293" s="202"/>
      <c r="Y293" s="206">
        <v>0.0</v>
      </c>
      <c r="Z293" s="204">
        <v>0.0</v>
      </c>
      <c r="AA293" s="205" t="s">
        <v>133</v>
      </c>
      <c r="AB293" s="141">
        <v>2.0</v>
      </c>
      <c r="AC293" s="142">
        <v>0.5352430555555555</v>
      </c>
      <c r="AD293" s="206" t="s">
        <v>296</v>
      </c>
      <c r="AE293" s="207" t="s">
        <v>132</v>
      </c>
      <c r="AF293" s="133" t="s">
        <v>133</v>
      </c>
      <c r="AG293" s="207">
        <v>2.06</v>
      </c>
      <c r="AH293" s="449">
        <v>2.5</v>
      </c>
      <c r="AI293" s="146"/>
      <c r="AJ293" s="207"/>
      <c r="AK293" s="210"/>
      <c r="AL293" s="114"/>
      <c r="AM293" s="211"/>
      <c r="AN293" s="132"/>
      <c r="AO293" s="132"/>
      <c r="AP293" s="149"/>
      <c r="AQ293" s="150"/>
      <c r="AR293" s="149"/>
      <c r="AS293" s="132"/>
      <c r="AT293" s="132"/>
      <c r="AU293" s="132"/>
      <c r="AV293" s="132"/>
      <c r="AW293" s="132"/>
      <c r="AX293" s="132"/>
      <c r="AY293" s="132"/>
      <c r="AZ293" s="132"/>
      <c r="BA293" s="132"/>
      <c r="BB293" s="132"/>
      <c r="BC293" s="132"/>
      <c r="BD293" s="132"/>
      <c r="BE293" s="132"/>
      <c r="BF293" s="132"/>
      <c r="BG293" s="132"/>
      <c r="BH293" s="132"/>
      <c r="BI293" s="132"/>
      <c r="BJ293" s="132"/>
      <c r="BK293" s="132"/>
      <c r="BL293" s="132"/>
      <c r="BM293" s="132"/>
      <c r="BN293" s="132"/>
      <c r="BO293" s="132"/>
      <c r="BP293" s="132"/>
    </row>
    <row r="294">
      <c r="A294" s="484" t="b">
        <v>0</v>
      </c>
      <c r="B294" s="215"/>
      <c r="C294" s="216"/>
      <c r="D294" s="217"/>
      <c r="E294" s="218"/>
      <c r="F294" s="219"/>
      <c r="G294" s="219"/>
      <c r="H294" s="219"/>
      <c r="I294" s="237">
        <v>1.6149526E7</v>
      </c>
      <c r="J294" s="237">
        <v>7797771.0</v>
      </c>
      <c r="K294" s="217"/>
      <c r="L294" s="217"/>
      <c r="M294" s="217"/>
      <c r="N294" s="520"/>
      <c r="O294" s="221">
        <v>6.0</v>
      </c>
      <c r="P294" s="222">
        <v>4.0</v>
      </c>
      <c r="Q294" s="298">
        <v>0.0</v>
      </c>
      <c r="R294" s="299">
        <v>6.0</v>
      </c>
      <c r="S294" s="300">
        <v>3.0</v>
      </c>
      <c r="T294" s="301">
        <v>6.0</v>
      </c>
      <c r="U294" s="227"/>
      <c r="V294" s="228"/>
      <c r="W294" s="229"/>
      <c r="X294" s="229"/>
      <c r="Y294" s="302"/>
      <c r="Z294" s="231"/>
      <c r="AA294" s="232"/>
      <c r="AB294" s="233"/>
      <c r="AC294" s="234"/>
      <c r="AD294" s="235" t="s">
        <v>142</v>
      </c>
      <c r="AE294" s="236"/>
      <c r="AF294" s="237"/>
      <c r="AG294" s="236"/>
      <c r="AH294" s="463"/>
      <c r="AI294" s="390"/>
      <c r="AJ294" s="236"/>
      <c r="AK294" s="391"/>
      <c r="AL294" s="114"/>
      <c r="AM294" s="278"/>
      <c r="AN294" s="98"/>
      <c r="AO294" s="98"/>
      <c r="AP294" s="116"/>
      <c r="AQ294" s="117"/>
      <c r="AR294" s="116"/>
      <c r="AS294" s="98"/>
      <c r="AT294" s="98"/>
      <c r="AU294" s="98"/>
      <c r="AV294" s="98"/>
      <c r="AW294" s="98"/>
      <c r="AX294" s="98"/>
      <c r="AY294" s="98"/>
      <c r="AZ294" s="98"/>
      <c r="BA294" s="98"/>
      <c r="BB294" s="98"/>
      <c r="BC294" s="98"/>
      <c r="BD294" s="98"/>
      <c r="BE294" s="98"/>
      <c r="BF294" s="98"/>
      <c r="BG294" s="98"/>
      <c r="BH294" s="98"/>
      <c r="BI294" s="98"/>
      <c r="BJ294" s="98"/>
      <c r="BK294" s="98"/>
      <c r="BL294" s="98"/>
      <c r="BM294" s="98"/>
      <c r="BN294" s="98"/>
      <c r="BO294" s="98"/>
      <c r="BP294" s="98"/>
    </row>
    <row r="295">
      <c r="A295" s="485" t="b">
        <v>0</v>
      </c>
      <c r="B295" s="247">
        <v>44615.0</v>
      </c>
      <c r="C295" s="248">
        <v>0.5761342592592592</v>
      </c>
      <c r="D295" s="249" t="s">
        <v>1400</v>
      </c>
      <c r="E295" s="357" t="s">
        <v>16</v>
      </c>
      <c r="F295" s="358" t="s">
        <v>199</v>
      </c>
      <c r="G295" s="415"/>
      <c r="H295" s="251" t="s">
        <v>764</v>
      </c>
      <c r="I295" s="251" t="s">
        <v>294</v>
      </c>
      <c r="J295" s="251" t="s">
        <v>1401</v>
      </c>
      <c r="K295" s="252" t="s">
        <v>294</v>
      </c>
      <c r="L295" s="252"/>
      <c r="M295" s="252"/>
      <c r="N295" s="759"/>
      <c r="O295" s="254">
        <v>6.0</v>
      </c>
      <c r="P295" s="255">
        <v>4.0</v>
      </c>
      <c r="Q295" s="284">
        <v>5.0</v>
      </c>
      <c r="R295" s="285">
        <v>6.0</v>
      </c>
      <c r="S295" s="172"/>
      <c r="T295" s="173"/>
      <c r="U295" s="174"/>
      <c r="V295" s="175"/>
      <c r="W295" s="176"/>
      <c r="X295" s="176"/>
      <c r="Y295" s="260">
        <v>0.0</v>
      </c>
      <c r="Z295" s="256">
        <v>0.0</v>
      </c>
      <c r="AA295" s="257" t="s">
        <v>132</v>
      </c>
      <c r="AB295" s="258">
        <v>1.0</v>
      </c>
      <c r="AC295" s="259">
        <v>0.5541319444444445</v>
      </c>
      <c r="AD295" s="260" t="s">
        <v>140</v>
      </c>
      <c r="AE295" s="261" t="s">
        <v>132</v>
      </c>
      <c r="AF295" s="251" t="s">
        <v>166</v>
      </c>
      <c r="AG295" s="261">
        <v>1.12</v>
      </c>
      <c r="AH295" s="464">
        <v>41.66</v>
      </c>
      <c r="AI295" s="263">
        <v>5.0</v>
      </c>
      <c r="AJ295" s="261">
        <v>0.0</v>
      </c>
      <c r="AK295" s="264">
        <v>0.08</v>
      </c>
      <c r="AL295" s="114"/>
      <c r="AM295" s="265">
        <f>AK295+AM292</f>
        <v>2041.75</v>
      </c>
      <c r="AN295" s="266">
        <f>if(AM295&gt;AN292,AM295,AN292)</f>
        <v>2067.89</v>
      </c>
      <c r="AO295" s="266">
        <f>AM295-AN295</f>
        <v>-26.14</v>
      </c>
      <c r="AP295" s="267">
        <f>AO295/AN295</f>
        <v>-0.0126409045</v>
      </c>
      <c r="AQ295" s="268">
        <f>AK295/AI295</f>
        <v>0.016</v>
      </c>
      <c r="AR295" s="149"/>
      <c r="AS295" s="132"/>
      <c r="AT295" s="132"/>
      <c r="AU295" s="132"/>
      <c r="AV295" s="132"/>
      <c r="AW295" s="132"/>
      <c r="AX295" s="132"/>
      <c r="AY295" s="132"/>
      <c r="AZ295" s="132"/>
      <c r="BA295" s="132"/>
      <c r="BB295" s="132"/>
      <c r="BC295" s="132"/>
      <c r="BD295" s="132"/>
      <c r="BE295" s="132"/>
      <c r="BF295" s="132"/>
      <c r="BG295" s="132"/>
      <c r="BH295" s="132"/>
      <c r="BI295" s="132"/>
      <c r="BJ295" s="132"/>
      <c r="BK295" s="132"/>
      <c r="BL295" s="132"/>
      <c r="BM295" s="132"/>
      <c r="BN295" s="132"/>
      <c r="BO295" s="132"/>
      <c r="BP295" s="132"/>
    </row>
    <row r="296">
      <c r="A296" s="484" t="b">
        <v>0</v>
      </c>
      <c r="B296" s="94"/>
      <c r="C296" s="95"/>
      <c r="D296" s="100">
        <v>594.95</v>
      </c>
      <c r="E296" s="97"/>
      <c r="F296" s="98"/>
      <c r="G296" s="98"/>
      <c r="H296" s="98" t="str">
        <f>VLOOKUP(H295,VALIDATION!F:G,2,false)</f>
        <v>6213725e0cf04c247406e062</v>
      </c>
      <c r="I296" s="99">
        <v>1.43</v>
      </c>
      <c r="J296" s="99">
        <v>3.35</v>
      </c>
      <c r="K296" s="96"/>
      <c r="L296" s="96"/>
      <c r="M296" s="96"/>
      <c r="N296" s="518"/>
      <c r="O296" s="168">
        <v>6.0</v>
      </c>
      <c r="P296" s="169">
        <v>4.0</v>
      </c>
      <c r="Q296" s="294">
        <v>5.0</v>
      </c>
      <c r="R296" s="295">
        <v>7.0</v>
      </c>
      <c r="S296" s="296">
        <v>0.0</v>
      </c>
      <c r="T296" s="297">
        <v>0.0</v>
      </c>
      <c r="U296" s="200"/>
      <c r="V296" s="201"/>
      <c r="W296" s="202"/>
      <c r="X296" s="202"/>
      <c r="Y296" s="273">
        <v>0.0</v>
      </c>
      <c r="Z296" s="271">
        <v>0.0</v>
      </c>
      <c r="AA296" s="272" t="s">
        <v>133</v>
      </c>
      <c r="AB296" s="107">
        <v>2.0</v>
      </c>
      <c r="AC296" s="108">
        <v>0.5569560185185185</v>
      </c>
      <c r="AD296" s="273" t="s">
        <v>165</v>
      </c>
      <c r="AE296" s="274" t="s">
        <v>132</v>
      </c>
      <c r="AF296" s="99" t="s">
        <v>133</v>
      </c>
      <c r="AG296" s="274">
        <v>1.37</v>
      </c>
      <c r="AH296" s="411">
        <v>13.88</v>
      </c>
      <c r="AI296" s="112"/>
      <c r="AJ296" s="274"/>
      <c r="AK296" s="277"/>
      <c r="AL296" s="114"/>
      <c r="AM296" s="278"/>
      <c r="AN296" s="98"/>
      <c r="AO296" s="98"/>
      <c r="AP296" s="116"/>
      <c r="AQ296" s="117"/>
      <c r="AR296" s="116"/>
      <c r="AS296" s="98"/>
      <c r="AT296" s="98"/>
      <c r="AU296" s="98"/>
      <c r="AV296" s="98"/>
      <c r="AW296" s="98"/>
      <c r="AX296" s="98"/>
      <c r="AY296" s="98"/>
      <c r="AZ296" s="98"/>
      <c r="BA296" s="98"/>
      <c r="BB296" s="98"/>
      <c r="BC296" s="98"/>
      <c r="BD296" s="98"/>
      <c r="BE296" s="98"/>
      <c r="BF296" s="98"/>
      <c r="BG296" s="98"/>
      <c r="BH296" s="98"/>
      <c r="BI296" s="98"/>
      <c r="BJ296" s="98"/>
      <c r="BK296" s="98"/>
      <c r="BL296" s="98"/>
      <c r="BM296" s="98"/>
      <c r="BN296" s="98"/>
      <c r="BO296" s="98"/>
      <c r="BP296" s="98"/>
    </row>
    <row r="297">
      <c r="A297" s="485" t="b">
        <v>0</v>
      </c>
      <c r="B297" s="313"/>
      <c r="C297" s="314"/>
      <c r="D297" s="315"/>
      <c r="E297" s="316"/>
      <c r="F297" s="317"/>
      <c r="G297" s="317"/>
      <c r="H297" s="317"/>
      <c r="I297" s="328">
        <v>6603898.0</v>
      </c>
      <c r="J297" s="328">
        <v>8257852.0</v>
      </c>
      <c r="K297" s="315"/>
      <c r="L297" s="315"/>
      <c r="M297" s="315"/>
      <c r="N297" s="762"/>
      <c r="O297" s="221">
        <v>6.0</v>
      </c>
      <c r="P297" s="222">
        <v>4.0</v>
      </c>
      <c r="Q297" s="298">
        <v>5.0</v>
      </c>
      <c r="R297" s="299">
        <v>7.0</v>
      </c>
      <c r="S297" s="300">
        <v>6.0</v>
      </c>
      <c r="T297" s="301">
        <v>0.0</v>
      </c>
      <c r="U297" s="227"/>
      <c r="V297" s="228"/>
      <c r="W297" s="229"/>
      <c r="X297" s="229"/>
      <c r="Y297" s="342"/>
      <c r="Z297" s="323"/>
      <c r="AA297" s="324"/>
      <c r="AB297" s="343"/>
      <c r="AC297" s="326"/>
      <c r="AD297" s="322" t="s">
        <v>142</v>
      </c>
      <c r="AE297" s="327"/>
      <c r="AF297" s="328"/>
      <c r="AG297" s="327"/>
      <c r="AH297" s="444"/>
      <c r="AI297" s="384"/>
      <c r="AJ297" s="327"/>
      <c r="AK297" s="385"/>
      <c r="AL297" s="114"/>
      <c r="AM297" s="211"/>
      <c r="AN297" s="132"/>
      <c r="AO297" s="132"/>
      <c r="AP297" s="149"/>
      <c r="AQ297" s="150"/>
      <c r="AR297" s="149"/>
      <c r="AS297" s="132"/>
      <c r="AT297" s="132"/>
      <c r="AU297" s="132"/>
      <c r="AV297" s="132"/>
      <c r="AW297" s="132"/>
      <c r="AX297" s="132"/>
      <c r="AY297" s="132"/>
      <c r="AZ297" s="132"/>
      <c r="BA297" s="132"/>
      <c r="BB297" s="132"/>
      <c r="BC297" s="132"/>
      <c r="BD297" s="132"/>
      <c r="BE297" s="132"/>
      <c r="BF297" s="132"/>
      <c r="BG297" s="132"/>
      <c r="BH297" s="132"/>
      <c r="BI297" s="132"/>
      <c r="BJ297" s="132"/>
      <c r="BK297" s="132"/>
      <c r="BL297" s="132"/>
      <c r="BM297" s="132"/>
      <c r="BN297" s="132"/>
      <c r="BO297" s="132"/>
      <c r="BP297" s="132"/>
    </row>
    <row r="298">
      <c r="A298" s="484" t="b">
        <v>0</v>
      </c>
      <c r="B298" s="161">
        <v>44615.0</v>
      </c>
      <c r="C298" s="162">
        <v>0.6138078703703703</v>
      </c>
      <c r="D298" s="163" t="s">
        <v>1402</v>
      </c>
      <c r="E298" s="387" t="s">
        <v>16</v>
      </c>
      <c r="F298" s="379" t="s">
        <v>199</v>
      </c>
      <c r="G298" s="165" t="s">
        <v>37</v>
      </c>
      <c r="H298" s="165" t="s">
        <v>320</v>
      </c>
      <c r="I298" s="165" t="s">
        <v>163</v>
      </c>
      <c r="J298" s="165" t="s">
        <v>604</v>
      </c>
      <c r="K298" s="166" t="s">
        <v>163</v>
      </c>
      <c r="L298" s="166"/>
      <c r="M298" s="166"/>
      <c r="N298" s="764"/>
      <c r="O298" s="254">
        <v>7.0</v>
      </c>
      <c r="P298" s="255">
        <v>5.0</v>
      </c>
      <c r="Q298" s="350">
        <v>0.0</v>
      </c>
      <c r="R298" s="351">
        <v>0.0</v>
      </c>
      <c r="S298" s="172"/>
      <c r="T298" s="173"/>
      <c r="U298" s="174"/>
      <c r="V298" s="175"/>
      <c r="W298" s="176"/>
      <c r="X298" s="176"/>
      <c r="Y298" s="182">
        <v>0.0</v>
      </c>
      <c r="Z298" s="178">
        <v>0.0</v>
      </c>
      <c r="AA298" s="179" t="s">
        <v>132</v>
      </c>
      <c r="AB298" s="180">
        <v>1.0</v>
      </c>
      <c r="AC298" s="181">
        <v>0.569699074074074</v>
      </c>
      <c r="AD298" s="182" t="s">
        <v>140</v>
      </c>
      <c r="AE298" s="183" t="s">
        <v>132</v>
      </c>
      <c r="AF298" s="165" t="s">
        <v>133</v>
      </c>
      <c r="AG298" s="183">
        <v>2.0</v>
      </c>
      <c r="AH298" s="446">
        <v>10.0</v>
      </c>
      <c r="AI298" s="185">
        <v>15.0</v>
      </c>
      <c r="AJ298" s="183">
        <v>0.0</v>
      </c>
      <c r="AK298" s="186">
        <v>-15.0</v>
      </c>
      <c r="AL298" s="114"/>
      <c r="AM298" s="188">
        <f>AK298+AM295</f>
        <v>2026.75</v>
      </c>
      <c r="AN298" s="189">
        <f>if(AM298&gt;AN295,AM298,AN295)</f>
        <v>2067.89</v>
      </c>
      <c r="AO298" s="189">
        <f>AM298-AN298</f>
        <v>-41.14</v>
      </c>
      <c r="AP298" s="190">
        <f>AO298/AN298</f>
        <v>-0.01989467525</v>
      </c>
      <c r="AQ298" s="191">
        <f>AK298/AI298</f>
        <v>-1</v>
      </c>
      <c r="AR298" s="116"/>
      <c r="AS298" s="98"/>
      <c r="AT298" s="98"/>
      <c r="AU298" s="98"/>
      <c r="AV298" s="98"/>
      <c r="AW298" s="98"/>
      <c r="AX298" s="98"/>
      <c r="AY298" s="98"/>
      <c r="AZ298" s="98"/>
      <c r="BA298" s="98"/>
      <c r="BB298" s="98"/>
      <c r="BC298" s="98"/>
      <c r="BD298" s="98"/>
      <c r="BE298" s="98"/>
      <c r="BF298" s="98"/>
      <c r="BG298" s="98"/>
      <c r="BH298" s="98"/>
      <c r="BI298" s="98"/>
      <c r="BJ298" s="98"/>
      <c r="BK298" s="98"/>
      <c r="BL298" s="98"/>
      <c r="BM298" s="98"/>
      <c r="BN298" s="98"/>
      <c r="BO298" s="98"/>
      <c r="BP298" s="98"/>
    </row>
    <row r="299">
      <c r="A299" s="485" t="b">
        <v>0</v>
      </c>
      <c r="B299" s="128"/>
      <c r="C299" s="129"/>
      <c r="D299" s="134">
        <v>1935.9</v>
      </c>
      <c r="E299" s="131"/>
      <c r="F299" s="132"/>
      <c r="G299" s="132"/>
      <c r="H299" s="132" t="str">
        <f>VLOOKUP(H298,VALIDATION!F:G,2,false)</f>
        <v>6213726f0cf04c247406e069</v>
      </c>
      <c r="I299" s="133">
        <v>10.0</v>
      </c>
      <c r="J299" s="133">
        <v>1.11</v>
      </c>
      <c r="K299" s="130"/>
      <c r="L299" s="130"/>
      <c r="M299" s="130"/>
      <c r="N299" s="519"/>
      <c r="O299" s="168">
        <v>7.0</v>
      </c>
      <c r="P299" s="169">
        <v>5.0</v>
      </c>
      <c r="Q299" s="294">
        <v>4.0</v>
      </c>
      <c r="R299" s="295">
        <v>4.0</v>
      </c>
      <c r="S299" s="198"/>
      <c r="T299" s="199"/>
      <c r="U299" s="200"/>
      <c r="V299" s="201"/>
      <c r="W299" s="202"/>
      <c r="X299" s="202"/>
      <c r="Y299" s="206">
        <v>40.0</v>
      </c>
      <c r="Z299" s="204">
        <v>15.0</v>
      </c>
      <c r="AA299" s="205" t="s">
        <v>132</v>
      </c>
      <c r="AB299" s="141">
        <v>2.0</v>
      </c>
      <c r="AC299" s="142">
        <v>0.5946643518518518</v>
      </c>
      <c r="AD299" s="206"/>
      <c r="AE299" s="207" t="s">
        <v>132</v>
      </c>
      <c r="AF299" s="133" t="s">
        <v>133</v>
      </c>
      <c r="AG299" s="207">
        <v>2.96</v>
      </c>
      <c r="AH299" s="449">
        <v>2.5</v>
      </c>
      <c r="AI299" s="146"/>
      <c r="AJ299" s="207"/>
      <c r="AK299" s="210"/>
      <c r="AL299" s="114"/>
      <c r="AM299" s="211"/>
      <c r="AN299" s="132"/>
      <c r="AO299" s="132"/>
      <c r="AP299" s="149"/>
      <c r="AQ299" s="150"/>
      <c r="AR299" s="149"/>
      <c r="AS299" s="132"/>
      <c r="AT299" s="132"/>
      <c r="AU299" s="132"/>
      <c r="AV299" s="132"/>
      <c r="AW299" s="132"/>
      <c r="AX299" s="132"/>
      <c r="AY299" s="132"/>
      <c r="AZ299" s="132"/>
      <c r="BA299" s="132"/>
      <c r="BB299" s="132"/>
      <c r="BC299" s="132"/>
      <c r="BD299" s="132"/>
      <c r="BE299" s="132"/>
      <c r="BF299" s="132"/>
      <c r="BG299" s="132"/>
      <c r="BH299" s="132"/>
      <c r="BI299" s="132"/>
      <c r="BJ299" s="132"/>
      <c r="BK299" s="132"/>
      <c r="BL299" s="132"/>
      <c r="BM299" s="132"/>
      <c r="BN299" s="132"/>
      <c r="BO299" s="132"/>
      <c r="BP299" s="132"/>
    </row>
    <row r="300">
      <c r="A300" s="484" t="b">
        <v>0</v>
      </c>
      <c r="B300" s="94"/>
      <c r="C300" s="95"/>
      <c r="D300" s="96"/>
      <c r="E300" s="97"/>
      <c r="F300" s="98"/>
      <c r="G300" s="98"/>
      <c r="H300" s="98"/>
      <c r="I300" s="99">
        <v>1.9931659E7</v>
      </c>
      <c r="J300" s="99">
        <v>7414058.0</v>
      </c>
      <c r="K300" s="96"/>
      <c r="L300" s="96"/>
      <c r="M300" s="96"/>
      <c r="N300" s="518"/>
      <c r="O300" s="303">
        <v>7.0</v>
      </c>
      <c r="P300" s="304">
        <v>5.0</v>
      </c>
      <c r="Q300" s="305">
        <v>6.0</v>
      </c>
      <c r="R300" s="306">
        <v>6.0</v>
      </c>
      <c r="S300" s="198"/>
      <c r="T300" s="199"/>
      <c r="U300" s="200"/>
      <c r="V300" s="201"/>
      <c r="W300" s="202"/>
      <c r="X300" s="202"/>
      <c r="Y300" s="360">
        <v>0.0</v>
      </c>
      <c r="Z300" s="361">
        <v>0.0</v>
      </c>
      <c r="AA300" s="346" t="s">
        <v>133</v>
      </c>
      <c r="AB300" s="413">
        <v>3.0</v>
      </c>
      <c r="AC300" s="108">
        <v>0.6131712962962963</v>
      </c>
      <c r="AD300" s="273"/>
      <c r="AE300" s="274" t="s">
        <v>132</v>
      </c>
      <c r="AF300" s="99" t="s">
        <v>133</v>
      </c>
      <c r="AG300" s="274">
        <v>9.0</v>
      </c>
      <c r="AH300" s="411">
        <v>2.5</v>
      </c>
      <c r="AI300" s="112"/>
      <c r="AJ300" s="110"/>
      <c r="AK300" s="113"/>
      <c r="AL300" s="114"/>
      <c r="AM300" s="278"/>
      <c r="AN300" s="98"/>
      <c r="AO300" s="98"/>
      <c r="AP300" s="116"/>
      <c r="AQ300" s="117"/>
      <c r="AR300" s="116"/>
      <c r="AS300" s="98"/>
      <c r="AT300" s="98"/>
      <c r="AU300" s="98"/>
      <c r="AV300" s="98"/>
      <c r="AW300" s="98"/>
      <c r="AX300" s="98"/>
      <c r="AY300" s="98"/>
      <c r="AZ300" s="98"/>
      <c r="BA300" s="98"/>
      <c r="BB300" s="98"/>
      <c r="BC300" s="98"/>
      <c r="BD300" s="98"/>
      <c r="BE300" s="98"/>
      <c r="BF300" s="98"/>
      <c r="BG300" s="98"/>
      <c r="BH300" s="98"/>
      <c r="BI300" s="98"/>
      <c r="BJ300" s="98"/>
      <c r="BK300" s="98"/>
      <c r="BL300" s="98"/>
      <c r="BM300" s="98"/>
      <c r="BN300" s="98"/>
      <c r="BO300" s="98"/>
      <c r="BP300" s="98"/>
    </row>
    <row r="301">
      <c r="A301" s="485" t="b">
        <v>0</v>
      </c>
      <c r="B301" s="313"/>
      <c r="C301" s="314"/>
      <c r="D301" s="315"/>
      <c r="E301" s="316"/>
      <c r="F301" s="317"/>
      <c r="G301" s="317"/>
      <c r="H301" s="317"/>
      <c r="I301" s="328"/>
      <c r="J301" s="328"/>
      <c r="K301" s="315"/>
      <c r="L301" s="315"/>
      <c r="M301" s="315"/>
      <c r="N301" s="762"/>
      <c r="O301" s="221">
        <v>7.0</v>
      </c>
      <c r="P301" s="222">
        <v>5.0</v>
      </c>
      <c r="Q301" s="298">
        <v>7.0</v>
      </c>
      <c r="R301" s="299">
        <v>6.0</v>
      </c>
      <c r="S301" s="225"/>
      <c r="T301" s="226"/>
      <c r="U301" s="227"/>
      <c r="V301" s="228"/>
      <c r="W301" s="229"/>
      <c r="X301" s="229"/>
      <c r="Y301" s="373"/>
      <c r="Z301" s="374"/>
      <c r="AA301" s="375"/>
      <c r="AB301" s="509"/>
      <c r="AC301" s="510"/>
      <c r="AD301" s="322" t="s">
        <v>142</v>
      </c>
      <c r="AE301" s="331"/>
      <c r="AF301" s="328"/>
      <c r="AG301" s="331"/>
      <c r="AH301" s="490"/>
      <c r="AI301" s="384"/>
      <c r="AJ301" s="327"/>
      <c r="AK301" s="385"/>
      <c r="AL301" s="114"/>
      <c r="AM301" s="211"/>
      <c r="AN301" s="132"/>
      <c r="AO301" s="132"/>
      <c r="AP301" s="149"/>
      <c r="AQ301" s="150"/>
      <c r="AR301" s="149"/>
      <c r="AS301" s="132"/>
      <c r="AT301" s="132"/>
      <c r="AU301" s="132"/>
      <c r="AV301" s="132"/>
      <c r="AW301" s="132"/>
      <c r="AX301" s="132"/>
      <c r="AY301" s="132"/>
      <c r="AZ301" s="132"/>
      <c r="BA301" s="132"/>
      <c r="BB301" s="132"/>
      <c r="BC301" s="132"/>
      <c r="BD301" s="132"/>
      <c r="BE301" s="132"/>
      <c r="BF301" s="132"/>
      <c r="BG301" s="132"/>
      <c r="BH301" s="132"/>
      <c r="BI301" s="132"/>
      <c r="BJ301" s="132"/>
      <c r="BK301" s="132"/>
      <c r="BL301" s="132"/>
      <c r="BM301" s="132"/>
      <c r="BN301" s="132"/>
      <c r="BO301" s="132"/>
      <c r="BP301" s="132"/>
    </row>
    <row r="302">
      <c r="A302" s="484" t="b">
        <v>0</v>
      </c>
      <c r="B302" s="161">
        <v>44616.0</v>
      </c>
      <c r="C302" s="162">
        <v>0.9225231481481482</v>
      </c>
      <c r="D302" s="163" t="s">
        <v>1403</v>
      </c>
      <c r="E302" s="387" t="s">
        <v>16</v>
      </c>
      <c r="F302" s="379" t="s">
        <v>199</v>
      </c>
      <c r="G302" s="409"/>
      <c r="H302" s="165" t="s">
        <v>779</v>
      </c>
      <c r="I302" s="165" t="s">
        <v>1404</v>
      </c>
      <c r="J302" s="165" t="s">
        <v>781</v>
      </c>
      <c r="K302" s="166" t="s">
        <v>781</v>
      </c>
      <c r="L302" s="166"/>
      <c r="M302" s="166"/>
      <c r="N302" s="764"/>
      <c r="O302" s="254">
        <v>4.0</v>
      </c>
      <c r="P302" s="255">
        <v>6.0</v>
      </c>
      <c r="Q302" s="284">
        <v>6.0</v>
      </c>
      <c r="R302" s="285">
        <v>0.0</v>
      </c>
      <c r="S302" s="292">
        <v>1.0</v>
      </c>
      <c r="T302" s="293">
        <v>2.0</v>
      </c>
      <c r="U302" s="174"/>
      <c r="V302" s="175"/>
      <c r="W302" s="176"/>
      <c r="X302" s="176"/>
      <c r="Y302" s="182">
        <v>0.0</v>
      </c>
      <c r="Z302" s="178">
        <v>0.0</v>
      </c>
      <c r="AA302" s="179" t="s">
        <v>133</v>
      </c>
      <c r="AB302" s="180">
        <v>2.0</v>
      </c>
      <c r="AC302" s="181">
        <v>0.9874884259259259</v>
      </c>
      <c r="AD302" s="182" t="s">
        <v>140</v>
      </c>
      <c r="AE302" s="183" t="s">
        <v>132</v>
      </c>
      <c r="AF302" s="165" t="s">
        <v>166</v>
      </c>
      <c r="AG302" s="183">
        <v>1.32</v>
      </c>
      <c r="AH302" s="446">
        <v>12.38</v>
      </c>
      <c r="AI302" s="185">
        <v>12.5</v>
      </c>
      <c r="AJ302" s="183">
        <v>0.0</v>
      </c>
      <c r="AK302" s="787">
        <v>-7.51</v>
      </c>
      <c r="AL302" s="114"/>
      <c r="AM302" s="188">
        <f>AK302+AM298</f>
        <v>2019.24</v>
      </c>
      <c r="AN302" s="189">
        <f>if(AM302&gt;AN298,AM302,AN298)</f>
        <v>2067.89</v>
      </c>
      <c r="AO302" s="189">
        <f>AM302-AN302</f>
        <v>-48.65</v>
      </c>
      <c r="AP302" s="190">
        <f>AO302/AN302</f>
        <v>-0.02352639647</v>
      </c>
      <c r="AQ302" s="191">
        <f>AK302/AI302</f>
        <v>-0.6008</v>
      </c>
      <c r="AR302" s="116"/>
      <c r="AS302" s="98"/>
      <c r="AT302" s="98"/>
      <c r="AU302" s="98"/>
      <c r="AV302" s="98"/>
      <c r="AW302" s="98"/>
      <c r="AX302" s="98"/>
      <c r="AY302" s="98"/>
      <c r="AZ302" s="98"/>
      <c r="BA302" s="98"/>
      <c r="BB302" s="98"/>
      <c r="BC302" s="98"/>
      <c r="BD302" s="98"/>
      <c r="BE302" s="98"/>
      <c r="BF302" s="98"/>
      <c r="BG302" s="98"/>
      <c r="BH302" s="98"/>
      <c r="BI302" s="98"/>
      <c r="BJ302" s="98"/>
      <c r="BK302" s="98"/>
      <c r="BL302" s="98"/>
      <c r="BM302" s="98"/>
      <c r="BN302" s="98"/>
      <c r="BO302" s="98"/>
      <c r="BP302" s="98"/>
    </row>
    <row r="303">
      <c r="A303" s="485" t="b">
        <v>0</v>
      </c>
      <c r="B303" s="128"/>
      <c r="C303" s="129"/>
      <c r="D303" s="130">
        <v>288101.96</v>
      </c>
      <c r="E303" s="131"/>
      <c r="F303" s="132"/>
      <c r="G303" s="132"/>
      <c r="H303" s="132" t="str">
        <f>VLOOKUP(H302,VALIDATION!F:G,2,false)</f>
        <v>621372240cf04c247406e04e</v>
      </c>
      <c r="I303" s="132">
        <v>2.22</v>
      </c>
      <c r="J303" s="132">
        <v>1.8</v>
      </c>
      <c r="K303" s="130"/>
      <c r="L303" s="130"/>
      <c r="M303" s="130"/>
      <c r="N303" s="519"/>
      <c r="O303" s="303">
        <v>4.0</v>
      </c>
      <c r="P303" s="304">
        <v>6.0</v>
      </c>
      <c r="Q303" s="305">
        <v>6.0</v>
      </c>
      <c r="R303" s="306">
        <v>0.0</v>
      </c>
      <c r="S303" s="198">
        <v>2.0</v>
      </c>
      <c r="T303" s="199">
        <v>4.0</v>
      </c>
      <c r="U303" s="200"/>
      <c r="V303" s="201"/>
      <c r="W303" s="202"/>
      <c r="X303" s="202"/>
      <c r="Y303" s="143">
        <v>30.0</v>
      </c>
      <c r="Z303" s="367">
        <v>40.0</v>
      </c>
      <c r="AA303" s="140" t="s">
        <v>132</v>
      </c>
      <c r="AB303" s="420">
        <v>3.0</v>
      </c>
      <c r="AC303" s="421">
        <v>0.989375</v>
      </c>
      <c r="AD303" s="206" t="s">
        <v>296</v>
      </c>
      <c r="AE303" s="144" t="s">
        <v>132</v>
      </c>
      <c r="AF303" s="133" t="s">
        <v>166</v>
      </c>
      <c r="AG303" s="144">
        <v>1.47</v>
      </c>
      <c r="AH303" s="430">
        <v>12.85</v>
      </c>
      <c r="AI303" s="146"/>
      <c r="AJ303" s="144"/>
      <c r="AK303" s="147"/>
      <c r="AL303" s="114"/>
      <c r="AM303" s="211"/>
      <c r="AN303" s="132"/>
      <c r="AO303" s="132"/>
      <c r="AP303" s="149"/>
      <c r="AQ303" s="150"/>
      <c r="AR303" s="149"/>
      <c r="AS303" s="132"/>
      <c r="AT303" s="132"/>
      <c r="AU303" s="132"/>
      <c r="AV303" s="132"/>
      <c r="AW303" s="132"/>
      <c r="AX303" s="132"/>
      <c r="AY303" s="132"/>
      <c r="AZ303" s="132"/>
      <c r="BA303" s="132"/>
      <c r="BB303" s="132"/>
      <c r="BC303" s="132"/>
      <c r="BD303" s="132"/>
      <c r="BE303" s="132"/>
      <c r="BF303" s="132"/>
      <c r="BG303" s="132"/>
      <c r="BH303" s="132"/>
      <c r="BI303" s="132"/>
      <c r="BJ303" s="132"/>
      <c r="BK303" s="132"/>
      <c r="BL303" s="132"/>
      <c r="BM303" s="132"/>
      <c r="BN303" s="132"/>
      <c r="BO303" s="132"/>
      <c r="BP303" s="132"/>
    </row>
    <row r="304">
      <c r="A304" s="484" t="b">
        <v>0</v>
      </c>
      <c r="B304" s="94"/>
      <c r="C304" s="95"/>
      <c r="D304" s="96"/>
      <c r="E304" s="97"/>
      <c r="F304" s="98"/>
      <c r="G304" s="98"/>
      <c r="H304" s="98"/>
      <c r="I304" s="98">
        <v>1.35784E7</v>
      </c>
      <c r="J304" s="98">
        <v>8907174.0</v>
      </c>
      <c r="K304" s="96"/>
      <c r="L304" s="96"/>
      <c r="M304" s="96"/>
      <c r="N304" s="518"/>
      <c r="O304" s="303">
        <v>4.0</v>
      </c>
      <c r="P304" s="304">
        <v>6.0</v>
      </c>
      <c r="Q304" s="305">
        <v>6.0</v>
      </c>
      <c r="R304" s="306">
        <v>0.0</v>
      </c>
      <c r="S304" s="198">
        <v>3.0</v>
      </c>
      <c r="T304" s="199">
        <v>4.0</v>
      </c>
      <c r="U304" s="200"/>
      <c r="V304" s="201"/>
      <c r="W304" s="202"/>
      <c r="X304" s="202"/>
      <c r="Y304" s="109">
        <v>40.0</v>
      </c>
      <c r="Z304" s="280">
        <v>30.0</v>
      </c>
      <c r="AA304" s="106" t="s">
        <v>133</v>
      </c>
      <c r="AB304" s="281">
        <v>4.0</v>
      </c>
      <c r="AC304" s="282">
        <v>0.99875</v>
      </c>
      <c r="AD304" s="273" t="s">
        <v>296</v>
      </c>
      <c r="AE304" s="110" t="s">
        <v>132</v>
      </c>
      <c r="AF304" s="99" t="s">
        <v>166</v>
      </c>
      <c r="AG304" s="110">
        <v>1.12</v>
      </c>
      <c r="AH304" s="427">
        <v>20.83</v>
      </c>
      <c r="AI304" s="112"/>
      <c r="AJ304" s="110"/>
      <c r="AK304" s="113"/>
      <c r="AL304" s="114"/>
      <c r="AM304" s="278"/>
      <c r="AN304" s="98"/>
      <c r="AO304" s="98"/>
      <c r="AP304" s="116"/>
      <c r="AQ304" s="117"/>
      <c r="AR304" s="116"/>
      <c r="AS304" s="98"/>
      <c r="AT304" s="98"/>
      <c r="AU304" s="98"/>
      <c r="AV304" s="98"/>
      <c r="AW304" s="98"/>
      <c r="AX304" s="98"/>
      <c r="AY304" s="98"/>
      <c r="AZ304" s="98"/>
      <c r="BA304" s="98"/>
      <c r="BB304" s="98"/>
      <c r="BC304" s="98"/>
      <c r="BD304" s="98"/>
      <c r="BE304" s="98"/>
      <c r="BF304" s="98"/>
      <c r="BG304" s="98"/>
      <c r="BH304" s="98"/>
      <c r="BI304" s="98"/>
      <c r="BJ304" s="98"/>
      <c r="BK304" s="98"/>
      <c r="BL304" s="98"/>
      <c r="BM304" s="98"/>
      <c r="BN304" s="98"/>
      <c r="BO304" s="98"/>
      <c r="BP304" s="98"/>
    </row>
    <row r="305">
      <c r="A305" s="485" t="b">
        <v>0</v>
      </c>
      <c r="B305" s="128"/>
      <c r="C305" s="129"/>
      <c r="D305" s="130"/>
      <c r="E305" s="131"/>
      <c r="F305" s="132"/>
      <c r="G305" s="132"/>
      <c r="H305" s="132"/>
      <c r="I305" s="132"/>
      <c r="J305" s="132"/>
      <c r="K305" s="130"/>
      <c r="L305" s="130"/>
      <c r="M305" s="130"/>
      <c r="N305" s="519"/>
      <c r="O305" s="303">
        <v>4.0</v>
      </c>
      <c r="P305" s="304">
        <v>6.0</v>
      </c>
      <c r="Q305" s="305">
        <v>6.0</v>
      </c>
      <c r="R305" s="306">
        <v>0.0</v>
      </c>
      <c r="S305" s="198">
        <v>0.0</v>
      </c>
      <c r="T305" s="199">
        <v>2.0</v>
      </c>
      <c r="U305" s="200"/>
      <c r="V305" s="201"/>
      <c r="W305" s="202"/>
      <c r="X305" s="202"/>
      <c r="Y305" s="143">
        <v>15.0</v>
      </c>
      <c r="Z305" s="367">
        <v>0.0</v>
      </c>
      <c r="AA305" s="140" t="s">
        <v>132</v>
      </c>
      <c r="AB305" s="420">
        <v>1.0</v>
      </c>
      <c r="AC305" s="421">
        <v>0.00587962962962963</v>
      </c>
      <c r="AD305" s="206" t="s">
        <v>165</v>
      </c>
      <c r="AE305" s="144" t="s">
        <v>132</v>
      </c>
      <c r="AF305" s="133" t="s">
        <v>133</v>
      </c>
      <c r="AG305" s="144">
        <v>1.54</v>
      </c>
      <c r="AH305" s="430">
        <v>9.24</v>
      </c>
      <c r="AI305" s="146"/>
      <c r="AJ305" s="144"/>
      <c r="AK305" s="147"/>
      <c r="AL305" s="114"/>
      <c r="AM305" s="211"/>
      <c r="AN305" s="132"/>
      <c r="AO305" s="132"/>
      <c r="AP305" s="149"/>
      <c r="AQ305" s="150"/>
      <c r="AR305" s="149"/>
      <c r="AS305" s="132"/>
      <c r="AT305" s="132"/>
      <c r="AU305" s="132"/>
      <c r="AV305" s="132"/>
      <c r="AW305" s="132"/>
      <c r="AX305" s="132"/>
      <c r="AY305" s="132"/>
      <c r="AZ305" s="132"/>
      <c r="BA305" s="132"/>
      <c r="BB305" s="132"/>
      <c r="BC305" s="132"/>
      <c r="BD305" s="132"/>
      <c r="BE305" s="132"/>
      <c r="BF305" s="132"/>
      <c r="BG305" s="132"/>
      <c r="BH305" s="132"/>
      <c r="BI305" s="132"/>
      <c r="BJ305" s="132"/>
      <c r="BK305" s="132"/>
      <c r="BL305" s="132"/>
      <c r="BM305" s="132"/>
      <c r="BN305" s="132"/>
      <c r="BO305" s="132"/>
      <c r="BP305" s="132"/>
    </row>
    <row r="306">
      <c r="A306" s="484" t="b">
        <v>0</v>
      </c>
      <c r="B306" s="215"/>
      <c r="C306" s="216"/>
      <c r="D306" s="217"/>
      <c r="E306" s="218"/>
      <c r="F306" s="219"/>
      <c r="G306" s="219"/>
      <c r="H306" s="219"/>
      <c r="I306" s="219"/>
      <c r="J306" s="219"/>
      <c r="K306" s="217"/>
      <c r="L306" s="217"/>
      <c r="M306" s="217"/>
      <c r="N306" s="520"/>
      <c r="O306" s="338">
        <v>4.0</v>
      </c>
      <c r="P306" s="339">
        <v>6.0</v>
      </c>
      <c r="Q306" s="340">
        <v>6.0</v>
      </c>
      <c r="R306" s="341">
        <v>0.0</v>
      </c>
      <c r="S306" s="300">
        <v>4.0</v>
      </c>
      <c r="T306" s="301">
        <v>6.0</v>
      </c>
      <c r="U306" s="227"/>
      <c r="V306" s="228"/>
      <c r="W306" s="229"/>
      <c r="X306" s="229"/>
      <c r="Y306" s="302"/>
      <c r="Z306" s="231"/>
      <c r="AA306" s="232"/>
      <c r="AB306" s="233"/>
      <c r="AC306" s="234"/>
      <c r="AD306" s="235" t="s">
        <v>142</v>
      </c>
      <c r="AE306" s="236"/>
      <c r="AF306" s="237"/>
      <c r="AG306" s="236"/>
      <c r="AH306" s="463"/>
      <c r="AI306" s="390"/>
      <c r="AJ306" s="236"/>
      <c r="AK306" s="391"/>
      <c r="AL306" s="114"/>
      <c r="AM306" s="278"/>
      <c r="AN306" s="98"/>
      <c r="AO306" s="98"/>
      <c r="AP306" s="116"/>
      <c r="AQ306" s="117"/>
      <c r="AR306" s="116"/>
      <c r="AS306" s="98"/>
      <c r="AT306" s="98"/>
      <c r="AU306" s="98"/>
      <c r="AV306" s="98"/>
      <c r="AW306" s="98"/>
      <c r="AX306" s="98"/>
      <c r="AY306" s="98"/>
      <c r="AZ306" s="98"/>
      <c r="BA306" s="98"/>
      <c r="BB306" s="98"/>
      <c r="BC306" s="98"/>
      <c r="BD306" s="98"/>
      <c r="BE306" s="98"/>
      <c r="BF306" s="98"/>
      <c r="BG306" s="98"/>
      <c r="BH306" s="98"/>
      <c r="BI306" s="98"/>
      <c r="BJ306" s="98"/>
      <c r="BK306" s="98"/>
      <c r="BL306" s="98"/>
      <c r="BM306" s="98"/>
      <c r="BN306" s="98"/>
      <c r="BO306" s="98"/>
      <c r="BP306" s="98"/>
    </row>
    <row r="307">
      <c r="A307" s="485" t="b">
        <v>0</v>
      </c>
      <c r="B307" s="247">
        <v>44616.0</v>
      </c>
      <c r="C307" s="248">
        <v>0.7145717592592593</v>
      </c>
      <c r="D307" s="249" t="s">
        <v>1210</v>
      </c>
      <c r="E307" s="357" t="s">
        <v>16</v>
      </c>
      <c r="F307" s="358" t="s">
        <v>199</v>
      </c>
      <c r="G307" s="251" t="s">
        <v>36</v>
      </c>
      <c r="H307" s="251" t="s">
        <v>312</v>
      </c>
      <c r="I307" s="251" t="s">
        <v>1211</v>
      </c>
      <c r="J307" s="251" t="s">
        <v>263</v>
      </c>
      <c r="K307" s="252" t="s">
        <v>263</v>
      </c>
      <c r="L307" s="252"/>
      <c r="M307" s="252"/>
      <c r="N307" s="759"/>
      <c r="O307" s="254">
        <v>4.0</v>
      </c>
      <c r="P307" s="255">
        <v>5.0</v>
      </c>
      <c r="Q307" s="170"/>
      <c r="R307" s="171"/>
      <c r="S307" s="172"/>
      <c r="T307" s="173"/>
      <c r="U307" s="174"/>
      <c r="V307" s="175"/>
      <c r="W307" s="176"/>
      <c r="X307" s="176"/>
      <c r="Y307" s="260">
        <v>0.0</v>
      </c>
      <c r="Z307" s="256">
        <v>0.0</v>
      </c>
      <c r="AA307" s="257" t="s">
        <v>133</v>
      </c>
      <c r="AB307" s="258">
        <v>1.0</v>
      </c>
      <c r="AC307" s="259">
        <v>0.662349537037037</v>
      </c>
      <c r="AD307" s="260" t="s">
        <v>140</v>
      </c>
      <c r="AE307" s="261" t="s">
        <v>132</v>
      </c>
      <c r="AF307" s="251" t="s">
        <v>133</v>
      </c>
      <c r="AG307" s="261">
        <v>1.41</v>
      </c>
      <c r="AH307" s="464">
        <v>15.0</v>
      </c>
      <c r="AI307" s="263">
        <v>25.0</v>
      </c>
      <c r="AJ307" s="261">
        <v>0.0</v>
      </c>
      <c r="AK307" s="264">
        <v>-25.0</v>
      </c>
      <c r="AL307" s="114"/>
      <c r="AM307" s="265">
        <f>AK307+AM302</f>
        <v>1994.24</v>
      </c>
      <c r="AN307" s="266">
        <f>if(AM307&gt;AN302,AM307,AN302)</f>
        <v>2067.89</v>
      </c>
      <c r="AO307" s="266">
        <f>AM307-AN307</f>
        <v>-73.65</v>
      </c>
      <c r="AP307" s="267">
        <f>AO307/AN307</f>
        <v>-0.03561601439</v>
      </c>
      <c r="AQ307" s="268">
        <f>AK307/AI307</f>
        <v>-1</v>
      </c>
      <c r="AR307" s="149"/>
      <c r="AS307" s="132"/>
      <c r="AT307" s="132"/>
      <c r="AU307" s="132"/>
      <c r="AV307" s="132"/>
      <c r="AW307" s="132"/>
      <c r="AX307" s="132"/>
      <c r="AY307" s="132"/>
      <c r="AZ307" s="132"/>
      <c r="BA307" s="132"/>
      <c r="BB307" s="132"/>
      <c r="BC307" s="132"/>
      <c r="BD307" s="132"/>
      <c r="BE307" s="132"/>
      <c r="BF307" s="132"/>
      <c r="BG307" s="132"/>
      <c r="BH307" s="132"/>
      <c r="BI307" s="132"/>
      <c r="BJ307" s="132"/>
      <c r="BK307" s="132"/>
      <c r="BL307" s="132"/>
      <c r="BM307" s="132"/>
      <c r="BN307" s="132"/>
      <c r="BO307" s="132"/>
      <c r="BP307" s="132"/>
    </row>
    <row r="308">
      <c r="A308" s="484" t="b">
        <v>0</v>
      </c>
      <c r="B308" s="94"/>
      <c r="C308" s="95"/>
      <c r="D308" s="100">
        <v>178591.74</v>
      </c>
      <c r="E308" s="97"/>
      <c r="F308" s="98"/>
      <c r="G308" s="98"/>
      <c r="H308" s="98" t="str">
        <f>VLOOKUP(H307,VALIDATION!F:G,2,false)</f>
        <v>621372420cf04c247406e056</v>
      </c>
      <c r="I308" s="99">
        <v>1.07</v>
      </c>
      <c r="J308" s="99">
        <v>15.0</v>
      </c>
      <c r="K308" s="96"/>
      <c r="L308" s="96"/>
      <c r="M308" s="96"/>
      <c r="N308" s="518"/>
      <c r="O308" s="168">
        <v>4.0</v>
      </c>
      <c r="P308" s="169">
        <v>6.0</v>
      </c>
      <c r="Q308" s="294">
        <v>0.0</v>
      </c>
      <c r="R308" s="295">
        <v>0.0</v>
      </c>
      <c r="S308" s="198"/>
      <c r="T308" s="199"/>
      <c r="U308" s="200"/>
      <c r="V308" s="201"/>
      <c r="W308" s="202"/>
      <c r="X308" s="202"/>
      <c r="Y308" s="273">
        <v>0.0</v>
      </c>
      <c r="Z308" s="271">
        <v>0.0</v>
      </c>
      <c r="AA308" s="272" t="s">
        <v>132</v>
      </c>
      <c r="AB308" s="107">
        <v>2.0</v>
      </c>
      <c r="AC308" s="108">
        <v>0.6653009259259259</v>
      </c>
      <c r="AD308" s="273" t="s">
        <v>296</v>
      </c>
      <c r="AE308" s="274" t="s">
        <v>132</v>
      </c>
      <c r="AF308" s="99" t="s">
        <v>133</v>
      </c>
      <c r="AG308" s="274">
        <v>1.53</v>
      </c>
      <c r="AH308" s="411">
        <v>2.5</v>
      </c>
      <c r="AI308" s="112"/>
      <c r="AJ308" s="274"/>
      <c r="AK308" s="277"/>
      <c r="AL308" s="114"/>
      <c r="AM308" s="278"/>
      <c r="AN308" s="98"/>
      <c r="AO308" s="98"/>
      <c r="AP308" s="116"/>
      <c r="AQ308" s="117"/>
      <c r="AR308" s="116"/>
      <c r="AS308" s="98"/>
      <c r="AT308" s="98"/>
      <c r="AU308" s="98"/>
      <c r="AV308" s="98"/>
      <c r="AW308" s="98"/>
      <c r="AX308" s="98"/>
      <c r="AY308" s="98"/>
      <c r="AZ308" s="98"/>
      <c r="BA308" s="98"/>
      <c r="BB308" s="98"/>
      <c r="BC308" s="98"/>
      <c r="BD308" s="98"/>
      <c r="BE308" s="98"/>
      <c r="BF308" s="98"/>
      <c r="BG308" s="98"/>
      <c r="BH308" s="98"/>
      <c r="BI308" s="98"/>
      <c r="BJ308" s="98"/>
      <c r="BK308" s="98"/>
      <c r="BL308" s="98"/>
      <c r="BM308" s="98"/>
      <c r="BN308" s="98"/>
      <c r="BO308" s="98"/>
      <c r="BP308" s="98"/>
    </row>
    <row r="309">
      <c r="A309" s="485" t="b">
        <v>0</v>
      </c>
      <c r="B309" s="128"/>
      <c r="C309" s="129"/>
      <c r="D309" s="130"/>
      <c r="E309" s="131"/>
      <c r="F309" s="132"/>
      <c r="G309" s="132"/>
      <c r="H309" s="132"/>
      <c r="I309" s="133">
        <v>2249229.0</v>
      </c>
      <c r="J309" s="133">
        <v>7032143.0</v>
      </c>
      <c r="K309" s="130"/>
      <c r="L309" s="130"/>
      <c r="M309" s="130"/>
      <c r="N309" s="519"/>
      <c r="O309" s="168">
        <v>4.0</v>
      </c>
      <c r="P309" s="169">
        <v>6.0</v>
      </c>
      <c r="Q309" s="294">
        <v>3.0</v>
      </c>
      <c r="R309" s="295">
        <v>3.0</v>
      </c>
      <c r="S309" s="198"/>
      <c r="T309" s="199"/>
      <c r="U309" s="200"/>
      <c r="V309" s="201"/>
      <c r="W309" s="202"/>
      <c r="X309" s="202"/>
      <c r="Y309" s="206">
        <v>15.0</v>
      </c>
      <c r="Z309" s="204">
        <v>40.0</v>
      </c>
      <c r="AA309" s="205" t="s">
        <v>132</v>
      </c>
      <c r="AB309" s="141">
        <v>3.0</v>
      </c>
      <c r="AC309" s="142">
        <v>0.6874768518518518</v>
      </c>
      <c r="AD309" s="206" t="s">
        <v>296</v>
      </c>
      <c r="AE309" s="207" t="s">
        <v>132</v>
      </c>
      <c r="AF309" s="133" t="s">
        <v>133</v>
      </c>
      <c r="AG309" s="207">
        <v>2.18</v>
      </c>
      <c r="AH309" s="449">
        <v>2.5</v>
      </c>
      <c r="AI309" s="146"/>
      <c r="AJ309" s="144"/>
      <c r="AK309" s="147"/>
      <c r="AL309" s="114"/>
      <c r="AM309" s="211"/>
      <c r="AN309" s="132"/>
      <c r="AO309" s="132"/>
      <c r="AP309" s="149"/>
      <c r="AQ309" s="150"/>
      <c r="AR309" s="149"/>
      <c r="AS309" s="132"/>
      <c r="AT309" s="132"/>
      <c r="AU309" s="132"/>
      <c r="AV309" s="132"/>
      <c r="AW309" s="132"/>
      <c r="AX309" s="132"/>
      <c r="AY309" s="132"/>
      <c r="AZ309" s="132"/>
      <c r="BA309" s="132"/>
      <c r="BB309" s="132"/>
      <c r="BC309" s="132"/>
      <c r="BD309" s="132"/>
      <c r="BE309" s="132"/>
      <c r="BF309" s="132"/>
      <c r="BG309" s="132"/>
      <c r="BH309" s="132"/>
      <c r="BI309" s="132"/>
      <c r="BJ309" s="132"/>
      <c r="BK309" s="132"/>
      <c r="BL309" s="132"/>
      <c r="BM309" s="132"/>
      <c r="BN309" s="132"/>
      <c r="BO309" s="132"/>
      <c r="BP309" s="132"/>
    </row>
    <row r="310">
      <c r="A310" s="484" t="b">
        <v>0</v>
      </c>
      <c r="B310" s="94"/>
      <c r="C310" s="95"/>
      <c r="D310" s="96"/>
      <c r="E310" s="97"/>
      <c r="F310" s="98"/>
      <c r="G310" s="98"/>
      <c r="H310" s="98"/>
      <c r="I310" s="98"/>
      <c r="J310" s="98"/>
      <c r="K310" s="96"/>
      <c r="L310" s="96"/>
      <c r="M310" s="96"/>
      <c r="N310" s="518"/>
      <c r="O310" s="168">
        <v>4.0</v>
      </c>
      <c r="P310" s="169">
        <v>6.0</v>
      </c>
      <c r="Q310" s="294">
        <v>3.0</v>
      </c>
      <c r="R310" s="295">
        <v>4.0</v>
      </c>
      <c r="S310" s="198"/>
      <c r="T310" s="199"/>
      <c r="U310" s="200"/>
      <c r="V310" s="201"/>
      <c r="W310" s="202"/>
      <c r="X310" s="202"/>
      <c r="Y310" s="273">
        <v>0.0</v>
      </c>
      <c r="Z310" s="271">
        <v>0.0</v>
      </c>
      <c r="AA310" s="272" t="s">
        <v>133</v>
      </c>
      <c r="AB310" s="107">
        <v>4.0</v>
      </c>
      <c r="AC310" s="108">
        <v>0.6882986111111111</v>
      </c>
      <c r="AD310" s="273"/>
      <c r="AE310" s="274" t="s">
        <v>132</v>
      </c>
      <c r="AF310" s="99" t="s">
        <v>133</v>
      </c>
      <c r="AG310" s="274">
        <v>3.85</v>
      </c>
      <c r="AH310" s="411">
        <v>5.0</v>
      </c>
      <c r="AI310" s="112"/>
      <c r="AJ310" s="110"/>
      <c r="AK310" s="113"/>
      <c r="AL310" s="114"/>
      <c r="AM310" s="278"/>
      <c r="AN310" s="98"/>
      <c r="AO310" s="98"/>
      <c r="AP310" s="116"/>
      <c r="AQ310" s="117"/>
      <c r="AR310" s="116"/>
      <c r="AS310" s="98"/>
      <c r="AT310" s="98"/>
      <c r="AU310" s="98"/>
      <c r="AV310" s="98"/>
      <c r="AW310" s="98"/>
      <c r="AX310" s="98"/>
      <c r="AY310" s="98"/>
      <c r="AZ310" s="98"/>
      <c r="BA310" s="98"/>
      <c r="BB310" s="98"/>
      <c r="BC310" s="98"/>
      <c r="BD310" s="98"/>
      <c r="BE310" s="98"/>
      <c r="BF310" s="98"/>
      <c r="BG310" s="98"/>
      <c r="BH310" s="98"/>
      <c r="BI310" s="98"/>
      <c r="BJ310" s="98"/>
      <c r="BK310" s="98"/>
      <c r="BL310" s="98"/>
      <c r="BM310" s="98"/>
      <c r="BN310" s="98"/>
      <c r="BO310" s="98"/>
      <c r="BP310" s="98"/>
    </row>
    <row r="311">
      <c r="A311" s="485" t="b">
        <v>0</v>
      </c>
      <c r="B311" s="313"/>
      <c r="C311" s="314"/>
      <c r="D311" s="315"/>
      <c r="E311" s="316"/>
      <c r="F311" s="317"/>
      <c r="G311" s="317"/>
      <c r="H311" s="317"/>
      <c r="I311" s="317"/>
      <c r="J311" s="317"/>
      <c r="K311" s="315"/>
      <c r="L311" s="315"/>
      <c r="M311" s="315"/>
      <c r="N311" s="762"/>
      <c r="O311" s="221">
        <v>4.0</v>
      </c>
      <c r="P311" s="222">
        <v>6.0</v>
      </c>
      <c r="Q311" s="298">
        <v>6.0</v>
      </c>
      <c r="R311" s="299">
        <v>7.0</v>
      </c>
      <c r="S311" s="225"/>
      <c r="T311" s="226"/>
      <c r="U311" s="227"/>
      <c r="V311" s="228"/>
      <c r="W311" s="229"/>
      <c r="X311" s="229"/>
      <c r="Y311" s="342"/>
      <c r="Z311" s="323"/>
      <c r="AA311" s="324"/>
      <c r="AB311" s="343"/>
      <c r="AC311" s="326"/>
      <c r="AD311" s="322" t="s">
        <v>142</v>
      </c>
      <c r="AE311" s="327"/>
      <c r="AF311" s="328"/>
      <c r="AG311" s="327"/>
      <c r="AH311" s="444"/>
      <c r="AI311" s="384"/>
      <c r="AJ311" s="327"/>
      <c r="AK311" s="385"/>
      <c r="AL311" s="114"/>
      <c r="AM311" s="211"/>
      <c r="AN311" s="132"/>
      <c r="AO311" s="132"/>
      <c r="AP311" s="149"/>
      <c r="AQ311" s="150"/>
      <c r="AR311" s="149"/>
      <c r="AS311" s="132"/>
      <c r="AT311" s="132"/>
      <c r="AU311" s="132"/>
      <c r="AV311" s="132"/>
      <c r="AW311" s="132"/>
      <c r="AX311" s="132"/>
      <c r="AY311" s="132"/>
      <c r="AZ311" s="132"/>
      <c r="BA311" s="132"/>
      <c r="BB311" s="132"/>
      <c r="BC311" s="132"/>
      <c r="BD311" s="132"/>
      <c r="BE311" s="132"/>
      <c r="BF311" s="132"/>
      <c r="BG311" s="132"/>
      <c r="BH311" s="132"/>
      <c r="BI311" s="132"/>
      <c r="BJ311" s="132"/>
      <c r="BK311" s="132"/>
      <c r="BL311" s="132"/>
      <c r="BM311" s="132"/>
      <c r="BN311" s="132"/>
      <c r="BO311" s="132"/>
      <c r="BP311" s="132"/>
    </row>
    <row r="312">
      <c r="A312" s="484" t="b">
        <v>0</v>
      </c>
      <c r="B312" s="161">
        <v>44616.0</v>
      </c>
      <c r="C312" s="162">
        <v>0.6809722222222222</v>
      </c>
      <c r="D312" s="163" t="s">
        <v>1405</v>
      </c>
      <c r="E312" s="387" t="s">
        <v>16</v>
      </c>
      <c r="F312" s="379" t="s">
        <v>199</v>
      </c>
      <c r="G312" s="165" t="s">
        <v>37</v>
      </c>
      <c r="H312" s="165" t="s">
        <v>764</v>
      </c>
      <c r="I312" s="165" t="s">
        <v>1406</v>
      </c>
      <c r="J312" s="165" t="s">
        <v>776</v>
      </c>
      <c r="K312" s="166" t="s">
        <v>776</v>
      </c>
      <c r="L312" s="166"/>
      <c r="M312" s="166"/>
      <c r="N312" s="764"/>
      <c r="O312" s="254">
        <v>3.0</v>
      </c>
      <c r="P312" s="255">
        <v>6.0</v>
      </c>
      <c r="Q312" s="284">
        <v>1.0</v>
      </c>
      <c r="R312" s="285">
        <v>1.0</v>
      </c>
      <c r="S312" s="172"/>
      <c r="T312" s="173"/>
      <c r="U312" s="174"/>
      <c r="V312" s="175"/>
      <c r="W312" s="176"/>
      <c r="X312" s="176"/>
      <c r="Y312" s="182">
        <v>0.0</v>
      </c>
      <c r="Z312" s="178">
        <v>0.0</v>
      </c>
      <c r="AA312" s="179" t="s">
        <v>132</v>
      </c>
      <c r="AB312" s="180">
        <v>1.0</v>
      </c>
      <c r="AC312" s="181">
        <v>0.6547916666666667</v>
      </c>
      <c r="AD312" s="182" t="s">
        <v>140</v>
      </c>
      <c r="AE312" s="183" t="s">
        <v>133</v>
      </c>
      <c r="AF312" s="165" t="s">
        <v>166</v>
      </c>
      <c r="AG312" s="183">
        <v>1.09</v>
      </c>
      <c r="AH312" s="446">
        <v>27.77</v>
      </c>
      <c r="AI312" s="185">
        <v>2.5</v>
      </c>
      <c r="AJ312" s="183">
        <v>0.0</v>
      </c>
      <c r="AK312" s="186">
        <v>-2.5</v>
      </c>
      <c r="AL312" s="114"/>
      <c r="AM312" s="188">
        <f>AK312+AM307</f>
        <v>1991.74</v>
      </c>
      <c r="AN312" s="189">
        <f>if(AM312&gt;AN307,AM312,AN307)</f>
        <v>2067.89</v>
      </c>
      <c r="AO312" s="189">
        <f>AM312-AN312</f>
        <v>-76.15</v>
      </c>
      <c r="AP312" s="190">
        <f>AO312/AN312</f>
        <v>-0.03682497618</v>
      </c>
      <c r="AQ312" s="191">
        <f>AK312/AI312</f>
        <v>-1</v>
      </c>
      <c r="AR312" s="116"/>
      <c r="AS312" s="98"/>
      <c r="AT312" s="98"/>
      <c r="AU312" s="98"/>
      <c r="AV312" s="98"/>
      <c r="AW312" s="98"/>
      <c r="AX312" s="98"/>
      <c r="AY312" s="98"/>
      <c r="AZ312" s="98"/>
      <c r="BA312" s="98"/>
      <c r="BB312" s="98"/>
      <c r="BC312" s="98"/>
      <c r="BD312" s="98"/>
      <c r="BE312" s="98"/>
      <c r="BF312" s="98"/>
      <c r="BG312" s="98"/>
      <c r="BH312" s="98"/>
      <c r="BI312" s="98"/>
      <c r="BJ312" s="98"/>
      <c r="BK312" s="98"/>
      <c r="BL312" s="98"/>
      <c r="BM312" s="98"/>
      <c r="BN312" s="98"/>
      <c r="BO312" s="98"/>
      <c r="BP312" s="98"/>
    </row>
    <row r="313">
      <c r="A313" s="485" t="b">
        <v>0</v>
      </c>
      <c r="B313" s="128"/>
      <c r="C313" s="129"/>
      <c r="D313" s="134">
        <v>6350.04</v>
      </c>
      <c r="E313" s="131"/>
      <c r="F313" s="132"/>
      <c r="G313" s="132"/>
      <c r="H313" s="132" t="str">
        <f>VLOOKUP(H312,VALIDATION!F:G,2,false)</f>
        <v>6213725e0cf04c247406e062</v>
      </c>
      <c r="I313" s="133">
        <v>7.4</v>
      </c>
      <c r="J313" s="133">
        <v>1.17</v>
      </c>
      <c r="K313" s="130"/>
      <c r="L313" s="130"/>
      <c r="M313" s="130"/>
      <c r="N313" s="519"/>
      <c r="O313" s="369"/>
      <c r="P313" s="370"/>
      <c r="Q313" s="196"/>
      <c r="R313" s="197"/>
      <c r="S313" s="198"/>
      <c r="T313" s="199"/>
      <c r="U313" s="200"/>
      <c r="V313" s="201"/>
      <c r="W313" s="202"/>
      <c r="X313" s="202"/>
      <c r="Y313" s="143"/>
      <c r="Z313" s="367"/>
      <c r="AA313" s="140"/>
      <c r="AB313" s="420"/>
      <c r="AC313" s="421"/>
      <c r="AD313" s="206"/>
      <c r="AE313" s="144"/>
      <c r="AF313" s="133"/>
      <c r="AG313" s="144"/>
      <c r="AH313" s="430"/>
      <c r="AI313" s="146"/>
      <c r="AJ313" s="207"/>
      <c r="AK313" s="210"/>
      <c r="AL313" s="114"/>
      <c r="AM313" s="211"/>
      <c r="AN313" s="132"/>
      <c r="AO313" s="132"/>
      <c r="AP313" s="149"/>
      <c r="AQ313" s="150"/>
      <c r="AR313" s="149"/>
      <c r="AS313" s="132"/>
      <c r="AT313" s="132"/>
      <c r="AU313" s="132"/>
      <c r="AV313" s="132"/>
      <c r="AW313" s="132"/>
      <c r="AX313" s="132"/>
      <c r="AY313" s="132"/>
      <c r="AZ313" s="132"/>
      <c r="BA313" s="132"/>
      <c r="BB313" s="132"/>
      <c r="BC313" s="132"/>
      <c r="BD313" s="132"/>
      <c r="BE313" s="132"/>
      <c r="BF313" s="132"/>
      <c r="BG313" s="132"/>
      <c r="BH313" s="132"/>
      <c r="BI313" s="132"/>
      <c r="BJ313" s="132"/>
      <c r="BK313" s="132"/>
      <c r="BL313" s="132"/>
      <c r="BM313" s="132"/>
      <c r="BN313" s="132"/>
      <c r="BO313" s="132"/>
      <c r="BP313" s="132"/>
    </row>
    <row r="314">
      <c r="A314" s="484" t="b">
        <v>0</v>
      </c>
      <c r="B314" s="215"/>
      <c r="C314" s="216"/>
      <c r="D314" s="217"/>
      <c r="E314" s="218"/>
      <c r="F314" s="219"/>
      <c r="G314" s="219"/>
      <c r="H314" s="219"/>
      <c r="I314" s="237">
        <v>3.8374961E7</v>
      </c>
      <c r="J314" s="237">
        <v>4903598.0</v>
      </c>
      <c r="K314" s="217"/>
      <c r="L314" s="217"/>
      <c r="M314" s="217"/>
      <c r="N314" s="520"/>
      <c r="O314" s="221">
        <v>3.0</v>
      </c>
      <c r="P314" s="222">
        <v>6.0</v>
      </c>
      <c r="Q314" s="298">
        <v>4.0</v>
      </c>
      <c r="R314" s="299">
        <v>6.0</v>
      </c>
      <c r="S314" s="225"/>
      <c r="T314" s="226"/>
      <c r="U314" s="227"/>
      <c r="V314" s="228"/>
      <c r="W314" s="229"/>
      <c r="X314" s="229"/>
      <c r="Y314" s="302"/>
      <c r="Z314" s="231"/>
      <c r="AA314" s="232"/>
      <c r="AB314" s="233"/>
      <c r="AC314" s="234"/>
      <c r="AD314" s="235" t="s">
        <v>142</v>
      </c>
      <c r="AE314" s="236"/>
      <c r="AF314" s="237"/>
      <c r="AG314" s="236"/>
      <c r="AH314" s="463"/>
      <c r="AI314" s="390"/>
      <c r="AJ314" s="236"/>
      <c r="AK314" s="391"/>
      <c r="AL314" s="114"/>
      <c r="AM314" s="278"/>
      <c r="AN314" s="98"/>
      <c r="AO314" s="98"/>
      <c r="AP314" s="116"/>
      <c r="AQ314" s="117"/>
      <c r="AR314" s="116"/>
      <c r="AS314" s="98"/>
      <c r="AT314" s="98"/>
      <c r="AU314" s="98"/>
      <c r="AV314" s="98"/>
      <c r="AW314" s="98"/>
      <c r="AX314" s="98"/>
      <c r="AY314" s="98"/>
      <c r="AZ314" s="98"/>
      <c r="BA314" s="98"/>
      <c r="BB314" s="98"/>
      <c r="BC314" s="98"/>
      <c r="BD314" s="98"/>
      <c r="BE314" s="98"/>
      <c r="BF314" s="98"/>
      <c r="BG314" s="98"/>
      <c r="BH314" s="98"/>
      <c r="BI314" s="98"/>
      <c r="BJ314" s="98"/>
      <c r="BK314" s="98"/>
      <c r="BL314" s="98"/>
      <c r="BM314" s="98"/>
      <c r="BN314" s="98"/>
      <c r="BO314" s="98"/>
      <c r="BP314" s="98"/>
    </row>
    <row r="315">
      <c r="A315" s="485" t="b">
        <v>0</v>
      </c>
      <c r="B315" s="247">
        <v>44616.0</v>
      </c>
      <c r="C315" s="248">
        <v>0.6594560185185185</v>
      </c>
      <c r="D315" s="249" t="s">
        <v>1407</v>
      </c>
      <c r="E315" s="357" t="s">
        <v>16</v>
      </c>
      <c r="F315" s="358" t="s">
        <v>199</v>
      </c>
      <c r="G315" s="415"/>
      <c r="H315" s="251" t="s">
        <v>298</v>
      </c>
      <c r="I315" s="251" t="s">
        <v>1114</v>
      </c>
      <c r="J315" s="251" t="s">
        <v>358</v>
      </c>
      <c r="K315" s="252" t="s">
        <v>358</v>
      </c>
      <c r="L315" s="252"/>
      <c r="M315" s="252"/>
      <c r="N315" s="759"/>
      <c r="O315" s="254">
        <v>4.0</v>
      </c>
      <c r="P315" s="255">
        <v>6.0</v>
      </c>
      <c r="Q315" s="284">
        <v>0.0</v>
      </c>
      <c r="R315" s="285">
        <v>0.0</v>
      </c>
      <c r="S315" s="172"/>
      <c r="T315" s="173"/>
      <c r="U315" s="174"/>
      <c r="V315" s="175"/>
      <c r="W315" s="176"/>
      <c r="X315" s="176"/>
      <c r="Y315" s="260">
        <v>0.0</v>
      </c>
      <c r="Z315" s="256">
        <v>0.0</v>
      </c>
      <c r="AA315" s="257" t="s">
        <v>133</v>
      </c>
      <c r="AB315" s="258">
        <v>1.0</v>
      </c>
      <c r="AC315" s="259">
        <v>0.63875</v>
      </c>
      <c r="AD315" s="260" t="s">
        <v>140</v>
      </c>
      <c r="AE315" s="261" t="s">
        <v>133</v>
      </c>
      <c r="AF315" s="251" t="s">
        <v>166</v>
      </c>
      <c r="AG315" s="261">
        <v>1.16</v>
      </c>
      <c r="AH315" s="464">
        <v>31.25</v>
      </c>
      <c r="AI315" s="263">
        <v>7.5</v>
      </c>
      <c r="AJ315" s="261">
        <v>0.0</v>
      </c>
      <c r="AK315" s="264">
        <v>-7.5</v>
      </c>
      <c r="AL315" s="114"/>
      <c r="AM315" s="265">
        <f>AK315+AM312</f>
        <v>1984.24</v>
      </c>
      <c r="AN315" s="266">
        <f>if(AM315&gt;AN312,AM315,AN312)</f>
        <v>2067.89</v>
      </c>
      <c r="AO315" s="266">
        <f>AM315-AN315</f>
        <v>-83.65</v>
      </c>
      <c r="AP315" s="267">
        <f>AO315/AN315</f>
        <v>-0.04045186156</v>
      </c>
      <c r="AQ315" s="268">
        <f>AK315/AI315</f>
        <v>-1</v>
      </c>
      <c r="AR315" s="149"/>
      <c r="AS315" s="132"/>
      <c r="AT315" s="132"/>
      <c r="AU315" s="132"/>
      <c r="AV315" s="132"/>
      <c r="AW315" s="132"/>
      <c r="AX315" s="132"/>
      <c r="AY315" s="132"/>
      <c r="AZ315" s="132"/>
      <c r="BA315" s="132"/>
      <c r="BB315" s="132"/>
      <c r="BC315" s="132"/>
      <c r="BD315" s="132"/>
      <c r="BE315" s="132"/>
      <c r="BF315" s="132"/>
      <c r="BG315" s="132"/>
      <c r="BH315" s="132"/>
      <c r="BI315" s="132"/>
      <c r="BJ315" s="132"/>
      <c r="BK315" s="132"/>
      <c r="BL315" s="132"/>
      <c r="BM315" s="132"/>
      <c r="BN315" s="132"/>
      <c r="BO315" s="132"/>
      <c r="BP315" s="132"/>
    </row>
    <row r="316">
      <c r="A316" s="484" t="b">
        <v>0</v>
      </c>
      <c r="B316" s="94"/>
      <c r="C316" s="95"/>
      <c r="D316" s="100">
        <v>79238.1</v>
      </c>
      <c r="E316" s="97"/>
      <c r="F316" s="98"/>
      <c r="G316" s="98"/>
      <c r="H316" s="98" t="str">
        <f>VLOOKUP(H315,VALIDATION!F:G,2,false)</f>
        <v>621372360cf04c247406e052</v>
      </c>
      <c r="I316" s="99">
        <v>2.62</v>
      </c>
      <c r="J316" s="99">
        <v>1.61</v>
      </c>
      <c r="K316" s="96"/>
      <c r="L316" s="96"/>
      <c r="M316" s="96"/>
      <c r="N316" s="518"/>
      <c r="O316" s="168">
        <v>4.0</v>
      </c>
      <c r="P316" s="169">
        <v>6.0</v>
      </c>
      <c r="Q316" s="294">
        <v>0.0</v>
      </c>
      <c r="R316" s="295">
        <v>1.0</v>
      </c>
      <c r="S316" s="198"/>
      <c r="T316" s="199"/>
      <c r="U316" s="200"/>
      <c r="V316" s="201"/>
      <c r="W316" s="202"/>
      <c r="X316" s="202"/>
      <c r="Y316" s="273">
        <v>0.0</v>
      </c>
      <c r="Z316" s="271">
        <v>40.0</v>
      </c>
      <c r="AA316" s="272" t="s">
        <v>132</v>
      </c>
      <c r="AB316" s="107">
        <v>2.0</v>
      </c>
      <c r="AC316" s="108">
        <v>0.6428356481481482</v>
      </c>
      <c r="AD316" s="273" t="s">
        <v>296</v>
      </c>
      <c r="AE316" s="274" t="s">
        <v>133</v>
      </c>
      <c r="AF316" s="99" t="s">
        <v>166</v>
      </c>
      <c r="AG316" s="274">
        <v>1.06</v>
      </c>
      <c r="AH316" s="411">
        <v>41.66</v>
      </c>
      <c r="AI316" s="112"/>
      <c r="AJ316" s="274"/>
      <c r="AK316" s="277"/>
      <c r="AL316" s="114"/>
      <c r="AM316" s="278"/>
      <c r="AN316" s="98"/>
      <c r="AO316" s="98"/>
      <c r="AP316" s="116"/>
      <c r="AQ316" s="117"/>
      <c r="AR316" s="116"/>
      <c r="AS316" s="98"/>
      <c r="AT316" s="98"/>
      <c r="AU316" s="98"/>
      <c r="AV316" s="98"/>
      <c r="AW316" s="98"/>
      <c r="AX316" s="98"/>
      <c r="AY316" s="98"/>
      <c r="AZ316" s="98"/>
      <c r="BA316" s="98"/>
      <c r="BB316" s="98"/>
      <c r="BC316" s="98"/>
      <c r="BD316" s="98"/>
      <c r="BE316" s="98"/>
      <c r="BF316" s="98"/>
      <c r="BG316" s="98"/>
      <c r="BH316" s="98"/>
      <c r="BI316" s="98"/>
      <c r="BJ316" s="98"/>
      <c r="BK316" s="98"/>
      <c r="BL316" s="98"/>
      <c r="BM316" s="98"/>
      <c r="BN316" s="98"/>
      <c r="BO316" s="98"/>
      <c r="BP316" s="98"/>
    </row>
    <row r="317">
      <c r="A317" s="485" t="b">
        <v>0</v>
      </c>
      <c r="B317" s="313"/>
      <c r="C317" s="314"/>
      <c r="D317" s="315"/>
      <c r="E317" s="316"/>
      <c r="F317" s="317"/>
      <c r="G317" s="317"/>
      <c r="H317" s="317"/>
      <c r="I317" s="328">
        <v>6161111.0</v>
      </c>
      <c r="J317" s="328">
        <v>5300737.0</v>
      </c>
      <c r="K317" s="315"/>
      <c r="L317" s="315"/>
      <c r="M317" s="315"/>
      <c r="N317" s="762"/>
      <c r="O317" s="221">
        <v>4.0</v>
      </c>
      <c r="P317" s="222">
        <v>6.0</v>
      </c>
      <c r="Q317" s="298">
        <v>1.0</v>
      </c>
      <c r="R317" s="299">
        <v>6.0</v>
      </c>
      <c r="S317" s="225"/>
      <c r="T317" s="226"/>
      <c r="U317" s="227"/>
      <c r="V317" s="228"/>
      <c r="W317" s="229"/>
      <c r="X317" s="229"/>
      <c r="Y317" s="342"/>
      <c r="Z317" s="323"/>
      <c r="AA317" s="324"/>
      <c r="AB317" s="343"/>
      <c r="AC317" s="326"/>
      <c r="AD317" s="322" t="s">
        <v>142</v>
      </c>
      <c r="AE317" s="327"/>
      <c r="AF317" s="328"/>
      <c r="AG317" s="327"/>
      <c r="AH317" s="444"/>
      <c r="AI317" s="384"/>
      <c r="AJ317" s="327"/>
      <c r="AK317" s="385"/>
      <c r="AL317" s="114"/>
      <c r="AM317" s="211"/>
      <c r="AN317" s="132"/>
      <c r="AO317" s="132"/>
      <c r="AP317" s="149"/>
      <c r="AQ317" s="150"/>
      <c r="AR317" s="149"/>
      <c r="AS317" s="132"/>
      <c r="AT317" s="132"/>
      <c r="AU317" s="132"/>
      <c r="AV317" s="132"/>
      <c r="AW317" s="132"/>
      <c r="AX317" s="132"/>
      <c r="AY317" s="132"/>
      <c r="AZ317" s="132"/>
      <c r="BA317" s="132"/>
      <c r="BB317" s="132"/>
      <c r="BC317" s="132"/>
      <c r="BD317" s="132"/>
      <c r="BE317" s="132"/>
      <c r="BF317" s="132"/>
      <c r="BG317" s="132"/>
      <c r="BH317" s="132"/>
      <c r="BI317" s="132"/>
      <c r="BJ317" s="132"/>
      <c r="BK317" s="132"/>
      <c r="BL317" s="132"/>
      <c r="BM317" s="132"/>
      <c r="BN317" s="132"/>
      <c r="BO317" s="132"/>
      <c r="BP317" s="132"/>
    </row>
    <row r="318">
      <c r="A318" s="484" t="b">
        <v>0</v>
      </c>
      <c r="B318" s="161">
        <v>44616.0</v>
      </c>
      <c r="C318" s="162">
        <v>0.7569444444444444</v>
      </c>
      <c r="D318" s="163" t="s">
        <v>1215</v>
      </c>
      <c r="E318" s="387" t="s">
        <v>16</v>
      </c>
      <c r="F318" s="379" t="s">
        <v>199</v>
      </c>
      <c r="G318" s="165" t="s">
        <v>40</v>
      </c>
      <c r="H318" s="165" t="s">
        <v>1201</v>
      </c>
      <c r="I318" s="165" t="s">
        <v>584</v>
      </c>
      <c r="J318" s="165" t="s">
        <v>566</v>
      </c>
      <c r="K318" s="166" t="s">
        <v>584</v>
      </c>
      <c r="L318" s="166"/>
      <c r="M318" s="166"/>
      <c r="N318" s="764"/>
      <c r="O318" s="254">
        <v>5.0</v>
      </c>
      <c r="P318" s="255">
        <v>4.0</v>
      </c>
      <c r="Q318" s="170"/>
      <c r="R318" s="171"/>
      <c r="S318" s="172"/>
      <c r="T318" s="173"/>
      <c r="U318" s="174"/>
      <c r="V318" s="175"/>
      <c r="W318" s="176"/>
      <c r="X318" s="176"/>
      <c r="Y318" s="182">
        <v>0.0</v>
      </c>
      <c r="Z318" s="178">
        <v>0.0</v>
      </c>
      <c r="AA318" s="179" t="s">
        <v>132</v>
      </c>
      <c r="AB318" s="180">
        <v>1.0</v>
      </c>
      <c r="AC318" s="181">
        <v>0.6439583333333333</v>
      </c>
      <c r="AD318" s="182" t="s">
        <v>140</v>
      </c>
      <c r="AE318" s="183" t="s">
        <v>132</v>
      </c>
      <c r="AF318" s="165" t="s">
        <v>166</v>
      </c>
      <c r="AG318" s="183">
        <v>1.51</v>
      </c>
      <c r="AH318" s="446">
        <v>24.5</v>
      </c>
      <c r="AI318" s="406">
        <v>12.494999999999997</v>
      </c>
      <c r="AJ318" s="183">
        <v>0.0</v>
      </c>
      <c r="AK318" s="186">
        <v>-0.53</v>
      </c>
      <c r="AL318" s="114"/>
      <c r="AM318" s="188">
        <f>AK318+AM315</f>
        <v>1983.71</v>
      </c>
      <c r="AN318" s="189">
        <f>if(AM318&gt;AN315,AM318,AN315)</f>
        <v>2067.89</v>
      </c>
      <c r="AO318" s="189">
        <f>AM318-AN318</f>
        <v>-84.18</v>
      </c>
      <c r="AP318" s="190">
        <f>AO318/AN318</f>
        <v>-0.04070816146</v>
      </c>
      <c r="AQ318" s="191">
        <f>AK318/AI318</f>
        <v>-0.04241696679</v>
      </c>
      <c r="AR318" s="116"/>
      <c r="AS318" s="98"/>
      <c r="AT318" s="98"/>
      <c r="AU318" s="98"/>
      <c r="AV318" s="98"/>
      <c r="AW318" s="98"/>
      <c r="AX318" s="98"/>
      <c r="AY318" s="98"/>
      <c r="AZ318" s="98"/>
      <c r="BA318" s="98"/>
      <c r="BB318" s="98"/>
      <c r="BC318" s="98"/>
      <c r="BD318" s="98"/>
      <c r="BE318" s="98"/>
      <c r="BF318" s="98"/>
      <c r="BG318" s="98"/>
      <c r="BH318" s="98"/>
      <c r="BI318" s="98"/>
      <c r="BJ318" s="98"/>
      <c r="BK318" s="98"/>
      <c r="BL318" s="98"/>
      <c r="BM318" s="98"/>
      <c r="BN318" s="98"/>
      <c r="BO318" s="98"/>
      <c r="BP318" s="98"/>
    </row>
    <row r="319">
      <c r="A319" s="485" t="b">
        <v>0</v>
      </c>
      <c r="B319" s="128"/>
      <c r="C319" s="129"/>
      <c r="D319" s="134">
        <v>61608.2</v>
      </c>
      <c r="E319" s="131"/>
      <c r="F319" s="132"/>
      <c r="G319" s="132"/>
      <c r="H319" s="132" t="str">
        <f>VLOOKUP(H318,VALIDATION!F:G,2,false)</f>
        <v>621372570cf04c247406e05e</v>
      </c>
      <c r="I319" s="133">
        <v>2.3</v>
      </c>
      <c r="J319" s="133">
        <v>1.76</v>
      </c>
      <c r="K319" s="130"/>
      <c r="L319" s="130"/>
      <c r="M319" s="130"/>
      <c r="N319" s="519"/>
      <c r="O319" s="168">
        <v>5.0</v>
      </c>
      <c r="P319" s="169">
        <v>4.0</v>
      </c>
      <c r="Q319" s="196"/>
      <c r="R319" s="197"/>
      <c r="S319" s="198"/>
      <c r="T319" s="199"/>
      <c r="U319" s="200"/>
      <c r="V319" s="201"/>
      <c r="W319" s="202"/>
      <c r="X319" s="202"/>
      <c r="Y319" s="206">
        <v>30.0</v>
      </c>
      <c r="Z319" s="204">
        <v>40.0</v>
      </c>
      <c r="AA319" s="205" t="s">
        <v>132</v>
      </c>
      <c r="AB319" s="141">
        <v>2.0</v>
      </c>
      <c r="AC319" s="142">
        <v>0.6473958333333333</v>
      </c>
      <c r="AD319" s="206" t="s">
        <v>165</v>
      </c>
      <c r="AE319" s="207" t="s">
        <v>132</v>
      </c>
      <c r="AF319" s="133" t="s">
        <v>133</v>
      </c>
      <c r="AG319" s="207">
        <v>2.0</v>
      </c>
      <c r="AH319" s="449">
        <v>2.5</v>
      </c>
      <c r="AI319" s="146"/>
      <c r="AJ319" s="207"/>
      <c r="AK319" s="210"/>
      <c r="AL319" s="114"/>
      <c r="AM319" s="211"/>
      <c r="AN319" s="132"/>
      <c r="AO319" s="132"/>
      <c r="AP319" s="149"/>
      <c r="AQ319" s="150"/>
      <c r="AR319" s="149"/>
      <c r="AS319" s="132"/>
      <c r="AT319" s="132"/>
      <c r="AU319" s="132"/>
      <c r="AV319" s="132"/>
      <c r="AW319" s="132"/>
      <c r="AX319" s="132"/>
      <c r="AY319" s="132"/>
      <c r="AZ319" s="132"/>
      <c r="BA319" s="132"/>
      <c r="BB319" s="132"/>
      <c r="BC319" s="132"/>
      <c r="BD319" s="132"/>
      <c r="BE319" s="132"/>
      <c r="BF319" s="132"/>
      <c r="BG319" s="132"/>
      <c r="BH319" s="132"/>
      <c r="BI319" s="132"/>
      <c r="BJ319" s="132"/>
      <c r="BK319" s="132"/>
      <c r="BL319" s="132"/>
      <c r="BM319" s="132"/>
      <c r="BN319" s="132"/>
      <c r="BO319" s="132"/>
      <c r="BP319" s="132"/>
    </row>
    <row r="320">
      <c r="A320" s="484" t="b">
        <v>0</v>
      </c>
      <c r="B320" s="94"/>
      <c r="C320" s="95"/>
      <c r="D320" s="96"/>
      <c r="E320" s="97"/>
      <c r="F320" s="98"/>
      <c r="G320" s="98"/>
      <c r="H320" s="98"/>
      <c r="I320" s="99">
        <v>1.3181195E7</v>
      </c>
      <c r="J320" s="99">
        <v>9350385.0</v>
      </c>
      <c r="K320" s="96"/>
      <c r="L320" s="96"/>
      <c r="M320" s="96"/>
      <c r="N320" s="518"/>
      <c r="O320" s="168">
        <v>6.0</v>
      </c>
      <c r="P320" s="169">
        <v>4.0</v>
      </c>
      <c r="Q320" s="294">
        <v>0.0</v>
      </c>
      <c r="R320" s="295">
        <v>0.0</v>
      </c>
      <c r="S320" s="198"/>
      <c r="T320" s="199"/>
      <c r="U320" s="200"/>
      <c r="V320" s="201"/>
      <c r="W320" s="202"/>
      <c r="X320" s="202"/>
      <c r="Y320" s="273">
        <v>0.0</v>
      </c>
      <c r="Z320" s="271">
        <v>0.0</v>
      </c>
      <c r="AA320" s="272" t="s">
        <v>133</v>
      </c>
      <c r="AB320" s="107">
        <v>3.0</v>
      </c>
      <c r="AC320" s="108">
        <v>0.6518402777777778</v>
      </c>
      <c r="AD320" s="273" t="s">
        <v>179</v>
      </c>
      <c r="AE320" s="274" t="s">
        <v>132</v>
      </c>
      <c r="AF320" s="99" t="s">
        <v>133</v>
      </c>
      <c r="AG320" s="274">
        <v>1.42</v>
      </c>
      <c r="AH320" s="411">
        <v>22.53</v>
      </c>
      <c r="AI320" s="112"/>
      <c r="AJ320" s="110"/>
      <c r="AK320" s="113"/>
      <c r="AL320" s="114"/>
      <c r="AM320" s="278"/>
      <c r="AN320" s="98"/>
      <c r="AO320" s="98"/>
      <c r="AP320" s="116"/>
      <c r="AQ320" s="117"/>
      <c r="AR320" s="116"/>
      <c r="AS320" s="98"/>
      <c r="AT320" s="98"/>
      <c r="AU320" s="98"/>
      <c r="AV320" s="98"/>
      <c r="AW320" s="98"/>
      <c r="AX320" s="98"/>
      <c r="AY320" s="98"/>
      <c r="AZ320" s="98"/>
      <c r="BA320" s="98"/>
      <c r="BB320" s="98"/>
      <c r="BC320" s="98"/>
      <c r="BD320" s="98"/>
      <c r="BE320" s="98"/>
      <c r="BF320" s="98"/>
      <c r="BG320" s="98"/>
      <c r="BH320" s="98"/>
      <c r="BI320" s="98"/>
      <c r="BJ320" s="98"/>
      <c r="BK320" s="98"/>
      <c r="BL320" s="98"/>
      <c r="BM320" s="98"/>
      <c r="BN320" s="98"/>
      <c r="BO320" s="98"/>
      <c r="BP320" s="98"/>
    </row>
    <row r="321">
      <c r="A321" s="485" t="b">
        <v>0</v>
      </c>
      <c r="B321" s="128"/>
      <c r="C321" s="129"/>
      <c r="D321" s="130"/>
      <c r="E321" s="131"/>
      <c r="F321" s="132"/>
      <c r="G321" s="132"/>
      <c r="H321" s="132"/>
      <c r="I321" s="132"/>
      <c r="J321" s="132"/>
      <c r="K321" s="130"/>
      <c r="L321" s="130"/>
      <c r="M321" s="130"/>
      <c r="N321" s="519"/>
      <c r="O321" s="168">
        <v>6.0</v>
      </c>
      <c r="P321" s="169">
        <v>4.0</v>
      </c>
      <c r="Q321" s="294">
        <v>5.0</v>
      </c>
      <c r="R321" s="295">
        <v>7.0</v>
      </c>
      <c r="S321" s="296">
        <v>7.0</v>
      </c>
      <c r="T321" s="297">
        <v>5.0</v>
      </c>
      <c r="U321" s="200"/>
      <c r="V321" s="201"/>
      <c r="W321" s="202"/>
      <c r="X321" s="202"/>
      <c r="Y321" s="143"/>
      <c r="Z321" s="367"/>
      <c r="AA321" s="140"/>
      <c r="AB321" s="420"/>
      <c r="AC321" s="421"/>
      <c r="AD321" s="206" t="s">
        <v>142</v>
      </c>
      <c r="AE321" s="144"/>
      <c r="AF321" s="133"/>
      <c r="AG321" s="144"/>
      <c r="AH321" s="430"/>
      <c r="AI321" s="146"/>
      <c r="AJ321" s="144"/>
      <c r="AK321" s="147"/>
      <c r="AL321" s="114"/>
      <c r="AM321" s="211"/>
      <c r="AN321" s="132"/>
      <c r="AO321" s="132"/>
      <c r="AP321" s="149"/>
      <c r="AQ321" s="150"/>
      <c r="AR321" s="149"/>
      <c r="AS321" s="132"/>
      <c r="AT321" s="132"/>
      <c r="AU321" s="132"/>
      <c r="AV321" s="132"/>
      <c r="AW321" s="132"/>
      <c r="AX321" s="132"/>
      <c r="AY321" s="132"/>
      <c r="AZ321" s="132"/>
      <c r="BA321" s="132"/>
      <c r="BB321" s="132"/>
      <c r="BC321" s="132"/>
      <c r="BD321" s="132"/>
      <c r="BE321" s="132"/>
      <c r="BF321" s="132"/>
      <c r="BG321" s="132"/>
      <c r="BH321" s="132"/>
      <c r="BI321" s="132"/>
      <c r="BJ321" s="132"/>
      <c r="BK321" s="132"/>
      <c r="BL321" s="132"/>
      <c r="BM321" s="132"/>
      <c r="BN321" s="132"/>
      <c r="BO321" s="132"/>
      <c r="BP321" s="132"/>
    </row>
    <row r="322">
      <c r="A322" s="614" t="b">
        <v>0</v>
      </c>
      <c r="B322" s="161">
        <v>44617.0</v>
      </c>
      <c r="C322" s="162">
        <v>0.6248263888888889</v>
      </c>
      <c r="D322" s="166" t="s">
        <v>1408</v>
      </c>
      <c r="E322" s="387" t="s">
        <v>16</v>
      </c>
      <c r="F322" s="379" t="s">
        <v>199</v>
      </c>
      <c r="G322" s="165" t="s">
        <v>28</v>
      </c>
      <c r="H322" s="165" t="s">
        <v>764</v>
      </c>
      <c r="I322" s="379" t="s">
        <v>428</v>
      </c>
      <c r="J322" s="379" t="s">
        <v>240</v>
      </c>
      <c r="K322" s="166" t="s">
        <v>428</v>
      </c>
      <c r="L322" s="166"/>
      <c r="M322" s="166"/>
      <c r="N322" s="764"/>
      <c r="O322" s="348">
        <v>0.0</v>
      </c>
      <c r="P322" s="349">
        <v>1.0</v>
      </c>
      <c r="Q322" s="170"/>
      <c r="R322" s="171"/>
      <c r="S322" s="172"/>
      <c r="T322" s="173"/>
      <c r="U322" s="174"/>
      <c r="V322" s="175"/>
      <c r="W322" s="176"/>
      <c r="X322" s="176"/>
      <c r="Y322" s="392">
        <v>0.0</v>
      </c>
      <c r="Z322" s="393">
        <v>0.0</v>
      </c>
      <c r="AA322" s="408" t="s">
        <v>132</v>
      </c>
      <c r="AB322" s="419">
        <v>1.0</v>
      </c>
      <c r="AC322" s="181">
        <v>0.5535648148148148</v>
      </c>
      <c r="AD322" s="182" t="s">
        <v>140</v>
      </c>
      <c r="AE322" s="183" t="s">
        <v>133</v>
      </c>
      <c r="AF322" s="165" t="s">
        <v>133</v>
      </c>
      <c r="AG322" s="183">
        <v>2.66</v>
      </c>
      <c r="AH322" s="446">
        <v>10.0</v>
      </c>
      <c r="AI322" s="185">
        <v>10.0</v>
      </c>
      <c r="AJ322" s="183">
        <v>0.0</v>
      </c>
      <c r="AK322" s="186">
        <f>AH323-AH322</f>
        <v>-1.69</v>
      </c>
      <c r="AL322" s="114"/>
      <c r="AM322" s="188">
        <f>AK322+AM318</f>
        <v>1982.02</v>
      </c>
      <c r="AN322" s="189">
        <f>if(AM322&gt;AN318,AM322,AN318)</f>
        <v>2067.89</v>
      </c>
      <c r="AO322" s="189">
        <f>AM322-AN322</f>
        <v>-85.87</v>
      </c>
      <c r="AP322" s="190">
        <f>AO322/AN322</f>
        <v>-0.04152541963</v>
      </c>
      <c r="AQ322" s="191">
        <f>AK322/AI322</f>
        <v>-0.169</v>
      </c>
      <c r="AR322" s="116"/>
      <c r="AS322" s="98"/>
      <c r="AT322" s="98"/>
      <c r="AU322" s="98"/>
      <c r="AV322" s="98"/>
      <c r="AW322" s="98"/>
      <c r="AX322" s="98"/>
      <c r="AY322" s="98"/>
      <c r="AZ322" s="98"/>
      <c r="BA322" s="98"/>
      <c r="BB322" s="98"/>
      <c r="BC322" s="98"/>
      <c r="BD322" s="98"/>
      <c r="BE322" s="98"/>
      <c r="BF322" s="98"/>
      <c r="BG322" s="98"/>
      <c r="BH322" s="98"/>
      <c r="BI322" s="98"/>
      <c r="BJ322" s="98"/>
      <c r="BK322" s="98"/>
      <c r="BL322" s="98"/>
      <c r="BM322" s="98"/>
      <c r="BN322" s="98"/>
      <c r="BO322" s="98"/>
      <c r="BP322" s="98"/>
    </row>
    <row r="323">
      <c r="A323" s="616" t="b">
        <v>0</v>
      </c>
      <c r="B323" s="128"/>
      <c r="C323" s="129"/>
      <c r="D323" s="291">
        <v>3332.61</v>
      </c>
      <c r="E323" s="131"/>
      <c r="F323" s="132"/>
      <c r="G323" s="132"/>
      <c r="H323" s="132" t="str">
        <f>VLOOKUP(H322,VALIDATION!F:G,2,false)</f>
        <v>6213725e0cf04c247406e062</v>
      </c>
      <c r="I323" s="395">
        <v>1.45</v>
      </c>
      <c r="J323" s="395">
        <v>3.2</v>
      </c>
      <c r="K323" s="130"/>
      <c r="L323" s="130"/>
      <c r="M323" s="130"/>
      <c r="N323" s="519"/>
      <c r="O323" s="303">
        <v>6.0</v>
      </c>
      <c r="P323" s="304">
        <v>3.0</v>
      </c>
      <c r="Q323" s="294">
        <v>0.0</v>
      </c>
      <c r="R323" s="295">
        <v>0.0</v>
      </c>
      <c r="S323" s="198"/>
      <c r="T323" s="199"/>
      <c r="U323" s="200"/>
      <c r="V323" s="201"/>
      <c r="W323" s="202"/>
      <c r="X323" s="202"/>
      <c r="Y323" s="376">
        <v>0.0</v>
      </c>
      <c r="Z323" s="377">
        <v>0.0</v>
      </c>
      <c r="AA323" s="345" t="s">
        <v>133</v>
      </c>
      <c r="AB323" s="412">
        <v>2.0</v>
      </c>
      <c r="AC323" s="142">
        <v>0.5550810185185185</v>
      </c>
      <c r="AD323" s="206" t="s">
        <v>179</v>
      </c>
      <c r="AE323" s="207" t="s">
        <v>133</v>
      </c>
      <c r="AF323" s="133" t="s">
        <v>166</v>
      </c>
      <c r="AG323" s="207">
        <v>3.2</v>
      </c>
      <c r="AH323" s="449">
        <v>8.31</v>
      </c>
      <c r="AI323" s="146"/>
      <c r="AJ323" s="207"/>
      <c r="AK323" s="210"/>
      <c r="AL323" s="114"/>
      <c r="AM323" s="211"/>
      <c r="AN323" s="132"/>
      <c r="AO323" s="132"/>
      <c r="AP323" s="149"/>
      <c r="AQ323" s="150"/>
      <c r="AR323" s="149"/>
      <c r="AS323" s="132"/>
      <c r="AT323" s="132"/>
      <c r="AU323" s="132"/>
      <c r="AV323" s="132"/>
      <c r="AW323" s="132"/>
      <c r="AX323" s="132"/>
      <c r="AY323" s="132"/>
      <c r="AZ323" s="132"/>
      <c r="BA323" s="132"/>
      <c r="BB323" s="132"/>
      <c r="BC323" s="132"/>
      <c r="BD323" s="132"/>
      <c r="BE323" s="132"/>
      <c r="BF323" s="132"/>
      <c r="BG323" s="132"/>
      <c r="BH323" s="132"/>
      <c r="BI323" s="132"/>
      <c r="BJ323" s="132"/>
      <c r="BK323" s="132"/>
      <c r="BL323" s="132"/>
      <c r="BM323" s="132"/>
      <c r="BN323" s="132"/>
      <c r="BO323" s="132"/>
      <c r="BP323" s="132"/>
    </row>
    <row r="324">
      <c r="A324" s="614" t="b">
        <v>0</v>
      </c>
      <c r="B324" s="513"/>
      <c r="C324" s="216"/>
      <c r="D324" s="514"/>
      <c r="E324" s="218"/>
      <c r="F324" s="219"/>
      <c r="G324" s="219"/>
      <c r="H324" s="219"/>
      <c r="I324" s="417"/>
      <c r="J324" s="417"/>
      <c r="K324" s="217"/>
      <c r="L324" s="217"/>
      <c r="M324" s="217"/>
      <c r="N324" s="520"/>
      <c r="O324" s="221">
        <v>6.0</v>
      </c>
      <c r="P324" s="222">
        <v>3.0</v>
      </c>
      <c r="Q324" s="298">
        <v>6.0</v>
      </c>
      <c r="R324" s="299">
        <v>4.0</v>
      </c>
      <c r="S324" s="225"/>
      <c r="T324" s="226"/>
      <c r="U324" s="227"/>
      <c r="V324" s="228"/>
      <c r="W324" s="229"/>
      <c r="X324" s="229"/>
      <c r="Y324" s="503"/>
      <c r="Z324" s="504"/>
      <c r="AA324" s="505"/>
      <c r="AB324" s="506"/>
      <c r="AC324" s="507"/>
      <c r="AD324" s="235" t="s">
        <v>142</v>
      </c>
      <c r="AE324" s="240"/>
      <c r="AF324" s="237"/>
      <c r="AG324" s="240"/>
      <c r="AH324" s="488"/>
      <c r="AI324" s="390"/>
      <c r="AJ324" s="236"/>
      <c r="AK324" s="391"/>
      <c r="AL324" s="114"/>
      <c r="AM324" s="278"/>
      <c r="AN324" s="98"/>
      <c r="AO324" s="98"/>
      <c r="AP324" s="116"/>
      <c r="AQ324" s="117"/>
      <c r="AR324" s="116"/>
      <c r="AS324" s="98"/>
      <c r="AT324" s="98"/>
      <c r="AU324" s="98"/>
      <c r="AV324" s="98"/>
      <c r="AW324" s="98"/>
      <c r="AX324" s="98"/>
      <c r="AY324" s="98"/>
      <c r="AZ324" s="98"/>
      <c r="BA324" s="98"/>
      <c r="BB324" s="98"/>
      <c r="BC324" s="98"/>
      <c r="BD324" s="98"/>
      <c r="BE324" s="98"/>
      <c r="BF324" s="98"/>
      <c r="BG324" s="98"/>
      <c r="BH324" s="98"/>
      <c r="BI324" s="98"/>
      <c r="BJ324" s="98"/>
      <c r="BK324" s="98"/>
      <c r="BL324" s="98"/>
      <c r="BM324" s="98"/>
      <c r="BN324" s="98"/>
      <c r="BO324" s="98"/>
      <c r="BP324" s="98"/>
    </row>
    <row r="325">
      <c r="A325" s="485" t="b">
        <v>0</v>
      </c>
      <c r="B325" s="247">
        <v>44617.0</v>
      </c>
      <c r="C325" s="248">
        <v>0.6248263888888889</v>
      </c>
      <c r="D325" s="252" t="s">
        <v>1408</v>
      </c>
      <c r="E325" s="357" t="s">
        <v>16</v>
      </c>
      <c r="F325" s="358" t="s">
        <v>199</v>
      </c>
      <c r="G325" s="415"/>
      <c r="H325" s="251" t="s">
        <v>764</v>
      </c>
      <c r="I325" s="358" t="s">
        <v>428</v>
      </c>
      <c r="J325" s="358" t="s">
        <v>240</v>
      </c>
      <c r="K325" s="252" t="s">
        <v>428</v>
      </c>
      <c r="L325" s="252"/>
      <c r="M325" s="252"/>
      <c r="N325" s="759"/>
      <c r="O325" s="348">
        <v>6.0</v>
      </c>
      <c r="P325" s="349">
        <v>3.0</v>
      </c>
      <c r="Q325" s="350">
        <v>0.0</v>
      </c>
      <c r="R325" s="351">
        <v>0.0</v>
      </c>
      <c r="S325" s="172"/>
      <c r="T325" s="173"/>
      <c r="U325" s="174"/>
      <c r="V325" s="175"/>
      <c r="W325" s="176"/>
      <c r="X325" s="176"/>
      <c r="Y325" s="402">
        <v>0.0</v>
      </c>
      <c r="Z325" s="403">
        <v>0.0</v>
      </c>
      <c r="AA325" s="404" t="s">
        <v>132</v>
      </c>
      <c r="AB325" s="407">
        <v>3.0</v>
      </c>
      <c r="AC325" s="259">
        <v>0.5897685185185185</v>
      </c>
      <c r="AD325" s="260" t="s">
        <v>140</v>
      </c>
      <c r="AE325" s="261" t="s">
        <v>132</v>
      </c>
      <c r="AF325" s="251" t="s">
        <v>166</v>
      </c>
      <c r="AG325" s="261">
        <v>1.13</v>
      </c>
      <c r="AH325" s="464">
        <v>38.46</v>
      </c>
      <c r="AI325" s="263">
        <v>7.5</v>
      </c>
      <c r="AJ325" s="261">
        <v>0.0</v>
      </c>
      <c r="AK325" s="261">
        <v>-2.36</v>
      </c>
      <c r="AL325" s="114"/>
      <c r="AM325" s="265">
        <f>AK325+AM322</f>
        <v>1979.66</v>
      </c>
      <c r="AN325" s="266">
        <f>if(AM325&gt;AN322,AM325,AN322)</f>
        <v>2067.89</v>
      </c>
      <c r="AO325" s="266">
        <f>AM325-AN325</f>
        <v>-88.23</v>
      </c>
      <c r="AP325" s="267">
        <f>AO325/AN325</f>
        <v>-0.04266667956</v>
      </c>
      <c r="AQ325" s="268">
        <f>AK325/AI325</f>
        <v>-0.3146666667</v>
      </c>
      <c r="AR325" s="149"/>
      <c r="AS325" s="132"/>
      <c r="AT325" s="132"/>
      <c r="AU325" s="132"/>
      <c r="AV325" s="132"/>
      <c r="AW325" s="132"/>
      <c r="AX325" s="132"/>
      <c r="AY325" s="132"/>
      <c r="AZ325" s="132"/>
      <c r="BA325" s="132"/>
      <c r="BB325" s="132"/>
      <c r="BC325" s="132"/>
      <c r="BD325" s="132"/>
      <c r="BE325" s="132"/>
      <c r="BF325" s="132"/>
      <c r="BG325" s="132"/>
      <c r="BH325" s="132"/>
      <c r="BI325" s="132"/>
      <c r="BJ325" s="132"/>
      <c r="BK325" s="132"/>
      <c r="BL325" s="132"/>
      <c r="BM325" s="132"/>
      <c r="BN325" s="132"/>
      <c r="BO325" s="132"/>
      <c r="BP325" s="132"/>
    </row>
    <row r="326">
      <c r="A326" s="484" t="b">
        <v>0</v>
      </c>
      <c r="B326" s="94"/>
      <c r="C326" s="95"/>
      <c r="D326" s="344">
        <v>3332.61</v>
      </c>
      <c r="E326" s="97"/>
      <c r="F326" s="98"/>
      <c r="G326" s="98"/>
      <c r="H326" s="98" t="str">
        <f>VLOOKUP(H325,VALIDATION!F:G,2,false)</f>
        <v>6213725e0cf04c247406e062</v>
      </c>
      <c r="I326" s="396">
        <v>1.45</v>
      </c>
      <c r="J326" s="396">
        <v>3.2</v>
      </c>
      <c r="K326" s="96"/>
      <c r="L326" s="96"/>
      <c r="M326" s="96"/>
      <c r="N326" s="518"/>
      <c r="O326" s="303">
        <v>6.0</v>
      </c>
      <c r="P326" s="304">
        <v>3.0</v>
      </c>
      <c r="Q326" s="305">
        <v>4.0</v>
      </c>
      <c r="R326" s="306">
        <v>2.0</v>
      </c>
      <c r="S326" s="198"/>
      <c r="T326" s="199"/>
      <c r="U326" s="200"/>
      <c r="V326" s="201"/>
      <c r="W326" s="202"/>
      <c r="X326" s="202"/>
      <c r="Y326" s="360">
        <v>0.0</v>
      </c>
      <c r="Z326" s="361">
        <v>0.0</v>
      </c>
      <c r="AA326" s="346" t="s">
        <v>132</v>
      </c>
      <c r="AB326" s="413">
        <v>4.0</v>
      </c>
      <c r="AC326" s="108">
        <v>0.6069791666666666</v>
      </c>
      <c r="AD326" s="273" t="s">
        <v>296</v>
      </c>
      <c r="AE326" s="274" t="s">
        <v>132</v>
      </c>
      <c r="AF326" s="99" t="s">
        <v>166</v>
      </c>
      <c r="AG326" s="274">
        <v>1.03</v>
      </c>
      <c r="AH326" s="411">
        <v>83.33</v>
      </c>
      <c r="AI326" s="112"/>
      <c r="AJ326" s="110"/>
      <c r="AK326" s="110"/>
      <c r="AL326" s="114"/>
      <c r="AM326" s="278"/>
      <c r="AN326" s="98"/>
      <c r="AO326" s="98"/>
      <c r="AP326" s="116"/>
      <c r="AQ326" s="117"/>
      <c r="AR326" s="116"/>
      <c r="AS326" s="98"/>
      <c r="AT326" s="98"/>
      <c r="AU326" s="98"/>
      <c r="AV326" s="98"/>
      <c r="AW326" s="98"/>
      <c r="AX326" s="98"/>
      <c r="AY326" s="98"/>
      <c r="AZ326" s="98"/>
      <c r="BA326" s="98"/>
      <c r="BB326" s="98"/>
      <c r="BC326" s="98"/>
      <c r="BD326" s="98"/>
      <c r="BE326" s="98"/>
      <c r="BF326" s="98"/>
      <c r="BG326" s="98"/>
      <c r="BH326" s="98"/>
      <c r="BI326" s="98"/>
      <c r="BJ326" s="98"/>
      <c r="BK326" s="98"/>
      <c r="BL326" s="98"/>
      <c r="BM326" s="98"/>
      <c r="BN326" s="98"/>
      <c r="BO326" s="98"/>
      <c r="BP326" s="98"/>
    </row>
    <row r="327">
      <c r="A327" s="485" t="b">
        <v>0</v>
      </c>
      <c r="B327" s="128"/>
      <c r="C327" s="129"/>
      <c r="D327" s="130"/>
      <c r="E327" s="131"/>
      <c r="F327" s="132"/>
      <c r="G327" s="132"/>
      <c r="H327" s="132"/>
      <c r="I327" s="395">
        <v>9125686.0</v>
      </c>
      <c r="J327" s="395">
        <v>7797931.0</v>
      </c>
      <c r="K327" s="130"/>
      <c r="L327" s="130"/>
      <c r="M327" s="130"/>
      <c r="N327" s="519"/>
      <c r="O327" s="303">
        <v>6.0</v>
      </c>
      <c r="P327" s="304">
        <v>3.0</v>
      </c>
      <c r="Q327" s="305">
        <v>4.0</v>
      </c>
      <c r="R327" s="306">
        <v>3.0</v>
      </c>
      <c r="S327" s="198"/>
      <c r="T327" s="199"/>
      <c r="U327" s="200"/>
      <c r="V327" s="201"/>
      <c r="W327" s="202"/>
      <c r="X327" s="202"/>
      <c r="Y327" s="376">
        <v>0.0</v>
      </c>
      <c r="Z327" s="377">
        <v>0.0</v>
      </c>
      <c r="AA327" s="345" t="s">
        <v>133</v>
      </c>
      <c r="AB327" s="412">
        <v>5.0</v>
      </c>
      <c r="AC327" s="142">
        <v>0.6105208333333333</v>
      </c>
      <c r="AD327" s="206" t="s">
        <v>165</v>
      </c>
      <c r="AE327" s="207" t="s">
        <v>132</v>
      </c>
      <c r="AF327" s="133" t="s">
        <v>133</v>
      </c>
      <c r="AG327" s="207">
        <v>1.13</v>
      </c>
      <c r="AH327" s="449">
        <v>19.23</v>
      </c>
      <c r="AI327" s="146"/>
      <c r="AJ327" s="144"/>
      <c r="AK327" s="144"/>
      <c r="AL327" s="114"/>
      <c r="AM327" s="211"/>
      <c r="AN327" s="132"/>
      <c r="AO327" s="132"/>
      <c r="AP327" s="149"/>
      <c r="AQ327" s="150"/>
      <c r="AR327" s="149"/>
      <c r="AS327" s="132"/>
      <c r="AT327" s="132"/>
      <c r="AU327" s="132"/>
      <c r="AV327" s="132"/>
      <c r="AW327" s="132"/>
      <c r="AX327" s="132"/>
      <c r="AY327" s="132"/>
      <c r="AZ327" s="132"/>
      <c r="BA327" s="132"/>
      <c r="BB327" s="132"/>
      <c r="BC327" s="132"/>
      <c r="BD327" s="132"/>
      <c r="BE327" s="132"/>
      <c r="BF327" s="132"/>
      <c r="BG327" s="132"/>
      <c r="BH327" s="132"/>
      <c r="BI327" s="132"/>
      <c r="BJ327" s="132"/>
      <c r="BK327" s="132"/>
      <c r="BL327" s="132"/>
      <c r="BM327" s="132"/>
      <c r="BN327" s="132"/>
      <c r="BO327" s="132"/>
      <c r="BP327" s="132"/>
    </row>
    <row r="328">
      <c r="A328" s="484" t="b">
        <v>0</v>
      </c>
      <c r="B328" s="94"/>
      <c r="C328" s="95"/>
      <c r="D328" s="96"/>
      <c r="E328" s="97"/>
      <c r="F328" s="98"/>
      <c r="G328" s="98"/>
      <c r="H328" s="98"/>
      <c r="I328" s="98"/>
      <c r="J328" s="98"/>
      <c r="K328" s="96"/>
      <c r="L328" s="96"/>
      <c r="M328" s="96"/>
      <c r="N328" s="518"/>
      <c r="O328" s="303">
        <v>6.0</v>
      </c>
      <c r="P328" s="304">
        <v>3.0</v>
      </c>
      <c r="Q328" s="305">
        <v>4.0</v>
      </c>
      <c r="R328" s="306">
        <v>4.0</v>
      </c>
      <c r="S328" s="198"/>
      <c r="T328" s="199"/>
      <c r="U328" s="200"/>
      <c r="V328" s="201"/>
      <c r="W328" s="202"/>
      <c r="X328" s="202"/>
      <c r="Y328" s="360">
        <v>0.0</v>
      </c>
      <c r="Z328" s="361">
        <v>30.0</v>
      </c>
      <c r="AA328" s="346" t="s">
        <v>132</v>
      </c>
      <c r="AB328" s="413">
        <v>6.0</v>
      </c>
      <c r="AC328" s="108">
        <v>0.6144675925925925</v>
      </c>
      <c r="AD328" s="273" t="s">
        <v>165</v>
      </c>
      <c r="AE328" s="274" t="s">
        <v>132</v>
      </c>
      <c r="AF328" s="99" t="s">
        <v>133</v>
      </c>
      <c r="AG328" s="274">
        <v>1.37</v>
      </c>
      <c r="AH328" s="411">
        <v>7.14</v>
      </c>
      <c r="AI328" s="112"/>
      <c r="AJ328" s="110"/>
      <c r="AK328" s="110"/>
      <c r="AL328" s="114"/>
      <c r="AM328" s="278"/>
      <c r="AN328" s="98"/>
      <c r="AO328" s="98"/>
      <c r="AP328" s="116"/>
      <c r="AQ328" s="117"/>
      <c r="AR328" s="116"/>
      <c r="AS328" s="98"/>
      <c r="AT328" s="98"/>
      <c r="AU328" s="98"/>
      <c r="AV328" s="98"/>
      <c r="AW328" s="98"/>
      <c r="AX328" s="98"/>
      <c r="AY328" s="98"/>
      <c r="AZ328" s="98"/>
      <c r="BA328" s="98"/>
      <c r="BB328" s="98"/>
      <c r="BC328" s="98"/>
      <c r="BD328" s="98"/>
      <c r="BE328" s="98"/>
      <c r="BF328" s="98"/>
      <c r="BG328" s="98"/>
      <c r="BH328" s="98"/>
      <c r="BI328" s="98"/>
      <c r="BJ328" s="98"/>
      <c r="BK328" s="98"/>
      <c r="BL328" s="98"/>
      <c r="BM328" s="98"/>
      <c r="BN328" s="98"/>
      <c r="BO328" s="98"/>
      <c r="BP328" s="98"/>
    </row>
    <row r="329">
      <c r="A329" s="485" t="b">
        <v>0</v>
      </c>
      <c r="B329" s="313"/>
      <c r="C329" s="314"/>
      <c r="D329" s="315"/>
      <c r="E329" s="316"/>
      <c r="F329" s="317"/>
      <c r="G329" s="317"/>
      <c r="H329" s="317"/>
      <c r="I329" s="317"/>
      <c r="J329" s="317"/>
      <c r="K329" s="315"/>
      <c r="L329" s="315"/>
      <c r="M329" s="315"/>
      <c r="N329" s="762"/>
      <c r="O329" s="422"/>
      <c r="P329" s="423"/>
      <c r="Q329" s="223"/>
      <c r="R329" s="224"/>
      <c r="S329" s="225"/>
      <c r="T329" s="226"/>
      <c r="U329" s="227"/>
      <c r="V329" s="228"/>
      <c r="W329" s="229"/>
      <c r="X329" s="229"/>
      <c r="Y329" s="342"/>
      <c r="Z329" s="323"/>
      <c r="AA329" s="324"/>
      <c r="AB329" s="343"/>
      <c r="AC329" s="326"/>
      <c r="AD329" s="322" t="s">
        <v>142</v>
      </c>
      <c r="AE329" s="327"/>
      <c r="AF329" s="328"/>
      <c r="AG329" s="327"/>
      <c r="AH329" s="444"/>
      <c r="AI329" s="384"/>
      <c r="AJ329" s="327"/>
      <c r="AK329" s="385"/>
      <c r="AL329" s="114"/>
      <c r="AM329" s="211"/>
      <c r="AN329" s="132"/>
      <c r="AO329" s="132"/>
      <c r="AP329" s="149"/>
      <c r="AQ329" s="150"/>
      <c r="AR329" s="149"/>
      <c r="AS329" s="132"/>
      <c r="AT329" s="132"/>
      <c r="AU329" s="132"/>
      <c r="AV329" s="132"/>
      <c r="AW329" s="132"/>
      <c r="AX329" s="132"/>
      <c r="AY329" s="132"/>
      <c r="AZ329" s="132"/>
      <c r="BA329" s="132"/>
      <c r="BB329" s="132"/>
      <c r="BC329" s="132"/>
      <c r="BD329" s="132"/>
      <c r="BE329" s="132"/>
      <c r="BF329" s="132"/>
      <c r="BG329" s="132"/>
      <c r="BH329" s="132"/>
      <c r="BI329" s="132"/>
      <c r="BJ329" s="132"/>
      <c r="BK329" s="132"/>
      <c r="BL329" s="132"/>
      <c r="BM329" s="132"/>
      <c r="BN329" s="132"/>
      <c r="BO329" s="132"/>
      <c r="BP329" s="132"/>
    </row>
    <row r="330">
      <c r="A330" s="484" t="b">
        <v>0</v>
      </c>
      <c r="B330" s="363">
        <v>44617.0</v>
      </c>
      <c r="C330" s="364">
        <v>0.5750694444444444</v>
      </c>
      <c r="D330" s="344" t="s">
        <v>1216</v>
      </c>
      <c r="E330" s="164" t="s">
        <v>15</v>
      </c>
      <c r="F330" s="379" t="s">
        <v>199</v>
      </c>
      <c r="G330" s="98"/>
      <c r="H330" s="165" t="s">
        <v>320</v>
      </c>
      <c r="I330" s="396" t="s">
        <v>742</v>
      </c>
      <c r="J330" s="396" t="s">
        <v>158</v>
      </c>
      <c r="K330" s="344" t="s">
        <v>158</v>
      </c>
      <c r="L330" s="344"/>
      <c r="M330" s="344"/>
      <c r="N330" s="518"/>
      <c r="O330" s="168">
        <v>7.0</v>
      </c>
      <c r="P330" s="169">
        <v>5.0</v>
      </c>
      <c r="Q330" s="294">
        <v>4.0</v>
      </c>
      <c r="R330" s="295">
        <v>6.0</v>
      </c>
      <c r="S330" s="296">
        <v>1.0</v>
      </c>
      <c r="T330" s="297">
        <v>2.0</v>
      </c>
      <c r="U330" s="200"/>
      <c r="V330" s="201"/>
      <c r="W330" s="202"/>
      <c r="X330" s="202"/>
      <c r="Y330" s="273">
        <v>0.0</v>
      </c>
      <c r="Z330" s="271">
        <v>0.0</v>
      </c>
      <c r="AA330" s="272" t="s">
        <v>133</v>
      </c>
      <c r="AB330" s="281"/>
      <c r="AC330" s="282"/>
      <c r="AD330" s="273" t="s">
        <v>140</v>
      </c>
      <c r="AE330" s="274" t="s">
        <v>133</v>
      </c>
      <c r="AF330" s="99" t="s">
        <v>166</v>
      </c>
      <c r="AG330" s="274">
        <v>1.19</v>
      </c>
      <c r="AH330" s="411">
        <v>26.35</v>
      </c>
      <c r="AI330" s="112">
        <v>5.006499999999999</v>
      </c>
      <c r="AJ330" s="274">
        <v>0.0</v>
      </c>
      <c r="AK330" s="277">
        <v>-5.01</v>
      </c>
      <c r="AL330" s="114"/>
      <c r="AM330" s="188">
        <f>AK330+AM325</f>
        <v>1974.65</v>
      </c>
      <c r="AN330" s="189">
        <f>if(AM330&gt;AN325,AM330,AN325)</f>
        <v>2067.89</v>
      </c>
      <c r="AO330" s="189">
        <f>AM330-AN330</f>
        <v>-93.24</v>
      </c>
      <c r="AP330" s="190">
        <f>AO330/AN330</f>
        <v>-0.04508943899</v>
      </c>
      <c r="AQ330" s="191">
        <f>AK330/AI330</f>
        <v>-1.000699091</v>
      </c>
      <c r="AR330" s="116"/>
      <c r="AS330" s="98"/>
      <c r="AT330" s="98"/>
      <c r="AU330" s="98"/>
      <c r="AV330" s="98"/>
      <c r="AW330" s="98"/>
      <c r="AX330" s="98"/>
      <c r="AY330" s="98"/>
      <c r="AZ330" s="98"/>
      <c r="BA330" s="98"/>
      <c r="BB330" s="98"/>
      <c r="BC330" s="98"/>
      <c r="BD330" s="98"/>
      <c r="BE330" s="98"/>
      <c r="BF330" s="98"/>
      <c r="BG330" s="98"/>
      <c r="BH330" s="98"/>
      <c r="BI330" s="98"/>
      <c r="BJ330" s="98"/>
      <c r="BK330" s="98"/>
      <c r="BL330" s="98"/>
      <c r="BM330" s="98"/>
      <c r="BN330" s="98"/>
      <c r="BO330" s="98"/>
      <c r="BP330" s="98"/>
    </row>
    <row r="331">
      <c r="A331" s="485" t="b">
        <v>0</v>
      </c>
      <c r="B331" s="128"/>
      <c r="C331" s="129"/>
      <c r="D331" s="291">
        <v>1884.85</v>
      </c>
      <c r="E331" s="131"/>
      <c r="F331" s="132"/>
      <c r="G331" s="132"/>
      <c r="H331" s="132" t="str">
        <f>VLOOKUP(H330,VALIDATION!F:G,2,false)</f>
        <v>6213726f0cf04c247406e069</v>
      </c>
      <c r="I331" s="395">
        <v>2.58</v>
      </c>
      <c r="J331" s="395">
        <v>1.62</v>
      </c>
      <c r="K331" s="130"/>
      <c r="L331" s="130"/>
      <c r="M331" s="130"/>
      <c r="N331" s="519"/>
      <c r="O331" s="369"/>
      <c r="P331" s="370"/>
      <c r="Q331" s="196"/>
      <c r="R331" s="197"/>
      <c r="S331" s="198"/>
      <c r="T331" s="199"/>
      <c r="U331" s="200"/>
      <c r="V331" s="201"/>
      <c r="W331" s="202"/>
      <c r="X331" s="202"/>
      <c r="Y331" s="143"/>
      <c r="Z331" s="367"/>
      <c r="AA331" s="140"/>
      <c r="AB331" s="420"/>
      <c r="AC331" s="421"/>
      <c r="AD331" s="206"/>
      <c r="AE331" s="144"/>
      <c r="AF331" s="133"/>
      <c r="AG331" s="144"/>
      <c r="AH331" s="430"/>
      <c r="AI331" s="146"/>
      <c r="AJ331" s="144"/>
      <c r="AK331" s="147"/>
      <c r="AL331" s="114"/>
      <c r="AM331" s="211"/>
      <c r="AN331" s="132"/>
      <c r="AO331" s="132"/>
      <c r="AP331" s="149"/>
      <c r="AQ331" s="150"/>
      <c r="AR331" s="149"/>
      <c r="AS331" s="132"/>
      <c r="AT331" s="132"/>
      <c r="AU331" s="132"/>
      <c r="AV331" s="132"/>
      <c r="AW331" s="132"/>
      <c r="AX331" s="132"/>
      <c r="AY331" s="132"/>
      <c r="AZ331" s="132"/>
      <c r="BA331" s="132"/>
      <c r="BB331" s="132"/>
      <c r="BC331" s="132"/>
      <c r="BD331" s="132"/>
      <c r="BE331" s="132"/>
      <c r="BF331" s="132"/>
      <c r="BG331" s="132"/>
      <c r="BH331" s="132"/>
      <c r="BI331" s="132"/>
      <c r="BJ331" s="132"/>
      <c r="BK331" s="132"/>
      <c r="BL331" s="132"/>
      <c r="BM331" s="132"/>
      <c r="BN331" s="132"/>
      <c r="BO331" s="132"/>
      <c r="BP331" s="132"/>
    </row>
    <row r="332">
      <c r="A332" s="484" t="b">
        <v>0</v>
      </c>
      <c r="B332" s="94"/>
      <c r="C332" s="95"/>
      <c r="D332" s="96"/>
      <c r="E332" s="97"/>
      <c r="F332" s="98"/>
      <c r="G332" s="98"/>
      <c r="H332" s="98"/>
      <c r="I332" s="396">
        <v>8798905.0</v>
      </c>
      <c r="J332" s="396">
        <v>1.5313804E7</v>
      </c>
      <c r="K332" s="96"/>
      <c r="L332" s="96"/>
      <c r="M332" s="96"/>
      <c r="N332" s="518"/>
      <c r="O332" s="168">
        <v>7.0</v>
      </c>
      <c r="P332" s="169">
        <v>5.0</v>
      </c>
      <c r="Q332" s="294">
        <v>4.0</v>
      </c>
      <c r="R332" s="295">
        <v>6.0</v>
      </c>
      <c r="S332" s="296">
        <v>2.0</v>
      </c>
      <c r="T332" s="297">
        <v>6.0</v>
      </c>
      <c r="U332" s="200"/>
      <c r="V332" s="201"/>
      <c r="W332" s="202"/>
      <c r="X332" s="202"/>
      <c r="Y332" s="109"/>
      <c r="Z332" s="280"/>
      <c r="AA332" s="106"/>
      <c r="AB332" s="281"/>
      <c r="AC332" s="282"/>
      <c r="AD332" s="273" t="s">
        <v>142</v>
      </c>
      <c r="AE332" s="110"/>
      <c r="AF332" s="99"/>
      <c r="AG332" s="110"/>
      <c r="AH332" s="427"/>
      <c r="AI332" s="112"/>
      <c r="AJ332" s="110"/>
      <c r="AK332" s="113"/>
      <c r="AL332" s="114"/>
      <c r="AM332" s="278"/>
      <c r="AN332" s="98"/>
      <c r="AO332" s="98"/>
      <c r="AP332" s="116"/>
      <c r="AQ332" s="117"/>
      <c r="AR332" s="116"/>
      <c r="AS332" s="98"/>
      <c r="AT332" s="98"/>
      <c r="AU332" s="98"/>
      <c r="AV332" s="98"/>
      <c r="AW332" s="98"/>
      <c r="AX332" s="98"/>
      <c r="AY332" s="98"/>
      <c r="AZ332" s="98"/>
      <c r="BA332" s="98"/>
      <c r="BB332" s="98"/>
      <c r="BC332" s="98"/>
      <c r="BD332" s="98"/>
      <c r="BE332" s="98"/>
      <c r="BF332" s="98"/>
      <c r="BG332" s="98"/>
      <c r="BH332" s="98"/>
      <c r="BI332" s="98"/>
      <c r="BJ332" s="98"/>
      <c r="BK332" s="98"/>
      <c r="BL332" s="98"/>
      <c r="BM332" s="98"/>
      <c r="BN332" s="98"/>
      <c r="BO332" s="98"/>
      <c r="BP332" s="98"/>
    </row>
    <row r="333">
      <c r="A333" s="485" t="b">
        <v>0</v>
      </c>
      <c r="B333" s="247">
        <v>44617.0</v>
      </c>
      <c r="C333" s="248">
        <v>0.6484606481481482</v>
      </c>
      <c r="D333" s="252" t="s">
        <v>1409</v>
      </c>
      <c r="E333" s="357" t="s">
        <v>16</v>
      </c>
      <c r="F333" s="358" t="s">
        <v>199</v>
      </c>
      <c r="G333" s="415"/>
      <c r="H333" s="251" t="s">
        <v>312</v>
      </c>
      <c r="I333" s="358" t="s">
        <v>772</v>
      </c>
      <c r="J333" s="358" t="s">
        <v>730</v>
      </c>
      <c r="K333" s="252" t="s">
        <v>730</v>
      </c>
      <c r="L333" s="252"/>
      <c r="M333" s="252"/>
      <c r="N333" s="759"/>
      <c r="O333" s="348">
        <v>6.0</v>
      </c>
      <c r="P333" s="349">
        <v>3.0</v>
      </c>
      <c r="Q333" s="350">
        <v>5.0</v>
      </c>
      <c r="R333" s="351">
        <v>7.0</v>
      </c>
      <c r="S333" s="352">
        <v>2.0</v>
      </c>
      <c r="T333" s="353">
        <v>3.0</v>
      </c>
      <c r="U333" s="174"/>
      <c r="V333" s="175"/>
      <c r="W333" s="176"/>
      <c r="X333" s="176"/>
      <c r="Y333" s="402">
        <v>0.0</v>
      </c>
      <c r="Z333" s="403">
        <v>0.0</v>
      </c>
      <c r="AA333" s="404" t="s">
        <v>132</v>
      </c>
      <c r="AB333" s="407">
        <v>1.0</v>
      </c>
      <c r="AC333" s="259">
        <v>0.6223263888888889</v>
      </c>
      <c r="AD333" s="260" t="s">
        <v>140</v>
      </c>
      <c r="AE333" s="261" t="s">
        <v>133</v>
      </c>
      <c r="AF333" s="251" t="s">
        <v>133</v>
      </c>
      <c r="AG333" s="261">
        <v>1.7</v>
      </c>
      <c r="AH333" s="464">
        <v>20.0</v>
      </c>
      <c r="AI333" s="263">
        <v>20.0</v>
      </c>
      <c r="AJ333" s="261">
        <v>0.0</v>
      </c>
      <c r="AK333" s="264">
        <v>-7.84</v>
      </c>
      <c r="AL333" s="114"/>
      <c r="AM333" s="265">
        <f>AK333+AM330</f>
        <v>1966.81</v>
      </c>
      <c r="AN333" s="266">
        <f>if(AM333&gt;AN330,AM333,AN330)</f>
        <v>2067.89</v>
      </c>
      <c r="AO333" s="266">
        <f>AM333-AN333</f>
        <v>-101.08</v>
      </c>
      <c r="AP333" s="267">
        <f>AO333/AN333</f>
        <v>-0.04888074317</v>
      </c>
      <c r="AQ333" s="268">
        <f>AK333/AI333</f>
        <v>-0.392</v>
      </c>
      <c r="AR333" s="149"/>
      <c r="AS333" s="132"/>
      <c r="AT333" s="132"/>
      <c r="AU333" s="132"/>
      <c r="AV333" s="132"/>
      <c r="AW333" s="132"/>
      <c r="AX333" s="132"/>
      <c r="AY333" s="132"/>
      <c r="AZ333" s="132"/>
      <c r="BA333" s="132"/>
      <c r="BB333" s="132"/>
      <c r="BC333" s="132"/>
      <c r="BD333" s="132"/>
      <c r="BE333" s="132"/>
      <c r="BF333" s="132"/>
      <c r="BG333" s="132"/>
      <c r="BH333" s="132"/>
      <c r="BI333" s="132"/>
      <c r="BJ333" s="132"/>
      <c r="BK333" s="132"/>
      <c r="BL333" s="132"/>
      <c r="BM333" s="132"/>
      <c r="BN333" s="132"/>
      <c r="BO333" s="132"/>
      <c r="BP333" s="132"/>
    </row>
    <row r="334">
      <c r="A334" s="484" t="b">
        <v>0</v>
      </c>
      <c r="B334" s="94"/>
      <c r="C334" s="95"/>
      <c r="D334" s="344">
        <v>175101.74</v>
      </c>
      <c r="E334" s="97"/>
      <c r="F334" s="98"/>
      <c r="G334" s="98"/>
      <c r="H334" s="98" t="str">
        <f>VLOOKUP(H333,VALIDATION!F:G,2,false)</f>
        <v>621372420cf04c247406e056</v>
      </c>
      <c r="I334" s="396">
        <v>1.95</v>
      </c>
      <c r="J334" s="396">
        <v>2.06</v>
      </c>
      <c r="K334" s="96"/>
      <c r="L334" s="96"/>
      <c r="M334" s="96"/>
      <c r="N334" s="518"/>
      <c r="O334" s="303">
        <v>6.0</v>
      </c>
      <c r="P334" s="304">
        <v>3.0</v>
      </c>
      <c r="Q334" s="305">
        <v>5.0</v>
      </c>
      <c r="R334" s="306">
        <v>7.0</v>
      </c>
      <c r="S334" s="307">
        <v>3.0</v>
      </c>
      <c r="T334" s="308">
        <v>3.0</v>
      </c>
      <c r="U334" s="200"/>
      <c r="V334" s="201"/>
      <c r="W334" s="202"/>
      <c r="X334" s="202"/>
      <c r="Y334" s="360">
        <v>0.0</v>
      </c>
      <c r="Z334" s="361">
        <v>15.0</v>
      </c>
      <c r="AA334" s="346" t="s">
        <v>133</v>
      </c>
      <c r="AB334" s="413">
        <v>2.0</v>
      </c>
      <c r="AC334" s="108">
        <v>0.6235879629629629</v>
      </c>
      <c r="AD334" s="273" t="s">
        <v>179</v>
      </c>
      <c r="AE334" s="274" t="s">
        <v>133</v>
      </c>
      <c r="AF334" s="99" t="s">
        <v>166</v>
      </c>
      <c r="AG334" s="274">
        <v>1.94</v>
      </c>
      <c r="AH334" s="411">
        <v>17.53</v>
      </c>
      <c r="AI334" s="112"/>
      <c r="AJ334" s="274"/>
      <c r="AK334" s="277"/>
      <c r="AL334" s="114"/>
      <c r="AM334" s="278"/>
      <c r="AN334" s="98"/>
      <c r="AO334" s="98"/>
      <c r="AP334" s="116"/>
      <c r="AQ334" s="117"/>
      <c r="AR334" s="116"/>
      <c r="AS334" s="98"/>
      <c r="AT334" s="98"/>
      <c r="AU334" s="98"/>
      <c r="AV334" s="98"/>
      <c r="AW334" s="98"/>
      <c r="AX334" s="98"/>
      <c r="AY334" s="98"/>
      <c r="AZ334" s="98"/>
      <c r="BA334" s="98"/>
      <c r="BB334" s="98"/>
      <c r="BC334" s="98"/>
      <c r="BD334" s="98"/>
      <c r="BE334" s="98"/>
      <c r="BF334" s="98"/>
      <c r="BG334" s="98"/>
      <c r="BH334" s="98"/>
      <c r="BI334" s="98"/>
      <c r="BJ334" s="98"/>
      <c r="BK334" s="98"/>
      <c r="BL334" s="98"/>
      <c r="BM334" s="98"/>
      <c r="BN334" s="98"/>
      <c r="BO334" s="98"/>
      <c r="BP334" s="98"/>
    </row>
    <row r="335">
      <c r="A335" s="485" t="b">
        <v>0</v>
      </c>
      <c r="B335" s="128"/>
      <c r="C335" s="129"/>
      <c r="D335" s="130"/>
      <c r="E335" s="131"/>
      <c r="F335" s="132"/>
      <c r="G335" s="132"/>
      <c r="H335" s="132"/>
      <c r="I335" s="395">
        <v>1.9924838E7</v>
      </c>
      <c r="J335" s="395">
        <v>7797771.0</v>
      </c>
      <c r="K335" s="130"/>
      <c r="L335" s="130"/>
      <c r="M335" s="130"/>
      <c r="N335" s="519"/>
      <c r="O335" s="303">
        <v>6.0</v>
      </c>
      <c r="P335" s="304">
        <v>3.0</v>
      </c>
      <c r="Q335" s="305">
        <v>5.0</v>
      </c>
      <c r="R335" s="306">
        <v>7.0</v>
      </c>
      <c r="S335" s="307">
        <v>3.0</v>
      </c>
      <c r="T335" s="308">
        <v>4.0</v>
      </c>
      <c r="U335" s="200"/>
      <c r="V335" s="201"/>
      <c r="W335" s="202"/>
      <c r="X335" s="202"/>
      <c r="Y335" s="376">
        <v>0.0</v>
      </c>
      <c r="Z335" s="377">
        <v>0.0</v>
      </c>
      <c r="AA335" s="345" t="s">
        <v>132</v>
      </c>
      <c r="AB335" s="412">
        <v>3.0</v>
      </c>
      <c r="AC335" s="142">
        <v>0.6251388888888889</v>
      </c>
      <c r="AD335" s="206" t="s">
        <v>140</v>
      </c>
      <c r="AE335" s="207" t="s">
        <v>133</v>
      </c>
      <c r="AF335" s="133" t="s">
        <v>133</v>
      </c>
      <c r="AG335" s="207">
        <v>1.72</v>
      </c>
      <c r="AH335" s="449">
        <v>20.0</v>
      </c>
      <c r="AI335" s="146"/>
      <c r="AJ335" s="144"/>
      <c r="AK335" s="147"/>
      <c r="AL335" s="114"/>
      <c r="AM335" s="211"/>
      <c r="AN335" s="132"/>
      <c r="AO335" s="132"/>
      <c r="AP335" s="149"/>
      <c r="AQ335" s="150"/>
      <c r="AR335" s="149"/>
      <c r="AS335" s="132"/>
      <c r="AT335" s="132"/>
      <c r="AU335" s="132"/>
      <c r="AV335" s="132"/>
      <c r="AW335" s="132"/>
      <c r="AX335" s="132"/>
      <c r="AY335" s="132"/>
      <c r="AZ335" s="132"/>
      <c r="BA335" s="132"/>
      <c r="BB335" s="132"/>
      <c r="BC335" s="132"/>
      <c r="BD335" s="132"/>
      <c r="BE335" s="132"/>
      <c r="BF335" s="132"/>
      <c r="BG335" s="132"/>
      <c r="BH335" s="132"/>
      <c r="BI335" s="132"/>
      <c r="BJ335" s="132"/>
      <c r="BK335" s="132"/>
      <c r="BL335" s="132"/>
      <c r="BM335" s="132"/>
      <c r="BN335" s="132"/>
      <c r="BO335" s="132"/>
      <c r="BP335" s="132"/>
    </row>
    <row r="336">
      <c r="A336" s="484" t="b">
        <v>0</v>
      </c>
      <c r="B336" s="94"/>
      <c r="C336" s="95"/>
      <c r="D336" s="96"/>
      <c r="E336" s="97"/>
      <c r="F336" s="98"/>
      <c r="G336" s="98"/>
      <c r="H336" s="98"/>
      <c r="I336" s="98"/>
      <c r="J336" s="98"/>
      <c r="K336" s="96"/>
      <c r="L336" s="96"/>
      <c r="M336" s="96"/>
      <c r="N336" s="518"/>
      <c r="O336" s="303">
        <v>6.0</v>
      </c>
      <c r="P336" s="304">
        <v>3.0</v>
      </c>
      <c r="Q336" s="305">
        <v>5.0</v>
      </c>
      <c r="R336" s="306">
        <v>7.0</v>
      </c>
      <c r="S336" s="307">
        <v>4.0</v>
      </c>
      <c r="T336" s="308">
        <v>4.0</v>
      </c>
      <c r="U336" s="200"/>
      <c r="V336" s="201"/>
      <c r="W336" s="202"/>
      <c r="X336" s="202"/>
      <c r="Y336" s="360">
        <v>0.0</v>
      </c>
      <c r="Z336" s="361">
        <v>0.0</v>
      </c>
      <c r="AA336" s="346" t="s">
        <v>133</v>
      </c>
      <c r="AB336" s="413">
        <v>4.0</v>
      </c>
      <c r="AC336" s="108">
        <v>0.6284722222222222</v>
      </c>
      <c r="AD336" s="273" t="s">
        <v>296</v>
      </c>
      <c r="AE336" s="274" t="s">
        <v>133</v>
      </c>
      <c r="AF336" s="99" t="s">
        <v>133</v>
      </c>
      <c r="AG336" s="274">
        <v>1.98</v>
      </c>
      <c r="AH336" s="411">
        <v>5.0</v>
      </c>
      <c r="AI336" s="112"/>
      <c r="AJ336" s="110"/>
      <c r="AK336" s="113"/>
      <c r="AL336" s="114"/>
      <c r="AM336" s="278"/>
      <c r="AN336" s="98"/>
      <c r="AO336" s="98"/>
      <c r="AP336" s="116"/>
      <c r="AQ336" s="117"/>
      <c r="AR336" s="116"/>
      <c r="AS336" s="98"/>
      <c r="AT336" s="98"/>
      <c r="AU336" s="98"/>
      <c r="AV336" s="98"/>
      <c r="AW336" s="98"/>
      <c r="AX336" s="98"/>
      <c r="AY336" s="98"/>
      <c r="AZ336" s="98"/>
      <c r="BA336" s="98"/>
      <c r="BB336" s="98"/>
      <c r="BC336" s="98"/>
      <c r="BD336" s="98"/>
      <c r="BE336" s="98"/>
      <c r="BF336" s="98"/>
      <c r="BG336" s="98"/>
      <c r="BH336" s="98"/>
      <c r="BI336" s="98"/>
      <c r="BJ336" s="98"/>
      <c r="BK336" s="98"/>
      <c r="BL336" s="98"/>
      <c r="BM336" s="98"/>
      <c r="BN336" s="98"/>
      <c r="BO336" s="98"/>
      <c r="BP336" s="98"/>
    </row>
    <row r="337">
      <c r="A337" s="485" t="b">
        <v>0</v>
      </c>
      <c r="B337" s="128"/>
      <c r="C337" s="129"/>
      <c r="D337" s="130"/>
      <c r="E337" s="131"/>
      <c r="F337" s="132"/>
      <c r="G337" s="132"/>
      <c r="H337" s="132"/>
      <c r="I337" s="132"/>
      <c r="J337" s="132"/>
      <c r="K337" s="130"/>
      <c r="L337" s="130"/>
      <c r="M337" s="130"/>
      <c r="N337" s="519"/>
      <c r="O337" s="303">
        <v>6.0</v>
      </c>
      <c r="P337" s="304">
        <v>3.0</v>
      </c>
      <c r="Q337" s="305">
        <v>5.0</v>
      </c>
      <c r="R337" s="306">
        <v>7.0</v>
      </c>
      <c r="S337" s="307">
        <v>5.0</v>
      </c>
      <c r="T337" s="308">
        <v>5.0</v>
      </c>
      <c r="U337" s="200"/>
      <c r="V337" s="201"/>
      <c r="W337" s="202"/>
      <c r="X337" s="202"/>
      <c r="Y337" s="376">
        <v>0.0</v>
      </c>
      <c r="Z337" s="377">
        <v>0.0</v>
      </c>
      <c r="AA337" s="345" t="s">
        <v>133</v>
      </c>
      <c r="AB337" s="412">
        <v>5.0</v>
      </c>
      <c r="AC337" s="142">
        <v>0.632800925925926</v>
      </c>
      <c r="AD337" s="206" t="s">
        <v>179</v>
      </c>
      <c r="AE337" s="207" t="s">
        <v>133</v>
      </c>
      <c r="AF337" s="133" t="s">
        <v>166</v>
      </c>
      <c r="AG337" s="207">
        <v>2.04</v>
      </c>
      <c r="AH337" s="449">
        <v>21.71</v>
      </c>
      <c r="AI337" s="146"/>
      <c r="AJ337" s="144"/>
      <c r="AK337" s="147"/>
      <c r="AL337" s="114"/>
      <c r="AM337" s="211"/>
      <c r="AN337" s="132"/>
      <c r="AO337" s="132"/>
      <c r="AP337" s="149"/>
      <c r="AQ337" s="150"/>
      <c r="AR337" s="149"/>
      <c r="AS337" s="132"/>
      <c r="AT337" s="132"/>
      <c r="AU337" s="132"/>
      <c r="AV337" s="132"/>
      <c r="AW337" s="132"/>
      <c r="AX337" s="132"/>
      <c r="AY337" s="132"/>
      <c r="AZ337" s="132"/>
      <c r="BA337" s="132"/>
      <c r="BB337" s="132"/>
      <c r="BC337" s="132"/>
      <c r="BD337" s="132"/>
      <c r="BE337" s="132"/>
      <c r="BF337" s="132"/>
      <c r="BG337" s="132"/>
      <c r="BH337" s="132"/>
      <c r="BI337" s="132"/>
      <c r="BJ337" s="132"/>
      <c r="BK337" s="132"/>
      <c r="BL337" s="132"/>
      <c r="BM337" s="132"/>
      <c r="BN337" s="132"/>
      <c r="BO337" s="132"/>
      <c r="BP337" s="132"/>
    </row>
    <row r="338">
      <c r="A338" s="484" t="b">
        <v>0</v>
      </c>
      <c r="B338" s="94"/>
      <c r="C338" s="95"/>
      <c r="D338" s="96"/>
      <c r="E338" s="97"/>
      <c r="F338" s="98"/>
      <c r="G338" s="98"/>
      <c r="H338" s="98"/>
      <c r="I338" s="98"/>
      <c r="J338" s="98"/>
      <c r="K338" s="96"/>
      <c r="L338" s="96"/>
      <c r="M338" s="96"/>
      <c r="N338" s="518"/>
      <c r="O338" s="303">
        <v>6.0</v>
      </c>
      <c r="P338" s="304">
        <v>3.0</v>
      </c>
      <c r="Q338" s="305">
        <v>5.0</v>
      </c>
      <c r="R338" s="306">
        <v>7.0</v>
      </c>
      <c r="S338" s="307">
        <v>5.0</v>
      </c>
      <c r="T338" s="308">
        <v>6.0</v>
      </c>
      <c r="U338" s="200"/>
      <c r="V338" s="201"/>
      <c r="W338" s="202"/>
      <c r="X338" s="202"/>
      <c r="Y338" s="360">
        <v>0.0</v>
      </c>
      <c r="Z338" s="361">
        <v>0.0</v>
      </c>
      <c r="AA338" s="346" t="s">
        <v>132</v>
      </c>
      <c r="AB338" s="413">
        <v>6.0</v>
      </c>
      <c r="AC338" s="108">
        <v>0.6360532407407408</v>
      </c>
      <c r="AD338" s="273" t="s">
        <v>140</v>
      </c>
      <c r="AE338" s="274" t="s">
        <v>133</v>
      </c>
      <c r="AF338" s="99" t="s">
        <v>133</v>
      </c>
      <c r="AG338" s="274">
        <v>1.81</v>
      </c>
      <c r="AH338" s="411">
        <v>20.0</v>
      </c>
      <c r="AI338" s="112"/>
      <c r="AJ338" s="110"/>
      <c r="AK338" s="113"/>
      <c r="AL338" s="114"/>
      <c r="AM338" s="278"/>
      <c r="AN338" s="98"/>
      <c r="AO338" s="98"/>
      <c r="AP338" s="116"/>
      <c r="AQ338" s="117"/>
      <c r="AR338" s="116"/>
      <c r="AS338" s="98"/>
      <c r="AT338" s="98"/>
      <c r="AU338" s="98"/>
      <c r="AV338" s="98"/>
      <c r="AW338" s="98"/>
      <c r="AX338" s="98"/>
      <c r="AY338" s="98"/>
      <c r="AZ338" s="98"/>
      <c r="BA338" s="98"/>
      <c r="BB338" s="98"/>
      <c r="BC338" s="98"/>
      <c r="BD338" s="98"/>
      <c r="BE338" s="98"/>
      <c r="BF338" s="98"/>
      <c r="BG338" s="98"/>
      <c r="BH338" s="98"/>
      <c r="BI338" s="98"/>
      <c r="BJ338" s="98"/>
      <c r="BK338" s="98"/>
      <c r="BL338" s="98"/>
      <c r="BM338" s="98"/>
      <c r="BN338" s="98"/>
      <c r="BO338" s="98"/>
      <c r="BP338" s="98"/>
    </row>
    <row r="339">
      <c r="A339" s="485" t="b">
        <v>0</v>
      </c>
      <c r="B339" s="128"/>
      <c r="C339" s="129"/>
      <c r="D339" s="130"/>
      <c r="E339" s="131"/>
      <c r="F339" s="132"/>
      <c r="G339" s="132"/>
      <c r="H339" s="132"/>
      <c r="I339" s="132"/>
      <c r="J339" s="132"/>
      <c r="K339" s="130"/>
      <c r="L339" s="130"/>
      <c r="M339" s="130"/>
      <c r="N339" s="519"/>
      <c r="O339" s="303">
        <v>6.0</v>
      </c>
      <c r="P339" s="304">
        <v>3.0</v>
      </c>
      <c r="Q339" s="305">
        <v>5.0</v>
      </c>
      <c r="R339" s="306">
        <v>7.0</v>
      </c>
      <c r="S339" s="307">
        <v>6.0</v>
      </c>
      <c r="T339" s="308">
        <v>6.0</v>
      </c>
      <c r="U339" s="200"/>
      <c r="V339" s="201"/>
      <c r="W339" s="202"/>
      <c r="X339" s="202"/>
      <c r="Y339" s="376">
        <v>0.0</v>
      </c>
      <c r="Z339" s="377">
        <v>0.0</v>
      </c>
      <c r="AA339" s="345" t="s">
        <v>133</v>
      </c>
      <c r="AB339" s="412">
        <v>7.0</v>
      </c>
      <c r="AC339" s="142">
        <v>0.6398726851851851</v>
      </c>
      <c r="AD339" s="206" t="s">
        <v>179</v>
      </c>
      <c r="AE339" s="207" t="s">
        <v>133</v>
      </c>
      <c r="AF339" s="133" t="s">
        <v>166</v>
      </c>
      <c r="AG339" s="207">
        <v>2.02</v>
      </c>
      <c r="AH339" s="449">
        <v>17.92</v>
      </c>
      <c r="AI339" s="146"/>
      <c r="AJ339" s="144"/>
      <c r="AK339" s="147"/>
      <c r="AL339" s="114"/>
      <c r="AM339" s="211"/>
      <c r="AN339" s="132"/>
      <c r="AO339" s="132"/>
      <c r="AP339" s="149"/>
      <c r="AQ339" s="150"/>
      <c r="AR339" s="149"/>
      <c r="AS339" s="132"/>
      <c r="AT339" s="132"/>
      <c r="AU339" s="132"/>
      <c r="AV339" s="132"/>
      <c r="AW339" s="132"/>
      <c r="AX339" s="132"/>
      <c r="AY339" s="132"/>
      <c r="AZ339" s="132"/>
      <c r="BA339" s="132"/>
      <c r="BB339" s="132"/>
      <c r="BC339" s="132"/>
      <c r="BD339" s="132"/>
      <c r="BE339" s="132"/>
      <c r="BF339" s="132"/>
      <c r="BG339" s="132"/>
      <c r="BH339" s="132"/>
      <c r="BI339" s="132"/>
      <c r="BJ339" s="132"/>
      <c r="BK339" s="132"/>
      <c r="BL339" s="132"/>
      <c r="BM339" s="132"/>
      <c r="BN339" s="132"/>
      <c r="BO339" s="132"/>
      <c r="BP339" s="132"/>
    </row>
    <row r="340">
      <c r="A340" s="484" t="b">
        <v>0</v>
      </c>
      <c r="B340" s="215"/>
      <c r="C340" s="216"/>
      <c r="D340" s="217"/>
      <c r="E340" s="218"/>
      <c r="F340" s="219"/>
      <c r="G340" s="219"/>
      <c r="H340" s="219"/>
      <c r="I340" s="219"/>
      <c r="J340" s="219"/>
      <c r="K340" s="217"/>
      <c r="L340" s="217"/>
      <c r="M340" s="217"/>
      <c r="N340" s="520"/>
      <c r="O340" s="221">
        <v>6.0</v>
      </c>
      <c r="P340" s="222">
        <v>3.0</v>
      </c>
      <c r="Q340" s="298">
        <v>5.0</v>
      </c>
      <c r="R340" s="299">
        <v>7.0</v>
      </c>
      <c r="S340" s="300">
        <v>6.0</v>
      </c>
      <c r="T340" s="301">
        <v>7.0</v>
      </c>
      <c r="U340" s="227"/>
      <c r="V340" s="228"/>
      <c r="W340" s="229"/>
      <c r="X340" s="229"/>
      <c r="Y340" s="302"/>
      <c r="Z340" s="231"/>
      <c r="AA340" s="232"/>
      <c r="AB340" s="233"/>
      <c r="AC340" s="234"/>
      <c r="AD340" s="235" t="s">
        <v>142</v>
      </c>
      <c r="AE340" s="236"/>
      <c r="AF340" s="237"/>
      <c r="AG340" s="236"/>
      <c r="AH340" s="463"/>
      <c r="AI340" s="390"/>
      <c r="AJ340" s="236"/>
      <c r="AK340" s="391"/>
      <c r="AL340" s="114"/>
      <c r="AM340" s="278"/>
      <c r="AN340" s="98"/>
      <c r="AO340" s="98"/>
      <c r="AP340" s="116"/>
      <c r="AQ340" s="117"/>
      <c r="AR340" s="116"/>
      <c r="AS340" s="98"/>
      <c r="AT340" s="98"/>
      <c r="AU340" s="98"/>
      <c r="AV340" s="98"/>
      <c r="AW340" s="98"/>
      <c r="AX340" s="98"/>
      <c r="AY340" s="98"/>
      <c r="AZ340" s="98"/>
      <c r="BA340" s="98"/>
      <c r="BB340" s="98"/>
      <c r="BC340" s="98"/>
      <c r="BD340" s="98"/>
      <c r="BE340" s="98"/>
      <c r="BF340" s="98"/>
      <c r="BG340" s="98"/>
      <c r="BH340" s="98"/>
      <c r="BI340" s="98"/>
      <c r="BJ340" s="98"/>
      <c r="BK340" s="98"/>
      <c r="BL340" s="98"/>
      <c r="BM340" s="98"/>
      <c r="BN340" s="98"/>
      <c r="BO340" s="98"/>
      <c r="BP340" s="98"/>
    </row>
    <row r="341">
      <c r="A341" s="485" t="b">
        <v>0</v>
      </c>
      <c r="B341" s="247">
        <v>44620.0</v>
      </c>
      <c r="C341" s="791"/>
      <c r="D341" s="249" t="s">
        <v>1410</v>
      </c>
      <c r="E341" s="357" t="s">
        <v>16</v>
      </c>
      <c r="F341" s="358" t="s">
        <v>199</v>
      </c>
      <c r="G341" s="415"/>
      <c r="H341" s="251" t="s">
        <v>787</v>
      </c>
      <c r="I341" s="358" t="s">
        <v>765</v>
      </c>
      <c r="J341" s="358" t="s">
        <v>248</v>
      </c>
      <c r="K341" s="252" t="s">
        <v>765</v>
      </c>
      <c r="L341" s="414"/>
      <c r="M341" s="414"/>
      <c r="N341" s="759"/>
      <c r="O341" s="348">
        <v>0.0</v>
      </c>
      <c r="P341" s="349">
        <v>4.0</v>
      </c>
      <c r="Q341" s="170"/>
      <c r="R341" s="171"/>
      <c r="S341" s="172"/>
      <c r="T341" s="173"/>
      <c r="U341" s="174"/>
      <c r="V341" s="175"/>
      <c r="W341" s="176"/>
      <c r="X341" s="176"/>
      <c r="Y341" s="402">
        <v>15.0</v>
      </c>
      <c r="Z341" s="403">
        <v>0.0</v>
      </c>
      <c r="AA341" s="404" t="s">
        <v>133</v>
      </c>
      <c r="AB341" s="407">
        <v>1.0</v>
      </c>
      <c r="AC341" s="259">
        <v>0.5402199074074074</v>
      </c>
      <c r="AD341" s="260" t="s">
        <v>140</v>
      </c>
      <c r="AE341" s="261" t="s">
        <v>133</v>
      </c>
      <c r="AF341" s="251" t="s">
        <v>166</v>
      </c>
      <c r="AG341" s="261">
        <v>1.06</v>
      </c>
      <c r="AH341" s="464">
        <v>33.33</v>
      </c>
      <c r="AI341" s="263">
        <v>2.0</v>
      </c>
      <c r="AJ341" s="261">
        <v>0.0</v>
      </c>
      <c r="AK341" s="264">
        <v>-2.0</v>
      </c>
      <c r="AL341" s="114"/>
      <c r="AM341" s="211"/>
      <c r="AN341" s="132"/>
      <c r="AO341" s="132"/>
      <c r="AP341" s="149"/>
      <c r="AQ341" s="150"/>
      <c r="AR341" s="149"/>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c r="BO341" s="132"/>
      <c r="BP341" s="132"/>
    </row>
    <row r="342">
      <c r="A342" s="484" t="b">
        <v>0</v>
      </c>
      <c r="B342" s="94"/>
      <c r="C342" s="95"/>
      <c r="D342" s="344">
        <v>490.56</v>
      </c>
      <c r="E342" s="97"/>
      <c r="F342" s="98"/>
      <c r="G342" s="98"/>
      <c r="H342" s="98" t="str">
        <f>VLOOKUP(H341,VALIDATION!F:G,2,false)</f>
        <v>621cea0c5f0415577c9251ec</v>
      </c>
      <c r="I342" s="396">
        <v>1.55</v>
      </c>
      <c r="J342" s="396">
        <v>1.24</v>
      </c>
      <c r="K342" s="96"/>
      <c r="L342" s="96"/>
      <c r="M342" s="96"/>
      <c r="N342" s="518"/>
      <c r="O342" s="369"/>
      <c r="P342" s="370"/>
      <c r="Q342" s="196"/>
      <c r="R342" s="197"/>
      <c r="S342" s="198"/>
      <c r="T342" s="199"/>
      <c r="U342" s="200"/>
      <c r="V342" s="201"/>
      <c r="W342" s="202"/>
      <c r="X342" s="202"/>
      <c r="Y342" s="109"/>
      <c r="Z342" s="280"/>
      <c r="AA342" s="106"/>
      <c r="AB342" s="281"/>
      <c r="AC342" s="282"/>
      <c r="AD342" s="273"/>
      <c r="AE342" s="110"/>
      <c r="AF342" s="99"/>
      <c r="AG342" s="110"/>
      <c r="AH342" s="427"/>
      <c r="AI342" s="112"/>
      <c r="AJ342" s="274"/>
      <c r="AK342" s="277"/>
      <c r="AL342" s="114"/>
      <c r="AM342" s="278"/>
      <c r="AN342" s="98"/>
      <c r="AO342" s="98"/>
      <c r="AP342" s="116"/>
      <c r="AQ342" s="117"/>
      <c r="AR342" s="116"/>
      <c r="AS342" s="98"/>
      <c r="AT342" s="98"/>
      <c r="AU342" s="98"/>
      <c r="AV342" s="98"/>
      <c r="AW342" s="98"/>
      <c r="AX342" s="98"/>
      <c r="AY342" s="98"/>
      <c r="AZ342" s="98"/>
      <c r="BA342" s="98"/>
      <c r="BB342" s="98"/>
      <c r="BC342" s="98"/>
      <c r="BD342" s="98"/>
      <c r="BE342" s="98"/>
      <c r="BF342" s="98"/>
      <c r="BG342" s="98"/>
      <c r="BH342" s="98"/>
      <c r="BI342" s="98"/>
      <c r="BJ342" s="98"/>
      <c r="BK342" s="98"/>
      <c r="BL342" s="98"/>
      <c r="BM342" s="98"/>
      <c r="BN342" s="98"/>
      <c r="BO342" s="98"/>
      <c r="BP342" s="98"/>
    </row>
    <row r="343">
      <c r="A343" s="485" t="b">
        <v>0</v>
      </c>
      <c r="B343" s="313"/>
      <c r="C343" s="314"/>
      <c r="D343" s="315"/>
      <c r="E343" s="316"/>
      <c r="F343" s="317"/>
      <c r="G343" s="317"/>
      <c r="H343" s="317"/>
      <c r="I343" s="382">
        <v>9454286.0</v>
      </c>
      <c r="J343" s="382">
        <v>5617034.0</v>
      </c>
      <c r="K343" s="315"/>
      <c r="L343" s="315"/>
      <c r="M343" s="315"/>
      <c r="N343" s="762"/>
      <c r="O343" s="221">
        <v>0.0</v>
      </c>
      <c r="P343" s="222">
        <v>6.0</v>
      </c>
      <c r="Q343" s="298">
        <v>6.0</v>
      </c>
      <c r="R343" s="299">
        <v>4.0</v>
      </c>
      <c r="S343" s="300">
        <v>7.0</v>
      </c>
      <c r="T343" s="301">
        <v>5.0</v>
      </c>
      <c r="U343" s="227"/>
      <c r="V343" s="228"/>
      <c r="W343" s="229"/>
      <c r="X343" s="229"/>
      <c r="Y343" s="342"/>
      <c r="Z343" s="323"/>
      <c r="AA343" s="324"/>
      <c r="AB343" s="343"/>
      <c r="AC343" s="326"/>
      <c r="AD343" s="322" t="s">
        <v>142</v>
      </c>
      <c r="AE343" s="327"/>
      <c r="AF343" s="328"/>
      <c r="AG343" s="327"/>
      <c r="AH343" s="444"/>
      <c r="AI343" s="384"/>
      <c r="AJ343" s="327"/>
      <c r="AK343" s="385"/>
      <c r="AL343" s="114"/>
      <c r="AM343" s="211"/>
      <c r="AN343" s="132"/>
      <c r="AO343" s="132"/>
      <c r="AP343" s="149"/>
      <c r="AQ343" s="150"/>
      <c r="AR343" s="149"/>
      <c r="AS343" s="132"/>
      <c r="AT343" s="132"/>
      <c r="AU343" s="132"/>
      <c r="AV343" s="132"/>
      <c r="AW343" s="132"/>
      <c r="AX343" s="132"/>
      <c r="AY343" s="132"/>
      <c r="AZ343" s="132"/>
      <c r="BA343" s="132"/>
      <c r="BB343" s="132"/>
      <c r="BC343" s="132"/>
      <c r="BD343" s="132"/>
      <c r="BE343" s="132"/>
      <c r="BF343" s="132"/>
      <c r="BG343" s="132"/>
      <c r="BH343" s="132"/>
      <c r="BI343" s="132"/>
      <c r="BJ343" s="132"/>
      <c r="BK343" s="132"/>
      <c r="BL343" s="132"/>
      <c r="BM343" s="132"/>
      <c r="BN343" s="132"/>
      <c r="BO343" s="132"/>
      <c r="BP343" s="132"/>
    </row>
    <row r="344">
      <c r="A344" s="484" t="b">
        <v>0</v>
      </c>
      <c r="B344" s="161">
        <v>44621.0</v>
      </c>
      <c r="C344" s="162">
        <v>0.5119212962962963</v>
      </c>
      <c r="D344" s="163" t="s">
        <v>1411</v>
      </c>
      <c r="E344" s="387" t="s">
        <v>16</v>
      </c>
      <c r="F344" s="379" t="s">
        <v>199</v>
      </c>
      <c r="G344" s="409"/>
      <c r="H344" s="165" t="s">
        <v>1412</v>
      </c>
      <c r="I344" s="165" t="s">
        <v>727</v>
      </c>
      <c r="J344" s="165" t="s">
        <v>728</v>
      </c>
      <c r="K344" s="166" t="s">
        <v>728</v>
      </c>
      <c r="L344" s="433"/>
      <c r="M344" s="433"/>
      <c r="N344" s="764"/>
      <c r="O344" s="254">
        <v>0.0</v>
      </c>
      <c r="P344" s="255">
        <v>4.0</v>
      </c>
      <c r="Q344" s="170"/>
      <c r="R344" s="171"/>
      <c r="S344" s="172"/>
      <c r="T344" s="173"/>
      <c r="U344" s="174"/>
      <c r="V344" s="175"/>
      <c r="W344" s="176"/>
      <c r="X344" s="176"/>
      <c r="Y344" s="182">
        <v>0.0</v>
      </c>
      <c r="Z344" s="178">
        <v>0.0</v>
      </c>
      <c r="AA344" s="179" t="s">
        <v>133</v>
      </c>
      <c r="AB344" s="180">
        <v>1.0</v>
      </c>
      <c r="AC344" s="181">
        <v>0.5068518518518519</v>
      </c>
      <c r="AD344" s="182" t="s">
        <v>140</v>
      </c>
      <c r="AE344" s="183" t="s">
        <v>133</v>
      </c>
      <c r="AF344" s="165" t="s">
        <v>166</v>
      </c>
      <c r="AG344" s="183">
        <v>1.03</v>
      </c>
      <c r="AH344" s="446">
        <v>83.33</v>
      </c>
      <c r="AI344" s="185">
        <v>2.5</v>
      </c>
      <c r="AJ344" s="183">
        <v>0.0</v>
      </c>
      <c r="AK344" s="186">
        <v>-2.5</v>
      </c>
      <c r="AL344" s="114"/>
      <c r="AM344" s="278"/>
      <c r="AN344" s="98"/>
      <c r="AO344" s="98"/>
      <c r="AP344" s="116"/>
      <c r="AQ344" s="117"/>
      <c r="AR344" s="116"/>
      <c r="AS344" s="98"/>
      <c r="AT344" s="98"/>
      <c r="AU344" s="98"/>
      <c r="AV344" s="98"/>
      <c r="AW344" s="98"/>
      <c r="AX344" s="98"/>
      <c r="AY344" s="98"/>
      <c r="AZ344" s="98"/>
      <c r="BA344" s="98"/>
      <c r="BB344" s="98"/>
      <c r="BC344" s="98"/>
      <c r="BD344" s="98"/>
      <c r="BE344" s="98"/>
      <c r="BF344" s="98"/>
      <c r="BG344" s="98"/>
      <c r="BH344" s="98"/>
      <c r="BI344" s="98"/>
      <c r="BJ344" s="98"/>
      <c r="BK344" s="98"/>
      <c r="BL344" s="98"/>
      <c r="BM344" s="98"/>
      <c r="BN344" s="98"/>
      <c r="BO344" s="98"/>
      <c r="BP344" s="98"/>
    </row>
    <row r="345">
      <c r="A345" s="485" t="b">
        <v>0</v>
      </c>
      <c r="B345" s="128"/>
      <c r="C345" s="129"/>
      <c r="D345" s="134">
        <v>1587.12</v>
      </c>
      <c r="E345" s="131"/>
      <c r="F345" s="132"/>
      <c r="G345" s="132"/>
      <c r="H345" s="132" t="str">
        <f>VLOOKUP(H344,VALIDATION!F:G,2,false)</f>
        <v>621cea425f0415577c9251f0</v>
      </c>
      <c r="I345" s="133">
        <v>2.54</v>
      </c>
      <c r="J345" s="133">
        <v>1.03</v>
      </c>
      <c r="K345" s="130"/>
      <c r="L345" s="130"/>
      <c r="M345" s="130"/>
      <c r="N345" s="519"/>
      <c r="O345" s="369"/>
      <c r="P345" s="370"/>
      <c r="Q345" s="196"/>
      <c r="R345" s="197"/>
      <c r="S345" s="198"/>
      <c r="T345" s="199"/>
      <c r="U345" s="200"/>
      <c r="V345" s="201"/>
      <c r="W345" s="202"/>
      <c r="X345" s="202"/>
      <c r="Y345" s="143"/>
      <c r="Z345" s="367"/>
      <c r="AA345" s="140"/>
      <c r="AB345" s="420"/>
      <c r="AC345" s="421"/>
      <c r="AD345" s="206"/>
      <c r="AE345" s="144"/>
      <c r="AF345" s="133"/>
      <c r="AG345" s="144"/>
      <c r="AH345" s="430"/>
      <c r="AI345" s="146"/>
      <c r="AJ345" s="207"/>
      <c r="AK345" s="210"/>
      <c r="AL345" s="114"/>
      <c r="AM345" s="211"/>
      <c r="AN345" s="132"/>
      <c r="AO345" s="132"/>
      <c r="AP345" s="149"/>
      <c r="AQ345" s="150"/>
      <c r="AR345" s="149"/>
      <c r="AS345" s="132"/>
      <c r="AT345" s="132"/>
      <c r="AU345" s="132"/>
      <c r="AV345" s="132"/>
      <c r="AW345" s="132"/>
      <c r="AX345" s="132"/>
      <c r="AY345" s="132"/>
      <c r="AZ345" s="132"/>
      <c r="BA345" s="132"/>
      <c r="BB345" s="132"/>
      <c r="BC345" s="132"/>
      <c r="BD345" s="132"/>
      <c r="BE345" s="132"/>
      <c r="BF345" s="132"/>
      <c r="BG345" s="132"/>
      <c r="BH345" s="132"/>
      <c r="BI345" s="132"/>
      <c r="BJ345" s="132"/>
      <c r="BK345" s="132"/>
      <c r="BL345" s="132"/>
      <c r="BM345" s="132"/>
      <c r="BN345" s="132"/>
      <c r="BO345" s="132"/>
      <c r="BP345" s="132"/>
    </row>
    <row r="346">
      <c r="A346" s="484" t="b">
        <v>0</v>
      </c>
      <c r="B346" s="215"/>
      <c r="C346" s="216"/>
      <c r="D346" s="217"/>
      <c r="E346" s="218"/>
      <c r="F346" s="219"/>
      <c r="G346" s="219"/>
      <c r="H346" s="219"/>
      <c r="I346" s="237">
        <v>2250861.0</v>
      </c>
      <c r="J346" s="237">
        <v>5548385.0</v>
      </c>
      <c r="K346" s="217"/>
      <c r="L346" s="217"/>
      <c r="M346" s="217"/>
      <c r="N346" s="520"/>
      <c r="O346" s="422"/>
      <c r="P346" s="423"/>
      <c r="Q346" s="223"/>
      <c r="R346" s="224"/>
      <c r="S346" s="225"/>
      <c r="T346" s="226"/>
      <c r="U346" s="227"/>
      <c r="V346" s="228"/>
      <c r="W346" s="229"/>
      <c r="X346" s="229"/>
      <c r="Y346" s="302"/>
      <c r="Z346" s="231"/>
      <c r="AA346" s="232"/>
      <c r="AB346" s="233"/>
      <c r="AC346" s="234"/>
      <c r="AD346" s="235" t="s">
        <v>142</v>
      </c>
      <c r="AE346" s="236"/>
      <c r="AF346" s="237"/>
      <c r="AG346" s="236"/>
      <c r="AH346" s="463"/>
      <c r="AI346" s="390"/>
      <c r="AJ346" s="236"/>
      <c r="AK346" s="391"/>
      <c r="AL346" s="114"/>
      <c r="AM346" s="278"/>
      <c r="AN346" s="98"/>
      <c r="AO346" s="98"/>
      <c r="AP346" s="116"/>
      <c r="AQ346" s="117"/>
      <c r="AR346" s="116"/>
      <c r="AS346" s="98"/>
      <c r="AT346" s="98"/>
      <c r="AU346" s="98"/>
      <c r="AV346" s="98"/>
      <c r="AW346" s="98"/>
      <c r="AX346" s="98"/>
      <c r="AY346" s="98"/>
      <c r="AZ346" s="98"/>
      <c r="BA346" s="98"/>
      <c r="BB346" s="98"/>
      <c r="BC346" s="98"/>
      <c r="BD346" s="98"/>
      <c r="BE346" s="98"/>
      <c r="BF346" s="98"/>
      <c r="BG346" s="98"/>
      <c r="BH346" s="98"/>
      <c r="BI346" s="98"/>
      <c r="BJ346" s="98"/>
      <c r="BK346" s="98"/>
      <c r="BL346" s="98"/>
      <c r="BM346" s="98"/>
      <c r="BN346" s="98"/>
      <c r="BO346" s="98"/>
      <c r="BP346" s="98"/>
    </row>
    <row r="347">
      <c r="A347" s="485" t="b">
        <v>0</v>
      </c>
      <c r="B347" s="247">
        <v>44621.0</v>
      </c>
      <c r="C347" s="248">
        <v>0.6065856481481482</v>
      </c>
      <c r="D347" s="249" t="s">
        <v>1413</v>
      </c>
      <c r="E347" s="357" t="s">
        <v>16</v>
      </c>
      <c r="F347" s="358" t="s">
        <v>199</v>
      </c>
      <c r="G347" s="415"/>
      <c r="H347" s="251" t="s">
        <v>334</v>
      </c>
      <c r="I347" s="251" t="s">
        <v>1414</v>
      </c>
      <c r="J347" s="251" t="s">
        <v>1415</v>
      </c>
      <c r="K347" s="252" t="s">
        <v>1414</v>
      </c>
      <c r="L347" s="414"/>
      <c r="M347" s="414"/>
      <c r="N347" s="759"/>
      <c r="O347" s="254">
        <v>2.0</v>
      </c>
      <c r="P347" s="255">
        <v>5.0</v>
      </c>
      <c r="Q347" s="170"/>
      <c r="R347" s="171"/>
      <c r="S347" s="172"/>
      <c r="T347" s="173"/>
      <c r="U347" s="174"/>
      <c r="V347" s="175"/>
      <c r="W347" s="176"/>
      <c r="X347" s="176"/>
      <c r="Y347" s="260">
        <v>0.0</v>
      </c>
      <c r="Z347" s="256">
        <v>0.0</v>
      </c>
      <c r="AA347" s="257" t="s">
        <v>133</v>
      </c>
      <c r="AB347" s="258">
        <v>1.0</v>
      </c>
      <c r="AC347" s="259">
        <v>0.5171064814814815</v>
      </c>
      <c r="AD347" s="260" t="s">
        <v>140</v>
      </c>
      <c r="AE347" s="261" t="s">
        <v>133</v>
      </c>
      <c r="AF347" s="251" t="s">
        <v>166</v>
      </c>
      <c r="AG347" s="261">
        <v>1.31</v>
      </c>
      <c r="AH347" s="464">
        <v>24.19</v>
      </c>
      <c r="AI347" s="571">
        <v>7.498900000000003</v>
      </c>
      <c r="AJ347" s="261">
        <v>0.2</v>
      </c>
      <c r="AK347" s="264">
        <v>9.72</v>
      </c>
      <c r="AL347" s="114"/>
      <c r="AM347" s="211"/>
      <c r="AN347" s="132"/>
      <c r="AO347" s="132"/>
      <c r="AP347" s="149"/>
      <c r="AQ347" s="150"/>
      <c r="AR347" s="149"/>
      <c r="AS347" s="132"/>
      <c r="AT347" s="132"/>
      <c r="AU347" s="132"/>
      <c r="AV347" s="132"/>
      <c r="AW347" s="132"/>
      <c r="AX347" s="132"/>
      <c r="AY347" s="132"/>
      <c r="AZ347" s="132"/>
      <c r="BA347" s="132"/>
      <c r="BB347" s="132"/>
      <c r="BC347" s="132"/>
      <c r="BD347" s="132"/>
      <c r="BE347" s="132"/>
      <c r="BF347" s="132"/>
      <c r="BG347" s="132"/>
      <c r="BH347" s="132"/>
      <c r="BI347" s="132"/>
      <c r="BJ347" s="132"/>
      <c r="BK347" s="132"/>
      <c r="BL347" s="132"/>
      <c r="BM347" s="132"/>
      <c r="BN347" s="132"/>
      <c r="BO347" s="132"/>
      <c r="BP347" s="132"/>
    </row>
    <row r="348">
      <c r="A348" s="484" t="b">
        <v>0</v>
      </c>
      <c r="B348" s="94"/>
      <c r="C348" s="95"/>
      <c r="D348" s="100">
        <v>257.35</v>
      </c>
      <c r="E348" s="97"/>
      <c r="F348" s="98"/>
      <c r="G348" s="98"/>
      <c r="H348" s="98" t="str">
        <f>VLOOKUP(H347,VALIDATION!F:G,2,false)</f>
        <v>621ce9cf5f0415577c9251e8</v>
      </c>
      <c r="I348" s="99">
        <v>1.8</v>
      </c>
      <c r="J348" s="99">
        <v>2.22</v>
      </c>
      <c r="K348" s="96"/>
      <c r="L348" s="96"/>
      <c r="M348" s="96"/>
      <c r="N348" s="518"/>
      <c r="O348" s="168">
        <v>2.0</v>
      </c>
      <c r="P348" s="169">
        <v>6.0</v>
      </c>
      <c r="Q348" s="294">
        <v>6.0</v>
      </c>
      <c r="R348" s="295">
        <v>6.0</v>
      </c>
      <c r="S348" s="198"/>
      <c r="T348" s="199"/>
      <c r="U348" s="200"/>
      <c r="V348" s="201"/>
      <c r="W348" s="202"/>
      <c r="X348" s="202"/>
      <c r="Y348" s="273">
        <v>0.0</v>
      </c>
      <c r="Z348" s="271">
        <v>0.0</v>
      </c>
      <c r="AA348" s="272" t="s">
        <v>132</v>
      </c>
      <c r="AB348" s="107">
        <v>2.0</v>
      </c>
      <c r="AC348" s="108">
        <v>0.5592361111111112</v>
      </c>
      <c r="AD348" s="273" t="s">
        <v>165</v>
      </c>
      <c r="AE348" s="274" t="s">
        <v>133</v>
      </c>
      <c r="AF348" s="99" t="s">
        <v>133</v>
      </c>
      <c r="AG348" s="274">
        <v>1.26</v>
      </c>
      <c r="AH348" s="411">
        <v>5.49</v>
      </c>
      <c r="AI348" s="112"/>
      <c r="AJ348" s="274"/>
      <c r="AK348" s="277"/>
      <c r="AL348" s="114"/>
      <c r="AM348" s="278"/>
      <c r="AN348" s="98"/>
      <c r="AO348" s="98"/>
      <c r="AP348" s="116"/>
      <c r="AQ348" s="117"/>
      <c r="AR348" s="116"/>
      <c r="AS348" s="98"/>
      <c r="AT348" s="98"/>
      <c r="AU348" s="98"/>
      <c r="AV348" s="98"/>
      <c r="AW348" s="98"/>
      <c r="AX348" s="98"/>
      <c r="AY348" s="98"/>
      <c r="AZ348" s="98"/>
      <c r="BA348" s="98"/>
      <c r="BB348" s="98"/>
      <c r="BC348" s="98"/>
      <c r="BD348" s="98"/>
      <c r="BE348" s="98"/>
      <c r="BF348" s="98"/>
      <c r="BG348" s="98"/>
      <c r="BH348" s="98"/>
      <c r="BI348" s="98"/>
      <c r="BJ348" s="98"/>
      <c r="BK348" s="98"/>
      <c r="BL348" s="98"/>
      <c r="BM348" s="98"/>
      <c r="BN348" s="98"/>
      <c r="BO348" s="98"/>
      <c r="BP348" s="98"/>
    </row>
    <row r="349">
      <c r="A349" s="485" t="b">
        <v>0</v>
      </c>
      <c r="B349" s="128"/>
      <c r="C349" s="129"/>
      <c r="D349" s="130"/>
      <c r="E349" s="131"/>
      <c r="F349" s="132"/>
      <c r="G349" s="132"/>
      <c r="H349" s="132"/>
      <c r="I349" s="133">
        <v>9629446.0</v>
      </c>
      <c r="J349" s="133">
        <v>8284479.0</v>
      </c>
      <c r="K349" s="130"/>
      <c r="L349" s="130"/>
      <c r="M349" s="130"/>
      <c r="N349" s="519"/>
      <c r="O349" s="168">
        <v>2.0</v>
      </c>
      <c r="P349" s="169">
        <v>6.0</v>
      </c>
      <c r="Q349" s="294">
        <v>7.0</v>
      </c>
      <c r="R349" s="295">
        <v>6.0</v>
      </c>
      <c r="S349" s="296">
        <v>1.0</v>
      </c>
      <c r="T349" s="297">
        <v>0.0</v>
      </c>
      <c r="U349" s="200"/>
      <c r="V349" s="201"/>
      <c r="W349" s="202"/>
      <c r="X349" s="202"/>
      <c r="Y349" s="206">
        <v>0.0</v>
      </c>
      <c r="Z349" s="204">
        <v>0.0</v>
      </c>
      <c r="AA349" s="205" t="s">
        <v>132</v>
      </c>
      <c r="AB349" s="141">
        <v>3.0</v>
      </c>
      <c r="AC349" s="142">
        <v>0.5731712962962963</v>
      </c>
      <c r="AD349" s="206" t="s">
        <v>179</v>
      </c>
      <c r="AE349" s="207" t="s">
        <v>133</v>
      </c>
      <c r="AF349" s="133" t="s">
        <v>133</v>
      </c>
      <c r="AG349" s="207">
        <v>2.82</v>
      </c>
      <c r="AH349" s="449">
        <v>8.78</v>
      </c>
      <c r="AI349" s="146"/>
      <c r="AJ349" s="144"/>
      <c r="AK349" s="147"/>
      <c r="AL349" s="114"/>
      <c r="AM349" s="211"/>
      <c r="AN349" s="132"/>
      <c r="AO349" s="132"/>
      <c r="AP349" s="149"/>
      <c r="AQ349" s="150"/>
      <c r="AR349" s="149"/>
      <c r="AS349" s="132"/>
      <c r="AT349" s="132"/>
      <c r="AU349" s="132"/>
      <c r="AV349" s="132"/>
      <c r="AW349" s="132"/>
      <c r="AX349" s="132"/>
      <c r="AY349" s="132"/>
      <c r="AZ349" s="132"/>
      <c r="BA349" s="132"/>
      <c r="BB349" s="132"/>
      <c r="BC349" s="132"/>
      <c r="BD349" s="132"/>
      <c r="BE349" s="132"/>
      <c r="BF349" s="132"/>
      <c r="BG349" s="132"/>
      <c r="BH349" s="132"/>
      <c r="BI349" s="132"/>
      <c r="BJ349" s="132"/>
      <c r="BK349" s="132"/>
      <c r="BL349" s="132"/>
      <c r="BM349" s="132"/>
      <c r="BN349" s="132"/>
      <c r="BO349" s="132"/>
      <c r="BP349" s="132"/>
    </row>
    <row r="350">
      <c r="A350" s="484" t="b">
        <v>0</v>
      </c>
      <c r="B350" s="215"/>
      <c r="C350" s="216"/>
      <c r="D350" s="217"/>
      <c r="E350" s="218"/>
      <c r="F350" s="219"/>
      <c r="G350" s="219"/>
      <c r="H350" s="219"/>
      <c r="I350" s="219"/>
      <c r="J350" s="219"/>
      <c r="K350" s="217"/>
      <c r="L350" s="217"/>
      <c r="M350" s="217"/>
      <c r="N350" s="520"/>
      <c r="O350" s="221">
        <v>2.0</v>
      </c>
      <c r="P350" s="222">
        <v>6.0</v>
      </c>
      <c r="Q350" s="298">
        <v>7.0</v>
      </c>
      <c r="R350" s="299">
        <v>6.0</v>
      </c>
      <c r="S350" s="300">
        <v>6.0</v>
      </c>
      <c r="T350" s="301">
        <v>3.0</v>
      </c>
      <c r="U350" s="227"/>
      <c r="V350" s="228"/>
      <c r="W350" s="229"/>
      <c r="X350" s="229"/>
      <c r="Y350" s="302"/>
      <c r="Z350" s="231"/>
      <c r="AA350" s="232"/>
      <c r="AB350" s="233"/>
      <c r="AC350" s="234"/>
      <c r="AD350" s="235" t="s">
        <v>142</v>
      </c>
      <c r="AE350" s="236"/>
      <c r="AF350" s="237"/>
      <c r="AG350" s="236"/>
      <c r="AH350" s="463"/>
      <c r="AI350" s="390"/>
      <c r="AJ350" s="236"/>
      <c r="AK350" s="391"/>
      <c r="AL350" s="114"/>
      <c r="AM350" s="278"/>
      <c r="AN350" s="98"/>
      <c r="AO350" s="98"/>
      <c r="AP350" s="116"/>
      <c r="AQ350" s="117"/>
      <c r="AR350" s="116"/>
      <c r="AS350" s="98"/>
      <c r="AT350" s="98"/>
      <c r="AU350" s="98"/>
      <c r="AV350" s="98"/>
      <c r="AW350" s="98"/>
      <c r="AX350" s="98"/>
      <c r="AY350" s="98"/>
      <c r="AZ350" s="98"/>
      <c r="BA350" s="98"/>
      <c r="BB350" s="98"/>
      <c r="BC350" s="98"/>
      <c r="BD350" s="98"/>
      <c r="BE350" s="98"/>
      <c r="BF350" s="98"/>
      <c r="BG350" s="98"/>
      <c r="BH350" s="98"/>
      <c r="BI350" s="98"/>
      <c r="BJ350" s="98"/>
      <c r="BK350" s="98"/>
      <c r="BL350" s="98"/>
      <c r="BM350" s="98"/>
      <c r="BN350" s="98"/>
      <c r="BO350" s="98"/>
      <c r="BP350" s="98"/>
    </row>
    <row r="351">
      <c r="A351" s="485" t="b">
        <v>0</v>
      </c>
      <c r="B351" s="247">
        <v>44621.0</v>
      </c>
      <c r="C351" s="248">
        <v>0.5840277777777778</v>
      </c>
      <c r="D351" s="249" t="s">
        <v>1416</v>
      </c>
      <c r="E351" s="357" t="s">
        <v>16</v>
      </c>
      <c r="F351" s="358" t="s">
        <v>199</v>
      </c>
      <c r="G351" s="415"/>
      <c r="H351" s="251" t="s">
        <v>787</v>
      </c>
      <c r="I351" s="251" t="s">
        <v>1417</v>
      </c>
      <c r="J351" s="251" t="s">
        <v>743</v>
      </c>
      <c r="K351" s="252" t="s">
        <v>743</v>
      </c>
      <c r="L351" s="414"/>
      <c r="M351" s="414"/>
      <c r="N351" s="759"/>
      <c r="O351" s="254">
        <v>2.0</v>
      </c>
      <c r="P351" s="255">
        <v>6.0</v>
      </c>
      <c r="Q351" s="284">
        <v>0.0</v>
      </c>
      <c r="R351" s="285">
        <v>0.0</v>
      </c>
      <c r="S351" s="172"/>
      <c r="T351" s="173"/>
      <c r="U351" s="174"/>
      <c r="V351" s="175"/>
      <c r="W351" s="176"/>
      <c r="X351" s="176"/>
      <c r="Y351" s="260">
        <v>0.0</v>
      </c>
      <c r="Z351" s="256">
        <v>0.0</v>
      </c>
      <c r="AA351" s="257" t="s">
        <v>132</v>
      </c>
      <c r="AB351" s="258">
        <v>1.0</v>
      </c>
      <c r="AC351" s="259">
        <v>0.5416203703703704</v>
      </c>
      <c r="AD351" s="260" t="s">
        <v>140</v>
      </c>
      <c r="AE351" s="261" t="s">
        <v>133</v>
      </c>
      <c r="AF351" s="251" t="s">
        <v>166</v>
      </c>
      <c r="AG351" s="261">
        <v>1.49</v>
      </c>
      <c r="AH351" s="464">
        <v>20.4</v>
      </c>
      <c r="AI351" s="263">
        <v>12.4</v>
      </c>
      <c r="AJ351" s="261">
        <v>0.0</v>
      </c>
      <c r="AK351" s="264">
        <v>-12.4</v>
      </c>
      <c r="AL351" s="114"/>
      <c r="AM351" s="211"/>
      <c r="AN351" s="132"/>
      <c r="AO351" s="132"/>
      <c r="AP351" s="149"/>
      <c r="AQ351" s="150"/>
      <c r="AR351" s="149"/>
      <c r="AS351" s="132"/>
      <c r="AT351" s="132"/>
      <c r="AU351" s="132"/>
      <c r="AV351" s="132"/>
      <c r="AW351" s="132"/>
      <c r="AX351" s="132"/>
      <c r="AY351" s="132"/>
      <c r="AZ351" s="132"/>
      <c r="BA351" s="132"/>
      <c r="BB351" s="132"/>
      <c r="BC351" s="132"/>
      <c r="BD351" s="132"/>
      <c r="BE351" s="132"/>
      <c r="BF351" s="132"/>
      <c r="BG351" s="132"/>
      <c r="BH351" s="132"/>
      <c r="BI351" s="132"/>
      <c r="BJ351" s="132"/>
      <c r="BK351" s="132"/>
      <c r="BL351" s="132"/>
      <c r="BM351" s="132"/>
      <c r="BN351" s="132"/>
      <c r="BO351" s="132"/>
      <c r="BP351" s="132"/>
    </row>
    <row r="352">
      <c r="A352" s="484" t="b">
        <v>0</v>
      </c>
      <c r="B352" s="94"/>
      <c r="C352" s="95"/>
      <c r="D352" s="100">
        <v>502.23</v>
      </c>
      <c r="E352" s="97"/>
      <c r="F352" s="98"/>
      <c r="G352" s="98"/>
      <c r="H352" s="98" t="str">
        <f>VLOOKUP(H351,VALIDATION!F:G,2,false)</f>
        <v>621cea0c5f0415577c9251ec</v>
      </c>
      <c r="I352" s="99">
        <v>1.42</v>
      </c>
      <c r="J352" s="99">
        <v>3.35</v>
      </c>
      <c r="K352" s="96"/>
      <c r="L352" s="96"/>
      <c r="M352" s="96"/>
      <c r="N352" s="518"/>
      <c r="O352" s="168">
        <v>2.0</v>
      </c>
      <c r="P352" s="169">
        <v>6.0</v>
      </c>
      <c r="Q352" s="294">
        <v>5.0</v>
      </c>
      <c r="R352" s="295">
        <v>5.0</v>
      </c>
      <c r="S352" s="198"/>
      <c r="T352" s="199"/>
      <c r="U352" s="200"/>
      <c r="V352" s="201"/>
      <c r="W352" s="202"/>
      <c r="X352" s="202"/>
      <c r="Y352" s="273">
        <v>40.0</v>
      </c>
      <c r="Z352" s="271" t="s">
        <v>738</v>
      </c>
      <c r="AA352" s="272" t="s">
        <v>132</v>
      </c>
      <c r="AB352" s="107">
        <v>2.0</v>
      </c>
      <c r="AC352" s="108">
        <v>0.5748842592592592</v>
      </c>
      <c r="AD352" s="273" t="s">
        <v>296</v>
      </c>
      <c r="AE352" s="274" t="s">
        <v>133</v>
      </c>
      <c r="AF352" s="99" t="s">
        <v>166</v>
      </c>
      <c r="AG352" s="274">
        <v>1.25</v>
      </c>
      <c r="AH352" s="411">
        <v>9.61</v>
      </c>
      <c r="AI352" s="112"/>
      <c r="AJ352" s="274"/>
      <c r="AK352" s="277"/>
      <c r="AL352" s="114"/>
      <c r="AM352" s="278"/>
      <c r="AN352" s="98"/>
      <c r="AO352" s="98"/>
      <c r="AP352" s="116"/>
      <c r="AQ352" s="117"/>
      <c r="AR352" s="116"/>
      <c r="AS352" s="98"/>
      <c r="AT352" s="98"/>
      <c r="AU352" s="98"/>
      <c r="AV352" s="98"/>
      <c r="AW352" s="98"/>
      <c r="AX352" s="98"/>
      <c r="AY352" s="98"/>
      <c r="AZ352" s="98"/>
      <c r="BA352" s="98"/>
      <c r="BB352" s="98"/>
      <c r="BC352" s="98"/>
      <c r="BD352" s="98"/>
      <c r="BE352" s="98"/>
      <c r="BF352" s="98"/>
      <c r="BG352" s="98"/>
      <c r="BH352" s="98"/>
      <c r="BI352" s="98"/>
      <c r="BJ352" s="98"/>
      <c r="BK352" s="98"/>
      <c r="BL352" s="98"/>
      <c r="BM352" s="98"/>
      <c r="BN352" s="98"/>
      <c r="BO352" s="98"/>
      <c r="BP352" s="98"/>
    </row>
    <row r="353">
      <c r="A353" s="485" t="b">
        <v>0</v>
      </c>
      <c r="B353" s="313"/>
      <c r="C353" s="314"/>
      <c r="D353" s="315"/>
      <c r="E353" s="316"/>
      <c r="F353" s="317"/>
      <c r="G353" s="317"/>
      <c r="H353" s="317"/>
      <c r="I353" s="328">
        <v>1.9544753E7</v>
      </c>
      <c r="J353" s="328">
        <v>1.1694722E7</v>
      </c>
      <c r="K353" s="315"/>
      <c r="L353" s="315"/>
      <c r="M353" s="315"/>
      <c r="N353" s="762"/>
      <c r="O353" s="221">
        <v>2.0</v>
      </c>
      <c r="P353" s="222">
        <v>6.0</v>
      </c>
      <c r="Q353" s="298">
        <v>6.0</v>
      </c>
      <c r="R353" s="299">
        <v>7.0</v>
      </c>
      <c r="S353" s="225"/>
      <c r="T353" s="226"/>
      <c r="U353" s="227"/>
      <c r="V353" s="228"/>
      <c r="W353" s="229"/>
      <c r="X353" s="229"/>
      <c r="Y353" s="342"/>
      <c r="Z353" s="323"/>
      <c r="AA353" s="324"/>
      <c r="AB353" s="343"/>
      <c r="AC353" s="326"/>
      <c r="AD353" s="322" t="s">
        <v>142</v>
      </c>
      <c r="AE353" s="327"/>
      <c r="AF353" s="328"/>
      <c r="AG353" s="327"/>
      <c r="AH353" s="444"/>
      <c r="AI353" s="384"/>
      <c r="AJ353" s="327"/>
      <c r="AK353" s="385"/>
      <c r="AL353" s="114"/>
      <c r="AM353" s="211"/>
      <c r="AN353" s="132"/>
      <c r="AO353" s="132"/>
      <c r="AP353" s="149"/>
      <c r="AQ353" s="150"/>
      <c r="AR353" s="149"/>
      <c r="AS353" s="132"/>
      <c r="AT353" s="132"/>
      <c r="AU353" s="132"/>
      <c r="AV353" s="132"/>
      <c r="AW353" s="132"/>
      <c r="AX353" s="132"/>
      <c r="AY353" s="132"/>
      <c r="AZ353" s="132"/>
      <c r="BA353" s="132"/>
      <c r="BB353" s="132"/>
      <c r="BC353" s="132"/>
      <c r="BD353" s="132"/>
      <c r="BE353" s="132"/>
      <c r="BF353" s="132"/>
      <c r="BG353" s="132"/>
      <c r="BH353" s="132"/>
      <c r="BI353" s="132"/>
      <c r="BJ353" s="132"/>
      <c r="BK353" s="132"/>
      <c r="BL353" s="132"/>
      <c r="BM353" s="132"/>
      <c r="BN353" s="132"/>
      <c r="BO353" s="132"/>
      <c r="BP353" s="132"/>
    </row>
    <row r="354">
      <c r="A354" s="484" t="b">
        <v>0</v>
      </c>
      <c r="B354" s="161">
        <v>44621.0</v>
      </c>
      <c r="C354" s="162">
        <v>0.5718171296296296</v>
      </c>
      <c r="D354" s="163" t="s">
        <v>1418</v>
      </c>
      <c r="E354" s="387" t="s">
        <v>16</v>
      </c>
      <c r="F354" s="379" t="s">
        <v>199</v>
      </c>
      <c r="G354" s="409"/>
      <c r="H354" s="165" t="s">
        <v>1412</v>
      </c>
      <c r="I354" s="165" t="s">
        <v>1419</v>
      </c>
      <c r="J354" s="165" t="s">
        <v>752</v>
      </c>
      <c r="K354" s="166" t="s">
        <v>752</v>
      </c>
      <c r="L354" s="433"/>
      <c r="M354" s="433"/>
      <c r="N354" s="764"/>
      <c r="O354" s="254">
        <v>1.0</v>
      </c>
      <c r="P354" s="255">
        <v>4.0</v>
      </c>
      <c r="Q354" s="170"/>
      <c r="R354" s="171"/>
      <c r="S354" s="172"/>
      <c r="T354" s="173"/>
      <c r="U354" s="174"/>
      <c r="V354" s="175"/>
      <c r="W354" s="176"/>
      <c r="X354" s="176"/>
      <c r="Y354" s="182">
        <v>0.0</v>
      </c>
      <c r="Z354" s="178">
        <v>0.0</v>
      </c>
      <c r="AA354" s="179" t="s">
        <v>133</v>
      </c>
      <c r="AB354" s="180">
        <v>1.0</v>
      </c>
      <c r="AC354" s="181">
        <v>0.5608564814814815</v>
      </c>
      <c r="AD354" s="182" t="s">
        <v>140</v>
      </c>
      <c r="AE354" s="183" t="s">
        <v>133</v>
      </c>
      <c r="AF354" s="165" t="s">
        <v>166</v>
      </c>
      <c r="AG354" s="183">
        <v>1.03</v>
      </c>
      <c r="AH354" s="446">
        <v>83.33</v>
      </c>
      <c r="AI354" s="185">
        <v>2.5</v>
      </c>
      <c r="AJ354" s="183">
        <v>0.0</v>
      </c>
      <c r="AK354" s="186">
        <v>-2.5</v>
      </c>
      <c r="AL354" s="114"/>
      <c r="AM354" s="278"/>
      <c r="AN354" s="98"/>
      <c r="AO354" s="98"/>
      <c r="AP354" s="116"/>
      <c r="AQ354" s="117"/>
      <c r="AR354" s="116"/>
      <c r="AS354" s="98"/>
      <c r="AT354" s="98"/>
      <c r="AU354" s="98"/>
      <c r="AV354" s="98"/>
      <c r="AW354" s="98"/>
      <c r="AX354" s="98"/>
      <c r="AY354" s="98"/>
      <c r="AZ354" s="98"/>
      <c r="BA354" s="98"/>
      <c r="BB354" s="98"/>
      <c r="BC354" s="98"/>
      <c r="BD354" s="98"/>
      <c r="BE354" s="98"/>
      <c r="BF354" s="98"/>
      <c r="BG354" s="98"/>
      <c r="BH354" s="98"/>
      <c r="BI354" s="98"/>
      <c r="BJ354" s="98"/>
      <c r="BK354" s="98"/>
      <c r="BL354" s="98"/>
      <c r="BM354" s="98"/>
      <c r="BN354" s="98"/>
      <c r="BO354" s="98"/>
      <c r="BP354" s="98"/>
    </row>
    <row r="355">
      <c r="A355" s="485" t="b">
        <v>0</v>
      </c>
      <c r="B355" s="128"/>
      <c r="C355" s="129"/>
      <c r="D355" s="134">
        <v>398.99</v>
      </c>
      <c r="E355" s="131"/>
      <c r="F355" s="132"/>
      <c r="G355" s="132"/>
      <c r="H355" s="132" t="str">
        <f>VLOOKUP(H354,VALIDATION!F:G,2,false)</f>
        <v>621cea425f0415577c9251f0</v>
      </c>
      <c r="I355" s="133">
        <v>3.9</v>
      </c>
      <c r="J355" s="133">
        <v>1.07</v>
      </c>
      <c r="K355" s="130"/>
      <c r="L355" s="130"/>
      <c r="M355" s="130"/>
      <c r="N355" s="519"/>
      <c r="O355" s="369"/>
      <c r="P355" s="370"/>
      <c r="Q355" s="196"/>
      <c r="R355" s="197"/>
      <c r="S355" s="198"/>
      <c r="T355" s="199"/>
      <c r="U355" s="200"/>
      <c r="V355" s="201"/>
      <c r="W355" s="202"/>
      <c r="X355" s="202"/>
      <c r="Y355" s="143"/>
      <c r="Z355" s="367"/>
      <c r="AA355" s="140"/>
      <c r="AB355" s="420"/>
      <c r="AC355" s="421"/>
      <c r="AD355" s="206"/>
      <c r="AE355" s="144"/>
      <c r="AF355" s="133"/>
      <c r="AG355" s="144"/>
      <c r="AH355" s="430"/>
      <c r="AI355" s="146"/>
      <c r="AJ355" s="207"/>
      <c r="AK355" s="210"/>
      <c r="AL355" s="114"/>
      <c r="AM355" s="211"/>
      <c r="AN355" s="132"/>
      <c r="AO355" s="132"/>
      <c r="AP355" s="149"/>
      <c r="AQ355" s="150"/>
      <c r="AR355" s="149"/>
      <c r="AS355" s="132"/>
      <c r="AT355" s="132"/>
      <c r="AU355" s="132"/>
      <c r="AV355" s="132"/>
      <c r="AW355" s="132"/>
      <c r="AX355" s="132"/>
      <c r="AY355" s="132"/>
      <c r="AZ355" s="132"/>
      <c r="BA355" s="132"/>
      <c r="BB355" s="132"/>
      <c r="BC355" s="132"/>
      <c r="BD355" s="132"/>
      <c r="BE355" s="132"/>
      <c r="BF355" s="132"/>
      <c r="BG355" s="132"/>
      <c r="BH355" s="132"/>
      <c r="BI355" s="132"/>
      <c r="BJ355" s="132"/>
      <c r="BK355" s="132"/>
      <c r="BL355" s="132"/>
      <c r="BM355" s="132"/>
      <c r="BN355" s="132"/>
      <c r="BO355" s="132"/>
      <c r="BP355" s="132"/>
    </row>
    <row r="356">
      <c r="A356" s="484" t="b">
        <v>0</v>
      </c>
      <c r="B356" s="215"/>
      <c r="C356" s="216"/>
      <c r="D356" s="217"/>
      <c r="E356" s="218"/>
      <c r="F356" s="219"/>
      <c r="G356" s="219"/>
      <c r="H356" s="219"/>
      <c r="I356" s="237">
        <v>7414059.0</v>
      </c>
      <c r="J356" s="237">
        <v>2451050.0</v>
      </c>
      <c r="K356" s="217"/>
      <c r="L356" s="217"/>
      <c r="M356" s="217"/>
      <c r="N356" s="520"/>
      <c r="O356" s="221">
        <v>2.0</v>
      </c>
      <c r="P356" s="222">
        <v>6.0</v>
      </c>
      <c r="Q356" s="298">
        <v>0.0</v>
      </c>
      <c r="R356" s="299">
        <v>6.0</v>
      </c>
      <c r="S356" s="225"/>
      <c r="T356" s="226"/>
      <c r="U356" s="227"/>
      <c r="V356" s="228"/>
      <c r="W356" s="229"/>
      <c r="X356" s="229"/>
      <c r="Y356" s="302"/>
      <c r="Z356" s="231"/>
      <c r="AA356" s="232"/>
      <c r="AB356" s="233"/>
      <c r="AC356" s="234"/>
      <c r="AD356" s="235" t="s">
        <v>142</v>
      </c>
      <c r="AE356" s="236"/>
      <c r="AF356" s="237"/>
      <c r="AG356" s="236"/>
      <c r="AH356" s="463"/>
      <c r="AI356" s="390"/>
      <c r="AJ356" s="236"/>
      <c r="AK356" s="391"/>
      <c r="AL356" s="114"/>
      <c r="AM356" s="278"/>
      <c r="AN356" s="98"/>
      <c r="AO356" s="98"/>
      <c r="AP356" s="116"/>
      <c r="AQ356" s="117"/>
      <c r="AR356" s="116"/>
      <c r="AS356" s="98"/>
      <c r="AT356" s="98"/>
      <c r="AU356" s="98"/>
      <c r="AV356" s="98"/>
      <c r="AW356" s="98"/>
      <c r="AX356" s="98"/>
      <c r="AY356" s="98"/>
      <c r="AZ356" s="98"/>
      <c r="BA356" s="98"/>
      <c r="BB356" s="98"/>
      <c r="BC356" s="98"/>
      <c r="BD356" s="98"/>
      <c r="BE356" s="98"/>
      <c r="BF356" s="98"/>
      <c r="BG356" s="98"/>
      <c r="BH356" s="98"/>
      <c r="BI356" s="98"/>
      <c r="BJ356" s="98"/>
      <c r="BK356" s="98"/>
      <c r="BL356" s="98"/>
      <c r="BM356" s="98"/>
      <c r="BN356" s="98"/>
      <c r="BO356" s="98"/>
      <c r="BP356" s="98"/>
    </row>
    <row r="357">
      <c r="A357" s="485" t="b">
        <v>0</v>
      </c>
      <c r="B357" s="128"/>
      <c r="C357" s="129"/>
      <c r="D357" s="130"/>
      <c r="E357" s="131"/>
      <c r="F357" s="132"/>
      <c r="G357" s="132"/>
      <c r="H357" s="132"/>
      <c r="I357" s="132"/>
      <c r="J357" s="132"/>
      <c r="K357" s="130"/>
      <c r="L357" s="130"/>
      <c r="M357" s="130"/>
      <c r="N357" s="519"/>
      <c r="O357" s="369"/>
      <c r="P357" s="370"/>
      <c r="Q357" s="196"/>
      <c r="R357" s="197"/>
      <c r="S357" s="198"/>
      <c r="T357" s="199"/>
      <c r="U357" s="200"/>
      <c r="V357" s="201"/>
      <c r="W357" s="202"/>
      <c r="X357" s="202"/>
      <c r="Y357" s="143"/>
      <c r="Z357" s="367"/>
      <c r="AA357" s="140"/>
      <c r="AB357" s="420"/>
      <c r="AC357" s="421"/>
      <c r="AD357" s="206"/>
      <c r="AE357" s="144"/>
      <c r="AF357" s="133"/>
      <c r="AG357" s="144"/>
      <c r="AH357" s="430"/>
      <c r="AI357" s="146"/>
      <c r="AJ357" s="144"/>
      <c r="AK357" s="147"/>
      <c r="AL357" s="114"/>
      <c r="AM357" s="211"/>
      <c r="AN357" s="132"/>
      <c r="AO357" s="132"/>
      <c r="AP357" s="149"/>
      <c r="AQ357" s="150"/>
      <c r="AR357" s="149"/>
      <c r="AS357" s="132"/>
      <c r="AT357" s="132"/>
      <c r="AU357" s="132"/>
      <c r="AV357" s="132"/>
      <c r="AW357" s="132"/>
      <c r="AX357" s="132"/>
      <c r="AY357" s="132"/>
      <c r="AZ357" s="132"/>
      <c r="BA357" s="132"/>
      <c r="BB357" s="132"/>
      <c r="BC357" s="132"/>
      <c r="BD357" s="132"/>
      <c r="BE357" s="132"/>
      <c r="BF357" s="132"/>
      <c r="BG357" s="132"/>
      <c r="BH357" s="132"/>
      <c r="BI357" s="132"/>
      <c r="BJ357" s="132"/>
      <c r="BK357" s="132"/>
      <c r="BL357" s="132"/>
      <c r="BM357" s="132"/>
      <c r="BN357" s="132"/>
      <c r="BO357" s="132"/>
      <c r="BP357" s="132"/>
    </row>
    <row r="358">
      <c r="A358" s="484" t="b">
        <v>0</v>
      </c>
      <c r="B358" s="94"/>
      <c r="C358" s="95"/>
      <c r="D358" s="96"/>
      <c r="E358" s="97"/>
      <c r="F358" s="98"/>
      <c r="G358" s="98"/>
      <c r="H358" s="98"/>
      <c r="I358" s="98"/>
      <c r="J358" s="98"/>
      <c r="K358" s="96"/>
      <c r="L358" s="96"/>
      <c r="M358" s="96"/>
      <c r="N358" s="518"/>
      <c r="O358" s="369"/>
      <c r="P358" s="370"/>
      <c r="Q358" s="196"/>
      <c r="R358" s="197"/>
      <c r="S358" s="198"/>
      <c r="T358" s="199"/>
      <c r="U358" s="200"/>
      <c r="V358" s="201"/>
      <c r="W358" s="202"/>
      <c r="X358" s="202"/>
      <c r="Y358" s="109"/>
      <c r="Z358" s="280"/>
      <c r="AA358" s="106"/>
      <c r="AB358" s="281"/>
      <c r="AC358" s="282"/>
      <c r="AD358" s="273"/>
      <c r="AE358" s="110"/>
      <c r="AF358" s="99"/>
      <c r="AG358" s="110"/>
      <c r="AH358" s="427"/>
      <c r="AI358" s="112"/>
      <c r="AJ358" s="110"/>
      <c r="AK358" s="113"/>
      <c r="AL358" s="114"/>
      <c r="AM358" s="278"/>
      <c r="AN358" s="98"/>
      <c r="AO358" s="98"/>
      <c r="AP358" s="116"/>
      <c r="AQ358" s="117"/>
      <c r="AR358" s="116"/>
      <c r="AS358" s="98"/>
      <c r="AT358" s="98"/>
      <c r="AU358" s="98"/>
      <c r="AV358" s="98"/>
      <c r="AW358" s="98"/>
      <c r="AX358" s="98"/>
      <c r="AY358" s="98"/>
      <c r="AZ358" s="98"/>
      <c r="BA358" s="98"/>
      <c r="BB358" s="98"/>
      <c r="BC358" s="98"/>
      <c r="BD358" s="98"/>
      <c r="BE358" s="98"/>
      <c r="BF358" s="98"/>
      <c r="BG358" s="98"/>
      <c r="BH358" s="98"/>
      <c r="BI358" s="98"/>
      <c r="BJ358" s="98"/>
      <c r="BK358" s="98"/>
      <c r="BL358" s="98"/>
      <c r="BM358" s="98"/>
      <c r="BN358" s="98"/>
      <c r="BO358" s="98"/>
      <c r="BP358" s="98"/>
    </row>
    <row r="359">
      <c r="A359" s="485" t="b">
        <v>0</v>
      </c>
      <c r="B359" s="128"/>
      <c r="C359" s="129"/>
      <c r="D359" s="130"/>
      <c r="E359" s="131"/>
      <c r="F359" s="132"/>
      <c r="G359" s="132"/>
      <c r="H359" s="132"/>
      <c r="I359" s="132"/>
      <c r="J359" s="132"/>
      <c r="K359" s="130"/>
      <c r="L359" s="130"/>
      <c r="M359" s="130"/>
      <c r="N359" s="519"/>
      <c r="O359" s="369"/>
      <c r="P359" s="370"/>
      <c r="Q359" s="196"/>
      <c r="R359" s="197"/>
      <c r="S359" s="198"/>
      <c r="T359" s="199"/>
      <c r="U359" s="200"/>
      <c r="V359" s="201"/>
      <c r="W359" s="202"/>
      <c r="X359" s="202"/>
      <c r="Y359" s="143"/>
      <c r="Z359" s="367"/>
      <c r="AA359" s="140"/>
      <c r="AB359" s="420"/>
      <c r="AC359" s="421"/>
      <c r="AD359" s="206"/>
      <c r="AE359" s="144"/>
      <c r="AF359" s="133"/>
      <c r="AG359" s="144"/>
      <c r="AH359" s="430"/>
      <c r="AI359" s="146"/>
      <c r="AJ359" s="144"/>
      <c r="AK359" s="147"/>
      <c r="AL359" s="114"/>
      <c r="AM359" s="211"/>
      <c r="AN359" s="132"/>
      <c r="AO359" s="132"/>
      <c r="AP359" s="149"/>
      <c r="AQ359" s="150"/>
      <c r="AR359" s="149"/>
      <c r="AS359" s="132"/>
      <c r="AT359" s="132"/>
      <c r="AU359" s="132"/>
      <c r="AV359" s="132"/>
      <c r="AW359" s="132"/>
      <c r="AX359" s="132"/>
      <c r="AY359" s="132"/>
      <c r="AZ359" s="132"/>
      <c r="BA359" s="132"/>
      <c r="BB359" s="132"/>
      <c r="BC359" s="132"/>
      <c r="BD359" s="132"/>
      <c r="BE359" s="132"/>
      <c r="BF359" s="132"/>
      <c r="BG359" s="132"/>
      <c r="BH359" s="132"/>
      <c r="BI359" s="132"/>
      <c r="BJ359" s="132"/>
      <c r="BK359" s="132"/>
      <c r="BL359" s="132"/>
      <c r="BM359" s="132"/>
      <c r="BN359" s="132"/>
      <c r="BO359" s="132"/>
      <c r="BP359" s="132"/>
    </row>
    <row r="360">
      <c r="A360" s="484" t="b">
        <v>0</v>
      </c>
      <c r="B360" s="94"/>
      <c r="C360" s="95"/>
      <c r="D360" s="96"/>
      <c r="E360" s="97"/>
      <c r="F360" s="98"/>
      <c r="G360" s="98"/>
      <c r="H360" s="98"/>
      <c r="I360" s="98"/>
      <c r="J360" s="98"/>
      <c r="K360" s="96"/>
      <c r="L360" s="96"/>
      <c r="M360" s="96"/>
      <c r="N360" s="518"/>
      <c r="O360" s="369"/>
      <c r="P360" s="370"/>
      <c r="Q360" s="196"/>
      <c r="R360" s="197"/>
      <c r="S360" s="198"/>
      <c r="T360" s="199"/>
      <c r="U360" s="200"/>
      <c r="V360" s="201"/>
      <c r="W360" s="202"/>
      <c r="X360" s="202"/>
      <c r="Y360" s="109"/>
      <c r="Z360" s="280"/>
      <c r="AA360" s="106"/>
      <c r="AB360" s="281"/>
      <c r="AC360" s="282"/>
      <c r="AD360" s="273"/>
      <c r="AE360" s="110"/>
      <c r="AF360" s="99"/>
      <c r="AG360" s="110"/>
      <c r="AH360" s="427"/>
      <c r="AI360" s="112"/>
      <c r="AJ360" s="110"/>
      <c r="AK360" s="113"/>
      <c r="AL360" s="114"/>
      <c r="AM360" s="278"/>
      <c r="AN360" s="98"/>
      <c r="AO360" s="98"/>
      <c r="AP360" s="116"/>
      <c r="AQ360" s="117"/>
      <c r="AR360" s="116"/>
      <c r="AS360" s="98"/>
      <c r="AT360" s="98"/>
      <c r="AU360" s="98"/>
      <c r="AV360" s="98"/>
      <c r="AW360" s="98"/>
      <c r="AX360" s="98"/>
      <c r="AY360" s="98"/>
      <c r="AZ360" s="98"/>
      <c r="BA360" s="98"/>
      <c r="BB360" s="98"/>
      <c r="BC360" s="98"/>
      <c r="BD360" s="98"/>
      <c r="BE360" s="98"/>
      <c r="BF360" s="98"/>
      <c r="BG360" s="98"/>
      <c r="BH360" s="98"/>
      <c r="BI360" s="98"/>
      <c r="BJ360" s="98"/>
      <c r="BK360" s="98"/>
      <c r="BL360" s="98"/>
      <c r="BM360" s="98"/>
      <c r="BN360" s="98"/>
      <c r="BO360" s="98"/>
      <c r="BP360" s="98"/>
    </row>
    <row r="361">
      <c r="A361" s="485" t="b">
        <v>0</v>
      </c>
      <c r="B361" s="128"/>
      <c r="C361" s="129"/>
      <c r="D361" s="130"/>
      <c r="E361" s="131"/>
      <c r="F361" s="132"/>
      <c r="G361" s="132"/>
      <c r="H361" s="132"/>
      <c r="I361" s="132"/>
      <c r="J361" s="132"/>
      <c r="K361" s="130"/>
      <c r="L361" s="130"/>
      <c r="M361" s="130"/>
      <c r="N361" s="519"/>
      <c r="O361" s="369"/>
      <c r="P361" s="370"/>
      <c r="Q361" s="196"/>
      <c r="R361" s="197"/>
      <c r="S361" s="198"/>
      <c r="T361" s="199"/>
      <c r="U361" s="200"/>
      <c r="V361" s="201"/>
      <c r="W361" s="202"/>
      <c r="X361" s="202"/>
      <c r="Y361" s="143"/>
      <c r="Z361" s="367"/>
      <c r="AA361" s="140"/>
      <c r="AB361" s="420"/>
      <c r="AC361" s="421"/>
      <c r="AD361" s="206"/>
      <c r="AE361" s="144"/>
      <c r="AF361" s="133"/>
      <c r="AG361" s="144"/>
      <c r="AH361" s="430"/>
      <c r="AI361" s="146"/>
      <c r="AJ361" s="144"/>
      <c r="AK361" s="147"/>
      <c r="AL361" s="114"/>
      <c r="AM361" s="211"/>
      <c r="AN361" s="132"/>
      <c r="AO361" s="132"/>
      <c r="AP361" s="149"/>
      <c r="AQ361" s="150"/>
      <c r="AR361" s="149"/>
      <c r="AS361" s="132"/>
      <c r="AT361" s="132"/>
      <c r="AU361" s="132"/>
      <c r="AV361" s="132"/>
      <c r="AW361" s="132"/>
      <c r="AX361" s="132"/>
      <c r="AY361" s="132"/>
      <c r="AZ361" s="132"/>
      <c r="BA361" s="132"/>
      <c r="BB361" s="132"/>
      <c r="BC361" s="132"/>
      <c r="BD361" s="132"/>
      <c r="BE361" s="132"/>
      <c r="BF361" s="132"/>
      <c r="BG361" s="132"/>
      <c r="BH361" s="132"/>
      <c r="BI361" s="132"/>
      <c r="BJ361" s="132"/>
      <c r="BK361" s="132"/>
      <c r="BL361" s="132"/>
      <c r="BM361" s="132"/>
      <c r="BN361" s="132"/>
      <c r="BO361" s="132"/>
      <c r="BP361" s="132"/>
    </row>
    <row r="362">
      <c r="A362" s="484" t="b">
        <v>0</v>
      </c>
      <c r="B362" s="94"/>
      <c r="C362" s="95"/>
      <c r="D362" s="96"/>
      <c r="E362" s="97"/>
      <c r="F362" s="98"/>
      <c r="G362" s="98"/>
      <c r="H362" s="98"/>
      <c r="I362" s="98"/>
      <c r="J362" s="98"/>
      <c r="K362" s="96"/>
      <c r="L362" s="96"/>
      <c r="M362" s="96"/>
      <c r="N362" s="518"/>
      <c r="O362" s="369"/>
      <c r="P362" s="370"/>
      <c r="Q362" s="196"/>
      <c r="R362" s="197"/>
      <c r="S362" s="198"/>
      <c r="T362" s="199"/>
      <c r="U362" s="200"/>
      <c r="V362" s="201"/>
      <c r="W362" s="202"/>
      <c r="X362" s="202"/>
      <c r="Y362" s="109"/>
      <c r="Z362" s="280"/>
      <c r="AA362" s="106"/>
      <c r="AB362" s="281"/>
      <c r="AC362" s="282"/>
      <c r="AD362" s="273"/>
      <c r="AE362" s="110"/>
      <c r="AF362" s="99"/>
      <c r="AG362" s="110"/>
      <c r="AH362" s="427"/>
      <c r="AI362" s="112"/>
      <c r="AJ362" s="110"/>
      <c r="AK362" s="113"/>
      <c r="AL362" s="114"/>
      <c r="AM362" s="278"/>
      <c r="AN362" s="98"/>
      <c r="AO362" s="98"/>
      <c r="AP362" s="116"/>
      <c r="AQ362" s="117"/>
      <c r="AR362" s="116"/>
      <c r="AS362" s="98"/>
      <c r="AT362" s="98"/>
      <c r="AU362" s="98"/>
      <c r="AV362" s="98"/>
      <c r="AW362" s="98"/>
      <c r="AX362" s="98"/>
      <c r="AY362" s="98"/>
      <c r="AZ362" s="98"/>
      <c r="BA362" s="98"/>
      <c r="BB362" s="98"/>
      <c r="BC362" s="98"/>
      <c r="BD362" s="98"/>
      <c r="BE362" s="98"/>
      <c r="BF362" s="98"/>
      <c r="BG362" s="98"/>
      <c r="BH362" s="98"/>
      <c r="BI362" s="98"/>
      <c r="BJ362" s="98"/>
      <c r="BK362" s="98"/>
      <c r="BL362" s="98"/>
      <c r="BM362" s="98"/>
      <c r="BN362" s="98"/>
      <c r="BO362" s="98"/>
      <c r="BP362" s="98"/>
    </row>
    <row r="363">
      <c r="A363" s="485" t="b">
        <v>0</v>
      </c>
      <c r="B363" s="128"/>
      <c r="C363" s="129"/>
      <c r="D363" s="130"/>
      <c r="E363" s="131"/>
      <c r="F363" s="132"/>
      <c r="G363" s="132"/>
      <c r="H363" s="132"/>
      <c r="I363" s="132"/>
      <c r="J363" s="132"/>
      <c r="K363" s="130"/>
      <c r="L363" s="130"/>
      <c r="M363" s="130"/>
      <c r="N363" s="519"/>
      <c r="O363" s="369"/>
      <c r="P363" s="370"/>
      <c r="Q363" s="196"/>
      <c r="R363" s="197"/>
      <c r="S363" s="198"/>
      <c r="T363" s="199"/>
      <c r="U363" s="200"/>
      <c r="V363" s="201"/>
      <c r="W363" s="202"/>
      <c r="X363" s="202"/>
      <c r="Y363" s="143"/>
      <c r="Z363" s="367"/>
      <c r="AA363" s="140"/>
      <c r="AB363" s="420"/>
      <c r="AC363" s="421"/>
      <c r="AD363" s="206"/>
      <c r="AE363" s="144"/>
      <c r="AF363" s="133"/>
      <c r="AG363" s="144"/>
      <c r="AH363" s="430"/>
      <c r="AI363" s="146"/>
      <c r="AJ363" s="144"/>
      <c r="AK363" s="147"/>
      <c r="AL363" s="114"/>
      <c r="AM363" s="211"/>
      <c r="AN363" s="132"/>
      <c r="AO363" s="132"/>
      <c r="AP363" s="149"/>
      <c r="AQ363" s="150"/>
      <c r="AR363" s="149"/>
      <c r="AS363" s="132"/>
      <c r="AT363" s="132"/>
      <c r="AU363" s="132"/>
      <c r="AV363" s="132"/>
      <c r="AW363" s="132"/>
      <c r="AX363" s="132"/>
      <c r="AY363" s="132"/>
      <c r="AZ363" s="132"/>
      <c r="BA363" s="132"/>
      <c r="BB363" s="132"/>
      <c r="BC363" s="132"/>
      <c r="BD363" s="132"/>
      <c r="BE363" s="132"/>
      <c r="BF363" s="132"/>
      <c r="BG363" s="132"/>
      <c r="BH363" s="132"/>
      <c r="BI363" s="132"/>
      <c r="BJ363" s="132"/>
      <c r="BK363" s="132"/>
      <c r="BL363" s="132"/>
      <c r="BM363" s="132"/>
      <c r="BN363" s="132"/>
      <c r="BO363" s="132"/>
      <c r="BP363" s="132"/>
    </row>
    <row r="364">
      <c r="A364" s="484" t="b">
        <v>0</v>
      </c>
      <c r="B364" s="94"/>
      <c r="C364" s="95"/>
      <c r="D364" s="96"/>
      <c r="E364" s="97"/>
      <c r="F364" s="98"/>
      <c r="G364" s="98"/>
      <c r="H364" s="98"/>
      <c r="I364" s="98"/>
      <c r="J364" s="98"/>
      <c r="K364" s="96"/>
      <c r="L364" s="96"/>
      <c r="M364" s="96"/>
      <c r="N364" s="518"/>
      <c r="O364" s="369"/>
      <c r="P364" s="370"/>
      <c r="Q364" s="196"/>
      <c r="R364" s="197"/>
      <c r="S364" s="198"/>
      <c r="T364" s="199"/>
      <c r="U364" s="200"/>
      <c r="V364" s="201"/>
      <c r="W364" s="202"/>
      <c r="X364" s="202"/>
      <c r="Y364" s="109"/>
      <c r="Z364" s="280"/>
      <c r="AA364" s="106"/>
      <c r="AB364" s="281"/>
      <c r="AC364" s="282"/>
      <c r="AD364" s="273"/>
      <c r="AE364" s="110"/>
      <c r="AF364" s="99"/>
      <c r="AG364" s="110"/>
      <c r="AH364" s="427"/>
      <c r="AI364" s="112"/>
      <c r="AJ364" s="110"/>
      <c r="AK364" s="113"/>
      <c r="AL364" s="114"/>
      <c r="AM364" s="278"/>
      <c r="AN364" s="98"/>
      <c r="AO364" s="98"/>
      <c r="AP364" s="116"/>
      <c r="AQ364" s="117"/>
      <c r="AR364" s="116"/>
      <c r="AS364" s="98"/>
      <c r="AT364" s="98"/>
      <c r="AU364" s="98"/>
      <c r="AV364" s="98"/>
      <c r="AW364" s="98"/>
      <c r="AX364" s="98"/>
      <c r="AY364" s="98"/>
      <c r="AZ364" s="98"/>
      <c r="BA364" s="98"/>
      <c r="BB364" s="98"/>
      <c r="BC364" s="98"/>
      <c r="BD364" s="98"/>
      <c r="BE364" s="98"/>
      <c r="BF364" s="98"/>
      <c r="BG364" s="98"/>
      <c r="BH364" s="98"/>
      <c r="BI364" s="98"/>
      <c r="BJ364" s="98"/>
      <c r="BK364" s="98"/>
      <c r="BL364" s="98"/>
      <c r="BM364" s="98"/>
      <c r="BN364" s="98"/>
      <c r="BO364" s="98"/>
      <c r="BP364" s="98"/>
    </row>
    <row r="365">
      <c r="A365" s="485" t="b">
        <v>0</v>
      </c>
      <c r="B365" s="128"/>
      <c r="C365" s="129"/>
      <c r="D365" s="130"/>
      <c r="E365" s="131"/>
      <c r="F365" s="132"/>
      <c r="G365" s="132"/>
      <c r="H365" s="132"/>
      <c r="I365" s="132"/>
      <c r="J365" s="132"/>
      <c r="K365" s="130"/>
      <c r="L365" s="130"/>
      <c r="M365" s="130"/>
      <c r="N365" s="519"/>
      <c r="O365" s="369"/>
      <c r="P365" s="370"/>
      <c r="Q365" s="196"/>
      <c r="R365" s="197"/>
      <c r="S365" s="198"/>
      <c r="T365" s="199"/>
      <c r="U365" s="200"/>
      <c r="V365" s="201"/>
      <c r="W365" s="202"/>
      <c r="X365" s="202"/>
      <c r="Y365" s="143"/>
      <c r="Z365" s="367"/>
      <c r="AA365" s="140"/>
      <c r="AB365" s="420"/>
      <c r="AC365" s="421"/>
      <c r="AD365" s="206"/>
      <c r="AE365" s="144"/>
      <c r="AF365" s="133"/>
      <c r="AG365" s="144"/>
      <c r="AH365" s="430"/>
      <c r="AI365" s="146"/>
      <c r="AJ365" s="144"/>
      <c r="AK365" s="147"/>
      <c r="AL365" s="114"/>
      <c r="AM365" s="211"/>
      <c r="AN365" s="132"/>
      <c r="AO365" s="132"/>
      <c r="AP365" s="149"/>
      <c r="AQ365" s="150"/>
      <c r="AR365" s="149"/>
      <c r="AS365" s="132"/>
      <c r="AT365" s="132"/>
      <c r="AU365" s="132"/>
      <c r="AV365" s="132"/>
      <c r="AW365" s="132"/>
      <c r="AX365" s="132"/>
      <c r="AY365" s="132"/>
      <c r="AZ365" s="132"/>
      <c r="BA365" s="132"/>
      <c r="BB365" s="132"/>
      <c r="BC365" s="132"/>
      <c r="BD365" s="132"/>
      <c r="BE365" s="132"/>
      <c r="BF365" s="132"/>
      <c r="BG365" s="132"/>
      <c r="BH365" s="132"/>
      <c r="BI365" s="132"/>
      <c r="BJ365" s="132"/>
      <c r="BK365" s="132"/>
      <c r="BL365" s="132"/>
      <c r="BM365" s="132"/>
      <c r="BN365" s="132"/>
      <c r="BO365" s="132"/>
      <c r="BP365" s="132"/>
    </row>
    <row r="366">
      <c r="A366" s="484" t="b">
        <v>0</v>
      </c>
      <c r="B366" s="94"/>
      <c r="C366" s="95"/>
      <c r="D366" s="96"/>
      <c r="E366" s="97"/>
      <c r="F366" s="98"/>
      <c r="G366" s="98"/>
      <c r="H366" s="98"/>
      <c r="I366" s="98"/>
      <c r="J366" s="98"/>
      <c r="K366" s="96"/>
      <c r="L366" s="96"/>
      <c r="M366" s="96"/>
      <c r="N366" s="518"/>
      <c r="O366" s="369"/>
      <c r="P366" s="370"/>
      <c r="Q366" s="196"/>
      <c r="R366" s="197"/>
      <c r="S366" s="198"/>
      <c r="T366" s="199"/>
      <c r="U366" s="200"/>
      <c r="V366" s="201"/>
      <c r="W366" s="202"/>
      <c r="X366" s="202"/>
      <c r="Y366" s="109"/>
      <c r="Z366" s="280"/>
      <c r="AA366" s="106"/>
      <c r="AB366" s="281"/>
      <c r="AC366" s="282"/>
      <c r="AD366" s="273"/>
      <c r="AE366" s="110"/>
      <c r="AF366" s="99"/>
      <c r="AG366" s="110"/>
      <c r="AH366" s="427"/>
      <c r="AI366" s="112"/>
      <c r="AJ366" s="110"/>
      <c r="AK366" s="113"/>
      <c r="AL366" s="114"/>
      <c r="AM366" s="278"/>
      <c r="AN366" s="98"/>
      <c r="AO366" s="98"/>
      <c r="AP366" s="116"/>
      <c r="AQ366" s="117"/>
      <c r="AR366" s="116"/>
      <c r="AS366" s="98"/>
      <c r="AT366" s="98"/>
      <c r="AU366" s="98"/>
      <c r="AV366" s="98"/>
      <c r="AW366" s="98"/>
      <c r="AX366" s="98"/>
      <c r="AY366" s="98"/>
      <c r="AZ366" s="98"/>
      <c r="BA366" s="98"/>
      <c r="BB366" s="98"/>
      <c r="BC366" s="98"/>
      <c r="BD366" s="98"/>
      <c r="BE366" s="98"/>
      <c r="BF366" s="98"/>
      <c r="BG366" s="98"/>
      <c r="BH366" s="98"/>
      <c r="BI366" s="98"/>
      <c r="BJ366" s="98"/>
      <c r="BK366" s="98"/>
      <c r="BL366" s="98"/>
      <c r="BM366" s="98"/>
      <c r="BN366" s="98"/>
      <c r="BO366" s="98"/>
      <c r="BP366" s="98"/>
    </row>
    <row r="367">
      <c r="A367" s="485" t="b">
        <v>0</v>
      </c>
      <c r="B367" s="128"/>
      <c r="C367" s="129"/>
      <c r="D367" s="130"/>
      <c r="E367" s="131"/>
      <c r="F367" s="132"/>
      <c r="G367" s="132"/>
      <c r="H367" s="132"/>
      <c r="I367" s="132"/>
      <c r="J367" s="132"/>
      <c r="K367" s="130"/>
      <c r="L367" s="130"/>
      <c r="M367" s="130"/>
      <c r="N367" s="519"/>
      <c r="O367" s="369"/>
      <c r="P367" s="370"/>
      <c r="Q367" s="196"/>
      <c r="R367" s="197"/>
      <c r="S367" s="198"/>
      <c r="T367" s="199"/>
      <c r="U367" s="200"/>
      <c r="V367" s="201"/>
      <c r="W367" s="202"/>
      <c r="X367" s="202"/>
      <c r="Y367" s="143"/>
      <c r="Z367" s="367"/>
      <c r="AA367" s="140"/>
      <c r="AB367" s="420"/>
      <c r="AC367" s="421"/>
      <c r="AD367" s="206"/>
      <c r="AE367" s="144"/>
      <c r="AF367" s="133"/>
      <c r="AG367" s="144"/>
      <c r="AH367" s="430"/>
      <c r="AI367" s="146"/>
      <c r="AJ367" s="144"/>
      <c r="AK367" s="147"/>
      <c r="AL367" s="114"/>
      <c r="AM367" s="211"/>
      <c r="AN367" s="132"/>
      <c r="AO367" s="132"/>
      <c r="AP367" s="149"/>
      <c r="AQ367" s="150"/>
      <c r="AR367" s="149"/>
      <c r="AS367" s="132"/>
      <c r="AT367" s="132"/>
      <c r="AU367" s="132"/>
      <c r="AV367" s="132"/>
      <c r="AW367" s="132"/>
      <c r="AX367" s="132"/>
      <c r="AY367" s="132"/>
      <c r="AZ367" s="132"/>
      <c r="BA367" s="132"/>
      <c r="BB367" s="132"/>
      <c r="BC367" s="132"/>
      <c r="BD367" s="132"/>
      <c r="BE367" s="132"/>
      <c r="BF367" s="132"/>
      <c r="BG367" s="132"/>
      <c r="BH367" s="132"/>
      <c r="BI367" s="132"/>
      <c r="BJ367" s="132"/>
      <c r="BK367" s="132"/>
      <c r="BL367" s="132"/>
      <c r="BM367" s="132"/>
      <c r="BN367" s="132"/>
      <c r="BO367" s="132"/>
      <c r="BP367" s="132"/>
    </row>
    <row r="368">
      <c r="A368" s="484" t="b">
        <v>0</v>
      </c>
      <c r="B368" s="94"/>
      <c r="C368" s="95"/>
      <c r="D368" s="96"/>
      <c r="E368" s="97"/>
      <c r="F368" s="98"/>
      <c r="G368" s="98"/>
      <c r="H368" s="98"/>
      <c r="I368" s="98"/>
      <c r="J368" s="98"/>
      <c r="K368" s="96"/>
      <c r="L368" s="96"/>
      <c r="M368" s="96"/>
      <c r="N368" s="518"/>
      <c r="O368" s="369"/>
      <c r="P368" s="370"/>
      <c r="Q368" s="196"/>
      <c r="R368" s="197"/>
      <c r="S368" s="198"/>
      <c r="T368" s="199"/>
      <c r="U368" s="200"/>
      <c r="V368" s="201"/>
      <c r="W368" s="202"/>
      <c r="X368" s="202"/>
      <c r="Y368" s="109"/>
      <c r="Z368" s="280"/>
      <c r="AA368" s="106"/>
      <c r="AB368" s="281"/>
      <c r="AC368" s="282"/>
      <c r="AD368" s="273"/>
      <c r="AE368" s="110"/>
      <c r="AF368" s="99"/>
      <c r="AG368" s="110"/>
      <c r="AH368" s="427"/>
      <c r="AI368" s="112"/>
      <c r="AJ368" s="110"/>
      <c r="AK368" s="113"/>
      <c r="AL368" s="114"/>
      <c r="AM368" s="278"/>
      <c r="AN368" s="98"/>
      <c r="AO368" s="98"/>
      <c r="AP368" s="116"/>
      <c r="AQ368" s="117"/>
      <c r="AR368" s="116"/>
      <c r="AS368" s="98"/>
      <c r="AT368" s="98"/>
      <c r="AU368" s="98"/>
      <c r="AV368" s="98"/>
      <c r="AW368" s="98"/>
      <c r="AX368" s="98"/>
      <c r="AY368" s="98"/>
      <c r="AZ368" s="98"/>
      <c r="BA368" s="98"/>
      <c r="BB368" s="98"/>
      <c r="BC368" s="98"/>
      <c r="BD368" s="98"/>
      <c r="BE368" s="98"/>
      <c r="BF368" s="98"/>
      <c r="BG368" s="98"/>
      <c r="BH368" s="98"/>
      <c r="BI368" s="98"/>
      <c r="BJ368" s="98"/>
      <c r="BK368" s="98"/>
      <c r="BL368" s="98"/>
      <c r="BM368" s="98"/>
      <c r="BN368" s="98"/>
      <c r="BO368" s="98"/>
      <c r="BP368" s="98"/>
    </row>
    <row r="369">
      <c r="A369" s="485" t="b">
        <v>0</v>
      </c>
      <c r="B369" s="128"/>
      <c r="C369" s="129"/>
      <c r="D369" s="130"/>
      <c r="E369" s="131"/>
      <c r="F369" s="132"/>
      <c r="G369" s="132"/>
      <c r="H369" s="132"/>
      <c r="I369" s="132"/>
      <c r="J369" s="132"/>
      <c r="K369" s="130"/>
      <c r="L369" s="130"/>
      <c r="M369" s="130"/>
      <c r="N369" s="519"/>
      <c r="O369" s="369"/>
      <c r="P369" s="370"/>
      <c r="Q369" s="196"/>
      <c r="R369" s="197"/>
      <c r="S369" s="198"/>
      <c r="T369" s="199"/>
      <c r="U369" s="200"/>
      <c r="V369" s="201"/>
      <c r="W369" s="202"/>
      <c r="X369" s="202"/>
      <c r="Y369" s="143"/>
      <c r="Z369" s="367"/>
      <c r="AA369" s="140"/>
      <c r="AB369" s="420"/>
      <c r="AC369" s="421"/>
      <c r="AD369" s="206"/>
      <c r="AE369" s="144"/>
      <c r="AF369" s="133"/>
      <c r="AG369" s="144"/>
      <c r="AH369" s="430"/>
      <c r="AI369" s="146"/>
      <c r="AJ369" s="144"/>
      <c r="AK369" s="147"/>
      <c r="AL369" s="114"/>
      <c r="AM369" s="211"/>
      <c r="AN369" s="132"/>
      <c r="AO369" s="132"/>
      <c r="AP369" s="149"/>
      <c r="AQ369" s="150"/>
      <c r="AR369" s="149"/>
      <c r="AS369" s="132"/>
      <c r="AT369" s="132"/>
      <c r="AU369" s="132"/>
      <c r="AV369" s="132"/>
      <c r="AW369" s="132"/>
      <c r="AX369" s="132"/>
      <c r="AY369" s="132"/>
      <c r="AZ369" s="132"/>
      <c r="BA369" s="132"/>
      <c r="BB369" s="132"/>
      <c r="BC369" s="132"/>
      <c r="BD369" s="132"/>
      <c r="BE369" s="132"/>
      <c r="BF369" s="132"/>
      <c r="BG369" s="132"/>
      <c r="BH369" s="132"/>
      <c r="BI369" s="132"/>
      <c r="BJ369" s="132"/>
      <c r="BK369" s="132"/>
      <c r="BL369" s="132"/>
      <c r="BM369" s="132"/>
      <c r="BN369" s="132"/>
      <c r="BO369" s="132"/>
      <c r="BP369" s="132"/>
    </row>
    <row r="370">
      <c r="A370" s="484" t="b">
        <v>0</v>
      </c>
      <c r="B370" s="94"/>
      <c r="C370" s="95"/>
      <c r="D370" s="96"/>
      <c r="E370" s="97"/>
      <c r="F370" s="98"/>
      <c r="G370" s="98"/>
      <c r="H370" s="98"/>
      <c r="I370" s="98"/>
      <c r="J370" s="98"/>
      <c r="K370" s="96"/>
      <c r="L370" s="96"/>
      <c r="M370" s="96"/>
      <c r="N370" s="518"/>
      <c r="O370" s="369"/>
      <c r="P370" s="370"/>
      <c r="Q370" s="196"/>
      <c r="R370" s="197"/>
      <c r="S370" s="198"/>
      <c r="T370" s="199"/>
      <c r="U370" s="200"/>
      <c r="V370" s="201"/>
      <c r="W370" s="202"/>
      <c r="X370" s="202"/>
      <c r="Y370" s="109"/>
      <c r="Z370" s="280"/>
      <c r="AA370" s="106"/>
      <c r="AB370" s="281"/>
      <c r="AC370" s="282"/>
      <c r="AD370" s="273"/>
      <c r="AE370" s="110"/>
      <c r="AF370" s="99"/>
      <c r="AG370" s="110"/>
      <c r="AH370" s="427"/>
      <c r="AI370" s="112"/>
      <c r="AJ370" s="110"/>
      <c r="AK370" s="113"/>
      <c r="AL370" s="114"/>
      <c r="AM370" s="278"/>
      <c r="AN370" s="98"/>
      <c r="AO370" s="98"/>
      <c r="AP370" s="116"/>
      <c r="AQ370" s="117"/>
      <c r="AR370" s="116"/>
      <c r="AS370" s="98"/>
      <c r="AT370" s="98"/>
      <c r="AU370" s="98"/>
      <c r="AV370" s="98"/>
      <c r="AW370" s="98"/>
      <c r="AX370" s="98"/>
      <c r="AY370" s="98"/>
      <c r="AZ370" s="98"/>
      <c r="BA370" s="98"/>
      <c r="BB370" s="98"/>
      <c r="BC370" s="98"/>
      <c r="BD370" s="98"/>
      <c r="BE370" s="98"/>
      <c r="BF370" s="98"/>
      <c r="BG370" s="98"/>
      <c r="BH370" s="98"/>
      <c r="BI370" s="98"/>
      <c r="BJ370" s="98"/>
      <c r="BK370" s="98"/>
      <c r="BL370" s="98"/>
      <c r="BM370" s="98"/>
      <c r="BN370" s="98"/>
      <c r="BO370" s="98"/>
      <c r="BP370" s="98"/>
    </row>
    <row r="371">
      <c r="A371" s="485" t="b">
        <v>0</v>
      </c>
      <c r="B371" s="128"/>
      <c r="C371" s="129"/>
      <c r="D371" s="130"/>
      <c r="E371" s="131"/>
      <c r="F371" s="132"/>
      <c r="G371" s="132"/>
      <c r="H371" s="132"/>
      <c r="I371" s="132"/>
      <c r="J371" s="132"/>
      <c r="K371" s="130"/>
      <c r="L371" s="130"/>
      <c r="M371" s="130"/>
      <c r="N371" s="519"/>
      <c r="O371" s="369"/>
      <c r="P371" s="370"/>
      <c r="Q371" s="196"/>
      <c r="R371" s="197"/>
      <c r="S371" s="198"/>
      <c r="T371" s="199"/>
      <c r="U371" s="200"/>
      <c r="V371" s="201"/>
      <c r="W371" s="202"/>
      <c r="X371" s="202"/>
      <c r="Y371" s="143"/>
      <c r="Z371" s="367"/>
      <c r="AA371" s="140"/>
      <c r="AB371" s="420"/>
      <c r="AC371" s="421"/>
      <c r="AD371" s="206"/>
      <c r="AE371" s="144"/>
      <c r="AF371" s="133"/>
      <c r="AG371" s="144"/>
      <c r="AH371" s="430"/>
      <c r="AI371" s="146"/>
      <c r="AJ371" s="144"/>
      <c r="AK371" s="147"/>
      <c r="AL371" s="114"/>
      <c r="AM371" s="211"/>
      <c r="AN371" s="132"/>
      <c r="AO371" s="132"/>
      <c r="AP371" s="149"/>
      <c r="AQ371" s="150"/>
      <c r="AR371" s="149"/>
      <c r="AS371" s="132"/>
      <c r="AT371" s="132"/>
      <c r="AU371" s="132"/>
      <c r="AV371" s="132"/>
      <c r="AW371" s="132"/>
      <c r="AX371" s="132"/>
      <c r="AY371" s="132"/>
      <c r="AZ371" s="132"/>
      <c r="BA371" s="132"/>
      <c r="BB371" s="132"/>
      <c r="BC371" s="132"/>
      <c r="BD371" s="132"/>
      <c r="BE371" s="132"/>
      <c r="BF371" s="132"/>
      <c r="BG371" s="132"/>
      <c r="BH371" s="132"/>
      <c r="BI371" s="132"/>
      <c r="BJ371" s="132"/>
      <c r="BK371" s="132"/>
      <c r="BL371" s="132"/>
      <c r="BM371" s="132"/>
      <c r="BN371" s="132"/>
      <c r="BO371" s="132"/>
      <c r="BP371" s="132"/>
    </row>
    <row r="372">
      <c r="A372" s="484" t="b">
        <v>0</v>
      </c>
      <c r="B372" s="94"/>
      <c r="C372" s="95"/>
      <c r="D372" s="96"/>
      <c r="E372" s="97"/>
      <c r="F372" s="98"/>
      <c r="G372" s="98"/>
      <c r="H372" s="98"/>
      <c r="I372" s="98"/>
      <c r="J372" s="98"/>
      <c r="K372" s="96"/>
      <c r="L372" s="96"/>
      <c r="M372" s="96"/>
      <c r="N372" s="518"/>
      <c r="O372" s="369"/>
      <c r="P372" s="370"/>
      <c r="Q372" s="196"/>
      <c r="R372" s="197"/>
      <c r="S372" s="198"/>
      <c r="T372" s="199"/>
      <c r="U372" s="200"/>
      <c r="V372" s="201"/>
      <c r="W372" s="202"/>
      <c r="X372" s="202"/>
      <c r="Y372" s="109"/>
      <c r="Z372" s="280"/>
      <c r="AA372" s="106"/>
      <c r="AB372" s="281"/>
      <c r="AC372" s="282"/>
      <c r="AD372" s="273"/>
      <c r="AE372" s="110"/>
      <c r="AF372" s="99"/>
      <c r="AG372" s="110"/>
      <c r="AH372" s="427"/>
      <c r="AI372" s="112"/>
      <c r="AJ372" s="110"/>
      <c r="AK372" s="113"/>
      <c r="AL372" s="114"/>
      <c r="AM372" s="278"/>
      <c r="AN372" s="98"/>
      <c r="AO372" s="98"/>
      <c r="AP372" s="116"/>
      <c r="AQ372" s="117"/>
      <c r="AR372" s="116"/>
      <c r="AS372" s="98"/>
      <c r="AT372" s="98"/>
      <c r="AU372" s="98"/>
      <c r="AV372" s="98"/>
      <c r="AW372" s="98"/>
      <c r="AX372" s="98"/>
      <c r="AY372" s="98"/>
      <c r="AZ372" s="98"/>
      <c r="BA372" s="98"/>
      <c r="BB372" s="98"/>
      <c r="BC372" s="98"/>
      <c r="BD372" s="98"/>
      <c r="BE372" s="98"/>
      <c r="BF372" s="98"/>
      <c r="BG372" s="98"/>
      <c r="BH372" s="98"/>
      <c r="BI372" s="98"/>
      <c r="BJ372" s="98"/>
      <c r="BK372" s="98"/>
      <c r="BL372" s="98"/>
      <c r="BM372" s="98"/>
      <c r="BN372" s="98"/>
      <c r="BO372" s="98"/>
      <c r="BP372" s="98"/>
    </row>
    <row r="373">
      <c r="A373" s="485" t="b">
        <v>0</v>
      </c>
      <c r="B373" s="128"/>
      <c r="C373" s="129"/>
      <c r="D373" s="130"/>
      <c r="E373" s="131"/>
      <c r="F373" s="132"/>
      <c r="G373" s="132"/>
      <c r="H373" s="132"/>
      <c r="I373" s="132"/>
      <c r="J373" s="132"/>
      <c r="K373" s="130"/>
      <c r="L373" s="130"/>
      <c r="M373" s="130"/>
      <c r="N373" s="519"/>
      <c r="O373" s="369"/>
      <c r="P373" s="370"/>
      <c r="Q373" s="196"/>
      <c r="R373" s="197"/>
      <c r="S373" s="198"/>
      <c r="T373" s="199"/>
      <c r="U373" s="200"/>
      <c r="V373" s="201"/>
      <c r="W373" s="202"/>
      <c r="X373" s="202"/>
      <c r="Y373" s="143"/>
      <c r="Z373" s="367"/>
      <c r="AA373" s="140"/>
      <c r="AB373" s="420"/>
      <c r="AC373" s="421"/>
      <c r="AD373" s="206"/>
      <c r="AE373" s="144"/>
      <c r="AF373" s="133"/>
      <c r="AG373" s="144"/>
      <c r="AH373" s="430"/>
      <c r="AI373" s="146"/>
      <c r="AJ373" s="144"/>
      <c r="AK373" s="147"/>
      <c r="AL373" s="114"/>
      <c r="AM373" s="211"/>
      <c r="AN373" s="132"/>
      <c r="AO373" s="132"/>
      <c r="AP373" s="149"/>
      <c r="AQ373" s="150"/>
      <c r="AR373" s="149"/>
      <c r="AS373" s="132"/>
      <c r="AT373" s="132"/>
      <c r="AU373" s="132"/>
      <c r="AV373" s="132"/>
      <c r="AW373" s="132"/>
      <c r="AX373" s="132"/>
      <c r="AY373" s="132"/>
      <c r="AZ373" s="132"/>
      <c r="BA373" s="132"/>
      <c r="BB373" s="132"/>
      <c r="BC373" s="132"/>
      <c r="BD373" s="132"/>
      <c r="BE373" s="132"/>
      <c r="BF373" s="132"/>
      <c r="BG373" s="132"/>
      <c r="BH373" s="132"/>
      <c r="BI373" s="132"/>
      <c r="BJ373" s="132"/>
      <c r="BK373" s="132"/>
      <c r="BL373" s="132"/>
      <c r="BM373" s="132"/>
      <c r="BN373" s="132"/>
      <c r="BO373" s="132"/>
      <c r="BP373" s="132"/>
    </row>
    <row r="374">
      <c r="A374" s="484" t="b">
        <v>0</v>
      </c>
      <c r="B374" s="94"/>
      <c r="C374" s="95"/>
      <c r="D374" s="96"/>
      <c r="E374" s="97"/>
      <c r="F374" s="98"/>
      <c r="G374" s="98"/>
      <c r="H374" s="98"/>
      <c r="I374" s="98"/>
      <c r="J374" s="98"/>
      <c r="K374" s="96"/>
      <c r="L374" s="96"/>
      <c r="M374" s="96"/>
      <c r="N374" s="518"/>
      <c r="O374" s="369"/>
      <c r="P374" s="370"/>
      <c r="Q374" s="196"/>
      <c r="R374" s="197"/>
      <c r="S374" s="198"/>
      <c r="T374" s="199"/>
      <c r="U374" s="200"/>
      <c r="V374" s="201"/>
      <c r="W374" s="202"/>
      <c r="X374" s="202"/>
      <c r="Y374" s="109"/>
      <c r="Z374" s="280"/>
      <c r="AA374" s="106"/>
      <c r="AB374" s="281"/>
      <c r="AC374" s="282"/>
      <c r="AD374" s="273"/>
      <c r="AE374" s="110"/>
      <c r="AF374" s="99"/>
      <c r="AG374" s="110"/>
      <c r="AH374" s="427"/>
      <c r="AI374" s="112"/>
      <c r="AJ374" s="110"/>
      <c r="AK374" s="113"/>
      <c r="AL374" s="114"/>
      <c r="AM374" s="278"/>
      <c r="AN374" s="98"/>
      <c r="AO374" s="98"/>
      <c r="AP374" s="116"/>
      <c r="AQ374" s="117"/>
      <c r="AR374" s="116"/>
      <c r="AS374" s="98"/>
      <c r="AT374" s="98"/>
      <c r="AU374" s="98"/>
      <c r="AV374" s="98"/>
      <c r="AW374" s="98"/>
      <c r="AX374" s="98"/>
      <c r="AY374" s="98"/>
      <c r="AZ374" s="98"/>
      <c r="BA374" s="98"/>
      <c r="BB374" s="98"/>
      <c r="BC374" s="98"/>
      <c r="BD374" s="98"/>
      <c r="BE374" s="98"/>
      <c r="BF374" s="98"/>
      <c r="BG374" s="98"/>
      <c r="BH374" s="98"/>
      <c r="BI374" s="98"/>
      <c r="BJ374" s="98"/>
      <c r="BK374" s="98"/>
      <c r="BL374" s="98"/>
      <c r="BM374" s="98"/>
      <c r="BN374" s="98"/>
      <c r="BO374" s="98"/>
      <c r="BP374" s="98"/>
    </row>
    <row r="375">
      <c r="A375" s="485" t="b">
        <v>0</v>
      </c>
      <c r="B375" s="128"/>
      <c r="C375" s="129"/>
      <c r="D375" s="130"/>
      <c r="E375" s="131"/>
      <c r="F375" s="132"/>
      <c r="G375" s="132"/>
      <c r="H375" s="132"/>
      <c r="I375" s="132"/>
      <c r="J375" s="132"/>
      <c r="K375" s="130"/>
      <c r="L375" s="130"/>
      <c r="M375" s="130"/>
      <c r="N375" s="519"/>
      <c r="O375" s="369"/>
      <c r="P375" s="370"/>
      <c r="Q375" s="196"/>
      <c r="R375" s="197"/>
      <c r="S375" s="198"/>
      <c r="T375" s="199"/>
      <c r="U375" s="200"/>
      <c r="V375" s="201"/>
      <c r="W375" s="202"/>
      <c r="X375" s="202"/>
      <c r="Y375" s="143"/>
      <c r="Z375" s="367"/>
      <c r="AA375" s="140"/>
      <c r="AB375" s="420"/>
      <c r="AC375" s="421"/>
      <c r="AD375" s="206"/>
      <c r="AE375" s="144"/>
      <c r="AF375" s="133"/>
      <c r="AG375" s="144"/>
      <c r="AH375" s="430"/>
      <c r="AI375" s="146"/>
      <c r="AJ375" s="144"/>
      <c r="AK375" s="147"/>
      <c r="AL375" s="114"/>
      <c r="AM375" s="211"/>
      <c r="AN375" s="132"/>
      <c r="AO375" s="132"/>
      <c r="AP375" s="149"/>
      <c r="AQ375" s="150"/>
      <c r="AR375" s="149"/>
      <c r="AS375" s="132"/>
      <c r="AT375" s="132"/>
      <c r="AU375" s="132"/>
      <c r="AV375" s="132"/>
      <c r="AW375" s="132"/>
      <c r="AX375" s="132"/>
      <c r="AY375" s="132"/>
      <c r="AZ375" s="132"/>
      <c r="BA375" s="132"/>
      <c r="BB375" s="132"/>
      <c r="BC375" s="132"/>
      <c r="BD375" s="132"/>
      <c r="BE375" s="132"/>
      <c r="BF375" s="132"/>
      <c r="BG375" s="132"/>
      <c r="BH375" s="132"/>
      <c r="BI375" s="132"/>
      <c r="BJ375" s="132"/>
      <c r="BK375" s="132"/>
      <c r="BL375" s="132"/>
      <c r="BM375" s="132"/>
      <c r="BN375" s="132"/>
      <c r="BO375" s="132"/>
      <c r="BP375" s="132"/>
    </row>
    <row r="376">
      <c r="A376" s="484" t="b">
        <v>0</v>
      </c>
      <c r="B376" s="94"/>
      <c r="C376" s="95"/>
      <c r="D376" s="96"/>
      <c r="E376" s="97"/>
      <c r="F376" s="98"/>
      <c r="G376" s="98"/>
      <c r="H376" s="98"/>
      <c r="I376" s="98"/>
      <c r="J376" s="98"/>
      <c r="K376" s="96"/>
      <c r="L376" s="96"/>
      <c r="M376" s="96"/>
      <c r="N376" s="518"/>
      <c r="O376" s="369"/>
      <c r="P376" s="370"/>
      <c r="Q376" s="196"/>
      <c r="R376" s="197"/>
      <c r="S376" s="198"/>
      <c r="T376" s="199"/>
      <c r="U376" s="200"/>
      <c r="V376" s="201"/>
      <c r="W376" s="202"/>
      <c r="X376" s="202"/>
      <c r="Y376" s="109"/>
      <c r="Z376" s="280"/>
      <c r="AA376" s="106"/>
      <c r="AB376" s="281"/>
      <c r="AC376" s="282"/>
      <c r="AD376" s="273"/>
      <c r="AE376" s="110"/>
      <c r="AF376" s="99"/>
      <c r="AG376" s="110"/>
      <c r="AH376" s="427"/>
      <c r="AI376" s="112"/>
      <c r="AJ376" s="110"/>
      <c r="AK376" s="113"/>
      <c r="AL376" s="114"/>
      <c r="AM376" s="278"/>
      <c r="AN376" s="98"/>
      <c r="AO376" s="98"/>
      <c r="AP376" s="116"/>
      <c r="AQ376" s="117"/>
      <c r="AR376" s="116"/>
      <c r="AS376" s="98"/>
      <c r="AT376" s="98"/>
      <c r="AU376" s="98"/>
      <c r="AV376" s="98"/>
      <c r="AW376" s="98"/>
      <c r="AX376" s="98"/>
      <c r="AY376" s="98"/>
      <c r="AZ376" s="98"/>
      <c r="BA376" s="98"/>
      <c r="BB376" s="98"/>
      <c r="BC376" s="98"/>
      <c r="BD376" s="98"/>
      <c r="BE376" s="98"/>
      <c r="BF376" s="98"/>
      <c r="BG376" s="98"/>
      <c r="BH376" s="98"/>
      <c r="BI376" s="98"/>
      <c r="BJ376" s="98"/>
      <c r="BK376" s="98"/>
      <c r="BL376" s="98"/>
      <c r="BM376" s="98"/>
      <c r="BN376" s="98"/>
      <c r="BO376" s="98"/>
      <c r="BP376" s="98"/>
    </row>
    <row r="377">
      <c r="A377" s="485" t="b">
        <v>0</v>
      </c>
      <c r="B377" s="128"/>
      <c r="C377" s="129"/>
      <c r="D377" s="130"/>
      <c r="E377" s="131"/>
      <c r="F377" s="132"/>
      <c r="G377" s="132"/>
      <c r="H377" s="132"/>
      <c r="I377" s="132"/>
      <c r="J377" s="132"/>
      <c r="K377" s="130"/>
      <c r="L377" s="130"/>
      <c r="M377" s="130"/>
      <c r="N377" s="519"/>
      <c r="O377" s="369"/>
      <c r="P377" s="370"/>
      <c r="Q377" s="196"/>
      <c r="R377" s="197"/>
      <c r="S377" s="198"/>
      <c r="T377" s="199"/>
      <c r="U377" s="200"/>
      <c r="V377" s="201"/>
      <c r="W377" s="202"/>
      <c r="X377" s="202"/>
      <c r="Y377" s="143"/>
      <c r="Z377" s="367"/>
      <c r="AA377" s="140"/>
      <c r="AB377" s="420"/>
      <c r="AC377" s="421"/>
      <c r="AD377" s="206"/>
      <c r="AE377" s="144"/>
      <c r="AF377" s="133"/>
      <c r="AG377" s="144"/>
      <c r="AH377" s="430"/>
      <c r="AI377" s="146"/>
      <c r="AJ377" s="144"/>
      <c r="AK377" s="147"/>
      <c r="AL377" s="114"/>
      <c r="AM377" s="211"/>
      <c r="AN377" s="132"/>
      <c r="AO377" s="132"/>
      <c r="AP377" s="149"/>
      <c r="AQ377" s="150"/>
      <c r="AR377" s="149"/>
      <c r="AS377" s="132"/>
      <c r="AT377" s="132"/>
      <c r="AU377" s="132"/>
      <c r="AV377" s="132"/>
      <c r="AW377" s="132"/>
      <c r="AX377" s="132"/>
      <c r="AY377" s="132"/>
      <c r="AZ377" s="132"/>
      <c r="BA377" s="132"/>
      <c r="BB377" s="132"/>
      <c r="BC377" s="132"/>
      <c r="BD377" s="132"/>
      <c r="BE377" s="132"/>
      <c r="BF377" s="132"/>
      <c r="BG377" s="132"/>
      <c r="BH377" s="132"/>
      <c r="BI377" s="132"/>
      <c r="BJ377" s="132"/>
      <c r="BK377" s="132"/>
      <c r="BL377" s="132"/>
      <c r="BM377" s="132"/>
      <c r="BN377" s="132"/>
      <c r="BO377" s="132"/>
      <c r="BP377" s="132"/>
    </row>
    <row r="378">
      <c r="A378" s="484" t="b">
        <v>0</v>
      </c>
      <c r="B378" s="94"/>
      <c r="C378" s="95"/>
      <c r="D378" s="96"/>
      <c r="E378" s="97"/>
      <c r="F378" s="98"/>
      <c r="G378" s="98"/>
      <c r="H378" s="98"/>
      <c r="I378" s="98"/>
      <c r="J378" s="98"/>
      <c r="K378" s="96"/>
      <c r="L378" s="96"/>
      <c r="M378" s="96"/>
      <c r="N378" s="518"/>
      <c r="O378" s="369"/>
      <c r="P378" s="370"/>
      <c r="Q378" s="196"/>
      <c r="R378" s="197"/>
      <c r="S378" s="198"/>
      <c r="T378" s="199"/>
      <c r="U378" s="200"/>
      <c r="V378" s="201"/>
      <c r="W378" s="202"/>
      <c r="X378" s="202"/>
      <c r="Y378" s="109"/>
      <c r="Z378" s="280"/>
      <c r="AA378" s="106"/>
      <c r="AB378" s="281"/>
      <c r="AC378" s="282"/>
      <c r="AD378" s="273"/>
      <c r="AE378" s="110"/>
      <c r="AF378" s="99"/>
      <c r="AG378" s="110"/>
      <c r="AH378" s="427"/>
      <c r="AI378" s="112"/>
      <c r="AJ378" s="110"/>
      <c r="AK378" s="113"/>
      <c r="AL378" s="114"/>
      <c r="AM378" s="278"/>
      <c r="AN378" s="98"/>
      <c r="AO378" s="98"/>
      <c r="AP378" s="116"/>
      <c r="AQ378" s="117"/>
      <c r="AR378" s="116"/>
      <c r="AS378" s="98"/>
      <c r="AT378" s="98"/>
      <c r="AU378" s="98"/>
      <c r="AV378" s="98"/>
      <c r="AW378" s="98"/>
      <c r="AX378" s="98"/>
      <c r="AY378" s="98"/>
      <c r="AZ378" s="98"/>
      <c r="BA378" s="98"/>
      <c r="BB378" s="98"/>
      <c r="BC378" s="98"/>
      <c r="BD378" s="98"/>
      <c r="BE378" s="98"/>
      <c r="BF378" s="98"/>
      <c r="BG378" s="98"/>
      <c r="BH378" s="98"/>
      <c r="BI378" s="98"/>
      <c r="BJ378" s="98"/>
      <c r="BK378" s="98"/>
      <c r="BL378" s="98"/>
      <c r="BM378" s="98"/>
      <c r="BN378" s="98"/>
      <c r="BO378" s="98"/>
      <c r="BP378" s="98"/>
    </row>
    <row r="379">
      <c r="A379" s="485" t="b">
        <v>0</v>
      </c>
      <c r="B379" s="128"/>
      <c r="C379" s="129"/>
      <c r="D379" s="130"/>
      <c r="E379" s="131"/>
      <c r="F379" s="132"/>
      <c r="G379" s="132"/>
      <c r="H379" s="132"/>
      <c r="I379" s="132"/>
      <c r="J379" s="132"/>
      <c r="K379" s="130"/>
      <c r="L379" s="130"/>
      <c r="M379" s="130"/>
      <c r="N379" s="519"/>
      <c r="O379" s="369"/>
      <c r="P379" s="370"/>
      <c r="Q379" s="196"/>
      <c r="R379" s="197"/>
      <c r="S379" s="198"/>
      <c r="T379" s="199"/>
      <c r="U379" s="200"/>
      <c r="V379" s="201"/>
      <c r="W379" s="202"/>
      <c r="X379" s="202"/>
      <c r="Y379" s="143"/>
      <c r="Z379" s="367"/>
      <c r="AA379" s="140"/>
      <c r="AB379" s="420"/>
      <c r="AC379" s="421"/>
      <c r="AD379" s="206"/>
      <c r="AE379" s="144"/>
      <c r="AF379" s="133"/>
      <c r="AG379" s="144"/>
      <c r="AH379" s="430"/>
      <c r="AI379" s="146"/>
      <c r="AJ379" s="144"/>
      <c r="AK379" s="147"/>
      <c r="AL379" s="114"/>
      <c r="AM379" s="211"/>
      <c r="AN379" s="132"/>
      <c r="AO379" s="132"/>
      <c r="AP379" s="149"/>
      <c r="AQ379" s="150"/>
      <c r="AR379" s="149"/>
      <c r="AS379" s="132"/>
      <c r="AT379" s="132"/>
      <c r="AU379" s="132"/>
      <c r="AV379" s="132"/>
      <c r="AW379" s="132"/>
      <c r="AX379" s="132"/>
      <c r="AY379" s="132"/>
      <c r="AZ379" s="132"/>
      <c r="BA379" s="132"/>
      <c r="BB379" s="132"/>
      <c r="BC379" s="132"/>
      <c r="BD379" s="132"/>
      <c r="BE379" s="132"/>
      <c r="BF379" s="132"/>
      <c r="BG379" s="132"/>
      <c r="BH379" s="132"/>
      <c r="BI379" s="132"/>
      <c r="BJ379" s="132"/>
      <c r="BK379" s="132"/>
      <c r="BL379" s="132"/>
      <c r="BM379" s="132"/>
      <c r="BN379" s="132"/>
      <c r="BO379" s="132"/>
      <c r="BP379" s="132"/>
    </row>
    <row r="380">
      <c r="A380" s="484" t="b">
        <v>0</v>
      </c>
      <c r="B380" s="94"/>
      <c r="C380" s="95"/>
      <c r="D380" s="96"/>
      <c r="E380" s="97"/>
      <c r="F380" s="98"/>
      <c r="G380" s="98"/>
      <c r="H380" s="98"/>
      <c r="I380" s="98"/>
      <c r="J380" s="98"/>
      <c r="K380" s="96"/>
      <c r="L380" s="96"/>
      <c r="M380" s="96"/>
      <c r="N380" s="518"/>
      <c r="O380" s="369"/>
      <c r="P380" s="370"/>
      <c r="Q380" s="196"/>
      <c r="R380" s="197"/>
      <c r="S380" s="198"/>
      <c r="T380" s="199"/>
      <c r="U380" s="200"/>
      <c r="V380" s="201"/>
      <c r="W380" s="202"/>
      <c r="X380" s="202"/>
      <c r="Y380" s="109"/>
      <c r="Z380" s="280"/>
      <c r="AA380" s="106"/>
      <c r="AB380" s="281"/>
      <c r="AC380" s="282"/>
      <c r="AD380" s="273"/>
      <c r="AE380" s="110"/>
      <c r="AF380" s="99"/>
      <c r="AG380" s="110"/>
      <c r="AH380" s="427"/>
      <c r="AI380" s="112"/>
      <c r="AJ380" s="110"/>
      <c r="AK380" s="113"/>
      <c r="AL380" s="114"/>
      <c r="AM380" s="278"/>
      <c r="AN380" s="98"/>
      <c r="AO380" s="98"/>
      <c r="AP380" s="116"/>
      <c r="AQ380" s="117"/>
      <c r="AR380" s="116"/>
      <c r="AS380" s="98"/>
      <c r="AT380" s="98"/>
      <c r="AU380" s="98"/>
      <c r="AV380" s="98"/>
      <c r="AW380" s="98"/>
      <c r="AX380" s="98"/>
      <c r="AY380" s="98"/>
      <c r="AZ380" s="98"/>
      <c r="BA380" s="98"/>
      <c r="BB380" s="98"/>
      <c r="BC380" s="98"/>
      <c r="BD380" s="98"/>
      <c r="BE380" s="98"/>
      <c r="BF380" s="98"/>
      <c r="BG380" s="98"/>
      <c r="BH380" s="98"/>
      <c r="BI380" s="98"/>
      <c r="BJ380" s="98"/>
      <c r="BK380" s="98"/>
      <c r="BL380" s="98"/>
      <c r="BM380" s="98"/>
      <c r="BN380" s="98"/>
      <c r="BO380" s="98"/>
      <c r="BP380" s="98"/>
    </row>
    <row r="381">
      <c r="A381" s="485" t="b">
        <v>0</v>
      </c>
      <c r="B381" s="128"/>
      <c r="C381" s="129"/>
      <c r="D381" s="130"/>
      <c r="E381" s="131"/>
      <c r="F381" s="132"/>
      <c r="G381" s="132"/>
      <c r="H381" s="132"/>
      <c r="I381" s="132"/>
      <c r="J381" s="132"/>
      <c r="K381" s="130"/>
      <c r="L381" s="130"/>
      <c r="M381" s="130"/>
      <c r="N381" s="519"/>
      <c r="O381" s="369"/>
      <c r="P381" s="370"/>
      <c r="Q381" s="196"/>
      <c r="R381" s="197"/>
      <c r="S381" s="198"/>
      <c r="T381" s="199"/>
      <c r="U381" s="200"/>
      <c r="V381" s="201"/>
      <c r="W381" s="202"/>
      <c r="X381" s="202"/>
      <c r="Y381" s="143"/>
      <c r="Z381" s="367"/>
      <c r="AA381" s="140"/>
      <c r="AB381" s="420"/>
      <c r="AC381" s="421"/>
      <c r="AD381" s="206"/>
      <c r="AE381" s="144"/>
      <c r="AF381" s="133"/>
      <c r="AG381" s="144"/>
      <c r="AH381" s="430"/>
      <c r="AI381" s="146"/>
      <c r="AJ381" s="144"/>
      <c r="AK381" s="147"/>
      <c r="AL381" s="114"/>
      <c r="AM381" s="211"/>
      <c r="AN381" s="132"/>
      <c r="AO381" s="132"/>
      <c r="AP381" s="149"/>
      <c r="AQ381" s="150"/>
      <c r="AR381" s="149"/>
      <c r="AS381" s="132"/>
      <c r="AT381" s="132"/>
      <c r="AU381" s="132"/>
      <c r="AV381" s="132"/>
      <c r="AW381" s="132"/>
      <c r="AX381" s="132"/>
      <c r="AY381" s="132"/>
      <c r="AZ381" s="132"/>
      <c r="BA381" s="132"/>
      <c r="BB381" s="132"/>
      <c r="BC381" s="132"/>
      <c r="BD381" s="132"/>
      <c r="BE381" s="132"/>
      <c r="BF381" s="132"/>
      <c r="BG381" s="132"/>
      <c r="BH381" s="132"/>
      <c r="BI381" s="132"/>
      <c r="BJ381" s="132"/>
      <c r="BK381" s="132"/>
      <c r="BL381" s="132"/>
      <c r="BM381" s="132"/>
      <c r="BN381" s="132"/>
      <c r="BO381" s="132"/>
      <c r="BP381" s="132"/>
    </row>
    <row r="382">
      <c r="A382" s="484" t="b">
        <v>0</v>
      </c>
      <c r="B382" s="94"/>
      <c r="C382" s="95"/>
      <c r="D382" s="96"/>
      <c r="E382" s="97"/>
      <c r="F382" s="98"/>
      <c r="G382" s="98"/>
      <c r="H382" s="98"/>
      <c r="I382" s="98"/>
      <c r="J382" s="98"/>
      <c r="K382" s="96"/>
      <c r="L382" s="96"/>
      <c r="M382" s="96"/>
      <c r="N382" s="518"/>
      <c r="O382" s="369"/>
      <c r="P382" s="370"/>
      <c r="Q382" s="196"/>
      <c r="R382" s="197"/>
      <c r="S382" s="198"/>
      <c r="T382" s="199"/>
      <c r="U382" s="200"/>
      <c r="V382" s="201"/>
      <c r="W382" s="202"/>
      <c r="X382" s="202"/>
      <c r="Y382" s="109"/>
      <c r="Z382" s="280"/>
      <c r="AA382" s="106"/>
      <c r="AB382" s="281"/>
      <c r="AC382" s="282"/>
      <c r="AD382" s="273"/>
      <c r="AE382" s="110"/>
      <c r="AF382" s="99"/>
      <c r="AG382" s="110"/>
      <c r="AH382" s="427"/>
      <c r="AI382" s="112"/>
      <c r="AJ382" s="110"/>
      <c r="AK382" s="113"/>
      <c r="AL382" s="114"/>
      <c r="AM382" s="278"/>
      <c r="AN382" s="98"/>
      <c r="AO382" s="98"/>
      <c r="AP382" s="116"/>
      <c r="AQ382" s="117"/>
      <c r="AR382" s="116"/>
      <c r="AS382" s="98"/>
      <c r="AT382" s="98"/>
      <c r="AU382" s="98"/>
      <c r="AV382" s="98"/>
      <c r="AW382" s="98"/>
      <c r="AX382" s="98"/>
      <c r="AY382" s="98"/>
      <c r="AZ382" s="98"/>
      <c r="BA382" s="98"/>
      <c r="BB382" s="98"/>
      <c r="BC382" s="98"/>
      <c r="BD382" s="98"/>
      <c r="BE382" s="98"/>
      <c r="BF382" s="98"/>
      <c r="BG382" s="98"/>
      <c r="BH382" s="98"/>
      <c r="BI382" s="98"/>
      <c r="BJ382" s="98"/>
      <c r="BK382" s="98"/>
      <c r="BL382" s="98"/>
      <c r="BM382" s="98"/>
      <c r="BN382" s="98"/>
      <c r="BO382" s="98"/>
      <c r="BP382" s="98"/>
    </row>
    <row r="383">
      <c r="A383" s="485" t="b">
        <v>0</v>
      </c>
      <c r="B383" s="128"/>
      <c r="C383" s="129"/>
      <c r="D383" s="130"/>
      <c r="E383" s="131"/>
      <c r="F383" s="132"/>
      <c r="G383" s="132"/>
      <c r="H383" s="132"/>
      <c r="I383" s="132"/>
      <c r="J383" s="132"/>
      <c r="K383" s="130"/>
      <c r="L383" s="130"/>
      <c r="M383" s="130"/>
      <c r="N383" s="519"/>
      <c r="O383" s="369"/>
      <c r="P383" s="370"/>
      <c r="Q383" s="196"/>
      <c r="R383" s="197"/>
      <c r="S383" s="198"/>
      <c r="T383" s="199"/>
      <c r="U383" s="200"/>
      <c r="V383" s="201"/>
      <c r="W383" s="202"/>
      <c r="X383" s="202"/>
      <c r="Y383" s="143"/>
      <c r="Z383" s="367"/>
      <c r="AA383" s="140"/>
      <c r="AB383" s="420"/>
      <c r="AC383" s="421"/>
      <c r="AD383" s="206"/>
      <c r="AE383" s="144"/>
      <c r="AF383" s="133"/>
      <c r="AG383" s="144"/>
      <c r="AH383" s="430"/>
      <c r="AI383" s="146"/>
      <c r="AJ383" s="144"/>
      <c r="AK383" s="147"/>
      <c r="AL383" s="114"/>
      <c r="AM383" s="211"/>
      <c r="AN383" s="132"/>
      <c r="AO383" s="132"/>
      <c r="AP383" s="149"/>
      <c r="AQ383" s="150"/>
      <c r="AR383" s="149"/>
      <c r="AS383" s="132"/>
      <c r="AT383" s="132"/>
      <c r="AU383" s="132"/>
      <c r="AV383" s="132"/>
      <c r="AW383" s="132"/>
      <c r="AX383" s="132"/>
      <c r="AY383" s="132"/>
      <c r="AZ383" s="132"/>
      <c r="BA383" s="132"/>
      <c r="BB383" s="132"/>
      <c r="BC383" s="132"/>
      <c r="BD383" s="132"/>
      <c r="BE383" s="132"/>
      <c r="BF383" s="132"/>
      <c r="BG383" s="132"/>
      <c r="BH383" s="132"/>
      <c r="BI383" s="132"/>
      <c r="BJ383" s="132"/>
      <c r="BK383" s="132"/>
      <c r="BL383" s="132"/>
      <c r="BM383" s="132"/>
      <c r="BN383" s="132"/>
      <c r="BO383" s="132"/>
      <c r="BP383" s="132"/>
    </row>
    <row r="384">
      <c r="A384" s="484" t="b">
        <v>0</v>
      </c>
      <c r="B384" s="94"/>
      <c r="C384" s="95"/>
      <c r="D384" s="96"/>
      <c r="E384" s="97"/>
      <c r="F384" s="98"/>
      <c r="G384" s="98"/>
      <c r="H384" s="98"/>
      <c r="I384" s="98"/>
      <c r="J384" s="98"/>
      <c r="K384" s="96"/>
      <c r="L384" s="96"/>
      <c r="M384" s="96"/>
      <c r="N384" s="518"/>
      <c r="O384" s="369"/>
      <c r="P384" s="370"/>
      <c r="Q384" s="196"/>
      <c r="R384" s="197"/>
      <c r="S384" s="198"/>
      <c r="T384" s="199"/>
      <c r="U384" s="200"/>
      <c r="V384" s="201"/>
      <c r="W384" s="202"/>
      <c r="X384" s="202"/>
      <c r="Y384" s="109"/>
      <c r="Z384" s="280"/>
      <c r="AA384" s="106"/>
      <c r="AB384" s="281"/>
      <c r="AC384" s="282"/>
      <c r="AD384" s="273"/>
      <c r="AE384" s="110"/>
      <c r="AF384" s="99"/>
      <c r="AG384" s="110"/>
      <c r="AH384" s="427"/>
      <c r="AI384" s="112"/>
      <c r="AJ384" s="110"/>
      <c r="AK384" s="113"/>
      <c r="AL384" s="114"/>
      <c r="AM384" s="278"/>
      <c r="AN384" s="98"/>
      <c r="AO384" s="98"/>
      <c r="AP384" s="116"/>
      <c r="AQ384" s="117"/>
      <c r="AR384" s="116"/>
      <c r="AS384" s="98"/>
      <c r="AT384" s="98"/>
      <c r="AU384" s="98"/>
      <c r="AV384" s="98"/>
      <c r="AW384" s="98"/>
      <c r="AX384" s="98"/>
      <c r="AY384" s="98"/>
      <c r="AZ384" s="98"/>
      <c r="BA384" s="98"/>
      <c r="BB384" s="98"/>
      <c r="BC384" s="98"/>
      <c r="BD384" s="98"/>
      <c r="BE384" s="98"/>
      <c r="BF384" s="98"/>
      <c r="BG384" s="98"/>
      <c r="BH384" s="98"/>
      <c r="BI384" s="98"/>
      <c r="BJ384" s="98"/>
      <c r="BK384" s="98"/>
      <c r="BL384" s="98"/>
      <c r="BM384" s="98"/>
      <c r="BN384" s="98"/>
      <c r="BO384" s="98"/>
      <c r="BP384" s="98"/>
    </row>
    <row r="385">
      <c r="A385" s="485" t="b">
        <v>0</v>
      </c>
      <c r="B385" s="128"/>
      <c r="C385" s="129"/>
      <c r="D385" s="130"/>
      <c r="E385" s="131"/>
      <c r="F385" s="132"/>
      <c r="G385" s="132"/>
      <c r="H385" s="132"/>
      <c r="I385" s="132"/>
      <c r="J385" s="132"/>
      <c r="K385" s="130"/>
      <c r="L385" s="130"/>
      <c r="M385" s="130"/>
      <c r="N385" s="519"/>
      <c r="O385" s="369"/>
      <c r="P385" s="370"/>
      <c r="Q385" s="196"/>
      <c r="R385" s="197"/>
      <c r="S385" s="198"/>
      <c r="T385" s="199"/>
      <c r="U385" s="200"/>
      <c r="V385" s="201"/>
      <c r="W385" s="202"/>
      <c r="X385" s="202"/>
      <c r="Y385" s="143"/>
      <c r="Z385" s="367"/>
      <c r="AA385" s="140"/>
      <c r="AB385" s="420"/>
      <c r="AC385" s="421"/>
      <c r="AD385" s="206"/>
      <c r="AE385" s="144"/>
      <c r="AF385" s="133"/>
      <c r="AG385" s="144"/>
      <c r="AH385" s="430"/>
      <c r="AI385" s="146"/>
      <c r="AJ385" s="144"/>
      <c r="AK385" s="147"/>
      <c r="AL385" s="114"/>
      <c r="AM385" s="211"/>
      <c r="AN385" s="132"/>
      <c r="AO385" s="132"/>
      <c r="AP385" s="149"/>
      <c r="AQ385" s="150"/>
      <c r="AR385" s="149"/>
      <c r="AS385" s="132"/>
      <c r="AT385" s="132"/>
      <c r="AU385" s="132"/>
      <c r="AV385" s="132"/>
      <c r="AW385" s="132"/>
      <c r="AX385" s="132"/>
      <c r="AY385" s="132"/>
      <c r="AZ385" s="132"/>
      <c r="BA385" s="132"/>
      <c r="BB385" s="132"/>
      <c r="BC385" s="132"/>
      <c r="BD385" s="132"/>
      <c r="BE385" s="132"/>
      <c r="BF385" s="132"/>
      <c r="BG385" s="132"/>
      <c r="BH385" s="132"/>
      <c r="BI385" s="132"/>
      <c r="BJ385" s="132"/>
      <c r="BK385" s="132"/>
      <c r="BL385" s="132"/>
      <c r="BM385" s="132"/>
      <c r="BN385" s="132"/>
      <c r="BO385" s="132"/>
      <c r="BP385" s="132"/>
    </row>
    <row r="386">
      <c r="A386" s="484" t="b">
        <v>0</v>
      </c>
      <c r="B386" s="94"/>
      <c r="C386" s="95"/>
      <c r="D386" s="96"/>
      <c r="E386" s="97"/>
      <c r="F386" s="98"/>
      <c r="G386" s="98"/>
      <c r="H386" s="98"/>
      <c r="I386" s="98"/>
      <c r="J386" s="98"/>
      <c r="K386" s="96"/>
      <c r="L386" s="96"/>
      <c r="M386" s="96"/>
      <c r="N386" s="518"/>
      <c r="O386" s="369"/>
      <c r="P386" s="370"/>
      <c r="Q386" s="196"/>
      <c r="R386" s="197"/>
      <c r="S386" s="198"/>
      <c r="T386" s="199"/>
      <c r="U386" s="200"/>
      <c r="V386" s="201"/>
      <c r="W386" s="202"/>
      <c r="X386" s="202"/>
      <c r="Y386" s="109"/>
      <c r="Z386" s="280"/>
      <c r="AA386" s="106"/>
      <c r="AB386" s="281"/>
      <c r="AC386" s="282"/>
      <c r="AD386" s="273"/>
      <c r="AE386" s="110"/>
      <c r="AF386" s="99"/>
      <c r="AG386" s="110"/>
      <c r="AH386" s="427"/>
      <c r="AI386" s="112"/>
      <c r="AJ386" s="110"/>
      <c r="AK386" s="113"/>
      <c r="AL386" s="114"/>
      <c r="AM386" s="278"/>
      <c r="AN386" s="98"/>
      <c r="AO386" s="98"/>
      <c r="AP386" s="116"/>
      <c r="AQ386" s="117"/>
      <c r="AR386" s="116"/>
      <c r="AS386" s="98"/>
      <c r="AT386" s="98"/>
      <c r="AU386" s="98"/>
      <c r="AV386" s="98"/>
      <c r="AW386" s="98"/>
      <c r="AX386" s="98"/>
      <c r="AY386" s="98"/>
      <c r="AZ386" s="98"/>
      <c r="BA386" s="98"/>
      <c r="BB386" s="98"/>
      <c r="BC386" s="98"/>
      <c r="BD386" s="98"/>
      <c r="BE386" s="98"/>
      <c r="BF386" s="98"/>
      <c r="BG386" s="98"/>
      <c r="BH386" s="98"/>
      <c r="BI386" s="98"/>
      <c r="BJ386" s="98"/>
      <c r="BK386" s="98"/>
      <c r="BL386" s="98"/>
      <c r="BM386" s="98"/>
      <c r="BN386" s="98"/>
      <c r="BO386" s="98"/>
      <c r="BP386" s="98"/>
    </row>
    <row r="387">
      <c r="A387" s="485" t="b">
        <v>0</v>
      </c>
      <c r="B387" s="128"/>
      <c r="C387" s="129"/>
      <c r="D387" s="130"/>
      <c r="E387" s="131"/>
      <c r="F387" s="132"/>
      <c r="G387" s="132"/>
      <c r="H387" s="132"/>
      <c r="I387" s="132"/>
      <c r="J387" s="132"/>
      <c r="K387" s="130"/>
      <c r="L387" s="130"/>
      <c r="M387" s="130"/>
      <c r="N387" s="519"/>
      <c r="O387" s="369"/>
      <c r="P387" s="370"/>
      <c r="Q387" s="196"/>
      <c r="R387" s="197"/>
      <c r="S387" s="198"/>
      <c r="T387" s="199"/>
      <c r="U387" s="200"/>
      <c r="V387" s="201"/>
      <c r="W387" s="202"/>
      <c r="X387" s="202"/>
      <c r="Y387" s="143"/>
      <c r="Z387" s="367"/>
      <c r="AA387" s="140"/>
      <c r="AB387" s="420"/>
      <c r="AC387" s="421"/>
      <c r="AD387" s="206"/>
      <c r="AE387" s="144"/>
      <c r="AF387" s="133"/>
      <c r="AG387" s="144"/>
      <c r="AH387" s="430"/>
      <c r="AI387" s="146"/>
      <c r="AJ387" s="144"/>
      <c r="AK387" s="147"/>
      <c r="AL387" s="114"/>
      <c r="AM387" s="211"/>
      <c r="AN387" s="132"/>
      <c r="AO387" s="132"/>
      <c r="AP387" s="149"/>
      <c r="AQ387" s="150"/>
      <c r="AR387" s="149"/>
      <c r="AS387" s="132"/>
      <c r="AT387" s="132"/>
      <c r="AU387" s="132"/>
      <c r="AV387" s="132"/>
      <c r="AW387" s="132"/>
      <c r="AX387" s="132"/>
      <c r="AY387" s="132"/>
      <c r="AZ387" s="132"/>
      <c r="BA387" s="132"/>
      <c r="BB387" s="132"/>
      <c r="BC387" s="132"/>
      <c r="BD387" s="132"/>
      <c r="BE387" s="132"/>
      <c r="BF387" s="132"/>
      <c r="BG387" s="132"/>
      <c r="BH387" s="132"/>
      <c r="BI387" s="132"/>
      <c r="BJ387" s="132"/>
      <c r="BK387" s="132"/>
      <c r="BL387" s="132"/>
      <c r="BM387" s="132"/>
      <c r="BN387" s="132"/>
      <c r="BO387" s="132"/>
      <c r="BP387" s="132"/>
    </row>
    <row r="388">
      <c r="A388" s="484" t="b">
        <v>0</v>
      </c>
      <c r="B388" s="94"/>
      <c r="C388" s="95"/>
      <c r="D388" s="96"/>
      <c r="E388" s="97"/>
      <c r="F388" s="98"/>
      <c r="G388" s="98"/>
      <c r="H388" s="98"/>
      <c r="I388" s="98"/>
      <c r="J388" s="98"/>
      <c r="K388" s="96"/>
      <c r="L388" s="96"/>
      <c r="M388" s="96"/>
      <c r="N388" s="518"/>
      <c r="O388" s="369"/>
      <c r="P388" s="370"/>
      <c r="Q388" s="196"/>
      <c r="R388" s="197"/>
      <c r="S388" s="198"/>
      <c r="T388" s="199"/>
      <c r="U388" s="200"/>
      <c r="V388" s="201"/>
      <c r="W388" s="202"/>
      <c r="X388" s="202"/>
      <c r="Y388" s="109"/>
      <c r="Z388" s="280"/>
      <c r="AA388" s="106"/>
      <c r="AB388" s="281"/>
      <c r="AC388" s="282"/>
      <c r="AD388" s="273"/>
      <c r="AE388" s="110"/>
      <c r="AF388" s="99"/>
      <c r="AG388" s="110"/>
      <c r="AH388" s="427"/>
      <c r="AI388" s="112"/>
      <c r="AJ388" s="110"/>
      <c r="AK388" s="113"/>
      <c r="AL388" s="114"/>
      <c r="AM388" s="278"/>
      <c r="AN388" s="98"/>
      <c r="AO388" s="98"/>
      <c r="AP388" s="116"/>
      <c r="AQ388" s="117"/>
      <c r="AR388" s="116"/>
      <c r="AS388" s="98"/>
      <c r="AT388" s="98"/>
      <c r="AU388" s="98"/>
      <c r="AV388" s="98"/>
      <c r="AW388" s="98"/>
      <c r="AX388" s="98"/>
      <c r="AY388" s="98"/>
      <c r="AZ388" s="98"/>
      <c r="BA388" s="98"/>
      <c r="BB388" s="98"/>
      <c r="BC388" s="98"/>
      <c r="BD388" s="98"/>
      <c r="BE388" s="98"/>
      <c r="BF388" s="98"/>
      <c r="BG388" s="98"/>
      <c r="BH388" s="98"/>
      <c r="BI388" s="98"/>
      <c r="BJ388" s="98"/>
      <c r="BK388" s="98"/>
      <c r="BL388" s="98"/>
      <c r="BM388" s="98"/>
      <c r="BN388" s="98"/>
      <c r="BO388" s="98"/>
      <c r="BP388" s="98"/>
    </row>
    <row r="389">
      <c r="A389" s="485" t="b">
        <v>0</v>
      </c>
      <c r="B389" s="128"/>
      <c r="C389" s="129"/>
      <c r="D389" s="130"/>
      <c r="E389" s="131"/>
      <c r="F389" s="132"/>
      <c r="G389" s="132"/>
      <c r="H389" s="132"/>
      <c r="I389" s="132"/>
      <c r="J389" s="132"/>
      <c r="K389" s="130"/>
      <c r="L389" s="130"/>
      <c r="M389" s="130"/>
      <c r="N389" s="519"/>
      <c r="O389" s="369"/>
      <c r="P389" s="370"/>
      <c r="Q389" s="196"/>
      <c r="R389" s="197"/>
      <c r="S389" s="198"/>
      <c r="T389" s="199"/>
      <c r="U389" s="200"/>
      <c r="V389" s="201"/>
      <c r="W389" s="202"/>
      <c r="X389" s="202"/>
      <c r="Y389" s="143"/>
      <c r="Z389" s="367"/>
      <c r="AA389" s="140"/>
      <c r="AB389" s="420"/>
      <c r="AC389" s="421"/>
      <c r="AD389" s="206"/>
      <c r="AE389" s="144"/>
      <c r="AF389" s="133"/>
      <c r="AG389" s="144"/>
      <c r="AH389" s="430"/>
      <c r="AI389" s="146"/>
      <c r="AJ389" s="144"/>
      <c r="AK389" s="147"/>
      <c r="AL389" s="114"/>
      <c r="AM389" s="211"/>
      <c r="AN389" s="132"/>
      <c r="AO389" s="132"/>
      <c r="AP389" s="149"/>
      <c r="AQ389" s="150"/>
      <c r="AR389" s="149"/>
      <c r="AS389" s="132"/>
      <c r="AT389" s="132"/>
      <c r="AU389" s="132"/>
      <c r="AV389" s="132"/>
      <c r="AW389" s="132"/>
      <c r="AX389" s="132"/>
      <c r="AY389" s="132"/>
      <c r="AZ389" s="132"/>
      <c r="BA389" s="132"/>
      <c r="BB389" s="132"/>
      <c r="BC389" s="132"/>
      <c r="BD389" s="132"/>
      <c r="BE389" s="132"/>
      <c r="BF389" s="132"/>
      <c r="BG389" s="132"/>
      <c r="BH389" s="132"/>
      <c r="BI389" s="132"/>
      <c r="BJ389" s="132"/>
      <c r="BK389" s="132"/>
      <c r="BL389" s="132"/>
      <c r="BM389" s="132"/>
      <c r="BN389" s="132"/>
      <c r="BO389" s="132"/>
      <c r="BP389" s="132"/>
    </row>
    <row r="390">
      <c r="A390" s="484" t="b">
        <v>0</v>
      </c>
      <c r="B390" s="94"/>
      <c r="C390" s="95"/>
      <c r="D390" s="96"/>
      <c r="E390" s="97"/>
      <c r="F390" s="98"/>
      <c r="G390" s="98"/>
      <c r="H390" s="98"/>
      <c r="I390" s="98"/>
      <c r="J390" s="98"/>
      <c r="K390" s="96"/>
      <c r="L390" s="96"/>
      <c r="M390" s="96"/>
      <c r="N390" s="518"/>
      <c r="O390" s="369"/>
      <c r="P390" s="370"/>
      <c r="Q390" s="196"/>
      <c r="R390" s="197"/>
      <c r="S390" s="198"/>
      <c r="T390" s="199"/>
      <c r="U390" s="200"/>
      <c r="V390" s="201"/>
      <c r="W390" s="202"/>
      <c r="X390" s="202"/>
      <c r="Y390" s="109"/>
      <c r="Z390" s="280"/>
      <c r="AA390" s="106"/>
      <c r="AB390" s="281"/>
      <c r="AC390" s="282"/>
      <c r="AD390" s="273"/>
      <c r="AE390" s="110"/>
      <c r="AF390" s="99"/>
      <c r="AG390" s="110"/>
      <c r="AH390" s="427"/>
      <c r="AI390" s="112"/>
      <c r="AJ390" s="110"/>
      <c r="AK390" s="113"/>
      <c r="AL390" s="114"/>
      <c r="AM390" s="278"/>
      <c r="AN390" s="98"/>
      <c r="AO390" s="98"/>
      <c r="AP390" s="116"/>
      <c r="AQ390" s="117"/>
      <c r="AR390" s="116"/>
      <c r="AS390" s="98"/>
      <c r="AT390" s="98"/>
      <c r="AU390" s="98"/>
      <c r="AV390" s="98"/>
      <c r="AW390" s="98"/>
      <c r="AX390" s="98"/>
      <c r="AY390" s="98"/>
      <c r="AZ390" s="98"/>
      <c r="BA390" s="98"/>
      <c r="BB390" s="98"/>
      <c r="BC390" s="98"/>
      <c r="BD390" s="98"/>
      <c r="BE390" s="98"/>
      <c r="BF390" s="98"/>
      <c r="BG390" s="98"/>
      <c r="BH390" s="98"/>
      <c r="BI390" s="98"/>
      <c r="BJ390" s="98"/>
      <c r="BK390" s="98"/>
      <c r="BL390" s="98"/>
      <c r="BM390" s="98"/>
      <c r="BN390" s="98"/>
      <c r="BO390" s="98"/>
      <c r="BP390" s="98"/>
    </row>
    <row r="391">
      <c r="A391" s="485" t="b">
        <v>0</v>
      </c>
      <c r="B391" s="128"/>
      <c r="C391" s="129"/>
      <c r="D391" s="130"/>
      <c r="E391" s="131"/>
      <c r="F391" s="132"/>
      <c r="G391" s="132"/>
      <c r="H391" s="132"/>
      <c r="I391" s="132"/>
      <c r="J391" s="132"/>
      <c r="K391" s="130"/>
      <c r="L391" s="130"/>
      <c r="M391" s="130"/>
      <c r="N391" s="519"/>
      <c r="O391" s="369"/>
      <c r="P391" s="370"/>
      <c r="Q391" s="196"/>
      <c r="R391" s="197"/>
      <c r="S391" s="198"/>
      <c r="T391" s="199"/>
      <c r="U391" s="200"/>
      <c r="V391" s="201"/>
      <c r="W391" s="202"/>
      <c r="X391" s="202"/>
      <c r="Y391" s="143"/>
      <c r="Z391" s="367"/>
      <c r="AA391" s="140"/>
      <c r="AB391" s="420"/>
      <c r="AC391" s="421"/>
      <c r="AD391" s="206"/>
      <c r="AE391" s="144"/>
      <c r="AF391" s="133"/>
      <c r="AG391" s="144"/>
      <c r="AH391" s="430"/>
      <c r="AI391" s="146"/>
      <c r="AJ391" s="144"/>
      <c r="AK391" s="147"/>
      <c r="AL391" s="114"/>
      <c r="AM391" s="211"/>
      <c r="AN391" s="132"/>
      <c r="AO391" s="132"/>
      <c r="AP391" s="149"/>
      <c r="AQ391" s="150"/>
      <c r="AR391" s="149"/>
      <c r="AS391" s="132"/>
      <c r="AT391" s="132"/>
      <c r="AU391" s="132"/>
      <c r="AV391" s="132"/>
      <c r="AW391" s="132"/>
      <c r="AX391" s="132"/>
      <c r="AY391" s="132"/>
      <c r="AZ391" s="132"/>
      <c r="BA391" s="132"/>
      <c r="BB391" s="132"/>
      <c r="BC391" s="132"/>
      <c r="BD391" s="132"/>
      <c r="BE391" s="132"/>
      <c r="BF391" s="132"/>
      <c r="BG391" s="132"/>
      <c r="BH391" s="132"/>
      <c r="BI391" s="132"/>
      <c r="BJ391" s="132"/>
      <c r="BK391" s="132"/>
      <c r="BL391" s="132"/>
      <c r="BM391" s="132"/>
      <c r="BN391" s="132"/>
      <c r="BO391" s="132"/>
      <c r="BP391" s="132"/>
    </row>
    <row r="392">
      <c r="A392" s="484" t="b">
        <v>0</v>
      </c>
      <c r="B392" s="94"/>
      <c r="C392" s="95"/>
      <c r="D392" s="96"/>
      <c r="E392" s="97"/>
      <c r="F392" s="98"/>
      <c r="G392" s="98"/>
      <c r="H392" s="98"/>
      <c r="I392" s="98"/>
      <c r="J392" s="98"/>
      <c r="K392" s="96"/>
      <c r="L392" s="96"/>
      <c r="M392" s="96"/>
      <c r="N392" s="518"/>
      <c r="O392" s="369"/>
      <c r="P392" s="370"/>
      <c r="Q392" s="196"/>
      <c r="R392" s="197"/>
      <c r="S392" s="198"/>
      <c r="T392" s="199"/>
      <c r="U392" s="200"/>
      <c r="V392" s="201"/>
      <c r="W392" s="202"/>
      <c r="X392" s="202"/>
      <c r="Y392" s="109"/>
      <c r="Z392" s="280"/>
      <c r="AA392" s="106"/>
      <c r="AB392" s="281"/>
      <c r="AC392" s="282"/>
      <c r="AD392" s="273"/>
      <c r="AE392" s="110"/>
      <c r="AF392" s="99"/>
      <c r="AG392" s="110"/>
      <c r="AH392" s="427"/>
      <c r="AI392" s="112"/>
      <c r="AJ392" s="110"/>
      <c r="AK392" s="113"/>
      <c r="AL392" s="114"/>
      <c r="AM392" s="278"/>
      <c r="AN392" s="98"/>
      <c r="AO392" s="98"/>
      <c r="AP392" s="116"/>
      <c r="AQ392" s="117"/>
      <c r="AR392" s="116"/>
      <c r="AS392" s="98"/>
      <c r="AT392" s="98"/>
      <c r="AU392" s="98"/>
      <c r="AV392" s="98"/>
      <c r="AW392" s="98"/>
      <c r="AX392" s="98"/>
      <c r="AY392" s="98"/>
      <c r="AZ392" s="98"/>
      <c r="BA392" s="98"/>
      <c r="BB392" s="98"/>
      <c r="BC392" s="98"/>
      <c r="BD392" s="98"/>
      <c r="BE392" s="98"/>
      <c r="BF392" s="98"/>
      <c r="BG392" s="98"/>
      <c r="BH392" s="98"/>
      <c r="BI392" s="98"/>
      <c r="BJ392" s="98"/>
      <c r="BK392" s="98"/>
      <c r="BL392" s="98"/>
      <c r="BM392" s="98"/>
      <c r="BN392" s="98"/>
      <c r="BO392" s="98"/>
      <c r="BP392" s="98"/>
    </row>
    <row r="393">
      <c r="A393" s="485" t="b">
        <v>0</v>
      </c>
      <c r="B393" s="128"/>
      <c r="C393" s="129"/>
      <c r="D393" s="130"/>
      <c r="E393" s="131"/>
      <c r="F393" s="132"/>
      <c r="G393" s="132"/>
      <c r="H393" s="132"/>
      <c r="I393" s="132"/>
      <c r="J393" s="132"/>
      <c r="K393" s="130"/>
      <c r="L393" s="130"/>
      <c r="M393" s="130"/>
      <c r="N393" s="519"/>
      <c r="O393" s="369"/>
      <c r="P393" s="370"/>
      <c r="Q393" s="196"/>
      <c r="R393" s="197"/>
      <c r="S393" s="198"/>
      <c r="T393" s="199"/>
      <c r="U393" s="200"/>
      <c r="V393" s="201"/>
      <c r="W393" s="202"/>
      <c r="X393" s="202"/>
      <c r="Y393" s="143"/>
      <c r="Z393" s="367"/>
      <c r="AA393" s="140"/>
      <c r="AB393" s="420"/>
      <c r="AC393" s="421"/>
      <c r="AD393" s="206"/>
      <c r="AE393" s="144"/>
      <c r="AF393" s="133"/>
      <c r="AG393" s="144"/>
      <c r="AH393" s="430"/>
      <c r="AI393" s="146"/>
      <c r="AJ393" s="144"/>
      <c r="AK393" s="147"/>
      <c r="AL393" s="114"/>
      <c r="AM393" s="211"/>
      <c r="AN393" s="132"/>
      <c r="AO393" s="132"/>
      <c r="AP393" s="149"/>
      <c r="AQ393" s="150"/>
      <c r="AR393" s="149"/>
      <c r="AS393" s="132"/>
      <c r="AT393" s="132"/>
      <c r="AU393" s="132"/>
      <c r="AV393" s="132"/>
      <c r="AW393" s="132"/>
      <c r="AX393" s="132"/>
      <c r="AY393" s="132"/>
      <c r="AZ393" s="132"/>
      <c r="BA393" s="132"/>
      <c r="BB393" s="132"/>
      <c r="BC393" s="132"/>
      <c r="BD393" s="132"/>
      <c r="BE393" s="132"/>
      <c r="BF393" s="132"/>
      <c r="BG393" s="132"/>
      <c r="BH393" s="132"/>
      <c r="BI393" s="132"/>
      <c r="BJ393" s="132"/>
      <c r="BK393" s="132"/>
      <c r="BL393" s="132"/>
      <c r="BM393" s="132"/>
      <c r="BN393" s="132"/>
      <c r="BO393" s="132"/>
      <c r="BP393" s="132"/>
    </row>
    <row r="394">
      <c r="A394" s="484" t="b">
        <v>0</v>
      </c>
      <c r="B394" s="94"/>
      <c r="C394" s="95"/>
      <c r="D394" s="96"/>
      <c r="E394" s="97"/>
      <c r="F394" s="98"/>
      <c r="G394" s="98"/>
      <c r="H394" s="98"/>
      <c r="I394" s="98"/>
      <c r="J394" s="98"/>
      <c r="K394" s="96"/>
      <c r="L394" s="96"/>
      <c r="M394" s="96"/>
      <c r="N394" s="518"/>
      <c r="O394" s="369"/>
      <c r="P394" s="370"/>
      <c r="Q394" s="196"/>
      <c r="R394" s="197"/>
      <c r="S394" s="198"/>
      <c r="T394" s="199"/>
      <c r="U394" s="200"/>
      <c r="V394" s="201"/>
      <c r="W394" s="202"/>
      <c r="X394" s="202"/>
      <c r="Y394" s="109"/>
      <c r="Z394" s="280"/>
      <c r="AA394" s="106"/>
      <c r="AB394" s="281"/>
      <c r="AC394" s="282"/>
      <c r="AD394" s="273"/>
      <c r="AE394" s="110"/>
      <c r="AF394" s="99"/>
      <c r="AG394" s="110"/>
      <c r="AH394" s="427"/>
      <c r="AI394" s="112"/>
      <c r="AJ394" s="110"/>
      <c r="AK394" s="113"/>
      <c r="AL394" s="114"/>
      <c r="AM394" s="278"/>
      <c r="AN394" s="98"/>
      <c r="AO394" s="98"/>
      <c r="AP394" s="116"/>
      <c r="AQ394" s="117"/>
      <c r="AR394" s="116"/>
      <c r="AS394" s="98"/>
      <c r="AT394" s="98"/>
      <c r="AU394" s="98"/>
      <c r="AV394" s="98"/>
      <c r="AW394" s="98"/>
      <c r="AX394" s="98"/>
      <c r="AY394" s="98"/>
      <c r="AZ394" s="98"/>
      <c r="BA394" s="98"/>
      <c r="BB394" s="98"/>
      <c r="BC394" s="98"/>
      <c r="BD394" s="98"/>
      <c r="BE394" s="98"/>
      <c r="BF394" s="98"/>
      <c r="BG394" s="98"/>
      <c r="BH394" s="98"/>
      <c r="BI394" s="98"/>
      <c r="BJ394" s="98"/>
      <c r="BK394" s="98"/>
      <c r="BL394" s="98"/>
      <c r="BM394" s="98"/>
      <c r="BN394" s="98"/>
      <c r="BO394" s="98"/>
      <c r="BP394" s="98"/>
    </row>
    <row r="395">
      <c r="A395" s="485" t="b">
        <v>0</v>
      </c>
      <c r="B395" s="128"/>
      <c r="C395" s="129"/>
      <c r="D395" s="130"/>
      <c r="E395" s="131"/>
      <c r="F395" s="132"/>
      <c r="G395" s="132"/>
      <c r="H395" s="132"/>
      <c r="I395" s="132"/>
      <c r="J395" s="132"/>
      <c r="K395" s="130"/>
      <c r="L395" s="130"/>
      <c r="M395" s="130"/>
      <c r="N395" s="519"/>
      <c r="O395" s="369"/>
      <c r="P395" s="370"/>
      <c r="Q395" s="196"/>
      <c r="R395" s="197"/>
      <c r="S395" s="198"/>
      <c r="T395" s="199"/>
      <c r="U395" s="200"/>
      <c r="V395" s="201"/>
      <c r="W395" s="202"/>
      <c r="X395" s="202"/>
      <c r="Y395" s="143"/>
      <c r="Z395" s="367"/>
      <c r="AA395" s="140"/>
      <c r="AB395" s="420"/>
      <c r="AC395" s="421"/>
      <c r="AD395" s="206"/>
      <c r="AE395" s="144"/>
      <c r="AF395" s="133"/>
      <c r="AG395" s="144"/>
      <c r="AH395" s="430"/>
      <c r="AI395" s="146"/>
      <c r="AJ395" s="144"/>
      <c r="AK395" s="147"/>
      <c r="AL395" s="114"/>
      <c r="AM395" s="211"/>
      <c r="AN395" s="132"/>
      <c r="AO395" s="132"/>
      <c r="AP395" s="149"/>
      <c r="AQ395" s="150"/>
      <c r="AR395" s="149"/>
      <c r="AS395" s="132"/>
      <c r="AT395" s="132"/>
      <c r="AU395" s="132"/>
      <c r="AV395" s="132"/>
      <c r="AW395" s="132"/>
      <c r="AX395" s="132"/>
      <c r="AY395" s="132"/>
      <c r="AZ395" s="132"/>
      <c r="BA395" s="132"/>
      <c r="BB395" s="132"/>
      <c r="BC395" s="132"/>
      <c r="BD395" s="132"/>
      <c r="BE395" s="132"/>
      <c r="BF395" s="132"/>
      <c r="BG395" s="132"/>
      <c r="BH395" s="132"/>
      <c r="BI395" s="132"/>
      <c r="BJ395" s="132"/>
      <c r="BK395" s="132"/>
      <c r="BL395" s="132"/>
      <c r="BM395" s="132"/>
      <c r="BN395" s="132"/>
      <c r="BO395" s="132"/>
      <c r="BP395" s="132"/>
    </row>
    <row r="396">
      <c r="A396" s="484" t="b">
        <v>0</v>
      </c>
      <c r="B396" s="94"/>
      <c r="C396" s="95"/>
      <c r="D396" s="96"/>
      <c r="E396" s="97"/>
      <c r="F396" s="98"/>
      <c r="G396" s="98"/>
      <c r="H396" s="98"/>
      <c r="I396" s="98"/>
      <c r="J396" s="98"/>
      <c r="K396" s="96"/>
      <c r="L396" s="96"/>
      <c r="M396" s="96"/>
      <c r="N396" s="518"/>
      <c r="O396" s="369"/>
      <c r="P396" s="370"/>
      <c r="Q396" s="196"/>
      <c r="R396" s="197"/>
      <c r="S396" s="198"/>
      <c r="T396" s="199"/>
      <c r="U396" s="200"/>
      <c r="V396" s="201"/>
      <c r="W396" s="202"/>
      <c r="X396" s="202"/>
      <c r="Y396" s="109"/>
      <c r="Z396" s="280"/>
      <c r="AA396" s="106"/>
      <c r="AB396" s="281"/>
      <c r="AC396" s="282"/>
      <c r="AD396" s="273"/>
      <c r="AE396" s="110"/>
      <c r="AF396" s="99"/>
      <c r="AG396" s="110"/>
      <c r="AH396" s="427"/>
      <c r="AI396" s="112"/>
      <c r="AJ396" s="110"/>
      <c r="AK396" s="113"/>
      <c r="AL396" s="114"/>
      <c r="AM396" s="278"/>
      <c r="AN396" s="98"/>
      <c r="AO396" s="98"/>
      <c r="AP396" s="116"/>
      <c r="AQ396" s="117"/>
      <c r="AR396" s="116"/>
      <c r="AS396" s="98"/>
      <c r="AT396" s="98"/>
      <c r="AU396" s="98"/>
      <c r="AV396" s="98"/>
      <c r="AW396" s="98"/>
      <c r="AX396" s="98"/>
      <c r="AY396" s="98"/>
      <c r="AZ396" s="98"/>
      <c r="BA396" s="98"/>
      <c r="BB396" s="98"/>
      <c r="BC396" s="98"/>
      <c r="BD396" s="98"/>
      <c r="BE396" s="98"/>
      <c r="BF396" s="98"/>
      <c r="BG396" s="98"/>
      <c r="BH396" s="98"/>
      <c r="BI396" s="98"/>
      <c r="BJ396" s="98"/>
      <c r="BK396" s="98"/>
      <c r="BL396" s="98"/>
      <c r="BM396" s="98"/>
      <c r="BN396" s="98"/>
      <c r="BO396" s="98"/>
      <c r="BP396" s="98"/>
    </row>
    <row r="397">
      <c r="A397" s="485" t="b">
        <v>0</v>
      </c>
      <c r="B397" s="128"/>
      <c r="C397" s="129"/>
      <c r="D397" s="130"/>
      <c r="E397" s="131"/>
      <c r="F397" s="132"/>
      <c r="G397" s="132"/>
      <c r="H397" s="132"/>
      <c r="I397" s="132"/>
      <c r="J397" s="132"/>
      <c r="K397" s="130"/>
      <c r="L397" s="130"/>
      <c r="M397" s="130"/>
      <c r="N397" s="519"/>
      <c r="O397" s="369"/>
      <c r="P397" s="370"/>
      <c r="Q397" s="196"/>
      <c r="R397" s="197"/>
      <c r="S397" s="198"/>
      <c r="T397" s="199"/>
      <c r="U397" s="200"/>
      <c r="V397" s="201"/>
      <c r="W397" s="202"/>
      <c r="X397" s="202"/>
      <c r="Y397" s="143"/>
      <c r="Z397" s="367"/>
      <c r="AA397" s="140"/>
      <c r="AB397" s="420"/>
      <c r="AC397" s="421"/>
      <c r="AD397" s="206"/>
      <c r="AE397" s="144"/>
      <c r="AF397" s="133"/>
      <c r="AG397" s="144"/>
      <c r="AH397" s="430"/>
      <c r="AI397" s="146"/>
      <c r="AJ397" s="144"/>
      <c r="AK397" s="147"/>
      <c r="AL397" s="114"/>
      <c r="AM397" s="211"/>
      <c r="AN397" s="132"/>
      <c r="AO397" s="132"/>
      <c r="AP397" s="149"/>
      <c r="AQ397" s="150"/>
      <c r="AR397" s="149"/>
      <c r="AS397" s="132"/>
      <c r="AT397" s="132"/>
      <c r="AU397" s="132"/>
      <c r="AV397" s="132"/>
      <c r="AW397" s="132"/>
      <c r="AX397" s="132"/>
      <c r="AY397" s="132"/>
      <c r="AZ397" s="132"/>
      <c r="BA397" s="132"/>
      <c r="BB397" s="132"/>
      <c r="BC397" s="132"/>
      <c r="BD397" s="132"/>
      <c r="BE397" s="132"/>
      <c r="BF397" s="132"/>
      <c r="BG397" s="132"/>
      <c r="BH397" s="132"/>
      <c r="BI397" s="132"/>
      <c r="BJ397" s="132"/>
      <c r="BK397" s="132"/>
      <c r="BL397" s="132"/>
      <c r="BM397" s="132"/>
      <c r="BN397" s="132"/>
      <c r="BO397" s="132"/>
      <c r="BP397" s="132"/>
    </row>
    <row r="398">
      <c r="A398" s="484" t="b">
        <v>0</v>
      </c>
      <c r="B398" s="94"/>
      <c r="C398" s="95"/>
      <c r="D398" s="96"/>
      <c r="E398" s="97"/>
      <c r="F398" s="98"/>
      <c r="G398" s="98"/>
      <c r="H398" s="98"/>
      <c r="I398" s="98"/>
      <c r="J398" s="98"/>
      <c r="K398" s="96"/>
      <c r="L398" s="96"/>
      <c r="M398" s="96"/>
      <c r="N398" s="518"/>
      <c r="O398" s="369"/>
      <c r="P398" s="370"/>
      <c r="Q398" s="196"/>
      <c r="R398" s="197"/>
      <c r="S398" s="198"/>
      <c r="T398" s="199"/>
      <c r="U398" s="200"/>
      <c r="V398" s="201"/>
      <c r="W398" s="202"/>
      <c r="X398" s="202"/>
      <c r="Y398" s="109"/>
      <c r="Z398" s="280"/>
      <c r="AA398" s="106"/>
      <c r="AB398" s="281"/>
      <c r="AC398" s="282"/>
      <c r="AD398" s="273"/>
      <c r="AE398" s="110"/>
      <c r="AF398" s="99"/>
      <c r="AG398" s="110"/>
      <c r="AH398" s="427"/>
      <c r="AI398" s="112"/>
      <c r="AJ398" s="110"/>
      <c r="AK398" s="113"/>
      <c r="AL398" s="114"/>
      <c r="AM398" s="278"/>
      <c r="AN398" s="98"/>
      <c r="AO398" s="98"/>
      <c r="AP398" s="116"/>
      <c r="AQ398" s="117"/>
      <c r="AR398" s="116"/>
      <c r="AS398" s="98"/>
      <c r="AT398" s="98"/>
      <c r="AU398" s="98"/>
      <c r="AV398" s="98"/>
      <c r="AW398" s="98"/>
      <c r="AX398" s="98"/>
      <c r="AY398" s="98"/>
      <c r="AZ398" s="98"/>
      <c r="BA398" s="98"/>
      <c r="BB398" s="98"/>
      <c r="BC398" s="98"/>
      <c r="BD398" s="98"/>
      <c r="BE398" s="98"/>
      <c r="BF398" s="98"/>
      <c r="BG398" s="98"/>
      <c r="BH398" s="98"/>
      <c r="BI398" s="98"/>
      <c r="BJ398" s="98"/>
      <c r="BK398" s="98"/>
      <c r="BL398" s="98"/>
      <c r="BM398" s="98"/>
      <c r="BN398" s="98"/>
      <c r="BO398" s="98"/>
      <c r="BP398" s="98"/>
    </row>
    <row r="399">
      <c r="A399" s="485" t="b">
        <v>0</v>
      </c>
      <c r="B399" s="128"/>
      <c r="C399" s="129"/>
      <c r="D399" s="130"/>
      <c r="E399" s="131"/>
      <c r="F399" s="132"/>
      <c r="G399" s="132"/>
      <c r="H399" s="132"/>
      <c r="I399" s="132"/>
      <c r="J399" s="132"/>
      <c r="K399" s="130"/>
      <c r="L399" s="130"/>
      <c r="M399" s="130"/>
      <c r="N399" s="519"/>
      <c r="O399" s="369"/>
      <c r="P399" s="370"/>
      <c r="Q399" s="196"/>
      <c r="R399" s="197"/>
      <c r="S399" s="198"/>
      <c r="T399" s="199"/>
      <c r="U399" s="200"/>
      <c r="V399" s="201"/>
      <c r="W399" s="202"/>
      <c r="X399" s="202"/>
      <c r="Y399" s="143"/>
      <c r="Z399" s="367"/>
      <c r="AA399" s="140"/>
      <c r="AB399" s="420"/>
      <c r="AC399" s="421"/>
      <c r="AD399" s="206"/>
      <c r="AE399" s="144"/>
      <c r="AF399" s="133"/>
      <c r="AG399" s="144"/>
      <c r="AH399" s="430"/>
      <c r="AI399" s="146"/>
      <c r="AJ399" s="144"/>
      <c r="AK399" s="147"/>
      <c r="AL399" s="114"/>
      <c r="AM399" s="211"/>
      <c r="AN399" s="132"/>
      <c r="AO399" s="132"/>
      <c r="AP399" s="149"/>
      <c r="AQ399" s="150"/>
      <c r="AR399" s="149"/>
      <c r="AS399" s="132"/>
      <c r="AT399" s="132"/>
      <c r="AU399" s="132"/>
      <c r="AV399" s="132"/>
      <c r="AW399" s="132"/>
      <c r="AX399" s="132"/>
      <c r="AY399" s="132"/>
      <c r="AZ399" s="132"/>
      <c r="BA399" s="132"/>
      <c r="BB399" s="132"/>
      <c r="BC399" s="132"/>
      <c r="BD399" s="132"/>
      <c r="BE399" s="132"/>
      <c r="BF399" s="132"/>
      <c r="BG399" s="132"/>
      <c r="BH399" s="132"/>
      <c r="BI399" s="132"/>
      <c r="BJ399" s="132"/>
      <c r="BK399" s="132"/>
      <c r="BL399" s="132"/>
      <c r="BM399" s="132"/>
      <c r="BN399" s="132"/>
      <c r="BO399" s="132"/>
      <c r="BP399" s="132"/>
    </row>
    <row r="400">
      <c r="A400" s="484" t="b">
        <v>0</v>
      </c>
      <c r="B400" s="94"/>
      <c r="C400" s="95"/>
      <c r="D400" s="96"/>
      <c r="E400" s="97"/>
      <c r="F400" s="98"/>
      <c r="G400" s="98"/>
      <c r="H400" s="98"/>
      <c r="I400" s="98"/>
      <c r="J400" s="98"/>
      <c r="K400" s="96"/>
      <c r="L400" s="96"/>
      <c r="M400" s="96"/>
      <c r="N400" s="518"/>
      <c r="O400" s="369"/>
      <c r="P400" s="370"/>
      <c r="Q400" s="196"/>
      <c r="R400" s="197"/>
      <c r="S400" s="198"/>
      <c r="T400" s="199"/>
      <c r="U400" s="200"/>
      <c r="V400" s="201"/>
      <c r="W400" s="202"/>
      <c r="X400" s="202"/>
      <c r="Y400" s="109"/>
      <c r="Z400" s="280"/>
      <c r="AA400" s="106"/>
      <c r="AB400" s="281"/>
      <c r="AC400" s="282"/>
      <c r="AD400" s="273"/>
      <c r="AE400" s="110"/>
      <c r="AF400" s="99"/>
      <c r="AG400" s="110"/>
      <c r="AH400" s="427"/>
      <c r="AI400" s="112"/>
      <c r="AJ400" s="110"/>
      <c r="AK400" s="113"/>
      <c r="AL400" s="114"/>
      <c r="AM400" s="278"/>
      <c r="AN400" s="98"/>
      <c r="AO400" s="98"/>
      <c r="AP400" s="116"/>
      <c r="AQ400" s="117"/>
      <c r="AR400" s="116"/>
      <c r="AS400" s="98"/>
      <c r="AT400" s="98"/>
      <c r="AU400" s="98"/>
      <c r="AV400" s="98"/>
      <c r="AW400" s="98"/>
      <c r="AX400" s="98"/>
      <c r="AY400" s="98"/>
      <c r="AZ400" s="98"/>
      <c r="BA400" s="98"/>
      <c r="BB400" s="98"/>
      <c r="BC400" s="98"/>
      <c r="BD400" s="98"/>
      <c r="BE400" s="98"/>
      <c r="BF400" s="98"/>
      <c r="BG400" s="98"/>
      <c r="BH400" s="98"/>
      <c r="BI400" s="98"/>
      <c r="BJ400" s="98"/>
      <c r="BK400" s="98"/>
      <c r="BL400" s="98"/>
      <c r="BM400" s="98"/>
      <c r="BN400" s="98"/>
      <c r="BO400" s="98"/>
      <c r="BP400" s="98"/>
    </row>
    <row r="401">
      <c r="A401" s="485" t="b">
        <v>0</v>
      </c>
      <c r="B401" s="128"/>
      <c r="C401" s="129"/>
      <c r="D401" s="130"/>
      <c r="E401" s="131"/>
      <c r="F401" s="132"/>
      <c r="G401" s="132"/>
      <c r="H401" s="132"/>
      <c r="I401" s="132"/>
      <c r="J401" s="132"/>
      <c r="K401" s="130"/>
      <c r="L401" s="130"/>
      <c r="M401" s="130"/>
      <c r="N401" s="519"/>
      <c r="O401" s="369"/>
      <c r="P401" s="370"/>
      <c r="Q401" s="196"/>
      <c r="R401" s="197"/>
      <c r="S401" s="198"/>
      <c r="T401" s="199"/>
      <c r="U401" s="200"/>
      <c r="V401" s="201"/>
      <c r="W401" s="202"/>
      <c r="X401" s="202"/>
      <c r="Y401" s="143"/>
      <c r="Z401" s="367"/>
      <c r="AA401" s="140"/>
      <c r="AB401" s="420"/>
      <c r="AC401" s="421"/>
      <c r="AD401" s="206"/>
      <c r="AE401" s="144"/>
      <c r="AF401" s="133"/>
      <c r="AG401" s="144"/>
      <c r="AH401" s="430"/>
      <c r="AI401" s="146"/>
      <c r="AJ401" s="144"/>
      <c r="AK401" s="147"/>
      <c r="AL401" s="114"/>
      <c r="AM401" s="211"/>
      <c r="AN401" s="132"/>
      <c r="AO401" s="132"/>
      <c r="AP401" s="149"/>
      <c r="AQ401" s="150"/>
      <c r="AR401" s="149"/>
      <c r="AS401" s="132"/>
      <c r="AT401" s="132"/>
      <c r="AU401" s="132"/>
      <c r="AV401" s="132"/>
      <c r="AW401" s="132"/>
      <c r="AX401" s="132"/>
      <c r="AY401" s="132"/>
      <c r="AZ401" s="132"/>
      <c r="BA401" s="132"/>
      <c r="BB401" s="132"/>
      <c r="BC401" s="132"/>
      <c r="BD401" s="132"/>
      <c r="BE401" s="132"/>
      <c r="BF401" s="132"/>
      <c r="BG401" s="132"/>
      <c r="BH401" s="132"/>
      <c r="BI401" s="132"/>
      <c r="BJ401" s="132"/>
      <c r="BK401" s="132"/>
      <c r="BL401" s="132"/>
      <c r="BM401" s="132"/>
      <c r="BN401" s="132"/>
      <c r="BO401" s="132"/>
      <c r="BP401" s="132"/>
    </row>
    <row r="402">
      <c r="A402" s="484" t="b">
        <v>0</v>
      </c>
      <c r="B402" s="94"/>
      <c r="C402" s="95"/>
      <c r="D402" s="96"/>
      <c r="E402" s="97"/>
      <c r="F402" s="98"/>
      <c r="G402" s="98"/>
      <c r="H402" s="98"/>
      <c r="I402" s="98"/>
      <c r="J402" s="98"/>
      <c r="K402" s="96"/>
      <c r="L402" s="96"/>
      <c r="M402" s="96"/>
      <c r="N402" s="518"/>
      <c r="O402" s="369"/>
      <c r="P402" s="370"/>
      <c r="Q402" s="196"/>
      <c r="R402" s="197"/>
      <c r="S402" s="198"/>
      <c r="T402" s="199"/>
      <c r="U402" s="200"/>
      <c r="V402" s="201"/>
      <c r="W402" s="202"/>
      <c r="X402" s="202"/>
      <c r="Y402" s="109"/>
      <c r="Z402" s="280"/>
      <c r="AA402" s="106"/>
      <c r="AB402" s="281"/>
      <c r="AC402" s="282"/>
      <c r="AD402" s="273"/>
      <c r="AE402" s="110"/>
      <c r="AF402" s="99"/>
      <c r="AG402" s="110"/>
      <c r="AH402" s="427"/>
      <c r="AI402" s="112"/>
      <c r="AJ402" s="110"/>
      <c r="AK402" s="113"/>
      <c r="AL402" s="114"/>
      <c r="AM402" s="278"/>
      <c r="AN402" s="98"/>
      <c r="AO402" s="98"/>
      <c r="AP402" s="116"/>
      <c r="AQ402" s="117"/>
      <c r="AR402" s="116"/>
      <c r="AS402" s="98"/>
      <c r="AT402" s="98"/>
      <c r="AU402" s="98"/>
      <c r="AV402" s="98"/>
      <c r="AW402" s="98"/>
      <c r="AX402" s="98"/>
      <c r="AY402" s="98"/>
      <c r="AZ402" s="98"/>
      <c r="BA402" s="98"/>
      <c r="BB402" s="98"/>
      <c r="BC402" s="98"/>
      <c r="BD402" s="98"/>
      <c r="BE402" s="98"/>
      <c r="BF402" s="98"/>
      <c r="BG402" s="98"/>
      <c r="BH402" s="98"/>
      <c r="BI402" s="98"/>
      <c r="BJ402" s="98"/>
      <c r="BK402" s="98"/>
      <c r="BL402" s="98"/>
      <c r="BM402" s="98"/>
      <c r="BN402" s="98"/>
      <c r="BO402" s="98"/>
      <c r="BP402" s="98"/>
    </row>
    <row r="403">
      <c r="A403" s="485" t="b">
        <v>0</v>
      </c>
      <c r="B403" s="128"/>
      <c r="C403" s="129"/>
      <c r="D403" s="130"/>
      <c r="E403" s="131"/>
      <c r="F403" s="132"/>
      <c r="G403" s="132"/>
      <c r="H403" s="132"/>
      <c r="I403" s="132"/>
      <c r="J403" s="132"/>
      <c r="K403" s="130"/>
      <c r="L403" s="130"/>
      <c r="M403" s="130"/>
      <c r="N403" s="519"/>
      <c r="O403" s="369"/>
      <c r="P403" s="370"/>
      <c r="Q403" s="196"/>
      <c r="R403" s="197"/>
      <c r="S403" s="198"/>
      <c r="T403" s="199"/>
      <c r="U403" s="200"/>
      <c r="V403" s="201"/>
      <c r="W403" s="202"/>
      <c r="X403" s="202"/>
      <c r="Y403" s="143"/>
      <c r="Z403" s="367"/>
      <c r="AA403" s="140"/>
      <c r="AB403" s="420"/>
      <c r="AC403" s="421"/>
      <c r="AD403" s="206"/>
      <c r="AE403" s="144"/>
      <c r="AF403" s="133"/>
      <c r="AG403" s="144"/>
      <c r="AH403" s="430"/>
      <c r="AI403" s="146"/>
      <c r="AJ403" s="144"/>
      <c r="AK403" s="147"/>
      <c r="AL403" s="114"/>
      <c r="AM403" s="211"/>
      <c r="AN403" s="132"/>
      <c r="AO403" s="132"/>
      <c r="AP403" s="149"/>
      <c r="AQ403" s="150"/>
      <c r="AR403" s="149"/>
      <c r="AS403" s="132"/>
      <c r="AT403" s="132"/>
      <c r="AU403" s="132"/>
      <c r="AV403" s="132"/>
      <c r="AW403" s="132"/>
      <c r="AX403" s="132"/>
      <c r="AY403" s="132"/>
      <c r="AZ403" s="132"/>
      <c r="BA403" s="132"/>
      <c r="BB403" s="132"/>
      <c r="BC403" s="132"/>
      <c r="BD403" s="132"/>
      <c r="BE403" s="132"/>
      <c r="BF403" s="132"/>
      <c r="BG403" s="132"/>
      <c r="BH403" s="132"/>
      <c r="BI403" s="132"/>
      <c r="BJ403" s="132"/>
      <c r="BK403" s="132"/>
      <c r="BL403" s="132"/>
      <c r="BM403" s="132"/>
      <c r="BN403" s="132"/>
      <c r="BO403" s="132"/>
      <c r="BP403" s="132"/>
    </row>
    <row r="404">
      <c r="A404" s="484" t="b">
        <v>0</v>
      </c>
      <c r="B404" s="94"/>
      <c r="C404" s="95"/>
      <c r="D404" s="96"/>
      <c r="E404" s="97"/>
      <c r="F404" s="98"/>
      <c r="G404" s="98"/>
      <c r="H404" s="98"/>
      <c r="I404" s="98"/>
      <c r="J404" s="98"/>
      <c r="K404" s="96"/>
      <c r="L404" s="96"/>
      <c r="M404" s="96"/>
      <c r="N404" s="518"/>
      <c r="O404" s="369"/>
      <c r="P404" s="370"/>
      <c r="Q404" s="196"/>
      <c r="R404" s="197"/>
      <c r="S404" s="198"/>
      <c r="T404" s="199"/>
      <c r="U404" s="200"/>
      <c r="V404" s="201"/>
      <c r="W404" s="202"/>
      <c r="X404" s="202"/>
      <c r="Y404" s="109"/>
      <c r="Z404" s="280"/>
      <c r="AA404" s="106"/>
      <c r="AB404" s="281"/>
      <c r="AC404" s="282"/>
      <c r="AD404" s="273"/>
      <c r="AE404" s="110"/>
      <c r="AF404" s="99"/>
      <c r="AG404" s="110"/>
      <c r="AH404" s="427"/>
      <c r="AI404" s="112"/>
      <c r="AJ404" s="110"/>
      <c r="AK404" s="113"/>
      <c r="AL404" s="114"/>
      <c r="AM404" s="278"/>
      <c r="AN404" s="98"/>
      <c r="AO404" s="98"/>
      <c r="AP404" s="116"/>
      <c r="AQ404" s="117"/>
      <c r="AR404" s="116"/>
      <c r="AS404" s="98"/>
      <c r="AT404" s="98"/>
      <c r="AU404" s="98"/>
      <c r="AV404" s="98"/>
      <c r="AW404" s="98"/>
      <c r="AX404" s="98"/>
      <c r="AY404" s="98"/>
      <c r="AZ404" s="98"/>
      <c r="BA404" s="98"/>
      <c r="BB404" s="98"/>
      <c r="BC404" s="98"/>
      <c r="BD404" s="98"/>
      <c r="BE404" s="98"/>
      <c r="BF404" s="98"/>
      <c r="BG404" s="98"/>
      <c r="BH404" s="98"/>
      <c r="BI404" s="98"/>
      <c r="BJ404" s="98"/>
      <c r="BK404" s="98"/>
      <c r="BL404" s="98"/>
      <c r="BM404" s="98"/>
      <c r="BN404" s="98"/>
      <c r="BO404" s="98"/>
      <c r="BP404" s="98"/>
    </row>
    <row r="405">
      <c r="A405" s="485" t="b">
        <v>0</v>
      </c>
      <c r="B405" s="128"/>
      <c r="C405" s="129"/>
      <c r="D405" s="130"/>
      <c r="E405" s="131"/>
      <c r="F405" s="132"/>
      <c r="G405" s="132"/>
      <c r="H405" s="132"/>
      <c r="I405" s="132"/>
      <c r="J405" s="132"/>
      <c r="K405" s="130"/>
      <c r="L405" s="130"/>
      <c r="M405" s="130"/>
      <c r="N405" s="519"/>
      <c r="O405" s="369"/>
      <c r="P405" s="370"/>
      <c r="Q405" s="196"/>
      <c r="R405" s="197"/>
      <c r="S405" s="198"/>
      <c r="T405" s="199"/>
      <c r="U405" s="200"/>
      <c r="V405" s="201"/>
      <c r="W405" s="202"/>
      <c r="X405" s="202"/>
      <c r="Y405" s="143"/>
      <c r="Z405" s="367"/>
      <c r="AA405" s="140"/>
      <c r="AB405" s="420"/>
      <c r="AC405" s="421"/>
      <c r="AD405" s="206"/>
      <c r="AE405" s="144"/>
      <c r="AF405" s="133"/>
      <c r="AG405" s="144"/>
      <c r="AH405" s="430"/>
      <c r="AI405" s="146"/>
      <c r="AJ405" s="144"/>
      <c r="AK405" s="147"/>
      <c r="AL405" s="114"/>
      <c r="AM405" s="211"/>
      <c r="AN405" s="132"/>
      <c r="AO405" s="132"/>
      <c r="AP405" s="149"/>
      <c r="AQ405" s="150"/>
      <c r="AR405" s="149"/>
      <c r="AS405" s="132"/>
      <c r="AT405" s="132"/>
      <c r="AU405" s="132"/>
      <c r="AV405" s="132"/>
      <c r="AW405" s="132"/>
      <c r="AX405" s="132"/>
      <c r="AY405" s="132"/>
      <c r="AZ405" s="132"/>
      <c r="BA405" s="132"/>
      <c r="BB405" s="132"/>
      <c r="BC405" s="132"/>
      <c r="BD405" s="132"/>
      <c r="BE405" s="132"/>
      <c r="BF405" s="132"/>
      <c r="BG405" s="132"/>
      <c r="BH405" s="132"/>
      <c r="BI405" s="132"/>
      <c r="BJ405" s="132"/>
      <c r="BK405" s="132"/>
      <c r="BL405" s="132"/>
      <c r="BM405" s="132"/>
      <c r="BN405" s="132"/>
      <c r="BO405" s="132"/>
      <c r="BP405" s="132"/>
    </row>
    <row r="406">
      <c r="A406" s="484" t="b">
        <v>0</v>
      </c>
      <c r="B406" s="94"/>
      <c r="C406" s="95"/>
      <c r="D406" s="96"/>
      <c r="E406" s="97"/>
      <c r="F406" s="98"/>
      <c r="G406" s="98"/>
      <c r="H406" s="98"/>
      <c r="I406" s="98"/>
      <c r="J406" s="98"/>
      <c r="K406" s="96"/>
      <c r="L406" s="96"/>
      <c r="M406" s="96"/>
      <c r="N406" s="518"/>
      <c r="O406" s="369"/>
      <c r="P406" s="370"/>
      <c r="Q406" s="196"/>
      <c r="R406" s="197"/>
      <c r="S406" s="198"/>
      <c r="T406" s="199"/>
      <c r="U406" s="200"/>
      <c r="V406" s="201"/>
      <c r="W406" s="202"/>
      <c r="X406" s="202"/>
      <c r="Y406" s="109"/>
      <c r="Z406" s="280"/>
      <c r="AA406" s="106"/>
      <c r="AB406" s="281"/>
      <c r="AC406" s="282"/>
      <c r="AD406" s="273"/>
      <c r="AE406" s="110"/>
      <c r="AF406" s="99"/>
      <c r="AG406" s="110"/>
      <c r="AH406" s="427"/>
      <c r="AI406" s="112"/>
      <c r="AJ406" s="110"/>
      <c r="AK406" s="113"/>
      <c r="AL406" s="114"/>
      <c r="AM406" s="278"/>
      <c r="AN406" s="98"/>
      <c r="AO406" s="98"/>
      <c r="AP406" s="116"/>
      <c r="AQ406" s="117"/>
      <c r="AR406" s="116"/>
      <c r="AS406" s="98"/>
      <c r="AT406" s="98"/>
      <c r="AU406" s="98"/>
      <c r="AV406" s="98"/>
      <c r="AW406" s="98"/>
      <c r="AX406" s="98"/>
      <c r="AY406" s="98"/>
      <c r="AZ406" s="98"/>
      <c r="BA406" s="98"/>
      <c r="BB406" s="98"/>
      <c r="BC406" s="98"/>
      <c r="BD406" s="98"/>
      <c r="BE406" s="98"/>
      <c r="BF406" s="98"/>
      <c r="BG406" s="98"/>
      <c r="BH406" s="98"/>
      <c r="BI406" s="98"/>
      <c r="BJ406" s="98"/>
      <c r="BK406" s="98"/>
      <c r="BL406" s="98"/>
      <c r="BM406" s="98"/>
      <c r="BN406" s="98"/>
      <c r="BO406" s="98"/>
      <c r="BP406" s="98"/>
    </row>
    <row r="407">
      <c r="A407" s="485" t="b">
        <v>0</v>
      </c>
      <c r="B407" s="128"/>
      <c r="C407" s="129"/>
      <c r="D407" s="130"/>
      <c r="E407" s="131"/>
      <c r="F407" s="132"/>
      <c r="G407" s="132"/>
      <c r="H407" s="132"/>
      <c r="I407" s="132"/>
      <c r="J407" s="132"/>
      <c r="K407" s="130"/>
      <c r="L407" s="130"/>
      <c r="M407" s="130"/>
      <c r="N407" s="519"/>
      <c r="O407" s="369"/>
      <c r="P407" s="370"/>
      <c r="Q407" s="196"/>
      <c r="R407" s="197"/>
      <c r="S407" s="198"/>
      <c r="T407" s="199"/>
      <c r="U407" s="200"/>
      <c r="V407" s="201"/>
      <c r="W407" s="202"/>
      <c r="X407" s="202"/>
      <c r="Y407" s="143"/>
      <c r="Z407" s="367"/>
      <c r="AA407" s="140"/>
      <c r="AB407" s="420"/>
      <c r="AC407" s="421"/>
      <c r="AD407" s="206"/>
      <c r="AE407" s="144"/>
      <c r="AF407" s="133"/>
      <c r="AG407" s="144"/>
      <c r="AH407" s="430"/>
      <c r="AI407" s="146"/>
      <c r="AJ407" s="144"/>
      <c r="AK407" s="147"/>
      <c r="AL407" s="114"/>
      <c r="AM407" s="211"/>
      <c r="AN407" s="132"/>
      <c r="AO407" s="132"/>
      <c r="AP407" s="149"/>
      <c r="AQ407" s="150"/>
      <c r="AR407" s="149"/>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c r="BO407" s="132"/>
      <c r="BP407" s="132"/>
    </row>
    <row r="408">
      <c r="A408" s="484" t="b">
        <v>0</v>
      </c>
      <c r="B408" s="94"/>
      <c r="C408" s="95"/>
      <c r="D408" s="96"/>
      <c r="E408" s="97"/>
      <c r="F408" s="98"/>
      <c r="G408" s="98"/>
      <c r="H408" s="98"/>
      <c r="I408" s="98"/>
      <c r="J408" s="98"/>
      <c r="K408" s="96"/>
      <c r="L408" s="96"/>
      <c r="M408" s="96"/>
      <c r="N408" s="518"/>
      <c r="O408" s="369"/>
      <c r="P408" s="370"/>
      <c r="Q408" s="196"/>
      <c r="R408" s="197"/>
      <c r="S408" s="198"/>
      <c r="T408" s="199"/>
      <c r="U408" s="200"/>
      <c r="V408" s="201"/>
      <c r="W408" s="202"/>
      <c r="X408" s="202"/>
      <c r="Y408" s="109"/>
      <c r="Z408" s="280"/>
      <c r="AA408" s="106"/>
      <c r="AB408" s="281"/>
      <c r="AC408" s="282"/>
      <c r="AD408" s="273"/>
      <c r="AE408" s="110"/>
      <c r="AF408" s="99"/>
      <c r="AG408" s="110"/>
      <c r="AH408" s="427"/>
      <c r="AI408" s="112"/>
      <c r="AJ408" s="110"/>
      <c r="AK408" s="113"/>
      <c r="AL408" s="114"/>
      <c r="AM408" s="278"/>
      <c r="AN408" s="98"/>
      <c r="AO408" s="98"/>
      <c r="AP408" s="116"/>
      <c r="AQ408" s="117"/>
      <c r="AR408" s="116"/>
      <c r="AS408" s="98"/>
      <c r="AT408" s="98"/>
      <c r="AU408" s="98"/>
      <c r="AV408" s="98"/>
      <c r="AW408" s="98"/>
      <c r="AX408" s="98"/>
      <c r="AY408" s="98"/>
      <c r="AZ408" s="98"/>
      <c r="BA408" s="98"/>
      <c r="BB408" s="98"/>
      <c r="BC408" s="98"/>
      <c r="BD408" s="98"/>
      <c r="BE408" s="98"/>
      <c r="BF408" s="98"/>
      <c r="BG408" s="98"/>
      <c r="BH408" s="98"/>
      <c r="BI408" s="98"/>
      <c r="BJ408" s="98"/>
      <c r="BK408" s="98"/>
      <c r="BL408" s="98"/>
      <c r="BM408" s="98"/>
      <c r="BN408" s="98"/>
      <c r="BO408" s="98"/>
      <c r="BP408" s="98"/>
    </row>
    <row r="409">
      <c r="A409" s="485" t="b">
        <v>0</v>
      </c>
      <c r="B409" s="128"/>
      <c r="C409" s="129"/>
      <c r="D409" s="130"/>
      <c r="E409" s="131"/>
      <c r="F409" s="132"/>
      <c r="G409" s="132"/>
      <c r="H409" s="132"/>
      <c r="I409" s="132"/>
      <c r="J409" s="132"/>
      <c r="K409" s="130"/>
      <c r="L409" s="130"/>
      <c r="M409" s="130"/>
      <c r="N409" s="519"/>
      <c r="O409" s="369"/>
      <c r="P409" s="370"/>
      <c r="Q409" s="196"/>
      <c r="R409" s="197"/>
      <c r="S409" s="198"/>
      <c r="T409" s="199"/>
      <c r="U409" s="200"/>
      <c r="V409" s="201"/>
      <c r="W409" s="202"/>
      <c r="X409" s="202"/>
      <c r="Y409" s="143"/>
      <c r="Z409" s="367"/>
      <c r="AA409" s="140"/>
      <c r="AB409" s="420"/>
      <c r="AC409" s="421"/>
      <c r="AD409" s="206"/>
      <c r="AE409" s="144"/>
      <c r="AF409" s="133"/>
      <c r="AG409" s="144"/>
      <c r="AH409" s="430"/>
      <c r="AI409" s="146"/>
      <c r="AJ409" s="144"/>
      <c r="AK409" s="147"/>
      <c r="AL409" s="114"/>
      <c r="AM409" s="211"/>
      <c r="AN409" s="132"/>
      <c r="AO409" s="132"/>
      <c r="AP409" s="149"/>
      <c r="AQ409" s="150"/>
      <c r="AR409" s="149"/>
      <c r="AS409" s="132"/>
      <c r="AT409" s="132"/>
      <c r="AU409" s="132"/>
      <c r="AV409" s="132"/>
      <c r="AW409" s="132"/>
      <c r="AX409" s="132"/>
      <c r="AY409" s="132"/>
      <c r="AZ409" s="132"/>
      <c r="BA409" s="132"/>
      <c r="BB409" s="132"/>
      <c r="BC409" s="132"/>
      <c r="BD409" s="132"/>
      <c r="BE409" s="132"/>
      <c r="BF409" s="132"/>
      <c r="BG409" s="132"/>
      <c r="BH409" s="132"/>
      <c r="BI409" s="132"/>
      <c r="BJ409" s="132"/>
      <c r="BK409" s="132"/>
      <c r="BL409" s="132"/>
      <c r="BM409" s="132"/>
      <c r="BN409" s="132"/>
      <c r="BO409" s="132"/>
      <c r="BP409" s="132"/>
    </row>
    <row r="410">
      <c r="A410" s="484" t="b">
        <v>0</v>
      </c>
      <c r="B410" s="94"/>
      <c r="C410" s="95"/>
      <c r="D410" s="96"/>
      <c r="E410" s="97"/>
      <c r="F410" s="98"/>
      <c r="G410" s="98"/>
      <c r="H410" s="98"/>
      <c r="I410" s="98"/>
      <c r="J410" s="98"/>
      <c r="K410" s="96"/>
      <c r="L410" s="96"/>
      <c r="M410" s="96"/>
      <c r="N410" s="518"/>
      <c r="O410" s="369"/>
      <c r="P410" s="370"/>
      <c r="Q410" s="196"/>
      <c r="R410" s="197"/>
      <c r="S410" s="198"/>
      <c r="T410" s="199"/>
      <c r="U410" s="200"/>
      <c r="V410" s="201"/>
      <c r="W410" s="202"/>
      <c r="X410" s="202"/>
      <c r="Y410" s="109"/>
      <c r="Z410" s="280"/>
      <c r="AA410" s="106"/>
      <c r="AB410" s="281"/>
      <c r="AC410" s="282"/>
      <c r="AD410" s="273"/>
      <c r="AE410" s="110"/>
      <c r="AF410" s="99"/>
      <c r="AG410" s="110"/>
      <c r="AH410" s="427"/>
      <c r="AI410" s="112"/>
      <c r="AJ410" s="110"/>
      <c r="AK410" s="113"/>
      <c r="AL410" s="114"/>
      <c r="AM410" s="278"/>
      <c r="AN410" s="98"/>
      <c r="AO410" s="98"/>
      <c r="AP410" s="116"/>
      <c r="AQ410" s="117"/>
      <c r="AR410" s="116"/>
      <c r="AS410" s="98"/>
      <c r="AT410" s="98"/>
      <c r="AU410" s="98"/>
      <c r="AV410" s="98"/>
      <c r="AW410" s="98"/>
      <c r="AX410" s="98"/>
      <c r="AY410" s="98"/>
      <c r="AZ410" s="98"/>
      <c r="BA410" s="98"/>
      <c r="BB410" s="98"/>
      <c r="BC410" s="98"/>
      <c r="BD410" s="98"/>
      <c r="BE410" s="98"/>
      <c r="BF410" s="98"/>
      <c r="BG410" s="98"/>
      <c r="BH410" s="98"/>
      <c r="BI410" s="98"/>
      <c r="BJ410" s="98"/>
      <c r="BK410" s="98"/>
      <c r="BL410" s="98"/>
      <c r="BM410" s="98"/>
      <c r="BN410" s="98"/>
      <c r="BO410" s="98"/>
      <c r="BP410" s="98"/>
    </row>
    <row r="411">
      <c r="A411" s="485" t="b">
        <v>0</v>
      </c>
      <c r="B411" s="128"/>
      <c r="C411" s="129"/>
      <c r="D411" s="130"/>
      <c r="E411" s="131"/>
      <c r="F411" s="132"/>
      <c r="G411" s="132"/>
      <c r="H411" s="132"/>
      <c r="I411" s="132"/>
      <c r="J411" s="132"/>
      <c r="K411" s="130"/>
      <c r="L411" s="130"/>
      <c r="M411" s="130"/>
      <c r="N411" s="519"/>
      <c r="O411" s="369"/>
      <c r="P411" s="370"/>
      <c r="Q411" s="196"/>
      <c r="R411" s="197"/>
      <c r="S411" s="198"/>
      <c r="T411" s="199"/>
      <c r="U411" s="200"/>
      <c r="V411" s="201"/>
      <c r="W411" s="202"/>
      <c r="X411" s="202"/>
      <c r="Y411" s="143"/>
      <c r="Z411" s="367"/>
      <c r="AA411" s="140"/>
      <c r="AB411" s="420"/>
      <c r="AC411" s="421"/>
      <c r="AD411" s="206"/>
      <c r="AE411" s="144"/>
      <c r="AF411" s="133"/>
      <c r="AG411" s="144"/>
      <c r="AH411" s="430"/>
      <c r="AI411" s="146"/>
      <c r="AJ411" s="144"/>
      <c r="AK411" s="147"/>
      <c r="AL411" s="114"/>
      <c r="AM411" s="211"/>
      <c r="AN411" s="132"/>
      <c r="AO411" s="132"/>
      <c r="AP411" s="149"/>
      <c r="AQ411" s="150"/>
      <c r="AR411" s="149"/>
      <c r="AS411" s="132"/>
      <c r="AT411" s="132"/>
      <c r="AU411" s="132"/>
      <c r="AV411" s="132"/>
      <c r="AW411" s="132"/>
      <c r="AX411" s="132"/>
      <c r="AY411" s="132"/>
      <c r="AZ411" s="132"/>
      <c r="BA411" s="132"/>
      <c r="BB411" s="132"/>
      <c r="BC411" s="132"/>
      <c r="BD411" s="132"/>
      <c r="BE411" s="132"/>
      <c r="BF411" s="132"/>
      <c r="BG411" s="132"/>
      <c r="BH411" s="132"/>
      <c r="BI411" s="132"/>
      <c r="BJ411" s="132"/>
      <c r="BK411" s="132"/>
      <c r="BL411" s="132"/>
      <c r="BM411" s="132"/>
      <c r="BN411" s="132"/>
      <c r="BO411" s="132"/>
      <c r="BP411" s="132"/>
    </row>
    <row r="412">
      <c r="A412" s="484" t="b">
        <v>0</v>
      </c>
      <c r="B412" s="94"/>
      <c r="C412" s="95"/>
      <c r="D412" s="96"/>
      <c r="E412" s="97"/>
      <c r="F412" s="98"/>
      <c r="G412" s="98"/>
      <c r="H412" s="98"/>
      <c r="I412" s="98"/>
      <c r="J412" s="98"/>
      <c r="K412" s="96"/>
      <c r="L412" s="96"/>
      <c r="M412" s="96"/>
      <c r="N412" s="518"/>
      <c r="O412" s="369"/>
      <c r="P412" s="370"/>
      <c r="Q412" s="196"/>
      <c r="R412" s="197"/>
      <c r="S412" s="198"/>
      <c r="T412" s="199"/>
      <c r="U412" s="200"/>
      <c r="V412" s="201"/>
      <c r="W412" s="202"/>
      <c r="X412" s="202"/>
      <c r="Y412" s="109"/>
      <c r="Z412" s="280"/>
      <c r="AA412" s="106"/>
      <c r="AB412" s="281"/>
      <c r="AC412" s="282"/>
      <c r="AD412" s="273"/>
      <c r="AE412" s="110"/>
      <c r="AF412" s="99"/>
      <c r="AG412" s="110"/>
      <c r="AH412" s="427"/>
      <c r="AI412" s="112"/>
      <c r="AJ412" s="110"/>
      <c r="AK412" s="113"/>
      <c r="AL412" s="114"/>
      <c r="AM412" s="278"/>
      <c r="AN412" s="98"/>
      <c r="AO412" s="98"/>
      <c r="AP412" s="116"/>
      <c r="AQ412" s="117"/>
      <c r="AR412" s="116"/>
      <c r="AS412" s="98"/>
      <c r="AT412" s="98"/>
      <c r="AU412" s="98"/>
      <c r="AV412" s="98"/>
      <c r="AW412" s="98"/>
      <c r="AX412" s="98"/>
      <c r="AY412" s="98"/>
      <c r="AZ412" s="98"/>
      <c r="BA412" s="98"/>
      <c r="BB412" s="98"/>
      <c r="BC412" s="98"/>
      <c r="BD412" s="98"/>
      <c r="BE412" s="98"/>
      <c r="BF412" s="98"/>
      <c r="BG412" s="98"/>
      <c r="BH412" s="98"/>
      <c r="BI412" s="98"/>
      <c r="BJ412" s="98"/>
      <c r="BK412" s="98"/>
      <c r="BL412" s="98"/>
      <c r="BM412" s="98"/>
      <c r="BN412" s="98"/>
      <c r="BO412" s="98"/>
      <c r="BP412" s="98"/>
    </row>
    <row r="413">
      <c r="A413" s="485" t="b">
        <v>0</v>
      </c>
      <c r="B413" s="128"/>
      <c r="C413" s="129"/>
      <c r="D413" s="130"/>
      <c r="E413" s="131"/>
      <c r="F413" s="132"/>
      <c r="G413" s="132"/>
      <c r="H413" s="132"/>
      <c r="I413" s="132"/>
      <c r="J413" s="132"/>
      <c r="K413" s="130"/>
      <c r="L413" s="130"/>
      <c r="M413" s="130"/>
      <c r="N413" s="519"/>
      <c r="O413" s="369"/>
      <c r="P413" s="370"/>
      <c r="Q413" s="196"/>
      <c r="R413" s="197"/>
      <c r="S413" s="198"/>
      <c r="T413" s="199"/>
      <c r="U413" s="200"/>
      <c r="V413" s="201"/>
      <c r="W413" s="202"/>
      <c r="X413" s="202"/>
      <c r="Y413" s="143"/>
      <c r="Z413" s="367"/>
      <c r="AA413" s="140"/>
      <c r="AB413" s="420"/>
      <c r="AC413" s="421"/>
      <c r="AD413" s="206"/>
      <c r="AE413" s="144"/>
      <c r="AF413" s="133"/>
      <c r="AG413" s="144"/>
      <c r="AH413" s="430"/>
      <c r="AI413" s="146"/>
      <c r="AJ413" s="144"/>
      <c r="AK413" s="147"/>
      <c r="AL413" s="114"/>
      <c r="AM413" s="211"/>
      <c r="AN413" s="132"/>
      <c r="AO413" s="132"/>
      <c r="AP413" s="149"/>
      <c r="AQ413" s="150"/>
      <c r="AR413" s="149"/>
      <c r="AS413" s="132"/>
      <c r="AT413" s="132"/>
      <c r="AU413" s="132"/>
      <c r="AV413" s="132"/>
      <c r="AW413" s="132"/>
      <c r="AX413" s="132"/>
      <c r="AY413" s="132"/>
      <c r="AZ413" s="132"/>
      <c r="BA413" s="132"/>
      <c r="BB413" s="132"/>
      <c r="BC413" s="132"/>
      <c r="BD413" s="132"/>
      <c r="BE413" s="132"/>
      <c r="BF413" s="132"/>
      <c r="BG413" s="132"/>
      <c r="BH413" s="132"/>
      <c r="BI413" s="132"/>
      <c r="BJ413" s="132"/>
      <c r="BK413" s="132"/>
      <c r="BL413" s="132"/>
      <c r="BM413" s="132"/>
      <c r="BN413" s="132"/>
      <c r="BO413" s="132"/>
      <c r="BP413" s="132"/>
    </row>
    <row r="414">
      <c r="A414" s="484" t="b">
        <v>0</v>
      </c>
      <c r="B414" s="94"/>
      <c r="C414" s="95"/>
      <c r="D414" s="96"/>
      <c r="E414" s="97"/>
      <c r="F414" s="98"/>
      <c r="G414" s="98"/>
      <c r="H414" s="98"/>
      <c r="I414" s="98"/>
      <c r="J414" s="98"/>
      <c r="K414" s="96"/>
      <c r="L414" s="96"/>
      <c r="M414" s="96"/>
      <c r="N414" s="518"/>
      <c r="O414" s="369"/>
      <c r="P414" s="370"/>
      <c r="Q414" s="196"/>
      <c r="R414" s="197"/>
      <c r="S414" s="198"/>
      <c r="T414" s="199"/>
      <c r="U414" s="200"/>
      <c r="V414" s="201"/>
      <c r="W414" s="202"/>
      <c r="X414" s="202"/>
      <c r="Y414" s="109"/>
      <c r="Z414" s="280"/>
      <c r="AA414" s="106"/>
      <c r="AB414" s="281"/>
      <c r="AC414" s="282"/>
      <c r="AD414" s="273"/>
      <c r="AE414" s="110"/>
      <c r="AF414" s="99"/>
      <c r="AG414" s="110"/>
      <c r="AH414" s="427"/>
      <c r="AI414" s="112"/>
      <c r="AJ414" s="110"/>
      <c r="AK414" s="113"/>
      <c r="AL414" s="114"/>
      <c r="AM414" s="278"/>
      <c r="AN414" s="98"/>
      <c r="AO414" s="98"/>
      <c r="AP414" s="116"/>
      <c r="AQ414" s="117"/>
      <c r="AR414" s="116"/>
      <c r="AS414" s="98"/>
      <c r="AT414" s="98"/>
      <c r="AU414" s="98"/>
      <c r="AV414" s="98"/>
      <c r="AW414" s="98"/>
      <c r="AX414" s="98"/>
      <c r="AY414" s="98"/>
      <c r="AZ414" s="98"/>
      <c r="BA414" s="98"/>
      <c r="BB414" s="98"/>
      <c r="BC414" s="98"/>
      <c r="BD414" s="98"/>
      <c r="BE414" s="98"/>
      <c r="BF414" s="98"/>
      <c r="BG414" s="98"/>
      <c r="BH414" s="98"/>
      <c r="BI414" s="98"/>
      <c r="BJ414" s="98"/>
      <c r="BK414" s="98"/>
      <c r="BL414" s="98"/>
      <c r="BM414" s="98"/>
      <c r="BN414" s="98"/>
      <c r="BO414" s="98"/>
      <c r="BP414" s="98"/>
    </row>
    <row r="415">
      <c r="A415" s="485" t="b">
        <v>0</v>
      </c>
      <c r="B415" s="128"/>
      <c r="C415" s="129"/>
      <c r="D415" s="130"/>
      <c r="E415" s="131"/>
      <c r="F415" s="132"/>
      <c r="G415" s="132"/>
      <c r="H415" s="132"/>
      <c r="I415" s="132"/>
      <c r="J415" s="132"/>
      <c r="K415" s="130"/>
      <c r="L415" s="130"/>
      <c r="M415" s="130"/>
      <c r="N415" s="519"/>
      <c r="O415" s="369"/>
      <c r="P415" s="370"/>
      <c r="Q415" s="196"/>
      <c r="R415" s="197"/>
      <c r="S415" s="198"/>
      <c r="T415" s="199"/>
      <c r="U415" s="200"/>
      <c r="V415" s="201"/>
      <c r="W415" s="202"/>
      <c r="X415" s="202"/>
      <c r="Y415" s="143"/>
      <c r="Z415" s="367"/>
      <c r="AA415" s="140"/>
      <c r="AB415" s="420"/>
      <c r="AC415" s="421"/>
      <c r="AD415" s="206"/>
      <c r="AE415" s="144"/>
      <c r="AF415" s="133"/>
      <c r="AG415" s="144"/>
      <c r="AH415" s="430"/>
      <c r="AI415" s="146"/>
      <c r="AJ415" s="144"/>
      <c r="AK415" s="147"/>
      <c r="AL415" s="114"/>
      <c r="AM415" s="211"/>
      <c r="AN415" s="132"/>
      <c r="AO415" s="132"/>
      <c r="AP415" s="149"/>
      <c r="AQ415" s="150"/>
      <c r="AR415" s="149"/>
      <c r="AS415" s="132"/>
      <c r="AT415" s="132"/>
      <c r="AU415" s="132"/>
      <c r="AV415" s="132"/>
      <c r="AW415" s="132"/>
      <c r="AX415" s="132"/>
      <c r="AY415" s="132"/>
      <c r="AZ415" s="132"/>
      <c r="BA415" s="132"/>
      <c r="BB415" s="132"/>
      <c r="BC415" s="132"/>
      <c r="BD415" s="132"/>
      <c r="BE415" s="132"/>
      <c r="BF415" s="132"/>
      <c r="BG415" s="132"/>
      <c r="BH415" s="132"/>
      <c r="BI415" s="132"/>
      <c r="BJ415" s="132"/>
      <c r="BK415" s="132"/>
      <c r="BL415" s="132"/>
      <c r="BM415" s="132"/>
      <c r="BN415" s="132"/>
      <c r="BO415" s="132"/>
      <c r="BP415" s="132"/>
    </row>
    <row r="416">
      <c r="A416" s="484" t="b">
        <v>0</v>
      </c>
      <c r="B416" s="94"/>
      <c r="C416" s="95"/>
      <c r="D416" s="96"/>
      <c r="E416" s="97"/>
      <c r="F416" s="98"/>
      <c r="G416" s="98"/>
      <c r="H416" s="98"/>
      <c r="I416" s="98"/>
      <c r="J416" s="98"/>
      <c r="K416" s="96"/>
      <c r="L416" s="96"/>
      <c r="M416" s="96"/>
      <c r="N416" s="518"/>
      <c r="O416" s="369"/>
      <c r="P416" s="370"/>
      <c r="Q416" s="196"/>
      <c r="R416" s="197"/>
      <c r="S416" s="198"/>
      <c r="T416" s="199"/>
      <c r="U416" s="200"/>
      <c r="V416" s="201"/>
      <c r="W416" s="202"/>
      <c r="X416" s="202"/>
      <c r="Y416" s="109"/>
      <c r="Z416" s="280"/>
      <c r="AA416" s="106"/>
      <c r="AB416" s="281"/>
      <c r="AC416" s="282"/>
      <c r="AD416" s="273"/>
      <c r="AE416" s="110"/>
      <c r="AF416" s="99"/>
      <c r="AG416" s="110"/>
      <c r="AH416" s="427"/>
      <c r="AI416" s="112"/>
      <c r="AJ416" s="110"/>
      <c r="AK416" s="113"/>
      <c r="AL416" s="114"/>
      <c r="AM416" s="278"/>
      <c r="AN416" s="98"/>
      <c r="AO416" s="98"/>
      <c r="AP416" s="116"/>
      <c r="AQ416" s="117"/>
      <c r="AR416" s="116"/>
      <c r="AS416" s="98"/>
      <c r="AT416" s="98"/>
      <c r="AU416" s="98"/>
      <c r="AV416" s="98"/>
      <c r="AW416" s="98"/>
      <c r="AX416" s="98"/>
      <c r="AY416" s="98"/>
      <c r="AZ416" s="98"/>
      <c r="BA416" s="98"/>
      <c r="BB416" s="98"/>
      <c r="BC416" s="98"/>
      <c r="BD416" s="98"/>
      <c r="BE416" s="98"/>
      <c r="BF416" s="98"/>
      <c r="BG416" s="98"/>
      <c r="BH416" s="98"/>
      <c r="BI416" s="98"/>
      <c r="BJ416" s="98"/>
      <c r="BK416" s="98"/>
      <c r="BL416" s="98"/>
      <c r="BM416" s="98"/>
      <c r="BN416" s="98"/>
      <c r="BO416" s="98"/>
      <c r="BP416" s="98"/>
    </row>
    <row r="417">
      <c r="A417" s="485" t="b">
        <v>0</v>
      </c>
      <c r="B417" s="128"/>
      <c r="C417" s="129"/>
      <c r="D417" s="130"/>
      <c r="E417" s="131"/>
      <c r="F417" s="132"/>
      <c r="G417" s="132"/>
      <c r="H417" s="132"/>
      <c r="I417" s="132"/>
      <c r="J417" s="132"/>
      <c r="K417" s="130"/>
      <c r="L417" s="130"/>
      <c r="M417" s="130"/>
      <c r="N417" s="519"/>
      <c r="O417" s="369"/>
      <c r="P417" s="370"/>
      <c r="Q417" s="196"/>
      <c r="R417" s="197"/>
      <c r="S417" s="198"/>
      <c r="T417" s="199"/>
      <c r="U417" s="200"/>
      <c r="V417" s="201"/>
      <c r="W417" s="202"/>
      <c r="X417" s="202"/>
      <c r="Y417" s="143"/>
      <c r="Z417" s="367"/>
      <c r="AA417" s="140"/>
      <c r="AB417" s="420"/>
      <c r="AC417" s="421"/>
      <c r="AD417" s="206"/>
      <c r="AE417" s="144"/>
      <c r="AF417" s="133"/>
      <c r="AG417" s="144"/>
      <c r="AH417" s="430"/>
      <c r="AI417" s="146"/>
      <c r="AJ417" s="144"/>
      <c r="AK417" s="147"/>
      <c r="AL417" s="114"/>
      <c r="AM417" s="211"/>
      <c r="AN417" s="132"/>
      <c r="AO417" s="132"/>
      <c r="AP417" s="149"/>
      <c r="AQ417" s="150"/>
      <c r="AR417" s="149"/>
      <c r="AS417" s="132"/>
      <c r="AT417" s="132"/>
      <c r="AU417" s="132"/>
      <c r="AV417" s="132"/>
      <c r="AW417" s="132"/>
      <c r="AX417" s="132"/>
      <c r="AY417" s="132"/>
      <c r="AZ417" s="132"/>
      <c r="BA417" s="132"/>
      <c r="BB417" s="132"/>
      <c r="BC417" s="132"/>
      <c r="BD417" s="132"/>
      <c r="BE417" s="132"/>
      <c r="BF417" s="132"/>
      <c r="BG417" s="132"/>
      <c r="BH417" s="132"/>
      <c r="BI417" s="132"/>
      <c r="BJ417" s="132"/>
      <c r="BK417" s="132"/>
      <c r="BL417" s="132"/>
      <c r="BM417" s="132"/>
      <c r="BN417" s="132"/>
      <c r="BO417" s="132"/>
      <c r="BP417" s="132"/>
    </row>
    <row r="418">
      <c r="A418" s="484" t="b">
        <v>0</v>
      </c>
      <c r="B418" s="94"/>
      <c r="C418" s="95"/>
      <c r="D418" s="96"/>
      <c r="E418" s="97"/>
      <c r="F418" s="98"/>
      <c r="G418" s="98"/>
      <c r="H418" s="98"/>
      <c r="I418" s="98"/>
      <c r="J418" s="98"/>
      <c r="K418" s="96"/>
      <c r="L418" s="96"/>
      <c r="M418" s="96"/>
      <c r="N418" s="518"/>
      <c r="O418" s="369"/>
      <c r="P418" s="370"/>
      <c r="Q418" s="196"/>
      <c r="R418" s="197"/>
      <c r="S418" s="198"/>
      <c r="T418" s="199"/>
      <c r="U418" s="200"/>
      <c r="V418" s="201"/>
      <c r="W418" s="202"/>
      <c r="X418" s="202"/>
      <c r="Y418" s="109"/>
      <c r="Z418" s="280"/>
      <c r="AA418" s="106"/>
      <c r="AB418" s="281"/>
      <c r="AC418" s="282"/>
      <c r="AD418" s="273"/>
      <c r="AE418" s="110"/>
      <c r="AF418" s="99"/>
      <c r="AG418" s="110"/>
      <c r="AH418" s="427"/>
      <c r="AI418" s="112"/>
      <c r="AJ418" s="110"/>
      <c r="AK418" s="113"/>
      <c r="AL418" s="114"/>
      <c r="AM418" s="278"/>
      <c r="AN418" s="98"/>
      <c r="AO418" s="98"/>
      <c r="AP418" s="116"/>
      <c r="AQ418" s="117"/>
      <c r="AR418" s="116"/>
      <c r="AS418" s="98"/>
      <c r="AT418" s="98"/>
      <c r="AU418" s="98"/>
      <c r="AV418" s="98"/>
      <c r="AW418" s="98"/>
      <c r="AX418" s="98"/>
      <c r="AY418" s="98"/>
      <c r="AZ418" s="98"/>
      <c r="BA418" s="98"/>
      <c r="BB418" s="98"/>
      <c r="BC418" s="98"/>
      <c r="BD418" s="98"/>
      <c r="BE418" s="98"/>
      <c r="BF418" s="98"/>
      <c r="BG418" s="98"/>
      <c r="BH418" s="98"/>
      <c r="BI418" s="98"/>
      <c r="BJ418" s="98"/>
      <c r="BK418" s="98"/>
      <c r="BL418" s="98"/>
      <c r="BM418" s="98"/>
      <c r="BN418" s="98"/>
      <c r="BO418" s="98"/>
      <c r="BP418" s="98"/>
    </row>
    <row r="419">
      <c r="A419" s="485" t="b">
        <v>0</v>
      </c>
      <c r="B419" s="128"/>
      <c r="C419" s="129"/>
      <c r="D419" s="130"/>
      <c r="E419" s="131"/>
      <c r="F419" s="132"/>
      <c r="G419" s="132"/>
      <c r="H419" s="132"/>
      <c r="I419" s="132"/>
      <c r="J419" s="132"/>
      <c r="K419" s="130"/>
      <c r="L419" s="130"/>
      <c r="M419" s="130"/>
      <c r="N419" s="519"/>
      <c r="O419" s="369"/>
      <c r="P419" s="370"/>
      <c r="Q419" s="196"/>
      <c r="R419" s="197"/>
      <c r="S419" s="198"/>
      <c r="T419" s="199"/>
      <c r="U419" s="200"/>
      <c r="V419" s="201"/>
      <c r="W419" s="202"/>
      <c r="X419" s="202"/>
      <c r="Y419" s="143"/>
      <c r="Z419" s="367"/>
      <c r="AA419" s="140"/>
      <c r="AB419" s="420"/>
      <c r="AC419" s="421"/>
      <c r="AD419" s="206"/>
      <c r="AE419" s="144"/>
      <c r="AF419" s="133"/>
      <c r="AG419" s="144"/>
      <c r="AH419" s="430"/>
      <c r="AI419" s="146"/>
      <c r="AJ419" s="144"/>
      <c r="AK419" s="147"/>
      <c r="AL419" s="114"/>
      <c r="AM419" s="211"/>
      <c r="AN419" s="132"/>
      <c r="AO419" s="132"/>
      <c r="AP419" s="149"/>
      <c r="AQ419" s="150"/>
      <c r="AR419" s="149"/>
      <c r="AS419" s="132"/>
      <c r="AT419" s="132"/>
      <c r="AU419" s="132"/>
      <c r="AV419" s="132"/>
      <c r="AW419" s="132"/>
      <c r="AX419" s="132"/>
      <c r="AY419" s="132"/>
      <c r="AZ419" s="132"/>
      <c r="BA419" s="132"/>
      <c r="BB419" s="132"/>
      <c r="BC419" s="132"/>
      <c r="BD419" s="132"/>
      <c r="BE419" s="132"/>
      <c r="BF419" s="132"/>
      <c r="BG419" s="132"/>
      <c r="BH419" s="132"/>
      <c r="BI419" s="132"/>
      <c r="BJ419" s="132"/>
      <c r="BK419" s="132"/>
      <c r="BL419" s="132"/>
      <c r="BM419" s="132"/>
      <c r="BN419" s="132"/>
      <c r="BO419" s="132"/>
      <c r="BP419" s="132"/>
    </row>
    <row r="420">
      <c r="A420" s="484" t="b">
        <v>0</v>
      </c>
      <c r="B420" s="94"/>
      <c r="C420" s="95"/>
      <c r="D420" s="96"/>
      <c r="E420" s="97"/>
      <c r="F420" s="98"/>
      <c r="G420" s="98"/>
      <c r="H420" s="98"/>
      <c r="I420" s="98"/>
      <c r="J420" s="98"/>
      <c r="K420" s="96"/>
      <c r="L420" s="96"/>
      <c r="M420" s="96"/>
      <c r="N420" s="518"/>
      <c r="O420" s="369"/>
      <c r="P420" s="370"/>
      <c r="Q420" s="196"/>
      <c r="R420" s="197"/>
      <c r="S420" s="198"/>
      <c r="T420" s="199"/>
      <c r="U420" s="200"/>
      <c r="V420" s="201"/>
      <c r="W420" s="202"/>
      <c r="X420" s="202"/>
      <c r="Y420" s="109"/>
      <c r="Z420" s="280"/>
      <c r="AA420" s="106"/>
      <c r="AB420" s="281"/>
      <c r="AC420" s="282"/>
      <c r="AD420" s="273"/>
      <c r="AE420" s="110"/>
      <c r="AF420" s="99"/>
      <c r="AG420" s="110"/>
      <c r="AH420" s="427"/>
      <c r="AI420" s="112"/>
      <c r="AJ420" s="110"/>
      <c r="AK420" s="113"/>
      <c r="AL420" s="114"/>
      <c r="AM420" s="278"/>
      <c r="AN420" s="98"/>
      <c r="AO420" s="98"/>
      <c r="AP420" s="116"/>
      <c r="AQ420" s="117"/>
      <c r="AR420" s="116"/>
      <c r="AS420" s="98"/>
      <c r="AT420" s="98"/>
      <c r="AU420" s="98"/>
      <c r="AV420" s="98"/>
      <c r="AW420" s="98"/>
      <c r="AX420" s="98"/>
      <c r="AY420" s="98"/>
      <c r="AZ420" s="98"/>
      <c r="BA420" s="98"/>
      <c r="BB420" s="98"/>
      <c r="BC420" s="98"/>
      <c r="BD420" s="98"/>
      <c r="BE420" s="98"/>
      <c r="BF420" s="98"/>
      <c r="BG420" s="98"/>
      <c r="BH420" s="98"/>
      <c r="BI420" s="98"/>
      <c r="BJ420" s="98"/>
      <c r="BK420" s="98"/>
      <c r="BL420" s="98"/>
      <c r="BM420" s="98"/>
      <c r="BN420" s="98"/>
      <c r="BO420" s="98"/>
      <c r="BP420" s="98"/>
    </row>
    <row r="421">
      <c r="A421" s="485" t="b">
        <v>0</v>
      </c>
      <c r="B421" s="128"/>
      <c r="C421" s="129"/>
      <c r="D421" s="130"/>
      <c r="E421" s="131"/>
      <c r="F421" s="132"/>
      <c r="G421" s="132"/>
      <c r="H421" s="132"/>
      <c r="I421" s="132"/>
      <c r="J421" s="132"/>
      <c r="K421" s="130"/>
      <c r="L421" s="130"/>
      <c r="M421" s="130"/>
      <c r="N421" s="519"/>
      <c r="O421" s="369"/>
      <c r="P421" s="370"/>
      <c r="Q421" s="196"/>
      <c r="R421" s="197"/>
      <c r="S421" s="198"/>
      <c r="T421" s="199"/>
      <c r="U421" s="200"/>
      <c r="V421" s="201"/>
      <c r="W421" s="202"/>
      <c r="X421" s="202"/>
      <c r="Y421" s="143"/>
      <c r="Z421" s="367"/>
      <c r="AA421" s="140"/>
      <c r="AB421" s="420"/>
      <c r="AC421" s="421"/>
      <c r="AD421" s="206"/>
      <c r="AE421" s="144"/>
      <c r="AF421" s="133"/>
      <c r="AG421" s="144"/>
      <c r="AH421" s="430"/>
      <c r="AI421" s="146"/>
      <c r="AJ421" s="144"/>
      <c r="AK421" s="147"/>
      <c r="AL421" s="114"/>
      <c r="AM421" s="211"/>
      <c r="AN421" s="132"/>
      <c r="AO421" s="132"/>
      <c r="AP421" s="149"/>
      <c r="AQ421" s="150"/>
      <c r="AR421" s="149"/>
      <c r="AS421" s="132"/>
      <c r="AT421" s="132"/>
      <c r="AU421" s="132"/>
      <c r="AV421" s="132"/>
      <c r="AW421" s="132"/>
      <c r="AX421" s="132"/>
      <c r="AY421" s="132"/>
      <c r="AZ421" s="132"/>
      <c r="BA421" s="132"/>
      <c r="BB421" s="132"/>
      <c r="BC421" s="132"/>
      <c r="BD421" s="132"/>
      <c r="BE421" s="132"/>
      <c r="BF421" s="132"/>
      <c r="BG421" s="132"/>
      <c r="BH421" s="132"/>
      <c r="BI421" s="132"/>
      <c r="BJ421" s="132"/>
      <c r="BK421" s="132"/>
      <c r="BL421" s="132"/>
      <c r="BM421" s="132"/>
      <c r="BN421" s="132"/>
      <c r="BO421" s="132"/>
      <c r="BP421" s="132"/>
    </row>
    <row r="422">
      <c r="A422" s="484" t="b">
        <v>0</v>
      </c>
      <c r="B422" s="94"/>
      <c r="C422" s="95"/>
      <c r="D422" s="96"/>
      <c r="E422" s="97"/>
      <c r="F422" s="98"/>
      <c r="G422" s="98"/>
      <c r="H422" s="98"/>
      <c r="I422" s="98"/>
      <c r="J422" s="98"/>
      <c r="K422" s="96"/>
      <c r="L422" s="96"/>
      <c r="M422" s="96"/>
      <c r="N422" s="518"/>
      <c r="O422" s="369"/>
      <c r="P422" s="370"/>
      <c r="Q422" s="196"/>
      <c r="R422" s="197"/>
      <c r="S422" s="198"/>
      <c r="T422" s="199"/>
      <c r="U422" s="200"/>
      <c r="V422" s="201"/>
      <c r="W422" s="202"/>
      <c r="X422" s="202"/>
      <c r="Y422" s="109"/>
      <c r="Z422" s="280"/>
      <c r="AA422" s="106"/>
      <c r="AB422" s="281"/>
      <c r="AC422" s="282"/>
      <c r="AD422" s="273"/>
      <c r="AE422" s="110"/>
      <c r="AF422" s="99"/>
      <c r="AG422" s="110"/>
      <c r="AH422" s="427"/>
      <c r="AI422" s="112"/>
      <c r="AJ422" s="110"/>
      <c r="AK422" s="113"/>
      <c r="AL422" s="114"/>
      <c r="AM422" s="278"/>
      <c r="AN422" s="98"/>
      <c r="AO422" s="98"/>
      <c r="AP422" s="116"/>
      <c r="AQ422" s="117"/>
      <c r="AR422" s="116"/>
      <c r="AS422" s="98"/>
      <c r="AT422" s="98"/>
      <c r="AU422" s="98"/>
      <c r="AV422" s="98"/>
      <c r="AW422" s="98"/>
      <c r="AX422" s="98"/>
      <c r="AY422" s="98"/>
      <c r="AZ422" s="98"/>
      <c r="BA422" s="98"/>
      <c r="BB422" s="98"/>
      <c r="BC422" s="98"/>
      <c r="BD422" s="98"/>
      <c r="BE422" s="98"/>
      <c r="BF422" s="98"/>
      <c r="BG422" s="98"/>
      <c r="BH422" s="98"/>
      <c r="BI422" s="98"/>
      <c r="BJ422" s="98"/>
      <c r="BK422" s="98"/>
      <c r="BL422" s="98"/>
      <c r="BM422" s="98"/>
      <c r="BN422" s="98"/>
      <c r="BO422" s="98"/>
      <c r="BP422" s="98"/>
    </row>
    <row r="423">
      <c r="A423" s="485" t="b">
        <v>0</v>
      </c>
      <c r="B423" s="128"/>
      <c r="C423" s="129"/>
      <c r="D423" s="130"/>
      <c r="E423" s="131"/>
      <c r="F423" s="132"/>
      <c r="G423" s="132"/>
      <c r="H423" s="132"/>
      <c r="I423" s="132"/>
      <c r="J423" s="132"/>
      <c r="K423" s="130"/>
      <c r="L423" s="130"/>
      <c r="M423" s="130"/>
      <c r="N423" s="519"/>
      <c r="O423" s="369"/>
      <c r="P423" s="370"/>
      <c r="Q423" s="196"/>
      <c r="R423" s="197"/>
      <c r="S423" s="198"/>
      <c r="T423" s="199"/>
      <c r="U423" s="200"/>
      <c r="V423" s="201"/>
      <c r="W423" s="202"/>
      <c r="X423" s="202"/>
      <c r="Y423" s="143"/>
      <c r="Z423" s="367"/>
      <c r="AA423" s="140"/>
      <c r="AB423" s="420"/>
      <c r="AC423" s="421"/>
      <c r="AD423" s="206"/>
      <c r="AE423" s="144"/>
      <c r="AF423" s="133"/>
      <c r="AG423" s="144"/>
      <c r="AH423" s="430"/>
      <c r="AI423" s="146"/>
      <c r="AJ423" s="144"/>
      <c r="AK423" s="147"/>
      <c r="AL423" s="114"/>
      <c r="AM423" s="211"/>
      <c r="AN423" s="132"/>
      <c r="AO423" s="132"/>
      <c r="AP423" s="149"/>
      <c r="AQ423" s="150"/>
      <c r="AR423" s="149"/>
      <c r="AS423" s="132"/>
      <c r="AT423" s="132"/>
      <c r="AU423" s="132"/>
      <c r="AV423" s="132"/>
      <c r="AW423" s="132"/>
      <c r="AX423" s="132"/>
      <c r="AY423" s="132"/>
      <c r="AZ423" s="132"/>
      <c r="BA423" s="132"/>
      <c r="BB423" s="132"/>
      <c r="BC423" s="132"/>
      <c r="BD423" s="132"/>
      <c r="BE423" s="132"/>
      <c r="BF423" s="132"/>
      <c r="BG423" s="132"/>
      <c r="BH423" s="132"/>
      <c r="BI423" s="132"/>
      <c r="BJ423" s="132"/>
      <c r="BK423" s="132"/>
      <c r="BL423" s="132"/>
      <c r="BM423" s="132"/>
      <c r="BN423" s="132"/>
      <c r="BO423" s="132"/>
      <c r="BP423" s="132"/>
    </row>
    <row r="424">
      <c r="A424" s="484" t="b">
        <v>0</v>
      </c>
      <c r="B424" s="94"/>
      <c r="C424" s="95"/>
      <c r="D424" s="96"/>
      <c r="E424" s="97"/>
      <c r="F424" s="98"/>
      <c r="G424" s="98"/>
      <c r="H424" s="98"/>
      <c r="I424" s="98"/>
      <c r="J424" s="98"/>
      <c r="K424" s="96"/>
      <c r="L424" s="96"/>
      <c r="M424" s="96"/>
      <c r="N424" s="518"/>
      <c r="O424" s="369"/>
      <c r="P424" s="370"/>
      <c r="Q424" s="196"/>
      <c r="R424" s="197"/>
      <c r="S424" s="198"/>
      <c r="T424" s="199"/>
      <c r="U424" s="200"/>
      <c r="V424" s="201"/>
      <c r="W424" s="202"/>
      <c r="X424" s="202"/>
      <c r="Y424" s="109"/>
      <c r="Z424" s="280"/>
      <c r="AA424" s="106"/>
      <c r="AB424" s="281"/>
      <c r="AC424" s="282"/>
      <c r="AD424" s="273"/>
      <c r="AE424" s="110"/>
      <c r="AF424" s="99"/>
      <c r="AG424" s="110"/>
      <c r="AH424" s="427"/>
      <c r="AI424" s="112"/>
      <c r="AJ424" s="110"/>
      <c r="AK424" s="113"/>
      <c r="AL424" s="114"/>
      <c r="AM424" s="278"/>
      <c r="AN424" s="98"/>
      <c r="AO424" s="98"/>
      <c r="AP424" s="116"/>
      <c r="AQ424" s="117"/>
      <c r="AR424" s="116"/>
      <c r="AS424" s="98"/>
      <c r="AT424" s="98"/>
      <c r="AU424" s="98"/>
      <c r="AV424" s="98"/>
      <c r="AW424" s="98"/>
      <c r="AX424" s="98"/>
      <c r="AY424" s="98"/>
      <c r="AZ424" s="98"/>
      <c r="BA424" s="98"/>
      <c r="BB424" s="98"/>
      <c r="BC424" s="98"/>
      <c r="BD424" s="98"/>
      <c r="BE424" s="98"/>
      <c r="BF424" s="98"/>
      <c r="BG424" s="98"/>
      <c r="BH424" s="98"/>
      <c r="BI424" s="98"/>
      <c r="BJ424" s="98"/>
      <c r="BK424" s="98"/>
      <c r="BL424" s="98"/>
      <c r="BM424" s="98"/>
      <c r="BN424" s="98"/>
      <c r="BO424" s="98"/>
      <c r="BP424" s="98"/>
    </row>
    <row r="425">
      <c r="A425" s="485" t="b">
        <v>0</v>
      </c>
      <c r="B425" s="128"/>
      <c r="C425" s="129"/>
      <c r="D425" s="130"/>
      <c r="E425" s="131"/>
      <c r="F425" s="132"/>
      <c r="G425" s="132"/>
      <c r="H425" s="132"/>
      <c r="I425" s="132"/>
      <c r="J425" s="132"/>
      <c r="K425" s="130"/>
      <c r="L425" s="130"/>
      <c r="M425" s="130"/>
      <c r="N425" s="519"/>
      <c r="O425" s="369"/>
      <c r="P425" s="370"/>
      <c r="Q425" s="196"/>
      <c r="R425" s="197"/>
      <c r="S425" s="198"/>
      <c r="T425" s="199"/>
      <c r="U425" s="200"/>
      <c r="V425" s="201"/>
      <c r="W425" s="202"/>
      <c r="X425" s="202"/>
      <c r="Y425" s="143"/>
      <c r="Z425" s="367"/>
      <c r="AA425" s="140"/>
      <c r="AB425" s="420"/>
      <c r="AC425" s="421"/>
      <c r="AD425" s="206"/>
      <c r="AE425" s="144"/>
      <c r="AF425" s="133"/>
      <c r="AG425" s="144"/>
      <c r="AH425" s="430"/>
      <c r="AI425" s="146"/>
      <c r="AJ425" s="144"/>
      <c r="AK425" s="147"/>
      <c r="AL425" s="114"/>
      <c r="AM425" s="211"/>
      <c r="AN425" s="132"/>
      <c r="AO425" s="132"/>
      <c r="AP425" s="149"/>
      <c r="AQ425" s="150"/>
      <c r="AR425" s="149"/>
      <c r="AS425" s="132"/>
      <c r="AT425" s="132"/>
      <c r="AU425" s="132"/>
      <c r="AV425" s="132"/>
      <c r="AW425" s="132"/>
      <c r="AX425" s="132"/>
      <c r="AY425" s="132"/>
      <c r="AZ425" s="132"/>
      <c r="BA425" s="132"/>
      <c r="BB425" s="132"/>
      <c r="BC425" s="132"/>
      <c r="BD425" s="132"/>
      <c r="BE425" s="132"/>
      <c r="BF425" s="132"/>
      <c r="BG425" s="132"/>
      <c r="BH425" s="132"/>
      <c r="BI425" s="132"/>
      <c r="BJ425" s="132"/>
      <c r="BK425" s="132"/>
      <c r="BL425" s="132"/>
      <c r="BM425" s="132"/>
      <c r="BN425" s="132"/>
      <c r="BO425" s="132"/>
      <c r="BP425" s="132"/>
    </row>
    <row r="426">
      <c r="A426" s="484" t="b">
        <v>0</v>
      </c>
      <c r="B426" s="94"/>
      <c r="C426" s="95"/>
      <c r="D426" s="96"/>
      <c r="E426" s="97"/>
      <c r="F426" s="98"/>
      <c r="G426" s="98"/>
      <c r="H426" s="98"/>
      <c r="I426" s="98"/>
      <c r="J426" s="98"/>
      <c r="K426" s="96"/>
      <c r="L426" s="96"/>
      <c r="M426" s="96"/>
      <c r="N426" s="518"/>
      <c r="O426" s="369"/>
      <c r="P426" s="370"/>
      <c r="Q426" s="196"/>
      <c r="R426" s="197"/>
      <c r="S426" s="198"/>
      <c r="T426" s="199"/>
      <c r="U426" s="200"/>
      <c r="V426" s="201"/>
      <c r="W426" s="202"/>
      <c r="X426" s="202"/>
      <c r="Y426" s="109"/>
      <c r="Z426" s="280"/>
      <c r="AA426" s="106"/>
      <c r="AB426" s="281"/>
      <c r="AC426" s="282"/>
      <c r="AD426" s="273"/>
      <c r="AE426" s="110"/>
      <c r="AF426" s="99"/>
      <c r="AG426" s="110"/>
      <c r="AH426" s="427"/>
      <c r="AI426" s="112"/>
      <c r="AJ426" s="110"/>
      <c r="AK426" s="113"/>
      <c r="AL426" s="114"/>
      <c r="AM426" s="278"/>
      <c r="AN426" s="98"/>
      <c r="AO426" s="98"/>
      <c r="AP426" s="116"/>
      <c r="AQ426" s="117"/>
      <c r="AR426" s="116"/>
      <c r="AS426" s="98"/>
      <c r="AT426" s="98"/>
      <c r="AU426" s="98"/>
      <c r="AV426" s="98"/>
      <c r="AW426" s="98"/>
      <c r="AX426" s="98"/>
      <c r="AY426" s="98"/>
      <c r="AZ426" s="98"/>
      <c r="BA426" s="98"/>
      <c r="BB426" s="98"/>
      <c r="BC426" s="98"/>
      <c r="BD426" s="98"/>
      <c r="BE426" s="98"/>
      <c r="BF426" s="98"/>
      <c r="BG426" s="98"/>
      <c r="BH426" s="98"/>
      <c r="BI426" s="98"/>
      <c r="BJ426" s="98"/>
      <c r="BK426" s="98"/>
      <c r="BL426" s="98"/>
      <c r="BM426" s="98"/>
      <c r="BN426" s="98"/>
      <c r="BO426" s="98"/>
      <c r="BP426" s="98"/>
    </row>
    <row r="427">
      <c r="A427" s="485" t="b">
        <v>0</v>
      </c>
      <c r="B427" s="128"/>
      <c r="C427" s="129"/>
      <c r="D427" s="130"/>
      <c r="E427" s="131"/>
      <c r="F427" s="132"/>
      <c r="G427" s="132"/>
      <c r="H427" s="132"/>
      <c r="I427" s="132"/>
      <c r="J427" s="132"/>
      <c r="K427" s="130"/>
      <c r="L427" s="130"/>
      <c r="M427" s="130"/>
      <c r="N427" s="519"/>
      <c r="O427" s="369"/>
      <c r="P427" s="370"/>
      <c r="Q427" s="196"/>
      <c r="R427" s="197"/>
      <c r="S427" s="198"/>
      <c r="T427" s="199"/>
      <c r="U427" s="200"/>
      <c r="V427" s="201"/>
      <c r="W427" s="202"/>
      <c r="X427" s="202"/>
      <c r="Y427" s="143"/>
      <c r="Z427" s="367"/>
      <c r="AA427" s="140"/>
      <c r="AB427" s="420"/>
      <c r="AC427" s="421"/>
      <c r="AD427" s="206"/>
      <c r="AE427" s="144"/>
      <c r="AF427" s="133"/>
      <c r="AG427" s="144"/>
      <c r="AH427" s="430"/>
      <c r="AI427" s="146"/>
      <c r="AJ427" s="144"/>
      <c r="AK427" s="147"/>
      <c r="AL427" s="114"/>
      <c r="AM427" s="211"/>
      <c r="AN427" s="132"/>
      <c r="AO427" s="132"/>
      <c r="AP427" s="149"/>
      <c r="AQ427" s="150"/>
      <c r="AR427" s="149"/>
      <c r="AS427" s="132"/>
      <c r="AT427" s="132"/>
      <c r="AU427" s="132"/>
      <c r="AV427" s="132"/>
      <c r="AW427" s="132"/>
      <c r="AX427" s="132"/>
      <c r="AY427" s="132"/>
      <c r="AZ427" s="132"/>
      <c r="BA427" s="132"/>
      <c r="BB427" s="132"/>
      <c r="BC427" s="132"/>
      <c r="BD427" s="132"/>
      <c r="BE427" s="132"/>
      <c r="BF427" s="132"/>
      <c r="BG427" s="132"/>
      <c r="BH427" s="132"/>
      <c r="BI427" s="132"/>
      <c r="BJ427" s="132"/>
      <c r="BK427" s="132"/>
      <c r="BL427" s="132"/>
      <c r="BM427" s="132"/>
      <c r="BN427" s="132"/>
      <c r="BO427" s="132"/>
      <c r="BP427" s="132"/>
    </row>
    <row r="428">
      <c r="A428" s="484" t="b">
        <v>0</v>
      </c>
      <c r="B428" s="94"/>
      <c r="C428" s="95"/>
      <c r="D428" s="96"/>
      <c r="E428" s="97"/>
      <c r="F428" s="98"/>
      <c r="G428" s="98"/>
      <c r="H428" s="98"/>
      <c r="I428" s="98"/>
      <c r="J428" s="98"/>
      <c r="K428" s="96"/>
      <c r="L428" s="96"/>
      <c r="M428" s="96"/>
      <c r="N428" s="518"/>
      <c r="O428" s="369"/>
      <c r="P428" s="370"/>
      <c r="Q428" s="196"/>
      <c r="R428" s="197"/>
      <c r="S428" s="198"/>
      <c r="T428" s="199"/>
      <c r="U428" s="200"/>
      <c r="V428" s="201"/>
      <c r="W428" s="202"/>
      <c r="X428" s="202"/>
      <c r="Y428" s="109"/>
      <c r="Z428" s="280"/>
      <c r="AA428" s="106"/>
      <c r="AB428" s="281"/>
      <c r="AC428" s="282"/>
      <c r="AD428" s="273"/>
      <c r="AE428" s="110"/>
      <c r="AF428" s="99"/>
      <c r="AG428" s="110"/>
      <c r="AH428" s="427"/>
      <c r="AI428" s="112"/>
      <c r="AJ428" s="110"/>
      <c r="AK428" s="113"/>
      <c r="AL428" s="114"/>
      <c r="AM428" s="278"/>
      <c r="AN428" s="98"/>
      <c r="AO428" s="98"/>
      <c r="AP428" s="116"/>
      <c r="AQ428" s="117"/>
      <c r="AR428" s="116"/>
      <c r="AS428" s="98"/>
      <c r="AT428" s="98"/>
      <c r="AU428" s="98"/>
      <c r="AV428" s="98"/>
      <c r="AW428" s="98"/>
      <c r="AX428" s="98"/>
      <c r="AY428" s="98"/>
      <c r="AZ428" s="98"/>
      <c r="BA428" s="98"/>
      <c r="BB428" s="98"/>
      <c r="BC428" s="98"/>
      <c r="BD428" s="98"/>
      <c r="BE428" s="98"/>
      <c r="BF428" s="98"/>
      <c r="BG428" s="98"/>
      <c r="BH428" s="98"/>
      <c r="BI428" s="98"/>
      <c r="BJ428" s="98"/>
      <c r="BK428" s="98"/>
      <c r="BL428" s="98"/>
      <c r="BM428" s="98"/>
      <c r="BN428" s="98"/>
      <c r="BO428" s="98"/>
      <c r="BP428" s="98"/>
    </row>
    <row r="429">
      <c r="A429" s="485" t="b">
        <v>0</v>
      </c>
      <c r="B429" s="128"/>
      <c r="C429" s="129"/>
      <c r="D429" s="130"/>
      <c r="E429" s="131"/>
      <c r="F429" s="132"/>
      <c r="G429" s="132"/>
      <c r="H429" s="132"/>
      <c r="I429" s="132"/>
      <c r="J429" s="132"/>
      <c r="K429" s="130"/>
      <c r="L429" s="130"/>
      <c r="M429" s="130"/>
      <c r="N429" s="519"/>
      <c r="O429" s="369"/>
      <c r="P429" s="370"/>
      <c r="Q429" s="196"/>
      <c r="R429" s="197"/>
      <c r="S429" s="198"/>
      <c r="T429" s="199"/>
      <c r="U429" s="200"/>
      <c r="V429" s="201"/>
      <c r="W429" s="202"/>
      <c r="X429" s="202"/>
      <c r="Y429" s="143"/>
      <c r="Z429" s="367"/>
      <c r="AA429" s="140"/>
      <c r="AB429" s="420"/>
      <c r="AC429" s="421"/>
      <c r="AD429" s="206"/>
      <c r="AE429" s="144"/>
      <c r="AF429" s="133"/>
      <c r="AG429" s="144"/>
      <c r="AH429" s="430"/>
      <c r="AI429" s="146"/>
      <c r="AJ429" s="144"/>
      <c r="AK429" s="147"/>
      <c r="AL429" s="114"/>
      <c r="AM429" s="211"/>
      <c r="AN429" s="132"/>
      <c r="AO429" s="132"/>
      <c r="AP429" s="149"/>
      <c r="AQ429" s="150"/>
      <c r="AR429" s="149"/>
      <c r="AS429" s="132"/>
      <c r="AT429" s="132"/>
      <c r="AU429" s="132"/>
      <c r="AV429" s="132"/>
      <c r="AW429" s="132"/>
      <c r="AX429" s="132"/>
      <c r="AY429" s="132"/>
      <c r="AZ429" s="132"/>
      <c r="BA429" s="132"/>
      <c r="BB429" s="132"/>
      <c r="BC429" s="132"/>
      <c r="BD429" s="132"/>
      <c r="BE429" s="132"/>
      <c r="BF429" s="132"/>
      <c r="BG429" s="132"/>
      <c r="BH429" s="132"/>
      <c r="BI429" s="132"/>
      <c r="BJ429" s="132"/>
      <c r="BK429" s="132"/>
      <c r="BL429" s="132"/>
      <c r="BM429" s="132"/>
      <c r="BN429" s="132"/>
      <c r="BO429" s="132"/>
      <c r="BP429" s="132"/>
    </row>
    <row r="430">
      <c r="A430" s="484" t="b">
        <v>0</v>
      </c>
      <c r="B430" s="94"/>
      <c r="C430" s="95"/>
      <c r="D430" s="96"/>
      <c r="E430" s="97"/>
      <c r="F430" s="98"/>
      <c r="G430" s="98"/>
      <c r="H430" s="98"/>
      <c r="I430" s="98"/>
      <c r="J430" s="98"/>
      <c r="K430" s="96"/>
      <c r="L430" s="96"/>
      <c r="M430" s="96"/>
      <c r="N430" s="518"/>
      <c r="O430" s="369"/>
      <c r="P430" s="370"/>
      <c r="Q430" s="196"/>
      <c r="R430" s="197"/>
      <c r="S430" s="198"/>
      <c r="T430" s="199"/>
      <c r="U430" s="200"/>
      <c r="V430" s="201"/>
      <c r="W430" s="202"/>
      <c r="X430" s="202"/>
      <c r="Y430" s="109"/>
      <c r="Z430" s="280"/>
      <c r="AA430" s="106"/>
      <c r="AB430" s="281"/>
      <c r="AC430" s="282"/>
      <c r="AD430" s="273"/>
      <c r="AE430" s="110"/>
      <c r="AF430" s="99"/>
      <c r="AG430" s="110"/>
      <c r="AH430" s="427"/>
      <c r="AI430" s="112"/>
      <c r="AJ430" s="110"/>
      <c r="AK430" s="113"/>
      <c r="AL430" s="114"/>
      <c r="AM430" s="278"/>
      <c r="AN430" s="98"/>
      <c r="AO430" s="98"/>
      <c r="AP430" s="116"/>
      <c r="AQ430" s="117"/>
      <c r="AR430" s="116"/>
      <c r="AS430" s="98"/>
      <c r="AT430" s="98"/>
      <c r="AU430" s="98"/>
      <c r="AV430" s="98"/>
      <c r="AW430" s="98"/>
      <c r="AX430" s="98"/>
      <c r="AY430" s="98"/>
      <c r="AZ430" s="98"/>
      <c r="BA430" s="98"/>
      <c r="BB430" s="98"/>
      <c r="BC430" s="98"/>
      <c r="BD430" s="98"/>
      <c r="BE430" s="98"/>
      <c r="BF430" s="98"/>
      <c r="BG430" s="98"/>
      <c r="BH430" s="98"/>
      <c r="BI430" s="98"/>
      <c r="BJ430" s="98"/>
      <c r="BK430" s="98"/>
      <c r="BL430" s="98"/>
      <c r="BM430" s="98"/>
      <c r="BN430" s="98"/>
      <c r="BO430" s="98"/>
      <c r="BP430" s="98"/>
    </row>
    <row r="431">
      <c r="A431" s="485" t="b">
        <v>0</v>
      </c>
      <c r="B431" s="128"/>
      <c r="C431" s="129"/>
      <c r="D431" s="130"/>
      <c r="E431" s="131"/>
      <c r="F431" s="132"/>
      <c r="G431" s="132"/>
      <c r="H431" s="132"/>
      <c r="I431" s="132"/>
      <c r="J431" s="132"/>
      <c r="K431" s="130"/>
      <c r="L431" s="130"/>
      <c r="M431" s="130"/>
      <c r="N431" s="519"/>
      <c r="O431" s="369"/>
      <c r="P431" s="370"/>
      <c r="Q431" s="196"/>
      <c r="R431" s="197"/>
      <c r="S431" s="198"/>
      <c r="T431" s="199"/>
      <c r="U431" s="200"/>
      <c r="V431" s="201"/>
      <c r="W431" s="202"/>
      <c r="X431" s="202"/>
      <c r="Y431" s="143"/>
      <c r="Z431" s="367"/>
      <c r="AA431" s="140"/>
      <c r="AB431" s="420"/>
      <c r="AC431" s="421"/>
      <c r="AD431" s="206"/>
      <c r="AE431" s="144"/>
      <c r="AF431" s="133"/>
      <c r="AG431" s="144"/>
      <c r="AH431" s="430"/>
      <c r="AI431" s="146"/>
      <c r="AJ431" s="144"/>
      <c r="AK431" s="147"/>
      <c r="AL431" s="114"/>
      <c r="AM431" s="211"/>
      <c r="AN431" s="132"/>
      <c r="AO431" s="132"/>
      <c r="AP431" s="149"/>
      <c r="AQ431" s="150"/>
      <c r="AR431" s="149"/>
      <c r="AS431" s="132"/>
      <c r="AT431" s="132"/>
      <c r="AU431" s="132"/>
      <c r="AV431" s="132"/>
      <c r="AW431" s="132"/>
      <c r="AX431" s="132"/>
      <c r="AY431" s="132"/>
      <c r="AZ431" s="132"/>
      <c r="BA431" s="132"/>
      <c r="BB431" s="132"/>
      <c r="BC431" s="132"/>
      <c r="BD431" s="132"/>
      <c r="BE431" s="132"/>
      <c r="BF431" s="132"/>
      <c r="BG431" s="132"/>
      <c r="BH431" s="132"/>
      <c r="BI431" s="132"/>
      <c r="BJ431" s="132"/>
      <c r="BK431" s="132"/>
      <c r="BL431" s="132"/>
      <c r="BM431" s="132"/>
      <c r="BN431" s="132"/>
      <c r="BO431" s="132"/>
      <c r="BP431" s="132"/>
    </row>
    <row r="432">
      <c r="A432" s="484" t="b">
        <v>0</v>
      </c>
      <c r="B432" s="94"/>
      <c r="C432" s="95"/>
      <c r="D432" s="96"/>
      <c r="E432" s="97"/>
      <c r="F432" s="98"/>
      <c r="G432" s="98"/>
      <c r="H432" s="98"/>
      <c r="I432" s="98"/>
      <c r="J432" s="98"/>
      <c r="K432" s="96"/>
      <c r="L432" s="96"/>
      <c r="M432" s="96"/>
      <c r="N432" s="518"/>
      <c r="O432" s="369"/>
      <c r="P432" s="370"/>
      <c r="Q432" s="196"/>
      <c r="R432" s="197"/>
      <c r="S432" s="198"/>
      <c r="T432" s="199"/>
      <c r="U432" s="200"/>
      <c r="V432" s="201"/>
      <c r="W432" s="202"/>
      <c r="X432" s="202"/>
      <c r="Y432" s="109"/>
      <c r="Z432" s="280"/>
      <c r="AA432" s="106"/>
      <c r="AB432" s="281"/>
      <c r="AC432" s="282"/>
      <c r="AD432" s="273"/>
      <c r="AE432" s="110"/>
      <c r="AF432" s="99"/>
      <c r="AG432" s="110"/>
      <c r="AH432" s="427"/>
      <c r="AI432" s="112"/>
      <c r="AJ432" s="110"/>
      <c r="AK432" s="113"/>
      <c r="AL432" s="114"/>
      <c r="AM432" s="278"/>
      <c r="AN432" s="98"/>
      <c r="AO432" s="98"/>
      <c r="AP432" s="116"/>
      <c r="AQ432" s="117"/>
      <c r="AR432" s="116"/>
      <c r="AS432" s="98"/>
      <c r="AT432" s="98"/>
      <c r="AU432" s="98"/>
      <c r="AV432" s="98"/>
      <c r="AW432" s="98"/>
      <c r="AX432" s="98"/>
      <c r="AY432" s="98"/>
      <c r="AZ432" s="98"/>
      <c r="BA432" s="98"/>
      <c r="BB432" s="98"/>
      <c r="BC432" s="98"/>
      <c r="BD432" s="98"/>
      <c r="BE432" s="98"/>
      <c r="BF432" s="98"/>
      <c r="BG432" s="98"/>
      <c r="BH432" s="98"/>
      <c r="BI432" s="98"/>
      <c r="BJ432" s="98"/>
      <c r="BK432" s="98"/>
      <c r="BL432" s="98"/>
      <c r="BM432" s="98"/>
      <c r="BN432" s="98"/>
      <c r="BO432" s="98"/>
      <c r="BP432" s="98"/>
    </row>
    <row r="433">
      <c r="A433" s="485" t="b">
        <v>0</v>
      </c>
      <c r="B433" s="128"/>
      <c r="C433" s="129"/>
      <c r="D433" s="130"/>
      <c r="E433" s="131"/>
      <c r="F433" s="132"/>
      <c r="G433" s="132"/>
      <c r="H433" s="132"/>
      <c r="I433" s="132"/>
      <c r="J433" s="132"/>
      <c r="K433" s="130"/>
      <c r="L433" s="130"/>
      <c r="M433" s="130"/>
      <c r="N433" s="519"/>
      <c r="O433" s="369"/>
      <c r="P433" s="370"/>
      <c r="Q433" s="196"/>
      <c r="R433" s="197"/>
      <c r="S433" s="198"/>
      <c r="T433" s="199"/>
      <c r="U433" s="200"/>
      <c r="V433" s="201"/>
      <c r="W433" s="202"/>
      <c r="X433" s="202"/>
      <c r="Y433" s="143"/>
      <c r="Z433" s="367"/>
      <c r="AA433" s="140"/>
      <c r="AB433" s="420"/>
      <c r="AC433" s="421"/>
      <c r="AD433" s="206"/>
      <c r="AE433" s="144"/>
      <c r="AF433" s="133"/>
      <c r="AG433" s="144"/>
      <c r="AH433" s="430"/>
      <c r="AI433" s="146"/>
      <c r="AJ433" s="144"/>
      <c r="AK433" s="147"/>
      <c r="AL433" s="114"/>
      <c r="AM433" s="211"/>
      <c r="AN433" s="132"/>
      <c r="AO433" s="132"/>
      <c r="AP433" s="149"/>
      <c r="AQ433" s="150"/>
      <c r="AR433" s="149"/>
      <c r="AS433" s="132"/>
      <c r="AT433" s="132"/>
      <c r="AU433" s="132"/>
      <c r="AV433" s="132"/>
      <c r="AW433" s="132"/>
      <c r="AX433" s="132"/>
      <c r="AY433" s="132"/>
      <c r="AZ433" s="132"/>
      <c r="BA433" s="132"/>
      <c r="BB433" s="132"/>
      <c r="BC433" s="132"/>
      <c r="BD433" s="132"/>
      <c r="BE433" s="132"/>
      <c r="BF433" s="132"/>
      <c r="BG433" s="132"/>
      <c r="BH433" s="132"/>
      <c r="BI433" s="132"/>
      <c r="BJ433" s="132"/>
      <c r="BK433" s="132"/>
      <c r="BL433" s="132"/>
      <c r="BM433" s="132"/>
      <c r="BN433" s="132"/>
      <c r="BO433" s="132"/>
      <c r="BP433" s="132"/>
    </row>
    <row r="434">
      <c r="A434" s="484" t="b">
        <v>0</v>
      </c>
      <c r="B434" s="94"/>
      <c r="C434" s="95"/>
      <c r="D434" s="96"/>
      <c r="E434" s="97"/>
      <c r="F434" s="98"/>
      <c r="G434" s="98"/>
      <c r="H434" s="98"/>
      <c r="I434" s="98"/>
      <c r="J434" s="98"/>
      <c r="K434" s="96"/>
      <c r="L434" s="96"/>
      <c r="M434" s="96"/>
      <c r="N434" s="518"/>
      <c r="O434" s="369"/>
      <c r="P434" s="370"/>
      <c r="Q434" s="196"/>
      <c r="R434" s="197"/>
      <c r="S434" s="198"/>
      <c r="T434" s="199"/>
      <c r="U434" s="200"/>
      <c r="V434" s="201"/>
      <c r="W434" s="202"/>
      <c r="X434" s="202"/>
      <c r="Y434" s="109"/>
      <c r="Z434" s="280"/>
      <c r="AA434" s="106"/>
      <c r="AB434" s="281"/>
      <c r="AC434" s="282"/>
      <c r="AD434" s="273"/>
      <c r="AE434" s="110"/>
      <c r="AF434" s="99"/>
      <c r="AG434" s="110"/>
      <c r="AH434" s="427"/>
      <c r="AI434" s="112"/>
      <c r="AJ434" s="110"/>
      <c r="AK434" s="113"/>
      <c r="AL434" s="114"/>
      <c r="AM434" s="278"/>
      <c r="AN434" s="98"/>
      <c r="AO434" s="98"/>
      <c r="AP434" s="116"/>
      <c r="AQ434" s="117"/>
      <c r="AR434" s="116"/>
      <c r="AS434" s="98"/>
      <c r="AT434" s="98"/>
      <c r="AU434" s="98"/>
      <c r="AV434" s="98"/>
      <c r="AW434" s="98"/>
      <c r="AX434" s="98"/>
      <c r="AY434" s="98"/>
      <c r="AZ434" s="98"/>
      <c r="BA434" s="98"/>
      <c r="BB434" s="98"/>
      <c r="BC434" s="98"/>
      <c r="BD434" s="98"/>
      <c r="BE434" s="98"/>
      <c r="BF434" s="98"/>
      <c r="BG434" s="98"/>
      <c r="BH434" s="98"/>
      <c r="BI434" s="98"/>
      <c r="BJ434" s="98"/>
      <c r="BK434" s="98"/>
      <c r="BL434" s="98"/>
      <c r="BM434" s="98"/>
      <c r="BN434" s="98"/>
      <c r="BO434" s="98"/>
      <c r="BP434" s="98"/>
    </row>
    <row r="435">
      <c r="A435" s="485" t="b">
        <v>0</v>
      </c>
      <c r="B435" s="128"/>
      <c r="C435" s="129"/>
      <c r="D435" s="130"/>
      <c r="E435" s="131"/>
      <c r="F435" s="132"/>
      <c r="G435" s="132"/>
      <c r="H435" s="132"/>
      <c r="I435" s="132"/>
      <c r="J435" s="132"/>
      <c r="K435" s="130"/>
      <c r="L435" s="130"/>
      <c r="M435" s="130"/>
      <c r="N435" s="519"/>
      <c r="O435" s="369"/>
      <c r="P435" s="370"/>
      <c r="Q435" s="196"/>
      <c r="R435" s="197"/>
      <c r="S435" s="198"/>
      <c r="T435" s="199"/>
      <c r="U435" s="200"/>
      <c r="V435" s="201"/>
      <c r="W435" s="202"/>
      <c r="X435" s="202"/>
      <c r="Y435" s="143"/>
      <c r="Z435" s="367"/>
      <c r="AA435" s="140"/>
      <c r="AB435" s="420"/>
      <c r="AC435" s="421"/>
      <c r="AD435" s="206"/>
      <c r="AE435" s="144"/>
      <c r="AF435" s="133"/>
      <c r="AG435" s="144"/>
      <c r="AH435" s="430"/>
      <c r="AI435" s="146"/>
      <c r="AJ435" s="144"/>
      <c r="AK435" s="147"/>
      <c r="AL435" s="114"/>
      <c r="AM435" s="211"/>
      <c r="AN435" s="132"/>
      <c r="AO435" s="132"/>
      <c r="AP435" s="149"/>
      <c r="AQ435" s="150"/>
      <c r="AR435" s="149"/>
      <c r="AS435" s="132"/>
      <c r="AT435" s="132"/>
      <c r="AU435" s="132"/>
      <c r="AV435" s="132"/>
      <c r="AW435" s="132"/>
      <c r="AX435" s="132"/>
      <c r="AY435" s="132"/>
      <c r="AZ435" s="132"/>
      <c r="BA435" s="132"/>
      <c r="BB435" s="132"/>
      <c r="BC435" s="132"/>
      <c r="BD435" s="132"/>
      <c r="BE435" s="132"/>
      <c r="BF435" s="132"/>
      <c r="BG435" s="132"/>
      <c r="BH435" s="132"/>
      <c r="BI435" s="132"/>
      <c r="BJ435" s="132"/>
      <c r="BK435" s="132"/>
      <c r="BL435" s="132"/>
      <c r="BM435" s="132"/>
      <c r="BN435" s="132"/>
      <c r="BO435" s="132"/>
      <c r="BP435" s="132"/>
    </row>
    <row r="436">
      <c r="A436" s="484" t="b">
        <v>0</v>
      </c>
      <c r="B436" s="94"/>
      <c r="C436" s="95"/>
      <c r="D436" s="96"/>
      <c r="E436" s="97"/>
      <c r="F436" s="98"/>
      <c r="G436" s="98"/>
      <c r="H436" s="98"/>
      <c r="I436" s="98"/>
      <c r="J436" s="98"/>
      <c r="K436" s="96"/>
      <c r="L436" s="96"/>
      <c r="M436" s="96"/>
      <c r="N436" s="518"/>
      <c r="O436" s="369"/>
      <c r="P436" s="370"/>
      <c r="Q436" s="196"/>
      <c r="R436" s="197"/>
      <c r="S436" s="198"/>
      <c r="T436" s="199"/>
      <c r="U436" s="200"/>
      <c r="V436" s="201"/>
      <c r="W436" s="202"/>
      <c r="X436" s="202"/>
      <c r="Y436" s="109"/>
      <c r="Z436" s="280"/>
      <c r="AA436" s="106"/>
      <c r="AB436" s="281"/>
      <c r="AC436" s="282"/>
      <c r="AD436" s="273"/>
      <c r="AE436" s="110"/>
      <c r="AF436" s="99"/>
      <c r="AG436" s="110"/>
      <c r="AH436" s="427"/>
      <c r="AI436" s="112"/>
      <c r="AJ436" s="110"/>
      <c r="AK436" s="113"/>
      <c r="AL436" s="114"/>
      <c r="AM436" s="278"/>
      <c r="AN436" s="98"/>
      <c r="AO436" s="98"/>
      <c r="AP436" s="116"/>
      <c r="AQ436" s="117"/>
      <c r="AR436" s="116"/>
      <c r="AS436" s="98"/>
      <c r="AT436" s="98"/>
      <c r="AU436" s="98"/>
      <c r="AV436" s="98"/>
      <c r="AW436" s="98"/>
      <c r="AX436" s="98"/>
      <c r="AY436" s="98"/>
      <c r="AZ436" s="98"/>
      <c r="BA436" s="98"/>
      <c r="BB436" s="98"/>
      <c r="BC436" s="98"/>
      <c r="BD436" s="98"/>
      <c r="BE436" s="98"/>
      <c r="BF436" s="98"/>
      <c r="BG436" s="98"/>
      <c r="BH436" s="98"/>
      <c r="BI436" s="98"/>
      <c r="BJ436" s="98"/>
      <c r="BK436" s="98"/>
      <c r="BL436" s="98"/>
      <c r="BM436" s="98"/>
      <c r="BN436" s="98"/>
      <c r="BO436" s="98"/>
      <c r="BP436" s="98"/>
    </row>
    <row r="437">
      <c r="A437" s="485" t="b">
        <v>0</v>
      </c>
      <c r="B437" s="128"/>
      <c r="C437" s="129"/>
      <c r="D437" s="130"/>
      <c r="E437" s="131"/>
      <c r="F437" s="132"/>
      <c r="G437" s="132"/>
      <c r="H437" s="132"/>
      <c r="I437" s="132"/>
      <c r="J437" s="132"/>
      <c r="K437" s="130"/>
      <c r="L437" s="130"/>
      <c r="M437" s="130"/>
      <c r="N437" s="519"/>
      <c r="O437" s="369"/>
      <c r="P437" s="370"/>
      <c r="Q437" s="196"/>
      <c r="R437" s="197"/>
      <c r="S437" s="198"/>
      <c r="T437" s="199"/>
      <c r="U437" s="200"/>
      <c r="V437" s="201"/>
      <c r="W437" s="202"/>
      <c r="X437" s="202"/>
      <c r="Y437" s="143"/>
      <c r="Z437" s="367"/>
      <c r="AA437" s="140"/>
      <c r="AB437" s="420"/>
      <c r="AC437" s="421"/>
      <c r="AD437" s="206"/>
      <c r="AE437" s="144"/>
      <c r="AF437" s="133"/>
      <c r="AG437" s="144"/>
      <c r="AH437" s="430"/>
      <c r="AI437" s="146"/>
      <c r="AJ437" s="144"/>
      <c r="AK437" s="147"/>
      <c r="AL437" s="114"/>
      <c r="AM437" s="211"/>
      <c r="AN437" s="132"/>
      <c r="AO437" s="132"/>
      <c r="AP437" s="149"/>
      <c r="AQ437" s="150"/>
      <c r="AR437" s="149"/>
      <c r="AS437" s="132"/>
      <c r="AT437" s="132"/>
      <c r="AU437" s="132"/>
      <c r="AV437" s="132"/>
      <c r="AW437" s="132"/>
      <c r="AX437" s="132"/>
      <c r="AY437" s="132"/>
      <c r="AZ437" s="132"/>
      <c r="BA437" s="132"/>
      <c r="BB437" s="132"/>
      <c r="BC437" s="132"/>
      <c r="BD437" s="132"/>
      <c r="BE437" s="132"/>
      <c r="BF437" s="132"/>
      <c r="BG437" s="132"/>
      <c r="BH437" s="132"/>
      <c r="BI437" s="132"/>
      <c r="BJ437" s="132"/>
      <c r="BK437" s="132"/>
      <c r="BL437" s="132"/>
      <c r="BM437" s="132"/>
      <c r="BN437" s="132"/>
      <c r="BO437" s="132"/>
      <c r="BP437" s="132"/>
    </row>
    <row r="438">
      <c r="A438" s="484" t="b">
        <v>0</v>
      </c>
      <c r="B438" s="94"/>
      <c r="C438" s="95"/>
      <c r="D438" s="96"/>
      <c r="E438" s="97"/>
      <c r="F438" s="98"/>
      <c r="G438" s="98"/>
      <c r="H438" s="98"/>
      <c r="I438" s="98"/>
      <c r="J438" s="98"/>
      <c r="K438" s="96"/>
      <c r="L438" s="96"/>
      <c r="M438" s="96"/>
      <c r="N438" s="518"/>
      <c r="O438" s="369"/>
      <c r="P438" s="370"/>
      <c r="Q438" s="196"/>
      <c r="R438" s="197"/>
      <c r="S438" s="198"/>
      <c r="T438" s="199"/>
      <c r="U438" s="200"/>
      <c r="V438" s="201"/>
      <c r="W438" s="202"/>
      <c r="X438" s="202"/>
      <c r="Y438" s="109"/>
      <c r="Z438" s="280"/>
      <c r="AA438" s="106"/>
      <c r="AB438" s="281"/>
      <c r="AC438" s="282"/>
      <c r="AD438" s="273"/>
      <c r="AE438" s="110"/>
      <c r="AF438" s="99"/>
      <c r="AG438" s="110"/>
      <c r="AH438" s="427"/>
      <c r="AI438" s="112"/>
      <c r="AJ438" s="110"/>
      <c r="AK438" s="113"/>
      <c r="AL438" s="114"/>
      <c r="AM438" s="278"/>
      <c r="AN438" s="98"/>
      <c r="AO438" s="98"/>
      <c r="AP438" s="116"/>
      <c r="AQ438" s="117"/>
      <c r="AR438" s="116"/>
      <c r="AS438" s="98"/>
      <c r="AT438" s="98"/>
      <c r="AU438" s="98"/>
      <c r="AV438" s="98"/>
      <c r="AW438" s="98"/>
      <c r="AX438" s="98"/>
      <c r="AY438" s="98"/>
      <c r="AZ438" s="98"/>
      <c r="BA438" s="98"/>
      <c r="BB438" s="98"/>
      <c r="BC438" s="98"/>
      <c r="BD438" s="98"/>
      <c r="BE438" s="98"/>
      <c r="BF438" s="98"/>
      <c r="BG438" s="98"/>
      <c r="BH438" s="98"/>
      <c r="BI438" s="98"/>
      <c r="BJ438" s="98"/>
      <c r="BK438" s="98"/>
      <c r="BL438" s="98"/>
      <c r="BM438" s="98"/>
      <c r="BN438" s="98"/>
      <c r="BO438" s="98"/>
      <c r="BP438" s="98"/>
    </row>
    <row r="439">
      <c r="A439" s="485" t="b">
        <v>0</v>
      </c>
      <c r="B439" s="128"/>
      <c r="C439" s="129"/>
      <c r="D439" s="130"/>
      <c r="E439" s="131"/>
      <c r="F439" s="132"/>
      <c r="G439" s="132"/>
      <c r="H439" s="132"/>
      <c r="I439" s="132"/>
      <c r="J439" s="132"/>
      <c r="K439" s="130"/>
      <c r="L439" s="130"/>
      <c r="M439" s="130"/>
      <c r="N439" s="519"/>
      <c r="O439" s="369"/>
      <c r="P439" s="370"/>
      <c r="Q439" s="196"/>
      <c r="R439" s="197"/>
      <c r="S439" s="198"/>
      <c r="T439" s="199"/>
      <c r="U439" s="200"/>
      <c r="V439" s="201"/>
      <c r="W439" s="202"/>
      <c r="X439" s="202"/>
      <c r="Y439" s="143"/>
      <c r="Z439" s="367"/>
      <c r="AA439" s="140"/>
      <c r="AB439" s="420"/>
      <c r="AC439" s="421"/>
      <c r="AD439" s="206"/>
      <c r="AE439" s="144"/>
      <c r="AF439" s="133"/>
      <c r="AG439" s="144"/>
      <c r="AH439" s="430"/>
      <c r="AI439" s="146"/>
      <c r="AJ439" s="144"/>
      <c r="AK439" s="147"/>
      <c r="AL439" s="114"/>
      <c r="AM439" s="211"/>
      <c r="AN439" s="132"/>
      <c r="AO439" s="132"/>
      <c r="AP439" s="149"/>
      <c r="AQ439" s="150"/>
      <c r="AR439" s="149"/>
      <c r="AS439" s="132"/>
      <c r="AT439" s="132"/>
      <c r="AU439" s="132"/>
      <c r="AV439" s="132"/>
      <c r="AW439" s="132"/>
      <c r="AX439" s="132"/>
      <c r="AY439" s="132"/>
      <c r="AZ439" s="132"/>
      <c r="BA439" s="132"/>
      <c r="BB439" s="132"/>
      <c r="BC439" s="132"/>
      <c r="BD439" s="132"/>
      <c r="BE439" s="132"/>
      <c r="BF439" s="132"/>
      <c r="BG439" s="132"/>
      <c r="BH439" s="132"/>
      <c r="BI439" s="132"/>
      <c r="BJ439" s="132"/>
      <c r="BK439" s="132"/>
      <c r="BL439" s="132"/>
      <c r="BM439" s="132"/>
      <c r="BN439" s="132"/>
      <c r="BO439" s="132"/>
      <c r="BP439" s="132"/>
    </row>
    <row r="440">
      <c r="A440" s="484" t="b">
        <v>0</v>
      </c>
      <c r="B440" s="94"/>
      <c r="C440" s="95"/>
      <c r="D440" s="96"/>
      <c r="E440" s="97"/>
      <c r="F440" s="98"/>
      <c r="G440" s="98"/>
      <c r="H440" s="98"/>
      <c r="I440" s="98"/>
      <c r="J440" s="98"/>
      <c r="K440" s="96"/>
      <c r="L440" s="96"/>
      <c r="M440" s="96"/>
      <c r="N440" s="518"/>
      <c r="O440" s="369"/>
      <c r="P440" s="370"/>
      <c r="Q440" s="196"/>
      <c r="R440" s="197"/>
      <c r="S440" s="198"/>
      <c r="T440" s="199"/>
      <c r="U440" s="200"/>
      <c r="V440" s="201"/>
      <c r="W440" s="202"/>
      <c r="X440" s="202"/>
      <c r="Y440" s="109"/>
      <c r="Z440" s="280"/>
      <c r="AA440" s="106"/>
      <c r="AB440" s="281"/>
      <c r="AC440" s="282"/>
      <c r="AD440" s="273"/>
      <c r="AE440" s="110"/>
      <c r="AF440" s="99"/>
      <c r="AG440" s="110"/>
      <c r="AH440" s="427"/>
      <c r="AI440" s="112"/>
      <c r="AJ440" s="110"/>
      <c r="AK440" s="113"/>
      <c r="AL440" s="114"/>
      <c r="AM440" s="278"/>
      <c r="AN440" s="98"/>
      <c r="AO440" s="98"/>
      <c r="AP440" s="116"/>
      <c r="AQ440" s="117"/>
      <c r="AR440" s="116"/>
      <c r="AS440" s="98"/>
      <c r="AT440" s="98"/>
      <c r="AU440" s="98"/>
      <c r="AV440" s="98"/>
      <c r="AW440" s="98"/>
      <c r="AX440" s="98"/>
      <c r="AY440" s="98"/>
      <c r="AZ440" s="98"/>
      <c r="BA440" s="98"/>
      <c r="BB440" s="98"/>
      <c r="BC440" s="98"/>
      <c r="BD440" s="98"/>
      <c r="BE440" s="98"/>
      <c r="BF440" s="98"/>
      <c r="BG440" s="98"/>
      <c r="BH440" s="98"/>
      <c r="BI440" s="98"/>
      <c r="BJ440" s="98"/>
      <c r="BK440" s="98"/>
      <c r="BL440" s="98"/>
      <c r="BM440" s="98"/>
      <c r="BN440" s="98"/>
      <c r="BO440" s="98"/>
      <c r="BP440" s="98"/>
    </row>
    <row r="441">
      <c r="A441" s="485" t="b">
        <v>0</v>
      </c>
      <c r="B441" s="128"/>
      <c r="C441" s="129"/>
      <c r="D441" s="130"/>
      <c r="E441" s="131"/>
      <c r="F441" s="132"/>
      <c r="G441" s="132"/>
      <c r="H441" s="132"/>
      <c r="I441" s="132"/>
      <c r="J441" s="132"/>
      <c r="K441" s="130"/>
      <c r="L441" s="130"/>
      <c r="M441" s="130"/>
      <c r="N441" s="519"/>
      <c r="O441" s="369"/>
      <c r="P441" s="370"/>
      <c r="Q441" s="196"/>
      <c r="R441" s="197"/>
      <c r="S441" s="198"/>
      <c r="T441" s="199"/>
      <c r="U441" s="200"/>
      <c r="V441" s="201"/>
      <c r="W441" s="202"/>
      <c r="X441" s="202"/>
      <c r="Y441" s="143"/>
      <c r="Z441" s="367"/>
      <c r="AA441" s="140"/>
      <c r="AB441" s="420"/>
      <c r="AC441" s="421"/>
      <c r="AD441" s="206"/>
      <c r="AE441" s="144"/>
      <c r="AF441" s="133"/>
      <c r="AG441" s="144"/>
      <c r="AH441" s="430"/>
      <c r="AI441" s="146"/>
      <c r="AJ441" s="144"/>
      <c r="AK441" s="147"/>
      <c r="AL441" s="114"/>
      <c r="AM441" s="211"/>
      <c r="AN441" s="132"/>
      <c r="AO441" s="132"/>
      <c r="AP441" s="149"/>
      <c r="AQ441" s="150"/>
      <c r="AR441" s="149"/>
      <c r="AS441" s="132"/>
      <c r="AT441" s="132"/>
      <c r="AU441" s="132"/>
      <c r="AV441" s="132"/>
      <c r="AW441" s="132"/>
      <c r="AX441" s="132"/>
      <c r="AY441" s="132"/>
      <c r="AZ441" s="132"/>
      <c r="BA441" s="132"/>
      <c r="BB441" s="132"/>
      <c r="BC441" s="132"/>
      <c r="BD441" s="132"/>
      <c r="BE441" s="132"/>
      <c r="BF441" s="132"/>
      <c r="BG441" s="132"/>
      <c r="BH441" s="132"/>
      <c r="BI441" s="132"/>
      <c r="BJ441" s="132"/>
      <c r="BK441" s="132"/>
      <c r="BL441" s="132"/>
      <c r="BM441" s="132"/>
      <c r="BN441" s="132"/>
      <c r="BO441" s="132"/>
      <c r="BP441" s="132"/>
    </row>
    <row r="442">
      <c r="A442" s="484" t="b">
        <v>0</v>
      </c>
      <c r="B442" s="94"/>
      <c r="C442" s="95"/>
      <c r="D442" s="96"/>
      <c r="E442" s="97"/>
      <c r="F442" s="98"/>
      <c r="G442" s="98"/>
      <c r="H442" s="98"/>
      <c r="I442" s="98"/>
      <c r="J442" s="98"/>
      <c r="K442" s="96"/>
      <c r="L442" s="96"/>
      <c r="M442" s="96"/>
      <c r="N442" s="518"/>
      <c r="O442" s="369"/>
      <c r="P442" s="370"/>
      <c r="Q442" s="196"/>
      <c r="R442" s="197"/>
      <c r="S442" s="198"/>
      <c r="T442" s="199"/>
      <c r="U442" s="200"/>
      <c r="V442" s="201"/>
      <c r="W442" s="202"/>
      <c r="X442" s="202"/>
      <c r="Y442" s="109"/>
      <c r="Z442" s="280"/>
      <c r="AA442" s="106"/>
      <c r="AB442" s="281"/>
      <c r="AC442" s="282"/>
      <c r="AD442" s="273"/>
      <c r="AE442" s="110"/>
      <c r="AF442" s="99"/>
      <c r="AG442" s="110"/>
      <c r="AH442" s="427"/>
      <c r="AI442" s="112"/>
      <c r="AJ442" s="110"/>
      <c r="AK442" s="113"/>
      <c r="AL442" s="114"/>
      <c r="AM442" s="278"/>
      <c r="AN442" s="98"/>
      <c r="AO442" s="98"/>
      <c r="AP442" s="116"/>
      <c r="AQ442" s="117"/>
      <c r="AR442" s="116"/>
      <c r="AS442" s="98"/>
      <c r="AT442" s="98"/>
      <c r="AU442" s="98"/>
      <c r="AV442" s="98"/>
      <c r="AW442" s="98"/>
      <c r="AX442" s="98"/>
      <c r="AY442" s="98"/>
      <c r="AZ442" s="98"/>
      <c r="BA442" s="98"/>
      <c r="BB442" s="98"/>
      <c r="BC442" s="98"/>
      <c r="BD442" s="98"/>
      <c r="BE442" s="98"/>
      <c r="BF442" s="98"/>
      <c r="BG442" s="98"/>
      <c r="BH442" s="98"/>
      <c r="BI442" s="98"/>
      <c r="BJ442" s="98"/>
      <c r="BK442" s="98"/>
      <c r="BL442" s="98"/>
      <c r="BM442" s="98"/>
      <c r="BN442" s="98"/>
      <c r="BO442" s="98"/>
      <c r="BP442" s="98"/>
    </row>
    <row r="443">
      <c r="A443" s="485" t="b">
        <v>0</v>
      </c>
      <c r="B443" s="128"/>
      <c r="C443" s="129"/>
      <c r="D443" s="130"/>
      <c r="E443" s="131"/>
      <c r="F443" s="132"/>
      <c r="G443" s="132"/>
      <c r="H443" s="132"/>
      <c r="I443" s="132"/>
      <c r="J443" s="132"/>
      <c r="K443" s="130"/>
      <c r="L443" s="130"/>
      <c r="M443" s="130"/>
      <c r="N443" s="519"/>
      <c r="O443" s="369"/>
      <c r="P443" s="370"/>
      <c r="Q443" s="196"/>
      <c r="R443" s="197"/>
      <c r="S443" s="198"/>
      <c r="T443" s="199"/>
      <c r="U443" s="200"/>
      <c r="V443" s="201"/>
      <c r="W443" s="202"/>
      <c r="X443" s="202"/>
      <c r="Y443" s="143"/>
      <c r="Z443" s="367"/>
      <c r="AA443" s="140"/>
      <c r="AB443" s="420"/>
      <c r="AC443" s="421"/>
      <c r="AD443" s="206"/>
      <c r="AE443" s="144"/>
      <c r="AF443" s="133"/>
      <c r="AG443" s="144"/>
      <c r="AH443" s="430"/>
      <c r="AI443" s="146"/>
      <c r="AJ443" s="144"/>
      <c r="AK443" s="147"/>
      <c r="AL443" s="114"/>
      <c r="AM443" s="211"/>
      <c r="AN443" s="132"/>
      <c r="AO443" s="132"/>
      <c r="AP443" s="149"/>
      <c r="AQ443" s="150"/>
      <c r="AR443" s="149"/>
      <c r="AS443" s="132"/>
      <c r="AT443" s="132"/>
      <c r="AU443" s="132"/>
      <c r="AV443" s="132"/>
      <c r="AW443" s="132"/>
      <c r="AX443" s="132"/>
      <c r="AY443" s="132"/>
      <c r="AZ443" s="132"/>
      <c r="BA443" s="132"/>
      <c r="BB443" s="132"/>
      <c r="BC443" s="132"/>
      <c r="BD443" s="132"/>
      <c r="BE443" s="132"/>
      <c r="BF443" s="132"/>
      <c r="BG443" s="132"/>
      <c r="BH443" s="132"/>
      <c r="BI443" s="132"/>
      <c r="BJ443" s="132"/>
      <c r="BK443" s="132"/>
      <c r="BL443" s="132"/>
      <c r="BM443" s="132"/>
      <c r="BN443" s="132"/>
      <c r="BO443" s="132"/>
      <c r="BP443" s="132"/>
    </row>
    <row r="444">
      <c r="A444" s="484" t="b">
        <v>0</v>
      </c>
      <c r="B444" s="94"/>
      <c r="C444" s="95"/>
      <c r="D444" s="96"/>
      <c r="E444" s="97"/>
      <c r="F444" s="98"/>
      <c r="G444" s="98"/>
      <c r="H444" s="98"/>
      <c r="I444" s="98"/>
      <c r="J444" s="98"/>
      <c r="K444" s="96"/>
      <c r="L444" s="96"/>
      <c r="M444" s="96"/>
      <c r="N444" s="518"/>
      <c r="O444" s="369"/>
      <c r="P444" s="370"/>
      <c r="Q444" s="196"/>
      <c r="R444" s="197"/>
      <c r="S444" s="198"/>
      <c r="T444" s="199"/>
      <c r="U444" s="200"/>
      <c r="V444" s="201"/>
      <c r="W444" s="202"/>
      <c r="X444" s="202"/>
      <c r="Y444" s="109"/>
      <c r="Z444" s="280"/>
      <c r="AA444" s="106"/>
      <c r="AB444" s="281"/>
      <c r="AC444" s="282"/>
      <c r="AD444" s="273"/>
      <c r="AE444" s="110"/>
      <c r="AF444" s="99"/>
      <c r="AG444" s="110"/>
      <c r="AH444" s="427"/>
      <c r="AI444" s="112"/>
      <c r="AJ444" s="110"/>
      <c r="AK444" s="113"/>
      <c r="AL444" s="114"/>
      <c r="AM444" s="278"/>
      <c r="AN444" s="98"/>
      <c r="AO444" s="98"/>
      <c r="AP444" s="116"/>
      <c r="AQ444" s="117"/>
      <c r="AR444" s="116"/>
      <c r="AS444" s="98"/>
      <c r="AT444" s="98"/>
      <c r="AU444" s="98"/>
      <c r="AV444" s="98"/>
      <c r="AW444" s="98"/>
      <c r="AX444" s="98"/>
      <c r="AY444" s="98"/>
      <c r="AZ444" s="98"/>
      <c r="BA444" s="98"/>
      <c r="BB444" s="98"/>
      <c r="BC444" s="98"/>
      <c r="BD444" s="98"/>
      <c r="BE444" s="98"/>
      <c r="BF444" s="98"/>
      <c r="BG444" s="98"/>
      <c r="BH444" s="98"/>
      <c r="BI444" s="98"/>
      <c r="BJ444" s="98"/>
      <c r="BK444" s="98"/>
      <c r="BL444" s="98"/>
      <c r="BM444" s="98"/>
      <c r="BN444" s="98"/>
      <c r="BO444" s="98"/>
      <c r="BP444" s="98"/>
    </row>
    <row r="445">
      <c r="A445" s="485" t="b">
        <v>0</v>
      </c>
      <c r="B445" s="128"/>
      <c r="C445" s="129"/>
      <c r="D445" s="130"/>
      <c r="E445" s="131"/>
      <c r="F445" s="132"/>
      <c r="G445" s="132"/>
      <c r="H445" s="132"/>
      <c r="I445" s="132"/>
      <c r="J445" s="132"/>
      <c r="K445" s="130"/>
      <c r="L445" s="130"/>
      <c r="M445" s="130"/>
      <c r="N445" s="519"/>
      <c r="O445" s="369"/>
      <c r="P445" s="370"/>
      <c r="Q445" s="196"/>
      <c r="R445" s="197"/>
      <c r="S445" s="198"/>
      <c r="T445" s="199"/>
      <c r="U445" s="200"/>
      <c r="V445" s="201"/>
      <c r="W445" s="202"/>
      <c r="X445" s="202"/>
      <c r="Y445" s="143"/>
      <c r="Z445" s="367"/>
      <c r="AA445" s="140"/>
      <c r="AB445" s="420"/>
      <c r="AC445" s="421"/>
      <c r="AD445" s="206"/>
      <c r="AE445" s="144"/>
      <c r="AF445" s="133"/>
      <c r="AG445" s="144"/>
      <c r="AH445" s="430"/>
      <c r="AI445" s="146"/>
      <c r="AJ445" s="144"/>
      <c r="AK445" s="147"/>
      <c r="AL445" s="114"/>
      <c r="AM445" s="211"/>
      <c r="AN445" s="132"/>
      <c r="AO445" s="132"/>
      <c r="AP445" s="149"/>
      <c r="AQ445" s="150"/>
      <c r="AR445" s="149"/>
      <c r="AS445" s="132"/>
      <c r="AT445" s="132"/>
      <c r="AU445" s="132"/>
      <c r="AV445" s="132"/>
      <c r="AW445" s="132"/>
      <c r="AX445" s="132"/>
      <c r="AY445" s="132"/>
      <c r="AZ445" s="132"/>
      <c r="BA445" s="132"/>
      <c r="BB445" s="132"/>
      <c r="BC445" s="132"/>
      <c r="BD445" s="132"/>
      <c r="BE445" s="132"/>
      <c r="BF445" s="132"/>
      <c r="BG445" s="132"/>
      <c r="BH445" s="132"/>
      <c r="BI445" s="132"/>
      <c r="BJ445" s="132"/>
      <c r="BK445" s="132"/>
      <c r="BL445" s="132"/>
      <c r="BM445" s="132"/>
      <c r="BN445" s="132"/>
      <c r="BO445" s="132"/>
      <c r="BP445" s="132"/>
    </row>
    <row r="446">
      <c r="A446" s="484" t="b">
        <v>0</v>
      </c>
      <c r="B446" s="94"/>
      <c r="C446" s="95"/>
      <c r="D446" s="96"/>
      <c r="E446" s="97"/>
      <c r="F446" s="98"/>
      <c r="G446" s="98"/>
      <c r="H446" s="98"/>
      <c r="I446" s="98"/>
      <c r="J446" s="98"/>
      <c r="K446" s="96"/>
      <c r="L446" s="96"/>
      <c r="M446" s="96"/>
      <c r="N446" s="518"/>
      <c r="O446" s="369"/>
      <c r="P446" s="370"/>
      <c r="Q446" s="196"/>
      <c r="R446" s="197"/>
      <c r="S446" s="198"/>
      <c r="T446" s="199"/>
      <c r="U446" s="200"/>
      <c r="V446" s="201"/>
      <c r="W446" s="202"/>
      <c r="X446" s="202"/>
      <c r="Y446" s="109"/>
      <c r="Z446" s="280"/>
      <c r="AA446" s="106"/>
      <c r="AB446" s="281"/>
      <c r="AC446" s="282"/>
      <c r="AD446" s="273"/>
      <c r="AE446" s="110"/>
      <c r="AF446" s="99"/>
      <c r="AG446" s="110"/>
      <c r="AH446" s="427"/>
      <c r="AI446" s="112"/>
      <c r="AJ446" s="110"/>
      <c r="AK446" s="113"/>
      <c r="AL446" s="114"/>
      <c r="AM446" s="278"/>
      <c r="AN446" s="98"/>
      <c r="AO446" s="98"/>
      <c r="AP446" s="116"/>
      <c r="AQ446" s="117"/>
      <c r="AR446" s="116"/>
      <c r="AS446" s="98"/>
      <c r="AT446" s="98"/>
      <c r="AU446" s="98"/>
      <c r="AV446" s="98"/>
      <c r="AW446" s="98"/>
      <c r="AX446" s="98"/>
      <c r="AY446" s="98"/>
      <c r="AZ446" s="98"/>
      <c r="BA446" s="98"/>
      <c r="BB446" s="98"/>
      <c r="BC446" s="98"/>
      <c r="BD446" s="98"/>
      <c r="BE446" s="98"/>
      <c r="BF446" s="98"/>
      <c r="BG446" s="98"/>
      <c r="BH446" s="98"/>
      <c r="BI446" s="98"/>
      <c r="BJ446" s="98"/>
      <c r="BK446" s="98"/>
      <c r="BL446" s="98"/>
      <c r="BM446" s="98"/>
      <c r="BN446" s="98"/>
      <c r="BO446" s="98"/>
      <c r="BP446" s="98"/>
    </row>
    <row r="447">
      <c r="A447" s="485" t="b">
        <v>0</v>
      </c>
      <c r="B447" s="128"/>
      <c r="C447" s="129"/>
      <c r="D447" s="130"/>
      <c r="E447" s="131"/>
      <c r="F447" s="132"/>
      <c r="G447" s="132"/>
      <c r="H447" s="132"/>
      <c r="I447" s="132"/>
      <c r="J447" s="132"/>
      <c r="K447" s="130"/>
      <c r="L447" s="130"/>
      <c r="M447" s="130"/>
      <c r="N447" s="519"/>
      <c r="O447" s="369"/>
      <c r="P447" s="370"/>
      <c r="Q447" s="196"/>
      <c r="R447" s="197"/>
      <c r="S447" s="198"/>
      <c r="T447" s="199"/>
      <c r="U447" s="200"/>
      <c r="V447" s="201"/>
      <c r="W447" s="202"/>
      <c r="X447" s="202"/>
      <c r="Y447" s="143"/>
      <c r="Z447" s="367"/>
      <c r="AA447" s="140"/>
      <c r="AB447" s="420"/>
      <c r="AC447" s="421"/>
      <c r="AD447" s="206"/>
      <c r="AE447" s="144"/>
      <c r="AF447" s="133"/>
      <c r="AG447" s="144"/>
      <c r="AH447" s="430"/>
      <c r="AI447" s="146"/>
      <c r="AJ447" s="144"/>
      <c r="AK447" s="147"/>
      <c r="AL447" s="114"/>
      <c r="AM447" s="211"/>
      <c r="AN447" s="132"/>
      <c r="AO447" s="132"/>
      <c r="AP447" s="149"/>
      <c r="AQ447" s="150"/>
      <c r="AR447" s="149"/>
      <c r="AS447" s="132"/>
      <c r="AT447" s="132"/>
      <c r="AU447" s="132"/>
      <c r="AV447" s="132"/>
      <c r="AW447" s="132"/>
      <c r="AX447" s="132"/>
      <c r="AY447" s="132"/>
      <c r="AZ447" s="132"/>
      <c r="BA447" s="132"/>
      <c r="BB447" s="132"/>
      <c r="BC447" s="132"/>
      <c r="BD447" s="132"/>
      <c r="BE447" s="132"/>
      <c r="BF447" s="132"/>
      <c r="BG447" s="132"/>
      <c r="BH447" s="132"/>
      <c r="BI447" s="132"/>
      <c r="BJ447" s="132"/>
      <c r="BK447" s="132"/>
      <c r="BL447" s="132"/>
      <c r="BM447" s="132"/>
      <c r="BN447" s="132"/>
      <c r="BO447" s="132"/>
      <c r="BP447" s="132"/>
    </row>
    <row r="448">
      <c r="A448" s="484" t="b">
        <v>0</v>
      </c>
      <c r="B448" s="94"/>
      <c r="C448" s="95"/>
      <c r="D448" s="96"/>
      <c r="E448" s="97"/>
      <c r="F448" s="98"/>
      <c r="G448" s="98"/>
      <c r="H448" s="98"/>
      <c r="I448" s="98"/>
      <c r="J448" s="98"/>
      <c r="K448" s="96"/>
      <c r="L448" s="96"/>
      <c r="M448" s="96"/>
      <c r="N448" s="518"/>
      <c r="O448" s="369"/>
      <c r="P448" s="370"/>
      <c r="Q448" s="196"/>
      <c r="R448" s="197"/>
      <c r="S448" s="198"/>
      <c r="T448" s="199"/>
      <c r="U448" s="200"/>
      <c r="V448" s="201"/>
      <c r="W448" s="202"/>
      <c r="X448" s="202"/>
      <c r="Y448" s="109"/>
      <c r="Z448" s="280"/>
      <c r="AA448" s="106"/>
      <c r="AB448" s="281"/>
      <c r="AC448" s="282"/>
      <c r="AD448" s="273"/>
      <c r="AE448" s="110"/>
      <c r="AF448" s="99"/>
      <c r="AG448" s="110"/>
      <c r="AH448" s="427"/>
      <c r="AI448" s="112"/>
      <c r="AJ448" s="110"/>
      <c r="AK448" s="113"/>
      <c r="AL448" s="114"/>
      <c r="AM448" s="278"/>
      <c r="AN448" s="98"/>
      <c r="AO448" s="98"/>
      <c r="AP448" s="116"/>
      <c r="AQ448" s="117"/>
      <c r="AR448" s="116"/>
      <c r="AS448" s="98"/>
      <c r="AT448" s="98"/>
      <c r="AU448" s="98"/>
      <c r="AV448" s="98"/>
      <c r="AW448" s="98"/>
      <c r="AX448" s="98"/>
      <c r="AY448" s="98"/>
      <c r="AZ448" s="98"/>
      <c r="BA448" s="98"/>
      <c r="BB448" s="98"/>
      <c r="BC448" s="98"/>
      <c r="BD448" s="98"/>
      <c r="BE448" s="98"/>
      <c r="BF448" s="98"/>
      <c r="BG448" s="98"/>
      <c r="BH448" s="98"/>
      <c r="BI448" s="98"/>
      <c r="BJ448" s="98"/>
      <c r="BK448" s="98"/>
      <c r="BL448" s="98"/>
      <c r="BM448" s="98"/>
      <c r="BN448" s="98"/>
      <c r="BO448" s="98"/>
      <c r="BP448" s="98"/>
    </row>
    <row r="449">
      <c r="A449" s="485" t="b">
        <v>0</v>
      </c>
      <c r="B449" s="128"/>
      <c r="C449" s="129"/>
      <c r="D449" s="130"/>
      <c r="E449" s="131"/>
      <c r="F449" s="132"/>
      <c r="G449" s="132"/>
      <c r="H449" s="132"/>
      <c r="I449" s="132"/>
      <c r="J449" s="132"/>
      <c r="K449" s="130"/>
      <c r="L449" s="130"/>
      <c r="M449" s="130"/>
      <c r="N449" s="519"/>
      <c r="O449" s="369"/>
      <c r="P449" s="370"/>
      <c r="Q449" s="196"/>
      <c r="R449" s="197"/>
      <c r="S449" s="198"/>
      <c r="T449" s="199"/>
      <c r="U449" s="200"/>
      <c r="V449" s="201"/>
      <c r="W449" s="202"/>
      <c r="X449" s="202"/>
      <c r="Y449" s="143"/>
      <c r="Z449" s="367"/>
      <c r="AA449" s="140"/>
      <c r="AB449" s="420"/>
      <c r="AC449" s="421"/>
      <c r="AD449" s="206"/>
      <c r="AE449" s="144"/>
      <c r="AF449" s="133"/>
      <c r="AG449" s="144"/>
      <c r="AH449" s="430"/>
      <c r="AI449" s="146"/>
      <c r="AJ449" s="144"/>
      <c r="AK449" s="147"/>
      <c r="AL449" s="114"/>
      <c r="AM449" s="211"/>
      <c r="AN449" s="132"/>
      <c r="AO449" s="132"/>
      <c r="AP449" s="149"/>
      <c r="AQ449" s="150"/>
      <c r="AR449" s="149"/>
      <c r="AS449" s="132"/>
      <c r="AT449" s="132"/>
      <c r="AU449" s="132"/>
      <c r="AV449" s="132"/>
      <c r="AW449" s="132"/>
      <c r="AX449" s="132"/>
      <c r="AY449" s="132"/>
      <c r="AZ449" s="132"/>
      <c r="BA449" s="132"/>
      <c r="BB449" s="132"/>
      <c r="BC449" s="132"/>
      <c r="BD449" s="132"/>
      <c r="BE449" s="132"/>
      <c r="BF449" s="132"/>
      <c r="BG449" s="132"/>
      <c r="BH449" s="132"/>
      <c r="BI449" s="132"/>
      <c r="BJ449" s="132"/>
      <c r="BK449" s="132"/>
      <c r="BL449" s="132"/>
      <c r="BM449" s="132"/>
      <c r="BN449" s="132"/>
      <c r="BO449" s="132"/>
      <c r="BP449" s="132"/>
    </row>
    <row r="450">
      <c r="A450" s="484" t="b">
        <v>0</v>
      </c>
      <c r="B450" s="94"/>
      <c r="C450" s="95"/>
      <c r="D450" s="96"/>
      <c r="E450" s="97"/>
      <c r="F450" s="98"/>
      <c r="G450" s="98"/>
      <c r="H450" s="98"/>
      <c r="I450" s="98"/>
      <c r="J450" s="98"/>
      <c r="K450" s="96"/>
      <c r="L450" s="96"/>
      <c r="M450" s="96"/>
      <c r="N450" s="518"/>
      <c r="O450" s="369"/>
      <c r="P450" s="370"/>
      <c r="Q450" s="196"/>
      <c r="R450" s="197"/>
      <c r="S450" s="198"/>
      <c r="T450" s="199"/>
      <c r="U450" s="200"/>
      <c r="V450" s="201"/>
      <c r="W450" s="202"/>
      <c r="X450" s="202"/>
      <c r="Y450" s="109"/>
      <c r="Z450" s="280"/>
      <c r="AA450" s="106"/>
      <c r="AB450" s="281"/>
      <c r="AC450" s="282"/>
      <c r="AD450" s="273"/>
      <c r="AE450" s="110"/>
      <c r="AF450" s="99"/>
      <c r="AG450" s="110"/>
      <c r="AH450" s="427"/>
      <c r="AI450" s="112"/>
      <c r="AJ450" s="110"/>
      <c r="AK450" s="113"/>
      <c r="AL450" s="114"/>
      <c r="AM450" s="278"/>
      <c r="AN450" s="98"/>
      <c r="AO450" s="98"/>
      <c r="AP450" s="116"/>
      <c r="AQ450" s="117"/>
      <c r="AR450" s="116"/>
      <c r="AS450" s="98"/>
      <c r="AT450" s="98"/>
      <c r="AU450" s="98"/>
      <c r="AV450" s="98"/>
      <c r="AW450" s="98"/>
      <c r="AX450" s="98"/>
      <c r="AY450" s="98"/>
      <c r="AZ450" s="98"/>
      <c r="BA450" s="98"/>
      <c r="BB450" s="98"/>
      <c r="BC450" s="98"/>
      <c r="BD450" s="98"/>
      <c r="BE450" s="98"/>
      <c r="BF450" s="98"/>
      <c r="BG450" s="98"/>
      <c r="BH450" s="98"/>
      <c r="BI450" s="98"/>
      <c r="BJ450" s="98"/>
      <c r="BK450" s="98"/>
      <c r="BL450" s="98"/>
      <c r="BM450" s="98"/>
      <c r="BN450" s="98"/>
      <c r="BO450" s="98"/>
      <c r="BP450" s="98"/>
    </row>
    <row r="451">
      <c r="A451" s="485" t="b">
        <v>0</v>
      </c>
      <c r="B451" s="128"/>
      <c r="C451" s="129"/>
      <c r="D451" s="130"/>
      <c r="E451" s="131"/>
      <c r="F451" s="132"/>
      <c r="G451" s="132"/>
      <c r="H451" s="132"/>
      <c r="I451" s="132"/>
      <c r="J451" s="132"/>
      <c r="K451" s="130"/>
      <c r="L451" s="130"/>
      <c r="M451" s="130"/>
      <c r="N451" s="519"/>
      <c r="O451" s="369"/>
      <c r="P451" s="370"/>
      <c r="Q451" s="196"/>
      <c r="R451" s="197"/>
      <c r="S451" s="198"/>
      <c r="T451" s="199"/>
      <c r="U451" s="200"/>
      <c r="V451" s="201"/>
      <c r="W451" s="202"/>
      <c r="X451" s="202"/>
      <c r="Y451" s="143"/>
      <c r="Z451" s="367"/>
      <c r="AA451" s="140"/>
      <c r="AB451" s="420"/>
      <c r="AC451" s="421"/>
      <c r="AD451" s="206"/>
      <c r="AE451" s="144"/>
      <c r="AF451" s="133"/>
      <c r="AG451" s="144"/>
      <c r="AH451" s="430"/>
      <c r="AI451" s="146"/>
      <c r="AJ451" s="144"/>
      <c r="AK451" s="147"/>
      <c r="AL451" s="114"/>
      <c r="AM451" s="211"/>
      <c r="AN451" s="132"/>
      <c r="AO451" s="132"/>
      <c r="AP451" s="149"/>
      <c r="AQ451" s="150"/>
      <c r="AR451" s="149"/>
      <c r="AS451" s="132"/>
      <c r="AT451" s="132"/>
      <c r="AU451" s="132"/>
      <c r="AV451" s="132"/>
      <c r="AW451" s="132"/>
      <c r="AX451" s="132"/>
      <c r="AY451" s="132"/>
      <c r="AZ451" s="132"/>
      <c r="BA451" s="132"/>
      <c r="BB451" s="132"/>
      <c r="BC451" s="132"/>
      <c r="BD451" s="132"/>
      <c r="BE451" s="132"/>
      <c r="BF451" s="132"/>
      <c r="BG451" s="132"/>
      <c r="BH451" s="132"/>
      <c r="BI451" s="132"/>
      <c r="BJ451" s="132"/>
      <c r="BK451" s="132"/>
      <c r="BL451" s="132"/>
      <c r="BM451" s="132"/>
      <c r="BN451" s="132"/>
      <c r="BO451" s="132"/>
      <c r="BP451" s="132"/>
    </row>
    <row r="452">
      <c r="A452" s="484" t="b">
        <v>0</v>
      </c>
      <c r="B452" s="94"/>
      <c r="C452" s="95"/>
      <c r="D452" s="96"/>
      <c r="E452" s="97"/>
      <c r="F452" s="98"/>
      <c r="G452" s="98"/>
      <c r="H452" s="98"/>
      <c r="I452" s="98"/>
      <c r="J452" s="98"/>
      <c r="K452" s="96"/>
      <c r="L452" s="96"/>
      <c r="M452" s="96"/>
      <c r="N452" s="518"/>
      <c r="O452" s="369"/>
      <c r="P452" s="370"/>
      <c r="Q452" s="196"/>
      <c r="R452" s="197"/>
      <c r="S452" s="198"/>
      <c r="T452" s="199"/>
      <c r="U452" s="200"/>
      <c r="V452" s="201"/>
      <c r="W452" s="202"/>
      <c r="X452" s="202"/>
      <c r="Y452" s="109"/>
      <c r="Z452" s="280"/>
      <c r="AA452" s="106"/>
      <c r="AB452" s="281"/>
      <c r="AC452" s="282"/>
      <c r="AD452" s="273"/>
      <c r="AE452" s="110"/>
      <c r="AF452" s="99"/>
      <c r="AG452" s="110"/>
      <c r="AH452" s="427"/>
      <c r="AI452" s="112"/>
      <c r="AJ452" s="110"/>
      <c r="AK452" s="113"/>
      <c r="AL452" s="114"/>
      <c r="AM452" s="278"/>
      <c r="AN452" s="98"/>
      <c r="AO452" s="98"/>
      <c r="AP452" s="116"/>
      <c r="AQ452" s="117"/>
      <c r="AR452" s="116"/>
      <c r="AS452" s="98"/>
      <c r="AT452" s="98"/>
      <c r="AU452" s="98"/>
      <c r="AV452" s="98"/>
      <c r="AW452" s="98"/>
      <c r="AX452" s="98"/>
      <c r="AY452" s="98"/>
      <c r="AZ452" s="98"/>
      <c r="BA452" s="98"/>
      <c r="BB452" s="98"/>
      <c r="BC452" s="98"/>
      <c r="BD452" s="98"/>
      <c r="BE452" s="98"/>
      <c r="BF452" s="98"/>
      <c r="BG452" s="98"/>
      <c r="BH452" s="98"/>
      <c r="BI452" s="98"/>
      <c r="BJ452" s="98"/>
      <c r="BK452" s="98"/>
      <c r="BL452" s="98"/>
      <c r="BM452" s="98"/>
      <c r="BN452" s="98"/>
      <c r="BO452" s="98"/>
      <c r="BP452" s="98"/>
    </row>
    <row r="453">
      <c r="A453" s="485" t="b">
        <v>0</v>
      </c>
      <c r="B453" s="128"/>
      <c r="C453" s="129"/>
      <c r="D453" s="130"/>
      <c r="E453" s="131"/>
      <c r="F453" s="132"/>
      <c r="G453" s="132"/>
      <c r="H453" s="132"/>
      <c r="I453" s="132"/>
      <c r="J453" s="132"/>
      <c r="K453" s="130"/>
      <c r="L453" s="130"/>
      <c r="M453" s="130"/>
      <c r="N453" s="519"/>
      <c r="O453" s="369"/>
      <c r="P453" s="370"/>
      <c r="Q453" s="196"/>
      <c r="R453" s="197"/>
      <c r="S453" s="198"/>
      <c r="T453" s="199"/>
      <c r="U453" s="200"/>
      <c r="V453" s="201"/>
      <c r="W453" s="202"/>
      <c r="X453" s="202"/>
      <c r="Y453" s="143"/>
      <c r="Z453" s="367"/>
      <c r="AA453" s="140"/>
      <c r="AB453" s="420"/>
      <c r="AC453" s="421"/>
      <c r="AD453" s="206"/>
      <c r="AE453" s="144"/>
      <c r="AF453" s="133"/>
      <c r="AG453" s="144"/>
      <c r="AH453" s="430"/>
      <c r="AI453" s="146"/>
      <c r="AJ453" s="144"/>
      <c r="AK453" s="147"/>
      <c r="AL453" s="114"/>
      <c r="AM453" s="211"/>
      <c r="AN453" s="132"/>
      <c r="AO453" s="132"/>
      <c r="AP453" s="149"/>
      <c r="AQ453" s="150"/>
      <c r="AR453" s="149"/>
      <c r="AS453" s="132"/>
      <c r="AT453" s="132"/>
      <c r="AU453" s="132"/>
      <c r="AV453" s="132"/>
      <c r="AW453" s="132"/>
      <c r="AX453" s="132"/>
      <c r="AY453" s="132"/>
      <c r="AZ453" s="132"/>
      <c r="BA453" s="132"/>
      <c r="BB453" s="132"/>
      <c r="BC453" s="132"/>
      <c r="BD453" s="132"/>
      <c r="BE453" s="132"/>
      <c r="BF453" s="132"/>
      <c r="BG453" s="132"/>
      <c r="BH453" s="132"/>
      <c r="BI453" s="132"/>
      <c r="BJ453" s="132"/>
      <c r="BK453" s="132"/>
      <c r="BL453" s="132"/>
      <c r="BM453" s="132"/>
      <c r="BN453" s="132"/>
      <c r="BO453" s="132"/>
      <c r="BP453" s="132"/>
    </row>
    <row r="454">
      <c r="A454" s="484" t="b">
        <v>0</v>
      </c>
      <c r="B454" s="94"/>
      <c r="C454" s="95"/>
      <c r="D454" s="96"/>
      <c r="E454" s="97"/>
      <c r="F454" s="98"/>
      <c r="G454" s="98"/>
      <c r="H454" s="98"/>
      <c r="I454" s="98"/>
      <c r="J454" s="98"/>
      <c r="K454" s="96"/>
      <c r="L454" s="96"/>
      <c r="M454" s="96"/>
      <c r="N454" s="518"/>
      <c r="O454" s="369"/>
      <c r="P454" s="370"/>
      <c r="Q454" s="196"/>
      <c r="R454" s="197"/>
      <c r="S454" s="198"/>
      <c r="T454" s="199"/>
      <c r="U454" s="200"/>
      <c r="V454" s="201"/>
      <c r="W454" s="202"/>
      <c r="X454" s="202"/>
      <c r="Y454" s="109"/>
      <c r="Z454" s="280"/>
      <c r="AA454" s="106"/>
      <c r="AB454" s="281"/>
      <c r="AC454" s="282"/>
      <c r="AD454" s="273"/>
      <c r="AE454" s="110"/>
      <c r="AF454" s="99"/>
      <c r="AG454" s="110"/>
      <c r="AH454" s="427"/>
      <c r="AI454" s="112"/>
      <c r="AJ454" s="110"/>
      <c r="AK454" s="113"/>
      <c r="AL454" s="114"/>
      <c r="AM454" s="278"/>
      <c r="AN454" s="98"/>
      <c r="AO454" s="98"/>
      <c r="AP454" s="116"/>
      <c r="AQ454" s="117"/>
      <c r="AR454" s="116"/>
      <c r="AS454" s="98"/>
      <c r="AT454" s="98"/>
      <c r="AU454" s="98"/>
      <c r="AV454" s="98"/>
      <c r="AW454" s="98"/>
      <c r="AX454" s="98"/>
      <c r="AY454" s="98"/>
      <c r="AZ454" s="98"/>
      <c r="BA454" s="98"/>
      <c r="BB454" s="98"/>
      <c r="BC454" s="98"/>
      <c r="BD454" s="98"/>
      <c r="BE454" s="98"/>
      <c r="BF454" s="98"/>
      <c r="BG454" s="98"/>
      <c r="BH454" s="98"/>
      <c r="BI454" s="98"/>
      <c r="BJ454" s="98"/>
      <c r="BK454" s="98"/>
      <c r="BL454" s="98"/>
      <c r="BM454" s="98"/>
      <c r="BN454" s="98"/>
      <c r="BO454" s="98"/>
      <c r="BP454" s="98"/>
    </row>
    <row r="455">
      <c r="A455" s="485" t="b">
        <v>0</v>
      </c>
      <c r="B455" s="128"/>
      <c r="C455" s="129"/>
      <c r="D455" s="130"/>
      <c r="E455" s="131"/>
      <c r="F455" s="132"/>
      <c r="G455" s="132"/>
      <c r="H455" s="132"/>
      <c r="I455" s="132"/>
      <c r="J455" s="132"/>
      <c r="K455" s="130"/>
      <c r="L455" s="130"/>
      <c r="M455" s="130"/>
      <c r="N455" s="519"/>
      <c r="O455" s="369"/>
      <c r="P455" s="370"/>
      <c r="Q455" s="196"/>
      <c r="R455" s="197"/>
      <c r="S455" s="198"/>
      <c r="T455" s="199"/>
      <c r="U455" s="200"/>
      <c r="V455" s="201"/>
      <c r="W455" s="202"/>
      <c r="X455" s="202"/>
      <c r="Y455" s="143"/>
      <c r="Z455" s="367"/>
      <c r="AA455" s="140"/>
      <c r="AB455" s="420"/>
      <c r="AC455" s="421"/>
      <c r="AD455" s="206"/>
      <c r="AE455" s="144"/>
      <c r="AF455" s="133"/>
      <c r="AG455" s="144"/>
      <c r="AH455" s="430"/>
      <c r="AI455" s="146"/>
      <c r="AJ455" s="144"/>
      <c r="AK455" s="147"/>
      <c r="AL455" s="114"/>
      <c r="AM455" s="211"/>
      <c r="AN455" s="132"/>
      <c r="AO455" s="132"/>
      <c r="AP455" s="149"/>
      <c r="AQ455" s="150"/>
      <c r="AR455" s="149"/>
      <c r="AS455" s="132"/>
      <c r="AT455" s="132"/>
      <c r="AU455" s="132"/>
      <c r="AV455" s="132"/>
      <c r="AW455" s="132"/>
      <c r="AX455" s="132"/>
      <c r="AY455" s="132"/>
      <c r="AZ455" s="132"/>
      <c r="BA455" s="132"/>
      <c r="BB455" s="132"/>
      <c r="BC455" s="132"/>
      <c r="BD455" s="132"/>
      <c r="BE455" s="132"/>
      <c r="BF455" s="132"/>
      <c r="BG455" s="132"/>
      <c r="BH455" s="132"/>
      <c r="BI455" s="132"/>
      <c r="BJ455" s="132"/>
      <c r="BK455" s="132"/>
      <c r="BL455" s="132"/>
      <c r="BM455" s="132"/>
      <c r="BN455" s="132"/>
      <c r="BO455" s="132"/>
      <c r="BP455" s="132"/>
    </row>
    <row r="456">
      <c r="A456" s="484" t="b">
        <v>0</v>
      </c>
      <c r="B456" s="94"/>
      <c r="C456" s="95"/>
      <c r="D456" s="96"/>
      <c r="E456" s="97"/>
      <c r="F456" s="98"/>
      <c r="G456" s="98"/>
      <c r="H456" s="98"/>
      <c r="I456" s="98"/>
      <c r="J456" s="98"/>
      <c r="K456" s="96"/>
      <c r="L456" s="96"/>
      <c r="M456" s="96"/>
      <c r="N456" s="518"/>
      <c r="O456" s="369"/>
      <c r="P456" s="370"/>
      <c r="Q456" s="196"/>
      <c r="R456" s="197"/>
      <c r="S456" s="198"/>
      <c r="T456" s="199"/>
      <c r="U456" s="200"/>
      <c r="V456" s="201"/>
      <c r="W456" s="202"/>
      <c r="X456" s="202"/>
      <c r="Y456" s="109"/>
      <c r="Z456" s="280"/>
      <c r="AA456" s="106"/>
      <c r="AB456" s="281"/>
      <c r="AC456" s="282"/>
      <c r="AD456" s="273"/>
      <c r="AE456" s="110"/>
      <c r="AF456" s="99"/>
      <c r="AG456" s="110"/>
      <c r="AH456" s="427"/>
      <c r="AI456" s="112"/>
      <c r="AJ456" s="110"/>
      <c r="AK456" s="113"/>
      <c r="AL456" s="114"/>
      <c r="AM456" s="278"/>
      <c r="AN456" s="98"/>
      <c r="AO456" s="98"/>
      <c r="AP456" s="116"/>
      <c r="AQ456" s="117"/>
      <c r="AR456" s="116"/>
      <c r="AS456" s="98"/>
      <c r="AT456" s="98"/>
      <c r="AU456" s="98"/>
      <c r="AV456" s="98"/>
      <c r="AW456" s="98"/>
      <c r="AX456" s="98"/>
      <c r="AY456" s="98"/>
      <c r="AZ456" s="98"/>
      <c r="BA456" s="98"/>
      <c r="BB456" s="98"/>
      <c r="BC456" s="98"/>
      <c r="BD456" s="98"/>
      <c r="BE456" s="98"/>
      <c r="BF456" s="98"/>
      <c r="BG456" s="98"/>
      <c r="BH456" s="98"/>
      <c r="BI456" s="98"/>
      <c r="BJ456" s="98"/>
      <c r="BK456" s="98"/>
      <c r="BL456" s="98"/>
      <c r="BM456" s="98"/>
      <c r="BN456" s="98"/>
      <c r="BO456" s="98"/>
      <c r="BP456" s="98"/>
    </row>
    <row r="457">
      <c r="A457" s="485" t="b">
        <v>0</v>
      </c>
      <c r="B457" s="128"/>
      <c r="C457" s="129"/>
      <c r="D457" s="130"/>
      <c r="E457" s="131"/>
      <c r="F457" s="132"/>
      <c r="G457" s="132"/>
      <c r="H457" s="132"/>
      <c r="I457" s="132"/>
      <c r="J457" s="132"/>
      <c r="K457" s="130"/>
      <c r="L457" s="130"/>
      <c r="M457" s="130"/>
      <c r="N457" s="519"/>
      <c r="O457" s="369"/>
      <c r="P457" s="370"/>
      <c r="Q457" s="196"/>
      <c r="R457" s="197"/>
      <c r="S457" s="198"/>
      <c r="T457" s="199"/>
      <c r="U457" s="200"/>
      <c r="V457" s="201"/>
      <c r="W457" s="202"/>
      <c r="X457" s="202"/>
      <c r="Y457" s="143"/>
      <c r="Z457" s="367"/>
      <c r="AA457" s="140"/>
      <c r="AB457" s="420"/>
      <c r="AC457" s="421"/>
      <c r="AD457" s="206"/>
      <c r="AE457" s="144"/>
      <c r="AF457" s="133"/>
      <c r="AG457" s="144"/>
      <c r="AH457" s="430"/>
      <c r="AI457" s="146"/>
      <c r="AJ457" s="144"/>
      <c r="AK457" s="147"/>
      <c r="AL457" s="114"/>
      <c r="AM457" s="211"/>
      <c r="AN457" s="132"/>
      <c r="AO457" s="132"/>
      <c r="AP457" s="149"/>
      <c r="AQ457" s="150"/>
      <c r="AR457" s="149"/>
      <c r="AS457" s="132"/>
      <c r="AT457" s="132"/>
      <c r="AU457" s="132"/>
      <c r="AV457" s="132"/>
      <c r="AW457" s="132"/>
      <c r="AX457" s="132"/>
      <c r="AY457" s="132"/>
      <c r="AZ457" s="132"/>
      <c r="BA457" s="132"/>
      <c r="BB457" s="132"/>
      <c r="BC457" s="132"/>
      <c r="BD457" s="132"/>
      <c r="BE457" s="132"/>
      <c r="BF457" s="132"/>
      <c r="BG457" s="132"/>
      <c r="BH457" s="132"/>
      <c r="BI457" s="132"/>
      <c r="BJ457" s="132"/>
      <c r="BK457" s="132"/>
      <c r="BL457" s="132"/>
      <c r="BM457" s="132"/>
      <c r="BN457" s="132"/>
      <c r="BO457" s="132"/>
      <c r="BP457" s="132"/>
    </row>
    <row r="458">
      <c r="A458" s="484" t="b">
        <v>0</v>
      </c>
      <c r="B458" s="94"/>
      <c r="C458" s="95"/>
      <c r="D458" s="96"/>
      <c r="E458" s="97"/>
      <c r="F458" s="98"/>
      <c r="G458" s="98"/>
      <c r="H458" s="98"/>
      <c r="I458" s="98"/>
      <c r="J458" s="98"/>
      <c r="K458" s="96"/>
      <c r="L458" s="96"/>
      <c r="M458" s="96"/>
      <c r="N458" s="518"/>
      <c r="O458" s="369"/>
      <c r="P458" s="370"/>
      <c r="Q458" s="196"/>
      <c r="R458" s="197"/>
      <c r="S458" s="198"/>
      <c r="T458" s="199"/>
      <c r="U458" s="200"/>
      <c r="V458" s="201"/>
      <c r="W458" s="202"/>
      <c r="X458" s="202"/>
      <c r="Y458" s="109"/>
      <c r="Z458" s="280"/>
      <c r="AA458" s="106"/>
      <c r="AB458" s="281"/>
      <c r="AC458" s="282"/>
      <c r="AD458" s="273"/>
      <c r="AE458" s="110"/>
      <c r="AF458" s="99"/>
      <c r="AG458" s="110"/>
      <c r="AH458" s="427"/>
      <c r="AI458" s="112"/>
      <c r="AJ458" s="110"/>
      <c r="AK458" s="113"/>
      <c r="AL458" s="114"/>
      <c r="AM458" s="278"/>
      <c r="AN458" s="98"/>
      <c r="AO458" s="98"/>
      <c r="AP458" s="116"/>
      <c r="AQ458" s="117"/>
      <c r="AR458" s="116"/>
      <c r="AS458" s="98"/>
      <c r="AT458" s="98"/>
      <c r="AU458" s="98"/>
      <c r="AV458" s="98"/>
      <c r="AW458" s="98"/>
      <c r="AX458" s="98"/>
      <c r="AY458" s="98"/>
      <c r="AZ458" s="98"/>
      <c r="BA458" s="98"/>
      <c r="BB458" s="98"/>
      <c r="BC458" s="98"/>
      <c r="BD458" s="98"/>
      <c r="BE458" s="98"/>
      <c r="BF458" s="98"/>
      <c r="BG458" s="98"/>
      <c r="BH458" s="98"/>
      <c r="BI458" s="98"/>
      <c r="BJ458" s="98"/>
      <c r="BK458" s="98"/>
      <c r="BL458" s="98"/>
      <c r="BM458" s="98"/>
      <c r="BN458" s="98"/>
      <c r="BO458" s="98"/>
      <c r="BP458" s="98"/>
    </row>
    <row r="459">
      <c r="A459" s="485" t="b">
        <v>0</v>
      </c>
      <c r="B459" s="128"/>
      <c r="C459" s="129"/>
      <c r="D459" s="130"/>
      <c r="E459" s="131"/>
      <c r="F459" s="132"/>
      <c r="G459" s="132"/>
      <c r="H459" s="132"/>
      <c r="I459" s="132"/>
      <c r="J459" s="132"/>
      <c r="K459" s="130"/>
      <c r="L459" s="130"/>
      <c r="M459" s="130"/>
      <c r="N459" s="519"/>
      <c r="O459" s="369"/>
      <c r="P459" s="370"/>
      <c r="Q459" s="196"/>
      <c r="R459" s="197"/>
      <c r="S459" s="198"/>
      <c r="T459" s="199"/>
      <c r="U459" s="200"/>
      <c r="V459" s="201"/>
      <c r="W459" s="202"/>
      <c r="X459" s="202"/>
      <c r="Y459" s="143"/>
      <c r="Z459" s="367"/>
      <c r="AA459" s="140"/>
      <c r="AB459" s="420"/>
      <c r="AC459" s="421"/>
      <c r="AD459" s="206"/>
      <c r="AE459" s="144"/>
      <c r="AF459" s="133"/>
      <c r="AG459" s="144"/>
      <c r="AH459" s="430"/>
      <c r="AI459" s="146"/>
      <c r="AJ459" s="144"/>
      <c r="AK459" s="147"/>
      <c r="AL459" s="114"/>
      <c r="AM459" s="211"/>
      <c r="AN459" s="132"/>
      <c r="AO459" s="132"/>
      <c r="AP459" s="149"/>
      <c r="AQ459" s="150"/>
      <c r="AR459" s="149"/>
      <c r="AS459" s="132"/>
      <c r="AT459" s="132"/>
      <c r="AU459" s="132"/>
      <c r="AV459" s="132"/>
      <c r="AW459" s="132"/>
      <c r="AX459" s="132"/>
      <c r="AY459" s="132"/>
      <c r="AZ459" s="132"/>
      <c r="BA459" s="132"/>
      <c r="BB459" s="132"/>
      <c r="BC459" s="132"/>
      <c r="BD459" s="132"/>
      <c r="BE459" s="132"/>
      <c r="BF459" s="132"/>
      <c r="BG459" s="132"/>
      <c r="BH459" s="132"/>
      <c r="BI459" s="132"/>
      <c r="BJ459" s="132"/>
      <c r="BK459" s="132"/>
      <c r="BL459" s="132"/>
      <c r="BM459" s="132"/>
      <c r="BN459" s="132"/>
      <c r="BO459" s="132"/>
      <c r="BP459" s="132"/>
    </row>
    <row r="460">
      <c r="A460" s="484" t="b">
        <v>0</v>
      </c>
      <c r="B460" s="94"/>
      <c r="C460" s="95"/>
      <c r="D460" s="96"/>
      <c r="E460" s="97"/>
      <c r="F460" s="98"/>
      <c r="G460" s="98"/>
      <c r="H460" s="98"/>
      <c r="I460" s="98"/>
      <c r="J460" s="98"/>
      <c r="K460" s="96"/>
      <c r="L460" s="96"/>
      <c r="M460" s="96"/>
      <c r="N460" s="518"/>
      <c r="O460" s="369"/>
      <c r="P460" s="370"/>
      <c r="Q460" s="196"/>
      <c r="R460" s="197"/>
      <c r="S460" s="198"/>
      <c r="T460" s="199"/>
      <c r="U460" s="200"/>
      <c r="V460" s="201"/>
      <c r="W460" s="202"/>
      <c r="X460" s="202"/>
      <c r="Y460" s="109"/>
      <c r="Z460" s="280"/>
      <c r="AA460" s="106"/>
      <c r="AB460" s="281"/>
      <c r="AC460" s="282"/>
      <c r="AD460" s="273"/>
      <c r="AE460" s="110"/>
      <c r="AF460" s="99"/>
      <c r="AG460" s="110"/>
      <c r="AH460" s="427"/>
      <c r="AI460" s="112"/>
      <c r="AJ460" s="110"/>
      <c r="AK460" s="113"/>
      <c r="AL460" s="114"/>
      <c r="AM460" s="278"/>
      <c r="AN460" s="98"/>
      <c r="AO460" s="98"/>
      <c r="AP460" s="116"/>
      <c r="AQ460" s="117"/>
      <c r="AR460" s="116"/>
      <c r="AS460" s="98"/>
      <c r="AT460" s="98"/>
      <c r="AU460" s="98"/>
      <c r="AV460" s="98"/>
      <c r="AW460" s="98"/>
      <c r="AX460" s="98"/>
      <c r="AY460" s="98"/>
      <c r="AZ460" s="98"/>
      <c r="BA460" s="98"/>
      <c r="BB460" s="98"/>
      <c r="BC460" s="98"/>
      <c r="BD460" s="98"/>
      <c r="BE460" s="98"/>
      <c r="BF460" s="98"/>
      <c r="BG460" s="98"/>
      <c r="BH460" s="98"/>
      <c r="BI460" s="98"/>
      <c r="BJ460" s="98"/>
      <c r="BK460" s="98"/>
      <c r="BL460" s="98"/>
      <c r="BM460" s="98"/>
      <c r="BN460" s="98"/>
      <c r="BO460" s="98"/>
      <c r="BP460" s="98"/>
    </row>
    <row r="461">
      <c r="A461" s="485" t="b">
        <v>0</v>
      </c>
      <c r="B461" s="128"/>
      <c r="C461" s="129"/>
      <c r="D461" s="130"/>
      <c r="E461" s="131"/>
      <c r="F461" s="132"/>
      <c r="G461" s="132"/>
      <c r="H461" s="132"/>
      <c r="I461" s="132"/>
      <c r="J461" s="132"/>
      <c r="K461" s="130"/>
      <c r="L461" s="130"/>
      <c r="M461" s="130"/>
      <c r="N461" s="519"/>
      <c r="O461" s="369"/>
      <c r="P461" s="370"/>
      <c r="Q461" s="196"/>
      <c r="R461" s="197"/>
      <c r="S461" s="198"/>
      <c r="T461" s="199"/>
      <c r="U461" s="200"/>
      <c r="V461" s="201"/>
      <c r="W461" s="202"/>
      <c r="X461" s="202"/>
      <c r="Y461" s="143"/>
      <c r="Z461" s="367"/>
      <c r="AA461" s="140"/>
      <c r="AB461" s="420"/>
      <c r="AC461" s="421"/>
      <c r="AD461" s="206"/>
      <c r="AE461" s="144"/>
      <c r="AF461" s="133"/>
      <c r="AG461" s="144"/>
      <c r="AH461" s="430"/>
      <c r="AI461" s="146"/>
      <c r="AJ461" s="144"/>
      <c r="AK461" s="147"/>
      <c r="AL461" s="114"/>
      <c r="AM461" s="211"/>
      <c r="AN461" s="132"/>
      <c r="AO461" s="132"/>
      <c r="AP461" s="149"/>
      <c r="AQ461" s="150"/>
      <c r="AR461" s="149"/>
      <c r="AS461" s="132"/>
      <c r="AT461" s="132"/>
      <c r="AU461" s="132"/>
      <c r="AV461" s="132"/>
      <c r="AW461" s="132"/>
      <c r="AX461" s="132"/>
      <c r="AY461" s="132"/>
      <c r="AZ461" s="132"/>
      <c r="BA461" s="132"/>
      <c r="BB461" s="132"/>
      <c r="BC461" s="132"/>
      <c r="BD461" s="132"/>
      <c r="BE461" s="132"/>
      <c r="BF461" s="132"/>
      <c r="BG461" s="132"/>
      <c r="BH461" s="132"/>
      <c r="BI461" s="132"/>
      <c r="BJ461" s="132"/>
      <c r="BK461" s="132"/>
      <c r="BL461" s="132"/>
      <c r="BM461" s="132"/>
      <c r="BN461" s="132"/>
      <c r="BO461" s="132"/>
      <c r="BP461" s="132"/>
    </row>
    <row r="462">
      <c r="A462" s="484" t="b">
        <v>0</v>
      </c>
      <c r="B462" s="94"/>
      <c r="C462" s="95"/>
      <c r="D462" s="96"/>
      <c r="E462" s="97"/>
      <c r="F462" s="98"/>
      <c r="G462" s="98"/>
      <c r="H462" s="98"/>
      <c r="I462" s="98"/>
      <c r="J462" s="98"/>
      <c r="K462" s="96"/>
      <c r="L462" s="96"/>
      <c r="M462" s="96"/>
      <c r="N462" s="518"/>
      <c r="O462" s="369"/>
      <c r="P462" s="370"/>
      <c r="Q462" s="196"/>
      <c r="R462" s="197"/>
      <c r="S462" s="198"/>
      <c r="T462" s="199"/>
      <c r="U462" s="200"/>
      <c r="V462" s="201"/>
      <c r="W462" s="202"/>
      <c r="X462" s="202"/>
      <c r="Y462" s="109"/>
      <c r="Z462" s="280"/>
      <c r="AA462" s="106"/>
      <c r="AB462" s="281"/>
      <c r="AC462" s="282"/>
      <c r="AD462" s="273"/>
      <c r="AE462" s="110"/>
      <c r="AF462" s="99"/>
      <c r="AG462" s="110"/>
      <c r="AH462" s="427"/>
      <c r="AI462" s="112"/>
      <c r="AJ462" s="110"/>
      <c r="AK462" s="113"/>
      <c r="AL462" s="114"/>
      <c r="AM462" s="278"/>
      <c r="AN462" s="98"/>
      <c r="AO462" s="98"/>
      <c r="AP462" s="116"/>
      <c r="AQ462" s="117"/>
      <c r="AR462" s="116"/>
      <c r="AS462" s="98"/>
      <c r="AT462" s="98"/>
      <c r="AU462" s="98"/>
      <c r="AV462" s="98"/>
      <c r="AW462" s="98"/>
      <c r="AX462" s="98"/>
      <c r="AY462" s="98"/>
      <c r="AZ462" s="98"/>
      <c r="BA462" s="98"/>
      <c r="BB462" s="98"/>
      <c r="BC462" s="98"/>
      <c r="BD462" s="98"/>
      <c r="BE462" s="98"/>
      <c r="BF462" s="98"/>
      <c r="BG462" s="98"/>
      <c r="BH462" s="98"/>
      <c r="BI462" s="98"/>
      <c r="BJ462" s="98"/>
      <c r="BK462" s="98"/>
      <c r="BL462" s="98"/>
      <c r="BM462" s="98"/>
      <c r="BN462" s="98"/>
      <c r="BO462" s="98"/>
      <c r="BP462" s="98"/>
    </row>
    <row r="463">
      <c r="A463" s="485" t="b">
        <v>0</v>
      </c>
      <c r="B463" s="128"/>
      <c r="C463" s="129"/>
      <c r="D463" s="130"/>
      <c r="E463" s="131"/>
      <c r="F463" s="132"/>
      <c r="G463" s="132"/>
      <c r="H463" s="132"/>
      <c r="I463" s="132"/>
      <c r="J463" s="132"/>
      <c r="K463" s="130"/>
      <c r="L463" s="130"/>
      <c r="M463" s="130"/>
      <c r="N463" s="519"/>
      <c r="O463" s="369"/>
      <c r="P463" s="370"/>
      <c r="Q463" s="196"/>
      <c r="R463" s="197"/>
      <c r="S463" s="198"/>
      <c r="T463" s="199"/>
      <c r="U463" s="200"/>
      <c r="V463" s="201"/>
      <c r="W463" s="202"/>
      <c r="X463" s="202"/>
      <c r="Y463" s="143"/>
      <c r="Z463" s="367"/>
      <c r="AA463" s="140"/>
      <c r="AB463" s="420"/>
      <c r="AC463" s="421"/>
      <c r="AD463" s="206"/>
      <c r="AE463" s="144"/>
      <c r="AF463" s="133"/>
      <c r="AG463" s="144"/>
      <c r="AH463" s="430"/>
      <c r="AI463" s="146"/>
      <c r="AJ463" s="144"/>
      <c r="AK463" s="147"/>
      <c r="AL463" s="114"/>
      <c r="AM463" s="211"/>
      <c r="AN463" s="132"/>
      <c r="AO463" s="132"/>
      <c r="AP463" s="149"/>
      <c r="AQ463" s="150"/>
      <c r="AR463" s="149"/>
      <c r="AS463" s="132"/>
      <c r="AT463" s="132"/>
      <c r="AU463" s="132"/>
      <c r="AV463" s="132"/>
      <c r="AW463" s="132"/>
      <c r="AX463" s="132"/>
      <c r="AY463" s="132"/>
      <c r="AZ463" s="132"/>
      <c r="BA463" s="132"/>
      <c r="BB463" s="132"/>
      <c r="BC463" s="132"/>
      <c r="BD463" s="132"/>
      <c r="BE463" s="132"/>
      <c r="BF463" s="132"/>
      <c r="BG463" s="132"/>
      <c r="BH463" s="132"/>
      <c r="BI463" s="132"/>
      <c r="BJ463" s="132"/>
      <c r="BK463" s="132"/>
      <c r="BL463" s="132"/>
      <c r="BM463" s="132"/>
      <c r="BN463" s="132"/>
      <c r="BO463" s="132"/>
      <c r="BP463" s="132"/>
    </row>
    <row r="464">
      <c r="A464" s="484" t="b">
        <v>0</v>
      </c>
      <c r="B464" s="94"/>
      <c r="C464" s="95"/>
      <c r="D464" s="96"/>
      <c r="E464" s="97"/>
      <c r="F464" s="98"/>
      <c r="G464" s="98"/>
      <c r="H464" s="98"/>
      <c r="I464" s="98"/>
      <c r="J464" s="98"/>
      <c r="K464" s="96"/>
      <c r="L464" s="96"/>
      <c r="M464" s="96"/>
      <c r="N464" s="518"/>
      <c r="O464" s="369"/>
      <c r="P464" s="370"/>
      <c r="Q464" s="196"/>
      <c r="R464" s="197"/>
      <c r="S464" s="198"/>
      <c r="T464" s="199"/>
      <c r="U464" s="200"/>
      <c r="V464" s="201"/>
      <c r="W464" s="202"/>
      <c r="X464" s="202"/>
      <c r="Y464" s="109"/>
      <c r="Z464" s="280"/>
      <c r="AA464" s="106"/>
      <c r="AB464" s="281"/>
      <c r="AC464" s="282"/>
      <c r="AD464" s="273"/>
      <c r="AE464" s="110"/>
      <c r="AF464" s="99"/>
      <c r="AG464" s="110"/>
      <c r="AH464" s="427"/>
      <c r="AI464" s="112"/>
      <c r="AJ464" s="110"/>
      <c r="AK464" s="113"/>
      <c r="AL464" s="114"/>
      <c r="AM464" s="278"/>
      <c r="AN464" s="98"/>
      <c r="AO464" s="98"/>
      <c r="AP464" s="116"/>
      <c r="AQ464" s="117"/>
      <c r="AR464" s="116"/>
      <c r="AS464" s="98"/>
      <c r="AT464" s="98"/>
      <c r="AU464" s="98"/>
      <c r="AV464" s="98"/>
      <c r="AW464" s="98"/>
      <c r="AX464" s="98"/>
      <c r="AY464" s="98"/>
      <c r="AZ464" s="98"/>
      <c r="BA464" s="98"/>
      <c r="BB464" s="98"/>
      <c r="BC464" s="98"/>
      <c r="BD464" s="98"/>
      <c r="BE464" s="98"/>
      <c r="BF464" s="98"/>
      <c r="BG464" s="98"/>
      <c r="BH464" s="98"/>
      <c r="BI464" s="98"/>
      <c r="BJ464" s="98"/>
      <c r="BK464" s="98"/>
      <c r="BL464" s="98"/>
      <c r="BM464" s="98"/>
      <c r="BN464" s="98"/>
      <c r="BO464" s="98"/>
      <c r="BP464" s="98"/>
    </row>
    <row r="465">
      <c r="A465" s="485" t="b">
        <v>0</v>
      </c>
      <c r="B465" s="128"/>
      <c r="C465" s="129"/>
      <c r="D465" s="130"/>
      <c r="E465" s="131"/>
      <c r="F465" s="132"/>
      <c r="G465" s="132"/>
      <c r="H465" s="132"/>
      <c r="I465" s="132"/>
      <c r="J465" s="132"/>
      <c r="K465" s="130"/>
      <c r="L465" s="130"/>
      <c r="M465" s="130"/>
      <c r="N465" s="519"/>
      <c r="O465" s="369"/>
      <c r="P465" s="370"/>
      <c r="Q465" s="196"/>
      <c r="R465" s="197"/>
      <c r="S465" s="198"/>
      <c r="T465" s="199"/>
      <c r="U465" s="200"/>
      <c r="V465" s="201"/>
      <c r="W465" s="202"/>
      <c r="X465" s="202"/>
      <c r="Y465" s="143"/>
      <c r="Z465" s="367"/>
      <c r="AA465" s="140"/>
      <c r="AB465" s="420"/>
      <c r="AC465" s="421"/>
      <c r="AD465" s="206"/>
      <c r="AE465" s="144"/>
      <c r="AF465" s="133"/>
      <c r="AG465" s="144"/>
      <c r="AH465" s="430"/>
      <c r="AI465" s="146"/>
      <c r="AJ465" s="144"/>
      <c r="AK465" s="147"/>
      <c r="AL465" s="114"/>
      <c r="AM465" s="211"/>
      <c r="AN465" s="132"/>
      <c r="AO465" s="132"/>
      <c r="AP465" s="149"/>
      <c r="AQ465" s="150"/>
      <c r="AR465" s="149"/>
      <c r="AS465" s="132"/>
      <c r="AT465" s="132"/>
      <c r="AU465" s="132"/>
      <c r="AV465" s="132"/>
      <c r="AW465" s="132"/>
      <c r="AX465" s="132"/>
      <c r="AY465" s="132"/>
      <c r="AZ465" s="132"/>
      <c r="BA465" s="132"/>
      <c r="BB465" s="132"/>
      <c r="BC465" s="132"/>
      <c r="BD465" s="132"/>
      <c r="BE465" s="132"/>
      <c r="BF465" s="132"/>
      <c r="BG465" s="132"/>
      <c r="BH465" s="132"/>
      <c r="BI465" s="132"/>
      <c r="BJ465" s="132"/>
      <c r="BK465" s="132"/>
      <c r="BL465" s="132"/>
      <c r="BM465" s="132"/>
      <c r="BN465" s="132"/>
      <c r="BO465" s="132"/>
      <c r="BP465" s="132"/>
    </row>
    <row r="466">
      <c r="A466" s="484" t="b">
        <v>0</v>
      </c>
      <c r="B466" s="94"/>
      <c r="C466" s="95"/>
      <c r="D466" s="96"/>
      <c r="E466" s="97"/>
      <c r="F466" s="98"/>
      <c r="G466" s="98"/>
      <c r="H466" s="98"/>
      <c r="I466" s="98"/>
      <c r="J466" s="98"/>
      <c r="K466" s="96"/>
      <c r="L466" s="96"/>
      <c r="M466" s="96"/>
      <c r="N466" s="518"/>
      <c r="O466" s="369"/>
      <c r="P466" s="370"/>
      <c r="Q466" s="196"/>
      <c r="R466" s="197"/>
      <c r="S466" s="198"/>
      <c r="T466" s="199"/>
      <c r="U466" s="200"/>
      <c r="V466" s="201"/>
      <c r="W466" s="202"/>
      <c r="X466" s="202"/>
      <c r="Y466" s="109"/>
      <c r="Z466" s="280"/>
      <c r="AA466" s="106"/>
      <c r="AB466" s="281"/>
      <c r="AC466" s="282"/>
      <c r="AD466" s="273"/>
      <c r="AE466" s="110"/>
      <c r="AF466" s="99"/>
      <c r="AG466" s="110"/>
      <c r="AH466" s="427"/>
      <c r="AI466" s="112"/>
      <c r="AJ466" s="110"/>
      <c r="AK466" s="113"/>
      <c r="AL466" s="114"/>
      <c r="AM466" s="278"/>
      <c r="AN466" s="98"/>
      <c r="AO466" s="98"/>
      <c r="AP466" s="116"/>
      <c r="AQ466" s="117"/>
      <c r="AR466" s="116"/>
      <c r="AS466" s="98"/>
      <c r="AT466" s="98"/>
      <c r="AU466" s="98"/>
      <c r="AV466" s="98"/>
      <c r="AW466" s="98"/>
      <c r="AX466" s="98"/>
      <c r="AY466" s="98"/>
      <c r="AZ466" s="98"/>
      <c r="BA466" s="98"/>
      <c r="BB466" s="98"/>
      <c r="BC466" s="98"/>
      <c r="BD466" s="98"/>
      <c r="BE466" s="98"/>
      <c r="BF466" s="98"/>
      <c r="BG466" s="98"/>
      <c r="BH466" s="98"/>
      <c r="BI466" s="98"/>
      <c r="BJ466" s="98"/>
      <c r="BK466" s="98"/>
      <c r="BL466" s="98"/>
      <c r="BM466" s="98"/>
      <c r="BN466" s="98"/>
      <c r="BO466" s="98"/>
      <c r="BP466" s="98"/>
    </row>
    <row r="467">
      <c r="A467" s="485" t="b">
        <v>0</v>
      </c>
      <c r="B467" s="128"/>
      <c r="C467" s="129"/>
      <c r="D467" s="130"/>
      <c r="E467" s="131"/>
      <c r="F467" s="132"/>
      <c r="G467" s="132"/>
      <c r="H467" s="132"/>
      <c r="I467" s="132"/>
      <c r="J467" s="132"/>
      <c r="K467" s="130"/>
      <c r="L467" s="130"/>
      <c r="M467" s="130"/>
      <c r="N467" s="519"/>
      <c r="O467" s="369"/>
      <c r="P467" s="370"/>
      <c r="Q467" s="196"/>
      <c r="R467" s="197"/>
      <c r="S467" s="198"/>
      <c r="T467" s="199"/>
      <c r="U467" s="200"/>
      <c r="V467" s="201"/>
      <c r="W467" s="202"/>
      <c r="X467" s="202"/>
      <c r="Y467" s="143"/>
      <c r="Z467" s="367"/>
      <c r="AA467" s="140"/>
      <c r="AB467" s="420"/>
      <c r="AC467" s="421"/>
      <c r="AD467" s="206"/>
      <c r="AE467" s="144"/>
      <c r="AF467" s="133"/>
      <c r="AG467" s="144"/>
      <c r="AH467" s="430"/>
      <c r="AI467" s="146"/>
      <c r="AJ467" s="144"/>
      <c r="AK467" s="147"/>
      <c r="AL467" s="114"/>
      <c r="AM467" s="211"/>
      <c r="AN467" s="132"/>
      <c r="AO467" s="132"/>
      <c r="AP467" s="149"/>
      <c r="AQ467" s="150"/>
      <c r="AR467" s="149"/>
      <c r="AS467" s="132"/>
      <c r="AT467" s="132"/>
      <c r="AU467" s="132"/>
      <c r="AV467" s="132"/>
      <c r="AW467" s="132"/>
      <c r="AX467" s="132"/>
      <c r="AY467" s="132"/>
      <c r="AZ467" s="132"/>
      <c r="BA467" s="132"/>
      <c r="BB467" s="132"/>
      <c r="BC467" s="132"/>
      <c r="BD467" s="132"/>
      <c r="BE467" s="132"/>
      <c r="BF467" s="132"/>
      <c r="BG467" s="132"/>
      <c r="BH467" s="132"/>
      <c r="BI467" s="132"/>
      <c r="BJ467" s="132"/>
      <c r="BK467" s="132"/>
      <c r="BL467" s="132"/>
      <c r="BM467" s="132"/>
      <c r="BN467" s="132"/>
      <c r="BO467" s="132"/>
      <c r="BP467" s="132"/>
    </row>
    <row r="468">
      <c r="A468" s="484" t="b">
        <v>0</v>
      </c>
      <c r="B468" s="94"/>
      <c r="C468" s="95"/>
      <c r="D468" s="96"/>
      <c r="E468" s="97"/>
      <c r="F468" s="98"/>
      <c r="G468" s="98"/>
      <c r="H468" s="98"/>
      <c r="I468" s="98"/>
      <c r="J468" s="98"/>
      <c r="K468" s="96"/>
      <c r="L468" s="96"/>
      <c r="M468" s="96"/>
      <c r="N468" s="518"/>
      <c r="O468" s="369"/>
      <c r="P468" s="370"/>
      <c r="Q468" s="196"/>
      <c r="R468" s="197"/>
      <c r="S468" s="198"/>
      <c r="T468" s="199"/>
      <c r="U468" s="200"/>
      <c r="V468" s="201"/>
      <c r="W468" s="202"/>
      <c r="X468" s="202"/>
      <c r="Y468" s="109"/>
      <c r="Z468" s="280"/>
      <c r="AA468" s="106"/>
      <c r="AB468" s="281"/>
      <c r="AC468" s="282"/>
      <c r="AD468" s="273"/>
      <c r="AE468" s="110"/>
      <c r="AF468" s="99"/>
      <c r="AG468" s="110"/>
      <c r="AH468" s="427"/>
      <c r="AI468" s="112"/>
      <c r="AJ468" s="110"/>
      <c r="AK468" s="113"/>
      <c r="AL468" s="114"/>
      <c r="AM468" s="278"/>
      <c r="AN468" s="98"/>
      <c r="AO468" s="98"/>
      <c r="AP468" s="116"/>
      <c r="AQ468" s="117"/>
      <c r="AR468" s="116"/>
      <c r="AS468" s="98"/>
      <c r="AT468" s="98"/>
      <c r="AU468" s="98"/>
      <c r="AV468" s="98"/>
      <c r="AW468" s="98"/>
      <c r="AX468" s="98"/>
      <c r="AY468" s="98"/>
      <c r="AZ468" s="98"/>
      <c r="BA468" s="98"/>
      <c r="BB468" s="98"/>
      <c r="BC468" s="98"/>
      <c r="BD468" s="98"/>
      <c r="BE468" s="98"/>
      <c r="BF468" s="98"/>
      <c r="BG468" s="98"/>
      <c r="BH468" s="98"/>
      <c r="BI468" s="98"/>
      <c r="BJ468" s="98"/>
      <c r="BK468" s="98"/>
      <c r="BL468" s="98"/>
      <c r="BM468" s="98"/>
      <c r="BN468" s="98"/>
      <c r="BO468" s="98"/>
      <c r="BP468" s="98"/>
    </row>
    <row r="469">
      <c r="A469" s="485" t="b">
        <v>0</v>
      </c>
      <c r="B469" s="128"/>
      <c r="C469" s="129"/>
      <c r="D469" s="130"/>
      <c r="E469" s="131"/>
      <c r="F469" s="132"/>
      <c r="G469" s="132"/>
      <c r="H469" s="132"/>
      <c r="I469" s="132"/>
      <c r="J469" s="132"/>
      <c r="K469" s="130"/>
      <c r="L469" s="130"/>
      <c r="M469" s="130"/>
      <c r="N469" s="519"/>
      <c r="O469" s="369"/>
      <c r="P469" s="370"/>
      <c r="Q469" s="196"/>
      <c r="R469" s="197"/>
      <c r="S469" s="198"/>
      <c r="T469" s="199"/>
      <c r="U469" s="200"/>
      <c r="V469" s="201"/>
      <c r="W469" s="202"/>
      <c r="X469" s="202"/>
      <c r="Y469" s="143"/>
      <c r="Z469" s="367"/>
      <c r="AA469" s="140"/>
      <c r="AB469" s="420"/>
      <c r="AC469" s="421"/>
      <c r="AD469" s="206"/>
      <c r="AE469" s="144"/>
      <c r="AF469" s="133"/>
      <c r="AG469" s="144"/>
      <c r="AH469" s="430"/>
      <c r="AI469" s="146"/>
      <c r="AJ469" s="144"/>
      <c r="AK469" s="147"/>
      <c r="AL469" s="114"/>
      <c r="AM469" s="211"/>
      <c r="AN469" s="132"/>
      <c r="AO469" s="132"/>
      <c r="AP469" s="149"/>
      <c r="AQ469" s="150"/>
      <c r="AR469" s="149"/>
      <c r="AS469" s="132"/>
      <c r="AT469" s="132"/>
      <c r="AU469" s="132"/>
      <c r="AV469" s="132"/>
      <c r="AW469" s="132"/>
      <c r="AX469" s="132"/>
      <c r="AY469" s="132"/>
      <c r="AZ469" s="132"/>
      <c r="BA469" s="132"/>
      <c r="BB469" s="132"/>
      <c r="BC469" s="132"/>
      <c r="BD469" s="132"/>
      <c r="BE469" s="132"/>
      <c r="BF469" s="132"/>
      <c r="BG469" s="132"/>
      <c r="BH469" s="132"/>
      <c r="BI469" s="132"/>
      <c r="BJ469" s="132"/>
      <c r="BK469" s="132"/>
      <c r="BL469" s="132"/>
      <c r="BM469" s="132"/>
      <c r="BN469" s="132"/>
      <c r="BO469" s="132"/>
      <c r="BP469" s="132"/>
    </row>
    <row r="470">
      <c r="A470" s="484" t="b">
        <v>0</v>
      </c>
      <c r="B470" s="94"/>
      <c r="C470" s="95"/>
      <c r="D470" s="96"/>
      <c r="E470" s="97"/>
      <c r="F470" s="98"/>
      <c r="G470" s="98"/>
      <c r="H470" s="98"/>
      <c r="I470" s="98"/>
      <c r="J470" s="98"/>
      <c r="K470" s="96"/>
      <c r="L470" s="96"/>
      <c r="M470" s="96"/>
      <c r="N470" s="518"/>
      <c r="O470" s="369"/>
      <c r="P470" s="370"/>
      <c r="Q470" s="196"/>
      <c r="R470" s="197"/>
      <c r="S470" s="198"/>
      <c r="T470" s="199"/>
      <c r="U470" s="200"/>
      <c r="V470" s="201"/>
      <c r="W470" s="202"/>
      <c r="X470" s="202"/>
      <c r="Y470" s="109"/>
      <c r="Z470" s="280"/>
      <c r="AA470" s="106"/>
      <c r="AB470" s="281"/>
      <c r="AC470" s="282"/>
      <c r="AD470" s="273"/>
      <c r="AE470" s="110"/>
      <c r="AF470" s="99"/>
      <c r="AG470" s="110"/>
      <c r="AH470" s="427"/>
      <c r="AI470" s="112"/>
      <c r="AJ470" s="110"/>
      <c r="AK470" s="113"/>
      <c r="AL470" s="114"/>
      <c r="AM470" s="278"/>
      <c r="AN470" s="98"/>
      <c r="AO470" s="98"/>
      <c r="AP470" s="116"/>
      <c r="AQ470" s="117"/>
      <c r="AR470" s="116"/>
      <c r="AS470" s="98"/>
      <c r="AT470" s="98"/>
      <c r="AU470" s="98"/>
      <c r="AV470" s="98"/>
      <c r="AW470" s="98"/>
      <c r="AX470" s="98"/>
      <c r="AY470" s="98"/>
      <c r="AZ470" s="98"/>
      <c r="BA470" s="98"/>
      <c r="BB470" s="98"/>
      <c r="BC470" s="98"/>
      <c r="BD470" s="98"/>
      <c r="BE470" s="98"/>
      <c r="BF470" s="98"/>
      <c r="BG470" s="98"/>
      <c r="BH470" s="98"/>
      <c r="BI470" s="98"/>
      <c r="BJ470" s="98"/>
      <c r="BK470" s="98"/>
      <c r="BL470" s="98"/>
      <c r="BM470" s="98"/>
      <c r="BN470" s="98"/>
      <c r="BO470" s="98"/>
      <c r="BP470" s="98"/>
    </row>
    <row r="471">
      <c r="A471" s="485" t="b">
        <v>0</v>
      </c>
      <c r="B471" s="128"/>
      <c r="C471" s="129"/>
      <c r="D471" s="130"/>
      <c r="E471" s="131"/>
      <c r="F471" s="132"/>
      <c r="G471" s="132"/>
      <c r="H471" s="132"/>
      <c r="I471" s="132"/>
      <c r="J471" s="132"/>
      <c r="K471" s="130"/>
      <c r="L471" s="130"/>
      <c r="M471" s="130"/>
      <c r="N471" s="519"/>
      <c r="O471" s="369"/>
      <c r="P471" s="370"/>
      <c r="Q471" s="196"/>
      <c r="R471" s="197"/>
      <c r="S471" s="198"/>
      <c r="T471" s="199"/>
      <c r="U471" s="200"/>
      <c r="V471" s="201"/>
      <c r="W471" s="202"/>
      <c r="X471" s="202"/>
      <c r="Y471" s="143"/>
      <c r="Z471" s="367"/>
      <c r="AA471" s="140"/>
      <c r="AB471" s="420"/>
      <c r="AC471" s="421"/>
      <c r="AD471" s="206"/>
      <c r="AE471" s="144"/>
      <c r="AF471" s="133"/>
      <c r="AG471" s="144"/>
      <c r="AH471" s="430"/>
      <c r="AI471" s="146"/>
      <c r="AJ471" s="144"/>
      <c r="AK471" s="147"/>
      <c r="AL471" s="114"/>
      <c r="AM471" s="211"/>
      <c r="AN471" s="132"/>
      <c r="AO471" s="132"/>
      <c r="AP471" s="149"/>
      <c r="AQ471" s="150"/>
      <c r="AR471" s="149"/>
      <c r="AS471" s="132"/>
      <c r="AT471" s="132"/>
      <c r="AU471" s="132"/>
      <c r="AV471" s="132"/>
      <c r="AW471" s="132"/>
      <c r="AX471" s="132"/>
      <c r="AY471" s="132"/>
      <c r="AZ471" s="132"/>
      <c r="BA471" s="132"/>
      <c r="BB471" s="132"/>
      <c r="BC471" s="132"/>
      <c r="BD471" s="132"/>
      <c r="BE471" s="132"/>
      <c r="BF471" s="132"/>
      <c r="BG471" s="132"/>
      <c r="BH471" s="132"/>
      <c r="BI471" s="132"/>
      <c r="BJ471" s="132"/>
      <c r="BK471" s="132"/>
      <c r="BL471" s="132"/>
      <c r="BM471" s="132"/>
      <c r="BN471" s="132"/>
      <c r="BO471" s="132"/>
      <c r="BP471" s="132"/>
    </row>
    <row r="472">
      <c r="A472" s="484" t="b">
        <v>0</v>
      </c>
      <c r="B472" s="94"/>
      <c r="C472" s="95"/>
      <c r="D472" s="96"/>
      <c r="E472" s="97"/>
      <c r="F472" s="98"/>
      <c r="G472" s="98"/>
      <c r="H472" s="98"/>
      <c r="I472" s="98"/>
      <c r="J472" s="98"/>
      <c r="K472" s="96"/>
      <c r="L472" s="96"/>
      <c r="M472" s="96"/>
      <c r="N472" s="518"/>
      <c r="O472" s="369"/>
      <c r="P472" s="370"/>
      <c r="Q472" s="196"/>
      <c r="R472" s="197"/>
      <c r="S472" s="198"/>
      <c r="T472" s="199"/>
      <c r="U472" s="200"/>
      <c r="V472" s="201"/>
      <c r="W472" s="202"/>
      <c r="X472" s="202"/>
      <c r="Y472" s="109"/>
      <c r="Z472" s="280"/>
      <c r="AA472" s="106"/>
      <c r="AB472" s="281"/>
      <c r="AC472" s="282"/>
      <c r="AD472" s="273"/>
      <c r="AE472" s="110"/>
      <c r="AF472" s="99"/>
      <c r="AG472" s="110"/>
      <c r="AH472" s="427"/>
      <c r="AI472" s="112"/>
      <c r="AJ472" s="110"/>
      <c r="AK472" s="113"/>
      <c r="AL472" s="114"/>
      <c r="AM472" s="278"/>
      <c r="AN472" s="98"/>
      <c r="AO472" s="98"/>
      <c r="AP472" s="116"/>
      <c r="AQ472" s="117"/>
      <c r="AR472" s="116"/>
      <c r="AS472" s="98"/>
      <c r="AT472" s="98"/>
      <c r="AU472" s="98"/>
      <c r="AV472" s="98"/>
      <c r="AW472" s="98"/>
      <c r="AX472" s="98"/>
      <c r="AY472" s="98"/>
      <c r="AZ472" s="98"/>
      <c r="BA472" s="98"/>
      <c r="BB472" s="98"/>
      <c r="BC472" s="98"/>
      <c r="BD472" s="98"/>
      <c r="BE472" s="98"/>
      <c r="BF472" s="98"/>
      <c r="BG472" s="98"/>
      <c r="BH472" s="98"/>
      <c r="BI472" s="98"/>
      <c r="BJ472" s="98"/>
      <c r="BK472" s="98"/>
      <c r="BL472" s="98"/>
      <c r="BM472" s="98"/>
      <c r="BN472" s="98"/>
      <c r="BO472" s="98"/>
      <c r="BP472" s="98"/>
    </row>
    <row r="473">
      <c r="A473" s="485" t="b">
        <v>0</v>
      </c>
      <c r="B473" s="128"/>
      <c r="C473" s="129"/>
      <c r="D473" s="130"/>
      <c r="E473" s="131"/>
      <c r="F473" s="132"/>
      <c r="G473" s="132"/>
      <c r="H473" s="132"/>
      <c r="I473" s="132"/>
      <c r="J473" s="132"/>
      <c r="K473" s="130"/>
      <c r="L473" s="130"/>
      <c r="M473" s="130"/>
      <c r="N473" s="519"/>
      <c r="O473" s="369"/>
      <c r="P473" s="370"/>
      <c r="Q473" s="196"/>
      <c r="R473" s="197"/>
      <c r="S473" s="198"/>
      <c r="T473" s="199"/>
      <c r="U473" s="200"/>
      <c r="V473" s="201"/>
      <c r="W473" s="202"/>
      <c r="X473" s="202"/>
      <c r="Y473" s="143"/>
      <c r="Z473" s="367"/>
      <c r="AA473" s="140"/>
      <c r="AB473" s="420"/>
      <c r="AC473" s="421"/>
      <c r="AD473" s="206"/>
      <c r="AE473" s="144"/>
      <c r="AF473" s="133"/>
      <c r="AG473" s="144"/>
      <c r="AH473" s="430"/>
      <c r="AI473" s="146"/>
      <c r="AJ473" s="144"/>
      <c r="AK473" s="147"/>
      <c r="AL473" s="114"/>
      <c r="AM473" s="211"/>
      <c r="AN473" s="132"/>
      <c r="AO473" s="132"/>
      <c r="AP473" s="149"/>
      <c r="AQ473" s="150"/>
      <c r="AR473" s="149"/>
      <c r="AS473" s="132"/>
      <c r="AT473" s="132"/>
      <c r="AU473" s="132"/>
      <c r="AV473" s="132"/>
      <c r="AW473" s="132"/>
      <c r="AX473" s="132"/>
      <c r="AY473" s="132"/>
      <c r="AZ473" s="132"/>
      <c r="BA473" s="132"/>
      <c r="BB473" s="132"/>
      <c r="BC473" s="132"/>
      <c r="BD473" s="132"/>
      <c r="BE473" s="132"/>
      <c r="BF473" s="132"/>
      <c r="BG473" s="132"/>
      <c r="BH473" s="132"/>
      <c r="BI473" s="132"/>
      <c r="BJ473" s="132"/>
      <c r="BK473" s="132"/>
      <c r="BL473" s="132"/>
      <c r="BM473" s="132"/>
      <c r="BN473" s="132"/>
      <c r="BO473" s="132"/>
      <c r="BP473" s="132"/>
    </row>
    <row r="474">
      <c r="A474" s="484" t="b">
        <v>0</v>
      </c>
      <c r="B474" s="94"/>
      <c r="C474" s="95"/>
      <c r="D474" s="96"/>
      <c r="E474" s="97"/>
      <c r="F474" s="98"/>
      <c r="G474" s="98"/>
      <c r="H474" s="98"/>
      <c r="I474" s="98"/>
      <c r="J474" s="98"/>
      <c r="K474" s="96"/>
      <c r="L474" s="96"/>
      <c r="M474" s="96"/>
      <c r="N474" s="518"/>
      <c r="O474" s="369"/>
      <c r="P474" s="370"/>
      <c r="Q474" s="196"/>
      <c r="R474" s="197"/>
      <c r="S474" s="198"/>
      <c r="T474" s="199"/>
      <c r="U474" s="200"/>
      <c r="V474" s="201"/>
      <c r="W474" s="202"/>
      <c r="X474" s="202"/>
      <c r="Y474" s="109"/>
      <c r="Z474" s="280"/>
      <c r="AA474" s="106"/>
      <c r="AB474" s="281"/>
      <c r="AC474" s="282"/>
      <c r="AD474" s="273"/>
      <c r="AE474" s="110"/>
      <c r="AF474" s="99"/>
      <c r="AG474" s="110"/>
      <c r="AH474" s="427"/>
      <c r="AI474" s="112"/>
      <c r="AJ474" s="110"/>
      <c r="AK474" s="113"/>
      <c r="AL474" s="114"/>
      <c r="AM474" s="278"/>
      <c r="AN474" s="98"/>
      <c r="AO474" s="98"/>
      <c r="AP474" s="116"/>
      <c r="AQ474" s="117"/>
      <c r="AR474" s="116"/>
      <c r="AS474" s="98"/>
      <c r="AT474" s="98"/>
      <c r="AU474" s="98"/>
      <c r="AV474" s="98"/>
      <c r="AW474" s="98"/>
      <c r="AX474" s="98"/>
      <c r="AY474" s="98"/>
      <c r="AZ474" s="98"/>
      <c r="BA474" s="98"/>
      <c r="BB474" s="98"/>
      <c r="BC474" s="98"/>
      <c r="BD474" s="98"/>
      <c r="BE474" s="98"/>
      <c r="BF474" s="98"/>
      <c r="BG474" s="98"/>
      <c r="BH474" s="98"/>
      <c r="BI474" s="98"/>
      <c r="BJ474" s="98"/>
      <c r="BK474" s="98"/>
      <c r="BL474" s="98"/>
      <c r="BM474" s="98"/>
      <c r="BN474" s="98"/>
      <c r="BO474" s="98"/>
      <c r="BP474" s="98"/>
    </row>
    <row r="475">
      <c r="A475" s="485" t="b">
        <v>0</v>
      </c>
      <c r="B475" s="128"/>
      <c r="C475" s="129"/>
      <c r="D475" s="130"/>
      <c r="E475" s="131"/>
      <c r="F475" s="132"/>
      <c r="G475" s="132"/>
      <c r="H475" s="132"/>
      <c r="I475" s="132"/>
      <c r="J475" s="132"/>
      <c r="K475" s="130"/>
      <c r="L475" s="130"/>
      <c r="M475" s="130"/>
      <c r="N475" s="519"/>
      <c r="O475" s="369"/>
      <c r="P475" s="370"/>
      <c r="Q475" s="196"/>
      <c r="R475" s="197"/>
      <c r="S475" s="198"/>
      <c r="T475" s="199"/>
      <c r="U475" s="200"/>
      <c r="V475" s="201"/>
      <c r="W475" s="202"/>
      <c r="X475" s="202"/>
      <c r="Y475" s="143"/>
      <c r="Z475" s="367"/>
      <c r="AA475" s="140"/>
      <c r="AB475" s="420"/>
      <c r="AC475" s="421"/>
      <c r="AD475" s="206"/>
      <c r="AE475" s="144"/>
      <c r="AF475" s="133"/>
      <c r="AG475" s="144"/>
      <c r="AH475" s="430"/>
      <c r="AI475" s="146"/>
      <c r="AJ475" s="144"/>
      <c r="AK475" s="147"/>
      <c r="AL475" s="114"/>
      <c r="AM475" s="211"/>
      <c r="AN475" s="132"/>
      <c r="AO475" s="132"/>
      <c r="AP475" s="149"/>
      <c r="AQ475" s="150"/>
      <c r="AR475" s="149"/>
      <c r="AS475" s="132"/>
      <c r="AT475" s="132"/>
      <c r="AU475" s="132"/>
      <c r="AV475" s="132"/>
      <c r="AW475" s="132"/>
      <c r="AX475" s="132"/>
      <c r="AY475" s="132"/>
      <c r="AZ475" s="132"/>
      <c r="BA475" s="132"/>
      <c r="BB475" s="132"/>
      <c r="BC475" s="132"/>
      <c r="BD475" s="132"/>
      <c r="BE475" s="132"/>
      <c r="BF475" s="132"/>
      <c r="BG475" s="132"/>
      <c r="BH475" s="132"/>
      <c r="BI475" s="132"/>
      <c r="BJ475" s="132"/>
      <c r="BK475" s="132"/>
      <c r="BL475" s="132"/>
      <c r="BM475" s="132"/>
      <c r="BN475" s="132"/>
      <c r="BO475" s="132"/>
      <c r="BP475" s="132"/>
    </row>
    <row r="476">
      <c r="A476" s="484" t="b">
        <v>0</v>
      </c>
      <c r="B476" s="94"/>
      <c r="C476" s="95"/>
      <c r="D476" s="96"/>
      <c r="E476" s="97"/>
      <c r="F476" s="98"/>
      <c r="G476" s="98"/>
      <c r="H476" s="98"/>
      <c r="I476" s="98"/>
      <c r="J476" s="98"/>
      <c r="K476" s="96"/>
      <c r="L476" s="96"/>
      <c r="M476" s="96"/>
      <c r="N476" s="518"/>
      <c r="O476" s="369"/>
      <c r="P476" s="370"/>
      <c r="Q476" s="196"/>
      <c r="R476" s="197"/>
      <c r="S476" s="198"/>
      <c r="T476" s="199"/>
      <c r="U476" s="200"/>
      <c r="V476" s="201"/>
      <c r="W476" s="202"/>
      <c r="X476" s="202"/>
      <c r="Y476" s="109"/>
      <c r="Z476" s="280"/>
      <c r="AA476" s="106"/>
      <c r="AB476" s="281"/>
      <c r="AC476" s="282"/>
      <c r="AD476" s="273"/>
      <c r="AE476" s="110"/>
      <c r="AF476" s="99"/>
      <c r="AG476" s="110"/>
      <c r="AH476" s="427"/>
      <c r="AI476" s="112"/>
      <c r="AJ476" s="110"/>
      <c r="AK476" s="113"/>
      <c r="AL476" s="114"/>
      <c r="AM476" s="278"/>
      <c r="AN476" s="98"/>
      <c r="AO476" s="98"/>
      <c r="AP476" s="116"/>
      <c r="AQ476" s="117"/>
      <c r="AR476" s="116"/>
      <c r="AS476" s="98"/>
      <c r="AT476" s="98"/>
      <c r="AU476" s="98"/>
      <c r="AV476" s="98"/>
      <c r="AW476" s="98"/>
      <c r="AX476" s="98"/>
      <c r="AY476" s="98"/>
      <c r="AZ476" s="98"/>
      <c r="BA476" s="98"/>
      <c r="BB476" s="98"/>
      <c r="BC476" s="98"/>
      <c r="BD476" s="98"/>
      <c r="BE476" s="98"/>
      <c r="BF476" s="98"/>
      <c r="BG476" s="98"/>
      <c r="BH476" s="98"/>
      <c r="BI476" s="98"/>
      <c r="BJ476" s="98"/>
      <c r="BK476" s="98"/>
      <c r="BL476" s="98"/>
      <c r="BM476" s="98"/>
      <c r="BN476" s="98"/>
      <c r="BO476" s="98"/>
      <c r="BP476" s="98"/>
    </row>
    <row r="477">
      <c r="A477" s="485" t="b">
        <v>0</v>
      </c>
      <c r="B477" s="128"/>
      <c r="C477" s="129"/>
      <c r="D477" s="130"/>
      <c r="E477" s="131"/>
      <c r="F477" s="132"/>
      <c r="G477" s="132"/>
      <c r="H477" s="132"/>
      <c r="I477" s="132"/>
      <c r="J477" s="132"/>
      <c r="K477" s="130"/>
      <c r="L477" s="130"/>
      <c r="M477" s="130"/>
      <c r="N477" s="519"/>
      <c r="O477" s="369"/>
      <c r="P477" s="370"/>
      <c r="Q477" s="196"/>
      <c r="R477" s="197"/>
      <c r="S477" s="198"/>
      <c r="T477" s="199"/>
      <c r="U477" s="200"/>
      <c r="V477" s="201"/>
      <c r="W477" s="202"/>
      <c r="X477" s="202"/>
      <c r="Y477" s="143"/>
      <c r="Z477" s="367"/>
      <c r="AA477" s="140"/>
      <c r="AB477" s="420"/>
      <c r="AC477" s="421"/>
      <c r="AD477" s="206"/>
      <c r="AE477" s="144"/>
      <c r="AF477" s="133"/>
      <c r="AG477" s="144"/>
      <c r="AH477" s="430"/>
      <c r="AI477" s="146"/>
      <c r="AJ477" s="144"/>
      <c r="AK477" s="147"/>
      <c r="AL477" s="114"/>
      <c r="AM477" s="211"/>
      <c r="AN477" s="132"/>
      <c r="AO477" s="132"/>
      <c r="AP477" s="149"/>
      <c r="AQ477" s="150"/>
      <c r="AR477" s="149"/>
      <c r="AS477" s="132"/>
      <c r="AT477" s="132"/>
      <c r="AU477" s="132"/>
      <c r="AV477" s="132"/>
      <c r="AW477" s="132"/>
      <c r="AX477" s="132"/>
      <c r="AY477" s="132"/>
      <c r="AZ477" s="132"/>
      <c r="BA477" s="132"/>
      <c r="BB477" s="132"/>
      <c r="BC477" s="132"/>
      <c r="BD477" s="132"/>
      <c r="BE477" s="132"/>
      <c r="BF477" s="132"/>
      <c r="BG477" s="132"/>
      <c r="BH477" s="132"/>
      <c r="BI477" s="132"/>
      <c r="BJ477" s="132"/>
      <c r="BK477" s="132"/>
      <c r="BL477" s="132"/>
      <c r="BM477" s="132"/>
      <c r="BN477" s="132"/>
      <c r="BO477" s="132"/>
      <c r="BP477" s="132"/>
    </row>
    <row r="478">
      <c r="A478" s="484" t="b">
        <v>0</v>
      </c>
      <c r="B478" s="94"/>
      <c r="C478" s="95"/>
      <c r="D478" s="96"/>
      <c r="E478" s="97"/>
      <c r="F478" s="98"/>
      <c r="G478" s="98"/>
      <c r="H478" s="98"/>
      <c r="I478" s="98"/>
      <c r="J478" s="98"/>
      <c r="K478" s="96"/>
      <c r="L478" s="96"/>
      <c r="M478" s="96"/>
      <c r="N478" s="518"/>
      <c r="O478" s="369"/>
      <c r="P478" s="370"/>
      <c r="Q478" s="196"/>
      <c r="R478" s="197"/>
      <c r="S478" s="198"/>
      <c r="T478" s="199"/>
      <c r="U478" s="200"/>
      <c r="V478" s="201"/>
      <c r="W478" s="202"/>
      <c r="X478" s="202"/>
      <c r="Y478" s="109"/>
      <c r="Z478" s="280"/>
      <c r="AA478" s="106"/>
      <c r="AB478" s="281"/>
      <c r="AC478" s="282"/>
      <c r="AD478" s="273"/>
      <c r="AE478" s="110"/>
      <c r="AF478" s="99"/>
      <c r="AG478" s="110"/>
      <c r="AH478" s="427"/>
      <c r="AI478" s="112"/>
      <c r="AJ478" s="110"/>
      <c r="AK478" s="113"/>
      <c r="AL478" s="114"/>
      <c r="AM478" s="278"/>
      <c r="AN478" s="98"/>
      <c r="AO478" s="98"/>
      <c r="AP478" s="116"/>
      <c r="AQ478" s="117"/>
      <c r="AR478" s="116"/>
      <c r="AS478" s="98"/>
      <c r="AT478" s="98"/>
      <c r="AU478" s="98"/>
      <c r="AV478" s="98"/>
      <c r="AW478" s="98"/>
      <c r="AX478" s="98"/>
      <c r="AY478" s="98"/>
      <c r="AZ478" s="98"/>
      <c r="BA478" s="98"/>
      <c r="BB478" s="98"/>
      <c r="BC478" s="98"/>
      <c r="BD478" s="98"/>
      <c r="BE478" s="98"/>
      <c r="BF478" s="98"/>
      <c r="BG478" s="98"/>
      <c r="BH478" s="98"/>
      <c r="BI478" s="98"/>
      <c r="BJ478" s="98"/>
      <c r="BK478" s="98"/>
      <c r="BL478" s="98"/>
      <c r="BM478" s="98"/>
      <c r="BN478" s="98"/>
      <c r="BO478" s="98"/>
      <c r="BP478" s="98"/>
    </row>
    <row r="479">
      <c r="A479" s="485" t="b">
        <v>0</v>
      </c>
      <c r="B479" s="128"/>
      <c r="C479" s="129"/>
      <c r="D479" s="130"/>
      <c r="E479" s="131"/>
      <c r="F479" s="132"/>
      <c r="G479" s="132"/>
      <c r="H479" s="132"/>
      <c r="I479" s="132"/>
      <c r="J479" s="132"/>
      <c r="K479" s="130"/>
      <c r="L479" s="130"/>
      <c r="M479" s="130"/>
      <c r="N479" s="519"/>
      <c r="O479" s="369"/>
      <c r="P479" s="370"/>
      <c r="Q479" s="196"/>
      <c r="R479" s="197"/>
      <c r="S479" s="198"/>
      <c r="T479" s="199"/>
      <c r="U479" s="200"/>
      <c r="V479" s="201"/>
      <c r="W479" s="202"/>
      <c r="X479" s="202"/>
      <c r="Y479" s="143"/>
      <c r="Z479" s="367"/>
      <c r="AA479" s="140"/>
      <c r="AB479" s="420"/>
      <c r="AC479" s="421"/>
      <c r="AD479" s="206"/>
      <c r="AE479" s="144"/>
      <c r="AF479" s="133"/>
      <c r="AG479" s="144"/>
      <c r="AH479" s="430"/>
      <c r="AI479" s="146"/>
      <c r="AJ479" s="144"/>
      <c r="AK479" s="147"/>
      <c r="AL479" s="114"/>
      <c r="AM479" s="211"/>
      <c r="AN479" s="132"/>
      <c r="AO479" s="132"/>
      <c r="AP479" s="149"/>
      <c r="AQ479" s="150"/>
      <c r="AR479" s="149"/>
      <c r="AS479" s="132"/>
      <c r="AT479" s="132"/>
      <c r="AU479" s="132"/>
      <c r="AV479" s="132"/>
      <c r="AW479" s="132"/>
      <c r="AX479" s="132"/>
      <c r="AY479" s="132"/>
      <c r="AZ479" s="132"/>
      <c r="BA479" s="132"/>
      <c r="BB479" s="132"/>
      <c r="BC479" s="132"/>
      <c r="BD479" s="132"/>
      <c r="BE479" s="132"/>
      <c r="BF479" s="132"/>
      <c r="BG479" s="132"/>
      <c r="BH479" s="132"/>
      <c r="BI479" s="132"/>
      <c r="BJ479" s="132"/>
      <c r="BK479" s="132"/>
      <c r="BL479" s="132"/>
      <c r="BM479" s="132"/>
      <c r="BN479" s="132"/>
      <c r="BO479" s="132"/>
      <c r="BP479" s="132"/>
    </row>
    <row r="480">
      <c r="A480" s="484" t="b">
        <v>0</v>
      </c>
      <c r="B480" s="94"/>
      <c r="C480" s="95"/>
      <c r="D480" s="96"/>
      <c r="E480" s="97"/>
      <c r="F480" s="98"/>
      <c r="G480" s="98"/>
      <c r="H480" s="98"/>
      <c r="I480" s="98"/>
      <c r="J480" s="98"/>
      <c r="K480" s="96"/>
      <c r="L480" s="96"/>
      <c r="M480" s="96"/>
      <c r="N480" s="518"/>
      <c r="O480" s="369"/>
      <c r="P480" s="370"/>
      <c r="Q480" s="196"/>
      <c r="R480" s="197"/>
      <c r="S480" s="198"/>
      <c r="T480" s="199"/>
      <c r="U480" s="200"/>
      <c r="V480" s="201"/>
      <c r="W480" s="202"/>
      <c r="X480" s="202"/>
      <c r="Y480" s="109"/>
      <c r="Z480" s="280"/>
      <c r="AA480" s="106"/>
      <c r="AB480" s="281"/>
      <c r="AC480" s="282"/>
      <c r="AD480" s="273"/>
      <c r="AE480" s="110"/>
      <c r="AF480" s="99"/>
      <c r="AG480" s="110"/>
      <c r="AH480" s="427"/>
      <c r="AI480" s="112"/>
      <c r="AJ480" s="110"/>
      <c r="AK480" s="113"/>
      <c r="AL480" s="114"/>
      <c r="AM480" s="278"/>
      <c r="AN480" s="98"/>
      <c r="AO480" s="98"/>
      <c r="AP480" s="116"/>
      <c r="AQ480" s="117"/>
      <c r="AR480" s="116"/>
      <c r="AS480" s="98"/>
      <c r="AT480" s="98"/>
      <c r="AU480" s="98"/>
      <c r="AV480" s="98"/>
      <c r="AW480" s="98"/>
      <c r="AX480" s="98"/>
      <c r="AY480" s="98"/>
      <c r="AZ480" s="98"/>
      <c r="BA480" s="98"/>
      <c r="BB480" s="98"/>
      <c r="BC480" s="98"/>
      <c r="BD480" s="98"/>
      <c r="BE480" s="98"/>
      <c r="BF480" s="98"/>
      <c r="BG480" s="98"/>
      <c r="BH480" s="98"/>
      <c r="BI480" s="98"/>
      <c r="BJ480" s="98"/>
      <c r="BK480" s="98"/>
      <c r="BL480" s="98"/>
      <c r="BM480" s="98"/>
      <c r="BN480" s="98"/>
      <c r="BO480" s="98"/>
      <c r="BP480" s="98"/>
    </row>
    <row r="481">
      <c r="A481" s="485" t="b">
        <v>0</v>
      </c>
      <c r="B481" s="128"/>
      <c r="C481" s="129"/>
      <c r="D481" s="130"/>
      <c r="E481" s="131"/>
      <c r="F481" s="132"/>
      <c r="G481" s="132"/>
      <c r="H481" s="132"/>
      <c r="I481" s="132"/>
      <c r="J481" s="132"/>
      <c r="K481" s="130"/>
      <c r="L481" s="130"/>
      <c r="M481" s="130"/>
      <c r="N481" s="519"/>
      <c r="O481" s="369"/>
      <c r="P481" s="370"/>
      <c r="Q481" s="196"/>
      <c r="R481" s="197"/>
      <c r="S481" s="198"/>
      <c r="T481" s="199"/>
      <c r="U481" s="200"/>
      <c r="V481" s="201"/>
      <c r="W481" s="202"/>
      <c r="X481" s="202"/>
      <c r="Y481" s="143"/>
      <c r="Z481" s="367"/>
      <c r="AA481" s="140"/>
      <c r="AB481" s="420"/>
      <c r="AC481" s="421"/>
      <c r="AD481" s="206"/>
      <c r="AE481" s="144"/>
      <c r="AF481" s="133"/>
      <c r="AG481" s="144"/>
      <c r="AH481" s="430"/>
      <c r="AI481" s="146"/>
      <c r="AJ481" s="144"/>
      <c r="AK481" s="147"/>
      <c r="AL481" s="114"/>
      <c r="AM481" s="211"/>
      <c r="AN481" s="132"/>
      <c r="AO481" s="132"/>
      <c r="AP481" s="149"/>
      <c r="AQ481" s="150"/>
      <c r="AR481" s="149"/>
      <c r="AS481" s="132"/>
      <c r="AT481" s="132"/>
      <c r="AU481" s="132"/>
      <c r="AV481" s="132"/>
      <c r="AW481" s="132"/>
      <c r="AX481" s="132"/>
      <c r="AY481" s="132"/>
      <c r="AZ481" s="132"/>
      <c r="BA481" s="132"/>
      <c r="BB481" s="132"/>
      <c r="BC481" s="132"/>
      <c r="BD481" s="132"/>
      <c r="BE481" s="132"/>
      <c r="BF481" s="132"/>
      <c r="BG481" s="132"/>
      <c r="BH481" s="132"/>
      <c r="BI481" s="132"/>
      <c r="BJ481" s="132"/>
      <c r="BK481" s="132"/>
      <c r="BL481" s="132"/>
      <c r="BM481" s="132"/>
      <c r="BN481" s="132"/>
      <c r="BO481" s="132"/>
      <c r="BP481" s="132"/>
    </row>
    <row r="482">
      <c r="A482" s="484" t="b">
        <v>0</v>
      </c>
      <c r="B482" s="94"/>
      <c r="C482" s="95"/>
      <c r="D482" s="96"/>
      <c r="E482" s="97"/>
      <c r="F482" s="98"/>
      <c r="G482" s="98"/>
      <c r="H482" s="98"/>
      <c r="I482" s="98"/>
      <c r="J482" s="98"/>
      <c r="K482" s="96"/>
      <c r="L482" s="96"/>
      <c r="M482" s="96"/>
      <c r="N482" s="518"/>
      <c r="O482" s="369"/>
      <c r="P482" s="370"/>
      <c r="Q482" s="196"/>
      <c r="R482" s="197"/>
      <c r="S482" s="198"/>
      <c r="T482" s="199"/>
      <c r="U482" s="200"/>
      <c r="V482" s="201"/>
      <c r="W482" s="202"/>
      <c r="X482" s="202"/>
      <c r="Y482" s="109"/>
      <c r="Z482" s="280"/>
      <c r="AA482" s="106"/>
      <c r="AB482" s="281"/>
      <c r="AC482" s="282"/>
      <c r="AD482" s="273"/>
      <c r="AE482" s="110"/>
      <c r="AF482" s="99"/>
      <c r="AG482" s="110"/>
      <c r="AH482" s="427"/>
      <c r="AI482" s="112"/>
      <c r="AJ482" s="110"/>
      <c r="AK482" s="113"/>
      <c r="AL482" s="114"/>
      <c r="AM482" s="278"/>
      <c r="AN482" s="98"/>
      <c r="AO482" s="98"/>
      <c r="AP482" s="116"/>
      <c r="AQ482" s="117"/>
      <c r="AR482" s="116"/>
      <c r="AS482" s="98"/>
      <c r="AT482" s="98"/>
      <c r="AU482" s="98"/>
      <c r="AV482" s="98"/>
      <c r="AW482" s="98"/>
      <c r="AX482" s="98"/>
      <c r="AY482" s="98"/>
      <c r="AZ482" s="98"/>
      <c r="BA482" s="98"/>
      <c r="BB482" s="98"/>
      <c r="BC482" s="98"/>
      <c r="BD482" s="98"/>
      <c r="BE482" s="98"/>
      <c r="BF482" s="98"/>
      <c r="BG482" s="98"/>
      <c r="BH482" s="98"/>
      <c r="BI482" s="98"/>
      <c r="BJ482" s="98"/>
      <c r="BK482" s="98"/>
      <c r="BL482" s="98"/>
      <c r="BM482" s="98"/>
      <c r="BN482" s="98"/>
      <c r="BO482" s="98"/>
      <c r="BP482" s="98"/>
    </row>
    <row r="483">
      <c r="A483" s="485" t="b">
        <v>0</v>
      </c>
      <c r="B483" s="128"/>
      <c r="C483" s="129"/>
      <c r="D483" s="130"/>
      <c r="E483" s="131"/>
      <c r="F483" s="132"/>
      <c r="G483" s="132"/>
      <c r="H483" s="132"/>
      <c r="I483" s="132"/>
      <c r="J483" s="132"/>
      <c r="K483" s="130"/>
      <c r="L483" s="130"/>
      <c r="M483" s="130"/>
      <c r="N483" s="519"/>
      <c r="O483" s="369"/>
      <c r="P483" s="370"/>
      <c r="Q483" s="196"/>
      <c r="R483" s="197"/>
      <c r="S483" s="198"/>
      <c r="T483" s="199"/>
      <c r="U483" s="200"/>
      <c r="V483" s="201"/>
      <c r="W483" s="202"/>
      <c r="X483" s="202"/>
      <c r="Y483" s="143"/>
      <c r="Z483" s="367"/>
      <c r="AA483" s="140"/>
      <c r="AB483" s="420"/>
      <c r="AC483" s="421"/>
      <c r="AD483" s="206"/>
      <c r="AE483" s="144"/>
      <c r="AF483" s="133"/>
      <c r="AG483" s="144"/>
      <c r="AH483" s="430"/>
      <c r="AI483" s="146"/>
      <c r="AJ483" s="144"/>
      <c r="AK483" s="147"/>
      <c r="AL483" s="114"/>
      <c r="AM483" s="211"/>
      <c r="AN483" s="132"/>
      <c r="AO483" s="132"/>
      <c r="AP483" s="149"/>
      <c r="AQ483" s="150"/>
      <c r="AR483" s="149"/>
      <c r="AS483" s="132"/>
      <c r="AT483" s="132"/>
      <c r="AU483" s="132"/>
      <c r="AV483" s="132"/>
      <c r="AW483" s="132"/>
      <c r="AX483" s="132"/>
      <c r="AY483" s="132"/>
      <c r="AZ483" s="132"/>
      <c r="BA483" s="132"/>
      <c r="BB483" s="132"/>
      <c r="BC483" s="132"/>
      <c r="BD483" s="132"/>
      <c r="BE483" s="132"/>
      <c r="BF483" s="132"/>
      <c r="BG483" s="132"/>
      <c r="BH483" s="132"/>
      <c r="BI483" s="132"/>
      <c r="BJ483" s="132"/>
      <c r="BK483" s="132"/>
      <c r="BL483" s="132"/>
      <c r="BM483" s="132"/>
      <c r="BN483" s="132"/>
      <c r="BO483" s="132"/>
      <c r="BP483" s="132"/>
    </row>
    <row r="484">
      <c r="A484" s="484" t="b">
        <v>0</v>
      </c>
      <c r="B484" s="94"/>
      <c r="C484" s="95"/>
      <c r="D484" s="96"/>
      <c r="E484" s="97"/>
      <c r="F484" s="98"/>
      <c r="G484" s="98"/>
      <c r="H484" s="98"/>
      <c r="I484" s="98"/>
      <c r="J484" s="98"/>
      <c r="K484" s="96"/>
      <c r="L484" s="96"/>
      <c r="M484" s="96"/>
      <c r="N484" s="518"/>
      <c r="O484" s="369"/>
      <c r="P484" s="370"/>
      <c r="Q484" s="196"/>
      <c r="R484" s="197"/>
      <c r="S484" s="198"/>
      <c r="T484" s="199"/>
      <c r="U484" s="200"/>
      <c r="V484" s="201"/>
      <c r="W484" s="202"/>
      <c r="X484" s="202"/>
      <c r="Y484" s="109"/>
      <c r="Z484" s="280"/>
      <c r="AA484" s="106"/>
      <c r="AB484" s="281"/>
      <c r="AC484" s="282"/>
      <c r="AD484" s="273"/>
      <c r="AE484" s="110"/>
      <c r="AF484" s="99"/>
      <c r="AG484" s="110"/>
      <c r="AH484" s="427"/>
      <c r="AI484" s="112"/>
      <c r="AJ484" s="110"/>
      <c r="AK484" s="113"/>
      <c r="AL484" s="114"/>
      <c r="AM484" s="278"/>
      <c r="AN484" s="98"/>
      <c r="AO484" s="98"/>
      <c r="AP484" s="116"/>
      <c r="AQ484" s="117"/>
      <c r="AR484" s="116"/>
      <c r="AS484" s="98"/>
      <c r="AT484" s="98"/>
      <c r="AU484" s="98"/>
      <c r="AV484" s="98"/>
      <c r="AW484" s="98"/>
      <c r="AX484" s="98"/>
      <c r="AY484" s="98"/>
      <c r="AZ484" s="98"/>
      <c r="BA484" s="98"/>
      <c r="BB484" s="98"/>
      <c r="BC484" s="98"/>
      <c r="BD484" s="98"/>
      <c r="BE484" s="98"/>
      <c r="BF484" s="98"/>
      <c r="BG484" s="98"/>
      <c r="BH484" s="98"/>
      <c r="BI484" s="98"/>
      <c r="BJ484" s="98"/>
      <c r="BK484" s="98"/>
      <c r="BL484" s="98"/>
      <c r="BM484" s="98"/>
      <c r="BN484" s="98"/>
      <c r="BO484" s="98"/>
      <c r="BP484" s="98"/>
    </row>
    <row r="485">
      <c r="A485" s="485" t="b">
        <v>0</v>
      </c>
      <c r="B485" s="128"/>
      <c r="C485" s="129"/>
      <c r="D485" s="130"/>
      <c r="E485" s="131"/>
      <c r="F485" s="132"/>
      <c r="G485" s="132"/>
      <c r="H485" s="132"/>
      <c r="I485" s="132"/>
      <c r="J485" s="132"/>
      <c r="K485" s="130"/>
      <c r="L485" s="130"/>
      <c r="M485" s="130"/>
      <c r="N485" s="519"/>
      <c r="O485" s="369"/>
      <c r="P485" s="370"/>
      <c r="Q485" s="196"/>
      <c r="R485" s="197"/>
      <c r="S485" s="198"/>
      <c r="T485" s="199"/>
      <c r="U485" s="200"/>
      <c r="V485" s="201"/>
      <c r="W485" s="202"/>
      <c r="X485" s="202"/>
      <c r="Y485" s="143"/>
      <c r="Z485" s="367"/>
      <c r="AA485" s="140"/>
      <c r="AB485" s="420"/>
      <c r="AC485" s="421"/>
      <c r="AD485" s="206"/>
      <c r="AE485" s="144"/>
      <c r="AF485" s="133"/>
      <c r="AG485" s="144"/>
      <c r="AH485" s="430"/>
      <c r="AI485" s="146"/>
      <c r="AJ485" s="144"/>
      <c r="AK485" s="147"/>
      <c r="AL485" s="114"/>
      <c r="AM485" s="211"/>
      <c r="AN485" s="132"/>
      <c r="AO485" s="132"/>
      <c r="AP485" s="149"/>
      <c r="AQ485" s="150"/>
      <c r="AR485" s="149"/>
      <c r="AS485" s="132"/>
      <c r="AT485" s="132"/>
      <c r="AU485" s="132"/>
      <c r="AV485" s="132"/>
      <c r="AW485" s="132"/>
      <c r="AX485" s="132"/>
      <c r="AY485" s="132"/>
      <c r="AZ485" s="132"/>
      <c r="BA485" s="132"/>
      <c r="BB485" s="132"/>
      <c r="BC485" s="132"/>
      <c r="BD485" s="132"/>
      <c r="BE485" s="132"/>
      <c r="BF485" s="132"/>
      <c r="BG485" s="132"/>
      <c r="BH485" s="132"/>
      <c r="BI485" s="132"/>
      <c r="BJ485" s="132"/>
      <c r="BK485" s="132"/>
      <c r="BL485" s="132"/>
      <c r="BM485" s="132"/>
      <c r="BN485" s="132"/>
      <c r="BO485" s="132"/>
      <c r="BP485" s="132"/>
    </row>
    <row r="486">
      <c r="A486" s="484" t="b">
        <v>0</v>
      </c>
      <c r="B486" s="94"/>
      <c r="C486" s="95"/>
      <c r="D486" s="96"/>
      <c r="E486" s="97"/>
      <c r="F486" s="98"/>
      <c r="G486" s="98"/>
      <c r="H486" s="98"/>
      <c r="I486" s="98"/>
      <c r="J486" s="98"/>
      <c r="K486" s="96"/>
      <c r="L486" s="96"/>
      <c r="M486" s="96"/>
      <c r="N486" s="518"/>
      <c r="O486" s="369"/>
      <c r="P486" s="370"/>
      <c r="Q486" s="196"/>
      <c r="R486" s="197"/>
      <c r="S486" s="198"/>
      <c r="T486" s="199"/>
      <c r="U486" s="200"/>
      <c r="V486" s="201"/>
      <c r="W486" s="202"/>
      <c r="X486" s="202"/>
      <c r="Y486" s="109"/>
      <c r="Z486" s="280"/>
      <c r="AA486" s="106"/>
      <c r="AB486" s="281"/>
      <c r="AC486" s="282"/>
      <c r="AD486" s="273"/>
      <c r="AE486" s="110"/>
      <c r="AF486" s="99"/>
      <c r="AG486" s="110"/>
      <c r="AH486" s="427"/>
      <c r="AI486" s="112"/>
      <c r="AJ486" s="110"/>
      <c r="AK486" s="113"/>
      <c r="AL486" s="114"/>
      <c r="AM486" s="278"/>
      <c r="AN486" s="98"/>
      <c r="AO486" s="98"/>
      <c r="AP486" s="116"/>
      <c r="AQ486" s="117"/>
      <c r="AR486" s="116"/>
      <c r="AS486" s="98"/>
      <c r="AT486" s="98"/>
      <c r="AU486" s="98"/>
      <c r="AV486" s="98"/>
      <c r="AW486" s="98"/>
      <c r="AX486" s="98"/>
      <c r="AY486" s="98"/>
      <c r="AZ486" s="98"/>
      <c r="BA486" s="98"/>
      <c r="BB486" s="98"/>
      <c r="BC486" s="98"/>
      <c r="BD486" s="98"/>
      <c r="BE486" s="98"/>
      <c r="BF486" s="98"/>
      <c r="BG486" s="98"/>
      <c r="BH486" s="98"/>
      <c r="BI486" s="98"/>
      <c r="BJ486" s="98"/>
      <c r="BK486" s="98"/>
      <c r="BL486" s="98"/>
      <c r="BM486" s="98"/>
      <c r="BN486" s="98"/>
      <c r="BO486" s="98"/>
      <c r="BP486" s="98"/>
    </row>
    <row r="487">
      <c r="A487" s="485" t="b">
        <v>0</v>
      </c>
      <c r="B487" s="128"/>
      <c r="C487" s="129"/>
      <c r="D487" s="130"/>
      <c r="E487" s="131"/>
      <c r="F487" s="132"/>
      <c r="G487" s="132"/>
      <c r="H487" s="132"/>
      <c r="I487" s="132"/>
      <c r="J487" s="132"/>
      <c r="K487" s="130"/>
      <c r="L487" s="130"/>
      <c r="M487" s="130"/>
      <c r="N487" s="519"/>
      <c r="O487" s="369"/>
      <c r="P487" s="370"/>
      <c r="Q487" s="196"/>
      <c r="R487" s="197"/>
      <c r="S487" s="198"/>
      <c r="T487" s="199"/>
      <c r="U487" s="200"/>
      <c r="V487" s="201"/>
      <c r="W487" s="202"/>
      <c r="X487" s="202"/>
      <c r="Y487" s="143"/>
      <c r="Z487" s="367"/>
      <c r="AA487" s="140"/>
      <c r="AB487" s="420"/>
      <c r="AC487" s="421"/>
      <c r="AD487" s="206"/>
      <c r="AE487" s="144"/>
      <c r="AF487" s="133"/>
      <c r="AG487" s="144"/>
      <c r="AH487" s="430"/>
      <c r="AI487" s="146"/>
      <c r="AJ487" s="144"/>
      <c r="AK487" s="147"/>
      <c r="AL487" s="114"/>
      <c r="AM487" s="211"/>
      <c r="AN487" s="132"/>
      <c r="AO487" s="132"/>
      <c r="AP487" s="149"/>
      <c r="AQ487" s="150"/>
      <c r="AR487" s="149"/>
      <c r="AS487" s="132"/>
      <c r="AT487" s="132"/>
      <c r="AU487" s="132"/>
      <c r="AV487" s="132"/>
      <c r="AW487" s="132"/>
      <c r="AX487" s="132"/>
      <c r="AY487" s="132"/>
      <c r="AZ487" s="132"/>
      <c r="BA487" s="132"/>
      <c r="BB487" s="132"/>
      <c r="BC487" s="132"/>
      <c r="BD487" s="132"/>
      <c r="BE487" s="132"/>
      <c r="BF487" s="132"/>
      <c r="BG487" s="132"/>
      <c r="BH487" s="132"/>
      <c r="BI487" s="132"/>
      <c r="BJ487" s="132"/>
      <c r="BK487" s="132"/>
      <c r="BL487" s="132"/>
      <c r="BM487" s="132"/>
      <c r="BN487" s="132"/>
      <c r="BO487" s="132"/>
      <c r="BP487" s="132"/>
    </row>
    <row r="488">
      <c r="A488" s="484" t="b">
        <v>0</v>
      </c>
      <c r="B488" s="94"/>
      <c r="C488" s="95"/>
      <c r="D488" s="96"/>
      <c r="E488" s="97"/>
      <c r="F488" s="98"/>
      <c r="G488" s="98"/>
      <c r="H488" s="98"/>
      <c r="I488" s="98"/>
      <c r="J488" s="98"/>
      <c r="K488" s="96"/>
      <c r="L488" s="96"/>
      <c r="M488" s="96"/>
      <c r="N488" s="518"/>
      <c r="O488" s="369"/>
      <c r="P488" s="370"/>
      <c r="Q488" s="196"/>
      <c r="R488" s="197"/>
      <c r="S488" s="198"/>
      <c r="T488" s="199"/>
      <c r="U488" s="200"/>
      <c r="V488" s="201"/>
      <c r="W488" s="202"/>
      <c r="X488" s="202"/>
      <c r="Y488" s="109"/>
      <c r="Z488" s="280"/>
      <c r="AA488" s="106"/>
      <c r="AB488" s="281"/>
      <c r="AC488" s="282"/>
      <c r="AD488" s="273"/>
      <c r="AE488" s="110"/>
      <c r="AF488" s="99"/>
      <c r="AG488" s="110"/>
      <c r="AH488" s="427"/>
      <c r="AI488" s="112"/>
      <c r="AJ488" s="110"/>
      <c r="AK488" s="113"/>
      <c r="AL488" s="114"/>
      <c r="AM488" s="278"/>
      <c r="AN488" s="98"/>
      <c r="AO488" s="98"/>
      <c r="AP488" s="116"/>
      <c r="AQ488" s="117"/>
      <c r="AR488" s="116"/>
      <c r="AS488" s="98"/>
      <c r="AT488" s="98"/>
      <c r="AU488" s="98"/>
      <c r="AV488" s="98"/>
      <c r="AW488" s="98"/>
      <c r="AX488" s="98"/>
      <c r="AY488" s="98"/>
      <c r="AZ488" s="98"/>
      <c r="BA488" s="98"/>
      <c r="BB488" s="98"/>
      <c r="BC488" s="98"/>
      <c r="BD488" s="98"/>
      <c r="BE488" s="98"/>
      <c r="BF488" s="98"/>
      <c r="BG488" s="98"/>
      <c r="BH488" s="98"/>
      <c r="BI488" s="98"/>
      <c r="BJ488" s="98"/>
      <c r="BK488" s="98"/>
      <c r="BL488" s="98"/>
      <c r="BM488" s="98"/>
      <c r="BN488" s="98"/>
      <c r="BO488" s="98"/>
      <c r="BP488" s="98"/>
    </row>
    <row r="489">
      <c r="A489" s="485" t="b">
        <v>0</v>
      </c>
      <c r="B489" s="128"/>
      <c r="C489" s="129"/>
      <c r="D489" s="130"/>
      <c r="E489" s="131"/>
      <c r="F489" s="132"/>
      <c r="G489" s="132"/>
      <c r="H489" s="132"/>
      <c r="I489" s="132"/>
      <c r="J489" s="132"/>
      <c r="K489" s="130"/>
      <c r="L489" s="130"/>
      <c r="M489" s="130"/>
      <c r="N489" s="519"/>
      <c r="O489" s="369"/>
      <c r="P489" s="370"/>
      <c r="Q489" s="196"/>
      <c r="R489" s="197"/>
      <c r="S489" s="198"/>
      <c r="T489" s="199"/>
      <c r="U489" s="200"/>
      <c r="V489" s="201"/>
      <c r="W489" s="202"/>
      <c r="X489" s="202"/>
      <c r="Y489" s="143"/>
      <c r="Z489" s="367"/>
      <c r="AA489" s="140"/>
      <c r="AB489" s="420"/>
      <c r="AC489" s="421"/>
      <c r="AD489" s="206"/>
      <c r="AE489" s="144"/>
      <c r="AF489" s="133"/>
      <c r="AG489" s="144"/>
      <c r="AH489" s="430"/>
      <c r="AI489" s="146"/>
      <c r="AJ489" s="144"/>
      <c r="AK489" s="147"/>
      <c r="AL489" s="114"/>
      <c r="AM489" s="211"/>
      <c r="AN489" s="132"/>
      <c r="AO489" s="132"/>
      <c r="AP489" s="149"/>
      <c r="AQ489" s="150"/>
      <c r="AR489" s="149"/>
      <c r="AS489" s="132"/>
      <c r="AT489" s="132"/>
      <c r="AU489" s="132"/>
      <c r="AV489" s="132"/>
      <c r="AW489" s="132"/>
      <c r="AX489" s="132"/>
      <c r="AY489" s="132"/>
      <c r="AZ489" s="132"/>
      <c r="BA489" s="132"/>
      <c r="BB489" s="132"/>
      <c r="BC489" s="132"/>
      <c r="BD489" s="132"/>
      <c r="BE489" s="132"/>
      <c r="BF489" s="132"/>
      <c r="BG489" s="132"/>
      <c r="BH489" s="132"/>
      <c r="BI489" s="132"/>
      <c r="BJ489" s="132"/>
      <c r="BK489" s="132"/>
      <c r="BL489" s="132"/>
      <c r="BM489" s="132"/>
      <c r="BN489" s="132"/>
      <c r="BO489" s="132"/>
      <c r="BP489" s="132"/>
    </row>
    <row r="490">
      <c r="A490" s="484" t="b">
        <v>0</v>
      </c>
      <c r="B490" s="94"/>
      <c r="C490" s="95"/>
      <c r="D490" s="96"/>
      <c r="E490" s="97"/>
      <c r="F490" s="98"/>
      <c r="G490" s="98"/>
      <c r="H490" s="98"/>
      <c r="I490" s="98"/>
      <c r="J490" s="98"/>
      <c r="K490" s="96"/>
      <c r="L490" s="96"/>
      <c r="M490" s="96"/>
      <c r="N490" s="518"/>
      <c r="O490" s="369"/>
      <c r="P490" s="370"/>
      <c r="Q490" s="196"/>
      <c r="R490" s="197"/>
      <c r="S490" s="198"/>
      <c r="T490" s="199"/>
      <c r="U490" s="200"/>
      <c r="V490" s="201"/>
      <c r="W490" s="202"/>
      <c r="X490" s="202"/>
      <c r="Y490" s="109"/>
      <c r="Z490" s="280"/>
      <c r="AA490" s="106"/>
      <c r="AB490" s="281"/>
      <c r="AC490" s="282"/>
      <c r="AD490" s="273"/>
      <c r="AE490" s="110"/>
      <c r="AF490" s="99"/>
      <c r="AG490" s="110"/>
      <c r="AH490" s="427"/>
      <c r="AI490" s="112"/>
      <c r="AJ490" s="110"/>
      <c r="AK490" s="113"/>
      <c r="AL490" s="114"/>
      <c r="AM490" s="278"/>
      <c r="AN490" s="98"/>
      <c r="AO490" s="98"/>
      <c r="AP490" s="116"/>
      <c r="AQ490" s="117"/>
      <c r="AR490" s="116"/>
      <c r="AS490" s="98"/>
      <c r="AT490" s="98"/>
      <c r="AU490" s="98"/>
      <c r="AV490" s="98"/>
      <c r="AW490" s="98"/>
      <c r="AX490" s="98"/>
      <c r="AY490" s="98"/>
      <c r="AZ490" s="98"/>
      <c r="BA490" s="98"/>
      <c r="BB490" s="98"/>
      <c r="BC490" s="98"/>
      <c r="BD490" s="98"/>
      <c r="BE490" s="98"/>
      <c r="BF490" s="98"/>
      <c r="BG490" s="98"/>
      <c r="BH490" s="98"/>
      <c r="BI490" s="98"/>
      <c r="BJ490" s="98"/>
      <c r="BK490" s="98"/>
      <c r="BL490" s="98"/>
      <c r="BM490" s="98"/>
      <c r="BN490" s="98"/>
      <c r="BO490" s="98"/>
      <c r="BP490" s="98"/>
    </row>
    <row r="491">
      <c r="A491" s="485" t="b">
        <v>0</v>
      </c>
      <c r="B491" s="128"/>
      <c r="C491" s="129"/>
      <c r="D491" s="130"/>
      <c r="E491" s="131"/>
      <c r="F491" s="132"/>
      <c r="G491" s="132"/>
      <c r="H491" s="132"/>
      <c r="I491" s="132"/>
      <c r="J491" s="132"/>
      <c r="K491" s="130"/>
      <c r="L491" s="130"/>
      <c r="M491" s="130"/>
      <c r="N491" s="519"/>
      <c r="O491" s="369"/>
      <c r="P491" s="370"/>
      <c r="Q491" s="196"/>
      <c r="R491" s="197"/>
      <c r="S491" s="198"/>
      <c r="T491" s="199"/>
      <c r="U491" s="200"/>
      <c r="V491" s="201"/>
      <c r="W491" s="202"/>
      <c r="X491" s="202"/>
      <c r="Y491" s="143"/>
      <c r="Z491" s="367"/>
      <c r="AA491" s="140"/>
      <c r="AB491" s="420"/>
      <c r="AC491" s="421"/>
      <c r="AD491" s="206"/>
      <c r="AE491" s="144"/>
      <c r="AF491" s="133"/>
      <c r="AG491" s="144"/>
      <c r="AH491" s="430"/>
      <c r="AI491" s="146"/>
      <c r="AJ491" s="144"/>
      <c r="AK491" s="147"/>
      <c r="AL491" s="114"/>
      <c r="AM491" s="211"/>
      <c r="AN491" s="132"/>
      <c r="AO491" s="132"/>
      <c r="AP491" s="149"/>
      <c r="AQ491" s="150"/>
      <c r="AR491" s="149"/>
      <c r="AS491" s="132"/>
      <c r="AT491" s="132"/>
      <c r="AU491" s="132"/>
      <c r="AV491" s="132"/>
      <c r="AW491" s="132"/>
      <c r="AX491" s="132"/>
      <c r="AY491" s="132"/>
      <c r="AZ491" s="132"/>
      <c r="BA491" s="132"/>
      <c r="BB491" s="132"/>
      <c r="BC491" s="132"/>
      <c r="BD491" s="132"/>
      <c r="BE491" s="132"/>
      <c r="BF491" s="132"/>
      <c r="BG491" s="132"/>
      <c r="BH491" s="132"/>
      <c r="BI491" s="132"/>
      <c r="BJ491" s="132"/>
      <c r="BK491" s="132"/>
      <c r="BL491" s="132"/>
      <c r="BM491" s="132"/>
      <c r="BN491" s="132"/>
      <c r="BO491" s="132"/>
      <c r="BP491" s="132"/>
    </row>
    <row r="492">
      <c r="A492" s="484" t="b">
        <v>0</v>
      </c>
      <c r="B492" s="94"/>
      <c r="C492" s="95"/>
      <c r="D492" s="96"/>
      <c r="E492" s="97"/>
      <c r="F492" s="98"/>
      <c r="G492" s="98"/>
      <c r="H492" s="98"/>
      <c r="I492" s="98"/>
      <c r="J492" s="98"/>
      <c r="K492" s="96"/>
      <c r="L492" s="96"/>
      <c r="M492" s="96"/>
      <c r="N492" s="518"/>
      <c r="O492" s="369"/>
      <c r="P492" s="370"/>
      <c r="Q492" s="196"/>
      <c r="R492" s="197"/>
      <c r="S492" s="198"/>
      <c r="T492" s="199"/>
      <c r="U492" s="200"/>
      <c r="V492" s="201"/>
      <c r="W492" s="202"/>
      <c r="X492" s="202"/>
      <c r="Y492" s="109"/>
      <c r="Z492" s="280"/>
      <c r="AA492" s="106"/>
      <c r="AB492" s="281"/>
      <c r="AC492" s="282"/>
      <c r="AD492" s="273"/>
      <c r="AE492" s="110"/>
      <c r="AF492" s="99"/>
      <c r="AG492" s="110"/>
      <c r="AH492" s="427"/>
      <c r="AI492" s="112"/>
      <c r="AJ492" s="110"/>
      <c r="AK492" s="113"/>
      <c r="AL492" s="114"/>
      <c r="AM492" s="278"/>
      <c r="AN492" s="98"/>
      <c r="AO492" s="98"/>
      <c r="AP492" s="116"/>
      <c r="AQ492" s="117"/>
      <c r="AR492" s="116"/>
      <c r="AS492" s="98"/>
      <c r="AT492" s="98"/>
      <c r="AU492" s="98"/>
      <c r="AV492" s="98"/>
      <c r="AW492" s="98"/>
      <c r="AX492" s="98"/>
      <c r="AY492" s="98"/>
      <c r="AZ492" s="98"/>
      <c r="BA492" s="98"/>
      <c r="BB492" s="98"/>
      <c r="BC492" s="98"/>
      <c r="BD492" s="98"/>
      <c r="BE492" s="98"/>
      <c r="BF492" s="98"/>
      <c r="BG492" s="98"/>
      <c r="BH492" s="98"/>
      <c r="BI492" s="98"/>
      <c r="BJ492" s="98"/>
      <c r="BK492" s="98"/>
      <c r="BL492" s="98"/>
      <c r="BM492" s="98"/>
      <c r="BN492" s="98"/>
      <c r="BO492" s="98"/>
      <c r="BP492" s="98"/>
    </row>
    <row r="493">
      <c r="A493" s="485" t="b">
        <v>0</v>
      </c>
      <c r="B493" s="128"/>
      <c r="C493" s="129"/>
      <c r="D493" s="130"/>
      <c r="E493" s="131"/>
      <c r="F493" s="132"/>
      <c r="G493" s="132"/>
      <c r="H493" s="132"/>
      <c r="I493" s="132"/>
      <c r="J493" s="132"/>
      <c r="K493" s="130"/>
      <c r="L493" s="130"/>
      <c r="M493" s="130"/>
      <c r="N493" s="519"/>
      <c r="O493" s="369"/>
      <c r="P493" s="370"/>
      <c r="Q493" s="196"/>
      <c r="R493" s="197"/>
      <c r="S493" s="198"/>
      <c r="T493" s="199"/>
      <c r="U493" s="200"/>
      <c r="V493" s="201"/>
      <c r="W493" s="202"/>
      <c r="X493" s="202"/>
      <c r="Y493" s="143"/>
      <c r="Z493" s="367"/>
      <c r="AA493" s="140"/>
      <c r="AB493" s="420"/>
      <c r="AC493" s="421"/>
      <c r="AD493" s="206"/>
      <c r="AE493" s="144"/>
      <c r="AF493" s="133"/>
      <c r="AG493" s="144"/>
      <c r="AH493" s="430"/>
      <c r="AI493" s="146"/>
      <c r="AJ493" s="144"/>
      <c r="AK493" s="147"/>
      <c r="AL493" s="114"/>
      <c r="AM493" s="211"/>
      <c r="AN493" s="132"/>
      <c r="AO493" s="132"/>
      <c r="AP493" s="149"/>
      <c r="AQ493" s="150"/>
      <c r="AR493" s="149"/>
      <c r="AS493" s="132"/>
      <c r="AT493" s="132"/>
      <c r="AU493" s="132"/>
      <c r="AV493" s="132"/>
      <c r="AW493" s="132"/>
      <c r="AX493" s="132"/>
      <c r="AY493" s="132"/>
      <c r="AZ493" s="132"/>
      <c r="BA493" s="132"/>
      <c r="BB493" s="132"/>
      <c r="BC493" s="132"/>
      <c r="BD493" s="132"/>
      <c r="BE493" s="132"/>
      <c r="BF493" s="132"/>
      <c r="BG493" s="132"/>
      <c r="BH493" s="132"/>
      <c r="BI493" s="132"/>
      <c r="BJ493" s="132"/>
      <c r="BK493" s="132"/>
      <c r="BL493" s="132"/>
      <c r="BM493" s="132"/>
      <c r="BN493" s="132"/>
      <c r="BO493" s="132"/>
      <c r="BP493" s="132"/>
    </row>
    <row r="494">
      <c r="A494" s="484" t="b">
        <v>0</v>
      </c>
      <c r="B494" s="94"/>
      <c r="C494" s="95"/>
      <c r="D494" s="96"/>
      <c r="E494" s="97"/>
      <c r="F494" s="98"/>
      <c r="G494" s="98"/>
      <c r="H494" s="98"/>
      <c r="I494" s="98"/>
      <c r="J494" s="98"/>
      <c r="K494" s="96"/>
      <c r="L494" s="96"/>
      <c r="M494" s="96"/>
      <c r="N494" s="518"/>
      <c r="O494" s="369"/>
      <c r="P494" s="370"/>
      <c r="Q494" s="196"/>
      <c r="R494" s="197"/>
      <c r="S494" s="198"/>
      <c r="T494" s="199"/>
      <c r="U494" s="200"/>
      <c r="V494" s="201"/>
      <c r="W494" s="202"/>
      <c r="X494" s="202"/>
      <c r="Y494" s="109"/>
      <c r="Z494" s="280"/>
      <c r="AA494" s="106"/>
      <c r="AB494" s="281"/>
      <c r="AC494" s="282"/>
      <c r="AD494" s="273"/>
      <c r="AE494" s="110"/>
      <c r="AF494" s="99"/>
      <c r="AG494" s="110"/>
      <c r="AH494" s="427"/>
      <c r="AI494" s="112"/>
      <c r="AJ494" s="110"/>
      <c r="AK494" s="113"/>
      <c r="AL494" s="114"/>
      <c r="AM494" s="278"/>
      <c r="AN494" s="98"/>
      <c r="AO494" s="98"/>
      <c r="AP494" s="116"/>
      <c r="AQ494" s="117"/>
      <c r="AR494" s="116"/>
      <c r="AS494" s="98"/>
      <c r="AT494" s="98"/>
      <c r="AU494" s="98"/>
      <c r="AV494" s="98"/>
      <c r="AW494" s="98"/>
      <c r="AX494" s="98"/>
      <c r="AY494" s="98"/>
      <c r="AZ494" s="98"/>
      <c r="BA494" s="98"/>
      <c r="BB494" s="98"/>
      <c r="BC494" s="98"/>
      <c r="BD494" s="98"/>
      <c r="BE494" s="98"/>
      <c r="BF494" s="98"/>
      <c r="BG494" s="98"/>
      <c r="BH494" s="98"/>
      <c r="BI494" s="98"/>
      <c r="BJ494" s="98"/>
      <c r="BK494" s="98"/>
      <c r="BL494" s="98"/>
      <c r="BM494" s="98"/>
      <c r="BN494" s="98"/>
      <c r="BO494" s="98"/>
      <c r="BP494" s="98"/>
    </row>
    <row r="495">
      <c r="A495" s="485" t="b">
        <v>0</v>
      </c>
      <c r="B495" s="128"/>
      <c r="C495" s="129"/>
      <c r="D495" s="130"/>
      <c r="E495" s="131"/>
      <c r="F495" s="132"/>
      <c r="G495" s="132"/>
      <c r="H495" s="132"/>
      <c r="I495" s="132"/>
      <c r="J495" s="132"/>
      <c r="K495" s="130"/>
      <c r="L495" s="130"/>
      <c r="M495" s="130"/>
      <c r="N495" s="519"/>
      <c r="O495" s="369"/>
      <c r="P495" s="370"/>
      <c r="Q495" s="196"/>
      <c r="R495" s="197"/>
      <c r="S495" s="198"/>
      <c r="T495" s="199"/>
      <c r="U495" s="200"/>
      <c r="V495" s="201"/>
      <c r="W495" s="202"/>
      <c r="X495" s="202"/>
      <c r="Y495" s="143"/>
      <c r="Z495" s="367"/>
      <c r="AA495" s="140"/>
      <c r="AB495" s="420"/>
      <c r="AC495" s="421"/>
      <c r="AD495" s="206"/>
      <c r="AE495" s="144"/>
      <c r="AF495" s="133"/>
      <c r="AG495" s="144"/>
      <c r="AH495" s="430"/>
      <c r="AI495" s="146"/>
      <c r="AJ495" s="144"/>
      <c r="AK495" s="147"/>
      <c r="AL495" s="114"/>
      <c r="AM495" s="211"/>
      <c r="AN495" s="132"/>
      <c r="AO495" s="132"/>
      <c r="AP495" s="149"/>
      <c r="AQ495" s="150"/>
      <c r="AR495" s="149"/>
      <c r="AS495" s="132"/>
      <c r="AT495" s="132"/>
      <c r="AU495" s="132"/>
      <c r="AV495" s="132"/>
      <c r="AW495" s="132"/>
      <c r="AX495" s="132"/>
      <c r="AY495" s="132"/>
      <c r="AZ495" s="132"/>
      <c r="BA495" s="132"/>
      <c r="BB495" s="132"/>
      <c r="BC495" s="132"/>
      <c r="BD495" s="132"/>
      <c r="BE495" s="132"/>
      <c r="BF495" s="132"/>
      <c r="BG495" s="132"/>
      <c r="BH495" s="132"/>
      <c r="BI495" s="132"/>
      <c r="BJ495" s="132"/>
      <c r="BK495" s="132"/>
      <c r="BL495" s="132"/>
      <c r="BM495" s="132"/>
      <c r="BN495" s="132"/>
      <c r="BO495" s="132"/>
      <c r="BP495" s="132"/>
    </row>
    <row r="496">
      <c r="A496" s="484" t="b">
        <v>0</v>
      </c>
      <c r="B496" s="94"/>
      <c r="C496" s="95"/>
      <c r="D496" s="96"/>
      <c r="E496" s="97"/>
      <c r="F496" s="98"/>
      <c r="G496" s="98"/>
      <c r="H496" s="98"/>
      <c r="I496" s="98"/>
      <c r="J496" s="98"/>
      <c r="K496" s="96"/>
      <c r="L496" s="96"/>
      <c r="M496" s="96"/>
      <c r="N496" s="518"/>
      <c r="O496" s="369"/>
      <c r="P496" s="370"/>
      <c r="Q496" s="196"/>
      <c r="R496" s="197"/>
      <c r="S496" s="198"/>
      <c r="T496" s="199"/>
      <c r="U496" s="200"/>
      <c r="V496" s="201"/>
      <c r="W496" s="202"/>
      <c r="X496" s="202"/>
      <c r="Y496" s="109"/>
      <c r="Z496" s="280"/>
      <c r="AA496" s="106"/>
      <c r="AB496" s="281"/>
      <c r="AC496" s="282"/>
      <c r="AD496" s="273"/>
      <c r="AE496" s="110"/>
      <c r="AF496" s="99"/>
      <c r="AG496" s="110"/>
      <c r="AH496" s="427"/>
      <c r="AI496" s="112"/>
      <c r="AJ496" s="110"/>
      <c r="AK496" s="113"/>
      <c r="AL496" s="114"/>
      <c r="AM496" s="278"/>
      <c r="AN496" s="98"/>
      <c r="AO496" s="98"/>
      <c r="AP496" s="116"/>
      <c r="AQ496" s="117"/>
      <c r="AR496" s="116"/>
      <c r="AS496" s="98"/>
      <c r="AT496" s="98"/>
      <c r="AU496" s="98"/>
      <c r="AV496" s="98"/>
      <c r="AW496" s="98"/>
      <c r="AX496" s="98"/>
      <c r="AY496" s="98"/>
      <c r="AZ496" s="98"/>
      <c r="BA496" s="98"/>
      <c r="BB496" s="98"/>
      <c r="BC496" s="98"/>
      <c r="BD496" s="98"/>
      <c r="BE496" s="98"/>
      <c r="BF496" s="98"/>
      <c r="BG496" s="98"/>
      <c r="BH496" s="98"/>
      <c r="BI496" s="98"/>
      <c r="BJ496" s="98"/>
      <c r="BK496" s="98"/>
      <c r="BL496" s="98"/>
      <c r="BM496" s="98"/>
      <c r="BN496" s="98"/>
      <c r="BO496" s="98"/>
      <c r="BP496" s="98"/>
    </row>
    <row r="497">
      <c r="A497" s="485" t="b">
        <v>0</v>
      </c>
      <c r="B497" s="128"/>
      <c r="C497" s="129"/>
      <c r="D497" s="130"/>
      <c r="E497" s="131"/>
      <c r="F497" s="132"/>
      <c r="G497" s="132"/>
      <c r="H497" s="132"/>
      <c r="I497" s="132"/>
      <c r="J497" s="132"/>
      <c r="K497" s="130"/>
      <c r="L497" s="130"/>
      <c r="M497" s="130"/>
      <c r="N497" s="519"/>
      <c r="O497" s="369"/>
      <c r="P497" s="370"/>
      <c r="Q497" s="196"/>
      <c r="R497" s="197"/>
      <c r="S497" s="198"/>
      <c r="T497" s="199"/>
      <c r="U497" s="200"/>
      <c r="V497" s="201"/>
      <c r="W497" s="202"/>
      <c r="X497" s="202"/>
      <c r="Y497" s="143"/>
      <c r="Z497" s="367"/>
      <c r="AA497" s="140"/>
      <c r="AB497" s="420"/>
      <c r="AC497" s="421"/>
      <c r="AD497" s="206"/>
      <c r="AE497" s="144"/>
      <c r="AF497" s="133"/>
      <c r="AG497" s="144"/>
      <c r="AH497" s="430"/>
      <c r="AI497" s="146"/>
      <c r="AJ497" s="144"/>
      <c r="AK497" s="147"/>
      <c r="AL497" s="114"/>
      <c r="AM497" s="211"/>
      <c r="AN497" s="132"/>
      <c r="AO497" s="132"/>
      <c r="AP497" s="149"/>
      <c r="AQ497" s="150"/>
      <c r="AR497" s="149"/>
      <c r="AS497" s="132"/>
      <c r="AT497" s="132"/>
      <c r="AU497" s="132"/>
      <c r="AV497" s="132"/>
      <c r="AW497" s="132"/>
      <c r="AX497" s="132"/>
      <c r="AY497" s="132"/>
      <c r="AZ497" s="132"/>
      <c r="BA497" s="132"/>
      <c r="BB497" s="132"/>
      <c r="BC497" s="132"/>
      <c r="BD497" s="132"/>
      <c r="BE497" s="132"/>
      <c r="BF497" s="132"/>
      <c r="BG497" s="132"/>
      <c r="BH497" s="132"/>
      <c r="BI497" s="132"/>
      <c r="BJ497" s="132"/>
      <c r="BK497" s="132"/>
      <c r="BL497" s="132"/>
      <c r="BM497" s="132"/>
      <c r="BN497" s="132"/>
      <c r="BO497" s="132"/>
      <c r="BP497" s="132"/>
    </row>
    <row r="498">
      <c r="A498" s="484" t="b">
        <v>0</v>
      </c>
      <c r="B498" s="94"/>
      <c r="C498" s="95"/>
      <c r="D498" s="96"/>
      <c r="E498" s="97"/>
      <c r="F498" s="98"/>
      <c r="G498" s="98"/>
      <c r="H498" s="98"/>
      <c r="I498" s="98"/>
      <c r="J498" s="98"/>
      <c r="K498" s="96"/>
      <c r="L498" s="96"/>
      <c r="M498" s="96"/>
      <c r="N498" s="518"/>
      <c r="O498" s="369"/>
      <c r="P498" s="370"/>
      <c r="Q498" s="196"/>
      <c r="R498" s="197"/>
      <c r="S498" s="198"/>
      <c r="T498" s="199"/>
      <c r="U498" s="200"/>
      <c r="V498" s="201"/>
      <c r="W498" s="202"/>
      <c r="X498" s="202"/>
      <c r="Y498" s="109"/>
      <c r="Z498" s="280"/>
      <c r="AA498" s="106"/>
      <c r="AB498" s="281"/>
      <c r="AC498" s="282"/>
      <c r="AD498" s="273"/>
      <c r="AE498" s="110"/>
      <c r="AF498" s="99"/>
      <c r="AG498" s="110"/>
      <c r="AH498" s="427"/>
      <c r="AI498" s="112"/>
      <c r="AJ498" s="110"/>
      <c r="AK498" s="113"/>
      <c r="AL498" s="114"/>
      <c r="AM498" s="278"/>
      <c r="AN498" s="98"/>
      <c r="AO498" s="98"/>
      <c r="AP498" s="116"/>
      <c r="AQ498" s="117"/>
      <c r="AR498" s="116"/>
      <c r="AS498" s="98"/>
      <c r="AT498" s="98"/>
      <c r="AU498" s="98"/>
      <c r="AV498" s="98"/>
      <c r="AW498" s="98"/>
      <c r="AX498" s="98"/>
      <c r="AY498" s="98"/>
      <c r="AZ498" s="98"/>
      <c r="BA498" s="98"/>
      <c r="BB498" s="98"/>
      <c r="BC498" s="98"/>
      <c r="BD498" s="98"/>
      <c r="BE498" s="98"/>
      <c r="BF498" s="98"/>
      <c r="BG498" s="98"/>
      <c r="BH498" s="98"/>
      <c r="BI498" s="98"/>
      <c r="BJ498" s="98"/>
      <c r="BK498" s="98"/>
      <c r="BL498" s="98"/>
      <c r="BM498" s="98"/>
      <c r="BN498" s="98"/>
      <c r="BO498" s="98"/>
      <c r="BP498" s="98"/>
    </row>
    <row r="499">
      <c r="A499" s="485" t="b">
        <v>0</v>
      </c>
      <c r="B499" s="128"/>
      <c r="C499" s="129"/>
      <c r="D499" s="130"/>
      <c r="E499" s="131"/>
      <c r="F499" s="132"/>
      <c r="G499" s="132"/>
      <c r="H499" s="132"/>
      <c r="I499" s="132"/>
      <c r="J499" s="132"/>
      <c r="K499" s="130"/>
      <c r="L499" s="130"/>
      <c r="M499" s="130"/>
      <c r="N499" s="519"/>
      <c r="O499" s="369"/>
      <c r="P499" s="370"/>
      <c r="Q499" s="196"/>
      <c r="R499" s="197"/>
      <c r="S499" s="198"/>
      <c r="T499" s="199"/>
      <c r="U499" s="200"/>
      <c r="V499" s="201"/>
      <c r="W499" s="202"/>
      <c r="X499" s="202"/>
      <c r="Y499" s="143"/>
      <c r="Z499" s="367"/>
      <c r="AA499" s="140"/>
      <c r="AB499" s="420"/>
      <c r="AC499" s="421"/>
      <c r="AD499" s="206"/>
      <c r="AE499" s="144"/>
      <c r="AF499" s="133"/>
      <c r="AG499" s="144"/>
      <c r="AH499" s="430"/>
      <c r="AI499" s="146"/>
      <c r="AJ499" s="144"/>
      <c r="AK499" s="147"/>
      <c r="AL499" s="114"/>
      <c r="AM499" s="211"/>
      <c r="AN499" s="132"/>
      <c r="AO499" s="132"/>
      <c r="AP499" s="149"/>
      <c r="AQ499" s="150"/>
      <c r="AR499" s="149"/>
      <c r="AS499" s="132"/>
      <c r="AT499" s="132"/>
      <c r="AU499" s="132"/>
      <c r="AV499" s="132"/>
      <c r="AW499" s="132"/>
      <c r="AX499" s="132"/>
      <c r="AY499" s="132"/>
      <c r="AZ499" s="132"/>
      <c r="BA499" s="132"/>
      <c r="BB499" s="132"/>
      <c r="BC499" s="132"/>
      <c r="BD499" s="132"/>
      <c r="BE499" s="132"/>
      <c r="BF499" s="132"/>
      <c r="BG499" s="132"/>
      <c r="BH499" s="132"/>
      <c r="BI499" s="132"/>
      <c r="BJ499" s="132"/>
      <c r="BK499" s="132"/>
      <c r="BL499" s="132"/>
      <c r="BM499" s="132"/>
      <c r="BN499" s="132"/>
      <c r="BO499" s="132"/>
      <c r="BP499" s="132"/>
    </row>
    <row r="500">
      <c r="A500" s="484" t="b">
        <v>0</v>
      </c>
      <c r="B500" s="94"/>
      <c r="C500" s="95"/>
      <c r="D500" s="96"/>
      <c r="E500" s="97"/>
      <c r="F500" s="98"/>
      <c r="G500" s="98"/>
      <c r="H500" s="98"/>
      <c r="I500" s="98"/>
      <c r="J500" s="98"/>
      <c r="K500" s="96"/>
      <c r="L500" s="96"/>
      <c r="M500" s="96"/>
      <c r="N500" s="518"/>
      <c r="O500" s="369"/>
      <c r="P500" s="370"/>
      <c r="Q500" s="196"/>
      <c r="R500" s="197"/>
      <c r="S500" s="198"/>
      <c r="T500" s="199"/>
      <c r="U500" s="200"/>
      <c r="V500" s="201"/>
      <c r="W500" s="202"/>
      <c r="X500" s="202"/>
      <c r="Y500" s="109"/>
      <c r="Z500" s="280"/>
      <c r="AA500" s="106"/>
      <c r="AB500" s="281"/>
      <c r="AC500" s="282"/>
      <c r="AD500" s="273"/>
      <c r="AE500" s="110"/>
      <c r="AF500" s="99"/>
      <c r="AG500" s="110"/>
      <c r="AH500" s="427"/>
      <c r="AI500" s="112"/>
      <c r="AJ500" s="110"/>
      <c r="AK500" s="113"/>
      <c r="AL500" s="114"/>
      <c r="AM500" s="278"/>
      <c r="AN500" s="98"/>
      <c r="AO500" s="98"/>
      <c r="AP500" s="116"/>
      <c r="AQ500" s="117"/>
      <c r="AR500" s="116"/>
      <c r="AS500" s="98"/>
      <c r="AT500" s="98"/>
      <c r="AU500" s="98"/>
      <c r="AV500" s="98"/>
      <c r="AW500" s="98"/>
      <c r="AX500" s="98"/>
      <c r="AY500" s="98"/>
      <c r="AZ500" s="98"/>
      <c r="BA500" s="98"/>
      <c r="BB500" s="98"/>
      <c r="BC500" s="98"/>
      <c r="BD500" s="98"/>
      <c r="BE500" s="98"/>
      <c r="BF500" s="98"/>
      <c r="BG500" s="98"/>
      <c r="BH500" s="98"/>
      <c r="BI500" s="98"/>
      <c r="BJ500" s="98"/>
      <c r="BK500" s="98"/>
      <c r="BL500" s="98"/>
      <c r="BM500" s="98"/>
      <c r="BN500" s="98"/>
      <c r="BO500" s="98"/>
      <c r="BP500" s="98"/>
    </row>
    <row r="501">
      <c r="A501" s="485" t="b">
        <v>0</v>
      </c>
      <c r="B501" s="128"/>
      <c r="C501" s="129"/>
      <c r="D501" s="130"/>
      <c r="E501" s="131"/>
      <c r="F501" s="132"/>
      <c r="G501" s="132"/>
      <c r="H501" s="132"/>
      <c r="I501" s="132"/>
      <c r="J501" s="132"/>
      <c r="K501" s="130"/>
      <c r="L501" s="130"/>
      <c r="M501" s="130"/>
      <c r="N501" s="519"/>
      <c r="O501" s="369"/>
      <c r="P501" s="370"/>
      <c r="Q501" s="196"/>
      <c r="R501" s="197"/>
      <c r="S501" s="198"/>
      <c r="T501" s="199"/>
      <c r="U501" s="200"/>
      <c r="V501" s="201"/>
      <c r="W501" s="202"/>
      <c r="X501" s="202"/>
      <c r="Y501" s="143"/>
      <c r="Z501" s="367"/>
      <c r="AA501" s="140"/>
      <c r="AB501" s="420"/>
      <c r="AC501" s="421"/>
      <c r="AD501" s="206"/>
      <c r="AE501" s="144"/>
      <c r="AF501" s="133"/>
      <c r="AG501" s="144"/>
      <c r="AH501" s="430"/>
      <c r="AI501" s="146"/>
      <c r="AJ501" s="144"/>
      <c r="AK501" s="147"/>
      <c r="AL501" s="114"/>
      <c r="AM501" s="211"/>
      <c r="AN501" s="132"/>
      <c r="AO501" s="132"/>
      <c r="AP501" s="149"/>
      <c r="AQ501" s="150"/>
      <c r="AR501" s="149"/>
      <c r="AS501" s="132"/>
      <c r="AT501" s="132"/>
      <c r="AU501" s="132"/>
      <c r="AV501" s="132"/>
      <c r="AW501" s="132"/>
      <c r="AX501" s="132"/>
      <c r="AY501" s="132"/>
      <c r="AZ501" s="132"/>
      <c r="BA501" s="132"/>
      <c r="BB501" s="132"/>
      <c r="BC501" s="132"/>
      <c r="BD501" s="132"/>
      <c r="BE501" s="132"/>
      <c r="BF501" s="132"/>
      <c r="BG501" s="132"/>
      <c r="BH501" s="132"/>
      <c r="BI501" s="132"/>
      <c r="BJ501" s="132"/>
      <c r="BK501" s="132"/>
      <c r="BL501" s="132"/>
      <c r="BM501" s="132"/>
      <c r="BN501" s="132"/>
      <c r="BO501" s="132"/>
      <c r="BP501" s="132"/>
    </row>
    <row r="502">
      <c r="A502" s="484" t="b">
        <v>0</v>
      </c>
      <c r="B502" s="94"/>
      <c r="C502" s="95"/>
      <c r="D502" s="96"/>
      <c r="E502" s="97"/>
      <c r="F502" s="98"/>
      <c r="G502" s="98"/>
      <c r="H502" s="98"/>
      <c r="I502" s="98"/>
      <c r="J502" s="98"/>
      <c r="K502" s="96"/>
      <c r="L502" s="96"/>
      <c r="M502" s="96"/>
      <c r="N502" s="518"/>
      <c r="O502" s="369"/>
      <c r="P502" s="370"/>
      <c r="Q502" s="196"/>
      <c r="R502" s="197"/>
      <c r="S502" s="198"/>
      <c r="T502" s="199"/>
      <c r="U502" s="200"/>
      <c r="V502" s="201"/>
      <c r="W502" s="202"/>
      <c r="X502" s="202"/>
      <c r="Y502" s="109"/>
      <c r="Z502" s="280"/>
      <c r="AA502" s="106"/>
      <c r="AB502" s="281"/>
      <c r="AC502" s="282"/>
      <c r="AD502" s="273"/>
      <c r="AE502" s="110"/>
      <c r="AF502" s="99"/>
      <c r="AG502" s="110"/>
      <c r="AH502" s="427"/>
      <c r="AI502" s="112"/>
      <c r="AJ502" s="110"/>
      <c r="AK502" s="113"/>
      <c r="AL502" s="114"/>
      <c r="AM502" s="278"/>
      <c r="AN502" s="98"/>
      <c r="AO502" s="98"/>
      <c r="AP502" s="116"/>
      <c r="AQ502" s="117"/>
      <c r="AR502" s="116"/>
      <c r="AS502" s="98"/>
      <c r="AT502" s="98"/>
      <c r="AU502" s="98"/>
      <c r="AV502" s="98"/>
      <c r="AW502" s="98"/>
      <c r="AX502" s="98"/>
      <c r="AY502" s="98"/>
      <c r="AZ502" s="98"/>
      <c r="BA502" s="98"/>
      <c r="BB502" s="98"/>
      <c r="BC502" s="98"/>
      <c r="BD502" s="98"/>
      <c r="BE502" s="98"/>
      <c r="BF502" s="98"/>
      <c r="BG502" s="98"/>
      <c r="BH502" s="98"/>
      <c r="BI502" s="98"/>
      <c r="BJ502" s="98"/>
      <c r="BK502" s="98"/>
      <c r="BL502" s="98"/>
      <c r="BM502" s="98"/>
      <c r="BN502" s="98"/>
      <c r="BO502" s="98"/>
      <c r="BP502" s="98"/>
    </row>
    <row r="503">
      <c r="A503" s="485" t="b">
        <v>0</v>
      </c>
      <c r="B503" s="128"/>
      <c r="C503" s="129"/>
      <c r="D503" s="130"/>
      <c r="E503" s="131"/>
      <c r="F503" s="132"/>
      <c r="G503" s="132"/>
      <c r="H503" s="132"/>
      <c r="I503" s="132"/>
      <c r="J503" s="132"/>
      <c r="K503" s="130"/>
      <c r="L503" s="130"/>
      <c r="M503" s="130"/>
      <c r="N503" s="519"/>
      <c r="O503" s="369"/>
      <c r="P503" s="370"/>
      <c r="Q503" s="196"/>
      <c r="R503" s="197"/>
      <c r="S503" s="198"/>
      <c r="T503" s="199"/>
      <c r="U503" s="200"/>
      <c r="V503" s="201"/>
      <c r="W503" s="202"/>
      <c r="X503" s="202"/>
      <c r="Y503" s="143"/>
      <c r="Z503" s="367"/>
      <c r="AA503" s="140"/>
      <c r="AB503" s="420"/>
      <c r="AC503" s="421"/>
      <c r="AD503" s="206"/>
      <c r="AE503" s="144"/>
      <c r="AF503" s="133"/>
      <c r="AG503" s="144"/>
      <c r="AH503" s="430"/>
      <c r="AI503" s="146"/>
      <c r="AJ503" s="144"/>
      <c r="AK503" s="147"/>
      <c r="AL503" s="114"/>
      <c r="AM503" s="211"/>
      <c r="AN503" s="132"/>
      <c r="AO503" s="132"/>
      <c r="AP503" s="149"/>
      <c r="AQ503" s="150"/>
      <c r="AR503" s="149"/>
      <c r="AS503" s="132"/>
      <c r="AT503" s="132"/>
      <c r="AU503" s="132"/>
      <c r="AV503" s="132"/>
      <c r="AW503" s="132"/>
      <c r="AX503" s="132"/>
      <c r="AY503" s="132"/>
      <c r="AZ503" s="132"/>
      <c r="BA503" s="132"/>
      <c r="BB503" s="132"/>
      <c r="BC503" s="132"/>
      <c r="BD503" s="132"/>
      <c r="BE503" s="132"/>
      <c r="BF503" s="132"/>
      <c r="BG503" s="132"/>
      <c r="BH503" s="132"/>
      <c r="BI503" s="132"/>
      <c r="BJ503" s="132"/>
      <c r="BK503" s="132"/>
      <c r="BL503" s="132"/>
      <c r="BM503" s="132"/>
      <c r="BN503" s="132"/>
      <c r="BO503" s="132"/>
      <c r="BP503" s="132"/>
    </row>
    <row r="504">
      <c r="A504" s="484" t="b">
        <v>0</v>
      </c>
      <c r="B504" s="94"/>
      <c r="C504" s="95"/>
      <c r="D504" s="96"/>
      <c r="E504" s="97"/>
      <c r="F504" s="98"/>
      <c r="G504" s="98"/>
      <c r="H504" s="98"/>
      <c r="I504" s="98"/>
      <c r="J504" s="98"/>
      <c r="K504" s="96"/>
      <c r="L504" s="96"/>
      <c r="M504" s="96"/>
      <c r="N504" s="518"/>
      <c r="O504" s="369"/>
      <c r="P504" s="370"/>
      <c r="Q504" s="196"/>
      <c r="R504" s="197"/>
      <c r="S504" s="198"/>
      <c r="T504" s="199"/>
      <c r="U504" s="200"/>
      <c r="V504" s="201"/>
      <c r="W504" s="202"/>
      <c r="X504" s="202"/>
      <c r="Y504" s="109"/>
      <c r="Z504" s="280"/>
      <c r="AA504" s="106"/>
      <c r="AB504" s="281"/>
      <c r="AC504" s="282"/>
      <c r="AD504" s="273"/>
      <c r="AE504" s="110"/>
      <c r="AF504" s="99"/>
      <c r="AG504" s="110"/>
      <c r="AH504" s="427"/>
      <c r="AI504" s="112"/>
      <c r="AJ504" s="110"/>
      <c r="AK504" s="113"/>
      <c r="AL504" s="114"/>
      <c r="AM504" s="278"/>
      <c r="AN504" s="98"/>
      <c r="AO504" s="98"/>
      <c r="AP504" s="116"/>
      <c r="AQ504" s="117"/>
      <c r="AR504" s="116"/>
      <c r="AS504" s="98"/>
      <c r="AT504" s="98"/>
      <c r="AU504" s="98"/>
      <c r="AV504" s="98"/>
      <c r="AW504" s="98"/>
      <c r="AX504" s="98"/>
      <c r="AY504" s="98"/>
      <c r="AZ504" s="98"/>
      <c r="BA504" s="98"/>
      <c r="BB504" s="98"/>
      <c r="BC504" s="98"/>
      <c r="BD504" s="98"/>
      <c r="BE504" s="98"/>
      <c r="BF504" s="98"/>
      <c r="BG504" s="98"/>
      <c r="BH504" s="98"/>
      <c r="BI504" s="98"/>
      <c r="BJ504" s="98"/>
      <c r="BK504" s="98"/>
      <c r="BL504" s="98"/>
      <c r="BM504" s="98"/>
      <c r="BN504" s="98"/>
      <c r="BO504" s="98"/>
      <c r="BP504" s="98"/>
    </row>
    <row r="505">
      <c r="A505" s="485" t="b">
        <v>0</v>
      </c>
      <c r="B505" s="128"/>
      <c r="C505" s="129"/>
      <c r="D505" s="130"/>
      <c r="E505" s="131"/>
      <c r="F505" s="132"/>
      <c r="G505" s="132"/>
      <c r="H505" s="132"/>
      <c r="I505" s="132"/>
      <c r="J505" s="132"/>
      <c r="K505" s="130"/>
      <c r="L505" s="130"/>
      <c r="M505" s="130"/>
      <c r="N505" s="519"/>
      <c r="O505" s="369"/>
      <c r="P505" s="370"/>
      <c r="Q505" s="196"/>
      <c r="R505" s="197"/>
      <c r="S505" s="198"/>
      <c r="T505" s="199"/>
      <c r="U505" s="200"/>
      <c r="V505" s="201"/>
      <c r="W505" s="202"/>
      <c r="X505" s="202"/>
      <c r="Y505" s="143"/>
      <c r="Z505" s="367"/>
      <c r="AA505" s="140"/>
      <c r="AB505" s="420"/>
      <c r="AC505" s="421"/>
      <c r="AD505" s="206"/>
      <c r="AE505" s="144"/>
      <c r="AF505" s="133"/>
      <c r="AG505" s="144"/>
      <c r="AH505" s="430"/>
      <c r="AI505" s="146"/>
      <c r="AJ505" s="144"/>
      <c r="AK505" s="147"/>
      <c r="AL505" s="114"/>
      <c r="AM505" s="211"/>
      <c r="AN505" s="132"/>
      <c r="AO505" s="132"/>
      <c r="AP505" s="149"/>
      <c r="AQ505" s="150"/>
      <c r="AR505" s="149"/>
      <c r="AS505" s="132"/>
      <c r="AT505" s="132"/>
      <c r="AU505" s="132"/>
      <c r="AV505" s="132"/>
      <c r="AW505" s="132"/>
      <c r="AX505" s="132"/>
      <c r="AY505" s="132"/>
      <c r="AZ505" s="132"/>
      <c r="BA505" s="132"/>
      <c r="BB505" s="132"/>
      <c r="BC505" s="132"/>
      <c r="BD505" s="132"/>
      <c r="BE505" s="132"/>
      <c r="BF505" s="132"/>
      <c r="BG505" s="132"/>
      <c r="BH505" s="132"/>
      <c r="BI505" s="132"/>
      <c r="BJ505" s="132"/>
      <c r="BK505" s="132"/>
      <c r="BL505" s="132"/>
      <c r="BM505" s="132"/>
      <c r="BN505" s="132"/>
      <c r="BO505" s="132"/>
      <c r="BP505" s="132"/>
    </row>
    <row r="506">
      <c r="A506" s="484" t="b">
        <v>0</v>
      </c>
      <c r="B506" s="94"/>
      <c r="C506" s="95"/>
      <c r="D506" s="96"/>
      <c r="E506" s="97"/>
      <c r="F506" s="98"/>
      <c r="G506" s="98"/>
      <c r="H506" s="98"/>
      <c r="I506" s="98"/>
      <c r="J506" s="98"/>
      <c r="K506" s="96"/>
      <c r="L506" s="96"/>
      <c r="M506" s="96"/>
      <c r="N506" s="518"/>
      <c r="O506" s="369"/>
      <c r="P506" s="370"/>
      <c r="Q506" s="196"/>
      <c r="R506" s="197"/>
      <c r="S506" s="198"/>
      <c r="T506" s="199"/>
      <c r="U506" s="200"/>
      <c r="V506" s="201"/>
      <c r="W506" s="202"/>
      <c r="X506" s="202"/>
      <c r="Y506" s="109"/>
      <c r="Z506" s="280"/>
      <c r="AA506" s="106"/>
      <c r="AB506" s="281"/>
      <c r="AC506" s="282"/>
      <c r="AD506" s="273"/>
      <c r="AE506" s="110"/>
      <c r="AF506" s="99"/>
      <c r="AG506" s="110"/>
      <c r="AH506" s="427"/>
      <c r="AI506" s="112"/>
      <c r="AJ506" s="110"/>
      <c r="AK506" s="113"/>
      <c r="AL506" s="114"/>
      <c r="AM506" s="278"/>
      <c r="AN506" s="98"/>
      <c r="AO506" s="98"/>
      <c r="AP506" s="116"/>
      <c r="AQ506" s="117"/>
      <c r="AR506" s="116"/>
      <c r="AS506" s="98"/>
      <c r="AT506" s="98"/>
      <c r="AU506" s="98"/>
      <c r="AV506" s="98"/>
      <c r="AW506" s="98"/>
      <c r="AX506" s="98"/>
      <c r="AY506" s="98"/>
      <c r="AZ506" s="98"/>
      <c r="BA506" s="98"/>
      <c r="BB506" s="98"/>
      <c r="BC506" s="98"/>
      <c r="BD506" s="98"/>
      <c r="BE506" s="98"/>
      <c r="BF506" s="98"/>
      <c r="BG506" s="98"/>
      <c r="BH506" s="98"/>
      <c r="BI506" s="98"/>
      <c r="BJ506" s="98"/>
      <c r="BK506" s="98"/>
      <c r="BL506" s="98"/>
      <c r="BM506" s="98"/>
      <c r="BN506" s="98"/>
      <c r="BO506" s="98"/>
      <c r="BP506" s="98"/>
    </row>
    <row r="507">
      <c r="A507" s="485" t="b">
        <v>0</v>
      </c>
      <c r="B507" s="128"/>
      <c r="C507" s="129"/>
      <c r="D507" s="130"/>
      <c r="E507" s="131"/>
      <c r="F507" s="132"/>
      <c r="G507" s="132"/>
      <c r="H507" s="132"/>
      <c r="I507" s="132"/>
      <c r="J507" s="132"/>
      <c r="K507" s="130"/>
      <c r="L507" s="130"/>
      <c r="M507" s="130"/>
      <c r="N507" s="519"/>
      <c r="O507" s="369"/>
      <c r="P507" s="370"/>
      <c r="Q507" s="196"/>
      <c r="R507" s="197"/>
      <c r="S507" s="198"/>
      <c r="T507" s="199"/>
      <c r="U507" s="200"/>
      <c r="V507" s="201"/>
      <c r="W507" s="202"/>
      <c r="X507" s="202"/>
      <c r="Y507" s="143"/>
      <c r="Z507" s="367"/>
      <c r="AA507" s="140"/>
      <c r="AB507" s="420"/>
      <c r="AC507" s="421"/>
      <c r="AD507" s="206"/>
      <c r="AE507" s="144"/>
      <c r="AF507" s="133"/>
      <c r="AG507" s="144"/>
      <c r="AH507" s="430"/>
      <c r="AI507" s="146"/>
      <c r="AJ507" s="144"/>
      <c r="AK507" s="147"/>
      <c r="AL507" s="114"/>
      <c r="AM507" s="211"/>
      <c r="AN507" s="132"/>
      <c r="AO507" s="132"/>
      <c r="AP507" s="149"/>
      <c r="AQ507" s="150"/>
      <c r="AR507" s="149"/>
      <c r="AS507" s="132"/>
      <c r="AT507" s="132"/>
      <c r="AU507" s="132"/>
      <c r="AV507" s="132"/>
      <c r="AW507" s="132"/>
      <c r="AX507" s="132"/>
      <c r="AY507" s="132"/>
      <c r="AZ507" s="132"/>
      <c r="BA507" s="132"/>
      <c r="BB507" s="132"/>
      <c r="BC507" s="132"/>
      <c r="BD507" s="132"/>
      <c r="BE507" s="132"/>
      <c r="BF507" s="132"/>
      <c r="BG507" s="132"/>
      <c r="BH507" s="132"/>
      <c r="BI507" s="132"/>
      <c r="BJ507" s="132"/>
      <c r="BK507" s="132"/>
      <c r="BL507" s="132"/>
      <c r="BM507" s="132"/>
      <c r="BN507" s="132"/>
      <c r="BO507" s="132"/>
      <c r="BP507" s="132"/>
    </row>
    <row r="508">
      <c r="A508" s="484" t="b">
        <v>0</v>
      </c>
      <c r="B508" s="94"/>
      <c r="C508" s="95"/>
      <c r="D508" s="96"/>
      <c r="E508" s="97"/>
      <c r="F508" s="98"/>
      <c r="G508" s="98"/>
      <c r="H508" s="98"/>
      <c r="I508" s="98"/>
      <c r="J508" s="98"/>
      <c r="K508" s="96"/>
      <c r="L508" s="96"/>
      <c r="M508" s="96"/>
      <c r="N508" s="518"/>
      <c r="O508" s="369"/>
      <c r="P508" s="370"/>
      <c r="Q508" s="196"/>
      <c r="R508" s="197"/>
      <c r="S508" s="198"/>
      <c r="T508" s="199"/>
      <c r="U508" s="200"/>
      <c r="V508" s="201"/>
      <c r="W508" s="202"/>
      <c r="X508" s="202"/>
      <c r="Y508" s="109"/>
      <c r="Z508" s="280"/>
      <c r="AA508" s="106"/>
      <c r="AB508" s="281"/>
      <c r="AC508" s="282"/>
      <c r="AD508" s="273"/>
      <c r="AE508" s="110"/>
      <c r="AF508" s="99"/>
      <c r="AG508" s="110"/>
      <c r="AH508" s="427"/>
      <c r="AI508" s="112"/>
      <c r="AJ508" s="110"/>
      <c r="AK508" s="113"/>
      <c r="AL508" s="114"/>
      <c r="AM508" s="278"/>
      <c r="AN508" s="98"/>
      <c r="AO508" s="98"/>
      <c r="AP508" s="116"/>
      <c r="AQ508" s="117"/>
      <c r="AR508" s="116"/>
      <c r="AS508" s="98"/>
      <c r="AT508" s="98"/>
      <c r="AU508" s="98"/>
      <c r="AV508" s="98"/>
      <c r="AW508" s="98"/>
      <c r="AX508" s="98"/>
      <c r="AY508" s="98"/>
      <c r="AZ508" s="98"/>
      <c r="BA508" s="98"/>
      <c r="BB508" s="98"/>
      <c r="BC508" s="98"/>
      <c r="BD508" s="98"/>
      <c r="BE508" s="98"/>
      <c r="BF508" s="98"/>
      <c r="BG508" s="98"/>
      <c r="BH508" s="98"/>
      <c r="BI508" s="98"/>
      <c r="BJ508" s="98"/>
      <c r="BK508" s="98"/>
      <c r="BL508" s="98"/>
      <c r="BM508" s="98"/>
      <c r="BN508" s="98"/>
      <c r="BO508" s="98"/>
      <c r="BP508" s="98"/>
    </row>
    <row r="509">
      <c r="A509" s="485" t="b">
        <v>0</v>
      </c>
      <c r="B509" s="128"/>
      <c r="C509" s="129"/>
      <c r="D509" s="130"/>
      <c r="E509" s="131"/>
      <c r="F509" s="132"/>
      <c r="G509" s="132"/>
      <c r="H509" s="132"/>
      <c r="I509" s="132"/>
      <c r="J509" s="132"/>
      <c r="K509" s="130"/>
      <c r="L509" s="130"/>
      <c r="M509" s="130"/>
      <c r="N509" s="519"/>
      <c r="O509" s="369"/>
      <c r="P509" s="370"/>
      <c r="Q509" s="196"/>
      <c r="R509" s="197"/>
      <c r="S509" s="198"/>
      <c r="T509" s="199"/>
      <c r="U509" s="200"/>
      <c r="V509" s="201"/>
      <c r="W509" s="202"/>
      <c r="X509" s="202"/>
      <c r="Y509" s="143"/>
      <c r="Z509" s="367"/>
      <c r="AA509" s="140"/>
      <c r="AB509" s="420"/>
      <c r="AC509" s="421"/>
      <c r="AD509" s="206"/>
      <c r="AE509" s="144"/>
      <c r="AF509" s="133"/>
      <c r="AG509" s="144"/>
      <c r="AH509" s="430"/>
      <c r="AI509" s="146"/>
      <c r="AJ509" s="144"/>
      <c r="AK509" s="147"/>
      <c r="AL509" s="114"/>
      <c r="AM509" s="211"/>
      <c r="AN509" s="132"/>
      <c r="AO509" s="132"/>
      <c r="AP509" s="149"/>
      <c r="AQ509" s="150"/>
      <c r="AR509" s="149"/>
      <c r="AS509" s="132"/>
      <c r="AT509" s="132"/>
      <c r="AU509" s="132"/>
      <c r="AV509" s="132"/>
      <c r="AW509" s="132"/>
      <c r="AX509" s="132"/>
      <c r="AY509" s="132"/>
      <c r="AZ509" s="132"/>
      <c r="BA509" s="132"/>
      <c r="BB509" s="132"/>
      <c r="BC509" s="132"/>
      <c r="BD509" s="132"/>
      <c r="BE509" s="132"/>
      <c r="BF509" s="132"/>
      <c r="BG509" s="132"/>
      <c r="BH509" s="132"/>
      <c r="BI509" s="132"/>
      <c r="BJ509" s="132"/>
      <c r="BK509" s="132"/>
      <c r="BL509" s="132"/>
      <c r="BM509" s="132"/>
      <c r="BN509" s="132"/>
      <c r="BO509" s="132"/>
      <c r="BP509" s="132"/>
    </row>
    <row r="510">
      <c r="A510" s="484" t="b">
        <v>0</v>
      </c>
      <c r="B510" s="94"/>
      <c r="C510" s="95"/>
      <c r="D510" s="96"/>
      <c r="E510" s="97"/>
      <c r="F510" s="98"/>
      <c r="G510" s="98"/>
      <c r="H510" s="98"/>
      <c r="I510" s="98"/>
      <c r="J510" s="98"/>
      <c r="K510" s="96"/>
      <c r="L510" s="96"/>
      <c r="M510" s="96"/>
      <c r="N510" s="518"/>
      <c r="O510" s="369"/>
      <c r="P510" s="370"/>
      <c r="Q510" s="196"/>
      <c r="R510" s="197"/>
      <c r="S510" s="198"/>
      <c r="T510" s="199"/>
      <c r="U510" s="200"/>
      <c r="V510" s="201"/>
      <c r="W510" s="202"/>
      <c r="X510" s="202"/>
      <c r="Y510" s="109"/>
      <c r="Z510" s="280"/>
      <c r="AA510" s="106"/>
      <c r="AB510" s="281"/>
      <c r="AC510" s="282"/>
      <c r="AD510" s="273"/>
      <c r="AE510" s="110"/>
      <c r="AF510" s="99"/>
      <c r="AG510" s="110"/>
      <c r="AH510" s="427"/>
      <c r="AI510" s="112"/>
      <c r="AJ510" s="110"/>
      <c r="AK510" s="113"/>
      <c r="AL510" s="114"/>
      <c r="AM510" s="278"/>
      <c r="AN510" s="98"/>
      <c r="AO510" s="98"/>
      <c r="AP510" s="116"/>
      <c r="AQ510" s="117"/>
      <c r="AR510" s="116"/>
      <c r="AS510" s="98"/>
      <c r="AT510" s="98"/>
      <c r="AU510" s="98"/>
      <c r="AV510" s="98"/>
      <c r="AW510" s="98"/>
      <c r="AX510" s="98"/>
      <c r="AY510" s="98"/>
      <c r="AZ510" s="98"/>
      <c r="BA510" s="98"/>
      <c r="BB510" s="98"/>
      <c r="BC510" s="98"/>
      <c r="BD510" s="98"/>
      <c r="BE510" s="98"/>
      <c r="BF510" s="98"/>
      <c r="BG510" s="98"/>
      <c r="BH510" s="98"/>
      <c r="BI510" s="98"/>
      <c r="BJ510" s="98"/>
      <c r="BK510" s="98"/>
      <c r="BL510" s="98"/>
      <c r="BM510" s="98"/>
      <c r="BN510" s="98"/>
      <c r="BO510" s="98"/>
      <c r="BP510" s="98"/>
    </row>
    <row r="511">
      <c r="A511" s="485" t="b">
        <v>0</v>
      </c>
      <c r="B511" s="128"/>
      <c r="C511" s="129"/>
      <c r="D511" s="130"/>
      <c r="E511" s="131"/>
      <c r="F511" s="132"/>
      <c r="G511" s="132"/>
      <c r="H511" s="132"/>
      <c r="I511" s="132"/>
      <c r="J511" s="132"/>
      <c r="K511" s="130"/>
      <c r="L511" s="130"/>
      <c r="M511" s="130"/>
      <c r="N511" s="519"/>
      <c r="O511" s="369"/>
      <c r="P511" s="370"/>
      <c r="Q511" s="196"/>
      <c r="R511" s="197"/>
      <c r="S511" s="198"/>
      <c r="T511" s="199"/>
      <c r="U511" s="200"/>
      <c r="V511" s="201"/>
      <c r="W511" s="202"/>
      <c r="X511" s="202"/>
      <c r="Y511" s="143"/>
      <c r="Z511" s="367"/>
      <c r="AA511" s="140"/>
      <c r="AB511" s="420"/>
      <c r="AC511" s="421"/>
      <c r="AD511" s="206"/>
      <c r="AE511" s="144"/>
      <c r="AF511" s="133"/>
      <c r="AG511" s="144"/>
      <c r="AH511" s="430"/>
      <c r="AI511" s="146"/>
      <c r="AJ511" s="144"/>
      <c r="AK511" s="147"/>
      <c r="AL511" s="114"/>
      <c r="AM511" s="211"/>
      <c r="AN511" s="132"/>
      <c r="AO511" s="132"/>
      <c r="AP511" s="149"/>
      <c r="AQ511" s="150"/>
      <c r="AR511" s="149"/>
      <c r="AS511" s="132"/>
      <c r="AT511" s="132"/>
      <c r="AU511" s="132"/>
      <c r="AV511" s="132"/>
      <c r="AW511" s="132"/>
      <c r="AX511" s="132"/>
      <c r="AY511" s="132"/>
      <c r="AZ511" s="132"/>
      <c r="BA511" s="132"/>
      <c r="BB511" s="132"/>
      <c r="BC511" s="132"/>
      <c r="BD511" s="132"/>
      <c r="BE511" s="132"/>
      <c r="BF511" s="132"/>
      <c r="BG511" s="132"/>
      <c r="BH511" s="132"/>
      <c r="BI511" s="132"/>
      <c r="BJ511" s="132"/>
      <c r="BK511" s="132"/>
      <c r="BL511" s="132"/>
      <c r="BM511" s="132"/>
      <c r="BN511" s="132"/>
      <c r="BO511" s="132"/>
      <c r="BP511" s="132"/>
    </row>
    <row r="512">
      <c r="A512" s="484" t="b">
        <v>0</v>
      </c>
      <c r="B512" s="94"/>
      <c r="C512" s="95"/>
      <c r="D512" s="96"/>
      <c r="E512" s="97"/>
      <c r="F512" s="98"/>
      <c r="G512" s="98"/>
      <c r="H512" s="98"/>
      <c r="I512" s="98"/>
      <c r="J512" s="98"/>
      <c r="K512" s="96"/>
      <c r="L512" s="96"/>
      <c r="M512" s="96"/>
      <c r="N512" s="518"/>
      <c r="O512" s="369"/>
      <c r="P512" s="370"/>
      <c r="Q512" s="196"/>
      <c r="R512" s="197"/>
      <c r="S512" s="198"/>
      <c r="T512" s="199"/>
      <c r="U512" s="200"/>
      <c r="V512" s="201"/>
      <c r="W512" s="202"/>
      <c r="X512" s="202"/>
      <c r="Y512" s="109"/>
      <c r="Z512" s="280"/>
      <c r="AA512" s="106"/>
      <c r="AB512" s="281"/>
      <c r="AC512" s="282"/>
      <c r="AD512" s="273"/>
      <c r="AE512" s="110"/>
      <c r="AF512" s="99"/>
      <c r="AG512" s="110"/>
      <c r="AH512" s="427"/>
      <c r="AI512" s="112"/>
      <c r="AJ512" s="110"/>
      <c r="AK512" s="113"/>
      <c r="AL512" s="114"/>
      <c r="AM512" s="278"/>
      <c r="AN512" s="98"/>
      <c r="AO512" s="98"/>
      <c r="AP512" s="116"/>
      <c r="AQ512" s="117"/>
      <c r="AR512" s="116"/>
      <c r="AS512" s="98"/>
      <c r="AT512" s="98"/>
      <c r="AU512" s="98"/>
      <c r="AV512" s="98"/>
      <c r="AW512" s="98"/>
      <c r="AX512" s="98"/>
      <c r="AY512" s="98"/>
      <c r="AZ512" s="98"/>
      <c r="BA512" s="98"/>
      <c r="BB512" s="98"/>
      <c r="BC512" s="98"/>
      <c r="BD512" s="98"/>
      <c r="BE512" s="98"/>
      <c r="BF512" s="98"/>
      <c r="BG512" s="98"/>
      <c r="BH512" s="98"/>
      <c r="BI512" s="98"/>
      <c r="BJ512" s="98"/>
      <c r="BK512" s="98"/>
      <c r="BL512" s="98"/>
      <c r="BM512" s="98"/>
      <c r="BN512" s="98"/>
      <c r="BO512" s="98"/>
      <c r="BP512" s="98"/>
    </row>
    <row r="513">
      <c r="A513" s="485" t="b">
        <v>0</v>
      </c>
      <c r="B513" s="128"/>
      <c r="C513" s="129"/>
      <c r="D513" s="130"/>
      <c r="E513" s="131"/>
      <c r="F513" s="132"/>
      <c r="G513" s="132"/>
      <c r="H513" s="132"/>
      <c r="I513" s="132"/>
      <c r="J513" s="132"/>
      <c r="K513" s="130"/>
      <c r="L513" s="130"/>
      <c r="M513" s="130"/>
      <c r="N513" s="519"/>
      <c r="O513" s="369"/>
      <c r="P513" s="370"/>
      <c r="Q513" s="196"/>
      <c r="R513" s="197"/>
      <c r="S513" s="198"/>
      <c r="T513" s="199"/>
      <c r="U513" s="200"/>
      <c r="V513" s="201"/>
      <c r="W513" s="202"/>
      <c r="X513" s="202"/>
      <c r="Y513" s="143"/>
      <c r="Z513" s="367"/>
      <c r="AA513" s="140"/>
      <c r="AB513" s="420"/>
      <c r="AC513" s="421"/>
      <c r="AD513" s="206"/>
      <c r="AE513" s="144"/>
      <c r="AF513" s="133"/>
      <c r="AG513" s="144"/>
      <c r="AH513" s="430"/>
      <c r="AI513" s="146"/>
      <c r="AJ513" s="144"/>
      <c r="AK513" s="147"/>
      <c r="AL513" s="114"/>
      <c r="AM513" s="211"/>
      <c r="AN513" s="132"/>
      <c r="AO513" s="132"/>
      <c r="AP513" s="149"/>
      <c r="AQ513" s="150"/>
      <c r="AR513" s="149"/>
      <c r="AS513" s="132"/>
      <c r="AT513" s="132"/>
      <c r="AU513" s="132"/>
      <c r="AV513" s="132"/>
      <c r="AW513" s="132"/>
      <c r="AX513" s="132"/>
      <c r="AY513" s="132"/>
      <c r="AZ513" s="132"/>
      <c r="BA513" s="132"/>
      <c r="BB513" s="132"/>
      <c r="BC513" s="132"/>
      <c r="BD513" s="132"/>
      <c r="BE513" s="132"/>
      <c r="BF513" s="132"/>
      <c r="BG513" s="132"/>
      <c r="BH513" s="132"/>
      <c r="BI513" s="132"/>
      <c r="BJ513" s="132"/>
      <c r="BK513" s="132"/>
      <c r="BL513" s="132"/>
      <c r="BM513" s="132"/>
      <c r="BN513" s="132"/>
      <c r="BO513" s="132"/>
      <c r="BP513" s="132"/>
    </row>
    <row r="514">
      <c r="A514" s="484" t="b">
        <v>0</v>
      </c>
      <c r="B514" s="94"/>
      <c r="C514" s="95"/>
      <c r="D514" s="96"/>
      <c r="E514" s="97"/>
      <c r="F514" s="98"/>
      <c r="G514" s="98"/>
      <c r="H514" s="98"/>
      <c r="I514" s="98"/>
      <c r="J514" s="98"/>
      <c r="K514" s="96"/>
      <c r="L514" s="96"/>
      <c r="M514" s="96"/>
      <c r="N514" s="518"/>
      <c r="O514" s="369"/>
      <c r="P514" s="370"/>
      <c r="Q514" s="196"/>
      <c r="R514" s="197"/>
      <c r="S514" s="198"/>
      <c r="T514" s="199"/>
      <c r="U514" s="200"/>
      <c r="V514" s="201"/>
      <c r="W514" s="202"/>
      <c r="X514" s="202"/>
      <c r="Y514" s="109"/>
      <c r="Z514" s="280"/>
      <c r="AA514" s="106"/>
      <c r="AB514" s="281"/>
      <c r="AC514" s="282"/>
      <c r="AD514" s="273"/>
      <c r="AE514" s="110"/>
      <c r="AF514" s="99"/>
      <c r="AG514" s="110"/>
      <c r="AH514" s="427"/>
      <c r="AI514" s="112"/>
      <c r="AJ514" s="110"/>
      <c r="AK514" s="113"/>
      <c r="AL514" s="114"/>
      <c r="AM514" s="278"/>
      <c r="AN514" s="98"/>
      <c r="AO514" s="98"/>
      <c r="AP514" s="116"/>
      <c r="AQ514" s="117"/>
      <c r="AR514" s="116"/>
      <c r="AS514" s="98"/>
      <c r="AT514" s="98"/>
      <c r="AU514" s="98"/>
      <c r="AV514" s="98"/>
      <c r="AW514" s="98"/>
      <c r="AX514" s="98"/>
      <c r="AY514" s="98"/>
      <c r="AZ514" s="98"/>
      <c r="BA514" s="98"/>
      <c r="BB514" s="98"/>
      <c r="BC514" s="98"/>
      <c r="BD514" s="98"/>
      <c r="BE514" s="98"/>
      <c r="BF514" s="98"/>
      <c r="BG514" s="98"/>
      <c r="BH514" s="98"/>
      <c r="BI514" s="98"/>
      <c r="BJ514" s="98"/>
      <c r="BK514" s="98"/>
      <c r="BL514" s="98"/>
      <c r="BM514" s="98"/>
      <c r="BN514" s="98"/>
      <c r="BO514" s="98"/>
      <c r="BP514" s="98"/>
    </row>
    <row r="515">
      <c r="A515" s="485" t="b">
        <v>0</v>
      </c>
      <c r="B515" s="128"/>
      <c r="C515" s="129"/>
      <c r="D515" s="130"/>
      <c r="E515" s="131"/>
      <c r="F515" s="132"/>
      <c r="G515" s="132"/>
      <c r="H515" s="132"/>
      <c r="I515" s="132"/>
      <c r="J515" s="132"/>
      <c r="K515" s="130"/>
      <c r="L515" s="130"/>
      <c r="M515" s="130"/>
      <c r="N515" s="519"/>
      <c r="O515" s="369"/>
      <c r="P515" s="370"/>
      <c r="Q515" s="196"/>
      <c r="R515" s="197"/>
      <c r="S515" s="198"/>
      <c r="T515" s="199"/>
      <c r="U515" s="200"/>
      <c r="V515" s="201"/>
      <c r="W515" s="202"/>
      <c r="X515" s="202"/>
      <c r="Y515" s="143"/>
      <c r="Z515" s="367"/>
      <c r="AA515" s="140"/>
      <c r="AB515" s="420"/>
      <c r="AC515" s="421"/>
      <c r="AD515" s="206"/>
      <c r="AE515" s="144"/>
      <c r="AF515" s="133"/>
      <c r="AG515" s="144"/>
      <c r="AH515" s="430"/>
      <c r="AI515" s="146"/>
      <c r="AJ515" s="144"/>
      <c r="AK515" s="147"/>
      <c r="AL515" s="114"/>
      <c r="AM515" s="211"/>
      <c r="AN515" s="132"/>
      <c r="AO515" s="132"/>
      <c r="AP515" s="149"/>
      <c r="AQ515" s="150"/>
      <c r="AR515" s="149"/>
      <c r="AS515" s="132"/>
      <c r="AT515" s="132"/>
      <c r="AU515" s="132"/>
      <c r="AV515" s="132"/>
      <c r="AW515" s="132"/>
      <c r="AX515" s="132"/>
      <c r="AY515" s="132"/>
      <c r="AZ515" s="132"/>
      <c r="BA515" s="132"/>
      <c r="BB515" s="132"/>
      <c r="BC515" s="132"/>
      <c r="BD515" s="132"/>
      <c r="BE515" s="132"/>
      <c r="BF515" s="132"/>
      <c r="BG515" s="132"/>
      <c r="BH515" s="132"/>
      <c r="BI515" s="132"/>
      <c r="BJ515" s="132"/>
      <c r="BK515" s="132"/>
      <c r="BL515" s="132"/>
      <c r="BM515" s="132"/>
      <c r="BN515" s="132"/>
      <c r="BO515" s="132"/>
      <c r="BP515" s="132"/>
    </row>
    <row r="516">
      <c r="A516" s="484" t="b">
        <v>0</v>
      </c>
      <c r="B516" s="94"/>
      <c r="C516" s="95"/>
      <c r="D516" s="96"/>
      <c r="E516" s="97"/>
      <c r="F516" s="98"/>
      <c r="G516" s="98"/>
      <c r="H516" s="98"/>
      <c r="I516" s="98"/>
      <c r="J516" s="98"/>
      <c r="K516" s="96"/>
      <c r="L516" s="96"/>
      <c r="M516" s="96"/>
      <c r="N516" s="518"/>
      <c r="O516" s="369"/>
      <c r="P516" s="370"/>
      <c r="Q516" s="196"/>
      <c r="R516" s="197"/>
      <c r="S516" s="198"/>
      <c r="T516" s="199"/>
      <c r="U516" s="200"/>
      <c r="V516" s="201"/>
      <c r="W516" s="202"/>
      <c r="X516" s="202"/>
      <c r="Y516" s="109"/>
      <c r="Z516" s="280"/>
      <c r="AA516" s="106"/>
      <c r="AB516" s="281"/>
      <c r="AC516" s="282"/>
      <c r="AD516" s="273"/>
      <c r="AE516" s="110"/>
      <c r="AF516" s="99"/>
      <c r="AG516" s="110"/>
      <c r="AH516" s="427"/>
      <c r="AI516" s="112"/>
      <c r="AJ516" s="110"/>
      <c r="AK516" s="113"/>
      <c r="AL516" s="114"/>
      <c r="AM516" s="278"/>
      <c r="AN516" s="98"/>
      <c r="AO516" s="98"/>
      <c r="AP516" s="116"/>
      <c r="AQ516" s="117"/>
      <c r="AR516" s="116"/>
      <c r="AS516" s="98"/>
      <c r="AT516" s="98"/>
      <c r="AU516" s="98"/>
      <c r="AV516" s="98"/>
      <c r="AW516" s="98"/>
      <c r="AX516" s="98"/>
      <c r="AY516" s="98"/>
      <c r="AZ516" s="98"/>
      <c r="BA516" s="98"/>
      <c r="BB516" s="98"/>
      <c r="BC516" s="98"/>
      <c r="BD516" s="98"/>
      <c r="BE516" s="98"/>
      <c r="BF516" s="98"/>
      <c r="BG516" s="98"/>
      <c r="BH516" s="98"/>
      <c r="BI516" s="98"/>
      <c r="BJ516" s="98"/>
      <c r="BK516" s="98"/>
      <c r="BL516" s="98"/>
      <c r="BM516" s="98"/>
      <c r="BN516" s="98"/>
      <c r="BO516" s="98"/>
      <c r="BP516" s="98"/>
    </row>
    <row r="517">
      <c r="A517" s="485" t="b">
        <v>0</v>
      </c>
      <c r="B517" s="128"/>
      <c r="C517" s="129"/>
      <c r="D517" s="130"/>
      <c r="E517" s="131"/>
      <c r="F517" s="132"/>
      <c r="G517" s="132"/>
      <c r="H517" s="132"/>
      <c r="I517" s="132"/>
      <c r="J517" s="132"/>
      <c r="K517" s="130"/>
      <c r="L517" s="130"/>
      <c r="M517" s="130"/>
      <c r="N517" s="519"/>
      <c r="O517" s="369"/>
      <c r="P517" s="370"/>
      <c r="Q517" s="196"/>
      <c r="R517" s="197"/>
      <c r="S517" s="198"/>
      <c r="T517" s="199"/>
      <c r="U517" s="200"/>
      <c r="V517" s="201"/>
      <c r="W517" s="202"/>
      <c r="X517" s="202"/>
      <c r="Y517" s="143"/>
      <c r="Z517" s="367"/>
      <c r="AA517" s="140"/>
      <c r="AB517" s="420"/>
      <c r="AC517" s="421"/>
      <c r="AD517" s="206"/>
      <c r="AE517" s="144"/>
      <c r="AF517" s="133"/>
      <c r="AG517" s="144"/>
      <c r="AH517" s="430"/>
      <c r="AI517" s="146"/>
      <c r="AJ517" s="144"/>
      <c r="AK517" s="147"/>
      <c r="AL517" s="114"/>
      <c r="AM517" s="211"/>
      <c r="AN517" s="132"/>
      <c r="AO517" s="132"/>
      <c r="AP517" s="149"/>
      <c r="AQ517" s="150"/>
      <c r="AR517" s="149"/>
      <c r="AS517" s="132"/>
      <c r="AT517" s="132"/>
      <c r="AU517" s="132"/>
      <c r="AV517" s="132"/>
      <c r="AW517" s="132"/>
      <c r="AX517" s="132"/>
      <c r="AY517" s="132"/>
      <c r="AZ517" s="132"/>
      <c r="BA517" s="132"/>
      <c r="BB517" s="132"/>
      <c r="BC517" s="132"/>
      <c r="BD517" s="132"/>
      <c r="BE517" s="132"/>
      <c r="BF517" s="132"/>
      <c r="BG517" s="132"/>
      <c r="BH517" s="132"/>
      <c r="BI517" s="132"/>
      <c r="BJ517" s="132"/>
      <c r="BK517" s="132"/>
      <c r="BL517" s="132"/>
      <c r="BM517" s="132"/>
      <c r="BN517" s="132"/>
      <c r="BO517" s="132"/>
      <c r="BP517" s="132"/>
    </row>
    <row r="518">
      <c r="A518" s="484" t="b">
        <v>0</v>
      </c>
      <c r="B518" s="94"/>
      <c r="C518" s="95"/>
      <c r="D518" s="96"/>
      <c r="E518" s="97"/>
      <c r="F518" s="98"/>
      <c r="G518" s="98"/>
      <c r="H518" s="98"/>
      <c r="I518" s="98"/>
      <c r="J518" s="98"/>
      <c r="K518" s="96"/>
      <c r="L518" s="96"/>
      <c r="M518" s="96"/>
      <c r="N518" s="518"/>
      <c r="O518" s="369"/>
      <c r="P518" s="370"/>
      <c r="Q518" s="196"/>
      <c r="R518" s="197"/>
      <c r="S518" s="198"/>
      <c r="T518" s="199"/>
      <c r="U518" s="200"/>
      <c r="V518" s="201"/>
      <c r="W518" s="202"/>
      <c r="X518" s="202"/>
      <c r="Y518" s="109"/>
      <c r="Z518" s="280"/>
      <c r="AA518" s="106"/>
      <c r="AB518" s="281"/>
      <c r="AC518" s="282"/>
      <c r="AD518" s="273"/>
      <c r="AE518" s="110"/>
      <c r="AF518" s="99"/>
      <c r="AG518" s="110"/>
      <c r="AH518" s="427"/>
      <c r="AI518" s="112"/>
      <c r="AJ518" s="110"/>
      <c r="AK518" s="113"/>
      <c r="AL518" s="114"/>
      <c r="AM518" s="278"/>
      <c r="AN518" s="98"/>
      <c r="AO518" s="98"/>
      <c r="AP518" s="116"/>
      <c r="AQ518" s="117"/>
      <c r="AR518" s="116"/>
      <c r="AS518" s="98"/>
      <c r="AT518" s="98"/>
      <c r="AU518" s="98"/>
      <c r="AV518" s="98"/>
      <c r="AW518" s="98"/>
      <c r="AX518" s="98"/>
      <c r="AY518" s="98"/>
      <c r="AZ518" s="98"/>
      <c r="BA518" s="98"/>
      <c r="BB518" s="98"/>
      <c r="BC518" s="98"/>
      <c r="BD518" s="98"/>
      <c r="BE518" s="98"/>
      <c r="BF518" s="98"/>
      <c r="BG518" s="98"/>
      <c r="BH518" s="98"/>
      <c r="BI518" s="98"/>
      <c r="BJ518" s="98"/>
      <c r="BK518" s="98"/>
      <c r="BL518" s="98"/>
      <c r="BM518" s="98"/>
      <c r="BN518" s="98"/>
      <c r="BO518" s="98"/>
      <c r="BP518" s="98"/>
    </row>
    <row r="519">
      <c r="A519" s="485" t="b">
        <v>0</v>
      </c>
      <c r="B519" s="128"/>
      <c r="C519" s="129"/>
      <c r="D519" s="130"/>
      <c r="E519" s="131"/>
      <c r="F519" s="132"/>
      <c r="G519" s="132"/>
      <c r="H519" s="132"/>
      <c r="I519" s="132"/>
      <c r="J519" s="132"/>
      <c r="K519" s="130"/>
      <c r="L519" s="130"/>
      <c r="M519" s="130"/>
      <c r="N519" s="519"/>
      <c r="O519" s="369"/>
      <c r="P519" s="370"/>
      <c r="Q519" s="196"/>
      <c r="R519" s="197"/>
      <c r="S519" s="198"/>
      <c r="T519" s="199"/>
      <c r="U519" s="200"/>
      <c r="V519" s="201"/>
      <c r="W519" s="202"/>
      <c r="X519" s="202"/>
      <c r="Y519" s="143"/>
      <c r="Z519" s="367"/>
      <c r="AA519" s="140"/>
      <c r="AB519" s="420"/>
      <c r="AC519" s="421"/>
      <c r="AD519" s="206"/>
      <c r="AE519" s="144"/>
      <c r="AF519" s="133"/>
      <c r="AG519" s="144"/>
      <c r="AH519" s="430"/>
      <c r="AI519" s="146"/>
      <c r="AJ519" s="144"/>
      <c r="AK519" s="147"/>
      <c r="AL519" s="114"/>
      <c r="AM519" s="211"/>
      <c r="AN519" s="132"/>
      <c r="AO519" s="132"/>
      <c r="AP519" s="149"/>
      <c r="AQ519" s="150"/>
      <c r="AR519" s="149"/>
      <c r="AS519" s="132"/>
      <c r="AT519" s="132"/>
      <c r="AU519" s="132"/>
      <c r="AV519" s="132"/>
      <c r="AW519" s="132"/>
      <c r="AX519" s="132"/>
      <c r="AY519" s="132"/>
      <c r="AZ519" s="132"/>
      <c r="BA519" s="132"/>
      <c r="BB519" s="132"/>
      <c r="BC519" s="132"/>
      <c r="BD519" s="132"/>
      <c r="BE519" s="132"/>
      <c r="BF519" s="132"/>
      <c r="BG519" s="132"/>
      <c r="BH519" s="132"/>
      <c r="BI519" s="132"/>
      <c r="BJ519" s="132"/>
      <c r="BK519" s="132"/>
      <c r="BL519" s="132"/>
      <c r="BM519" s="132"/>
      <c r="BN519" s="132"/>
      <c r="BO519" s="132"/>
      <c r="BP519" s="132"/>
    </row>
    <row r="520">
      <c r="A520" s="484" t="b">
        <v>0</v>
      </c>
      <c r="B520" s="94"/>
      <c r="C520" s="95"/>
      <c r="D520" s="96"/>
      <c r="E520" s="97"/>
      <c r="F520" s="98"/>
      <c r="G520" s="98"/>
      <c r="H520" s="98"/>
      <c r="I520" s="98"/>
      <c r="J520" s="98"/>
      <c r="K520" s="96"/>
      <c r="L520" s="96"/>
      <c r="M520" s="96"/>
      <c r="N520" s="518"/>
      <c r="O520" s="369"/>
      <c r="P520" s="370"/>
      <c r="Q520" s="196"/>
      <c r="R520" s="197"/>
      <c r="S520" s="198"/>
      <c r="T520" s="199"/>
      <c r="U520" s="200"/>
      <c r="V520" s="201"/>
      <c r="W520" s="202"/>
      <c r="X520" s="202"/>
      <c r="Y520" s="109"/>
      <c r="Z520" s="280"/>
      <c r="AA520" s="106"/>
      <c r="AB520" s="281"/>
      <c r="AC520" s="282"/>
      <c r="AD520" s="273"/>
      <c r="AE520" s="110"/>
      <c r="AF520" s="99"/>
      <c r="AG520" s="110"/>
      <c r="AH520" s="427"/>
      <c r="AI520" s="112"/>
      <c r="AJ520" s="110"/>
      <c r="AK520" s="113"/>
      <c r="AL520" s="114"/>
      <c r="AM520" s="278"/>
      <c r="AN520" s="98"/>
      <c r="AO520" s="98"/>
      <c r="AP520" s="116"/>
      <c r="AQ520" s="117"/>
      <c r="AR520" s="116"/>
      <c r="AS520" s="98"/>
      <c r="AT520" s="98"/>
      <c r="AU520" s="98"/>
      <c r="AV520" s="98"/>
      <c r="AW520" s="98"/>
      <c r="AX520" s="98"/>
      <c r="AY520" s="98"/>
      <c r="AZ520" s="98"/>
      <c r="BA520" s="98"/>
      <c r="BB520" s="98"/>
      <c r="BC520" s="98"/>
      <c r="BD520" s="98"/>
      <c r="BE520" s="98"/>
      <c r="BF520" s="98"/>
      <c r="BG520" s="98"/>
      <c r="BH520" s="98"/>
      <c r="BI520" s="98"/>
      <c r="BJ520" s="98"/>
      <c r="BK520" s="98"/>
      <c r="BL520" s="98"/>
      <c r="BM520" s="98"/>
      <c r="BN520" s="98"/>
      <c r="BO520" s="98"/>
      <c r="BP520" s="98"/>
    </row>
    <row r="521">
      <c r="A521" s="485" t="b">
        <v>0</v>
      </c>
      <c r="B521" s="128"/>
      <c r="C521" s="129"/>
      <c r="D521" s="130"/>
      <c r="E521" s="131"/>
      <c r="F521" s="132"/>
      <c r="G521" s="132"/>
      <c r="H521" s="132"/>
      <c r="I521" s="132"/>
      <c r="J521" s="132"/>
      <c r="K521" s="130"/>
      <c r="L521" s="130"/>
      <c r="M521" s="130"/>
      <c r="N521" s="519"/>
      <c r="O521" s="369"/>
      <c r="P521" s="370"/>
      <c r="Q521" s="196"/>
      <c r="R521" s="197"/>
      <c r="S521" s="198"/>
      <c r="T521" s="199"/>
      <c r="U521" s="200"/>
      <c r="V521" s="201"/>
      <c r="W521" s="202"/>
      <c r="X521" s="202"/>
      <c r="Y521" s="143"/>
      <c r="Z521" s="367"/>
      <c r="AA521" s="140"/>
      <c r="AB521" s="420"/>
      <c r="AC521" s="421"/>
      <c r="AD521" s="206"/>
      <c r="AE521" s="144"/>
      <c r="AF521" s="133"/>
      <c r="AG521" s="144"/>
      <c r="AH521" s="430"/>
      <c r="AI521" s="146"/>
      <c r="AJ521" s="144"/>
      <c r="AK521" s="147"/>
      <c r="AL521" s="114"/>
      <c r="AM521" s="211"/>
      <c r="AN521" s="132"/>
      <c r="AO521" s="132"/>
      <c r="AP521" s="149"/>
      <c r="AQ521" s="150"/>
      <c r="AR521" s="149"/>
      <c r="AS521" s="132"/>
      <c r="AT521" s="132"/>
      <c r="AU521" s="132"/>
      <c r="AV521" s="132"/>
      <c r="AW521" s="132"/>
      <c r="AX521" s="132"/>
      <c r="AY521" s="132"/>
      <c r="AZ521" s="132"/>
      <c r="BA521" s="132"/>
      <c r="BB521" s="132"/>
      <c r="BC521" s="132"/>
      <c r="BD521" s="132"/>
      <c r="BE521" s="132"/>
      <c r="BF521" s="132"/>
      <c r="BG521" s="132"/>
      <c r="BH521" s="132"/>
      <c r="BI521" s="132"/>
      <c r="BJ521" s="132"/>
      <c r="BK521" s="132"/>
      <c r="BL521" s="132"/>
      <c r="BM521" s="132"/>
      <c r="BN521" s="132"/>
      <c r="BO521" s="132"/>
      <c r="BP521" s="132"/>
    </row>
    <row r="522">
      <c r="A522" s="484" t="b">
        <v>0</v>
      </c>
      <c r="B522" s="94"/>
      <c r="C522" s="95"/>
      <c r="D522" s="96"/>
      <c r="E522" s="97"/>
      <c r="F522" s="98"/>
      <c r="G522" s="98"/>
      <c r="H522" s="98"/>
      <c r="I522" s="98"/>
      <c r="J522" s="98"/>
      <c r="K522" s="96"/>
      <c r="L522" s="96"/>
      <c r="M522" s="96"/>
      <c r="N522" s="518"/>
      <c r="O522" s="369"/>
      <c r="P522" s="370"/>
      <c r="Q522" s="196"/>
      <c r="R522" s="197"/>
      <c r="S522" s="198"/>
      <c r="T522" s="199"/>
      <c r="U522" s="200"/>
      <c r="V522" s="201"/>
      <c r="W522" s="202"/>
      <c r="X522" s="202"/>
      <c r="Y522" s="109"/>
      <c r="Z522" s="280"/>
      <c r="AA522" s="106"/>
      <c r="AB522" s="281"/>
      <c r="AC522" s="282"/>
      <c r="AD522" s="273"/>
      <c r="AE522" s="110"/>
      <c r="AF522" s="99"/>
      <c r="AG522" s="110"/>
      <c r="AH522" s="427"/>
      <c r="AI522" s="112"/>
      <c r="AJ522" s="110"/>
      <c r="AK522" s="113"/>
      <c r="AL522" s="114"/>
      <c r="AM522" s="278"/>
      <c r="AN522" s="98"/>
      <c r="AO522" s="98"/>
      <c r="AP522" s="116"/>
      <c r="AQ522" s="117"/>
      <c r="AR522" s="116"/>
      <c r="AS522" s="98"/>
      <c r="AT522" s="98"/>
      <c r="AU522" s="98"/>
      <c r="AV522" s="98"/>
      <c r="AW522" s="98"/>
      <c r="AX522" s="98"/>
      <c r="AY522" s="98"/>
      <c r="AZ522" s="98"/>
      <c r="BA522" s="98"/>
      <c r="BB522" s="98"/>
      <c r="BC522" s="98"/>
      <c r="BD522" s="98"/>
      <c r="BE522" s="98"/>
      <c r="BF522" s="98"/>
      <c r="BG522" s="98"/>
      <c r="BH522" s="98"/>
      <c r="BI522" s="98"/>
      <c r="BJ522" s="98"/>
      <c r="BK522" s="98"/>
      <c r="BL522" s="98"/>
      <c r="BM522" s="98"/>
      <c r="BN522" s="98"/>
      <c r="BO522" s="98"/>
      <c r="BP522" s="98"/>
    </row>
    <row r="523">
      <c r="A523" s="485" t="b">
        <v>0</v>
      </c>
      <c r="B523" s="128"/>
      <c r="C523" s="129"/>
      <c r="D523" s="130"/>
      <c r="E523" s="131"/>
      <c r="F523" s="132"/>
      <c r="G523" s="132"/>
      <c r="H523" s="132"/>
      <c r="I523" s="132"/>
      <c r="J523" s="132"/>
      <c r="K523" s="130"/>
      <c r="L523" s="130"/>
      <c r="M523" s="130"/>
      <c r="N523" s="519"/>
      <c r="O523" s="369"/>
      <c r="P523" s="370"/>
      <c r="Q523" s="196"/>
      <c r="R523" s="197"/>
      <c r="S523" s="198"/>
      <c r="T523" s="199"/>
      <c r="U523" s="200"/>
      <c r="V523" s="201"/>
      <c r="W523" s="202"/>
      <c r="X523" s="202"/>
      <c r="Y523" s="143"/>
      <c r="Z523" s="367"/>
      <c r="AA523" s="140"/>
      <c r="AB523" s="420"/>
      <c r="AC523" s="421"/>
      <c r="AD523" s="206"/>
      <c r="AE523" s="144"/>
      <c r="AF523" s="133"/>
      <c r="AG523" s="144"/>
      <c r="AH523" s="430"/>
      <c r="AI523" s="146"/>
      <c r="AJ523" s="144"/>
      <c r="AK523" s="147"/>
      <c r="AL523" s="114"/>
      <c r="AM523" s="211"/>
      <c r="AN523" s="132"/>
      <c r="AO523" s="132"/>
      <c r="AP523" s="149"/>
      <c r="AQ523" s="150"/>
      <c r="AR523" s="149"/>
      <c r="AS523" s="132"/>
      <c r="AT523" s="132"/>
      <c r="AU523" s="132"/>
      <c r="AV523" s="132"/>
      <c r="AW523" s="132"/>
      <c r="AX523" s="132"/>
      <c r="AY523" s="132"/>
      <c r="AZ523" s="132"/>
      <c r="BA523" s="132"/>
      <c r="BB523" s="132"/>
      <c r="BC523" s="132"/>
      <c r="BD523" s="132"/>
      <c r="BE523" s="132"/>
      <c r="BF523" s="132"/>
      <c r="BG523" s="132"/>
      <c r="BH523" s="132"/>
      <c r="BI523" s="132"/>
      <c r="BJ523" s="132"/>
      <c r="BK523" s="132"/>
      <c r="BL523" s="132"/>
      <c r="BM523" s="132"/>
      <c r="BN523" s="132"/>
      <c r="BO523" s="132"/>
      <c r="BP523" s="132"/>
    </row>
    <row r="524">
      <c r="A524" s="484" t="b">
        <v>0</v>
      </c>
      <c r="B524" s="94"/>
      <c r="C524" s="95"/>
      <c r="D524" s="96"/>
      <c r="E524" s="97"/>
      <c r="F524" s="98"/>
      <c r="G524" s="98"/>
      <c r="H524" s="98"/>
      <c r="I524" s="98"/>
      <c r="J524" s="98"/>
      <c r="K524" s="96"/>
      <c r="L524" s="96"/>
      <c r="M524" s="96"/>
      <c r="N524" s="518"/>
      <c r="O524" s="369"/>
      <c r="P524" s="370"/>
      <c r="Q524" s="196"/>
      <c r="R524" s="197"/>
      <c r="S524" s="198"/>
      <c r="T524" s="199"/>
      <c r="U524" s="200"/>
      <c r="V524" s="201"/>
      <c r="W524" s="202"/>
      <c r="X524" s="202"/>
      <c r="Y524" s="109"/>
      <c r="Z524" s="280"/>
      <c r="AA524" s="106"/>
      <c r="AB524" s="281"/>
      <c r="AC524" s="282"/>
      <c r="AD524" s="273"/>
      <c r="AE524" s="110"/>
      <c r="AF524" s="99"/>
      <c r="AG524" s="110"/>
      <c r="AH524" s="427"/>
      <c r="AI524" s="112"/>
      <c r="AJ524" s="110"/>
      <c r="AK524" s="113"/>
      <c r="AL524" s="114"/>
      <c r="AM524" s="278"/>
      <c r="AN524" s="98"/>
      <c r="AO524" s="98"/>
      <c r="AP524" s="116"/>
      <c r="AQ524" s="117"/>
      <c r="AR524" s="116"/>
      <c r="AS524" s="98"/>
      <c r="AT524" s="98"/>
      <c r="AU524" s="98"/>
      <c r="AV524" s="98"/>
      <c r="AW524" s="98"/>
      <c r="AX524" s="98"/>
      <c r="AY524" s="98"/>
      <c r="AZ524" s="98"/>
      <c r="BA524" s="98"/>
      <c r="BB524" s="98"/>
      <c r="BC524" s="98"/>
      <c r="BD524" s="98"/>
      <c r="BE524" s="98"/>
      <c r="BF524" s="98"/>
      <c r="BG524" s="98"/>
      <c r="BH524" s="98"/>
      <c r="BI524" s="98"/>
      <c r="BJ524" s="98"/>
      <c r="BK524" s="98"/>
      <c r="BL524" s="98"/>
      <c r="BM524" s="98"/>
      <c r="BN524" s="98"/>
      <c r="BO524" s="98"/>
      <c r="BP524" s="98"/>
    </row>
    <row r="525">
      <c r="A525" s="485" t="b">
        <v>0</v>
      </c>
      <c r="B525" s="128"/>
      <c r="C525" s="129"/>
      <c r="D525" s="130"/>
      <c r="E525" s="131"/>
      <c r="F525" s="132"/>
      <c r="G525" s="132"/>
      <c r="H525" s="132"/>
      <c r="I525" s="132"/>
      <c r="J525" s="132"/>
      <c r="K525" s="130"/>
      <c r="L525" s="130"/>
      <c r="M525" s="130"/>
      <c r="N525" s="519"/>
      <c r="O525" s="369"/>
      <c r="P525" s="370"/>
      <c r="Q525" s="196"/>
      <c r="R525" s="197"/>
      <c r="S525" s="198"/>
      <c r="T525" s="199"/>
      <c r="U525" s="200"/>
      <c r="V525" s="201"/>
      <c r="W525" s="202"/>
      <c r="X525" s="202"/>
      <c r="Y525" s="143"/>
      <c r="Z525" s="367"/>
      <c r="AA525" s="140"/>
      <c r="AB525" s="420"/>
      <c r="AC525" s="421"/>
      <c r="AD525" s="206"/>
      <c r="AE525" s="144"/>
      <c r="AF525" s="133"/>
      <c r="AG525" s="144"/>
      <c r="AH525" s="430"/>
      <c r="AI525" s="146"/>
      <c r="AJ525" s="144"/>
      <c r="AK525" s="147"/>
      <c r="AL525" s="114"/>
      <c r="AM525" s="211"/>
      <c r="AN525" s="132"/>
      <c r="AO525" s="132"/>
      <c r="AP525" s="149"/>
      <c r="AQ525" s="150"/>
      <c r="AR525" s="149"/>
      <c r="AS525" s="132"/>
      <c r="AT525" s="132"/>
      <c r="AU525" s="132"/>
      <c r="AV525" s="132"/>
      <c r="AW525" s="132"/>
      <c r="AX525" s="132"/>
      <c r="AY525" s="132"/>
      <c r="AZ525" s="132"/>
      <c r="BA525" s="132"/>
      <c r="BB525" s="132"/>
      <c r="BC525" s="132"/>
      <c r="BD525" s="132"/>
      <c r="BE525" s="132"/>
      <c r="BF525" s="132"/>
      <c r="BG525" s="132"/>
      <c r="BH525" s="132"/>
      <c r="BI525" s="132"/>
      <c r="BJ525" s="132"/>
      <c r="BK525" s="132"/>
      <c r="BL525" s="132"/>
      <c r="BM525" s="132"/>
      <c r="BN525" s="132"/>
      <c r="BO525" s="132"/>
      <c r="BP525" s="132"/>
    </row>
    <row r="526">
      <c r="A526" s="484" t="b">
        <v>0</v>
      </c>
      <c r="B526" s="94"/>
      <c r="C526" s="95"/>
      <c r="D526" s="96"/>
      <c r="E526" s="97"/>
      <c r="F526" s="98"/>
      <c r="G526" s="98"/>
      <c r="H526" s="98"/>
      <c r="I526" s="98"/>
      <c r="J526" s="98"/>
      <c r="K526" s="96"/>
      <c r="L526" s="96"/>
      <c r="M526" s="96"/>
      <c r="N526" s="518"/>
      <c r="O526" s="369"/>
      <c r="P526" s="370"/>
      <c r="Q526" s="196"/>
      <c r="R526" s="197"/>
      <c r="S526" s="198"/>
      <c r="T526" s="199"/>
      <c r="U526" s="200"/>
      <c r="V526" s="201"/>
      <c r="W526" s="202"/>
      <c r="X526" s="202"/>
      <c r="Y526" s="109"/>
      <c r="Z526" s="280"/>
      <c r="AA526" s="106"/>
      <c r="AB526" s="281"/>
      <c r="AC526" s="282"/>
      <c r="AD526" s="273"/>
      <c r="AE526" s="110"/>
      <c r="AF526" s="99"/>
      <c r="AG526" s="110"/>
      <c r="AH526" s="427"/>
      <c r="AI526" s="112"/>
      <c r="AJ526" s="110"/>
      <c r="AK526" s="113"/>
      <c r="AL526" s="114"/>
      <c r="AM526" s="278"/>
      <c r="AN526" s="98"/>
      <c r="AO526" s="98"/>
      <c r="AP526" s="116"/>
      <c r="AQ526" s="117"/>
      <c r="AR526" s="116"/>
      <c r="AS526" s="98"/>
      <c r="AT526" s="98"/>
      <c r="AU526" s="98"/>
      <c r="AV526" s="98"/>
      <c r="AW526" s="98"/>
      <c r="AX526" s="98"/>
      <c r="AY526" s="98"/>
      <c r="AZ526" s="98"/>
      <c r="BA526" s="98"/>
      <c r="BB526" s="98"/>
      <c r="BC526" s="98"/>
      <c r="BD526" s="98"/>
      <c r="BE526" s="98"/>
      <c r="BF526" s="98"/>
      <c r="BG526" s="98"/>
      <c r="BH526" s="98"/>
      <c r="BI526" s="98"/>
      <c r="BJ526" s="98"/>
      <c r="BK526" s="98"/>
      <c r="BL526" s="98"/>
      <c r="BM526" s="98"/>
      <c r="BN526" s="98"/>
      <c r="BO526" s="98"/>
      <c r="BP526" s="98"/>
    </row>
    <row r="527">
      <c r="A527" s="485" t="b">
        <v>0</v>
      </c>
      <c r="B527" s="128"/>
      <c r="C527" s="129"/>
      <c r="D527" s="130"/>
      <c r="E527" s="131"/>
      <c r="F527" s="132"/>
      <c r="G527" s="132"/>
      <c r="H527" s="132"/>
      <c r="I527" s="132"/>
      <c r="J527" s="132"/>
      <c r="K527" s="130"/>
      <c r="L527" s="130"/>
      <c r="M527" s="130"/>
      <c r="N527" s="519"/>
      <c r="O527" s="369"/>
      <c r="P527" s="370"/>
      <c r="Q527" s="196"/>
      <c r="R527" s="197"/>
      <c r="S527" s="198"/>
      <c r="T527" s="199"/>
      <c r="U527" s="200"/>
      <c r="V527" s="201"/>
      <c r="W527" s="202"/>
      <c r="X527" s="202"/>
      <c r="Y527" s="143"/>
      <c r="Z527" s="367"/>
      <c r="AA527" s="140"/>
      <c r="AB527" s="420"/>
      <c r="AC527" s="421"/>
      <c r="AD527" s="206"/>
      <c r="AE527" s="144"/>
      <c r="AF527" s="133"/>
      <c r="AG527" s="144"/>
      <c r="AH527" s="430"/>
      <c r="AI527" s="146"/>
      <c r="AJ527" s="144"/>
      <c r="AK527" s="147"/>
      <c r="AL527" s="114"/>
      <c r="AM527" s="211"/>
      <c r="AN527" s="132"/>
      <c r="AO527" s="132"/>
      <c r="AP527" s="149"/>
      <c r="AQ527" s="150"/>
      <c r="AR527" s="149"/>
      <c r="AS527" s="132"/>
      <c r="AT527" s="132"/>
      <c r="AU527" s="132"/>
      <c r="AV527" s="132"/>
      <c r="AW527" s="132"/>
      <c r="AX527" s="132"/>
      <c r="AY527" s="132"/>
      <c r="AZ527" s="132"/>
      <c r="BA527" s="132"/>
      <c r="BB527" s="132"/>
      <c r="BC527" s="132"/>
      <c r="BD527" s="132"/>
      <c r="BE527" s="132"/>
      <c r="BF527" s="132"/>
      <c r="BG527" s="132"/>
      <c r="BH527" s="132"/>
      <c r="BI527" s="132"/>
      <c r="BJ527" s="132"/>
      <c r="BK527" s="132"/>
      <c r="BL527" s="132"/>
      <c r="BM527" s="132"/>
      <c r="BN527" s="132"/>
      <c r="BO527" s="132"/>
      <c r="BP527" s="132"/>
    </row>
    <row r="528">
      <c r="A528" s="484" t="b">
        <v>0</v>
      </c>
      <c r="B528" s="94"/>
      <c r="C528" s="95"/>
      <c r="D528" s="96"/>
      <c r="E528" s="97"/>
      <c r="F528" s="98"/>
      <c r="G528" s="98"/>
      <c r="H528" s="98"/>
      <c r="I528" s="98"/>
      <c r="J528" s="98"/>
      <c r="K528" s="96"/>
      <c r="L528" s="96"/>
      <c r="M528" s="96"/>
      <c r="N528" s="518"/>
      <c r="O528" s="369"/>
      <c r="P528" s="370"/>
      <c r="Q528" s="196"/>
      <c r="R528" s="197"/>
      <c r="S528" s="198"/>
      <c r="T528" s="199"/>
      <c r="U528" s="200"/>
      <c r="V528" s="201"/>
      <c r="W528" s="202"/>
      <c r="X528" s="202"/>
      <c r="Y528" s="109"/>
      <c r="Z528" s="280"/>
      <c r="AA528" s="106"/>
      <c r="AB528" s="281"/>
      <c r="AC528" s="282"/>
      <c r="AD528" s="273"/>
      <c r="AE528" s="110"/>
      <c r="AF528" s="99"/>
      <c r="AG528" s="110"/>
      <c r="AH528" s="427"/>
      <c r="AI528" s="112"/>
      <c r="AJ528" s="110"/>
      <c r="AK528" s="113"/>
      <c r="AL528" s="114"/>
      <c r="AM528" s="278"/>
      <c r="AN528" s="98"/>
      <c r="AO528" s="98"/>
      <c r="AP528" s="116"/>
      <c r="AQ528" s="117"/>
      <c r="AR528" s="116"/>
      <c r="AS528" s="98"/>
      <c r="AT528" s="98"/>
      <c r="AU528" s="98"/>
      <c r="AV528" s="98"/>
      <c r="AW528" s="98"/>
      <c r="AX528" s="98"/>
      <c r="AY528" s="98"/>
      <c r="AZ528" s="98"/>
      <c r="BA528" s="98"/>
      <c r="BB528" s="98"/>
      <c r="BC528" s="98"/>
      <c r="BD528" s="98"/>
      <c r="BE528" s="98"/>
      <c r="BF528" s="98"/>
      <c r="BG528" s="98"/>
      <c r="BH528" s="98"/>
      <c r="BI528" s="98"/>
      <c r="BJ528" s="98"/>
      <c r="BK528" s="98"/>
      <c r="BL528" s="98"/>
      <c r="BM528" s="98"/>
      <c r="BN528" s="98"/>
      <c r="BO528" s="98"/>
      <c r="BP528" s="98"/>
    </row>
    <row r="529">
      <c r="A529" s="485" t="b">
        <v>0</v>
      </c>
      <c r="B529" s="128"/>
      <c r="C529" s="129"/>
      <c r="D529" s="130"/>
      <c r="E529" s="131"/>
      <c r="F529" s="132"/>
      <c r="G529" s="132"/>
      <c r="H529" s="132"/>
      <c r="I529" s="132"/>
      <c r="J529" s="132"/>
      <c r="K529" s="130"/>
      <c r="L529" s="130"/>
      <c r="M529" s="130"/>
      <c r="N529" s="519"/>
      <c r="O529" s="369"/>
      <c r="P529" s="370"/>
      <c r="Q529" s="196"/>
      <c r="R529" s="197"/>
      <c r="S529" s="198"/>
      <c r="T529" s="199"/>
      <c r="U529" s="200"/>
      <c r="V529" s="201"/>
      <c r="W529" s="202"/>
      <c r="X529" s="202"/>
      <c r="Y529" s="143"/>
      <c r="Z529" s="367"/>
      <c r="AA529" s="140"/>
      <c r="AB529" s="420"/>
      <c r="AC529" s="421"/>
      <c r="AD529" s="206"/>
      <c r="AE529" s="144"/>
      <c r="AF529" s="133"/>
      <c r="AG529" s="144"/>
      <c r="AH529" s="430"/>
      <c r="AI529" s="146"/>
      <c r="AJ529" s="144"/>
      <c r="AK529" s="147"/>
      <c r="AL529" s="114"/>
      <c r="AM529" s="211"/>
      <c r="AN529" s="132"/>
      <c r="AO529" s="132"/>
      <c r="AP529" s="149"/>
      <c r="AQ529" s="150"/>
      <c r="AR529" s="149"/>
      <c r="AS529" s="132"/>
      <c r="AT529" s="132"/>
      <c r="AU529" s="132"/>
      <c r="AV529" s="132"/>
      <c r="AW529" s="132"/>
      <c r="AX529" s="132"/>
      <c r="AY529" s="132"/>
      <c r="AZ529" s="132"/>
      <c r="BA529" s="132"/>
      <c r="BB529" s="132"/>
      <c r="BC529" s="132"/>
      <c r="BD529" s="132"/>
      <c r="BE529" s="132"/>
      <c r="BF529" s="132"/>
      <c r="BG529" s="132"/>
      <c r="BH529" s="132"/>
      <c r="BI529" s="132"/>
      <c r="BJ529" s="132"/>
      <c r="BK529" s="132"/>
      <c r="BL529" s="132"/>
      <c r="BM529" s="132"/>
      <c r="BN529" s="132"/>
      <c r="BO529" s="132"/>
      <c r="BP529" s="132"/>
    </row>
    <row r="530">
      <c r="A530" s="484" t="b">
        <v>0</v>
      </c>
      <c r="B530" s="94"/>
      <c r="C530" s="95"/>
      <c r="D530" s="96"/>
      <c r="E530" s="97"/>
      <c r="F530" s="98"/>
      <c r="G530" s="98"/>
      <c r="H530" s="98"/>
      <c r="I530" s="98"/>
      <c r="J530" s="98"/>
      <c r="K530" s="96"/>
      <c r="L530" s="96"/>
      <c r="M530" s="96"/>
      <c r="N530" s="518"/>
      <c r="O530" s="369"/>
      <c r="P530" s="370"/>
      <c r="Q530" s="196"/>
      <c r="R530" s="197"/>
      <c r="S530" s="198"/>
      <c r="T530" s="199"/>
      <c r="U530" s="200"/>
      <c r="V530" s="201"/>
      <c r="W530" s="202"/>
      <c r="X530" s="202"/>
      <c r="Y530" s="109"/>
      <c r="Z530" s="280"/>
      <c r="AA530" s="106"/>
      <c r="AB530" s="281"/>
      <c r="AC530" s="282"/>
      <c r="AD530" s="273"/>
      <c r="AE530" s="110"/>
      <c r="AF530" s="99"/>
      <c r="AG530" s="110"/>
      <c r="AH530" s="427"/>
      <c r="AI530" s="112"/>
      <c r="AJ530" s="110"/>
      <c r="AK530" s="113"/>
      <c r="AL530" s="114"/>
      <c r="AM530" s="278"/>
      <c r="AN530" s="98"/>
      <c r="AO530" s="98"/>
      <c r="AP530" s="116"/>
      <c r="AQ530" s="117"/>
      <c r="AR530" s="116"/>
      <c r="AS530" s="98"/>
      <c r="AT530" s="98"/>
      <c r="AU530" s="98"/>
      <c r="AV530" s="98"/>
      <c r="AW530" s="98"/>
      <c r="AX530" s="98"/>
      <c r="AY530" s="98"/>
      <c r="AZ530" s="98"/>
      <c r="BA530" s="98"/>
      <c r="BB530" s="98"/>
      <c r="BC530" s="98"/>
      <c r="BD530" s="98"/>
      <c r="BE530" s="98"/>
      <c r="BF530" s="98"/>
      <c r="BG530" s="98"/>
      <c r="BH530" s="98"/>
      <c r="BI530" s="98"/>
      <c r="BJ530" s="98"/>
      <c r="BK530" s="98"/>
      <c r="BL530" s="98"/>
      <c r="BM530" s="98"/>
      <c r="BN530" s="98"/>
      <c r="BO530" s="98"/>
      <c r="BP530" s="98"/>
    </row>
    <row r="531">
      <c r="A531" s="485" t="b">
        <v>0</v>
      </c>
      <c r="B531" s="128"/>
      <c r="C531" s="129"/>
      <c r="D531" s="130"/>
      <c r="E531" s="131"/>
      <c r="F531" s="132"/>
      <c r="G531" s="132"/>
      <c r="H531" s="132"/>
      <c r="I531" s="132"/>
      <c r="J531" s="132"/>
      <c r="K531" s="130"/>
      <c r="L531" s="130"/>
      <c r="M531" s="130"/>
      <c r="N531" s="519"/>
      <c r="O531" s="369"/>
      <c r="P531" s="370"/>
      <c r="Q531" s="196"/>
      <c r="R531" s="197"/>
      <c r="S531" s="198"/>
      <c r="T531" s="199"/>
      <c r="U531" s="200"/>
      <c r="V531" s="201"/>
      <c r="W531" s="202"/>
      <c r="X531" s="202"/>
      <c r="Y531" s="143"/>
      <c r="Z531" s="367"/>
      <c r="AA531" s="140"/>
      <c r="AB531" s="420"/>
      <c r="AC531" s="421"/>
      <c r="AD531" s="206"/>
      <c r="AE531" s="144"/>
      <c r="AF531" s="133"/>
      <c r="AG531" s="144"/>
      <c r="AH531" s="430"/>
      <c r="AI531" s="146"/>
      <c r="AJ531" s="144"/>
      <c r="AK531" s="147"/>
      <c r="AL531" s="114"/>
      <c r="AM531" s="211"/>
      <c r="AN531" s="132"/>
      <c r="AO531" s="132"/>
      <c r="AP531" s="149"/>
      <c r="AQ531" s="150"/>
      <c r="AR531" s="149"/>
      <c r="AS531" s="132"/>
      <c r="AT531" s="132"/>
      <c r="AU531" s="132"/>
      <c r="AV531" s="132"/>
      <c r="AW531" s="132"/>
      <c r="AX531" s="132"/>
      <c r="AY531" s="132"/>
      <c r="AZ531" s="132"/>
      <c r="BA531" s="132"/>
      <c r="BB531" s="132"/>
      <c r="BC531" s="132"/>
      <c r="BD531" s="132"/>
      <c r="BE531" s="132"/>
      <c r="BF531" s="132"/>
      <c r="BG531" s="132"/>
      <c r="BH531" s="132"/>
      <c r="BI531" s="132"/>
      <c r="BJ531" s="132"/>
      <c r="BK531" s="132"/>
      <c r="BL531" s="132"/>
      <c r="BM531" s="132"/>
      <c r="BN531" s="132"/>
      <c r="BO531" s="132"/>
      <c r="BP531" s="132"/>
    </row>
    <row r="532">
      <c r="A532" s="484" t="b">
        <v>0</v>
      </c>
      <c r="B532" s="94"/>
      <c r="C532" s="95"/>
      <c r="D532" s="96"/>
      <c r="E532" s="97"/>
      <c r="F532" s="98"/>
      <c r="G532" s="98"/>
      <c r="H532" s="98"/>
      <c r="I532" s="98"/>
      <c r="J532" s="98"/>
      <c r="K532" s="96"/>
      <c r="L532" s="96"/>
      <c r="M532" s="96"/>
      <c r="N532" s="518"/>
      <c r="O532" s="369"/>
      <c r="P532" s="370"/>
      <c r="Q532" s="196"/>
      <c r="R532" s="197"/>
      <c r="S532" s="198"/>
      <c r="T532" s="199"/>
      <c r="U532" s="200"/>
      <c r="V532" s="201"/>
      <c r="W532" s="202"/>
      <c r="X532" s="202"/>
      <c r="Y532" s="109"/>
      <c r="Z532" s="280"/>
      <c r="AA532" s="106"/>
      <c r="AB532" s="281"/>
      <c r="AC532" s="282"/>
      <c r="AD532" s="273"/>
      <c r="AE532" s="110"/>
      <c r="AF532" s="99"/>
      <c r="AG532" s="110"/>
      <c r="AH532" s="427"/>
      <c r="AI532" s="112"/>
      <c r="AJ532" s="110"/>
      <c r="AK532" s="113"/>
      <c r="AL532" s="114"/>
      <c r="AM532" s="278"/>
      <c r="AN532" s="98"/>
      <c r="AO532" s="98"/>
      <c r="AP532" s="116"/>
      <c r="AQ532" s="117"/>
      <c r="AR532" s="116"/>
      <c r="AS532" s="98"/>
      <c r="AT532" s="98"/>
      <c r="AU532" s="98"/>
      <c r="AV532" s="98"/>
      <c r="AW532" s="98"/>
      <c r="AX532" s="98"/>
      <c r="AY532" s="98"/>
      <c r="AZ532" s="98"/>
      <c r="BA532" s="98"/>
      <c r="BB532" s="98"/>
      <c r="BC532" s="98"/>
      <c r="BD532" s="98"/>
      <c r="BE532" s="98"/>
      <c r="BF532" s="98"/>
      <c r="BG532" s="98"/>
      <c r="BH532" s="98"/>
      <c r="BI532" s="98"/>
      <c r="BJ532" s="98"/>
      <c r="BK532" s="98"/>
      <c r="BL532" s="98"/>
      <c r="BM532" s="98"/>
      <c r="BN532" s="98"/>
      <c r="BO532" s="98"/>
      <c r="BP532" s="98"/>
    </row>
    <row r="533">
      <c r="A533" s="485" t="b">
        <v>0</v>
      </c>
      <c r="B533" s="128"/>
      <c r="C533" s="129"/>
      <c r="D533" s="130"/>
      <c r="E533" s="131"/>
      <c r="F533" s="132"/>
      <c r="G533" s="132"/>
      <c r="H533" s="132"/>
      <c r="I533" s="132"/>
      <c r="J533" s="132"/>
      <c r="K533" s="130"/>
      <c r="L533" s="130"/>
      <c r="M533" s="130"/>
      <c r="N533" s="519"/>
      <c r="O533" s="369"/>
      <c r="P533" s="370"/>
      <c r="Q533" s="196"/>
      <c r="R533" s="197"/>
      <c r="S533" s="198"/>
      <c r="T533" s="199"/>
      <c r="U533" s="200"/>
      <c r="V533" s="201"/>
      <c r="W533" s="202"/>
      <c r="X533" s="202"/>
      <c r="Y533" s="143"/>
      <c r="Z533" s="367"/>
      <c r="AA533" s="140"/>
      <c r="AB533" s="420"/>
      <c r="AC533" s="421"/>
      <c r="AD533" s="206"/>
      <c r="AE533" s="144"/>
      <c r="AF533" s="133"/>
      <c r="AG533" s="144"/>
      <c r="AH533" s="430"/>
      <c r="AI533" s="146"/>
      <c r="AJ533" s="144"/>
      <c r="AK533" s="147"/>
      <c r="AL533" s="114"/>
      <c r="AM533" s="211"/>
      <c r="AN533" s="132"/>
      <c r="AO533" s="132"/>
      <c r="AP533" s="149"/>
      <c r="AQ533" s="150"/>
      <c r="AR533" s="149"/>
      <c r="AS533" s="132"/>
      <c r="AT533" s="132"/>
      <c r="AU533" s="132"/>
      <c r="AV533" s="132"/>
      <c r="AW533" s="132"/>
      <c r="AX533" s="132"/>
      <c r="AY533" s="132"/>
      <c r="AZ533" s="132"/>
      <c r="BA533" s="132"/>
      <c r="BB533" s="132"/>
      <c r="BC533" s="132"/>
      <c r="BD533" s="132"/>
      <c r="BE533" s="132"/>
      <c r="BF533" s="132"/>
      <c r="BG533" s="132"/>
      <c r="BH533" s="132"/>
      <c r="BI533" s="132"/>
      <c r="BJ533" s="132"/>
      <c r="BK533" s="132"/>
      <c r="BL533" s="132"/>
      <c r="BM533" s="132"/>
      <c r="BN533" s="132"/>
      <c r="BO533" s="132"/>
      <c r="BP533" s="132"/>
    </row>
    <row r="534">
      <c r="A534" s="484" t="b">
        <v>0</v>
      </c>
      <c r="B534" s="94"/>
      <c r="C534" s="95"/>
      <c r="D534" s="96"/>
      <c r="E534" s="97"/>
      <c r="F534" s="98"/>
      <c r="G534" s="98"/>
      <c r="H534" s="98"/>
      <c r="I534" s="98"/>
      <c r="J534" s="98"/>
      <c r="K534" s="96"/>
      <c r="L534" s="96"/>
      <c r="M534" s="96"/>
      <c r="N534" s="518"/>
      <c r="O534" s="369"/>
      <c r="P534" s="370"/>
      <c r="Q534" s="196"/>
      <c r="R534" s="197"/>
      <c r="S534" s="198"/>
      <c r="T534" s="199"/>
      <c r="U534" s="200"/>
      <c r="V534" s="201"/>
      <c r="W534" s="202"/>
      <c r="X534" s="202"/>
      <c r="Y534" s="109"/>
      <c r="Z534" s="280"/>
      <c r="AA534" s="106"/>
      <c r="AB534" s="281"/>
      <c r="AC534" s="282"/>
      <c r="AD534" s="273"/>
      <c r="AE534" s="110"/>
      <c r="AF534" s="99"/>
      <c r="AG534" s="110"/>
      <c r="AH534" s="427"/>
      <c r="AI534" s="112"/>
      <c r="AJ534" s="110"/>
      <c r="AK534" s="113"/>
      <c r="AL534" s="114"/>
      <c r="AM534" s="278"/>
      <c r="AN534" s="98"/>
      <c r="AO534" s="98"/>
      <c r="AP534" s="116"/>
      <c r="AQ534" s="117"/>
      <c r="AR534" s="116"/>
      <c r="AS534" s="98"/>
      <c r="AT534" s="98"/>
      <c r="AU534" s="98"/>
      <c r="AV534" s="98"/>
      <c r="AW534" s="98"/>
      <c r="AX534" s="98"/>
      <c r="AY534" s="98"/>
      <c r="AZ534" s="98"/>
      <c r="BA534" s="98"/>
      <c r="BB534" s="98"/>
      <c r="BC534" s="98"/>
      <c r="BD534" s="98"/>
      <c r="BE534" s="98"/>
      <c r="BF534" s="98"/>
      <c r="BG534" s="98"/>
      <c r="BH534" s="98"/>
      <c r="BI534" s="98"/>
      <c r="BJ534" s="98"/>
      <c r="BK534" s="98"/>
      <c r="BL534" s="98"/>
      <c r="BM534" s="98"/>
      <c r="BN534" s="98"/>
      <c r="BO534" s="98"/>
      <c r="BP534" s="98"/>
    </row>
    <row r="535">
      <c r="A535" s="485" t="b">
        <v>0</v>
      </c>
      <c r="B535" s="128"/>
      <c r="C535" s="129"/>
      <c r="D535" s="130"/>
      <c r="E535" s="131"/>
      <c r="F535" s="132"/>
      <c r="G535" s="132"/>
      <c r="H535" s="132"/>
      <c r="I535" s="132"/>
      <c r="J535" s="132"/>
      <c r="K535" s="130"/>
      <c r="L535" s="130"/>
      <c r="M535" s="130"/>
      <c r="N535" s="519"/>
      <c r="O535" s="369"/>
      <c r="P535" s="370"/>
      <c r="Q535" s="196"/>
      <c r="R535" s="197"/>
      <c r="S535" s="198"/>
      <c r="T535" s="199"/>
      <c r="U535" s="200"/>
      <c r="V535" s="201"/>
      <c r="W535" s="202"/>
      <c r="X535" s="202"/>
      <c r="Y535" s="143"/>
      <c r="Z535" s="367"/>
      <c r="AA535" s="140"/>
      <c r="AB535" s="420"/>
      <c r="AC535" s="421"/>
      <c r="AD535" s="206"/>
      <c r="AE535" s="144"/>
      <c r="AF535" s="133"/>
      <c r="AG535" s="144"/>
      <c r="AH535" s="430"/>
      <c r="AI535" s="146"/>
      <c r="AJ535" s="144"/>
      <c r="AK535" s="147"/>
      <c r="AL535" s="114"/>
      <c r="AM535" s="211"/>
      <c r="AN535" s="132"/>
      <c r="AO535" s="132"/>
      <c r="AP535" s="149"/>
      <c r="AQ535" s="150"/>
      <c r="AR535" s="149"/>
      <c r="AS535" s="132"/>
      <c r="AT535" s="132"/>
      <c r="AU535" s="132"/>
      <c r="AV535" s="132"/>
      <c r="AW535" s="132"/>
      <c r="AX535" s="132"/>
      <c r="AY535" s="132"/>
      <c r="AZ535" s="132"/>
      <c r="BA535" s="132"/>
      <c r="BB535" s="132"/>
      <c r="BC535" s="132"/>
      <c r="BD535" s="132"/>
      <c r="BE535" s="132"/>
      <c r="BF535" s="132"/>
      <c r="BG535" s="132"/>
      <c r="BH535" s="132"/>
      <c r="BI535" s="132"/>
      <c r="BJ535" s="132"/>
      <c r="BK535" s="132"/>
      <c r="BL535" s="132"/>
      <c r="BM535" s="132"/>
      <c r="BN535" s="132"/>
      <c r="BO535" s="132"/>
      <c r="BP535" s="132"/>
    </row>
    <row r="536">
      <c r="A536" s="484" t="b">
        <v>0</v>
      </c>
      <c r="B536" s="94"/>
      <c r="C536" s="95"/>
      <c r="D536" s="96"/>
      <c r="E536" s="97"/>
      <c r="F536" s="98"/>
      <c r="G536" s="98"/>
      <c r="H536" s="98"/>
      <c r="I536" s="98"/>
      <c r="J536" s="98"/>
      <c r="K536" s="96"/>
      <c r="L536" s="96"/>
      <c r="M536" s="96"/>
      <c r="N536" s="518"/>
      <c r="O536" s="369"/>
      <c r="P536" s="370"/>
      <c r="Q536" s="196"/>
      <c r="R536" s="197"/>
      <c r="S536" s="198"/>
      <c r="T536" s="199"/>
      <c r="U536" s="200"/>
      <c r="V536" s="201"/>
      <c r="W536" s="202"/>
      <c r="X536" s="202"/>
      <c r="Y536" s="109"/>
      <c r="Z536" s="280"/>
      <c r="AA536" s="106"/>
      <c r="AB536" s="281"/>
      <c r="AC536" s="282"/>
      <c r="AD536" s="273"/>
      <c r="AE536" s="110"/>
      <c r="AF536" s="99"/>
      <c r="AG536" s="110"/>
      <c r="AH536" s="427"/>
      <c r="AI536" s="112"/>
      <c r="AJ536" s="110"/>
      <c r="AK536" s="113"/>
      <c r="AL536" s="114"/>
      <c r="AM536" s="278"/>
      <c r="AN536" s="98"/>
      <c r="AO536" s="98"/>
      <c r="AP536" s="116"/>
      <c r="AQ536" s="117"/>
      <c r="AR536" s="116"/>
      <c r="AS536" s="98"/>
      <c r="AT536" s="98"/>
      <c r="AU536" s="98"/>
      <c r="AV536" s="98"/>
      <c r="AW536" s="98"/>
      <c r="AX536" s="98"/>
      <c r="AY536" s="98"/>
      <c r="AZ536" s="98"/>
      <c r="BA536" s="98"/>
      <c r="BB536" s="98"/>
      <c r="BC536" s="98"/>
      <c r="BD536" s="98"/>
      <c r="BE536" s="98"/>
      <c r="BF536" s="98"/>
      <c r="BG536" s="98"/>
      <c r="BH536" s="98"/>
      <c r="BI536" s="98"/>
      <c r="BJ536" s="98"/>
      <c r="BK536" s="98"/>
      <c r="BL536" s="98"/>
      <c r="BM536" s="98"/>
      <c r="BN536" s="98"/>
      <c r="BO536" s="98"/>
      <c r="BP536" s="98"/>
    </row>
    <row r="537">
      <c r="A537" s="485" t="b">
        <v>0</v>
      </c>
      <c r="B537" s="128"/>
      <c r="C537" s="129"/>
      <c r="D537" s="130"/>
      <c r="E537" s="131"/>
      <c r="F537" s="132"/>
      <c r="G537" s="132"/>
      <c r="H537" s="132"/>
      <c r="I537" s="132"/>
      <c r="J537" s="132"/>
      <c r="K537" s="130"/>
      <c r="L537" s="130"/>
      <c r="M537" s="130"/>
      <c r="N537" s="519"/>
      <c r="O537" s="369"/>
      <c r="P537" s="370"/>
      <c r="Q537" s="196"/>
      <c r="R537" s="197"/>
      <c r="S537" s="198"/>
      <c r="T537" s="199"/>
      <c r="U537" s="200"/>
      <c r="V537" s="201"/>
      <c r="W537" s="202"/>
      <c r="X537" s="202"/>
      <c r="Y537" s="143"/>
      <c r="Z537" s="367"/>
      <c r="AA537" s="140"/>
      <c r="AB537" s="420"/>
      <c r="AC537" s="421"/>
      <c r="AD537" s="206"/>
      <c r="AE537" s="144"/>
      <c r="AF537" s="133"/>
      <c r="AG537" s="144"/>
      <c r="AH537" s="430"/>
      <c r="AI537" s="146"/>
      <c r="AJ537" s="144"/>
      <c r="AK537" s="147"/>
      <c r="AL537" s="114"/>
      <c r="AM537" s="211"/>
      <c r="AN537" s="132"/>
      <c r="AO537" s="132"/>
      <c r="AP537" s="149"/>
      <c r="AQ537" s="150"/>
      <c r="AR537" s="149"/>
      <c r="AS537" s="132"/>
      <c r="AT537" s="132"/>
      <c r="AU537" s="132"/>
      <c r="AV537" s="132"/>
      <c r="AW537" s="132"/>
      <c r="AX537" s="132"/>
      <c r="AY537" s="132"/>
      <c r="AZ537" s="132"/>
      <c r="BA537" s="132"/>
      <c r="BB537" s="132"/>
      <c r="BC537" s="132"/>
      <c r="BD537" s="132"/>
      <c r="BE537" s="132"/>
      <c r="BF537" s="132"/>
      <c r="BG537" s="132"/>
      <c r="BH537" s="132"/>
      <c r="BI537" s="132"/>
      <c r="BJ537" s="132"/>
      <c r="BK537" s="132"/>
      <c r="BL537" s="132"/>
      <c r="BM537" s="132"/>
      <c r="BN537" s="132"/>
      <c r="BO537" s="132"/>
      <c r="BP537" s="132"/>
    </row>
    <row r="538">
      <c r="A538" s="484" t="b">
        <v>0</v>
      </c>
      <c r="B538" s="94"/>
      <c r="C538" s="95"/>
      <c r="D538" s="96"/>
      <c r="E538" s="97"/>
      <c r="F538" s="98"/>
      <c r="G538" s="98"/>
      <c r="H538" s="98"/>
      <c r="I538" s="98"/>
      <c r="J538" s="98"/>
      <c r="K538" s="96"/>
      <c r="L538" s="96"/>
      <c r="M538" s="96"/>
      <c r="N538" s="518"/>
      <c r="O538" s="369"/>
      <c r="P538" s="370"/>
      <c r="Q538" s="196"/>
      <c r="R538" s="197"/>
      <c r="S538" s="198"/>
      <c r="T538" s="199"/>
      <c r="U538" s="200"/>
      <c r="V538" s="201"/>
      <c r="W538" s="202"/>
      <c r="X538" s="202"/>
      <c r="Y538" s="109"/>
      <c r="Z538" s="280"/>
      <c r="AA538" s="106"/>
      <c r="AB538" s="281"/>
      <c r="AC538" s="282"/>
      <c r="AD538" s="273"/>
      <c r="AE538" s="110"/>
      <c r="AF538" s="99"/>
      <c r="AG538" s="110"/>
      <c r="AH538" s="427"/>
      <c r="AI538" s="112"/>
      <c r="AJ538" s="110"/>
      <c r="AK538" s="113"/>
      <c r="AL538" s="114"/>
      <c r="AM538" s="278"/>
      <c r="AN538" s="98"/>
      <c r="AO538" s="98"/>
      <c r="AP538" s="116"/>
      <c r="AQ538" s="117"/>
      <c r="AR538" s="116"/>
      <c r="AS538" s="98"/>
      <c r="AT538" s="98"/>
      <c r="AU538" s="98"/>
      <c r="AV538" s="98"/>
      <c r="AW538" s="98"/>
      <c r="AX538" s="98"/>
      <c r="AY538" s="98"/>
      <c r="AZ538" s="98"/>
      <c r="BA538" s="98"/>
      <c r="BB538" s="98"/>
      <c r="BC538" s="98"/>
      <c r="BD538" s="98"/>
      <c r="BE538" s="98"/>
      <c r="BF538" s="98"/>
      <c r="BG538" s="98"/>
      <c r="BH538" s="98"/>
      <c r="BI538" s="98"/>
      <c r="BJ538" s="98"/>
      <c r="BK538" s="98"/>
      <c r="BL538" s="98"/>
      <c r="BM538" s="98"/>
      <c r="BN538" s="98"/>
      <c r="BO538" s="98"/>
      <c r="BP538" s="98"/>
    </row>
    <row r="539">
      <c r="A539" s="485" t="b">
        <v>0</v>
      </c>
      <c r="B539" s="128"/>
      <c r="C539" s="129"/>
      <c r="D539" s="130"/>
      <c r="E539" s="131"/>
      <c r="F539" s="132"/>
      <c r="G539" s="132"/>
      <c r="H539" s="132"/>
      <c r="I539" s="132"/>
      <c r="J539" s="132"/>
      <c r="K539" s="130"/>
      <c r="L539" s="130"/>
      <c r="M539" s="130"/>
      <c r="N539" s="519"/>
      <c r="O539" s="369"/>
      <c r="P539" s="370"/>
      <c r="Q539" s="196"/>
      <c r="R539" s="197"/>
      <c r="S539" s="198"/>
      <c r="T539" s="199"/>
      <c r="U539" s="200"/>
      <c r="V539" s="201"/>
      <c r="W539" s="202"/>
      <c r="X539" s="202"/>
      <c r="Y539" s="143"/>
      <c r="Z539" s="367"/>
      <c r="AA539" s="140"/>
      <c r="AB539" s="420"/>
      <c r="AC539" s="421"/>
      <c r="AD539" s="206"/>
      <c r="AE539" s="144"/>
      <c r="AF539" s="133"/>
      <c r="AG539" s="144"/>
      <c r="AH539" s="430"/>
      <c r="AI539" s="146"/>
      <c r="AJ539" s="144"/>
      <c r="AK539" s="147"/>
      <c r="AL539" s="114"/>
      <c r="AM539" s="211"/>
      <c r="AN539" s="132"/>
      <c r="AO539" s="132"/>
      <c r="AP539" s="149"/>
      <c r="AQ539" s="150"/>
      <c r="AR539" s="149"/>
      <c r="AS539" s="132"/>
      <c r="AT539" s="132"/>
      <c r="AU539" s="132"/>
      <c r="AV539" s="132"/>
      <c r="AW539" s="132"/>
      <c r="AX539" s="132"/>
      <c r="AY539" s="132"/>
      <c r="AZ539" s="132"/>
      <c r="BA539" s="132"/>
      <c r="BB539" s="132"/>
      <c r="BC539" s="132"/>
      <c r="BD539" s="132"/>
      <c r="BE539" s="132"/>
      <c r="BF539" s="132"/>
      <c r="BG539" s="132"/>
      <c r="BH539" s="132"/>
      <c r="BI539" s="132"/>
      <c r="BJ539" s="132"/>
      <c r="BK539" s="132"/>
      <c r="BL539" s="132"/>
      <c r="BM539" s="132"/>
      <c r="BN539" s="132"/>
      <c r="BO539" s="132"/>
      <c r="BP539" s="132"/>
    </row>
    <row r="540">
      <c r="A540" s="484" t="b">
        <v>0</v>
      </c>
      <c r="B540" s="94"/>
      <c r="C540" s="95"/>
      <c r="D540" s="96"/>
      <c r="E540" s="97"/>
      <c r="F540" s="98"/>
      <c r="G540" s="98"/>
      <c r="H540" s="98"/>
      <c r="I540" s="98"/>
      <c r="J540" s="98"/>
      <c r="K540" s="96"/>
      <c r="L540" s="96"/>
      <c r="M540" s="96"/>
      <c r="N540" s="518"/>
      <c r="O540" s="369"/>
      <c r="P540" s="370"/>
      <c r="Q540" s="196"/>
      <c r="R540" s="197"/>
      <c r="S540" s="198"/>
      <c r="T540" s="199"/>
      <c r="U540" s="200"/>
      <c r="V540" s="201"/>
      <c r="W540" s="202"/>
      <c r="X540" s="202"/>
      <c r="Y540" s="109"/>
      <c r="Z540" s="280"/>
      <c r="AA540" s="106"/>
      <c r="AB540" s="281"/>
      <c r="AC540" s="282"/>
      <c r="AD540" s="273"/>
      <c r="AE540" s="110"/>
      <c r="AF540" s="99"/>
      <c r="AG540" s="110"/>
      <c r="AH540" s="427"/>
      <c r="AI540" s="112"/>
      <c r="AJ540" s="110"/>
      <c r="AK540" s="113"/>
      <c r="AL540" s="114"/>
      <c r="AM540" s="278"/>
      <c r="AN540" s="98"/>
      <c r="AO540" s="98"/>
      <c r="AP540" s="116"/>
      <c r="AQ540" s="117"/>
      <c r="AR540" s="116"/>
      <c r="AS540" s="98"/>
      <c r="AT540" s="98"/>
      <c r="AU540" s="98"/>
      <c r="AV540" s="98"/>
      <c r="AW540" s="98"/>
      <c r="AX540" s="98"/>
      <c r="AY540" s="98"/>
      <c r="AZ540" s="98"/>
      <c r="BA540" s="98"/>
      <c r="BB540" s="98"/>
      <c r="BC540" s="98"/>
      <c r="BD540" s="98"/>
      <c r="BE540" s="98"/>
      <c r="BF540" s="98"/>
      <c r="BG540" s="98"/>
      <c r="BH540" s="98"/>
      <c r="BI540" s="98"/>
      <c r="BJ540" s="98"/>
      <c r="BK540" s="98"/>
      <c r="BL540" s="98"/>
      <c r="BM540" s="98"/>
      <c r="BN540" s="98"/>
      <c r="BO540" s="98"/>
      <c r="BP540" s="98"/>
    </row>
    <row r="541">
      <c r="A541" s="485" t="b">
        <v>0</v>
      </c>
      <c r="B541" s="128"/>
      <c r="C541" s="129"/>
      <c r="D541" s="130"/>
      <c r="E541" s="131"/>
      <c r="F541" s="132"/>
      <c r="G541" s="132"/>
      <c r="H541" s="132"/>
      <c r="I541" s="132"/>
      <c r="J541" s="132"/>
      <c r="K541" s="130"/>
      <c r="L541" s="130"/>
      <c r="M541" s="130"/>
      <c r="N541" s="519"/>
      <c r="O541" s="369"/>
      <c r="P541" s="370"/>
      <c r="Q541" s="196"/>
      <c r="R541" s="197"/>
      <c r="S541" s="198"/>
      <c r="T541" s="199"/>
      <c r="U541" s="200"/>
      <c r="V541" s="201"/>
      <c r="W541" s="202"/>
      <c r="X541" s="202"/>
      <c r="Y541" s="143"/>
      <c r="Z541" s="367"/>
      <c r="AA541" s="140"/>
      <c r="AB541" s="420"/>
      <c r="AC541" s="421"/>
      <c r="AD541" s="206"/>
      <c r="AE541" s="144"/>
      <c r="AF541" s="133"/>
      <c r="AG541" s="144"/>
      <c r="AH541" s="430"/>
      <c r="AI541" s="146"/>
      <c r="AJ541" s="144"/>
      <c r="AK541" s="147"/>
      <c r="AL541" s="114"/>
      <c r="AM541" s="211"/>
      <c r="AN541" s="132"/>
      <c r="AO541" s="132"/>
      <c r="AP541" s="149"/>
      <c r="AQ541" s="150"/>
      <c r="AR541" s="149"/>
      <c r="AS541" s="132"/>
      <c r="AT541" s="132"/>
      <c r="AU541" s="132"/>
      <c r="AV541" s="132"/>
      <c r="AW541" s="132"/>
      <c r="AX541" s="132"/>
      <c r="AY541" s="132"/>
      <c r="AZ541" s="132"/>
      <c r="BA541" s="132"/>
      <c r="BB541" s="132"/>
      <c r="BC541" s="132"/>
      <c r="BD541" s="132"/>
      <c r="BE541" s="132"/>
      <c r="BF541" s="132"/>
      <c r="BG541" s="132"/>
      <c r="BH541" s="132"/>
      <c r="BI541" s="132"/>
      <c r="BJ541" s="132"/>
      <c r="BK541" s="132"/>
      <c r="BL541" s="132"/>
      <c r="BM541" s="132"/>
      <c r="BN541" s="132"/>
      <c r="BO541" s="132"/>
      <c r="BP541" s="132"/>
    </row>
    <row r="542">
      <c r="A542" s="484" t="b">
        <v>0</v>
      </c>
      <c r="B542" s="94"/>
      <c r="C542" s="95"/>
      <c r="D542" s="96"/>
      <c r="E542" s="97"/>
      <c r="F542" s="98"/>
      <c r="G542" s="98"/>
      <c r="H542" s="98"/>
      <c r="I542" s="98"/>
      <c r="J542" s="98"/>
      <c r="K542" s="96"/>
      <c r="L542" s="96"/>
      <c r="M542" s="96"/>
      <c r="N542" s="518"/>
      <c r="O542" s="369"/>
      <c r="P542" s="370"/>
      <c r="Q542" s="196"/>
      <c r="R542" s="197"/>
      <c r="S542" s="198"/>
      <c r="T542" s="199"/>
      <c r="U542" s="200"/>
      <c r="V542" s="201"/>
      <c r="W542" s="202"/>
      <c r="X542" s="202"/>
      <c r="Y542" s="109"/>
      <c r="Z542" s="280"/>
      <c r="AA542" s="106"/>
      <c r="AB542" s="281"/>
      <c r="AC542" s="282"/>
      <c r="AD542" s="273"/>
      <c r="AE542" s="110"/>
      <c r="AF542" s="99"/>
      <c r="AG542" s="110"/>
      <c r="AH542" s="427"/>
      <c r="AI542" s="112"/>
      <c r="AJ542" s="110"/>
      <c r="AK542" s="113"/>
      <c r="AL542" s="114"/>
      <c r="AM542" s="278"/>
      <c r="AN542" s="98"/>
      <c r="AO542" s="98"/>
      <c r="AP542" s="116"/>
      <c r="AQ542" s="117"/>
      <c r="AR542" s="116"/>
      <c r="AS542" s="98"/>
      <c r="AT542" s="98"/>
      <c r="AU542" s="98"/>
      <c r="AV542" s="98"/>
      <c r="AW542" s="98"/>
      <c r="AX542" s="98"/>
      <c r="AY542" s="98"/>
      <c r="AZ542" s="98"/>
      <c r="BA542" s="98"/>
      <c r="BB542" s="98"/>
      <c r="BC542" s="98"/>
      <c r="BD542" s="98"/>
      <c r="BE542" s="98"/>
      <c r="BF542" s="98"/>
      <c r="BG542" s="98"/>
      <c r="BH542" s="98"/>
      <c r="BI542" s="98"/>
      <c r="BJ542" s="98"/>
      <c r="BK542" s="98"/>
      <c r="BL542" s="98"/>
      <c r="BM542" s="98"/>
      <c r="BN542" s="98"/>
      <c r="BO542" s="98"/>
      <c r="BP542" s="98"/>
    </row>
    <row r="543">
      <c r="A543" s="485" t="b">
        <v>0</v>
      </c>
      <c r="B543" s="128"/>
      <c r="C543" s="129"/>
      <c r="D543" s="130"/>
      <c r="E543" s="131"/>
      <c r="F543" s="132"/>
      <c r="G543" s="132"/>
      <c r="H543" s="132"/>
      <c r="I543" s="132"/>
      <c r="J543" s="132"/>
      <c r="K543" s="130"/>
      <c r="L543" s="130"/>
      <c r="M543" s="130"/>
      <c r="N543" s="519"/>
      <c r="O543" s="369"/>
      <c r="P543" s="370"/>
      <c r="Q543" s="196"/>
      <c r="R543" s="197"/>
      <c r="S543" s="198"/>
      <c r="T543" s="199"/>
      <c r="U543" s="200"/>
      <c r="V543" s="201"/>
      <c r="W543" s="202"/>
      <c r="X543" s="202"/>
      <c r="Y543" s="143"/>
      <c r="Z543" s="367"/>
      <c r="AA543" s="140"/>
      <c r="AB543" s="420"/>
      <c r="AC543" s="421"/>
      <c r="AD543" s="206"/>
      <c r="AE543" s="144"/>
      <c r="AF543" s="133"/>
      <c r="AG543" s="144"/>
      <c r="AH543" s="430"/>
      <c r="AI543" s="146"/>
      <c r="AJ543" s="144"/>
      <c r="AK543" s="147"/>
      <c r="AL543" s="114"/>
      <c r="AM543" s="211"/>
      <c r="AN543" s="132"/>
      <c r="AO543" s="132"/>
      <c r="AP543" s="149"/>
      <c r="AQ543" s="150"/>
      <c r="AR543" s="149"/>
      <c r="AS543" s="132"/>
      <c r="AT543" s="132"/>
      <c r="AU543" s="132"/>
      <c r="AV543" s="132"/>
      <c r="AW543" s="132"/>
      <c r="AX543" s="132"/>
      <c r="AY543" s="132"/>
      <c r="AZ543" s="132"/>
      <c r="BA543" s="132"/>
      <c r="BB543" s="132"/>
      <c r="BC543" s="132"/>
      <c r="BD543" s="132"/>
      <c r="BE543" s="132"/>
      <c r="BF543" s="132"/>
      <c r="BG543" s="132"/>
      <c r="BH543" s="132"/>
      <c r="BI543" s="132"/>
      <c r="BJ543" s="132"/>
      <c r="BK543" s="132"/>
      <c r="BL543" s="132"/>
      <c r="BM543" s="132"/>
      <c r="BN543" s="132"/>
      <c r="BO543" s="132"/>
      <c r="BP543" s="132"/>
    </row>
    <row r="544">
      <c r="A544" s="484" t="b">
        <v>0</v>
      </c>
      <c r="B544" s="94"/>
      <c r="C544" s="95"/>
      <c r="D544" s="96"/>
      <c r="E544" s="97"/>
      <c r="F544" s="98"/>
      <c r="G544" s="98"/>
      <c r="H544" s="98"/>
      <c r="I544" s="98"/>
      <c r="J544" s="98"/>
      <c r="K544" s="96"/>
      <c r="L544" s="96"/>
      <c r="M544" s="96"/>
      <c r="N544" s="518"/>
      <c r="O544" s="369"/>
      <c r="P544" s="370"/>
      <c r="Q544" s="196"/>
      <c r="R544" s="197"/>
      <c r="S544" s="198"/>
      <c r="T544" s="199"/>
      <c r="U544" s="200"/>
      <c r="V544" s="201"/>
      <c r="W544" s="202"/>
      <c r="X544" s="202"/>
      <c r="Y544" s="109"/>
      <c r="Z544" s="280"/>
      <c r="AA544" s="106"/>
      <c r="AB544" s="281"/>
      <c r="AC544" s="282"/>
      <c r="AD544" s="273"/>
      <c r="AE544" s="110"/>
      <c r="AF544" s="99"/>
      <c r="AG544" s="110"/>
      <c r="AH544" s="427"/>
      <c r="AI544" s="112"/>
      <c r="AJ544" s="110"/>
      <c r="AK544" s="113"/>
      <c r="AL544" s="114"/>
      <c r="AM544" s="278"/>
      <c r="AN544" s="98"/>
      <c r="AO544" s="98"/>
      <c r="AP544" s="116"/>
      <c r="AQ544" s="117"/>
      <c r="AR544" s="116"/>
      <c r="AS544" s="98"/>
      <c r="AT544" s="98"/>
      <c r="AU544" s="98"/>
      <c r="AV544" s="98"/>
      <c r="AW544" s="98"/>
      <c r="AX544" s="98"/>
      <c r="AY544" s="98"/>
      <c r="AZ544" s="98"/>
      <c r="BA544" s="98"/>
      <c r="BB544" s="98"/>
      <c r="BC544" s="98"/>
      <c r="BD544" s="98"/>
      <c r="BE544" s="98"/>
      <c r="BF544" s="98"/>
      <c r="BG544" s="98"/>
      <c r="BH544" s="98"/>
      <c r="BI544" s="98"/>
      <c r="BJ544" s="98"/>
      <c r="BK544" s="98"/>
      <c r="BL544" s="98"/>
      <c r="BM544" s="98"/>
      <c r="BN544" s="98"/>
      <c r="BO544" s="98"/>
      <c r="BP544" s="98"/>
    </row>
    <row r="545">
      <c r="A545" s="485" t="b">
        <v>0</v>
      </c>
      <c r="B545" s="128"/>
      <c r="C545" s="129"/>
      <c r="D545" s="130"/>
      <c r="E545" s="131"/>
      <c r="F545" s="132"/>
      <c r="G545" s="132"/>
      <c r="H545" s="132"/>
      <c r="I545" s="132"/>
      <c r="J545" s="132"/>
      <c r="K545" s="130"/>
      <c r="L545" s="130"/>
      <c r="M545" s="130"/>
      <c r="N545" s="519"/>
      <c r="O545" s="369"/>
      <c r="P545" s="370"/>
      <c r="Q545" s="196"/>
      <c r="R545" s="197"/>
      <c r="S545" s="198"/>
      <c r="T545" s="199"/>
      <c r="U545" s="200"/>
      <c r="V545" s="201"/>
      <c r="W545" s="202"/>
      <c r="X545" s="202"/>
      <c r="Y545" s="143"/>
      <c r="Z545" s="367"/>
      <c r="AA545" s="140"/>
      <c r="AB545" s="420"/>
      <c r="AC545" s="421"/>
      <c r="AD545" s="206"/>
      <c r="AE545" s="144"/>
      <c r="AF545" s="133"/>
      <c r="AG545" s="144"/>
      <c r="AH545" s="430"/>
      <c r="AI545" s="146"/>
      <c r="AJ545" s="144"/>
      <c r="AK545" s="147"/>
      <c r="AL545" s="114"/>
      <c r="AM545" s="211"/>
      <c r="AN545" s="132"/>
      <c r="AO545" s="132"/>
      <c r="AP545" s="149"/>
      <c r="AQ545" s="150"/>
      <c r="AR545" s="149"/>
      <c r="AS545" s="132"/>
      <c r="AT545" s="132"/>
      <c r="AU545" s="132"/>
      <c r="AV545" s="132"/>
      <c r="AW545" s="132"/>
      <c r="AX545" s="132"/>
      <c r="AY545" s="132"/>
      <c r="AZ545" s="132"/>
      <c r="BA545" s="132"/>
      <c r="BB545" s="132"/>
      <c r="BC545" s="132"/>
      <c r="BD545" s="132"/>
      <c r="BE545" s="132"/>
      <c r="BF545" s="132"/>
      <c r="BG545" s="132"/>
      <c r="BH545" s="132"/>
      <c r="BI545" s="132"/>
      <c r="BJ545" s="132"/>
      <c r="BK545" s="132"/>
      <c r="BL545" s="132"/>
      <c r="BM545" s="132"/>
      <c r="BN545" s="132"/>
      <c r="BO545" s="132"/>
      <c r="BP545" s="132"/>
    </row>
    <row r="546">
      <c r="A546" s="484" t="b">
        <v>0</v>
      </c>
      <c r="B546" s="94"/>
      <c r="C546" s="95"/>
      <c r="D546" s="96"/>
      <c r="E546" s="97"/>
      <c r="F546" s="98"/>
      <c r="G546" s="98"/>
      <c r="H546" s="98"/>
      <c r="I546" s="98"/>
      <c r="J546" s="98"/>
      <c r="K546" s="96"/>
      <c r="L546" s="96"/>
      <c r="M546" s="96"/>
      <c r="N546" s="518"/>
      <c r="O546" s="369"/>
      <c r="P546" s="370"/>
      <c r="Q546" s="196"/>
      <c r="R546" s="197"/>
      <c r="S546" s="198"/>
      <c r="T546" s="199"/>
      <c r="U546" s="200"/>
      <c r="V546" s="201"/>
      <c r="W546" s="202"/>
      <c r="X546" s="202"/>
      <c r="Y546" s="109"/>
      <c r="Z546" s="280"/>
      <c r="AA546" s="106"/>
      <c r="AB546" s="281"/>
      <c r="AC546" s="282"/>
      <c r="AD546" s="273"/>
      <c r="AE546" s="110"/>
      <c r="AF546" s="99"/>
      <c r="AG546" s="110"/>
      <c r="AH546" s="427"/>
      <c r="AI546" s="112"/>
      <c r="AJ546" s="110"/>
      <c r="AK546" s="113"/>
      <c r="AL546" s="114"/>
      <c r="AM546" s="278"/>
      <c r="AN546" s="98"/>
      <c r="AO546" s="98"/>
      <c r="AP546" s="116"/>
      <c r="AQ546" s="117"/>
      <c r="AR546" s="116"/>
      <c r="AS546" s="98"/>
      <c r="AT546" s="98"/>
      <c r="AU546" s="98"/>
      <c r="AV546" s="98"/>
      <c r="AW546" s="98"/>
      <c r="AX546" s="98"/>
      <c r="AY546" s="98"/>
      <c r="AZ546" s="98"/>
      <c r="BA546" s="98"/>
      <c r="BB546" s="98"/>
      <c r="BC546" s="98"/>
      <c r="BD546" s="98"/>
      <c r="BE546" s="98"/>
      <c r="BF546" s="98"/>
      <c r="BG546" s="98"/>
      <c r="BH546" s="98"/>
      <c r="BI546" s="98"/>
      <c r="BJ546" s="98"/>
      <c r="BK546" s="98"/>
      <c r="BL546" s="98"/>
      <c r="BM546" s="98"/>
      <c r="BN546" s="98"/>
      <c r="BO546" s="98"/>
      <c r="BP546" s="98"/>
    </row>
    <row r="547">
      <c r="A547" s="485" t="b">
        <v>0</v>
      </c>
      <c r="B547" s="128"/>
      <c r="C547" s="129"/>
      <c r="D547" s="130"/>
      <c r="E547" s="131"/>
      <c r="F547" s="132"/>
      <c r="G547" s="132"/>
      <c r="H547" s="132"/>
      <c r="I547" s="132"/>
      <c r="J547" s="132"/>
      <c r="K547" s="130"/>
      <c r="L547" s="130"/>
      <c r="M547" s="130"/>
      <c r="N547" s="519"/>
      <c r="O547" s="369"/>
      <c r="P547" s="370"/>
      <c r="Q547" s="196"/>
      <c r="R547" s="197"/>
      <c r="S547" s="198"/>
      <c r="T547" s="199"/>
      <c r="U547" s="200"/>
      <c r="V547" s="201"/>
      <c r="W547" s="202"/>
      <c r="X547" s="202"/>
      <c r="Y547" s="143"/>
      <c r="Z547" s="367"/>
      <c r="AA547" s="140"/>
      <c r="AB547" s="420"/>
      <c r="AC547" s="421"/>
      <c r="AD547" s="206"/>
      <c r="AE547" s="144"/>
      <c r="AF547" s="133"/>
      <c r="AG547" s="144"/>
      <c r="AH547" s="430"/>
      <c r="AI547" s="146"/>
      <c r="AJ547" s="144"/>
      <c r="AK547" s="147"/>
      <c r="AL547" s="114"/>
      <c r="AM547" s="211"/>
      <c r="AN547" s="132"/>
      <c r="AO547" s="132"/>
      <c r="AP547" s="149"/>
      <c r="AQ547" s="150"/>
      <c r="AR547" s="149"/>
      <c r="AS547" s="132"/>
      <c r="AT547" s="132"/>
      <c r="AU547" s="132"/>
      <c r="AV547" s="132"/>
      <c r="AW547" s="132"/>
      <c r="AX547" s="132"/>
      <c r="AY547" s="132"/>
      <c r="AZ547" s="132"/>
      <c r="BA547" s="132"/>
      <c r="BB547" s="132"/>
      <c r="BC547" s="132"/>
      <c r="BD547" s="132"/>
      <c r="BE547" s="132"/>
      <c r="BF547" s="132"/>
      <c r="BG547" s="132"/>
      <c r="BH547" s="132"/>
      <c r="BI547" s="132"/>
      <c r="BJ547" s="132"/>
      <c r="BK547" s="132"/>
      <c r="BL547" s="132"/>
      <c r="BM547" s="132"/>
      <c r="BN547" s="132"/>
      <c r="BO547" s="132"/>
      <c r="BP547" s="132"/>
    </row>
    <row r="548">
      <c r="A548" s="484" t="b">
        <v>0</v>
      </c>
      <c r="B548" s="94"/>
      <c r="C548" s="95"/>
      <c r="D548" s="96"/>
      <c r="E548" s="97"/>
      <c r="F548" s="98"/>
      <c r="G548" s="98"/>
      <c r="H548" s="98"/>
      <c r="I548" s="98"/>
      <c r="J548" s="98"/>
      <c r="K548" s="96"/>
      <c r="L548" s="96"/>
      <c r="M548" s="96"/>
      <c r="N548" s="518"/>
      <c r="O548" s="369"/>
      <c r="P548" s="370"/>
      <c r="Q548" s="196"/>
      <c r="R548" s="197"/>
      <c r="S548" s="198"/>
      <c r="T548" s="199"/>
      <c r="U548" s="200"/>
      <c r="V548" s="201"/>
      <c r="W548" s="202"/>
      <c r="X548" s="202"/>
      <c r="Y548" s="109"/>
      <c r="Z548" s="280"/>
      <c r="AA548" s="106"/>
      <c r="AB548" s="281"/>
      <c r="AC548" s="282"/>
      <c r="AD548" s="273"/>
      <c r="AE548" s="110"/>
      <c r="AF548" s="99"/>
      <c r="AG548" s="110"/>
      <c r="AH548" s="427"/>
      <c r="AI548" s="112"/>
      <c r="AJ548" s="110"/>
      <c r="AK548" s="113"/>
      <c r="AL548" s="114"/>
      <c r="AM548" s="278"/>
      <c r="AN548" s="98"/>
      <c r="AO548" s="98"/>
      <c r="AP548" s="116"/>
      <c r="AQ548" s="117"/>
      <c r="AR548" s="116"/>
      <c r="AS548" s="98"/>
      <c r="AT548" s="98"/>
      <c r="AU548" s="98"/>
      <c r="AV548" s="98"/>
      <c r="AW548" s="98"/>
      <c r="AX548" s="98"/>
      <c r="AY548" s="98"/>
      <c r="AZ548" s="98"/>
      <c r="BA548" s="98"/>
      <c r="BB548" s="98"/>
      <c r="BC548" s="98"/>
      <c r="BD548" s="98"/>
      <c r="BE548" s="98"/>
      <c r="BF548" s="98"/>
      <c r="BG548" s="98"/>
      <c r="BH548" s="98"/>
      <c r="BI548" s="98"/>
      <c r="BJ548" s="98"/>
      <c r="BK548" s="98"/>
      <c r="BL548" s="98"/>
      <c r="BM548" s="98"/>
      <c r="BN548" s="98"/>
      <c r="BO548" s="98"/>
      <c r="BP548" s="98"/>
    </row>
    <row r="549">
      <c r="A549" s="485" t="b">
        <v>0</v>
      </c>
      <c r="B549" s="128"/>
      <c r="C549" s="129"/>
      <c r="D549" s="130"/>
      <c r="E549" s="131"/>
      <c r="F549" s="132"/>
      <c r="G549" s="132"/>
      <c r="H549" s="132"/>
      <c r="I549" s="132"/>
      <c r="J549" s="132"/>
      <c r="K549" s="130"/>
      <c r="L549" s="130"/>
      <c r="M549" s="130"/>
      <c r="N549" s="519"/>
      <c r="O549" s="369"/>
      <c r="P549" s="370"/>
      <c r="Q549" s="196"/>
      <c r="R549" s="197"/>
      <c r="S549" s="198"/>
      <c r="T549" s="199"/>
      <c r="U549" s="200"/>
      <c r="V549" s="201"/>
      <c r="W549" s="202"/>
      <c r="X549" s="202"/>
      <c r="Y549" s="143"/>
      <c r="Z549" s="367"/>
      <c r="AA549" s="140"/>
      <c r="AB549" s="420"/>
      <c r="AC549" s="421"/>
      <c r="AD549" s="206"/>
      <c r="AE549" s="144"/>
      <c r="AF549" s="133"/>
      <c r="AG549" s="144"/>
      <c r="AH549" s="430"/>
      <c r="AI549" s="146"/>
      <c r="AJ549" s="144"/>
      <c r="AK549" s="147"/>
      <c r="AL549" s="114"/>
      <c r="AM549" s="211"/>
      <c r="AN549" s="132"/>
      <c r="AO549" s="132"/>
      <c r="AP549" s="149"/>
      <c r="AQ549" s="150"/>
      <c r="AR549" s="149"/>
      <c r="AS549" s="132"/>
      <c r="AT549" s="132"/>
      <c r="AU549" s="132"/>
      <c r="AV549" s="132"/>
      <c r="AW549" s="132"/>
      <c r="AX549" s="132"/>
      <c r="AY549" s="132"/>
      <c r="AZ549" s="132"/>
      <c r="BA549" s="132"/>
      <c r="BB549" s="132"/>
      <c r="BC549" s="132"/>
      <c r="BD549" s="132"/>
      <c r="BE549" s="132"/>
      <c r="BF549" s="132"/>
      <c r="BG549" s="132"/>
      <c r="BH549" s="132"/>
      <c r="BI549" s="132"/>
      <c r="BJ549" s="132"/>
      <c r="BK549" s="132"/>
      <c r="BL549" s="132"/>
      <c r="BM549" s="132"/>
      <c r="BN549" s="132"/>
      <c r="BO549" s="132"/>
      <c r="BP549" s="132"/>
    </row>
    <row r="550">
      <c r="A550" s="484" t="b">
        <v>0</v>
      </c>
      <c r="B550" s="94"/>
      <c r="C550" s="95"/>
      <c r="D550" s="96"/>
      <c r="E550" s="97"/>
      <c r="F550" s="98"/>
      <c r="G550" s="98"/>
      <c r="H550" s="98"/>
      <c r="I550" s="98"/>
      <c r="J550" s="98"/>
      <c r="K550" s="96"/>
      <c r="L550" s="96"/>
      <c r="M550" s="96"/>
      <c r="N550" s="518"/>
      <c r="O550" s="369"/>
      <c r="P550" s="370"/>
      <c r="Q550" s="196"/>
      <c r="R550" s="197"/>
      <c r="S550" s="198"/>
      <c r="T550" s="199"/>
      <c r="U550" s="200"/>
      <c r="V550" s="201"/>
      <c r="W550" s="202"/>
      <c r="X550" s="202"/>
      <c r="Y550" s="109"/>
      <c r="Z550" s="280"/>
      <c r="AA550" s="106"/>
      <c r="AB550" s="281"/>
      <c r="AC550" s="282"/>
      <c r="AD550" s="273"/>
      <c r="AE550" s="110"/>
      <c r="AF550" s="99"/>
      <c r="AG550" s="110"/>
      <c r="AH550" s="427"/>
      <c r="AI550" s="112"/>
      <c r="AJ550" s="110"/>
      <c r="AK550" s="113"/>
      <c r="AL550" s="114"/>
      <c r="AM550" s="278"/>
      <c r="AN550" s="98"/>
      <c r="AO550" s="98"/>
      <c r="AP550" s="116"/>
      <c r="AQ550" s="117"/>
      <c r="AR550" s="116"/>
      <c r="AS550" s="98"/>
      <c r="AT550" s="98"/>
      <c r="AU550" s="98"/>
      <c r="AV550" s="98"/>
      <c r="AW550" s="98"/>
      <c r="AX550" s="98"/>
      <c r="AY550" s="98"/>
      <c r="AZ550" s="98"/>
      <c r="BA550" s="98"/>
      <c r="BB550" s="98"/>
      <c r="BC550" s="98"/>
      <c r="BD550" s="98"/>
      <c r="BE550" s="98"/>
      <c r="BF550" s="98"/>
      <c r="BG550" s="98"/>
      <c r="BH550" s="98"/>
      <c r="BI550" s="98"/>
      <c r="BJ550" s="98"/>
      <c r="BK550" s="98"/>
      <c r="BL550" s="98"/>
      <c r="BM550" s="98"/>
      <c r="BN550" s="98"/>
      <c r="BO550" s="98"/>
      <c r="BP550" s="98"/>
    </row>
    <row r="551">
      <c r="A551" s="485" t="b">
        <v>0</v>
      </c>
      <c r="B551" s="128"/>
      <c r="C551" s="129"/>
      <c r="D551" s="130"/>
      <c r="E551" s="131"/>
      <c r="F551" s="132"/>
      <c r="G551" s="132"/>
      <c r="H551" s="132"/>
      <c r="I551" s="132"/>
      <c r="J551" s="132"/>
      <c r="K551" s="130"/>
      <c r="L551" s="130"/>
      <c r="M551" s="130"/>
      <c r="N551" s="519"/>
      <c r="O551" s="369"/>
      <c r="P551" s="370"/>
      <c r="Q551" s="196"/>
      <c r="R551" s="197"/>
      <c r="S551" s="198"/>
      <c r="T551" s="199"/>
      <c r="U551" s="200"/>
      <c r="V551" s="201"/>
      <c r="W551" s="202"/>
      <c r="X551" s="202"/>
      <c r="Y551" s="143"/>
      <c r="Z551" s="367"/>
      <c r="AA551" s="140"/>
      <c r="AB551" s="420"/>
      <c r="AC551" s="421"/>
      <c r="AD551" s="206"/>
      <c r="AE551" s="144"/>
      <c r="AF551" s="133"/>
      <c r="AG551" s="144"/>
      <c r="AH551" s="430"/>
      <c r="AI551" s="146"/>
      <c r="AJ551" s="144"/>
      <c r="AK551" s="147"/>
      <c r="AL551" s="114"/>
      <c r="AM551" s="211"/>
      <c r="AN551" s="132"/>
      <c r="AO551" s="132"/>
      <c r="AP551" s="149"/>
      <c r="AQ551" s="150"/>
      <c r="AR551" s="149"/>
      <c r="AS551" s="132"/>
      <c r="AT551" s="132"/>
      <c r="AU551" s="132"/>
      <c r="AV551" s="132"/>
      <c r="AW551" s="132"/>
      <c r="AX551" s="132"/>
      <c r="AY551" s="132"/>
      <c r="AZ551" s="132"/>
      <c r="BA551" s="132"/>
      <c r="BB551" s="132"/>
      <c r="BC551" s="132"/>
      <c r="BD551" s="132"/>
      <c r="BE551" s="132"/>
      <c r="BF551" s="132"/>
      <c r="BG551" s="132"/>
      <c r="BH551" s="132"/>
      <c r="BI551" s="132"/>
      <c r="BJ551" s="132"/>
      <c r="BK551" s="132"/>
      <c r="BL551" s="132"/>
      <c r="BM551" s="132"/>
      <c r="BN551" s="132"/>
      <c r="BO551" s="132"/>
      <c r="BP551" s="132"/>
    </row>
    <row r="552">
      <c r="A552" s="484" t="b">
        <v>0</v>
      </c>
      <c r="B552" s="94"/>
      <c r="C552" s="95"/>
      <c r="D552" s="96"/>
      <c r="E552" s="97"/>
      <c r="F552" s="98"/>
      <c r="G552" s="98"/>
      <c r="H552" s="98"/>
      <c r="I552" s="98"/>
      <c r="J552" s="98"/>
      <c r="K552" s="96"/>
      <c r="L552" s="96"/>
      <c r="M552" s="96"/>
      <c r="N552" s="518"/>
      <c r="O552" s="369"/>
      <c r="P552" s="370"/>
      <c r="Q552" s="196"/>
      <c r="R552" s="197"/>
      <c r="S552" s="198"/>
      <c r="T552" s="199"/>
      <c r="U552" s="200"/>
      <c r="V552" s="201"/>
      <c r="W552" s="202"/>
      <c r="X552" s="202"/>
      <c r="Y552" s="109"/>
      <c r="Z552" s="280"/>
      <c r="AA552" s="106"/>
      <c r="AB552" s="281"/>
      <c r="AC552" s="282"/>
      <c r="AD552" s="273"/>
      <c r="AE552" s="110"/>
      <c r="AF552" s="99"/>
      <c r="AG552" s="110"/>
      <c r="AH552" s="427"/>
      <c r="AI552" s="112"/>
      <c r="AJ552" s="110"/>
      <c r="AK552" s="113"/>
      <c r="AL552" s="114"/>
      <c r="AM552" s="278"/>
      <c r="AN552" s="98"/>
      <c r="AO552" s="98"/>
      <c r="AP552" s="116"/>
      <c r="AQ552" s="117"/>
      <c r="AR552" s="116"/>
      <c r="AS552" s="98"/>
      <c r="AT552" s="98"/>
      <c r="AU552" s="98"/>
      <c r="AV552" s="98"/>
      <c r="AW552" s="98"/>
      <c r="AX552" s="98"/>
      <c r="AY552" s="98"/>
      <c r="AZ552" s="98"/>
      <c r="BA552" s="98"/>
      <c r="BB552" s="98"/>
      <c r="BC552" s="98"/>
      <c r="BD552" s="98"/>
      <c r="BE552" s="98"/>
      <c r="BF552" s="98"/>
      <c r="BG552" s="98"/>
      <c r="BH552" s="98"/>
      <c r="BI552" s="98"/>
      <c r="BJ552" s="98"/>
      <c r="BK552" s="98"/>
      <c r="BL552" s="98"/>
      <c r="BM552" s="98"/>
      <c r="BN552" s="98"/>
      <c r="BO552" s="98"/>
      <c r="BP552" s="98"/>
    </row>
    <row r="553">
      <c r="A553" s="485" t="b">
        <v>0</v>
      </c>
      <c r="B553" s="128"/>
      <c r="C553" s="129"/>
      <c r="D553" s="130"/>
      <c r="E553" s="131"/>
      <c r="F553" s="132"/>
      <c r="G553" s="132"/>
      <c r="H553" s="132"/>
      <c r="I553" s="132"/>
      <c r="J553" s="132"/>
      <c r="K553" s="130"/>
      <c r="L553" s="130"/>
      <c r="M553" s="130"/>
      <c r="N553" s="519"/>
      <c r="O553" s="369"/>
      <c r="P553" s="370"/>
      <c r="Q553" s="196"/>
      <c r="R553" s="197"/>
      <c r="S553" s="198"/>
      <c r="T553" s="199"/>
      <c r="U553" s="200"/>
      <c r="V553" s="201"/>
      <c r="W553" s="202"/>
      <c r="X553" s="202"/>
      <c r="Y553" s="143"/>
      <c r="Z553" s="367"/>
      <c r="AA553" s="140"/>
      <c r="AB553" s="420"/>
      <c r="AC553" s="421"/>
      <c r="AD553" s="206"/>
      <c r="AE553" s="144"/>
      <c r="AF553" s="133"/>
      <c r="AG553" s="144"/>
      <c r="AH553" s="430"/>
      <c r="AI553" s="146"/>
      <c r="AJ553" s="144"/>
      <c r="AK553" s="147"/>
      <c r="AL553" s="114"/>
      <c r="AM553" s="211"/>
      <c r="AN553" s="132"/>
      <c r="AO553" s="132"/>
      <c r="AP553" s="149"/>
      <c r="AQ553" s="150"/>
      <c r="AR553" s="149"/>
      <c r="AS553" s="132"/>
      <c r="AT553" s="132"/>
      <c r="AU553" s="132"/>
      <c r="AV553" s="132"/>
      <c r="AW553" s="132"/>
      <c r="AX553" s="132"/>
      <c r="AY553" s="132"/>
      <c r="AZ553" s="132"/>
      <c r="BA553" s="132"/>
      <c r="BB553" s="132"/>
      <c r="BC553" s="132"/>
      <c r="BD553" s="132"/>
      <c r="BE553" s="132"/>
      <c r="BF553" s="132"/>
      <c r="BG553" s="132"/>
      <c r="BH553" s="132"/>
      <c r="BI553" s="132"/>
      <c r="BJ553" s="132"/>
      <c r="BK553" s="132"/>
      <c r="BL553" s="132"/>
      <c r="BM553" s="132"/>
      <c r="BN553" s="132"/>
      <c r="BO553" s="132"/>
      <c r="BP553" s="132"/>
    </row>
    <row r="554">
      <c r="A554" s="484" t="b">
        <v>0</v>
      </c>
      <c r="B554" s="94"/>
      <c r="C554" s="95"/>
      <c r="D554" s="96"/>
      <c r="E554" s="97"/>
      <c r="F554" s="98"/>
      <c r="G554" s="98"/>
      <c r="H554" s="98"/>
      <c r="I554" s="98"/>
      <c r="J554" s="98"/>
      <c r="K554" s="96"/>
      <c r="L554" s="96"/>
      <c r="M554" s="96"/>
      <c r="N554" s="518"/>
      <c r="O554" s="369"/>
      <c r="P554" s="370"/>
      <c r="Q554" s="196"/>
      <c r="R554" s="197"/>
      <c r="S554" s="198"/>
      <c r="T554" s="199"/>
      <c r="U554" s="200"/>
      <c r="V554" s="201"/>
      <c r="W554" s="202"/>
      <c r="X554" s="202"/>
      <c r="Y554" s="109"/>
      <c r="Z554" s="280"/>
      <c r="AA554" s="106"/>
      <c r="AB554" s="281"/>
      <c r="AC554" s="282"/>
      <c r="AD554" s="273"/>
      <c r="AE554" s="110"/>
      <c r="AF554" s="99"/>
      <c r="AG554" s="110"/>
      <c r="AH554" s="427"/>
      <c r="AI554" s="112"/>
      <c r="AJ554" s="110"/>
      <c r="AK554" s="113"/>
      <c r="AL554" s="114"/>
      <c r="AM554" s="278"/>
      <c r="AN554" s="98"/>
      <c r="AO554" s="98"/>
      <c r="AP554" s="116"/>
      <c r="AQ554" s="117"/>
      <c r="AR554" s="116"/>
      <c r="AS554" s="98"/>
      <c r="AT554" s="98"/>
      <c r="AU554" s="98"/>
      <c r="AV554" s="98"/>
      <c r="AW554" s="98"/>
      <c r="AX554" s="98"/>
      <c r="AY554" s="98"/>
      <c r="AZ554" s="98"/>
      <c r="BA554" s="98"/>
      <c r="BB554" s="98"/>
      <c r="BC554" s="98"/>
      <c r="BD554" s="98"/>
      <c r="BE554" s="98"/>
      <c r="BF554" s="98"/>
      <c r="BG554" s="98"/>
      <c r="BH554" s="98"/>
      <c r="BI554" s="98"/>
      <c r="BJ554" s="98"/>
      <c r="BK554" s="98"/>
      <c r="BL554" s="98"/>
      <c r="BM554" s="98"/>
      <c r="BN554" s="98"/>
      <c r="BO554" s="98"/>
      <c r="BP554" s="98"/>
    </row>
    <row r="555">
      <c r="A555" s="485" t="b">
        <v>0</v>
      </c>
      <c r="B555" s="128"/>
      <c r="C555" s="129"/>
      <c r="D555" s="130"/>
      <c r="E555" s="131"/>
      <c r="F555" s="132"/>
      <c r="G555" s="132"/>
      <c r="H555" s="132"/>
      <c r="I555" s="132"/>
      <c r="J555" s="132"/>
      <c r="K555" s="130"/>
      <c r="L555" s="130"/>
      <c r="M555" s="130"/>
      <c r="N555" s="519"/>
      <c r="O555" s="369"/>
      <c r="P555" s="370"/>
      <c r="Q555" s="196"/>
      <c r="R555" s="197"/>
      <c r="S555" s="198"/>
      <c r="T555" s="199"/>
      <c r="U555" s="200"/>
      <c r="V555" s="201"/>
      <c r="W555" s="202"/>
      <c r="X555" s="202"/>
      <c r="Y555" s="143"/>
      <c r="Z555" s="367"/>
      <c r="AA555" s="140"/>
      <c r="AB555" s="420"/>
      <c r="AC555" s="421"/>
      <c r="AD555" s="206"/>
      <c r="AE555" s="144"/>
      <c r="AF555" s="133"/>
      <c r="AG555" s="144"/>
      <c r="AH555" s="430"/>
      <c r="AI555" s="146"/>
      <c r="AJ555" s="144"/>
      <c r="AK555" s="147"/>
      <c r="AL555" s="114"/>
      <c r="AM555" s="211"/>
      <c r="AN555" s="132"/>
      <c r="AO555" s="132"/>
      <c r="AP555" s="149"/>
      <c r="AQ555" s="150"/>
      <c r="AR555" s="149"/>
      <c r="AS555" s="132"/>
      <c r="AT555" s="132"/>
      <c r="AU555" s="132"/>
      <c r="AV555" s="132"/>
      <c r="AW555" s="132"/>
      <c r="AX555" s="132"/>
      <c r="AY555" s="132"/>
      <c r="AZ555" s="132"/>
      <c r="BA555" s="132"/>
      <c r="BB555" s="132"/>
      <c r="BC555" s="132"/>
      <c r="BD555" s="132"/>
      <c r="BE555" s="132"/>
      <c r="BF555" s="132"/>
      <c r="BG555" s="132"/>
      <c r="BH555" s="132"/>
      <c r="BI555" s="132"/>
      <c r="BJ555" s="132"/>
      <c r="BK555" s="132"/>
      <c r="BL555" s="132"/>
      <c r="BM555" s="132"/>
      <c r="BN555" s="132"/>
      <c r="BO555" s="132"/>
      <c r="BP555" s="132"/>
    </row>
    <row r="556">
      <c r="A556" s="484" t="b">
        <v>0</v>
      </c>
      <c r="B556" s="94"/>
      <c r="C556" s="95"/>
      <c r="D556" s="96"/>
      <c r="E556" s="97"/>
      <c r="F556" s="98"/>
      <c r="G556" s="98"/>
      <c r="H556" s="98"/>
      <c r="I556" s="98"/>
      <c r="J556" s="98"/>
      <c r="K556" s="96"/>
      <c r="L556" s="96"/>
      <c r="M556" s="96"/>
      <c r="N556" s="518"/>
      <c r="O556" s="369"/>
      <c r="P556" s="370"/>
      <c r="Q556" s="196"/>
      <c r="R556" s="197"/>
      <c r="S556" s="198"/>
      <c r="T556" s="199"/>
      <c r="U556" s="200"/>
      <c r="V556" s="201"/>
      <c r="W556" s="202"/>
      <c r="X556" s="202"/>
      <c r="Y556" s="109"/>
      <c r="Z556" s="280"/>
      <c r="AA556" s="106"/>
      <c r="AB556" s="281"/>
      <c r="AC556" s="282"/>
      <c r="AD556" s="273"/>
      <c r="AE556" s="110"/>
      <c r="AF556" s="99"/>
      <c r="AG556" s="110"/>
      <c r="AH556" s="427"/>
      <c r="AI556" s="112"/>
      <c r="AJ556" s="110"/>
      <c r="AK556" s="113"/>
      <c r="AL556" s="114"/>
      <c r="AM556" s="278"/>
      <c r="AN556" s="98"/>
      <c r="AO556" s="98"/>
      <c r="AP556" s="116"/>
      <c r="AQ556" s="117"/>
      <c r="AR556" s="116"/>
      <c r="AS556" s="98"/>
      <c r="AT556" s="98"/>
      <c r="AU556" s="98"/>
      <c r="AV556" s="98"/>
      <c r="AW556" s="98"/>
      <c r="AX556" s="98"/>
      <c r="AY556" s="98"/>
      <c r="AZ556" s="98"/>
      <c r="BA556" s="98"/>
      <c r="BB556" s="98"/>
      <c r="BC556" s="98"/>
      <c r="BD556" s="98"/>
      <c r="BE556" s="98"/>
      <c r="BF556" s="98"/>
      <c r="BG556" s="98"/>
      <c r="BH556" s="98"/>
      <c r="BI556" s="98"/>
      <c r="BJ556" s="98"/>
      <c r="BK556" s="98"/>
      <c r="BL556" s="98"/>
      <c r="BM556" s="98"/>
      <c r="BN556" s="98"/>
      <c r="BO556" s="98"/>
      <c r="BP556" s="98"/>
    </row>
    <row r="557">
      <c r="A557" s="485" t="b">
        <v>0</v>
      </c>
      <c r="B557" s="128"/>
      <c r="C557" s="129"/>
      <c r="D557" s="130"/>
      <c r="E557" s="131"/>
      <c r="F557" s="132"/>
      <c r="G557" s="132"/>
      <c r="H557" s="132"/>
      <c r="I557" s="132"/>
      <c r="J557" s="132"/>
      <c r="K557" s="130"/>
      <c r="L557" s="130"/>
      <c r="M557" s="130"/>
      <c r="N557" s="519"/>
      <c r="O557" s="369"/>
      <c r="P557" s="370"/>
      <c r="Q557" s="196"/>
      <c r="R557" s="197"/>
      <c r="S557" s="198"/>
      <c r="T557" s="199"/>
      <c r="U557" s="200"/>
      <c r="V557" s="201"/>
      <c r="W557" s="202"/>
      <c r="X557" s="202"/>
      <c r="Y557" s="143"/>
      <c r="Z557" s="367"/>
      <c r="AA557" s="140"/>
      <c r="AB557" s="420"/>
      <c r="AC557" s="421"/>
      <c r="AD557" s="206"/>
      <c r="AE557" s="144"/>
      <c r="AF557" s="133"/>
      <c r="AG557" s="144"/>
      <c r="AH557" s="430"/>
      <c r="AI557" s="146"/>
      <c r="AJ557" s="144"/>
      <c r="AK557" s="147"/>
      <c r="AL557" s="114"/>
      <c r="AM557" s="211"/>
      <c r="AN557" s="132"/>
      <c r="AO557" s="132"/>
      <c r="AP557" s="149"/>
      <c r="AQ557" s="150"/>
      <c r="AR557" s="149"/>
      <c r="AS557" s="132"/>
      <c r="AT557" s="132"/>
      <c r="AU557" s="132"/>
      <c r="AV557" s="132"/>
      <c r="AW557" s="132"/>
      <c r="AX557" s="132"/>
      <c r="AY557" s="132"/>
      <c r="AZ557" s="132"/>
      <c r="BA557" s="132"/>
      <c r="BB557" s="132"/>
      <c r="BC557" s="132"/>
      <c r="BD557" s="132"/>
      <c r="BE557" s="132"/>
      <c r="BF557" s="132"/>
      <c r="BG557" s="132"/>
      <c r="BH557" s="132"/>
      <c r="BI557" s="132"/>
      <c r="BJ557" s="132"/>
      <c r="BK557" s="132"/>
      <c r="BL557" s="132"/>
      <c r="BM557" s="132"/>
      <c r="BN557" s="132"/>
      <c r="BO557" s="132"/>
      <c r="BP557" s="132"/>
    </row>
    <row r="558">
      <c r="A558" s="484" t="b">
        <v>0</v>
      </c>
      <c r="B558" s="94"/>
      <c r="C558" s="95"/>
      <c r="D558" s="96"/>
      <c r="E558" s="97"/>
      <c r="F558" s="98"/>
      <c r="G558" s="98"/>
      <c r="H558" s="98"/>
      <c r="I558" s="98"/>
      <c r="J558" s="98"/>
      <c r="K558" s="96"/>
      <c r="L558" s="96"/>
      <c r="M558" s="96"/>
      <c r="N558" s="518"/>
      <c r="O558" s="369"/>
      <c r="P558" s="370"/>
      <c r="Q558" s="196"/>
      <c r="R558" s="197"/>
      <c r="S558" s="198"/>
      <c r="T558" s="199"/>
      <c r="U558" s="200"/>
      <c r="V558" s="201"/>
      <c r="W558" s="202"/>
      <c r="X558" s="202"/>
      <c r="Y558" s="109"/>
      <c r="Z558" s="280"/>
      <c r="AA558" s="106"/>
      <c r="AB558" s="281"/>
      <c r="AC558" s="282"/>
      <c r="AD558" s="273"/>
      <c r="AE558" s="110"/>
      <c r="AF558" s="99"/>
      <c r="AG558" s="110"/>
      <c r="AH558" s="427"/>
      <c r="AI558" s="112"/>
      <c r="AJ558" s="110"/>
      <c r="AK558" s="113"/>
      <c r="AL558" s="114"/>
      <c r="AM558" s="278"/>
      <c r="AN558" s="98"/>
      <c r="AO558" s="98"/>
      <c r="AP558" s="116"/>
      <c r="AQ558" s="117"/>
      <c r="AR558" s="116"/>
      <c r="AS558" s="98"/>
      <c r="AT558" s="98"/>
      <c r="AU558" s="98"/>
      <c r="AV558" s="98"/>
      <c r="AW558" s="98"/>
      <c r="AX558" s="98"/>
      <c r="AY558" s="98"/>
      <c r="AZ558" s="98"/>
      <c r="BA558" s="98"/>
      <c r="BB558" s="98"/>
      <c r="BC558" s="98"/>
      <c r="BD558" s="98"/>
      <c r="BE558" s="98"/>
      <c r="BF558" s="98"/>
      <c r="BG558" s="98"/>
      <c r="BH558" s="98"/>
      <c r="BI558" s="98"/>
      <c r="BJ558" s="98"/>
      <c r="BK558" s="98"/>
      <c r="BL558" s="98"/>
      <c r="BM558" s="98"/>
      <c r="BN558" s="98"/>
      <c r="BO558" s="98"/>
      <c r="BP558" s="98"/>
    </row>
    <row r="559">
      <c r="A559" s="485" t="b">
        <v>0</v>
      </c>
      <c r="B559" s="128"/>
      <c r="C559" s="129"/>
      <c r="D559" s="130"/>
      <c r="E559" s="131"/>
      <c r="F559" s="132"/>
      <c r="G559" s="132"/>
      <c r="H559" s="132"/>
      <c r="I559" s="132"/>
      <c r="J559" s="132"/>
      <c r="K559" s="130"/>
      <c r="L559" s="130"/>
      <c r="M559" s="130"/>
      <c r="N559" s="519"/>
      <c r="O559" s="369"/>
      <c r="P559" s="370"/>
      <c r="Q559" s="196"/>
      <c r="R559" s="197"/>
      <c r="S559" s="198"/>
      <c r="T559" s="199"/>
      <c r="U559" s="200"/>
      <c r="V559" s="201"/>
      <c r="W559" s="202"/>
      <c r="X559" s="202"/>
      <c r="Y559" s="143"/>
      <c r="Z559" s="367"/>
      <c r="AA559" s="140"/>
      <c r="AB559" s="420"/>
      <c r="AC559" s="421"/>
      <c r="AD559" s="206"/>
      <c r="AE559" s="144"/>
      <c r="AF559" s="133"/>
      <c r="AG559" s="144"/>
      <c r="AH559" s="430"/>
      <c r="AI559" s="146"/>
      <c r="AJ559" s="144"/>
      <c r="AK559" s="147"/>
      <c r="AL559" s="114"/>
      <c r="AM559" s="211"/>
      <c r="AN559" s="132"/>
      <c r="AO559" s="132"/>
      <c r="AP559" s="149"/>
      <c r="AQ559" s="150"/>
      <c r="AR559" s="149"/>
      <c r="AS559" s="132"/>
      <c r="AT559" s="132"/>
      <c r="AU559" s="132"/>
      <c r="AV559" s="132"/>
      <c r="AW559" s="132"/>
      <c r="AX559" s="132"/>
      <c r="AY559" s="132"/>
      <c r="AZ559" s="132"/>
      <c r="BA559" s="132"/>
      <c r="BB559" s="132"/>
      <c r="BC559" s="132"/>
      <c r="BD559" s="132"/>
      <c r="BE559" s="132"/>
      <c r="BF559" s="132"/>
      <c r="BG559" s="132"/>
      <c r="BH559" s="132"/>
      <c r="BI559" s="132"/>
      <c r="BJ559" s="132"/>
      <c r="BK559" s="132"/>
      <c r="BL559" s="132"/>
      <c r="BM559" s="132"/>
      <c r="BN559" s="132"/>
      <c r="BO559" s="132"/>
      <c r="BP559" s="132"/>
    </row>
    <row r="560">
      <c r="A560" s="484" t="b">
        <v>0</v>
      </c>
      <c r="B560" s="94"/>
      <c r="C560" s="95"/>
      <c r="D560" s="96"/>
      <c r="E560" s="97"/>
      <c r="F560" s="98"/>
      <c r="G560" s="98"/>
      <c r="H560" s="98"/>
      <c r="I560" s="98"/>
      <c r="J560" s="98"/>
      <c r="K560" s="96"/>
      <c r="L560" s="96"/>
      <c r="M560" s="96"/>
      <c r="N560" s="518"/>
      <c r="O560" s="369"/>
      <c r="P560" s="370"/>
      <c r="Q560" s="196"/>
      <c r="R560" s="197"/>
      <c r="S560" s="198"/>
      <c r="T560" s="199"/>
      <c r="U560" s="200"/>
      <c r="V560" s="201"/>
      <c r="W560" s="202"/>
      <c r="X560" s="202"/>
      <c r="Y560" s="109"/>
      <c r="Z560" s="280"/>
      <c r="AA560" s="106"/>
      <c r="AB560" s="281"/>
      <c r="AC560" s="282"/>
      <c r="AD560" s="273"/>
      <c r="AE560" s="110"/>
      <c r="AF560" s="99"/>
      <c r="AG560" s="110"/>
      <c r="AH560" s="427"/>
      <c r="AI560" s="112"/>
      <c r="AJ560" s="110"/>
      <c r="AK560" s="113"/>
      <c r="AL560" s="114"/>
      <c r="AM560" s="278"/>
      <c r="AN560" s="98"/>
      <c r="AO560" s="98"/>
      <c r="AP560" s="116"/>
      <c r="AQ560" s="117"/>
      <c r="AR560" s="116"/>
      <c r="AS560" s="98"/>
      <c r="AT560" s="98"/>
      <c r="AU560" s="98"/>
      <c r="AV560" s="98"/>
      <c r="AW560" s="98"/>
      <c r="AX560" s="98"/>
      <c r="AY560" s="98"/>
      <c r="AZ560" s="98"/>
      <c r="BA560" s="98"/>
      <c r="BB560" s="98"/>
      <c r="BC560" s="98"/>
      <c r="BD560" s="98"/>
      <c r="BE560" s="98"/>
      <c r="BF560" s="98"/>
      <c r="BG560" s="98"/>
      <c r="BH560" s="98"/>
      <c r="BI560" s="98"/>
      <c r="BJ560" s="98"/>
      <c r="BK560" s="98"/>
      <c r="BL560" s="98"/>
      <c r="BM560" s="98"/>
      <c r="BN560" s="98"/>
      <c r="BO560" s="98"/>
      <c r="BP560" s="98"/>
    </row>
    <row r="561">
      <c r="A561" s="485" t="b">
        <v>0</v>
      </c>
      <c r="B561" s="128"/>
      <c r="C561" s="129"/>
      <c r="D561" s="130"/>
      <c r="E561" s="131"/>
      <c r="F561" s="132"/>
      <c r="G561" s="132"/>
      <c r="H561" s="132"/>
      <c r="I561" s="132"/>
      <c r="J561" s="132"/>
      <c r="K561" s="130"/>
      <c r="L561" s="130"/>
      <c r="M561" s="130"/>
      <c r="N561" s="519"/>
      <c r="O561" s="369"/>
      <c r="P561" s="370"/>
      <c r="Q561" s="196"/>
      <c r="R561" s="197"/>
      <c r="S561" s="198"/>
      <c r="T561" s="199"/>
      <c r="U561" s="200"/>
      <c r="V561" s="201"/>
      <c r="W561" s="202"/>
      <c r="X561" s="202"/>
      <c r="Y561" s="143"/>
      <c r="Z561" s="367"/>
      <c r="AA561" s="140"/>
      <c r="AB561" s="420"/>
      <c r="AC561" s="421"/>
      <c r="AD561" s="206"/>
      <c r="AE561" s="144"/>
      <c r="AF561" s="133"/>
      <c r="AG561" s="144"/>
      <c r="AH561" s="430"/>
      <c r="AI561" s="146"/>
      <c r="AJ561" s="144"/>
      <c r="AK561" s="147"/>
      <c r="AL561" s="114"/>
      <c r="AM561" s="211"/>
      <c r="AN561" s="132"/>
      <c r="AO561" s="132"/>
      <c r="AP561" s="149"/>
      <c r="AQ561" s="150"/>
      <c r="AR561" s="149"/>
      <c r="AS561" s="132"/>
      <c r="AT561" s="132"/>
      <c r="AU561" s="132"/>
      <c r="AV561" s="132"/>
      <c r="AW561" s="132"/>
      <c r="AX561" s="132"/>
      <c r="AY561" s="132"/>
      <c r="AZ561" s="132"/>
      <c r="BA561" s="132"/>
      <c r="BB561" s="132"/>
      <c r="BC561" s="132"/>
      <c r="BD561" s="132"/>
      <c r="BE561" s="132"/>
      <c r="BF561" s="132"/>
      <c r="BG561" s="132"/>
      <c r="BH561" s="132"/>
      <c r="BI561" s="132"/>
      <c r="BJ561" s="132"/>
      <c r="BK561" s="132"/>
      <c r="BL561" s="132"/>
      <c r="BM561" s="132"/>
      <c r="BN561" s="132"/>
      <c r="BO561" s="132"/>
      <c r="BP561" s="132"/>
    </row>
    <row r="562">
      <c r="A562" s="484" t="b">
        <v>0</v>
      </c>
      <c r="B562" s="94"/>
      <c r="C562" s="95"/>
      <c r="D562" s="96"/>
      <c r="E562" s="97"/>
      <c r="F562" s="98"/>
      <c r="G562" s="98"/>
      <c r="H562" s="98"/>
      <c r="I562" s="98"/>
      <c r="J562" s="98"/>
      <c r="K562" s="96"/>
      <c r="L562" s="96"/>
      <c r="M562" s="96"/>
      <c r="N562" s="518"/>
      <c r="O562" s="369"/>
      <c r="P562" s="370"/>
      <c r="Q562" s="196"/>
      <c r="R562" s="197"/>
      <c r="S562" s="198"/>
      <c r="T562" s="199"/>
      <c r="U562" s="200"/>
      <c r="V562" s="201"/>
      <c r="W562" s="202"/>
      <c r="X562" s="202"/>
      <c r="Y562" s="109"/>
      <c r="Z562" s="280"/>
      <c r="AA562" s="106"/>
      <c r="AB562" s="281"/>
      <c r="AC562" s="282"/>
      <c r="AD562" s="273"/>
      <c r="AE562" s="110"/>
      <c r="AF562" s="99"/>
      <c r="AG562" s="110"/>
      <c r="AH562" s="427"/>
      <c r="AI562" s="112"/>
      <c r="AJ562" s="110"/>
      <c r="AK562" s="113"/>
      <c r="AL562" s="114"/>
      <c r="AM562" s="278"/>
      <c r="AN562" s="98"/>
      <c r="AO562" s="98"/>
      <c r="AP562" s="116"/>
      <c r="AQ562" s="117"/>
      <c r="AR562" s="116"/>
      <c r="AS562" s="98"/>
      <c r="AT562" s="98"/>
      <c r="AU562" s="98"/>
      <c r="AV562" s="98"/>
      <c r="AW562" s="98"/>
      <c r="AX562" s="98"/>
      <c r="AY562" s="98"/>
      <c r="AZ562" s="98"/>
      <c r="BA562" s="98"/>
      <c r="BB562" s="98"/>
      <c r="BC562" s="98"/>
      <c r="BD562" s="98"/>
      <c r="BE562" s="98"/>
      <c r="BF562" s="98"/>
      <c r="BG562" s="98"/>
      <c r="BH562" s="98"/>
      <c r="BI562" s="98"/>
      <c r="BJ562" s="98"/>
      <c r="BK562" s="98"/>
      <c r="BL562" s="98"/>
      <c r="BM562" s="98"/>
      <c r="BN562" s="98"/>
      <c r="BO562" s="98"/>
      <c r="BP562" s="98"/>
    </row>
    <row r="563">
      <c r="A563" s="485" t="b">
        <v>0</v>
      </c>
      <c r="B563" s="128"/>
      <c r="C563" s="129"/>
      <c r="D563" s="130"/>
      <c r="E563" s="131"/>
      <c r="F563" s="132"/>
      <c r="G563" s="132"/>
      <c r="H563" s="132"/>
      <c r="I563" s="132"/>
      <c r="J563" s="132"/>
      <c r="K563" s="130"/>
      <c r="L563" s="130"/>
      <c r="M563" s="130"/>
      <c r="N563" s="519"/>
      <c r="O563" s="369"/>
      <c r="P563" s="370"/>
      <c r="Q563" s="196"/>
      <c r="R563" s="197"/>
      <c r="S563" s="198"/>
      <c r="T563" s="199"/>
      <c r="U563" s="200"/>
      <c r="V563" s="201"/>
      <c r="W563" s="202"/>
      <c r="X563" s="202"/>
      <c r="Y563" s="143"/>
      <c r="Z563" s="367"/>
      <c r="AA563" s="140"/>
      <c r="AB563" s="420"/>
      <c r="AC563" s="421"/>
      <c r="AD563" s="206"/>
      <c r="AE563" s="144"/>
      <c r="AF563" s="133"/>
      <c r="AG563" s="144"/>
      <c r="AH563" s="430"/>
      <c r="AI563" s="146"/>
      <c r="AJ563" s="144"/>
      <c r="AK563" s="147"/>
      <c r="AL563" s="114"/>
      <c r="AM563" s="211"/>
      <c r="AN563" s="132"/>
      <c r="AO563" s="132"/>
      <c r="AP563" s="149"/>
      <c r="AQ563" s="150"/>
      <c r="AR563" s="149"/>
      <c r="AS563" s="132"/>
      <c r="AT563" s="132"/>
      <c r="AU563" s="132"/>
      <c r="AV563" s="132"/>
      <c r="AW563" s="132"/>
      <c r="AX563" s="132"/>
      <c r="AY563" s="132"/>
      <c r="AZ563" s="132"/>
      <c r="BA563" s="132"/>
      <c r="BB563" s="132"/>
      <c r="BC563" s="132"/>
      <c r="BD563" s="132"/>
      <c r="BE563" s="132"/>
      <c r="BF563" s="132"/>
      <c r="BG563" s="132"/>
      <c r="BH563" s="132"/>
      <c r="BI563" s="132"/>
      <c r="BJ563" s="132"/>
      <c r="BK563" s="132"/>
      <c r="BL563" s="132"/>
      <c r="BM563" s="132"/>
      <c r="BN563" s="132"/>
      <c r="BO563" s="132"/>
      <c r="BP563" s="132"/>
    </row>
    <row r="564">
      <c r="A564" s="484" t="b">
        <v>0</v>
      </c>
      <c r="B564" s="94"/>
      <c r="C564" s="95"/>
      <c r="D564" s="96"/>
      <c r="E564" s="97"/>
      <c r="F564" s="98"/>
      <c r="G564" s="98"/>
      <c r="H564" s="98"/>
      <c r="I564" s="98"/>
      <c r="J564" s="98"/>
      <c r="K564" s="96"/>
      <c r="L564" s="96"/>
      <c r="M564" s="96"/>
      <c r="N564" s="518"/>
      <c r="O564" s="369"/>
      <c r="P564" s="370"/>
      <c r="Q564" s="196"/>
      <c r="R564" s="197"/>
      <c r="S564" s="198"/>
      <c r="T564" s="199"/>
      <c r="U564" s="200"/>
      <c r="V564" s="201"/>
      <c r="W564" s="202"/>
      <c r="X564" s="202"/>
      <c r="Y564" s="109"/>
      <c r="Z564" s="280"/>
      <c r="AA564" s="106"/>
      <c r="AB564" s="281"/>
      <c r="AC564" s="282"/>
      <c r="AD564" s="273"/>
      <c r="AE564" s="110"/>
      <c r="AF564" s="99"/>
      <c r="AG564" s="110"/>
      <c r="AH564" s="427"/>
      <c r="AI564" s="112"/>
      <c r="AJ564" s="110"/>
      <c r="AK564" s="113"/>
      <c r="AL564" s="114"/>
      <c r="AM564" s="278"/>
      <c r="AN564" s="98"/>
      <c r="AO564" s="98"/>
      <c r="AP564" s="116"/>
      <c r="AQ564" s="117"/>
      <c r="AR564" s="116"/>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c r="BO564" s="98"/>
      <c r="BP564" s="98"/>
    </row>
    <row r="565">
      <c r="A565" s="485" t="b">
        <v>0</v>
      </c>
      <c r="B565" s="128"/>
      <c r="C565" s="129"/>
      <c r="D565" s="130"/>
      <c r="E565" s="131"/>
      <c r="F565" s="132"/>
      <c r="G565" s="132"/>
      <c r="H565" s="132"/>
      <c r="I565" s="132"/>
      <c r="J565" s="132"/>
      <c r="K565" s="130"/>
      <c r="L565" s="130"/>
      <c r="M565" s="130"/>
      <c r="N565" s="519"/>
      <c r="O565" s="369"/>
      <c r="P565" s="370"/>
      <c r="Q565" s="196"/>
      <c r="R565" s="197"/>
      <c r="S565" s="198"/>
      <c r="T565" s="199"/>
      <c r="U565" s="200"/>
      <c r="V565" s="201"/>
      <c r="W565" s="202"/>
      <c r="X565" s="202"/>
      <c r="Y565" s="143"/>
      <c r="Z565" s="367"/>
      <c r="AA565" s="140"/>
      <c r="AB565" s="420"/>
      <c r="AC565" s="421"/>
      <c r="AD565" s="206"/>
      <c r="AE565" s="144"/>
      <c r="AF565" s="133"/>
      <c r="AG565" s="144"/>
      <c r="AH565" s="430"/>
      <c r="AI565" s="146"/>
      <c r="AJ565" s="144"/>
      <c r="AK565" s="147"/>
      <c r="AL565" s="114"/>
      <c r="AM565" s="211"/>
      <c r="AN565" s="132"/>
      <c r="AO565" s="132"/>
      <c r="AP565" s="149"/>
      <c r="AQ565" s="150"/>
      <c r="AR565" s="149"/>
      <c r="AS565" s="132"/>
      <c r="AT565" s="132"/>
      <c r="AU565" s="132"/>
      <c r="AV565" s="132"/>
      <c r="AW565" s="132"/>
      <c r="AX565" s="132"/>
      <c r="AY565" s="132"/>
      <c r="AZ565" s="132"/>
      <c r="BA565" s="132"/>
      <c r="BB565" s="132"/>
      <c r="BC565" s="132"/>
      <c r="BD565" s="132"/>
      <c r="BE565" s="132"/>
      <c r="BF565" s="132"/>
      <c r="BG565" s="132"/>
      <c r="BH565" s="132"/>
      <c r="BI565" s="132"/>
      <c r="BJ565" s="132"/>
      <c r="BK565" s="132"/>
      <c r="BL565" s="132"/>
      <c r="BM565" s="132"/>
      <c r="BN565" s="132"/>
      <c r="BO565" s="132"/>
      <c r="BP565" s="132"/>
    </row>
    <row r="566">
      <c r="A566" s="484" t="b">
        <v>0</v>
      </c>
      <c r="B566" s="94"/>
      <c r="C566" s="95"/>
      <c r="D566" s="96"/>
      <c r="E566" s="97"/>
      <c r="F566" s="98"/>
      <c r="G566" s="98"/>
      <c r="H566" s="98"/>
      <c r="I566" s="98"/>
      <c r="J566" s="98"/>
      <c r="K566" s="96"/>
      <c r="L566" s="96"/>
      <c r="M566" s="96"/>
      <c r="N566" s="518"/>
      <c r="O566" s="369"/>
      <c r="P566" s="370"/>
      <c r="Q566" s="196"/>
      <c r="R566" s="197"/>
      <c r="S566" s="198"/>
      <c r="T566" s="199"/>
      <c r="U566" s="200"/>
      <c r="V566" s="201"/>
      <c r="W566" s="202"/>
      <c r="X566" s="202"/>
      <c r="Y566" s="109"/>
      <c r="Z566" s="280"/>
      <c r="AA566" s="106"/>
      <c r="AB566" s="281"/>
      <c r="AC566" s="282"/>
      <c r="AD566" s="273"/>
      <c r="AE566" s="110"/>
      <c r="AF566" s="99"/>
      <c r="AG566" s="110"/>
      <c r="AH566" s="427"/>
      <c r="AI566" s="112"/>
      <c r="AJ566" s="110"/>
      <c r="AK566" s="113"/>
      <c r="AL566" s="114"/>
      <c r="AM566" s="278"/>
      <c r="AN566" s="98"/>
      <c r="AO566" s="98"/>
      <c r="AP566" s="116"/>
      <c r="AQ566" s="117"/>
      <c r="AR566" s="116"/>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c r="BO566" s="98"/>
      <c r="BP566" s="98"/>
    </row>
    <row r="567">
      <c r="A567" s="485" t="b">
        <v>0</v>
      </c>
      <c r="B567" s="128"/>
      <c r="C567" s="129"/>
      <c r="D567" s="130"/>
      <c r="E567" s="131"/>
      <c r="F567" s="132"/>
      <c r="G567" s="132"/>
      <c r="H567" s="132"/>
      <c r="I567" s="132"/>
      <c r="J567" s="132"/>
      <c r="K567" s="130"/>
      <c r="L567" s="130"/>
      <c r="M567" s="130"/>
      <c r="N567" s="519"/>
      <c r="O567" s="369"/>
      <c r="P567" s="370"/>
      <c r="Q567" s="196"/>
      <c r="R567" s="197"/>
      <c r="S567" s="198"/>
      <c r="T567" s="199"/>
      <c r="U567" s="200"/>
      <c r="V567" s="201"/>
      <c r="W567" s="202"/>
      <c r="X567" s="202"/>
      <c r="Y567" s="143"/>
      <c r="Z567" s="367"/>
      <c r="AA567" s="140"/>
      <c r="AB567" s="420"/>
      <c r="AC567" s="421"/>
      <c r="AD567" s="206"/>
      <c r="AE567" s="144"/>
      <c r="AF567" s="133"/>
      <c r="AG567" s="144"/>
      <c r="AH567" s="430"/>
      <c r="AI567" s="146"/>
      <c r="AJ567" s="144"/>
      <c r="AK567" s="147"/>
      <c r="AL567" s="114"/>
      <c r="AM567" s="211"/>
      <c r="AN567" s="132"/>
      <c r="AO567" s="132"/>
      <c r="AP567" s="149"/>
      <c r="AQ567" s="150"/>
      <c r="AR567" s="149"/>
      <c r="AS567" s="132"/>
      <c r="AT567" s="132"/>
      <c r="AU567" s="132"/>
      <c r="AV567" s="132"/>
      <c r="AW567" s="132"/>
      <c r="AX567" s="132"/>
      <c r="AY567" s="132"/>
      <c r="AZ567" s="132"/>
      <c r="BA567" s="132"/>
      <c r="BB567" s="132"/>
      <c r="BC567" s="132"/>
      <c r="BD567" s="132"/>
      <c r="BE567" s="132"/>
      <c r="BF567" s="132"/>
      <c r="BG567" s="132"/>
      <c r="BH567" s="132"/>
      <c r="BI567" s="132"/>
      <c r="BJ567" s="132"/>
      <c r="BK567" s="132"/>
      <c r="BL567" s="132"/>
      <c r="BM567" s="132"/>
      <c r="BN567" s="132"/>
      <c r="BO567" s="132"/>
      <c r="BP567" s="132"/>
    </row>
    <row r="568">
      <c r="A568" s="484" t="b">
        <v>0</v>
      </c>
      <c r="B568" s="94"/>
      <c r="C568" s="95"/>
      <c r="D568" s="96"/>
      <c r="E568" s="97"/>
      <c r="F568" s="98"/>
      <c r="G568" s="98"/>
      <c r="H568" s="98"/>
      <c r="I568" s="98"/>
      <c r="J568" s="98"/>
      <c r="K568" s="96"/>
      <c r="L568" s="96"/>
      <c r="M568" s="96"/>
      <c r="N568" s="518"/>
      <c r="O568" s="369"/>
      <c r="P568" s="370"/>
      <c r="Q568" s="196"/>
      <c r="R568" s="197"/>
      <c r="S568" s="198"/>
      <c r="T568" s="199"/>
      <c r="U568" s="200"/>
      <c r="V568" s="201"/>
      <c r="W568" s="202"/>
      <c r="X568" s="202"/>
      <c r="Y568" s="109"/>
      <c r="Z568" s="280"/>
      <c r="AA568" s="106"/>
      <c r="AB568" s="281"/>
      <c r="AC568" s="282"/>
      <c r="AD568" s="273"/>
      <c r="AE568" s="110"/>
      <c r="AF568" s="99"/>
      <c r="AG568" s="110"/>
      <c r="AH568" s="427"/>
      <c r="AI568" s="112"/>
      <c r="AJ568" s="110"/>
      <c r="AK568" s="113"/>
      <c r="AL568" s="114"/>
      <c r="AM568" s="278"/>
      <c r="AN568" s="98"/>
      <c r="AO568" s="98"/>
      <c r="AP568" s="116"/>
      <c r="AQ568" s="117"/>
      <c r="AR568" s="116"/>
      <c r="AS568" s="98"/>
      <c r="AT568" s="98"/>
      <c r="AU568" s="98"/>
      <c r="AV568" s="98"/>
      <c r="AW568" s="98"/>
      <c r="AX568" s="98"/>
      <c r="AY568" s="98"/>
      <c r="AZ568" s="98"/>
      <c r="BA568" s="98"/>
      <c r="BB568" s="98"/>
      <c r="BC568" s="98"/>
      <c r="BD568" s="98"/>
      <c r="BE568" s="98"/>
      <c r="BF568" s="98"/>
      <c r="BG568" s="98"/>
      <c r="BH568" s="98"/>
      <c r="BI568" s="98"/>
      <c r="BJ568" s="98"/>
      <c r="BK568" s="98"/>
      <c r="BL568" s="98"/>
      <c r="BM568" s="98"/>
      <c r="BN568" s="98"/>
      <c r="BO568" s="98"/>
      <c r="BP568" s="98"/>
    </row>
    <row r="569">
      <c r="A569" s="485" t="b">
        <v>0</v>
      </c>
      <c r="B569" s="128"/>
      <c r="C569" s="129"/>
      <c r="D569" s="130"/>
      <c r="E569" s="131"/>
      <c r="F569" s="132"/>
      <c r="G569" s="132"/>
      <c r="H569" s="132"/>
      <c r="I569" s="132"/>
      <c r="J569" s="132"/>
      <c r="K569" s="130"/>
      <c r="L569" s="130"/>
      <c r="M569" s="130"/>
      <c r="N569" s="519"/>
      <c r="O569" s="369"/>
      <c r="P569" s="370"/>
      <c r="Q569" s="196"/>
      <c r="R569" s="197"/>
      <c r="S569" s="198"/>
      <c r="T569" s="199"/>
      <c r="U569" s="200"/>
      <c r="V569" s="201"/>
      <c r="W569" s="202"/>
      <c r="X569" s="202"/>
      <c r="Y569" s="143"/>
      <c r="Z569" s="367"/>
      <c r="AA569" s="140"/>
      <c r="AB569" s="420"/>
      <c r="AC569" s="421"/>
      <c r="AD569" s="206"/>
      <c r="AE569" s="144"/>
      <c r="AF569" s="133"/>
      <c r="AG569" s="144"/>
      <c r="AH569" s="430"/>
      <c r="AI569" s="146"/>
      <c r="AJ569" s="144"/>
      <c r="AK569" s="147"/>
      <c r="AL569" s="114"/>
      <c r="AM569" s="211"/>
      <c r="AN569" s="132"/>
      <c r="AO569" s="132"/>
      <c r="AP569" s="149"/>
      <c r="AQ569" s="150"/>
      <c r="AR569" s="149"/>
      <c r="AS569" s="132"/>
      <c r="AT569" s="132"/>
      <c r="AU569" s="132"/>
      <c r="AV569" s="132"/>
      <c r="AW569" s="132"/>
      <c r="AX569" s="132"/>
      <c r="AY569" s="132"/>
      <c r="AZ569" s="132"/>
      <c r="BA569" s="132"/>
      <c r="BB569" s="132"/>
      <c r="BC569" s="132"/>
      <c r="BD569" s="132"/>
      <c r="BE569" s="132"/>
      <c r="BF569" s="132"/>
      <c r="BG569" s="132"/>
      <c r="BH569" s="132"/>
      <c r="BI569" s="132"/>
      <c r="BJ569" s="132"/>
      <c r="BK569" s="132"/>
      <c r="BL569" s="132"/>
      <c r="BM569" s="132"/>
      <c r="BN569" s="132"/>
      <c r="BO569" s="132"/>
      <c r="BP569" s="132"/>
    </row>
    <row r="570">
      <c r="A570" s="484" t="b">
        <v>0</v>
      </c>
      <c r="B570" s="94"/>
      <c r="C570" s="95"/>
      <c r="D570" s="96"/>
      <c r="E570" s="97"/>
      <c r="F570" s="98"/>
      <c r="G570" s="98"/>
      <c r="H570" s="98"/>
      <c r="I570" s="98"/>
      <c r="J570" s="98"/>
      <c r="K570" s="96"/>
      <c r="L570" s="96"/>
      <c r="M570" s="96"/>
      <c r="N570" s="518"/>
      <c r="O570" s="369"/>
      <c r="P570" s="370"/>
      <c r="Q570" s="196"/>
      <c r="R570" s="197"/>
      <c r="S570" s="198"/>
      <c r="T570" s="199"/>
      <c r="U570" s="200"/>
      <c r="V570" s="201"/>
      <c r="W570" s="202"/>
      <c r="X570" s="202"/>
      <c r="Y570" s="109"/>
      <c r="Z570" s="280"/>
      <c r="AA570" s="106"/>
      <c r="AB570" s="281"/>
      <c r="AC570" s="282"/>
      <c r="AD570" s="273"/>
      <c r="AE570" s="110"/>
      <c r="AF570" s="99"/>
      <c r="AG570" s="110"/>
      <c r="AH570" s="427"/>
      <c r="AI570" s="112"/>
      <c r="AJ570" s="110"/>
      <c r="AK570" s="113"/>
      <c r="AL570" s="114"/>
      <c r="AM570" s="278"/>
      <c r="AN570" s="98"/>
      <c r="AO570" s="98"/>
      <c r="AP570" s="116"/>
      <c r="AQ570" s="117"/>
      <c r="AR570" s="116"/>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c r="BO570" s="98"/>
      <c r="BP570" s="98"/>
    </row>
    <row r="571">
      <c r="A571" s="485" t="b">
        <v>0</v>
      </c>
      <c r="B571" s="128"/>
      <c r="C571" s="129"/>
      <c r="D571" s="130"/>
      <c r="E571" s="131"/>
      <c r="F571" s="132"/>
      <c r="G571" s="132"/>
      <c r="H571" s="132"/>
      <c r="I571" s="132"/>
      <c r="J571" s="132"/>
      <c r="K571" s="130"/>
      <c r="L571" s="130"/>
      <c r="M571" s="130"/>
      <c r="N571" s="519"/>
      <c r="O571" s="369"/>
      <c r="P571" s="370"/>
      <c r="Q571" s="196"/>
      <c r="R571" s="197"/>
      <c r="S571" s="198"/>
      <c r="T571" s="199"/>
      <c r="U571" s="200"/>
      <c r="V571" s="201"/>
      <c r="W571" s="202"/>
      <c r="X571" s="202"/>
      <c r="Y571" s="143"/>
      <c r="Z571" s="367"/>
      <c r="AA571" s="140"/>
      <c r="AB571" s="420"/>
      <c r="AC571" s="421"/>
      <c r="AD571" s="206"/>
      <c r="AE571" s="144"/>
      <c r="AF571" s="133"/>
      <c r="AG571" s="144"/>
      <c r="AH571" s="430"/>
      <c r="AI571" s="146"/>
      <c r="AJ571" s="144"/>
      <c r="AK571" s="147"/>
      <c r="AL571" s="114"/>
      <c r="AM571" s="211"/>
      <c r="AN571" s="132"/>
      <c r="AO571" s="132"/>
      <c r="AP571" s="149"/>
      <c r="AQ571" s="150"/>
      <c r="AR571" s="149"/>
      <c r="AS571" s="132"/>
      <c r="AT571" s="132"/>
      <c r="AU571" s="132"/>
      <c r="AV571" s="132"/>
      <c r="AW571" s="132"/>
      <c r="AX571" s="132"/>
      <c r="AY571" s="132"/>
      <c r="AZ571" s="132"/>
      <c r="BA571" s="132"/>
      <c r="BB571" s="132"/>
      <c r="BC571" s="132"/>
      <c r="BD571" s="132"/>
      <c r="BE571" s="132"/>
      <c r="BF571" s="132"/>
      <c r="BG571" s="132"/>
      <c r="BH571" s="132"/>
      <c r="BI571" s="132"/>
      <c r="BJ571" s="132"/>
      <c r="BK571" s="132"/>
      <c r="BL571" s="132"/>
      <c r="BM571" s="132"/>
      <c r="BN571" s="132"/>
      <c r="BO571" s="132"/>
      <c r="BP571" s="132"/>
    </row>
    <row r="572">
      <c r="A572" s="484" t="b">
        <v>0</v>
      </c>
      <c r="B572" s="94"/>
      <c r="C572" s="95"/>
      <c r="D572" s="96"/>
      <c r="E572" s="97"/>
      <c r="F572" s="98"/>
      <c r="G572" s="98"/>
      <c r="H572" s="98"/>
      <c r="I572" s="98"/>
      <c r="J572" s="98"/>
      <c r="K572" s="96"/>
      <c r="L572" s="96"/>
      <c r="M572" s="96"/>
      <c r="N572" s="518"/>
      <c r="O572" s="369"/>
      <c r="P572" s="370"/>
      <c r="Q572" s="196"/>
      <c r="R572" s="197"/>
      <c r="S572" s="198"/>
      <c r="T572" s="199"/>
      <c r="U572" s="200"/>
      <c r="V572" s="201"/>
      <c r="W572" s="202"/>
      <c r="X572" s="202"/>
      <c r="Y572" s="109"/>
      <c r="Z572" s="280"/>
      <c r="AA572" s="106"/>
      <c r="AB572" s="281"/>
      <c r="AC572" s="282"/>
      <c r="AD572" s="273"/>
      <c r="AE572" s="110"/>
      <c r="AF572" s="99"/>
      <c r="AG572" s="110"/>
      <c r="AH572" s="427"/>
      <c r="AI572" s="112"/>
      <c r="AJ572" s="110"/>
      <c r="AK572" s="113"/>
      <c r="AL572" s="114"/>
      <c r="AM572" s="278"/>
      <c r="AN572" s="98"/>
      <c r="AO572" s="98"/>
      <c r="AP572" s="116"/>
      <c r="AQ572" s="117"/>
      <c r="AR572" s="116"/>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c r="BO572" s="98"/>
      <c r="BP572" s="98"/>
    </row>
    <row r="573">
      <c r="A573" s="485" t="b">
        <v>0</v>
      </c>
      <c r="B573" s="128"/>
      <c r="C573" s="129"/>
      <c r="D573" s="130"/>
      <c r="E573" s="131"/>
      <c r="F573" s="132"/>
      <c r="G573" s="132"/>
      <c r="H573" s="132"/>
      <c r="I573" s="132"/>
      <c r="J573" s="132"/>
      <c r="K573" s="130"/>
      <c r="L573" s="130"/>
      <c r="M573" s="130"/>
      <c r="N573" s="519"/>
      <c r="O573" s="369"/>
      <c r="P573" s="370"/>
      <c r="Q573" s="196"/>
      <c r="R573" s="197"/>
      <c r="S573" s="198"/>
      <c r="T573" s="199"/>
      <c r="U573" s="200"/>
      <c r="V573" s="201"/>
      <c r="W573" s="202"/>
      <c r="X573" s="202"/>
      <c r="Y573" s="143"/>
      <c r="Z573" s="367"/>
      <c r="AA573" s="140"/>
      <c r="AB573" s="420"/>
      <c r="AC573" s="421"/>
      <c r="AD573" s="206"/>
      <c r="AE573" s="144"/>
      <c r="AF573" s="133"/>
      <c r="AG573" s="144"/>
      <c r="AH573" s="430"/>
      <c r="AI573" s="146"/>
      <c r="AJ573" s="144"/>
      <c r="AK573" s="147"/>
      <c r="AL573" s="114"/>
      <c r="AM573" s="211"/>
      <c r="AN573" s="132"/>
      <c r="AO573" s="132"/>
      <c r="AP573" s="149"/>
      <c r="AQ573" s="150"/>
      <c r="AR573" s="149"/>
      <c r="AS573" s="132"/>
      <c r="AT573" s="132"/>
      <c r="AU573" s="132"/>
      <c r="AV573" s="132"/>
      <c r="AW573" s="132"/>
      <c r="AX573" s="132"/>
      <c r="AY573" s="132"/>
      <c r="AZ573" s="132"/>
      <c r="BA573" s="132"/>
      <c r="BB573" s="132"/>
      <c r="BC573" s="132"/>
      <c r="BD573" s="132"/>
      <c r="BE573" s="132"/>
      <c r="BF573" s="132"/>
      <c r="BG573" s="132"/>
      <c r="BH573" s="132"/>
      <c r="BI573" s="132"/>
      <c r="BJ573" s="132"/>
      <c r="BK573" s="132"/>
      <c r="BL573" s="132"/>
      <c r="BM573" s="132"/>
      <c r="BN573" s="132"/>
      <c r="BO573" s="132"/>
      <c r="BP573" s="132"/>
    </row>
    <row r="574">
      <c r="A574" s="484" t="b">
        <v>0</v>
      </c>
      <c r="B574" s="94"/>
      <c r="C574" s="95"/>
      <c r="D574" s="96"/>
      <c r="E574" s="97"/>
      <c r="F574" s="98"/>
      <c r="G574" s="98"/>
      <c r="H574" s="98"/>
      <c r="I574" s="98"/>
      <c r="J574" s="98"/>
      <c r="K574" s="96"/>
      <c r="L574" s="96"/>
      <c r="M574" s="96"/>
      <c r="N574" s="518"/>
      <c r="O574" s="369"/>
      <c r="P574" s="370"/>
      <c r="Q574" s="196"/>
      <c r="R574" s="197"/>
      <c r="S574" s="198"/>
      <c r="T574" s="199"/>
      <c r="U574" s="200"/>
      <c r="V574" s="201"/>
      <c r="W574" s="202"/>
      <c r="X574" s="202"/>
      <c r="Y574" s="109"/>
      <c r="Z574" s="280"/>
      <c r="AA574" s="106"/>
      <c r="AB574" s="281"/>
      <c r="AC574" s="282"/>
      <c r="AD574" s="273"/>
      <c r="AE574" s="110"/>
      <c r="AF574" s="99"/>
      <c r="AG574" s="110"/>
      <c r="AH574" s="427"/>
      <c r="AI574" s="112"/>
      <c r="AJ574" s="110"/>
      <c r="AK574" s="113"/>
      <c r="AL574" s="114"/>
      <c r="AM574" s="278"/>
      <c r="AN574" s="98"/>
      <c r="AO574" s="98"/>
      <c r="AP574" s="116"/>
      <c r="AQ574" s="117"/>
      <c r="AR574" s="116"/>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row>
    <row r="575">
      <c r="A575" s="485" t="b">
        <v>0</v>
      </c>
      <c r="B575" s="128"/>
      <c r="C575" s="129"/>
      <c r="D575" s="130"/>
      <c r="E575" s="131"/>
      <c r="F575" s="132"/>
      <c r="G575" s="132"/>
      <c r="H575" s="132"/>
      <c r="I575" s="132"/>
      <c r="J575" s="132"/>
      <c r="K575" s="130"/>
      <c r="L575" s="130"/>
      <c r="M575" s="130"/>
      <c r="N575" s="519"/>
      <c r="O575" s="369"/>
      <c r="P575" s="370"/>
      <c r="Q575" s="196"/>
      <c r="R575" s="197"/>
      <c r="S575" s="198"/>
      <c r="T575" s="199"/>
      <c r="U575" s="200"/>
      <c r="V575" s="201"/>
      <c r="W575" s="202"/>
      <c r="X575" s="202"/>
      <c r="Y575" s="143"/>
      <c r="Z575" s="367"/>
      <c r="AA575" s="140"/>
      <c r="AB575" s="420"/>
      <c r="AC575" s="421"/>
      <c r="AD575" s="206"/>
      <c r="AE575" s="144"/>
      <c r="AF575" s="133"/>
      <c r="AG575" s="144"/>
      <c r="AH575" s="430"/>
      <c r="AI575" s="146"/>
      <c r="AJ575" s="144"/>
      <c r="AK575" s="147"/>
      <c r="AL575" s="114"/>
      <c r="AM575" s="211"/>
      <c r="AN575" s="132"/>
      <c r="AO575" s="132"/>
      <c r="AP575" s="149"/>
      <c r="AQ575" s="150"/>
      <c r="AR575" s="149"/>
      <c r="AS575" s="132"/>
      <c r="AT575" s="132"/>
      <c r="AU575" s="132"/>
      <c r="AV575" s="132"/>
      <c r="AW575" s="132"/>
      <c r="AX575" s="132"/>
      <c r="AY575" s="132"/>
      <c r="AZ575" s="132"/>
      <c r="BA575" s="132"/>
      <c r="BB575" s="132"/>
      <c r="BC575" s="132"/>
      <c r="BD575" s="132"/>
      <c r="BE575" s="132"/>
      <c r="BF575" s="132"/>
      <c r="BG575" s="132"/>
      <c r="BH575" s="132"/>
      <c r="BI575" s="132"/>
      <c r="BJ575" s="132"/>
      <c r="BK575" s="132"/>
      <c r="BL575" s="132"/>
      <c r="BM575" s="132"/>
      <c r="BN575" s="132"/>
      <c r="BO575" s="132"/>
      <c r="BP575" s="132"/>
    </row>
    <row r="576">
      <c r="A576" s="484" t="b">
        <v>0</v>
      </c>
      <c r="B576" s="94"/>
      <c r="C576" s="95"/>
      <c r="D576" s="96"/>
      <c r="E576" s="97"/>
      <c r="F576" s="98"/>
      <c r="G576" s="98"/>
      <c r="H576" s="98"/>
      <c r="I576" s="98"/>
      <c r="J576" s="98"/>
      <c r="K576" s="96"/>
      <c r="L576" s="96"/>
      <c r="M576" s="96"/>
      <c r="N576" s="518"/>
      <c r="O576" s="369"/>
      <c r="P576" s="370"/>
      <c r="Q576" s="196"/>
      <c r="R576" s="197"/>
      <c r="S576" s="198"/>
      <c r="T576" s="199"/>
      <c r="U576" s="200"/>
      <c r="V576" s="201"/>
      <c r="W576" s="202"/>
      <c r="X576" s="202"/>
      <c r="Y576" s="109"/>
      <c r="Z576" s="280"/>
      <c r="AA576" s="106"/>
      <c r="AB576" s="281"/>
      <c r="AC576" s="282"/>
      <c r="AD576" s="273"/>
      <c r="AE576" s="110"/>
      <c r="AF576" s="99"/>
      <c r="AG576" s="110"/>
      <c r="AH576" s="427"/>
      <c r="AI576" s="112"/>
      <c r="AJ576" s="110"/>
      <c r="AK576" s="113"/>
      <c r="AL576" s="114"/>
      <c r="AM576" s="278"/>
      <c r="AN576" s="98"/>
      <c r="AO576" s="98"/>
      <c r="AP576" s="116"/>
      <c r="AQ576" s="117"/>
      <c r="AR576" s="116"/>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c r="BO576" s="98"/>
      <c r="BP576" s="98"/>
    </row>
    <row r="577">
      <c r="A577" s="485" t="b">
        <v>0</v>
      </c>
      <c r="B577" s="128"/>
      <c r="C577" s="129"/>
      <c r="D577" s="130"/>
      <c r="E577" s="131"/>
      <c r="F577" s="132"/>
      <c r="G577" s="132"/>
      <c r="H577" s="132"/>
      <c r="I577" s="132"/>
      <c r="J577" s="132"/>
      <c r="K577" s="130"/>
      <c r="L577" s="130"/>
      <c r="M577" s="130"/>
      <c r="N577" s="519"/>
      <c r="O577" s="369"/>
      <c r="P577" s="370"/>
      <c r="Q577" s="196"/>
      <c r="R577" s="197"/>
      <c r="S577" s="198"/>
      <c r="T577" s="199"/>
      <c r="U577" s="200"/>
      <c r="V577" s="201"/>
      <c r="W577" s="202"/>
      <c r="X577" s="202"/>
      <c r="Y577" s="143"/>
      <c r="Z577" s="367"/>
      <c r="AA577" s="140"/>
      <c r="AB577" s="420"/>
      <c r="AC577" s="421"/>
      <c r="AD577" s="206"/>
      <c r="AE577" s="144"/>
      <c r="AF577" s="133"/>
      <c r="AG577" s="144"/>
      <c r="AH577" s="430"/>
      <c r="AI577" s="146"/>
      <c r="AJ577" s="144"/>
      <c r="AK577" s="147"/>
      <c r="AL577" s="114"/>
      <c r="AM577" s="211"/>
      <c r="AN577" s="132"/>
      <c r="AO577" s="132"/>
      <c r="AP577" s="149"/>
      <c r="AQ577" s="150"/>
      <c r="AR577" s="149"/>
      <c r="AS577" s="132"/>
      <c r="AT577" s="132"/>
      <c r="AU577" s="132"/>
      <c r="AV577" s="132"/>
      <c r="AW577" s="132"/>
      <c r="AX577" s="132"/>
      <c r="AY577" s="132"/>
      <c r="AZ577" s="132"/>
      <c r="BA577" s="132"/>
      <c r="BB577" s="132"/>
      <c r="BC577" s="132"/>
      <c r="BD577" s="132"/>
      <c r="BE577" s="132"/>
      <c r="BF577" s="132"/>
      <c r="BG577" s="132"/>
      <c r="BH577" s="132"/>
      <c r="BI577" s="132"/>
      <c r="BJ577" s="132"/>
      <c r="BK577" s="132"/>
      <c r="BL577" s="132"/>
      <c r="BM577" s="132"/>
      <c r="BN577" s="132"/>
      <c r="BO577" s="132"/>
      <c r="BP577" s="132"/>
    </row>
    <row r="578">
      <c r="A578" s="484" t="b">
        <v>0</v>
      </c>
      <c r="B578" s="94"/>
      <c r="C578" s="95"/>
      <c r="D578" s="96"/>
      <c r="E578" s="97"/>
      <c r="F578" s="98"/>
      <c r="G578" s="98"/>
      <c r="H578" s="98"/>
      <c r="I578" s="98"/>
      <c r="J578" s="98"/>
      <c r="K578" s="96"/>
      <c r="L578" s="96"/>
      <c r="M578" s="96"/>
      <c r="N578" s="518"/>
      <c r="O578" s="369"/>
      <c r="P578" s="370"/>
      <c r="Q578" s="196"/>
      <c r="R578" s="197"/>
      <c r="S578" s="198"/>
      <c r="T578" s="199"/>
      <c r="U578" s="200"/>
      <c r="V578" s="201"/>
      <c r="W578" s="202"/>
      <c r="X578" s="202"/>
      <c r="Y578" s="109"/>
      <c r="Z578" s="280"/>
      <c r="AA578" s="106"/>
      <c r="AB578" s="281"/>
      <c r="AC578" s="282"/>
      <c r="AD578" s="273"/>
      <c r="AE578" s="110"/>
      <c r="AF578" s="99"/>
      <c r="AG578" s="110"/>
      <c r="AH578" s="427"/>
      <c r="AI578" s="112"/>
      <c r="AJ578" s="110"/>
      <c r="AK578" s="113"/>
      <c r="AL578" s="114"/>
      <c r="AM578" s="278"/>
      <c r="AN578" s="98"/>
      <c r="AO578" s="98"/>
      <c r="AP578" s="116"/>
      <c r="AQ578" s="117"/>
      <c r="AR578" s="116"/>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row>
    <row r="579">
      <c r="A579" s="485" t="b">
        <v>0</v>
      </c>
      <c r="B579" s="128"/>
      <c r="C579" s="129"/>
      <c r="D579" s="130"/>
      <c r="E579" s="131"/>
      <c r="F579" s="132"/>
      <c r="G579" s="132"/>
      <c r="H579" s="132"/>
      <c r="I579" s="132"/>
      <c r="J579" s="132"/>
      <c r="K579" s="130"/>
      <c r="L579" s="130"/>
      <c r="M579" s="130"/>
      <c r="N579" s="519"/>
      <c r="O579" s="369"/>
      <c r="P579" s="370"/>
      <c r="Q579" s="196"/>
      <c r="R579" s="197"/>
      <c r="S579" s="198"/>
      <c r="T579" s="199"/>
      <c r="U579" s="200"/>
      <c r="V579" s="201"/>
      <c r="W579" s="202"/>
      <c r="X579" s="202"/>
      <c r="Y579" s="143"/>
      <c r="Z579" s="367"/>
      <c r="AA579" s="140"/>
      <c r="AB579" s="420"/>
      <c r="AC579" s="421"/>
      <c r="AD579" s="206"/>
      <c r="AE579" s="144"/>
      <c r="AF579" s="133"/>
      <c r="AG579" s="144"/>
      <c r="AH579" s="430"/>
      <c r="AI579" s="146"/>
      <c r="AJ579" s="144"/>
      <c r="AK579" s="147"/>
      <c r="AL579" s="114"/>
      <c r="AM579" s="211"/>
      <c r="AN579" s="132"/>
      <c r="AO579" s="132"/>
      <c r="AP579" s="149"/>
      <c r="AQ579" s="150"/>
      <c r="AR579" s="149"/>
      <c r="AS579" s="132"/>
      <c r="AT579" s="132"/>
      <c r="AU579" s="132"/>
      <c r="AV579" s="132"/>
      <c r="AW579" s="132"/>
      <c r="AX579" s="132"/>
      <c r="AY579" s="132"/>
      <c r="AZ579" s="132"/>
      <c r="BA579" s="132"/>
      <c r="BB579" s="132"/>
      <c r="BC579" s="132"/>
      <c r="BD579" s="132"/>
      <c r="BE579" s="132"/>
      <c r="BF579" s="132"/>
      <c r="BG579" s="132"/>
      <c r="BH579" s="132"/>
      <c r="BI579" s="132"/>
      <c r="BJ579" s="132"/>
      <c r="BK579" s="132"/>
      <c r="BL579" s="132"/>
      <c r="BM579" s="132"/>
      <c r="BN579" s="132"/>
      <c r="BO579" s="132"/>
      <c r="BP579" s="132"/>
    </row>
    <row r="580">
      <c r="A580" s="484" t="b">
        <v>0</v>
      </c>
      <c r="B580" s="94"/>
      <c r="C580" s="95"/>
      <c r="D580" s="96"/>
      <c r="E580" s="97"/>
      <c r="F580" s="98"/>
      <c r="G580" s="98"/>
      <c r="H580" s="98"/>
      <c r="I580" s="98"/>
      <c r="J580" s="98"/>
      <c r="K580" s="96"/>
      <c r="L580" s="96"/>
      <c r="M580" s="96"/>
      <c r="N580" s="518"/>
      <c r="O580" s="369"/>
      <c r="P580" s="370"/>
      <c r="Q580" s="196"/>
      <c r="R580" s="197"/>
      <c r="S580" s="198"/>
      <c r="T580" s="199"/>
      <c r="U580" s="200"/>
      <c r="V580" s="201"/>
      <c r="W580" s="202"/>
      <c r="X580" s="202"/>
      <c r="Y580" s="109"/>
      <c r="Z580" s="280"/>
      <c r="AA580" s="106"/>
      <c r="AB580" s="281"/>
      <c r="AC580" s="282"/>
      <c r="AD580" s="273"/>
      <c r="AE580" s="110"/>
      <c r="AF580" s="99"/>
      <c r="AG580" s="110"/>
      <c r="AH580" s="427"/>
      <c r="AI580" s="112"/>
      <c r="AJ580" s="110"/>
      <c r="AK580" s="113"/>
      <c r="AL580" s="114"/>
      <c r="AM580" s="278"/>
      <c r="AN580" s="98"/>
      <c r="AO580" s="98"/>
      <c r="AP580" s="116"/>
      <c r="AQ580" s="117"/>
      <c r="AR580" s="116"/>
      <c r="AS580" s="98"/>
      <c r="AT580" s="98"/>
      <c r="AU580" s="98"/>
      <c r="AV580" s="98"/>
      <c r="AW580" s="98"/>
      <c r="AX580" s="98"/>
      <c r="AY580" s="98"/>
      <c r="AZ580" s="98"/>
      <c r="BA580" s="98"/>
      <c r="BB580" s="98"/>
      <c r="BC580" s="98"/>
      <c r="BD580" s="98"/>
      <c r="BE580" s="98"/>
      <c r="BF580" s="98"/>
      <c r="BG580" s="98"/>
      <c r="BH580" s="98"/>
      <c r="BI580" s="98"/>
      <c r="BJ580" s="98"/>
      <c r="BK580" s="98"/>
      <c r="BL580" s="98"/>
      <c r="BM580" s="98"/>
      <c r="BN580" s="98"/>
      <c r="BO580" s="98"/>
      <c r="BP580" s="98"/>
    </row>
    <row r="581">
      <c r="A581" s="485" t="b">
        <v>0</v>
      </c>
      <c r="B581" s="128"/>
      <c r="C581" s="129"/>
      <c r="D581" s="130"/>
      <c r="E581" s="131"/>
      <c r="F581" s="132"/>
      <c r="G581" s="132"/>
      <c r="H581" s="132"/>
      <c r="I581" s="132"/>
      <c r="J581" s="132"/>
      <c r="K581" s="130"/>
      <c r="L581" s="130"/>
      <c r="M581" s="130"/>
      <c r="N581" s="519"/>
      <c r="O581" s="369"/>
      <c r="P581" s="370"/>
      <c r="Q581" s="196"/>
      <c r="R581" s="197"/>
      <c r="S581" s="198"/>
      <c r="T581" s="199"/>
      <c r="U581" s="200"/>
      <c r="V581" s="201"/>
      <c r="W581" s="202"/>
      <c r="X581" s="202"/>
      <c r="Y581" s="143"/>
      <c r="Z581" s="367"/>
      <c r="AA581" s="140"/>
      <c r="AB581" s="420"/>
      <c r="AC581" s="421"/>
      <c r="AD581" s="206"/>
      <c r="AE581" s="144"/>
      <c r="AF581" s="133"/>
      <c r="AG581" s="144"/>
      <c r="AH581" s="430"/>
      <c r="AI581" s="146"/>
      <c r="AJ581" s="144"/>
      <c r="AK581" s="147"/>
      <c r="AL581" s="114"/>
      <c r="AM581" s="211"/>
      <c r="AN581" s="132"/>
      <c r="AO581" s="132"/>
      <c r="AP581" s="149"/>
      <c r="AQ581" s="150"/>
      <c r="AR581" s="149"/>
      <c r="AS581" s="132"/>
      <c r="AT581" s="132"/>
      <c r="AU581" s="132"/>
      <c r="AV581" s="132"/>
      <c r="AW581" s="132"/>
      <c r="AX581" s="132"/>
      <c r="AY581" s="132"/>
      <c r="AZ581" s="132"/>
      <c r="BA581" s="132"/>
      <c r="BB581" s="132"/>
      <c r="BC581" s="132"/>
      <c r="BD581" s="132"/>
      <c r="BE581" s="132"/>
      <c r="BF581" s="132"/>
      <c r="BG581" s="132"/>
      <c r="BH581" s="132"/>
      <c r="BI581" s="132"/>
      <c r="BJ581" s="132"/>
      <c r="BK581" s="132"/>
      <c r="BL581" s="132"/>
      <c r="BM581" s="132"/>
      <c r="BN581" s="132"/>
      <c r="BO581" s="132"/>
      <c r="BP581" s="132"/>
    </row>
    <row r="582">
      <c r="A582" s="484" t="b">
        <v>0</v>
      </c>
      <c r="B582" s="94"/>
      <c r="C582" s="95"/>
      <c r="D582" s="96"/>
      <c r="E582" s="97"/>
      <c r="F582" s="98"/>
      <c r="G582" s="98"/>
      <c r="H582" s="98"/>
      <c r="I582" s="98"/>
      <c r="J582" s="98"/>
      <c r="K582" s="96"/>
      <c r="L582" s="96"/>
      <c r="M582" s="96"/>
      <c r="N582" s="518"/>
      <c r="O582" s="369"/>
      <c r="P582" s="370"/>
      <c r="Q582" s="196"/>
      <c r="R582" s="197"/>
      <c r="S582" s="198"/>
      <c r="T582" s="199"/>
      <c r="U582" s="200"/>
      <c r="V582" s="201"/>
      <c r="W582" s="202"/>
      <c r="X582" s="202"/>
      <c r="Y582" s="109"/>
      <c r="Z582" s="280"/>
      <c r="AA582" s="106"/>
      <c r="AB582" s="281"/>
      <c r="AC582" s="282"/>
      <c r="AD582" s="273"/>
      <c r="AE582" s="110"/>
      <c r="AF582" s="99"/>
      <c r="AG582" s="110"/>
      <c r="AH582" s="427"/>
      <c r="AI582" s="112"/>
      <c r="AJ582" s="110"/>
      <c r="AK582" s="113"/>
      <c r="AL582" s="114"/>
      <c r="AM582" s="278"/>
      <c r="AN582" s="98"/>
      <c r="AO582" s="98"/>
      <c r="AP582" s="116"/>
      <c r="AQ582" s="117"/>
      <c r="AR582" s="116"/>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c r="BO582" s="98"/>
      <c r="BP582" s="98"/>
    </row>
    <row r="583">
      <c r="A583" s="485" t="b">
        <v>0</v>
      </c>
      <c r="B583" s="128"/>
      <c r="C583" s="129"/>
      <c r="D583" s="130"/>
      <c r="E583" s="131"/>
      <c r="F583" s="132"/>
      <c r="G583" s="132"/>
      <c r="H583" s="132"/>
      <c r="I583" s="132"/>
      <c r="J583" s="132"/>
      <c r="K583" s="130"/>
      <c r="L583" s="130"/>
      <c r="M583" s="130"/>
      <c r="N583" s="519"/>
      <c r="O583" s="369"/>
      <c r="P583" s="370"/>
      <c r="Q583" s="196"/>
      <c r="R583" s="197"/>
      <c r="S583" s="198"/>
      <c r="T583" s="199"/>
      <c r="U583" s="200"/>
      <c r="V583" s="201"/>
      <c r="W583" s="202"/>
      <c r="X583" s="202"/>
      <c r="Y583" s="143"/>
      <c r="Z583" s="367"/>
      <c r="AA583" s="140"/>
      <c r="AB583" s="420"/>
      <c r="AC583" s="421"/>
      <c r="AD583" s="206"/>
      <c r="AE583" s="144"/>
      <c r="AF583" s="133"/>
      <c r="AG583" s="144"/>
      <c r="AH583" s="430"/>
      <c r="AI583" s="146"/>
      <c r="AJ583" s="144"/>
      <c r="AK583" s="147"/>
      <c r="AL583" s="114"/>
      <c r="AM583" s="211"/>
      <c r="AN583" s="132"/>
      <c r="AO583" s="132"/>
      <c r="AP583" s="149"/>
      <c r="AQ583" s="150"/>
      <c r="AR583" s="149"/>
      <c r="AS583" s="132"/>
      <c r="AT583" s="132"/>
      <c r="AU583" s="132"/>
      <c r="AV583" s="132"/>
      <c r="AW583" s="132"/>
      <c r="AX583" s="132"/>
      <c r="AY583" s="132"/>
      <c r="AZ583" s="132"/>
      <c r="BA583" s="132"/>
      <c r="BB583" s="132"/>
      <c r="BC583" s="132"/>
      <c r="BD583" s="132"/>
      <c r="BE583" s="132"/>
      <c r="BF583" s="132"/>
      <c r="BG583" s="132"/>
      <c r="BH583" s="132"/>
      <c r="BI583" s="132"/>
      <c r="BJ583" s="132"/>
      <c r="BK583" s="132"/>
      <c r="BL583" s="132"/>
      <c r="BM583" s="132"/>
      <c r="BN583" s="132"/>
      <c r="BO583" s="132"/>
      <c r="BP583" s="132"/>
    </row>
    <row r="584">
      <c r="A584" s="484" t="b">
        <v>0</v>
      </c>
      <c r="B584" s="94"/>
      <c r="C584" s="95"/>
      <c r="D584" s="96"/>
      <c r="E584" s="97"/>
      <c r="F584" s="98"/>
      <c r="G584" s="98"/>
      <c r="H584" s="98"/>
      <c r="I584" s="98"/>
      <c r="J584" s="98"/>
      <c r="K584" s="96"/>
      <c r="L584" s="96"/>
      <c r="M584" s="96"/>
      <c r="N584" s="518"/>
      <c r="O584" s="369"/>
      <c r="P584" s="370"/>
      <c r="Q584" s="196"/>
      <c r="R584" s="197"/>
      <c r="S584" s="198"/>
      <c r="T584" s="199"/>
      <c r="U584" s="200"/>
      <c r="V584" s="201"/>
      <c r="W584" s="202"/>
      <c r="X584" s="202"/>
      <c r="Y584" s="109"/>
      <c r="Z584" s="280"/>
      <c r="AA584" s="106"/>
      <c r="AB584" s="281"/>
      <c r="AC584" s="282"/>
      <c r="AD584" s="273"/>
      <c r="AE584" s="110"/>
      <c r="AF584" s="99"/>
      <c r="AG584" s="110"/>
      <c r="AH584" s="427"/>
      <c r="AI584" s="112"/>
      <c r="AJ584" s="110"/>
      <c r="AK584" s="113"/>
      <c r="AL584" s="114"/>
      <c r="AM584" s="278"/>
      <c r="AN584" s="98"/>
      <c r="AO584" s="98"/>
      <c r="AP584" s="116"/>
      <c r="AQ584" s="117"/>
      <c r="AR584" s="116"/>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row>
    <row r="585">
      <c r="A585" s="485" t="b">
        <v>0</v>
      </c>
      <c r="B585" s="128"/>
      <c r="C585" s="129"/>
      <c r="D585" s="130"/>
      <c r="E585" s="131"/>
      <c r="F585" s="132"/>
      <c r="G585" s="132"/>
      <c r="H585" s="132"/>
      <c r="I585" s="132"/>
      <c r="J585" s="132"/>
      <c r="K585" s="130"/>
      <c r="L585" s="130"/>
      <c r="M585" s="130"/>
      <c r="N585" s="519"/>
      <c r="O585" s="369"/>
      <c r="P585" s="370"/>
      <c r="Q585" s="196"/>
      <c r="R585" s="197"/>
      <c r="S585" s="198"/>
      <c r="T585" s="199"/>
      <c r="U585" s="200"/>
      <c r="V585" s="201"/>
      <c r="W585" s="202"/>
      <c r="X585" s="202"/>
      <c r="Y585" s="143"/>
      <c r="Z585" s="367"/>
      <c r="AA585" s="140"/>
      <c r="AB585" s="420"/>
      <c r="AC585" s="421"/>
      <c r="AD585" s="206"/>
      <c r="AE585" s="144"/>
      <c r="AF585" s="133"/>
      <c r="AG585" s="144"/>
      <c r="AH585" s="430"/>
      <c r="AI585" s="146"/>
      <c r="AJ585" s="144"/>
      <c r="AK585" s="147"/>
      <c r="AL585" s="114"/>
      <c r="AM585" s="211"/>
      <c r="AN585" s="132"/>
      <c r="AO585" s="132"/>
      <c r="AP585" s="149"/>
      <c r="AQ585" s="150"/>
      <c r="AR585" s="149"/>
      <c r="AS585" s="132"/>
      <c r="AT585" s="132"/>
      <c r="AU585" s="132"/>
      <c r="AV585" s="132"/>
      <c r="AW585" s="132"/>
      <c r="AX585" s="132"/>
      <c r="AY585" s="132"/>
      <c r="AZ585" s="132"/>
      <c r="BA585" s="132"/>
      <c r="BB585" s="132"/>
      <c r="BC585" s="132"/>
      <c r="BD585" s="132"/>
      <c r="BE585" s="132"/>
      <c r="BF585" s="132"/>
      <c r="BG585" s="132"/>
      <c r="BH585" s="132"/>
      <c r="BI585" s="132"/>
      <c r="BJ585" s="132"/>
      <c r="BK585" s="132"/>
      <c r="BL585" s="132"/>
      <c r="BM585" s="132"/>
      <c r="BN585" s="132"/>
      <c r="BO585" s="132"/>
      <c r="BP585" s="132"/>
    </row>
    <row r="586">
      <c r="A586" s="484" t="b">
        <v>0</v>
      </c>
      <c r="B586" s="94"/>
      <c r="C586" s="95"/>
      <c r="D586" s="96"/>
      <c r="E586" s="97"/>
      <c r="F586" s="98"/>
      <c r="G586" s="98"/>
      <c r="H586" s="98"/>
      <c r="I586" s="98"/>
      <c r="J586" s="98"/>
      <c r="K586" s="96"/>
      <c r="L586" s="96"/>
      <c r="M586" s="96"/>
      <c r="N586" s="518"/>
      <c r="O586" s="369"/>
      <c r="P586" s="370"/>
      <c r="Q586" s="196"/>
      <c r="R586" s="197"/>
      <c r="S586" s="198"/>
      <c r="T586" s="199"/>
      <c r="U586" s="200"/>
      <c r="V586" s="201"/>
      <c r="W586" s="202"/>
      <c r="X586" s="202"/>
      <c r="Y586" s="109"/>
      <c r="Z586" s="280"/>
      <c r="AA586" s="106"/>
      <c r="AB586" s="281"/>
      <c r="AC586" s="282"/>
      <c r="AD586" s="273"/>
      <c r="AE586" s="110"/>
      <c r="AF586" s="99"/>
      <c r="AG586" s="110"/>
      <c r="AH586" s="427"/>
      <c r="AI586" s="112"/>
      <c r="AJ586" s="110"/>
      <c r="AK586" s="113"/>
      <c r="AL586" s="114"/>
      <c r="AM586" s="278"/>
      <c r="AN586" s="98"/>
      <c r="AO586" s="98"/>
      <c r="AP586" s="116"/>
      <c r="AQ586" s="117"/>
      <c r="AR586" s="116"/>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c r="BO586" s="98"/>
      <c r="BP586" s="98"/>
    </row>
    <row r="587">
      <c r="A587" s="485" t="b">
        <v>0</v>
      </c>
      <c r="B587" s="128"/>
      <c r="C587" s="129"/>
      <c r="D587" s="130"/>
      <c r="E587" s="131"/>
      <c r="F587" s="132"/>
      <c r="G587" s="132"/>
      <c r="H587" s="132"/>
      <c r="I587" s="132"/>
      <c r="J587" s="132"/>
      <c r="K587" s="130"/>
      <c r="L587" s="130"/>
      <c r="M587" s="130"/>
      <c r="N587" s="519"/>
      <c r="O587" s="369"/>
      <c r="P587" s="370"/>
      <c r="Q587" s="196"/>
      <c r="R587" s="197"/>
      <c r="S587" s="198"/>
      <c r="T587" s="199"/>
      <c r="U587" s="200"/>
      <c r="V587" s="201"/>
      <c r="W587" s="202"/>
      <c r="X587" s="202"/>
      <c r="Y587" s="143"/>
      <c r="Z587" s="367"/>
      <c r="AA587" s="140"/>
      <c r="AB587" s="420"/>
      <c r="AC587" s="421"/>
      <c r="AD587" s="206"/>
      <c r="AE587" s="144"/>
      <c r="AF587" s="133"/>
      <c r="AG587" s="144"/>
      <c r="AH587" s="430"/>
      <c r="AI587" s="146"/>
      <c r="AJ587" s="144"/>
      <c r="AK587" s="147"/>
      <c r="AL587" s="114"/>
      <c r="AM587" s="211"/>
      <c r="AN587" s="132"/>
      <c r="AO587" s="132"/>
      <c r="AP587" s="149"/>
      <c r="AQ587" s="150"/>
      <c r="AR587" s="149"/>
      <c r="AS587" s="132"/>
      <c r="AT587" s="132"/>
      <c r="AU587" s="132"/>
      <c r="AV587" s="132"/>
      <c r="AW587" s="132"/>
      <c r="AX587" s="132"/>
      <c r="AY587" s="132"/>
      <c r="AZ587" s="132"/>
      <c r="BA587" s="132"/>
      <c r="BB587" s="132"/>
      <c r="BC587" s="132"/>
      <c r="BD587" s="132"/>
      <c r="BE587" s="132"/>
      <c r="BF587" s="132"/>
      <c r="BG587" s="132"/>
      <c r="BH587" s="132"/>
      <c r="BI587" s="132"/>
      <c r="BJ587" s="132"/>
      <c r="BK587" s="132"/>
      <c r="BL587" s="132"/>
      <c r="BM587" s="132"/>
      <c r="BN587" s="132"/>
      <c r="BO587" s="132"/>
      <c r="BP587" s="132"/>
    </row>
    <row r="588">
      <c r="A588" s="484" t="b">
        <v>0</v>
      </c>
      <c r="B588" s="94"/>
      <c r="C588" s="95"/>
      <c r="D588" s="96"/>
      <c r="E588" s="97"/>
      <c r="F588" s="98"/>
      <c r="G588" s="98"/>
      <c r="H588" s="98"/>
      <c r="I588" s="98"/>
      <c r="J588" s="98"/>
      <c r="K588" s="96"/>
      <c r="L588" s="96"/>
      <c r="M588" s="96"/>
      <c r="N588" s="518"/>
      <c r="O588" s="369"/>
      <c r="P588" s="370"/>
      <c r="Q588" s="196"/>
      <c r="R588" s="197"/>
      <c r="S588" s="198"/>
      <c r="T588" s="199"/>
      <c r="U588" s="200"/>
      <c r="V588" s="201"/>
      <c r="W588" s="202"/>
      <c r="X588" s="202"/>
      <c r="Y588" s="109"/>
      <c r="Z588" s="280"/>
      <c r="AA588" s="106"/>
      <c r="AB588" s="281"/>
      <c r="AC588" s="282"/>
      <c r="AD588" s="273"/>
      <c r="AE588" s="110"/>
      <c r="AF588" s="99"/>
      <c r="AG588" s="110"/>
      <c r="AH588" s="427"/>
      <c r="AI588" s="112"/>
      <c r="AJ588" s="110"/>
      <c r="AK588" s="113"/>
      <c r="AL588" s="114"/>
      <c r="AM588" s="278"/>
      <c r="AN588" s="98"/>
      <c r="AO588" s="98"/>
      <c r="AP588" s="116"/>
      <c r="AQ588" s="117"/>
      <c r="AR588" s="116"/>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c r="BO588" s="98"/>
      <c r="BP588" s="98"/>
    </row>
    <row r="589">
      <c r="A589" s="485" t="b">
        <v>0</v>
      </c>
      <c r="B589" s="128"/>
      <c r="C589" s="129"/>
      <c r="D589" s="130"/>
      <c r="E589" s="131"/>
      <c r="F589" s="132"/>
      <c r="G589" s="132"/>
      <c r="H589" s="132"/>
      <c r="I589" s="132"/>
      <c r="J589" s="132"/>
      <c r="K589" s="130"/>
      <c r="L589" s="130"/>
      <c r="M589" s="130"/>
      <c r="N589" s="519"/>
      <c r="O589" s="369"/>
      <c r="P589" s="370"/>
      <c r="Q589" s="196"/>
      <c r="R589" s="197"/>
      <c r="S589" s="198"/>
      <c r="T589" s="199"/>
      <c r="U589" s="200"/>
      <c r="V589" s="201"/>
      <c r="W589" s="202"/>
      <c r="X589" s="202"/>
      <c r="Y589" s="143"/>
      <c r="Z589" s="367"/>
      <c r="AA589" s="140"/>
      <c r="AB589" s="420"/>
      <c r="AC589" s="421"/>
      <c r="AD589" s="206"/>
      <c r="AE589" s="144"/>
      <c r="AF589" s="133"/>
      <c r="AG589" s="144"/>
      <c r="AH589" s="430"/>
      <c r="AI589" s="146"/>
      <c r="AJ589" s="144"/>
      <c r="AK589" s="147"/>
      <c r="AL589" s="114"/>
      <c r="AM589" s="211"/>
      <c r="AN589" s="132"/>
      <c r="AO589" s="132"/>
      <c r="AP589" s="149"/>
      <c r="AQ589" s="150"/>
      <c r="AR589" s="149"/>
      <c r="AS589" s="132"/>
      <c r="AT589" s="132"/>
      <c r="AU589" s="132"/>
      <c r="AV589" s="132"/>
      <c r="AW589" s="132"/>
      <c r="AX589" s="132"/>
      <c r="AY589" s="132"/>
      <c r="AZ589" s="132"/>
      <c r="BA589" s="132"/>
      <c r="BB589" s="132"/>
      <c r="BC589" s="132"/>
      <c r="BD589" s="132"/>
      <c r="BE589" s="132"/>
      <c r="BF589" s="132"/>
      <c r="BG589" s="132"/>
      <c r="BH589" s="132"/>
      <c r="BI589" s="132"/>
      <c r="BJ589" s="132"/>
      <c r="BK589" s="132"/>
      <c r="BL589" s="132"/>
      <c r="BM589" s="132"/>
      <c r="BN589" s="132"/>
      <c r="BO589" s="132"/>
      <c r="BP589" s="132"/>
    </row>
    <row r="590">
      <c r="A590" s="484" t="b">
        <v>0</v>
      </c>
      <c r="B590" s="94"/>
      <c r="C590" s="95"/>
      <c r="D590" s="96"/>
      <c r="E590" s="97"/>
      <c r="F590" s="98"/>
      <c r="G590" s="98"/>
      <c r="H590" s="98"/>
      <c r="I590" s="98"/>
      <c r="J590" s="98"/>
      <c r="K590" s="96"/>
      <c r="L590" s="96"/>
      <c r="M590" s="96"/>
      <c r="N590" s="518"/>
      <c r="O590" s="369"/>
      <c r="P590" s="370"/>
      <c r="Q590" s="196"/>
      <c r="R590" s="197"/>
      <c r="S590" s="198"/>
      <c r="T590" s="199"/>
      <c r="U590" s="200"/>
      <c r="V590" s="201"/>
      <c r="W590" s="202"/>
      <c r="X590" s="202"/>
      <c r="Y590" s="109"/>
      <c r="Z590" s="280"/>
      <c r="AA590" s="106"/>
      <c r="AB590" s="281"/>
      <c r="AC590" s="282"/>
      <c r="AD590" s="273"/>
      <c r="AE590" s="110"/>
      <c r="AF590" s="99"/>
      <c r="AG590" s="110"/>
      <c r="AH590" s="427"/>
      <c r="AI590" s="112"/>
      <c r="AJ590" s="110"/>
      <c r="AK590" s="113"/>
      <c r="AL590" s="114"/>
      <c r="AM590" s="278"/>
      <c r="AN590" s="98"/>
      <c r="AO590" s="98"/>
      <c r="AP590" s="116"/>
      <c r="AQ590" s="117"/>
      <c r="AR590" s="116"/>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row>
    <row r="591">
      <c r="A591" s="485" t="b">
        <v>0</v>
      </c>
      <c r="B591" s="128"/>
      <c r="C591" s="129"/>
      <c r="D591" s="130"/>
      <c r="E591" s="131"/>
      <c r="F591" s="132"/>
      <c r="G591" s="132"/>
      <c r="H591" s="132"/>
      <c r="I591" s="132"/>
      <c r="J591" s="132"/>
      <c r="K591" s="130"/>
      <c r="L591" s="130"/>
      <c r="M591" s="130"/>
      <c r="N591" s="519"/>
      <c r="O591" s="369"/>
      <c r="P591" s="370"/>
      <c r="Q591" s="196"/>
      <c r="R591" s="197"/>
      <c r="S591" s="198"/>
      <c r="T591" s="199"/>
      <c r="U591" s="200"/>
      <c r="V591" s="201"/>
      <c r="W591" s="202"/>
      <c r="X591" s="202"/>
      <c r="Y591" s="143"/>
      <c r="Z591" s="367"/>
      <c r="AA591" s="140"/>
      <c r="AB591" s="420"/>
      <c r="AC591" s="421"/>
      <c r="AD591" s="206"/>
      <c r="AE591" s="144"/>
      <c r="AF591" s="133"/>
      <c r="AG591" s="144"/>
      <c r="AH591" s="430"/>
      <c r="AI591" s="146"/>
      <c r="AJ591" s="144"/>
      <c r="AK591" s="147"/>
      <c r="AL591" s="114"/>
      <c r="AM591" s="211"/>
      <c r="AN591" s="132"/>
      <c r="AO591" s="132"/>
      <c r="AP591" s="149"/>
      <c r="AQ591" s="150"/>
      <c r="AR591" s="149"/>
      <c r="AS591" s="132"/>
      <c r="AT591" s="132"/>
      <c r="AU591" s="132"/>
      <c r="AV591" s="132"/>
      <c r="AW591" s="132"/>
      <c r="AX591" s="132"/>
      <c r="AY591" s="132"/>
      <c r="AZ591" s="132"/>
      <c r="BA591" s="132"/>
      <c r="BB591" s="132"/>
      <c r="BC591" s="132"/>
      <c r="BD591" s="132"/>
      <c r="BE591" s="132"/>
      <c r="BF591" s="132"/>
      <c r="BG591" s="132"/>
      <c r="BH591" s="132"/>
      <c r="BI591" s="132"/>
      <c r="BJ591" s="132"/>
      <c r="BK591" s="132"/>
      <c r="BL591" s="132"/>
      <c r="BM591" s="132"/>
      <c r="BN591" s="132"/>
      <c r="BO591" s="132"/>
      <c r="BP591" s="132"/>
    </row>
    <row r="592">
      <c r="A592" s="484" t="b">
        <v>0</v>
      </c>
      <c r="B592" s="94"/>
      <c r="C592" s="95"/>
      <c r="D592" s="96"/>
      <c r="E592" s="97"/>
      <c r="F592" s="98"/>
      <c r="G592" s="98"/>
      <c r="H592" s="98"/>
      <c r="I592" s="98"/>
      <c r="J592" s="98"/>
      <c r="K592" s="96"/>
      <c r="L592" s="96"/>
      <c r="M592" s="96"/>
      <c r="N592" s="518"/>
      <c r="O592" s="369"/>
      <c r="P592" s="370"/>
      <c r="Q592" s="196"/>
      <c r="R592" s="197"/>
      <c r="S592" s="198"/>
      <c r="T592" s="199"/>
      <c r="U592" s="200"/>
      <c r="V592" s="201"/>
      <c r="W592" s="202"/>
      <c r="X592" s="202"/>
      <c r="Y592" s="109"/>
      <c r="Z592" s="280"/>
      <c r="AA592" s="106"/>
      <c r="AB592" s="281"/>
      <c r="AC592" s="282"/>
      <c r="AD592" s="273"/>
      <c r="AE592" s="110"/>
      <c r="AF592" s="99"/>
      <c r="AG592" s="110"/>
      <c r="AH592" s="427"/>
      <c r="AI592" s="112"/>
      <c r="AJ592" s="110"/>
      <c r="AK592" s="113"/>
      <c r="AL592" s="114"/>
      <c r="AM592" s="278"/>
      <c r="AN592" s="98"/>
      <c r="AO592" s="98"/>
      <c r="AP592" s="116"/>
      <c r="AQ592" s="117"/>
      <c r="AR592" s="116"/>
      <c r="AS592" s="98"/>
      <c r="AT592" s="98"/>
      <c r="AU592" s="98"/>
      <c r="AV592" s="98"/>
      <c r="AW592" s="98"/>
      <c r="AX592" s="98"/>
      <c r="AY592" s="98"/>
      <c r="AZ592" s="98"/>
      <c r="BA592" s="98"/>
      <c r="BB592" s="98"/>
      <c r="BC592" s="98"/>
      <c r="BD592" s="98"/>
      <c r="BE592" s="98"/>
      <c r="BF592" s="98"/>
      <c r="BG592" s="98"/>
      <c r="BH592" s="98"/>
      <c r="BI592" s="98"/>
      <c r="BJ592" s="98"/>
      <c r="BK592" s="98"/>
      <c r="BL592" s="98"/>
      <c r="BM592" s="98"/>
      <c r="BN592" s="98"/>
      <c r="BO592" s="98"/>
      <c r="BP592" s="98"/>
    </row>
    <row r="593">
      <c r="A593" s="485" t="b">
        <v>0</v>
      </c>
      <c r="B593" s="128"/>
      <c r="C593" s="129"/>
      <c r="D593" s="130"/>
      <c r="E593" s="131"/>
      <c r="F593" s="132"/>
      <c r="G593" s="132"/>
      <c r="H593" s="132"/>
      <c r="I593" s="132"/>
      <c r="J593" s="132"/>
      <c r="K593" s="130"/>
      <c r="L593" s="130"/>
      <c r="M593" s="130"/>
      <c r="N593" s="519"/>
      <c r="O593" s="369"/>
      <c r="P593" s="370"/>
      <c r="Q593" s="196"/>
      <c r="R593" s="197"/>
      <c r="S593" s="198"/>
      <c r="T593" s="199"/>
      <c r="U593" s="200"/>
      <c r="V593" s="201"/>
      <c r="W593" s="202"/>
      <c r="X593" s="202"/>
      <c r="Y593" s="143"/>
      <c r="Z593" s="367"/>
      <c r="AA593" s="140"/>
      <c r="AB593" s="420"/>
      <c r="AC593" s="421"/>
      <c r="AD593" s="206"/>
      <c r="AE593" s="144"/>
      <c r="AF593" s="133"/>
      <c r="AG593" s="144"/>
      <c r="AH593" s="430"/>
      <c r="AI593" s="146"/>
      <c r="AJ593" s="144"/>
      <c r="AK593" s="147"/>
      <c r="AL593" s="114"/>
      <c r="AM593" s="211"/>
      <c r="AN593" s="132"/>
      <c r="AO593" s="132"/>
      <c r="AP593" s="149"/>
      <c r="AQ593" s="150"/>
      <c r="AR593" s="149"/>
      <c r="AS593" s="132"/>
      <c r="AT593" s="132"/>
      <c r="AU593" s="132"/>
      <c r="AV593" s="132"/>
      <c r="AW593" s="132"/>
      <c r="AX593" s="132"/>
      <c r="AY593" s="132"/>
      <c r="AZ593" s="132"/>
      <c r="BA593" s="132"/>
      <c r="BB593" s="132"/>
      <c r="BC593" s="132"/>
      <c r="BD593" s="132"/>
      <c r="BE593" s="132"/>
      <c r="BF593" s="132"/>
      <c r="BG593" s="132"/>
      <c r="BH593" s="132"/>
      <c r="BI593" s="132"/>
      <c r="BJ593" s="132"/>
      <c r="BK593" s="132"/>
      <c r="BL593" s="132"/>
      <c r="BM593" s="132"/>
      <c r="BN593" s="132"/>
      <c r="BO593" s="132"/>
      <c r="BP593" s="132"/>
    </row>
    <row r="594">
      <c r="A594" s="484" t="b">
        <v>0</v>
      </c>
      <c r="B594" s="94"/>
      <c r="C594" s="95"/>
      <c r="D594" s="96"/>
      <c r="E594" s="97"/>
      <c r="F594" s="98"/>
      <c r="G594" s="98"/>
      <c r="H594" s="98"/>
      <c r="I594" s="98"/>
      <c r="J594" s="98"/>
      <c r="K594" s="96"/>
      <c r="L594" s="96"/>
      <c r="M594" s="96"/>
      <c r="N594" s="518"/>
      <c r="O594" s="369"/>
      <c r="P594" s="370"/>
      <c r="Q594" s="196"/>
      <c r="R594" s="197"/>
      <c r="S594" s="198"/>
      <c r="T594" s="199"/>
      <c r="U594" s="200"/>
      <c r="V594" s="201"/>
      <c r="W594" s="202"/>
      <c r="X594" s="202"/>
      <c r="Y594" s="109"/>
      <c r="Z594" s="280"/>
      <c r="AA594" s="106"/>
      <c r="AB594" s="281"/>
      <c r="AC594" s="282"/>
      <c r="AD594" s="273"/>
      <c r="AE594" s="110"/>
      <c r="AF594" s="99"/>
      <c r="AG594" s="110"/>
      <c r="AH594" s="427"/>
      <c r="AI594" s="112"/>
      <c r="AJ594" s="110"/>
      <c r="AK594" s="113"/>
      <c r="AL594" s="114"/>
      <c r="AM594" s="278"/>
      <c r="AN594" s="98"/>
      <c r="AO594" s="98"/>
      <c r="AP594" s="116"/>
      <c r="AQ594" s="117"/>
      <c r="AR594" s="116"/>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c r="BO594" s="98"/>
      <c r="BP594" s="98"/>
    </row>
    <row r="595">
      <c r="A595" s="485" t="b">
        <v>0</v>
      </c>
      <c r="B595" s="128"/>
      <c r="C595" s="129"/>
      <c r="D595" s="130"/>
      <c r="E595" s="131"/>
      <c r="F595" s="132"/>
      <c r="G595" s="132"/>
      <c r="H595" s="132"/>
      <c r="I595" s="132"/>
      <c r="J595" s="132"/>
      <c r="K595" s="130"/>
      <c r="L595" s="130"/>
      <c r="M595" s="130"/>
      <c r="N595" s="519"/>
      <c r="O595" s="369"/>
      <c r="P595" s="370"/>
      <c r="Q595" s="196"/>
      <c r="R595" s="197"/>
      <c r="S595" s="198"/>
      <c r="T595" s="199"/>
      <c r="U595" s="200"/>
      <c r="V595" s="201"/>
      <c r="W595" s="202"/>
      <c r="X595" s="202"/>
      <c r="Y595" s="143"/>
      <c r="Z595" s="367"/>
      <c r="AA595" s="140"/>
      <c r="AB595" s="420"/>
      <c r="AC595" s="421"/>
      <c r="AD595" s="206"/>
      <c r="AE595" s="144"/>
      <c r="AF595" s="133"/>
      <c r="AG595" s="144"/>
      <c r="AH595" s="430"/>
      <c r="AI595" s="146"/>
      <c r="AJ595" s="144"/>
      <c r="AK595" s="147"/>
      <c r="AL595" s="114"/>
      <c r="AM595" s="211"/>
      <c r="AN595" s="132"/>
      <c r="AO595" s="132"/>
      <c r="AP595" s="149"/>
      <c r="AQ595" s="150"/>
      <c r="AR595" s="149"/>
      <c r="AS595" s="132"/>
      <c r="AT595" s="132"/>
      <c r="AU595" s="132"/>
      <c r="AV595" s="132"/>
      <c r="AW595" s="132"/>
      <c r="AX595" s="132"/>
      <c r="AY595" s="132"/>
      <c r="AZ595" s="132"/>
      <c r="BA595" s="132"/>
      <c r="BB595" s="132"/>
      <c r="BC595" s="132"/>
      <c r="BD595" s="132"/>
      <c r="BE595" s="132"/>
      <c r="BF595" s="132"/>
      <c r="BG595" s="132"/>
      <c r="BH595" s="132"/>
      <c r="BI595" s="132"/>
      <c r="BJ595" s="132"/>
      <c r="BK595" s="132"/>
      <c r="BL595" s="132"/>
      <c r="BM595" s="132"/>
      <c r="BN595" s="132"/>
      <c r="BO595" s="132"/>
      <c r="BP595" s="132"/>
    </row>
    <row r="596">
      <c r="A596" s="484" t="b">
        <v>0</v>
      </c>
      <c r="B596" s="94"/>
      <c r="C596" s="95"/>
      <c r="D596" s="96"/>
      <c r="E596" s="97"/>
      <c r="F596" s="98"/>
      <c r="G596" s="98"/>
      <c r="H596" s="98"/>
      <c r="I596" s="98"/>
      <c r="J596" s="98"/>
      <c r="K596" s="96"/>
      <c r="L596" s="96"/>
      <c r="M596" s="96"/>
      <c r="N596" s="518"/>
      <c r="O596" s="369"/>
      <c r="P596" s="370"/>
      <c r="Q596" s="196"/>
      <c r="R596" s="197"/>
      <c r="S596" s="198"/>
      <c r="T596" s="199"/>
      <c r="U596" s="200"/>
      <c r="V596" s="201"/>
      <c r="W596" s="202"/>
      <c r="X596" s="202"/>
      <c r="Y596" s="109"/>
      <c r="Z596" s="280"/>
      <c r="AA596" s="106"/>
      <c r="AB596" s="281"/>
      <c r="AC596" s="282"/>
      <c r="AD596" s="273"/>
      <c r="AE596" s="110"/>
      <c r="AF596" s="99"/>
      <c r="AG596" s="110"/>
      <c r="AH596" s="427"/>
      <c r="AI596" s="112"/>
      <c r="AJ596" s="110"/>
      <c r="AK596" s="113"/>
      <c r="AL596" s="114"/>
      <c r="AM596" s="278"/>
      <c r="AN596" s="98"/>
      <c r="AO596" s="98"/>
      <c r="AP596" s="116"/>
      <c r="AQ596" s="117"/>
      <c r="AR596" s="116"/>
      <c r="AS596" s="98"/>
      <c r="AT596" s="98"/>
      <c r="AU596" s="98"/>
      <c r="AV596" s="98"/>
      <c r="AW596" s="98"/>
      <c r="AX596" s="98"/>
      <c r="AY596" s="98"/>
      <c r="AZ596" s="98"/>
      <c r="BA596" s="98"/>
      <c r="BB596" s="98"/>
      <c r="BC596" s="98"/>
      <c r="BD596" s="98"/>
      <c r="BE596" s="98"/>
      <c r="BF596" s="98"/>
      <c r="BG596" s="98"/>
      <c r="BH596" s="98"/>
      <c r="BI596" s="98"/>
      <c r="BJ596" s="98"/>
      <c r="BK596" s="98"/>
      <c r="BL596" s="98"/>
      <c r="BM596" s="98"/>
      <c r="BN596" s="98"/>
      <c r="BO596" s="98"/>
      <c r="BP596" s="98"/>
    </row>
    <row r="597">
      <c r="A597" s="485" t="b">
        <v>0</v>
      </c>
      <c r="B597" s="128"/>
      <c r="C597" s="129"/>
      <c r="D597" s="130"/>
      <c r="E597" s="131"/>
      <c r="F597" s="132"/>
      <c r="G597" s="132"/>
      <c r="H597" s="132"/>
      <c r="I597" s="132"/>
      <c r="J597" s="132"/>
      <c r="K597" s="130"/>
      <c r="L597" s="130"/>
      <c r="M597" s="130"/>
      <c r="N597" s="519"/>
      <c r="O597" s="369"/>
      <c r="P597" s="370"/>
      <c r="Q597" s="196"/>
      <c r="R597" s="197"/>
      <c r="S597" s="198"/>
      <c r="T597" s="199"/>
      <c r="U597" s="200"/>
      <c r="V597" s="201"/>
      <c r="W597" s="202"/>
      <c r="X597" s="202"/>
      <c r="Y597" s="143"/>
      <c r="Z597" s="367"/>
      <c r="AA597" s="140"/>
      <c r="AB597" s="420"/>
      <c r="AC597" s="421"/>
      <c r="AD597" s="206"/>
      <c r="AE597" s="144"/>
      <c r="AF597" s="133"/>
      <c r="AG597" s="144"/>
      <c r="AH597" s="430"/>
      <c r="AI597" s="146"/>
      <c r="AJ597" s="144"/>
      <c r="AK597" s="147"/>
      <c r="AL597" s="114"/>
      <c r="AM597" s="211"/>
      <c r="AN597" s="132"/>
      <c r="AO597" s="132"/>
      <c r="AP597" s="149"/>
      <c r="AQ597" s="150"/>
      <c r="AR597" s="149"/>
      <c r="AS597" s="132"/>
      <c r="AT597" s="132"/>
      <c r="AU597" s="132"/>
      <c r="AV597" s="132"/>
      <c r="AW597" s="132"/>
      <c r="AX597" s="132"/>
      <c r="AY597" s="132"/>
      <c r="AZ597" s="132"/>
      <c r="BA597" s="132"/>
      <c r="BB597" s="132"/>
      <c r="BC597" s="132"/>
      <c r="BD597" s="132"/>
      <c r="BE597" s="132"/>
      <c r="BF597" s="132"/>
      <c r="BG597" s="132"/>
      <c r="BH597" s="132"/>
      <c r="BI597" s="132"/>
      <c r="BJ597" s="132"/>
      <c r="BK597" s="132"/>
      <c r="BL597" s="132"/>
      <c r="BM597" s="132"/>
      <c r="BN597" s="132"/>
      <c r="BO597" s="132"/>
      <c r="BP597" s="132"/>
    </row>
    <row r="598">
      <c r="A598" s="484" t="b">
        <v>0</v>
      </c>
      <c r="B598" s="94"/>
      <c r="C598" s="95"/>
      <c r="D598" s="96"/>
      <c r="E598" s="97"/>
      <c r="F598" s="98"/>
      <c r="G598" s="98"/>
      <c r="H598" s="98"/>
      <c r="I598" s="98"/>
      <c r="J598" s="98"/>
      <c r="K598" s="96"/>
      <c r="L598" s="96"/>
      <c r="M598" s="96"/>
      <c r="N598" s="518"/>
      <c r="O598" s="369"/>
      <c r="P598" s="370"/>
      <c r="Q598" s="196"/>
      <c r="R598" s="197"/>
      <c r="S598" s="198"/>
      <c r="T598" s="199"/>
      <c r="U598" s="200"/>
      <c r="V598" s="201"/>
      <c r="W598" s="202"/>
      <c r="X598" s="202"/>
      <c r="Y598" s="109"/>
      <c r="Z598" s="280"/>
      <c r="AA598" s="106"/>
      <c r="AB598" s="281"/>
      <c r="AC598" s="282"/>
      <c r="AD598" s="273"/>
      <c r="AE598" s="110"/>
      <c r="AF598" s="99"/>
      <c r="AG598" s="110"/>
      <c r="AH598" s="427"/>
      <c r="AI598" s="112"/>
      <c r="AJ598" s="110"/>
      <c r="AK598" s="113"/>
      <c r="AL598" s="114"/>
      <c r="AM598" s="278"/>
      <c r="AN598" s="98"/>
      <c r="AO598" s="98"/>
      <c r="AP598" s="116"/>
      <c r="AQ598" s="117"/>
      <c r="AR598" s="116"/>
      <c r="AS598" s="98"/>
      <c r="AT598" s="98"/>
      <c r="AU598" s="98"/>
      <c r="AV598" s="98"/>
      <c r="AW598" s="98"/>
      <c r="AX598" s="98"/>
      <c r="AY598" s="98"/>
      <c r="AZ598" s="98"/>
      <c r="BA598" s="98"/>
      <c r="BB598" s="98"/>
      <c r="BC598" s="98"/>
      <c r="BD598" s="98"/>
      <c r="BE598" s="98"/>
      <c r="BF598" s="98"/>
      <c r="BG598" s="98"/>
      <c r="BH598" s="98"/>
      <c r="BI598" s="98"/>
      <c r="BJ598" s="98"/>
      <c r="BK598" s="98"/>
      <c r="BL598" s="98"/>
      <c r="BM598" s="98"/>
      <c r="BN598" s="98"/>
      <c r="BO598" s="98"/>
      <c r="BP598" s="98"/>
    </row>
    <row r="599">
      <c r="A599" s="485" t="b">
        <v>0</v>
      </c>
      <c r="B599" s="128"/>
      <c r="C599" s="129"/>
      <c r="D599" s="130"/>
      <c r="E599" s="131"/>
      <c r="F599" s="132"/>
      <c r="G599" s="132"/>
      <c r="H599" s="132"/>
      <c r="I599" s="132"/>
      <c r="J599" s="132"/>
      <c r="K599" s="130"/>
      <c r="L599" s="130"/>
      <c r="M599" s="130"/>
      <c r="N599" s="519"/>
      <c r="O599" s="369"/>
      <c r="P599" s="370"/>
      <c r="Q599" s="196"/>
      <c r="R599" s="197"/>
      <c r="S599" s="198"/>
      <c r="T599" s="199"/>
      <c r="U599" s="200"/>
      <c r="V599" s="201"/>
      <c r="W599" s="202"/>
      <c r="X599" s="202"/>
      <c r="Y599" s="143"/>
      <c r="Z599" s="367"/>
      <c r="AA599" s="140"/>
      <c r="AB599" s="420"/>
      <c r="AC599" s="421"/>
      <c r="AD599" s="206"/>
      <c r="AE599" s="144"/>
      <c r="AF599" s="133"/>
      <c r="AG599" s="144"/>
      <c r="AH599" s="430"/>
      <c r="AI599" s="146"/>
      <c r="AJ599" s="144"/>
      <c r="AK599" s="147"/>
      <c r="AL599" s="114"/>
      <c r="AM599" s="211"/>
      <c r="AN599" s="132"/>
      <c r="AO599" s="132"/>
      <c r="AP599" s="149"/>
      <c r="AQ599" s="150"/>
      <c r="AR599" s="149"/>
      <c r="AS599" s="132"/>
      <c r="AT599" s="132"/>
      <c r="AU599" s="132"/>
      <c r="AV599" s="132"/>
      <c r="AW599" s="132"/>
      <c r="AX599" s="132"/>
      <c r="AY599" s="132"/>
      <c r="AZ599" s="132"/>
      <c r="BA599" s="132"/>
      <c r="BB599" s="132"/>
      <c r="BC599" s="132"/>
      <c r="BD599" s="132"/>
      <c r="BE599" s="132"/>
      <c r="BF599" s="132"/>
      <c r="BG599" s="132"/>
      <c r="BH599" s="132"/>
      <c r="BI599" s="132"/>
      <c r="BJ599" s="132"/>
      <c r="BK599" s="132"/>
      <c r="BL599" s="132"/>
      <c r="BM599" s="132"/>
      <c r="BN599" s="132"/>
      <c r="BO599" s="132"/>
      <c r="BP599" s="132"/>
    </row>
    <row r="600">
      <c r="A600" s="484" t="b">
        <v>0</v>
      </c>
      <c r="B600" s="94"/>
      <c r="C600" s="95"/>
      <c r="D600" s="96"/>
      <c r="E600" s="97"/>
      <c r="F600" s="98"/>
      <c r="G600" s="98"/>
      <c r="H600" s="98"/>
      <c r="I600" s="98"/>
      <c r="J600" s="98"/>
      <c r="K600" s="96"/>
      <c r="L600" s="96"/>
      <c r="M600" s="96"/>
      <c r="N600" s="518"/>
      <c r="O600" s="369"/>
      <c r="P600" s="370"/>
      <c r="Q600" s="196"/>
      <c r="R600" s="197"/>
      <c r="S600" s="198"/>
      <c r="T600" s="199"/>
      <c r="U600" s="200"/>
      <c r="V600" s="201"/>
      <c r="W600" s="202"/>
      <c r="X600" s="202"/>
      <c r="Y600" s="109"/>
      <c r="Z600" s="280"/>
      <c r="AA600" s="106"/>
      <c r="AB600" s="281"/>
      <c r="AC600" s="282"/>
      <c r="AD600" s="273"/>
      <c r="AE600" s="110"/>
      <c r="AF600" s="99"/>
      <c r="AG600" s="110"/>
      <c r="AH600" s="427"/>
      <c r="AI600" s="112"/>
      <c r="AJ600" s="110"/>
      <c r="AK600" s="113"/>
      <c r="AL600" s="114"/>
      <c r="AM600" s="278"/>
      <c r="AN600" s="98"/>
      <c r="AO600" s="98"/>
      <c r="AP600" s="116"/>
      <c r="AQ600" s="117"/>
      <c r="AR600" s="116"/>
      <c r="AS600" s="98"/>
      <c r="AT600" s="98"/>
      <c r="AU600" s="98"/>
      <c r="AV600" s="98"/>
      <c r="AW600" s="98"/>
      <c r="AX600" s="98"/>
      <c r="AY600" s="98"/>
      <c r="AZ600" s="98"/>
      <c r="BA600" s="98"/>
      <c r="BB600" s="98"/>
      <c r="BC600" s="98"/>
      <c r="BD600" s="98"/>
      <c r="BE600" s="98"/>
      <c r="BF600" s="98"/>
      <c r="BG600" s="98"/>
      <c r="BH600" s="98"/>
      <c r="BI600" s="98"/>
      <c r="BJ600" s="98"/>
      <c r="BK600" s="98"/>
      <c r="BL600" s="98"/>
      <c r="BM600" s="98"/>
      <c r="BN600" s="98"/>
      <c r="BO600" s="98"/>
      <c r="BP600" s="98"/>
    </row>
    <row r="601">
      <c r="A601" s="485" t="b">
        <v>0</v>
      </c>
      <c r="B601" s="128"/>
      <c r="C601" s="129"/>
      <c r="D601" s="130"/>
      <c r="E601" s="131"/>
      <c r="F601" s="132"/>
      <c r="G601" s="132"/>
      <c r="H601" s="132"/>
      <c r="I601" s="132"/>
      <c r="J601" s="132"/>
      <c r="K601" s="130"/>
      <c r="L601" s="130"/>
      <c r="M601" s="130"/>
      <c r="N601" s="519"/>
      <c r="O601" s="369"/>
      <c r="P601" s="370"/>
      <c r="Q601" s="196"/>
      <c r="R601" s="197"/>
      <c r="S601" s="198"/>
      <c r="T601" s="199"/>
      <c r="U601" s="200"/>
      <c r="V601" s="201"/>
      <c r="W601" s="202"/>
      <c r="X601" s="202"/>
      <c r="Y601" s="143"/>
      <c r="Z601" s="367"/>
      <c r="AA601" s="140"/>
      <c r="AB601" s="420"/>
      <c r="AC601" s="421"/>
      <c r="AD601" s="206"/>
      <c r="AE601" s="144"/>
      <c r="AF601" s="133"/>
      <c r="AG601" s="144"/>
      <c r="AH601" s="430"/>
      <c r="AI601" s="146"/>
      <c r="AJ601" s="144"/>
      <c r="AK601" s="147"/>
      <c r="AL601" s="114"/>
      <c r="AM601" s="211"/>
      <c r="AN601" s="132"/>
      <c r="AO601" s="132"/>
      <c r="AP601" s="149"/>
      <c r="AQ601" s="150"/>
      <c r="AR601" s="149"/>
      <c r="AS601" s="132"/>
      <c r="AT601" s="132"/>
      <c r="AU601" s="132"/>
      <c r="AV601" s="132"/>
      <c r="AW601" s="132"/>
      <c r="AX601" s="132"/>
      <c r="AY601" s="132"/>
      <c r="AZ601" s="132"/>
      <c r="BA601" s="132"/>
      <c r="BB601" s="132"/>
      <c r="BC601" s="132"/>
      <c r="BD601" s="132"/>
      <c r="BE601" s="132"/>
      <c r="BF601" s="132"/>
      <c r="BG601" s="132"/>
      <c r="BH601" s="132"/>
      <c r="BI601" s="132"/>
      <c r="BJ601" s="132"/>
      <c r="BK601" s="132"/>
      <c r="BL601" s="132"/>
      <c r="BM601" s="132"/>
      <c r="BN601" s="132"/>
      <c r="BO601" s="132"/>
      <c r="BP601" s="132"/>
    </row>
    <row r="602">
      <c r="A602" s="484" t="b">
        <v>0</v>
      </c>
      <c r="B602" s="94"/>
      <c r="C602" s="95"/>
      <c r="D602" s="96"/>
      <c r="E602" s="97"/>
      <c r="F602" s="98"/>
      <c r="G602" s="98"/>
      <c r="H602" s="98"/>
      <c r="I602" s="98"/>
      <c r="J602" s="98"/>
      <c r="K602" s="96"/>
      <c r="L602" s="96"/>
      <c r="M602" s="96"/>
      <c r="N602" s="518"/>
      <c r="O602" s="369"/>
      <c r="P602" s="370"/>
      <c r="Q602" s="196"/>
      <c r="R602" s="197"/>
      <c r="S602" s="198"/>
      <c r="T602" s="199"/>
      <c r="U602" s="200"/>
      <c r="V602" s="201"/>
      <c r="W602" s="202"/>
      <c r="X602" s="202"/>
      <c r="Y602" s="109"/>
      <c r="Z602" s="280"/>
      <c r="AA602" s="106"/>
      <c r="AB602" s="281"/>
      <c r="AC602" s="282"/>
      <c r="AD602" s="273"/>
      <c r="AE602" s="110"/>
      <c r="AF602" s="99"/>
      <c r="AG602" s="110"/>
      <c r="AH602" s="427"/>
      <c r="AI602" s="112"/>
      <c r="AJ602" s="110"/>
      <c r="AK602" s="113"/>
      <c r="AL602" s="114"/>
      <c r="AM602" s="278"/>
      <c r="AN602" s="98"/>
      <c r="AO602" s="98"/>
      <c r="AP602" s="116"/>
      <c r="AQ602" s="117"/>
      <c r="AR602" s="116"/>
      <c r="AS602" s="98"/>
      <c r="AT602" s="98"/>
      <c r="AU602" s="98"/>
      <c r="AV602" s="98"/>
      <c r="AW602" s="98"/>
      <c r="AX602" s="98"/>
      <c r="AY602" s="98"/>
      <c r="AZ602" s="98"/>
      <c r="BA602" s="98"/>
      <c r="BB602" s="98"/>
      <c r="BC602" s="98"/>
      <c r="BD602" s="98"/>
      <c r="BE602" s="98"/>
      <c r="BF602" s="98"/>
      <c r="BG602" s="98"/>
      <c r="BH602" s="98"/>
      <c r="BI602" s="98"/>
      <c r="BJ602" s="98"/>
      <c r="BK602" s="98"/>
      <c r="BL602" s="98"/>
      <c r="BM602" s="98"/>
      <c r="BN602" s="98"/>
      <c r="BO602" s="98"/>
      <c r="BP602" s="98"/>
    </row>
    <row r="603">
      <c r="A603" s="485" t="b">
        <v>0</v>
      </c>
      <c r="B603" s="128"/>
      <c r="C603" s="129"/>
      <c r="D603" s="130"/>
      <c r="E603" s="131"/>
      <c r="F603" s="132"/>
      <c r="G603" s="132"/>
      <c r="H603" s="132"/>
      <c r="I603" s="132"/>
      <c r="J603" s="132"/>
      <c r="K603" s="130"/>
      <c r="L603" s="130"/>
      <c r="M603" s="130"/>
      <c r="N603" s="519"/>
      <c r="O603" s="369"/>
      <c r="P603" s="370"/>
      <c r="Q603" s="196"/>
      <c r="R603" s="197"/>
      <c r="S603" s="198"/>
      <c r="T603" s="199"/>
      <c r="U603" s="200"/>
      <c r="V603" s="201"/>
      <c r="W603" s="202"/>
      <c r="X603" s="202"/>
      <c r="Y603" s="143"/>
      <c r="Z603" s="367"/>
      <c r="AA603" s="140"/>
      <c r="AB603" s="420"/>
      <c r="AC603" s="421"/>
      <c r="AD603" s="206"/>
      <c r="AE603" s="144"/>
      <c r="AF603" s="133"/>
      <c r="AG603" s="144"/>
      <c r="AH603" s="430"/>
      <c r="AI603" s="146"/>
      <c r="AJ603" s="144"/>
      <c r="AK603" s="147"/>
      <c r="AL603" s="114"/>
      <c r="AM603" s="211"/>
      <c r="AN603" s="132"/>
      <c r="AO603" s="132"/>
      <c r="AP603" s="149"/>
      <c r="AQ603" s="150"/>
      <c r="AR603" s="149"/>
      <c r="AS603" s="132"/>
      <c r="AT603" s="132"/>
      <c r="AU603" s="132"/>
      <c r="AV603" s="132"/>
      <c r="AW603" s="132"/>
      <c r="AX603" s="132"/>
      <c r="AY603" s="132"/>
      <c r="AZ603" s="132"/>
      <c r="BA603" s="132"/>
      <c r="BB603" s="132"/>
      <c r="BC603" s="132"/>
      <c r="BD603" s="132"/>
      <c r="BE603" s="132"/>
      <c r="BF603" s="132"/>
      <c r="BG603" s="132"/>
      <c r="BH603" s="132"/>
      <c r="BI603" s="132"/>
      <c r="BJ603" s="132"/>
      <c r="BK603" s="132"/>
      <c r="BL603" s="132"/>
      <c r="BM603" s="132"/>
      <c r="BN603" s="132"/>
      <c r="BO603" s="132"/>
      <c r="BP603" s="132"/>
    </row>
    <row r="604">
      <c r="A604" s="484" t="b">
        <v>0</v>
      </c>
      <c r="B604" s="94"/>
      <c r="C604" s="95"/>
      <c r="D604" s="96"/>
      <c r="E604" s="97"/>
      <c r="F604" s="98"/>
      <c r="G604" s="98"/>
      <c r="H604" s="98"/>
      <c r="I604" s="98"/>
      <c r="J604" s="98"/>
      <c r="K604" s="96"/>
      <c r="L604" s="96"/>
      <c r="M604" s="96"/>
      <c r="N604" s="518"/>
      <c r="O604" s="369"/>
      <c r="P604" s="370"/>
      <c r="Q604" s="196"/>
      <c r="R604" s="197"/>
      <c r="S604" s="198"/>
      <c r="T604" s="199"/>
      <c r="U604" s="200"/>
      <c r="V604" s="201"/>
      <c r="W604" s="202"/>
      <c r="X604" s="202"/>
      <c r="Y604" s="109"/>
      <c r="Z604" s="280"/>
      <c r="AA604" s="106"/>
      <c r="AB604" s="281"/>
      <c r="AC604" s="282"/>
      <c r="AD604" s="273"/>
      <c r="AE604" s="110"/>
      <c r="AF604" s="99"/>
      <c r="AG604" s="110"/>
      <c r="AH604" s="427"/>
      <c r="AI604" s="112"/>
      <c r="AJ604" s="110"/>
      <c r="AK604" s="113"/>
      <c r="AL604" s="114"/>
      <c r="AM604" s="278"/>
      <c r="AN604" s="98"/>
      <c r="AO604" s="98"/>
      <c r="AP604" s="116"/>
      <c r="AQ604" s="117"/>
      <c r="AR604" s="116"/>
      <c r="AS604" s="98"/>
      <c r="AT604" s="98"/>
      <c r="AU604" s="98"/>
      <c r="AV604" s="98"/>
      <c r="AW604" s="98"/>
      <c r="AX604" s="98"/>
      <c r="AY604" s="98"/>
      <c r="AZ604" s="98"/>
      <c r="BA604" s="98"/>
      <c r="BB604" s="98"/>
      <c r="BC604" s="98"/>
      <c r="BD604" s="98"/>
      <c r="BE604" s="98"/>
      <c r="BF604" s="98"/>
      <c r="BG604" s="98"/>
      <c r="BH604" s="98"/>
      <c r="BI604" s="98"/>
      <c r="BJ604" s="98"/>
      <c r="BK604" s="98"/>
      <c r="BL604" s="98"/>
      <c r="BM604" s="98"/>
      <c r="BN604" s="98"/>
      <c r="BO604" s="98"/>
      <c r="BP604" s="98"/>
    </row>
    <row r="605">
      <c r="A605" s="485" t="b">
        <v>0</v>
      </c>
      <c r="B605" s="128"/>
      <c r="C605" s="129"/>
      <c r="D605" s="130"/>
      <c r="E605" s="131"/>
      <c r="F605" s="132"/>
      <c r="G605" s="132"/>
      <c r="H605" s="132"/>
      <c r="I605" s="132"/>
      <c r="J605" s="132"/>
      <c r="K605" s="130"/>
      <c r="L605" s="130"/>
      <c r="M605" s="130"/>
      <c r="N605" s="519"/>
      <c r="O605" s="369"/>
      <c r="P605" s="370"/>
      <c r="Q605" s="196"/>
      <c r="R605" s="197"/>
      <c r="S605" s="198"/>
      <c r="T605" s="199"/>
      <c r="U605" s="200"/>
      <c r="V605" s="201"/>
      <c r="W605" s="202"/>
      <c r="X605" s="202"/>
      <c r="Y605" s="143"/>
      <c r="Z605" s="367"/>
      <c r="AA605" s="140"/>
      <c r="AB605" s="420"/>
      <c r="AC605" s="421"/>
      <c r="AD605" s="206"/>
      <c r="AE605" s="144"/>
      <c r="AF605" s="133"/>
      <c r="AG605" s="144"/>
      <c r="AH605" s="430"/>
      <c r="AI605" s="146"/>
      <c r="AJ605" s="144"/>
      <c r="AK605" s="147"/>
      <c r="AL605" s="114"/>
      <c r="AM605" s="211"/>
      <c r="AN605" s="132"/>
      <c r="AO605" s="132"/>
      <c r="AP605" s="149"/>
      <c r="AQ605" s="150"/>
      <c r="AR605" s="149"/>
      <c r="AS605" s="132"/>
      <c r="AT605" s="132"/>
      <c r="AU605" s="132"/>
      <c r="AV605" s="132"/>
      <c r="AW605" s="132"/>
      <c r="AX605" s="132"/>
      <c r="AY605" s="132"/>
      <c r="AZ605" s="132"/>
      <c r="BA605" s="132"/>
      <c r="BB605" s="132"/>
      <c r="BC605" s="132"/>
      <c r="BD605" s="132"/>
      <c r="BE605" s="132"/>
      <c r="BF605" s="132"/>
      <c r="BG605" s="132"/>
      <c r="BH605" s="132"/>
      <c r="BI605" s="132"/>
      <c r="BJ605" s="132"/>
      <c r="BK605" s="132"/>
      <c r="BL605" s="132"/>
      <c r="BM605" s="132"/>
      <c r="BN605" s="132"/>
      <c r="BO605" s="132"/>
      <c r="BP605" s="132"/>
    </row>
    <row r="606">
      <c r="A606" s="484" t="b">
        <v>0</v>
      </c>
      <c r="B606" s="94"/>
      <c r="C606" s="95"/>
      <c r="D606" s="96"/>
      <c r="E606" s="97"/>
      <c r="F606" s="98"/>
      <c r="G606" s="98"/>
      <c r="H606" s="98"/>
      <c r="I606" s="98"/>
      <c r="J606" s="98"/>
      <c r="K606" s="96"/>
      <c r="L606" s="96"/>
      <c r="M606" s="96"/>
      <c r="N606" s="518"/>
      <c r="O606" s="369"/>
      <c r="P606" s="370"/>
      <c r="Q606" s="196"/>
      <c r="R606" s="197"/>
      <c r="S606" s="198"/>
      <c r="T606" s="199"/>
      <c r="U606" s="200"/>
      <c r="V606" s="201"/>
      <c r="W606" s="202"/>
      <c r="X606" s="202"/>
      <c r="Y606" s="109"/>
      <c r="Z606" s="280"/>
      <c r="AA606" s="106"/>
      <c r="AB606" s="281"/>
      <c r="AC606" s="282"/>
      <c r="AD606" s="273"/>
      <c r="AE606" s="110"/>
      <c r="AF606" s="99"/>
      <c r="AG606" s="110"/>
      <c r="AH606" s="427"/>
      <c r="AI606" s="112"/>
      <c r="AJ606" s="110"/>
      <c r="AK606" s="113"/>
      <c r="AL606" s="114"/>
      <c r="AM606" s="278"/>
      <c r="AN606" s="98"/>
      <c r="AO606" s="98"/>
      <c r="AP606" s="116"/>
      <c r="AQ606" s="117"/>
      <c r="AR606" s="116"/>
      <c r="AS606" s="98"/>
      <c r="AT606" s="98"/>
      <c r="AU606" s="98"/>
      <c r="AV606" s="98"/>
      <c r="AW606" s="98"/>
      <c r="AX606" s="98"/>
      <c r="AY606" s="98"/>
      <c r="AZ606" s="98"/>
      <c r="BA606" s="98"/>
      <c r="BB606" s="98"/>
      <c r="BC606" s="98"/>
      <c r="BD606" s="98"/>
      <c r="BE606" s="98"/>
      <c r="BF606" s="98"/>
      <c r="BG606" s="98"/>
      <c r="BH606" s="98"/>
      <c r="BI606" s="98"/>
      <c r="BJ606" s="98"/>
      <c r="BK606" s="98"/>
      <c r="BL606" s="98"/>
      <c r="BM606" s="98"/>
      <c r="BN606" s="98"/>
      <c r="BO606" s="98"/>
      <c r="BP606" s="98"/>
    </row>
    <row r="607">
      <c r="A607" s="485" t="b">
        <v>0</v>
      </c>
      <c r="B607" s="128"/>
      <c r="C607" s="129"/>
      <c r="D607" s="130"/>
      <c r="E607" s="131"/>
      <c r="F607" s="132"/>
      <c r="G607" s="132"/>
      <c r="H607" s="132"/>
      <c r="I607" s="132"/>
      <c r="J607" s="132"/>
      <c r="K607" s="130"/>
      <c r="L607" s="130"/>
      <c r="M607" s="130"/>
      <c r="N607" s="519"/>
      <c r="O607" s="369"/>
      <c r="P607" s="370"/>
      <c r="Q607" s="196"/>
      <c r="R607" s="197"/>
      <c r="S607" s="198"/>
      <c r="T607" s="199"/>
      <c r="U607" s="200"/>
      <c r="V607" s="201"/>
      <c r="W607" s="202"/>
      <c r="X607" s="202"/>
      <c r="Y607" s="143"/>
      <c r="Z607" s="367"/>
      <c r="AA607" s="140"/>
      <c r="AB607" s="420"/>
      <c r="AC607" s="421"/>
      <c r="AD607" s="206"/>
      <c r="AE607" s="144"/>
      <c r="AF607" s="133"/>
      <c r="AG607" s="144"/>
      <c r="AH607" s="430"/>
      <c r="AI607" s="146"/>
      <c r="AJ607" s="144"/>
      <c r="AK607" s="147"/>
      <c r="AL607" s="114"/>
      <c r="AM607" s="211"/>
      <c r="AN607" s="132"/>
      <c r="AO607" s="132"/>
      <c r="AP607" s="149"/>
      <c r="AQ607" s="150"/>
      <c r="AR607" s="149"/>
      <c r="AS607" s="132"/>
      <c r="AT607" s="132"/>
      <c r="AU607" s="132"/>
      <c r="AV607" s="132"/>
      <c r="AW607" s="132"/>
      <c r="AX607" s="132"/>
      <c r="AY607" s="132"/>
      <c r="AZ607" s="132"/>
      <c r="BA607" s="132"/>
      <c r="BB607" s="132"/>
      <c r="BC607" s="132"/>
      <c r="BD607" s="132"/>
      <c r="BE607" s="132"/>
      <c r="BF607" s="132"/>
      <c r="BG607" s="132"/>
      <c r="BH607" s="132"/>
      <c r="BI607" s="132"/>
      <c r="BJ607" s="132"/>
      <c r="BK607" s="132"/>
      <c r="BL607" s="132"/>
      <c r="BM607" s="132"/>
      <c r="BN607" s="132"/>
      <c r="BO607" s="132"/>
      <c r="BP607" s="132"/>
    </row>
    <row r="608">
      <c r="A608" s="484" t="b">
        <v>0</v>
      </c>
      <c r="B608" s="94"/>
      <c r="C608" s="95"/>
      <c r="D608" s="96"/>
      <c r="E608" s="97"/>
      <c r="F608" s="98"/>
      <c r="G608" s="98"/>
      <c r="H608" s="98"/>
      <c r="I608" s="98"/>
      <c r="J608" s="98"/>
      <c r="K608" s="96"/>
      <c r="L608" s="96"/>
      <c r="M608" s="96"/>
      <c r="N608" s="518"/>
      <c r="O608" s="369"/>
      <c r="P608" s="370"/>
      <c r="Q608" s="196"/>
      <c r="R608" s="197"/>
      <c r="S608" s="198"/>
      <c r="T608" s="199"/>
      <c r="U608" s="200"/>
      <c r="V608" s="201"/>
      <c r="W608" s="202"/>
      <c r="X608" s="202"/>
      <c r="Y608" s="109"/>
      <c r="Z608" s="280"/>
      <c r="AA608" s="106"/>
      <c r="AB608" s="281"/>
      <c r="AC608" s="282"/>
      <c r="AD608" s="273"/>
      <c r="AE608" s="110"/>
      <c r="AF608" s="99"/>
      <c r="AG608" s="110"/>
      <c r="AH608" s="427"/>
      <c r="AI608" s="112"/>
      <c r="AJ608" s="110"/>
      <c r="AK608" s="113"/>
      <c r="AL608" s="114"/>
      <c r="AM608" s="278"/>
      <c r="AN608" s="98"/>
      <c r="AO608" s="98"/>
      <c r="AP608" s="116"/>
      <c r="AQ608" s="117"/>
      <c r="AR608" s="116"/>
      <c r="AS608" s="98"/>
      <c r="AT608" s="98"/>
      <c r="AU608" s="98"/>
      <c r="AV608" s="98"/>
      <c r="AW608" s="98"/>
      <c r="AX608" s="98"/>
      <c r="AY608" s="98"/>
      <c r="AZ608" s="98"/>
      <c r="BA608" s="98"/>
      <c r="BB608" s="98"/>
      <c r="BC608" s="98"/>
      <c r="BD608" s="98"/>
      <c r="BE608" s="98"/>
      <c r="BF608" s="98"/>
      <c r="BG608" s="98"/>
      <c r="BH608" s="98"/>
      <c r="BI608" s="98"/>
      <c r="BJ608" s="98"/>
      <c r="BK608" s="98"/>
      <c r="BL608" s="98"/>
      <c r="BM608" s="98"/>
      <c r="BN608" s="98"/>
      <c r="BO608" s="98"/>
      <c r="BP608" s="98"/>
    </row>
    <row r="609">
      <c r="A609" s="485" t="b">
        <v>0</v>
      </c>
      <c r="B609" s="128"/>
      <c r="C609" s="129"/>
      <c r="D609" s="130"/>
      <c r="E609" s="131"/>
      <c r="F609" s="132"/>
      <c r="G609" s="132"/>
      <c r="H609" s="132"/>
      <c r="I609" s="132"/>
      <c r="J609" s="132"/>
      <c r="K609" s="130"/>
      <c r="L609" s="130"/>
      <c r="M609" s="130"/>
      <c r="N609" s="519"/>
      <c r="O609" s="369"/>
      <c r="P609" s="370"/>
      <c r="Q609" s="196"/>
      <c r="R609" s="197"/>
      <c r="S609" s="198"/>
      <c r="T609" s="199"/>
      <c r="U609" s="200"/>
      <c r="V609" s="201"/>
      <c r="W609" s="202"/>
      <c r="X609" s="202"/>
      <c r="Y609" s="143"/>
      <c r="Z609" s="367"/>
      <c r="AA609" s="140"/>
      <c r="AB609" s="420"/>
      <c r="AC609" s="421"/>
      <c r="AD609" s="206"/>
      <c r="AE609" s="144"/>
      <c r="AF609" s="133"/>
      <c r="AG609" s="144"/>
      <c r="AH609" s="430"/>
      <c r="AI609" s="146"/>
      <c r="AJ609" s="144"/>
      <c r="AK609" s="147"/>
      <c r="AL609" s="114"/>
      <c r="AM609" s="211"/>
      <c r="AN609" s="132"/>
      <c r="AO609" s="132"/>
      <c r="AP609" s="149"/>
      <c r="AQ609" s="150"/>
      <c r="AR609" s="149"/>
      <c r="AS609" s="132"/>
      <c r="AT609" s="132"/>
      <c r="AU609" s="132"/>
      <c r="AV609" s="132"/>
      <c r="AW609" s="132"/>
      <c r="AX609" s="132"/>
      <c r="AY609" s="132"/>
      <c r="AZ609" s="132"/>
      <c r="BA609" s="132"/>
      <c r="BB609" s="132"/>
      <c r="BC609" s="132"/>
      <c r="BD609" s="132"/>
      <c r="BE609" s="132"/>
      <c r="BF609" s="132"/>
      <c r="BG609" s="132"/>
      <c r="BH609" s="132"/>
      <c r="BI609" s="132"/>
      <c r="BJ609" s="132"/>
      <c r="BK609" s="132"/>
      <c r="BL609" s="132"/>
      <c r="BM609" s="132"/>
      <c r="BN609" s="132"/>
      <c r="BO609" s="132"/>
      <c r="BP609" s="132"/>
    </row>
    <row r="610">
      <c r="A610" s="484" t="b">
        <v>0</v>
      </c>
      <c r="B610" s="94"/>
      <c r="C610" s="95"/>
      <c r="D610" s="96"/>
      <c r="E610" s="97"/>
      <c r="F610" s="98"/>
      <c r="G610" s="98"/>
      <c r="H610" s="98"/>
      <c r="I610" s="98"/>
      <c r="J610" s="98"/>
      <c r="K610" s="96"/>
      <c r="L610" s="96"/>
      <c r="M610" s="96"/>
      <c r="N610" s="518"/>
      <c r="O610" s="369"/>
      <c r="P610" s="370"/>
      <c r="Q610" s="196"/>
      <c r="R610" s="197"/>
      <c r="S610" s="198"/>
      <c r="T610" s="199"/>
      <c r="U610" s="200"/>
      <c r="V610" s="201"/>
      <c r="W610" s="202"/>
      <c r="X610" s="202"/>
      <c r="Y610" s="109"/>
      <c r="Z610" s="280"/>
      <c r="AA610" s="106"/>
      <c r="AB610" s="281"/>
      <c r="AC610" s="282"/>
      <c r="AD610" s="273"/>
      <c r="AE610" s="110"/>
      <c r="AF610" s="99"/>
      <c r="AG610" s="110"/>
      <c r="AH610" s="427"/>
      <c r="AI610" s="112"/>
      <c r="AJ610" s="110"/>
      <c r="AK610" s="113"/>
      <c r="AL610" s="114"/>
      <c r="AM610" s="278"/>
      <c r="AN610" s="98"/>
      <c r="AO610" s="98"/>
      <c r="AP610" s="116"/>
      <c r="AQ610" s="117"/>
      <c r="AR610" s="116"/>
      <c r="AS610" s="98"/>
      <c r="AT610" s="98"/>
      <c r="AU610" s="98"/>
      <c r="AV610" s="98"/>
      <c r="AW610" s="98"/>
      <c r="AX610" s="98"/>
      <c r="AY610" s="98"/>
      <c r="AZ610" s="98"/>
      <c r="BA610" s="98"/>
      <c r="BB610" s="98"/>
      <c r="BC610" s="98"/>
      <c r="BD610" s="98"/>
      <c r="BE610" s="98"/>
      <c r="BF610" s="98"/>
      <c r="BG610" s="98"/>
      <c r="BH610" s="98"/>
      <c r="BI610" s="98"/>
      <c r="BJ610" s="98"/>
      <c r="BK610" s="98"/>
      <c r="BL610" s="98"/>
      <c r="BM610" s="98"/>
      <c r="BN610" s="98"/>
      <c r="BO610" s="98"/>
      <c r="BP610" s="98"/>
    </row>
    <row r="611">
      <c r="A611" s="485" t="b">
        <v>0</v>
      </c>
      <c r="B611" s="128"/>
      <c r="C611" s="129"/>
      <c r="D611" s="130"/>
      <c r="E611" s="131"/>
      <c r="F611" s="132"/>
      <c r="G611" s="132"/>
      <c r="H611" s="132"/>
      <c r="I611" s="132"/>
      <c r="J611" s="132"/>
      <c r="K611" s="130"/>
      <c r="L611" s="130"/>
      <c r="M611" s="130"/>
      <c r="N611" s="519"/>
      <c r="O611" s="369"/>
      <c r="P611" s="370"/>
      <c r="Q611" s="196"/>
      <c r="R611" s="197"/>
      <c r="S611" s="198"/>
      <c r="T611" s="199"/>
      <c r="U611" s="200"/>
      <c r="V611" s="201"/>
      <c r="W611" s="202"/>
      <c r="X611" s="202"/>
      <c r="Y611" s="143"/>
      <c r="Z611" s="367"/>
      <c r="AA611" s="140"/>
      <c r="AB611" s="420"/>
      <c r="AC611" s="421"/>
      <c r="AD611" s="206"/>
      <c r="AE611" s="144"/>
      <c r="AF611" s="133"/>
      <c r="AG611" s="144"/>
      <c r="AH611" s="430"/>
      <c r="AI611" s="146"/>
      <c r="AJ611" s="144"/>
      <c r="AK611" s="147"/>
      <c r="AL611" s="114"/>
      <c r="AM611" s="211"/>
      <c r="AN611" s="132"/>
      <c r="AO611" s="132"/>
      <c r="AP611" s="149"/>
      <c r="AQ611" s="150"/>
      <c r="AR611" s="149"/>
      <c r="AS611" s="132"/>
      <c r="AT611" s="132"/>
      <c r="AU611" s="132"/>
      <c r="AV611" s="132"/>
      <c r="AW611" s="132"/>
      <c r="AX611" s="132"/>
      <c r="AY611" s="132"/>
      <c r="AZ611" s="132"/>
      <c r="BA611" s="132"/>
      <c r="BB611" s="132"/>
      <c r="BC611" s="132"/>
      <c r="BD611" s="132"/>
      <c r="BE611" s="132"/>
      <c r="BF611" s="132"/>
      <c r="BG611" s="132"/>
      <c r="BH611" s="132"/>
      <c r="BI611" s="132"/>
      <c r="BJ611" s="132"/>
      <c r="BK611" s="132"/>
      <c r="BL611" s="132"/>
      <c r="BM611" s="132"/>
      <c r="BN611" s="132"/>
      <c r="BO611" s="132"/>
      <c r="BP611" s="132"/>
    </row>
    <row r="612">
      <c r="A612" s="484" t="b">
        <v>0</v>
      </c>
      <c r="B612" s="94"/>
      <c r="C612" s="95"/>
      <c r="D612" s="96"/>
      <c r="E612" s="97"/>
      <c r="F612" s="98"/>
      <c r="G612" s="98"/>
      <c r="H612" s="98"/>
      <c r="I612" s="98"/>
      <c r="J612" s="98"/>
      <c r="K612" s="96"/>
      <c r="L612" s="96"/>
      <c r="M612" s="96"/>
      <c r="N612" s="518"/>
      <c r="O612" s="369"/>
      <c r="P612" s="370"/>
      <c r="Q612" s="196"/>
      <c r="R612" s="197"/>
      <c r="S612" s="198"/>
      <c r="T612" s="199"/>
      <c r="U612" s="200"/>
      <c r="V612" s="201"/>
      <c r="W612" s="202"/>
      <c r="X612" s="202"/>
      <c r="Y612" s="109"/>
      <c r="Z612" s="280"/>
      <c r="AA612" s="106"/>
      <c r="AB612" s="281"/>
      <c r="AC612" s="282"/>
      <c r="AD612" s="273"/>
      <c r="AE612" s="110"/>
      <c r="AF612" s="99"/>
      <c r="AG612" s="110"/>
      <c r="AH612" s="427"/>
      <c r="AI612" s="112"/>
      <c r="AJ612" s="110"/>
      <c r="AK612" s="113"/>
      <c r="AL612" s="114"/>
      <c r="AM612" s="278"/>
      <c r="AN612" s="98"/>
      <c r="AO612" s="98"/>
      <c r="AP612" s="116"/>
      <c r="AQ612" s="117"/>
      <c r="AR612" s="116"/>
      <c r="AS612" s="98"/>
      <c r="AT612" s="98"/>
      <c r="AU612" s="98"/>
      <c r="AV612" s="98"/>
      <c r="AW612" s="98"/>
      <c r="AX612" s="98"/>
      <c r="AY612" s="98"/>
      <c r="AZ612" s="98"/>
      <c r="BA612" s="98"/>
      <c r="BB612" s="98"/>
      <c r="BC612" s="98"/>
      <c r="BD612" s="98"/>
      <c r="BE612" s="98"/>
      <c r="BF612" s="98"/>
      <c r="BG612" s="98"/>
      <c r="BH612" s="98"/>
      <c r="BI612" s="98"/>
      <c r="BJ612" s="98"/>
      <c r="BK612" s="98"/>
      <c r="BL612" s="98"/>
      <c r="BM612" s="98"/>
      <c r="BN612" s="98"/>
      <c r="BO612" s="98"/>
      <c r="BP612" s="98"/>
    </row>
    <row r="613">
      <c r="A613" s="485" t="b">
        <v>0</v>
      </c>
      <c r="B613" s="128"/>
      <c r="C613" s="129"/>
      <c r="D613" s="130"/>
      <c r="E613" s="131"/>
      <c r="F613" s="132"/>
      <c r="G613" s="132"/>
      <c r="H613" s="132"/>
      <c r="I613" s="132"/>
      <c r="J613" s="132"/>
      <c r="K613" s="130"/>
      <c r="L613" s="130"/>
      <c r="M613" s="130"/>
      <c r="N613" s="519"/>
      <c r="O613" s="369"/>
      <c r="P613" s="370"/>
      <c r="Q613" s="196"/>
      <c r="R613" s="197"/>
      <c r="S613" s="198"/>
      <c r="T613" s="199"/>
      <c r="U613" s="200"/>
      <c r="V613" s="201"/>
      <c r="W613" s="202"/>
      <c r="X613" s="202"/>
      <c r="Y613" s="143"/>
      <c r="Z613" s="367"/>
      <c r="AA613" s="140"/>
      <c r="AB613" s="420"/>
      <c r="AC613" s="421"/>
      <c r="AD613" s="206"/>
      <c r="AE613" s="144"/>
      <c r="AF613" s="133"/>
      <c r="AG613" s="144"/>
      <c r="AH613" s="430"/>
      <c r="AI613" s="146"/>
      <c r="AJ613" s="144"/>
      <c r="AK613" s="147"/>
      <c r="AL613" s="114"/>
      <c r="AM613" s="211"/>
      <c r="AN613" s="132"/>
      <c r="AO613" s="132"/>
      <c r="AP613" s="149"/>
      <c r="AQ613" s="150"/>
      <c r="AR613" s="149"/>
      <c r="AS613" s="132"/>
      <c r="AT613" s="132"/>
      <c r="AU613" s="132"/>
      <c r="AV613" s="132"/>
      <c r="AW613" s="132"/>
      <c r="AX613" s="132"/>
      <c r="AY613" s="132"/>
      <c r="AZ613" s="132"/>
      <c r="BA613" s="132"/>
      <c r="BB613" s="132"/>
      <c r="BC613" s="132"/>
      <c r="BD613" s="132"/>
      <c r="BE613" s="132"/>
      <c r="BF613" s="132"/>
      <c r="BG613" s="132"/>
      <c r="BH613" s="132"/>
      <c r="BI613" s="132"/>
      <c r="BJ613" s="132"/>
      <c r="BK613" s="132"/>
      <c r="BL613" s="132"/>
      <c r="BM613" s="132"/>
      <c r="BN613" s="132"/>
      <c r="BO613" s="132"/>
      <c r="BP613" s="132"/>
    </row>
    <row r="614">
      <c r="A614" s="484" t="b">
        <v>0</v>
      </c>
      <c r="B614" s="94"/>
      <c r="C614" s="95"/>
      <c r="D614" s="96"/>
      <c r="E614" s="97"/>
      <c r="F614" s="98"/>
      <c r="G614" s="98"/>
      <c r="H614" s="98"/>
      <c r="I614" s="98"/>
      <c r="J614" s="98"/>
      <c r="K614" s="96"/>
      <c r="L614" s="96"/>
      <c r="M614" s="96"/>
      <c r="N614" s="518"/>
      <c r="O614" s="369"/>
      <c r="P614" s="370"/>
      <c r="Q614" s="196"/>
      <c r="R614" s="197"/>
      <c r="S614" s="198"/>
      <c r="T614" s="199"/>
      <c r="U614" s="200"/>
      <c r="V614" s="201"/>
      <c r="W614" s="202"/>
      <c r="X614" s="202"/>
      <c r="Y614" s="109"/>
      <c r="Z614" s="280"/>
      <c r="AA614" s="106"/>
      <c r="AB614" s="281"/>
      <c r="AC614" s="282"/>
      <c r="AD614" s="273"/>
      <c r="AE614" s="110"/>
      <c r="AF614" s="99"/>
      <c r="AG614" s="110"/>
      <c r="AH614" s="427"/>
      <c r="AI614" s="112"/>
      <c r="AJ614" s="110"/>
      <c r="AK614" s="113"/>
      <c r="AL614" s="114"/>
      <c r="AM614" s="278"/>
      <c r="AN614" s="98"/>
      <c r="AO614" s="98"/>
      <c r="AP614" s="116"/>
      <c r="AQ614" s="117"/>
      <c r="AR614" s="116"/>
      <c r="AS614" s="98"/>
      <c r="AT614" s="98"/>
      <c r="AU614" s="98"/>
      <c r="AV614" s="98"/>
      <c r="AW614" s="98"/>
      <c r="AX614" s="98"/>
      <c r="AY614" s="98"/>
      <c r="AZ614" s="98"/>
      <c r="BA614" s="98"/>
      <c r="BB614" s="98"/>
      <c r="BC614" s="98"/>
      <c r="BD614" s="98"/>
      <c r="BE614" s="98"/>
      <c r="BF614" s="98"/>
      <c r="BG614" s="98"/>
      <c r="BH614" s="98"/>
      <c r="BI614" s="98"/>
      <c r="BJ614" s="98"/>
      <c r="BK614" s="98"/>
      <c r="BL614" s="98"/>
      <c r="BM614" s="98"/>
      <c r="BN614" s="98"/>
      <c r="BO614" s="98"/>
      <c r="BP614" s="98"/>
    </row>
    <row r="615">
      <c r="A615" s="485" t="b">
        <v>0</v>
      </c>
      <c r="B615" s="128"/>
      <c r="C615" s="129"/>
      <c r="D615" s="130"/>
      <c r="E615" s="131"/>
      <c r="F615" s="132"/>
      <c r="G615" s="132"/>
      <c r="H615" s="132"/>
      <c r="I615" s="132"/>
      <c r="J615" s="132"/>
      <c r="K615" s="130"/>
      <c r="L615" s="130"/>
      <c r="M615" s="130"/>
      <c r="N615" s="519"/>
      <c r="O615" s="369"/>
      <c r="P615" s="370"/>
      <c r="Q615" s="196"/>
      <c r="R615" s="197"/>
      <c r="S615" s="198"/>
      <c r="T615" s="199"/>
      <c r="U615" s="200"/>
      <c r="V615" s="201"/>
      <c r="W615" s="202"/>
      <c r="X615" s="202"/>
      <c r="Y615" s="143"/>
      <c r="Z615" s="367"/>
      <c r="AA615" s="140"/>
      <c r="AB615" s="420"/>
      <c r="AC615" s="421"/>
      <c r="AD615" s="206"/>
      <c r="AE615" s="144"/>
      <c r="AF615" s="133"/>
      <c r="AG615" s="144"/>
      <c r="AH615" s="430"/>
      <c r="AI615" s="146"/>
      <c r="AJ615" s="144"/>
      <c r="AK615" s="147"/>
      <c r="AL615" s="114"/>
      <c r="AM615" s="211"/>
      <c r="AN615" s="132"/>
      <c r="AO615" s="132"/>
      <c r="AP615" s="149"/>
      <c r="AQ615" s="150"/>
      <c r="AR615" s="149"/>
      <c r="AS615" s="132"/>
      <c r="AT615" s="132"/>
      <c r="AU615" s="132"/>
      <c r="AV615" s="132"/>
      <c r="AW615" s="132"/>
      <c r="AX615" s="132"/>
      <c r="AY615" s="132"/>
      <c r="AZ615" s="132"/>
      <c r="BA615" s="132"/>
      <c r="BB615" s="132"/>
      <c r="BC615" s="132"/>
      <c r="BD615" s="132"/>
      <c r="BE615" s="132"/>
      <c r="BF615" s="132"/>
      <c r="BG615" s="132"/>
      <c r="BH615" s="132"/>
      <c r="BI615" s="132"/>
      <c r="BJ615" s="132"/>
      <c r="BK615" s="132"/>
      <c r="BL615" s="132"/>
      <c r="BM615" s="132"/>
      <c r="BN615" s="132"/>
      <c r="BO615" s="132"/>
      <c r="BP615" s="132"/>
    </row>
    <row r="616">
      <c r="A616" s="484" t="b">
        <v>0</v>
      </c>
      <c r="B616" s="94"/>
      <c r="C616" s="95"/>
      <c r="D616" s="96"/>
      <c r="E616" s="97"/>
      <c r="F616" s="98"/>
      <c r="G616" s="98"/>
      <c r="H616" s="98"/>
      <c r="I616" s="98"/>
      <c r="J616" s="98"/>
      <c r="K616" s="96"/>
      <c r="L616" s="96"/>
      <c r="M616" s="96"/>
      <c r="N616" s="518"/>
      <c r="O616" s="369"/>
      <c r="P616" s="370"/>
      <c r="Q616" s="196"/>
      <c r="R616" s="197"/>
      <c r="S616" s="198"/>
      <c r="T616" s="199"/>
      <c r="U616" s="200"/>
      <c r="V616" s="201"/>
      <c r="W616" s="202"/>
      <c r="X616" s="202"/>
      <c r="Y616" s="109"/>
      <c r="Z616" s="280"/>
      <c r="AA616" s="106"/>
      <c r="AB616" s="281"/>
      <c r="AC616" s="282"/>
      <c r="AD616" s="273"/>
      <c r="AE616" s="110"/>
      <c r="AF616" s="99"/>
      <c r="AG616" s="110"/>
      <c r="AH616" s="427"/>
      <c r="AI616" s="112"/>
      <c r="AJ616" s="110"/>
      <c r="AK616" s="113"/>
      <c r="AL616" s="114"/>
      <c r="AM616" s="278"/>
      <c r="AN616" s="98"/>
      <c r="AO616" s="98"/>
      <c r="AP616" s="116"/>
      <c r="AQ616" s="117"/>
      <c r="AR616" s="116"/>
      <c r="AS616" s="98"/>
      <c r="AT616" s="98"/>
      <c r="AU616" s="98"/>
      <c r="AV616" s="98"/>
      <c r="AW616" s="98"/>
      <c r="AX616" s="98"/>
      <c r="AY616" s="98"/>
      <c r="AZ616" s="98"/>
      <c r="BA616" s="98"/>
      <c r="BB616" s="98"/>
      <c r="BC616" s="98"/>
      <c r="BD616" s="98"/>
      <c r="BE616" s="98"/>
      <c r="BF616" s="98"/>
      <c r="BG616" s="98"/>
      <c r="BH616" s="98"/>
      <c r="BI616" s="98"/>
      <c r="BJ616" s="98"/>
      <c r="BK616" s="98"/>
      <c r="BL616" s="98"/>
      <c r="BM616" s="98"/>
      <c r="BN616" s="98"/>
      <c r="BO616" s="98"/>
      <c r="BP616" s="98"/>
    </row>
    <row r="617">
      <c r="A617" s="485" t="b">
        <v>0</v>
      </c>
      <c r="B617" s="128"/>
      <c r="C617" s="129"/>
      <c r="D617" s="130"/>
      <c r="E617" s="131"/>
      <c r="F617" s="132"/>
      <c r="G617" s="132"/>
      <c r="H617" s="132"/>
      <c r="I617" s="132"/>
      <c r="J617" s="132"/>
      <c r="K617" s="130"/>
      <c r="L617" s="130"/>
      <c r="M617" s="130"/>
      <c r="N617" s="519"/>
      <c r="O617" s="369"/>
      <c r="P617" s="370"/>
      <c r="Q617" s="196"/>
      <c r="R617" s="197"/>
      <c r="S617" s="198"/>
      <c r="T617" s="199"/>
      <c r="U617" s="200"/>
      <c r="V617" s="201"/>
      <c r="W617" s="202"/>
      <c r="X617" s="202"/>
      <c r="Y617" s="143"/>
      <c r="Z617" s="367"/>
      <c r="AA617" s="140"/>
      <c r="AB617" s="420"/>
      <c r="AC617" s="421"/>
      <c r="AD617" s="206"/>
      <c r="AE617" s="144"/>
      <c r="AF617" s="133"/>
      <c r="AG617" s="144"/>
      <c r="AH617" s="430"/>
      <c r="AI617" s="146"/>
      <c r="AJ617" s="144"/>
      <c r="AK617" s="147"/>
      <c r="AL617" s="114"/>
      <c r="AM617" s="211"/>
      <c r="AN617" s="132"/>
      <c r="AO617" s="132"/>
      <c r="AP617" s="149"/>
      <c r="AQ617" s="150"/>
      <c r="AR617" s="149"/>
      <c r="AS617" s="132"/>
      <c r="AT617" s="132"/>
      <c r="AU617" s="132"/>
      <c r="AV617" s="132"/>
      <c r="AW617" s="132"/>
      <c r="AX617" s="132"/>
      <c r="AY617" s="132"/>
      <c r="AZ617" s="132"/>
      <c r="BA617" s="132"/>
      <c r="BB617" s="132"/>
      <c r="BC617" s="132"/>
      <c r="BD617" s="132"/>
      <c r="BE617" s="132"/>
      <c r="BF617" s="132"/>
      <c r="BG617" s="132"/>
      <c r="BH617" s="132"/>
      <c r="BI617" s="132"/>
      <c r="BJ617" s="132"/>
      <c r="BK617" s="132"/>
      <c r="BL617" s="132"/>
      <c r="BM617" s="132"/>
      <c r="BN617" s="132"/>
      <c r="BO617" s="132"/>
      <c r="BP617" s="132"/>
    </row>
    <row r="618">
      <c r="A618" s="484" t="b">
        <v>0</v>
      </c>
      <c r="B618" s="94"/>
      <c r="C618" s="95"/>
      <c r="D618" s="96"/>
      <c r="E618" s="97"/>
      <c r="F618" s="98"/>
      <c r="G618" s="98"/>
      <c r="H618" s="98"/>
      <c r="I618" s="98"/>
      <c r="J618" s="98"/>
      <c r="K618" s="96"/>
      <c r="L618" s="96"/>
      <c r="M618" s="96"/>
      <c r="N618" s="518"/>
      <c r="O618" s="369"/>
      <c r="P618" s="370"/>
      <c r="Q618" s="196"/>
      <c r="R618" s="197"/>
      <c r="S618" s="198"/>
      <c r="T618" s="199"/>
      <c r="U618" s="200"/>
      <c r="V618" s="201"/>
      <c r="W618" s="202"/>
      <c r="X618" s="202"/>
      <c r="Y618" s="109"/>
      <c r="Z618" s="280"/>
      <c r="AA618" s="106"/>
      <c r="AB618" s="281"/>
      <c r="AC618" s="282"/>
      <c r="AD618" s="273"/>
      <c r="AE618" s="110"/>
      <c r="AF618" s="99"/>
      <c r="AG618" s="110"/>
      <c r="AH618" s="427"/>
      <c r="AI618" s="112"/>
      <c r="AJ618" s="110"/>
      <c r="AK618" s="113"/>
      <c r="AL618" s="114"/>
      <c r="AM618" s="278"/>
      <c r="AN618" s="98"/>
      <c r="AO618" s="98"/>
      <c r="AP618" s="116"/>
      <c r="AQ618" s="117"/>
      <c r="AR618" s="116"/>
      <c r="AS618" s="98"/>
      <c r="AT618" s="98"/>
      <c r="AU618" s="98"/>
      <c r="AV618" s="98"/>
      <c r="AW618" s="98"/>
      <c r="AX618" s="98"/>
      <c r="AY618" s="98"/>
      <c r="AZ618" s="98"/>
      <c r="BA618" s="98"/>
      <c r="BB618" s="98"/>
      <c r="BC618" s="98"/>
      <c r="BD618" s="98"/>
      <c r="BE618" s="98"/>
      <c r="BF618" s="98"/>
      <c r="BG618" s="98"/>
      <c r="BH618" s="98"/>
      <c r="BI618" s="98"/>
      <c r="BJ618" s="98"/>
      <c r="BK618" s="98"/>
      <c r="BL618" s="98"/>
      <c r="BM618" s="98"/>
      <c r="BN618" s="98"/>
      <c r="BO618" s="98"/>
      <c r="BP618" s="98"/>
    </row>
    <row r="619">
      <c r="A619" s="485" t="b">
        <v>0</v>
      </c>
      <c r="B619" s="128"/>
      <c r="C619" s="129"/>
      <c r="D619" s="130"/>
      <c r="E619" s="131"/>
      <c r="F619" s="132"/>
      <c r="G619" s="132"/>
      <c r="H619" s="132"/>
      <c r="I619" s="132"/>
      <c r="J619" s="132"/>
      <c r="K619" s="130"/>
      <c r="L619" s="130"/>
      <c r="M619" s="130"/>
      <c r="N619" s="519"/>
      <c r="O619" s="369"/>
      <c r="P619" s="370"/>
      <c r="Q619" s="196"/>
      <c r="R619" s="197"/>
      <c r="S619" s="198"/>
      <c r="T619" s="199"/>
      <c r="U619" s="200"/>
      <c r="V619" s="201"/>
      <c r="W619" s="202"/>
      <c r="X619" s="202"/>
      <c r="Y619" s="143"/>
      <c r="Z619" s="367"/>
      <c r="AA619" s="140"/>
      <c r="AB619" s="420"/>
      <c r="AC619" s="421"/>
      <c r="AD619" s="206"/>
      <c r="AE619" s="144"/>
      <c r="AF619" s="133"/>
      <c r="AG619" s="144"/>
      <c r="AH619" s="430"/>
      <c r="AI619" s="146"/>
      <c r="AJ619" s="144"/>
      <c r="AK619" s="147"/>
      <c r="AL619" s="114"/>
      <c r="AM619" s="211"/>
      <c r="AN619" s="132"/>
      <c r="AO619" s="132"/>
      <c r="AP619" s="149"/>
      <c r="AQ619" s="150"/>
      <c r="AR619" s="149"/>
      <c r="AS619" s="132"/>
      <c r="AT619" s="132"/>
      <c r="AU619" s="132"/>
      <c r="AV619" s="132"/>
      <c r="AW619" s="132"/>
      <c r="AX619" s="132"/>
      <c r="AY619" s="132"/>
      <c r="AZ619" s="132"/>
      <c r="BA619" s="132"/>
      <c r="BB619" s="132"/>
      <c r="BC619" s="132"/>
      <c r="BD619" s="132"/>
      <c r="BE619" s="132"/>
      <c r="BF619" s="132"/>
      <c r="BG619" s="132"/>
      <c r="BH619" s="132"/>
      <c r="BI619" s="132"/>
      <c r="BJ619" s="132"/>
      <c r="BK619" s="132"/>
      <c r="BL619" s="132"/>
      <c r="BM619" s="132"/>
      <c r="BN619" s="132"/>
      <c r="BO619" s="132"/>
      <c r="BP619" s="132"/>
    </row>
    <row r="620">
      <c r="A620" s="484" t="b">
        <v>0</v>
      </c>
      <c r="B620" s="94"/>
      <c r="C620" s="95"/>
      <c r="D620" s="96"/>
      <c r="E620" s="97"/>
      <c r="F620" s="98"/>
      <c r="G620" s="98"/>
      <c r="H620" s="98"/>
      <c r="I620" s="98"/>
      <c r="J620" s="98"/>
      <c r="K620" s="96"/>
      <c r="L620" s="96"/>
      <c r="M620" s="96"/>
      <c r="N620" s="518"/>
      <c r="O620" s="369"/>
      <c r="P620" s="370"/>
      <c r="Q620" s="196"/>
      <c r="R620" s="197"/>
      <c r="S620" s="198"/>
      <c r="T620" s="199"/>
      <c r="U620" s="200"/>
      <c r="V620" s="201"/>
      <c r="W620" s="202"/>
      <c r="X620" s="202"/>
      <c r="Y620" s="109"/>
      <c r="Z620" s="280"/>
      <c r="AA620" s="106"/>
      <c r="AB620" s="281"/>
      <c r="AC620" s="282"/>
      <c r="AD620" s="273"/>
      <c r="AE620" s="110"/>
      <c r="AF620" s="99"/>
      <c r="AG620" s="110"/>
      <c r="AH620" s="427"/>
      <c r="AI620" s="112"/>
      <c r="AJ620" s="110"/>
      <c r="AK620" s="113"/>
      <c r="AL620" s="114"/>
      <c r="AM620" s="278"/>
      <c r="AN620" s="98"/>
      <c r="AO620" s="98"/>
      <c r="AP620" s="116"/>
      <c r="AQ620" s="117"/>
      <c r="AR620" s="116"/>
      <c r="AS620" s="98"/>
      <c r="AT620" s="98"/>
      <c r="AU620" s="98"/>
      <c r="AV620" s="98"/>
      <c r="AW620" s="98"/>
      <c r="AX620" s="98"/>
      <c r="AY620" s="98"/>
      <c r="AZ620" s="98"/>
      <c r="BA620" s="98"/>
      <c r="BB620" s="98"/>
      <c r="BC620" s="98"/>
      <c r="BD620" s="98"/>
      <c r="BE620" s="98"/>
      <c r="BF620" s="98"/>
      <c r="BG620" s="98"/>
      <c r="BH620" s="98"/>
      <c r="BI620" s="98"/>
      <c r="BJ620" s="98"/>
      <c r="BK620" s="98"/>
      <c r="BL620" s="98"/>
      <c r="BM620" s="98"/>
      <c r="BN620" s="98"/>
      <c r="BO620" s="98"/>
      <c r="BP620" s="98"/>
    </row>
    <row r="621">
      <c r="A621" s="485" t="b">
        <v>0</v>
      </c>
      <c r="B621" s="128"/>
      <c r="C621" s="129"/>
      <c r="D621" s="130"/>
      <c r="E621" s="131"/>
      <c r="F621" s="132"/>
      <c r="G621" s="132"/>
      <c r="H621" s="132"/>
      <c r="I621" s="132"/>
      <c r="J621" s="132"/>
      <c r="K621" s="130"/>
      <c r="L621" s="130"/>
      <c r="M621" s="130"/>
      <c r="N621" s="519"/>
      <c r="O621" s="369"/>
      <c r="P621" s="370"/>
      <c r="Q621" s="196"/>
      <c r="R621" s="197"/>
      <c r="S621" s="198"/>
      <c r="T621" s="199"/>
      <c r="U621" s="200"/>
      <c r="V621" s="201"/>
      <c r="W621" s="202"/>
      <c r="X621" s="202"/>
      <c r="Y621" s="143"/>
      <c r="Z621" s="367"/>
      <c r="AA621" s="140"/>
      <c r="AB621" s="420"/>
      <c r="AC621" s="421"/>
      <c r="AD621" s="206"/>
      <c r="AE621" s="144"/>
      <c r="AF621" s="133"/>
      <c r="AG621" s="144"/>
      <c r="AH621" s="430"/>
      <c r="AI621" s="146"/>
      <c r="AJ621" s="144"/>
      <c r="AK621" s="147"/>
      <c r="AL621" s="114"/>
      <c r="AM621" s="211"/>
      <c r="AN621" s="132"/>
      <c r="AO621" s="132"/>
      <c r="AP621" s="149"/>
      <c r="AQ621" s="150"/>
      <c r="AR621" s="149"/>
      <c r="AS621" s="132"/>
      <c r="AT621" s="132"/>
      <c r="AU621" s="132"/>
      <c r="AV621" s="132"/>
      <c r="AW621" s="132"/>
      <c r="AX621" s="132"/>
      <c r="AY621" s="132"/>
      <c r="AZ621" s="132"/>
      <c r="BA621" s="132"/>
      <c r="BB621" s="132"/>
      <c r="BC621" s="132"/>
      <c r="BD621" s="132"/>
      <c r="BE621" s="132"/>
      <c r="BF621" s="132"/>
      <c r="BG621" s="132"/>
      <c r="BH621" s="132"/>
      <c r="BI621" s="132"/>
      <c r="BJ621" s="132"/>
      <c r="BK621" s="132"/>
      <c r="BL621" s="132"/>
      <c r="BM621" s="132"/>
      <c r="BN621" s="132"/>
      <c r="BO621" s="132"/>
      <c r="BP621" s="132"/>
    </row>
    <row r="622">
      <c r="A622" s="484" t="b">
        <v>0</v>
      </c>
      <c r="B622" s="94"/>
      <c r="C622" s="95"/>
      <c r="D622" s="96"/>
      <c r="E622" s="97"/>
      <c r="F622" s="98"/>
      <c r="G622" s="98"/>
      <c r="H622" s="98"/>
      <c r="I622" s="98"/>
      <c r="J622" s="98"/>
      <c r="K622" s="96"/>
      <c r="L622" s="96"/>
      <c r="M622" s="96"/>
      <c r="N622" s="518"/>
      <c r="O622" s="369"/>
      <c r="P622" s="370"/>
      <c r="Q622" s="196"/>
      <c r="R622" s="197"/>
      <c r="S622" s="198"/>
      <c r="T622" s="199"/>
      <c r="U622" s="200"/>
      <c r="V622" s="201"/>
      <c r="W622" s="202"/>
      <c r="X622" s="202"/>
      <c r="Y622" s="109"/>
      <c r="Z622" s="280"/>
      <c r="AA622" s="106"/>
      <c r="AB622" s="281"/>
      <c r="AC622" s="282"/>
      <c r="AD622" s="273"/>
      <c r="AE622" s="110"/>
      <c r="AF622" s="99"/>
      <c r="AG622" s="110"/>
      <c r="AH622" s="427"/>
      <c r="AI622" s="112"/>
      <c r="AJ622" s="110"/>
      <c r="AK622" s="113"/>
      <c r="AL622" s="114"/>
      <c r="AM622" s="278"/>
      <c r="AN622" s="98"/>
      <c r="AO622" s="98"/>
      <c r="AP622" s="116"/>
      <c r="AQ622" s="117"/>
      <c r="AR622" s="116"/>
      <c r="AS622" s="98"/>
      <c r="AT622" s="98"/>
      <c r="AU622" s="98"/>
      <c r="AV622" s="98"/>
      <c r="AW622" s="98"/>
      <c r="AX622" s="98"/>
      <c r="AY622" s="98"/>
      <c r="AZ622" s="98"/>
      <c r="BA622" s="98"/>
      <c r="BB622" s="98"/>
      <c r="BC622" s="98"/>
      <c r="BD622" s="98"/>
      <c r="BE622" s="98"/>
      <c r="BF622" s="98"/>
      <c r="BG622" s="98"/>
      <c r="BH622" s="98"/>
      <c r="BI622" s="98"/>
      <c r="BJ622" s="98"/>
      <c r="BK622" s="98"/>
      <c r="BL622" s="98"/>
      <c r="BM622" s="98"/>
      <c r="BN622" s="98"/>
      <c r="BO622" s="98"/>
      <c r="BP622" s="98"/>
    </row>
    <row r="623">
      <c r="A623" s="485" t="b">
        <v>0</v>
      </c>
      <c r="B623" s="128"/>
      <c r="C623" s="129"/>
      <c r="D623" s="130"/>
      <c r="E623" s="131"/>
      <c r="F623" s="132"/>
      <c r="G623" s="132"/>
      <c r="H623" s="132"/>
      <c r="I623" s="132"/>
      <c r="J623" s="132"/>
      <c r="K623" s="130"/>
      <c r="L623" s="130"/>
      <c r="M623" s="130"/>
      <c r="N623" s="519"/>
      <c r="O623" s="369"/>
      <c r="P623" s="370"/>
      <c r="Q623" s="196"/>
      <c r="R623" s="197"/>
      <c r="S623" s="198"/>
      <c r="T623" s="199"/>
      <c r="U623" s="200"/>
      <c r="V623" s="201"/>
      <c r="W623" s="202"/>
      <c r="X623" s="202"/>
      <c r="Y623" s="143"/>
      <c r="Z623" s="367"/>
      <c r="AA623" s="140"/>
      <c r="AB623" s="420"/>
      <c r="AC623" s="421"/>
      <c r="AD623" s="206"/>
      <c r="AE623" s="144"/>
      <c r="AF623" s="133"/>
      <c r="AG623" s="144"/>
      <c r="AH623" s="430"/>
      <c r="AI623" s="146"/>
      <c r="AJ623" s="144"/>
      <c r="AK623" s="147"/>
      <c r="AL623" s="114"/>
      <c r="AM623" s="211"/>
      <c r="AN623" s="132"/>
      <c r="AO623" s="132"/>
      <c r="AP623" s="149"/>
      <c r="AQ623" s="150"/>
      <c r="AR623" s="149"/>
      <c r="AS623" s="132"/>
      <c r="AT623" s="132"/>
      <c r="AU623" s="132"/>
      <c r="AV623" s="132"/>
      <c r="AW623" s="132"/>
      <c r="AX623" s="132"/>
      <c r="AY623" s="132"/>
      <c r="AZ623" s="132"/>
      <c r="BA623" s="132"/>
      <c r="BB623" s="132"/>
      <c r="BC623" s="132"/>
      <c r="BD623" s="132"/>
      <c r="BE623" s="132"/>
      <c r="BF623" s="132"/>
      <c r="BG623" s="132"/>
      <c r="BH623" s="132"/>
      <c r="BI623" s="132"/>
      <c r="BJ623" s="132"/>
      <c r="BK623" s="132"/>
      <c r="BL623" s="132"/>
      <c r="BM623" s="132"/>
      <c r="BN623" s="132"/>
      <c r="BO623" s="132"/>
      <c r="BP623" s="132"/>
    </row>
    <row r="624">
      <c r="A624" s="484" t="b">
        <v>0</v>
      </c>
      <c r="B624" s="94"/>
      <c r="C624" s="95"/>
      <c r="D624" s="96"/>
      <c r="E624" s="97"/>
      <c r="F624" s="98"/>
      <c r="G624" s="98"/>
      <c r="H624" s="98"/>
      <c r="I624" s="98"/>
      <c r="J624" s="98"/>
      <c r="K624" s="96"/>
      <c r="L624" s="96"/>
      <c r="M624" s="96"/>
      <c r="N624" s="518"/>
      <c r="O624" s="369"/>
      <c r="P624" s="370"/>
      <c r="Q624" s="196"/>
      <c r="R624" s="197"/>
      <c r="S624" s="198"/>
      <c r="T624" s="199"/>
      <c r="U624" s="200"/>
      <c r="V624" s="201"/>
      <c r="W624" s="202"/>
      <c r="X624" s="202"/>
      <c r="Y624" s="109"/>
      <c r="Z624" s="280"/>
      <c r="AA624" s="106"/>
      <c r="AB624" s="281"/>
      <c r="AC624" s="282"/>
      <c r="AD624" s="273"/>
      <c r="AE624" s="110"/>
      <c r="AF624" s="99"/>
      <c r="AG624" s="110"/>
      <c r="AH624" s="427"/>
      <c r="AI624" s="112"/>
      <c r="AJ624" s="110"/>
      <c r="AK624" s="113"/>
      <c r="AL624" s="114"/>
      <c r="AM624" s="278"/>
      <c r="AN624" s="98"/>
      <c r="AO624" s="98"/>
      <c r="AP624" s="116"/>
      <c r="AQ624" s="117"/>
      <c r="AR624" s="116"/>
      <c r="AS624" s="98"/>
      <c r="AT624" s="98"/>
      <c r="AU624" s="98"/>
      <c r="AV624" s="98"/>
      <c r="AW624" s="98"/>
      <c r="AX624" s="98"/>
      <c r="AY624" s="98"/>
      <c r="AZ624" s="98"/>
      <c r="BA624" s="98"/>
      <c r="BB624" s="98"/>
      <c r="BC624" s="98"/>
      <c r="BD624" s="98"/>
      <c r="BE624" s="98"/>
      <c r="BF624" s="98"/>
      <c r="BG624" s="98"/>
      <c r="BH624" s="98"/>
      <c r="BI624" s="98"/>
      <c r="BJ624" s="98"/>
      <c r="BK624" s="98"/>
      <c r="BL624" s="98"/>
      <c r="BM624" s="98"/>
      <c r="BN624" s="98"/>
      <c r="BO624" s="98"/>
      <c r="BP624" s="98"/>
    </row>
    <row r="625">
      <c r="A625" s="485" t="b">
        <v>0</v>
      </c>
      <c r="B625" s="128"/>
      <c r="C625" s="129"/>
      <c r="D625" s="130"/>
      <c r="E625" s="131"/>
      <c r="F625" s="132"/>
      <c r="G625" s="132"/>
      <c r="H625" s="132"/>
      <c r="I625" s="132"/>
      <c r="J625" s="132"/>
      <c r="K625" s="130"/>
      <c r="L625" s="130"/>
      <c r="M625" s="130"/>
      <c r="N625" s="519"/>
      <c r="O625" s="369"/>
      <c r="P625" s="370"/>
      <c r="Q625" s="196"/>
      <c r="R625" s="197"/>
      <c r="S625" s="198"/>
      <c r="T625" s="199"/>
      <c r="U625" s="200"/>
      <c r="V625" s="201"/>
      <c r="W625" s="202"/>
      <c r="X625" s="202"/>
      <c r="Y625" s="143"/>
      <c r="Z625" s="367"/>
      <c r="AA625" s="140"/>
      <c r="AB625" s="420"/>
      <c r="AC625" s="421"/>
      <c r="AD625" s="206"/>
      <c r="AE625" s="144"/>
      <c r="AF625" s="133"/>
      <c r="AG625" s="144"/>
      <c r="AH625" s="430"/>
      <c r="AI625" s="146"/>
      <c r="AJ625" s="144"/>
      <c r="AK625" s="147"/>
      <c r="AL625" s="114"/>
      <c r="AM625" s="211"/>
      <c r="AN625" s="132"/>
      <c r="AO625" s="132"/>
      <c r="AP625" s="149"/>
      <c r="AQ625" s="150"/>
      <c r="AR625" s="149"/>
      <c r="AS625" s="132"/>
      <c r="AT625" s="132"/>
      <c r="AU625" s="132"/>
      <c r="AV625" s="132"/>
      <c r="AW625" s="132"/>
      <c r="AX625" s="132"/>
      <c r="AY625" s="132"/>
      <c r="AZ625" s="132"/>
      <c r="BA625" s="132"/>
      <c r="BB625" s="132"/>
      <c r="BC625" s="132"/>
      <c r="BD625" s="132"/>
      <c r="BE625" s="132"/>
      <c r="BF625" s="132"/>
      <c r="BG625" s="132"/>
      <c r="BH625" s="132"/>
      <c r="BI625" s="132"/>
      <c r="BJ625" s="132"/>
      <c r="BK625" s="132"/>
      <c r="BL625" s="132"/>
      <c r="BM625" s="132"/>
      <c r="BN625" s="132"/>
      <c r="BO625" s="132"/>
      <c r="BP625" s="132"/>
    </row>
    <row r="626">
      <c r="A626" s="484" t="b">
        <v>0</v>
      </c>
      <c r="B626" s="94"/>
      <c r="C626" s="95"/>
      <c r="D626" s="96"/>
      <c r="E626" s="97"/>
      <c r="F626" s="98"/>
      <c r="G626" s="98"/>
      <c r="H626" s="98"/>
      <c r="I626" s="98"/>
      <c r="J626" s="98"/>
      <c r="K626" s="96"/>
      <c r="L626" s="96"/>
      <c r="M626" s="96"/>
      <c r="N626" s="518"/>
      <c r="O626" s="369"/>
      <c r="P626" s="370"/>
      <c r="Q626" s="196"/>
      <c r="R626" s="197"/>
      <c r="S626" s="198"/>
      <c r="T626" s="199"/>
      <c r="U626" s="200"/>
      <c r="V626" s="201"/>
      <c r="W626" s="202"/>
      <c r="X626" s="202"/>
      <c r="Y626" s="109"/>
      <c r="Z626" s="280"/>
      <c r="AA626" s="106"/>
      <c r="AB626" s="281"/>
      <c r="AC626" s="282"/>
      <c r="AD626" s="273"/>
      <c r="AE626" s="110"/>
      <c r="AF626" s="99"/>
      <c r="AG626" s="110"/>
      <c r="AH626" s="427"/>
      <c r="AI626" s="112"/>
      <c r="AJ626" s="110"/>
      <c r="AK626" s="113"/>
      <c r="AL626" s="114"/>
      <c r="AM626" s="278"/>
      <c r="AN626" s="98"/>
      <c r="AO626" s="98"/>
      <c r="AP626" s="116"/>
      <c r="AQ626" s="117"/>
      <c r="AR626" s="116"/>
      <c r="AS626" s="98"/>
      <c r="AT626" s="98"/>
      <c r="AU626" s="98"/>
      <c r="AV626" s="98"/>
      <c r="AW626" s="98"/>
      <c r="AX626" s="98"/>
      <c r="AY626" s="98"/>
      <c r="AZ626" s="98"/>
      <c r="BA626" s="98"/>
      <c r="BB626" s="98"/>
      <c r="BC626" s="98"/>
      <c r="BD626" s="98"/>
      <c r="BE626" s="98"/>
      <c r="BF626" s="98"/>
      <c r="BG626" s="98"/>
      <c r="BH626" s="98"/>
      <c r="BI626" s="98"/>
      <c r="BJ626" s="98"/>
      <c r="BK626" s="98"/>
      <c r="BL626" s="98"/>
      <c r="BM626" s="98"/>
      <c r="BN626" s="98"/>
      <c r="BO626" s="98"/>
      <c r="BP626" s="98"/>
    </row>
    <row r="627">
      <c r="A627" s="485" t="b">
        <v>0</v>
      </c>
      <c r="B627" s="128"/>
      <c r="C627" s="129"/>
      <c r="D627" s="130"/>
      <c r="E627" s="131"/>
      <c r="F627" s="132"/>
      <c r="G627" s="132"/>
      <c r="H627" s="132"/>
      <c r="I627" s="132"/>
      <c r="J627" s="132"/>
      <c r="K627" s="130"/>
      <c r="L627" s="130"/>
      <c r="M627" s="130"/>
      <c r="N627" s="519"/>
      <c r="O627" s="369"/>
      <c r="P627" s="370"/>
      <c r="Q627" s="196"/>
      <c r="R627" s="197"/>
      <c r="S627" s="198"/>
      <c r="T627" s="199"/>
      <c r="U627" s="200"/>
      <c r="V627" s="201"/>
      <c r="W627" s="202"/>
      <c r="X627" s="202"/>
      <c r="Y627" s="143"/>
      <c r="Z627" s="367"/>
      <c r="AA627" s="140"/>
      <c r="AB627" s="420"/>
      <c r="AC627" s="421"/>
      <c r="AD627" s="206"/>
      <c r="AE627" s="144"/>
      <c r="AF627" s="133"/>
      <c r="AG627" s="144"/>
      <c r="AH627" s="430"/>
      <c r="AI627" s="146"/>
      <c r="AJ627" s="144"/>
      <c r="AK627" s="147"/>
      <c r="AL627" s="114"/>
      <c r="AM627" s="211"/>
      <c r="AN627" s="132"/>
      <c r="AO627" s="132"/>
      <c r="AP627" s="149"/>
      <c r="AQ627" s="150"/>
      <c r="AR627" s="149"/>
      <c r="AS627" s="132"/>
      <c r="AT627" s="132"/>
      <c r="AU627" s="132"/>
      <c r="AV627" s="132"/>
      <c r="AW627" s="132"/>
      <c r="AX627" s="132"/>
      <c r="AY627" s="132"/>
      <c r="AZ627" s="132"/>
      <c r="BA627" s="132"/>
      <c r="BB627" s="132"/>
      <c r="BC627" s="132"/>
      <c r="BD627" s="132"/>
      <c r="BE627" s="132"/>
      <c r="BF627" s="132"/>
      <c r="BG627" s="132"/>
      <c r="BH627" s="132"/>
      <c r="BI627" s="132"/>
      <c r="BJ627" s="132"/>
      <c r="BK627" s="132"/>
      <c r="BL627" s="132"/>
      <c r="BM627" s="132"/>
      <c r="BN627" s="132"/>
      <c r="BO627" s="132"/>
      <c r="BP627" s="132"/>
    </row>
    <row r="628">
      <c r="A628" s="484" t="b">
        <v>0</v>
      </c>
      <c r="B628" s="94"/>
      <c r="C628" s="95"/>
      <c r="D628" s="96"/>
      <c r="E628" s="97"/>
      <c r="F628" s="98"/>
      <c r="G628" s="98"/>
      <c r="H628" s="98"/>
      <c r="I628" s="98"/>
      <c r="J628" s="98"/>
      <c r="K628" s="96"/>
      <c r="L628" s="96"/>
      <c r="M628" s="96"/>
      <c r="N628" s="518"/>
      <c r="O628" s="369"/>
      <c r="P628" s="370"/>
      <c r="Q628" s="196"/>
      <c r="R628" s="197"/>
      <c r="S628" s="198"/>
      <c r="T628" s="199"/>
      <c r="U628" s="200"/>
      <c r="V628" s="201"/>
      <c r="W628" s="202"/>
      <c r="X628" s="202"/>
      <c r="Y628" s="109"/>
      <c r="Z628" s="280"/>
      <c r="AA628" s="106"/>
      <c r="AB628" s="281"/>
      <c r="AC628" s="282"/>
      <c r="AD628" s="273"/>
      <c r="AE628" s="110"/>
      <c r="AF628" s="99"/>
      <c r="AG628" s="110"/>
      <c r="AH628" s="427"/>
      <c r="AI628" s="112"/>
      <c r="AJ628" s="110"/>
      <c r="AK628" s="113"/>
      <c r="AL628" s="114"/>
      <c r="AM628" s="278"/>
      <c r="AN628" s="98"/>
      <c r="AO628" s="98"/>
      <c r="AP628" s="116"/>
      <c r="AQ628" s="117"/>
      <c r="AR628" s="116"/>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c r="BO628" s="98"/>
      <c r="BP628" s="98"/>
    </row>
    <row r="629">
      <c r="A629" s="485" t="b">
        <v>0</v>
      </c>
      <c r="B629" s="128"/>
      <c r="C629" s="129"/>
      <c r="D629" s="130"/>
      <c r="E629" s="131"/>
      <c r="F629" s="132"/>
      <c r="G629" s="132"/>
      <c r="H629" s="132"/>
      <c r="I629" s="132"/>
      <c r="J629" s="132"/>
      <c r="K629" s="130"/>
      <c r="L629" s="130"/>
      <c r="M629" s="130"/>
      <c r="N629" s="519"/>
      <c r="O629" s="369"/>
      <c r="P629" s="370"/>
      <c r="Q629" s="196"/>
      <c r="R629" s="197"/>
      <c r="S629" s="198"/>
      <c r="T629" s="199"/>
      <c r="U629" s="200"/>
      <c r="V629" s="201"/>
      <c r="W629" s="202"/>
      <c r="X629" s="202"/>
      <c r="Y629" s="143"/>
      <c r="Z629" s="367"/>
      <c r="AA629" s="140"/>
      <c r="AB629" s="420"/>
      <c r="AC629" s="421"/>
      <c r="AD629" s="206"/>
      <c r="AE629" s="144"/>
      <c r="AF629" s="133"/>
      <c r="AG629" s="144"/>
      <c r="AH629" s="430"/>
      <c r="AI629" s="146"/>
      <c r="AJ629" s="144"/>
      <c r="AK629" s="147"/>
      <c r="AL629" s="114"/>
      <c r="AM629" s="211"/>
      <c r="AN629" s="132"/>
      <c r="AO629" s="132"/>
      <c r="AP629" s="149"/>
      <c r="AQ629" s="150"/>
      <c r="AR629" s="149"/>
      <c r="AS629" s="132"/>
      <c r="AT629" s="132"/>
      <c r="AU629" s="132"/>
      <c r="AV629" s="132"/>
      <c r="AW629" s="132"/>
      <c r="AX629" s="132"/>
      <c r="AY629" s="132"/>
      <c r="AZ629" s="132"/>
      <c r="BA629" s="132"/>
      <c r="BB629" s="132"/>
      <c r="BC629" s="132"/>
      <c r="BD629" s="132"/>
      <c r="BE629" s="132"/>
      <c r="BF629" s="132"/>
      <c r="BG629" s="132"/>
      <c r="BH629" s="132"/>
      <c r="BI629" s="132"/>
      <c r="BJ629" s="132"/>
      <c r="BK629" s="132"/>
      <c r="BL629" s="132"/>
      <c r="BM629" s="132"/>
      <c r="BN629" s="132"/>
      <c r="BO629" s="132"/>
      <c r="BP629" s="132"/>
    </row>
    <row r="630">
      <c r="A630" s="484" t="b">
        <v>0</v>
      </c>
      <c r="B630" s="94"/>
      <c r="C630" s="95"/>
      <c r="D630" s="96"/>
      <c r="E630" s="97"/>
      <c r="F630" s="98"/>
      <c r="G630" s="98"/>
      <c r="H630" s="98"/>
      <c r="I630" s="98"/>
      <c r="J630" s="98"/>
      <c r="K630" s="96"/>
      <c r="L630" s="96"/>
      <c r="M630" s="96"/>
      <c r="N630" s="518"/>
      <c r="O630" s="369"/>
      <c r="P630" s="370"/>
      <c r="Q630" s="196"/>
      <c r="R630" s="197"/>
      <c r="S630" s="198"/>
      <c r="T630" s="199"/>
      <c r="U630" s="200"/>
      <c r="V630" s="201"/>
      <c r="W630" s="202"/>
      <c r="X630" s="202"/>
      <c r="Y630" s="109"/>
      <c r="Z630" s="280"/>
      <c r="AA630" s="106"/>
      <c r="AB630" s="281"/>
      <c r="AC630" s="282"/>
      <c r="AD630" s="273"/>
      <c r="AE630" s="110"/>
      <c r="AF630" s="99"/>
      <c r="AG630" s="110"/>
      <c r="AH630" s="427"/>
      <c r="AI630" s="112"/>
      <c r="AJ630" s="110"/>
      <c r="AK630" s="113"/>
      <c r="AL630" s="114"/>
      <c r="AM630" s="278"/>
      <c r="AN630" s="98"/>
      <c r="AO630" s="98"/>
      <c r="AP630" s="116"/>
      <c r="AQ630" s="117"/>
      <c r="AR630" s="116"/>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c r="BO630" s="98"/>
      <c r="BP630" s="98"/>
    </row>
    <row r="631">
      <c r="A631" s="485" t="b">
        <v>0</v>
      </c>
      <c r="B631" s="128"/>
      <c r="C631" s="129"/>
      <c r="D631" s="130"/>
      <c r="E631" s="131"/>
      <c r="F631" s="132"/>
      <c r="G631" s="132"/>
      <c r="H631" s="132"/>
      <c r="I631" s="132"/>
      <c r="J631" s="132"/>
      <c r="K631" s="130"/>
      <c r="L631" s="130"/>
      <c r="M631" s="130"/>
      <c r="N631" s="519"/>
      <c r="O631" s="369"/>
      <c r="P631" s="370"/>
      <c r="Q631" s="196"/>
      <c r="R631" s="197"/>
      <c r="S631" s="198"/>
      <c r="T631" s="199"/>
      <c r="U631" s="200"/>
      <c r="V631" s="201"/>
      <c r="W631" s="202"/>
      <c r="X631" s="202"/>
      <c r="Y631" s="143"/>
      <c r="Z631" s="367"/>
      <c r="AA631" s="140"/>
      <c r="AB631" s="420"/>
      <c r="AC631" s="421"/>
      <c r="AD631" s="206"/>
      <c r="AE631" s="144"/>
      <c r="AF631" s="133"/>
      <c r="AG631" s="144"/>
      <c r="AH631" s="430"/>
      <c r="AI631" s="146"/>
      <c r="AJ631" s="144"/>
      <c r="AK631" s="147"/>
      <c r="AL631" s="114"/>
      <c r="AM631" s="211"/>
      <c r="AN631" s="132"/>
      <c r="AO631" s="132"/>
      <c r="AP631" s="149"/>
      <c r="AQ631" s="150"/>
      <c r="AR631" s="149"/>
      <c r="AS631" s="132"/>
      <c r="AT631" s="132"/>
      <c r="AU631" s="132"/>
      <c r="AV631" s="132"/>
      <c r="AW631" s="132"/>
      <c r="AX631" s="132"/>
      <c r="AY631" s="132"/>
      <c r="AZ631" s="132"/>
      <c r="BA631" s="132"/>
      <c r="BB631" s="132"/>
      <c r="BC631" s="132"/>
      <c r="BD631" s="132"/>
      <c r="BE631" s="132"/>
      <c r="BF631" s="132"/>
      <c r="BG631" s="132"/>
      <c r="BH631" s="132"/>
      <c r="BI631" s="132"/>
      <c r="BJ631" s="132"/>
      <c r="BK631" s="132"/>
      <c r="BL631" s="132"/>
      <c r="BM631" s="132"/>
      <c r="BN631" s="132"/>
      <c r="BO631" s="132"/>
      <c r="BP631" s="132"/>
    </row>
    <row r="632">
      <c r="A632" s="484" t="b">
        <v>0</v>
      </c>
      <c r="B632" s="94"/>
      <c r="C632" s="95"/>
      <c r="D632" s="96"/>
      <c r="E632" s="97"/>
      <c r="F632" s="98"/>
      <c r="G632" s="98"/>
      <c r="H632" s="98"/>
      <c r="I632" s="98"/>
      <c r="J632" s="98"/>
      <c r="K632" s="96"/>
      <c r="L632" s="96"/>
      <c r="M632" s="96"/>
      <c r="N632" s="518"/>
      <c r="O632" s="369"/>
      <c r="P632" s="370"/>
      <c r="Q632" s="196"/>
      <c r="R632" s="197"/>
      <c r="S632" s="198"/>
      <c r="T632" s="199"/>
      <c r="U632" s="200"/>
      <c r="V632" s="201"/>
      <c r="W632" s="202"/>
      <c r="X632" s="202"/>
      <c r="Y632" s="109"/>
      <c r="Z632" s="280"/>
      <c r="AA632" s="106"/>
      <c r="AB632" s="281"/>
      <c r="AC632" s="282"/>
      <c r="AD632" s="273"/>
      <c r="AE632" s="110"/>
      <c r="AF632" s="99"/>
      <c r="AG632" s="110"/>
      <c r="AH632" s="427"/>
      <c r="AI632" s="112"/>
      <c r="AJ632" s="110"/>
      <c r="AK632" s="113"/>
      <c r="AL632" s="114"/>
      <c r="AM632" s="278"/>
      <c r="AN632" s="98"/>
      <c r="AO632" s="98"/>
      <c r="AP632" s="116"/>
      <c r="AQ632" s="117"/>
      <c r="AR632" s="116"/>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c r="BO632" s="98"/>
      <c r="BP632" s="98"/>
    </row>
    <row r="633">
      <c r="A633" s="485" t="b">
        <v>0</v>
      </c>
      <c r="B633" s="128"/>
      <c r="C633" s="129"/>
      <c r="D633" s="130"/>
      <c r="E633" s="131"/>
      <c r="F633" s="132"/>
      <c r="G633" s="132"/>
      <c r="H633" s="132"/>
      <c r="I633" s="132"/>
      <c r="J633" s="132"/>
      <c r="K633" s="130"/>
      <c r="L633" s="130"/>
      <c r="M633" s="130"/>
      <c r="N633" s="519"/>
      <c r="O633" s="369"/>
      <c r="P633" s="370"/>
      <c r="Q633" s="196"/>
      <c r="R633" s="197"/>
      <c r="S633" s="198"/>
      <c r="T633" s="199"/>
      <c r="U633" s="200"/>
      <c r="V633" s="201"/>
      <c r="W633" s="202"/>
      <c r="X633" s="202"/>
      <c r="Y633" s="143"/>
      <c r="Z633" s="367"/>
      <c r="AA633" s="140"/>
      <c r="AB633" s="420"/>
      <c r="AC633" s="421"/>
      <c r="AD633" s="206"/>
      <c r="AE633" s="144"/>
      <c r="AF633" s="133"/>
      <c r="AG633" s="144"/>
      <c r="AH633" s="430"/>
      <c r="AI633" s="146"/>
      <c r="AJ633" s="144"/>
      <c r="AK633" s="147"/>
      <c r="AL633" s="114"/>
      <c r="AM633" s="211"/>
      <c r="AN633" s="132"/>
      <c r="AO633" s="132"/>
      <c r="AP633" s="149"/>
      <c r="AQ633" s="150"/>
      <c r="AR633" s="149"/>
      <c r="AS633" s="132"/>
      <c r="AT633" s="132"/>
      <c r="AU633" s="132"/>
      <c r="AV633" s="132"/>
      <c r="AW633" s="132"/>
      <c r="AX633" s="132"/>
      <c r="AY633" s="132"/>
      <c r="AZ633" s="132"/>
      <c r="BA633" s="132"/>
      <c r="BB633" s="132"/>
      <c r="BC633" s="132"/>
      <c r="BD633" s="132"/>
      <c r="BE633" s="132"/>
      <c r="BF633" s="132"/>
      <c r="BG633" s="132"/>
      <c r="BH633" s="132"/>
      <c r="BI633" s="132"/>
      <c r="BJ633" s="132"/>
      <c r="BK633" s="132"/>
      <c r="BL633" s="132"/>
      <c r="BM633" s="132"/>
      <c r="BN633" s="132"/>
      <c r="BO633" s="132"/>
      <c r="BP633" s="132"/>
    </row>
    <row r="634">
      <c r="A634" s="484" t="b">
        <v>0</v>
      </c>
      <c r="B634" s="94"/>
      <c r="C634" s="95"/>
      <c r="D634" s="96"/>
      <c r="E634" s="97"/>
      <c r="F634" s="98"/>
      <c r="G634" s="98"/>
      <c r="H634" s="98"/>
      <c r="I634" s="98"/>
      <c r="J634" s="98"/>
      <c r="K634" s="96"/>
      <c r="L634" s="96"/>
      <c r="M634" s="96"/>
      <c r="N634" s="518"/>
      <c r="O634" s="369"/>
      <c r="P634" s="370"/>
      <c r="Q634" s="196"/>
      <c r="R634" s="197"/>
      <c r="S634" s="198"/>
      <c r="T634" s="199"/>
      <c r="U634" s="200"/>
      <c r="V634" s="201"/>
      <c r="W634" s="202"/>
      <c r="X634" s="202"/>
      <c r="Y634" s="109"/>
      <c r="Z634" s="280"/>
      <c r="AA634" s="106"/>
      <c r="AB634" s="281"/>
      <c r="AC634" s="282"/>
      <c r="AD634" s="273"/>
      <c r="AE634" s="110"/>
      <c r="AF634" s="99"/>
      <c r="AG634" s="110"/>
      <c r="AH634" s="427"/>
      <c r="AI634" s="112"/>
      <c r="AJ634" s="110"/>
      <c r="AK634" s="113"/>
      <c r="AL634" s="114"/>
      <c r="AM634" s="278"/>
      <c r="AN634" s="98"/>
      <c r="AO634" s="98"/>
      <c r="AP634" s="116"/>
      <c r="AQ634" s="117"/>
      <c r="AR634" s="116"/>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c r="BO634" s="98"/>
      <c r="BP634" s="98"/>
    </row>
    <row r="635">
      <c r="A635" s="485" t="b">
        <v>0</v>
      </c>
      <c r="B635" s="128"/>
      <c r="C635" s="129"/>
      <c r="D635" s="130"/>
      <c r="E635" s="131"/>
      <c r="F635" s="132"/>
      <c r="G635" s="132"/>
      <c r="H635" s="132"/>
      <c r="I635" s="132"/>
      <c r="J635" s="132"/>
      <c r="K635" s="130"/>
      <c r="L635" s="130"/>
      <c r="M635" s="130"/>
      <c r="N635" s="519"/>
      <c r="O635" s="369"/>
      <c r="P635" s="370"/>
      <c r="Q635" s="196"/>
      <c r="R635" s="197"/>
      <c r="S635" s="198"/>
      <c r="T635" s="199"/>
      <c r="U635" s="200"/>
      <c r="V635" s="201"/>
      <c r="W635" s="202"/>
      <c r="X635" s="202"/>
      <c r="Y635" s="143"/>
      <c r="Z635" s="367"/>
      <c r="AA635" s="140"/>
      <c r="AB635" s="420"/>
      <c r="AC635" s="421"/>
      <c r="AD635" s="206"/>
      <c r="AE635" s="144"/>
      <c r="AF635" s="133"/>
      <c r="AG635" s="144"/>
      <c r="AH635" s="430"/>
      <c r="AI635" s="146"/>
      <c r="AJ635" s="144"/>
      <c r="AK635" s="147"/>
      <c r="AL635" s="114"/>
      <c r="AM635" s="211"/>
      <c r="AN635" s="132"/>
      <c r="AO635" s="132"/>
      <c r="AP635" s="149"/>
      <c r="AQ635" s="150"/>
      <c r="AR635" s="149"/>
      <c r="AS635" s="132"/>
      <c r="AT635" s="132"/>
      <c r="AU635" s="132"/>
      <c r="AV635" s="132"/>
      <c r="AW635" s="132"/>
      <c r="AX635" s="132"/>
      <c r="AY635" s="132"/>
      <c r="AZ635" s="132"/>
      <c r="BA635" s="132"/>
      <c r="BB635" s="132"/>
      <c r="BC635" s="132"/>
      <c r="BD635" s="132"/>
      <c r="BE635" s="132"/>
      <c r="BF635" s="132"/>
      <c r="BG635" s="132"/>
      <c r="BH635" s="132"/>
      <c r="BI635" s="132"/>
      <c r="BJ635" s="132"/>
      <c r="BK635" s="132"/>
      <c r="BL635" s="132"/>
      <c r="BM635" s="132"/>
      <c r="BN635" s="132"/>
      <c r="BO635" s="132"/>
      <c r="BP635" s="132"/>
    </row>
    <row r="636">
      <c r="A636" s="484" t="b">
        <v>0</v>
      </c>
      <c r="B636" s="94"/>
      <c r="C636" s="95"/>
      <c r="D636" s="96"/>
      <c r="E636" s="97"/>
      <c r="F636" s="98"/>
      <c r="G636" s="98"/>
      <c r="H636" s="98"/>
      <c r="I636" s="98"/>
      <c r="J636" s="98"/>
      <c r="K636" s="96"/>
      <c r="L636" s="96"/>
      <c r="M636" s="96"/>
      <c r="N636" s="518"/>
      <c r="O636" s="369"/>
      <c r="P636" s="370"/>
      <c r="Q636" s="196"/>
      <c r="R636" s="197"/>
      <c r="S636" s="198"/>
      <c r="T636" s="199"/>
      <c r="U636" s="200"/>
      <c r="V636" s="201"/>
      <c r="W636" s="202"/>
      <c r="X636" s="202"/>
      <c r="Y636" s="109"/>
      <c r="Z636" s="280"/>
      <c r="AA636" s="106"/>
      <c r="AB636" s="281"/>
      <c r="AC636" s="282"/>
      <c r="AD636" s="273"/>
      <c r="AE636" s="110"/>
      <c r="AF636" s="99"/>
      <c r="AG636" s="110"/>
      <c r="AH636" s="427"/>
      <c r="AI636" s="112"/>
      <c r="AJ636" s="110"/>
      <c r="AK636" s="113"/>
      <c r="AL636" s="114"/>
      <c r="AM636" s="278"/>
      <c r="AN636" s="98"/>
      <c r="AO636" s="98"/>
      <c r="AP636" s="116"/>
      <c r="AQ636" s="117"/>
      <c r="AR636" s="116"/>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c r="BO636" s="98"/>
      <c r="BP636" s="98"/>
    </row>
    <row r="637">
      <c r="A637" s="485" t="b">
        <v>0</v>
      </c>
      <c r="B637" s="128"/>
      <c r="C637" s="129"/>
      <c r="D637" s="130"/>
      <c r="E637" s="131"/>
      <c r="F637" s="132"/>
      <c r="G637" s="132"/>
      <c r="H637" s="132"/>
      <c r="I637" s="132"/>
      <c r="J637" s="132"/>
      <c r="K637" s="130"/>
      <c r="L637" s="130"/>
      <c r="M637" s="130"/>
      <c r="N637" s="519"/>
      <c r="O637" s="369"/>
      <c r="P637" s="370"/>
      <c r="Q637" s="196"/>
      <c r="R637" s="197"/>
      <c r="S637" s="198"/>
      <c r="T637" s="199"/>
      <c r="U637" s="200"/>
      <c r="V637" s="201"/>
      <c r="W637" s="202"/>
      <c r="X637" s="202"/>
      <c r="Y637" s="143"/>
      <c r="Z637" s="367"/>
      <c r="AA637" s="140"/>
      <c r="AB637" s="420"/>
      <c r="AC637" s="421"/>
      <c r="AD637" s="206"/>
      <c r="AE637" s="144"/>
      <c r="AF637" s="133"/>
      <c r="AG637" s="144"/>
      <c r="AH637" s="430"/>
      <c r="AI637" s="146"/>
      <c r="AJ637" s="144"/>
      <c r="AK637" s="147"/>
      <c r="AL637" s="114"/>
      <c r="AM637" s="211"/>
      <c r="AN637" s="132"/>
      <c r="AO637" s="132"/>
      <c r="AP637" s="149"/>
      <c r="AQ637" s="150"/>
      <c r="AR637" s="149"/>
      <c r="AS637" s="132"/>
      <c r="AT637" s="132"/>
      <c r="AU637" s="132"/>
      <c r="AV637" s="132"/>
      <c r="AW637" s="132"/>
      <c r="AX637" s="132"/>
      <c r="AY637" s="132"/>
      <c r="AZ637" s="132"/>
      <c r="BA637" s="132"/>
      <c r="BB637" s="132"/>
      <c r="BC637" s="132"/>
      <c r="BD637" s="132"/>
      <c r="BE637" s="132"/>
      <c r="BF637" s="132"/>
      <c r="BG637" s="132"/>
      <c r="BH637" s="132"/>
      <c r="BI637" s="132"/>
      <c r="BJ637" s="132"/>
      <c r="BK637" s="132"/>
      <c r="BL637" s="132"/>
      <c r="BM637" s="132"/>
      <c r="BN637" s="132"/>
      <c r="BO637" s="132"/>
      <c r="BP637" s="132"/>
    </row>
    <row r="638">
      <c r="A638" s="484" t="b">
        <v>0</v>
      </c>
      <c r="B638" s="94"/>
      <c r="C638" s="95"/>
      <c r="D638" s="96"/>
      <c r="E638" s="97"/>
      <c r="F638" s="98"/>
      <c r="G638" s="98"/>
      <c r="H638" s="98"/>
      <c r="I638" s="98"/>
      <c r="J638" s="98"/>
      <c r="K638" s="96"/>
      <c r="L638" s="96"/>
      <c r="M638" s="96"/>
      <c r="N638" s="518"/>
      <c r="O638" s="369"/>
      <c r="P638" s="370"/>
      <c r="Q638" s="196"/>
      <c r="R638" s="197"/>
      <c r="S638" s="198"/>
      <c r="T638" s="199"/>
      <c r="U638" s="200"/>
      <c r="V638" s="201"/>
      <c r="W638" s="202"/>
      <c r="X638" s="202"/>
      <c r="Y638" s="109"/>
      <c r="Z638" s="280"/>
      <c r="AA638" s="106"/>
      <c r="AB638" s="281"/>
      <c r="AC638" s="282"/>
      <c r="AD638" s="273"/>
      <c r="AE638" s="110"/>
      <c r="AF638" s="99"/>
      <c r="AG638" s="110"/>
      <c r="AH638" s="427"/>
      <c r="AI638" s="112"/>
      <c r="AJ638" s="110"/>
      <c r="AK638" s="113"/>
      <c r="AL638" s="114"/>
      <c r="AM638" s="278"/>
      <c r="AN638" s="98"/>
      <c r="AO638" s="98"/>
      <c r="AP638" s="116"/>
      <c r="AQ638" s="117"/>
      <c r="AR638" s="116"/>
      <c r="AS638" s="98"/>
      <c r="AT638" s="98"/>
      <c r="AU638" s="98"/>
      <c r="AV638" s="98"/>
      <c r="AW638" s="98"/>
      <c r="AX638" s="98"/>
      <c r="AY638" s="98"/>
      <c r="AZ638" s="98"/>
      <c r="BA638" s="98"/>
      <c r="BB638" s="98"/>
      <c r="BC638" s="98"/>
      <c r="BD638" s="98"/>
      <c r="BE638" s="98"/>
      <c r="BF638" s="98"/>
      <c r="BG638" s="98"/>
      <c r="BH638" s="98"/>
      <c r="BI638" s="98"/>
      <c r="BJ638" s="98"/>
      <c r="BK638" s="98"/>
      <c r="BL638" s="98"/>
      <c r="BM638" s="98"/>
      <c r="BN638" s="98"/>
      <c r="BO638" s="98"/>
      <c r="BP638" s="98"/>
    </row>
    <row r="639">
      <c r="A639" s="485" t="b">
        <v>0</v>
      </c>
      <c r="B639" s="128"/>
      <c r="C639" s="129"/>
      <c r="D639" s="130"/>
      <c r="E639" s="131"/>
      <c r="F639" s="132"/>
      <c r="G639" s="132"/>
      <c r="H639" s="132"/>
      <c r="I639" s="132"/>
      <c r="J639" s="132"/>
      <c r="K639" s="130"/>
      <c r="L639" s="130"/>
      <c r="M639" s="130"/>
      <c r="N639" s="519"/>
      <c r="O639" s="369"/>
      <c r="P639" s="370"/>
      <c r="Q639" s="196"/>
      <c r="R639" s="197"/>
      <c r="S639" s="198"/>
      <c r="T639" s="199"/>
      <c r="U639" s="200"/>
      <c r="V639" s="201"/>
      <c r="W639" s="202"/>
      <c r="X639" s="202"/>
      <c r="Y639" s="143"/>
      <c r="Z639" s="367"/>
      <c r="AA639" s="140"/>
      <c r="AB639" s="420"/>
      <c r="AC639" s="421"/>
      <c r="AD639" s="206"/>
      <c r="AE639" s="144"/>
      <c r="AF639" s="133"/>
      <c r="AG639" s="144"/>
      <c r="AH639" s="430"/>
      <c r="AI639" s="146"/>
      <c r="AJ639" s="144"/>
      <c r="AK639" s="147"/>
      <c r="AL639" s="114"/>
      <c r="AM639" s="211"/>
      <c r="AN639" s="132"/>
      <c r="AO639" s="132"/>
      <c r="AP639" s="149"/>
      <c r="AQ639" s="150"/>
      <c r="AR639" s="149"/>
      <c r="AS639" s="132"/>
      <c r="AT639" s="132"/>
      <c r="AU639" s="132"/>
      <c r="AV639" s="132"/>
      <c r="AW639" s="132"/>
      <c r="AX639" s="132"/>
      <c r="AY639" s="132"/>
      <c r="AZ639" s="132"/>
      <c r="BA639" s="132"/>
      <c r="BB639" s="132"/>
      <c r="BC639" s="132"/>
      <c r="BD639" s="132"/>
      <c r="BE639" s="132"/>
      <c r="BF639" s="132"/>
      <c r="BG639" s="132"/>
      <c r="BH639" s="132"/>
      <c r="BI639" s="132"/>
      <c r="BJ639" s="132"/>
      <c r="BK639" s="132"/>
      <c r="BL639" s="132"/>
      <c r="BM639" s="132"/>
      <c r="BN639" s="132"/>
      <c r="BO639" s="132"/>
      <c r="BP639" s="132"/>
    </row>
    <row r="640">
      <c r="A640" s="484" t="b">
        <v>0</v>
      </c>
      <c r="B640" s="94"/>
      <c r="C640" s="95"/>
      <c r="D640" s="96"/>
      <c r="E640" s="97"/>
      <c r="F640" s="98"/>
      <c r="G640" s="98"/>
      <c r="H640" s="98"/>
      <c r="I640" s="98"/>
      <c r="J640" s="98"/>
      <c r="K640" s="96"/>
      <c r="L640" s="96"/>
      <c r="M640" s="96"/>
      <c r="N640" s="518"/>
      <c r="O640" s="369"/>
      <c r="P640" s="370"/>
      <c r="Q640" s="196"/>
      <c r="R640" s="197"/>
      <c r="S640" s="198"/>
      <c r="T640" s="199"/>
      <c r="U640" s="200"/>
      <c r="V640" s="201"/>
      <c r="W640" s="202"/>
      <c r="X640" s="202"/>
      <c r="Y640" s="109"/>
      <c r="Z640" s="280"/>
      <c r="AA640" s="106"/>
      <c r="AB640" s="281"/>
      <c r="AC640" s="282"/>
      <c r="AD640" s="273"/>
      <c r="AE640" s="110"/>
      <c r="AF640" s="99"/>
      <c r="AG640" s="110"/>
      <c r="AH640" s="427"/>
      <c r="AI640" s="112"/>
      <c r="AJ640" s="110"/>
      <c r="AK640" s="113"/>
      <c r="AL640" s="114"/>
      <c r="AM640" s="278"/>
      <c r="AN640" s="98"/>
      <c r="AO640" s="98"/>
      <c r="AP640" s="116"/>
      <c r="AQ640" s="117"/>
      <c r="AR640" s="116"/>
      <c r="AS640" s="98"/>
      <c r="AT640" s="98"/>
      <c r="AU640" s="98"/>
      <c r="AV640" s="98"/>
      <c r="AW640" s="98"/>
      <c r="AX640" s="98"/>
      <c r="AY640" s="98"/>
      <c r="AZ640" s="98"/>
      <c r="BA640" s="98"/>
      <c r="BB640" s="98"/>
      <c r="BC640" s="98"/>
      <c r="BD640" s="98"/>
      <c r="BE640" s="98"/>
      <c r="BF640" s="98"/>
      <c r="BG640" s="98"/>
      <c r="BH640" s="98"/>
      <c r="BI640" s="98"/>
      <c r="BJ640" s="98"/>
      <c r="BK640" s="98"/>
      <c r="BL640" s="98"/>
      <c r="BM640" s="98"/>
      <c r="BN640" s="98"/>
      <c r="BO640" s="98"/>
      <c r="BP640" s="98"/>
    </row>
    <row r="641">
      <c r="A641" s="485" t="b">
        <v>0</v>
      </c>
      <c r="B641" s="128"/>
      <c r="C641" s="129"/>
      <c r="D641" s="130"/>
      <c r="E641" s="131"/>
      <c r="F641" s="132"/>
      <c r="G641" s="132"/>
      <c r="H641" s="132"/>
      <c r="I641" s="132"/>
      <c r="J641" s="132"/>
      <c r="K641" s="130"/>
      <c r="L641" s="130"/>
      <c r="M641" s="130"/>
      <c r="N641" s="519"/>
      <c r="O641" s="369"/>
      <c r="P641" s="370"/>
      <c r="Q641" s="196"/>
      <c r="R641" s="197"/>
      <c r="S641" s="198"/>
      <c r="T641" s="199"/>
      <c r="U641" s="200"/>
      <c r="V641" s="201"/>
      <c r="W641" s="202"/>
      <c r="X641" s="202"/>
      <c r="Y641" s="143"/>
      <c r="Z641" s="367"/>
      <c r="AA641" s="140"/>
      <c r="AB641" s="420"/>
      <c r="AC641" s="421"/>
      <c r="AD641" s="206"/>
      <c r="AE641" s="144"/>
      <c r="AF641" s="133"/>
      <c r="AG641" s="144"/>
      <c r="AH641" s="430"/>
      <c r="AI641" s="146"/>
      <c r="AJ641" s="144"/>
      <c r="AK641" s="147"/>
      <c r="AL641" s="114"/>
      <c r="AM641" s="211"/>
      <c r="AN641" s="132"/>
      <c r="AO641" s="132"/>
      <c r="AP641" s="149"/>
      <c r="AQ641" s="150"/>
      <c r="AR641" s="149"/>
      <c r="AS641" s="132"/>
      <c r="AT641" s="132"/>
      <c r="AU641" s="132"/>
      <c r="AV641" s="132"/>
      <c r="AW641" s="132"/>
      <c r="AX641" s="132"/>
      <c r="AY641" s="132"/>
      <c r="AZ641" s="132"/>
      <c r="BA641" s="132"/>
      <c r="BB641" s="132"/>
      <c r="BC641" s="132"/>
      <c r="BD641" s="132"/>
      <c r="BE641" s="132"/>
      <c r="BF641" s="132"/>
      <c r="BG641" s="132"/>
      <c r="BH641" s="132"/>
      <c r="BI641" s="132"/>
      <c r="BJ641" s="132"/>
      <c r="BK641" s="132"/>
      <c r="BL641" s="132"/>
      <c r="BM641" s="132"/>
      <c r="BN641" s="132"/>
      <c r="BO641" s="132"/>
      <c r="BP641" s="132"/>
    </row>
    <row r="642">
      <c r="A642" s="484" t="b">
        <v>0</v>
      </c>
      <c r="B642" s="94"/>
      <c r="C642" s="95"/>
      <c r="D642" s="96"/>
      <c r="E642" s="97"/>
      <c r="F642" s="98"/>
      <c r="G642" s="98"/>
      <c r="H642" s="98"/>
      <c r="I642" s="98"/>
      <c r="J642" s="98"/>
      <c r="K642" s="96"/>
      <c r="L642" s="96"/>
      <c r="M642" s="96"/>
      <c r="N642" s="518"/>
      <c r="O642" s="369"/>
      <c r="P642" s="370"/>
      <c r="Q642" s="196"/>
      <c r="R642" s="197"/>
      <c r="S642" s="198"/>
      <c r="T642" s="199"/>
      <c r="U642" s="200"/>
      <c r="V642" s="201"/>
      <c r="W642" s="202"/>
      <c r="X642" s="202"/>
      <c r="Y642" s="109"/>
      <c r="Z642" s="280"/>
      <c r="AA642" s="106"/>
      <c r="AB642" s="281"/>
      <c r="AC642" s="282"/>
      <c r="AD642" s="273"/>
      <c r="AE642" s="110"/>
      <c r="AF642" s="99"/>
      <c r="AG642" s="110"/>
      <c r="AH642" s="427"/>
      <c r="AI642" s="112"/>
      <c r="AJ642" s="110"/>
      <c r="AK642" s="113"/>
      <c r="AL642" s="114"/>
      <c r="AM642" s="278"/>
      <c r="AN642" s="98"/>
      <c r="AO642" s="98"/>
      <c r="AP642" s="116"/>
      <c r="AQ642" s="117"/>
      <c r="AR642" s="116"/>
      <c r="AS642" s="98"/>
      <c r="AT642" s="98"/>
      <c r="AU642" s="98"/>
      <c r="AV642" s="98"/>
      <c r="AW642" s="98"/>
      <c r="AX642" s="98"/>
      <c r="AY642" s="98"/>
      <c r="AZ642" s="98"/>
      <c r="BA642" s="98"/>
      <c r="BB642" s="98"/>
      <c r="BC642" s="98"/>
      <c r="BD642" s="98"/>
      <c r="BE642" s="98"/>
      <c r="BF642" s="98"/>
      <c r="BG642" s="98"/>
      <c r="BH642" s="98"/>
      <c r="BI642" s="98"/>
      <c r="BJ642" s="98"/>
      <c r="BK642" s="98"/>
      <c r="BL642" s="98"/>
      <c r="BM642" s="98"/>
      <c r="BN642" s="98"/>
      <c r="BO642" s="98"/>
      <c r="BP642" s="98"/>
    </row>
    <row r="643">
      <c r="A643" s="485" t="b">
        <v>0</v>
      </c>
      <c r="B643" s="128"/>
      <c r="C643" s="129"/>
      <c r="D643" s="130"/>
      <c r="E643" s="131"/>
      <c r="F643" s="132"/>
      <c r="G643" s="132"/>
      <c r="H643" s="132"/>
      <c r="I643" s="132"/>
      <c r="J643" s="132"/>
      <c r="K643" s="130"/>
      <c r="L643" s="130"/>
      <c r="M643" s="130"/>
      <c r="N643" s="519"/>
      <c r="O643" s="369"/>
      <c r="P643" s="370"/>
      <c r="Q643" s="196"/>
      <c r="R643" s="197"/>
      <c r="S643" s="198"/>
      <c r="T643" s="199"/>
      <c r="U643" s="200"/>
      <c r="V643" s="201"/>
      <c r="W643" s="202"/>
      <c r="X643" s="202"/>
      <c r="Y643" s="143"/>
      <c r="Z643" s="367"/>
      <c r="AA643" s="140"/>
      <c r="AB643" s="420"/>
      <c r="AC643" s="421"/>
      <c r="AD643" s="206"/>
      <c r="AE643" s="144"/>
      <c r="AF643" s="133"/>
      <c r="AG643" s="144"/>
      <c r="AH643" s="430"/>
      <c r="AI643" s="146"/>
      <c r="AJ643" s="144"/>
      <c r="AK643" s="147"/>
      <c r="AL643" s="114"/>
      <c r="AM643" s="211"/>
      <c r="AN643" s="132"/>
      <c r="AO643" s="132"/>
      <c r="AP643" s="149"/>
      <c r="AQ643" s="150"/>
      <c r="AR643" s="149"/>
      <c r="AS643" s="132"/>
      <c r="AT643" s="132"/>
      <c r="AU643" s="132"/>
      <c r="AV643" s="132"/>
      <c r="AW643" s="132"/>
      <c r="AX643" s="132"/>
      <c r="AY643" s="132"/>
      <c r="AZ643" s="132"/>
      <c r="BA643" s="132"/>
      <c r="BB643" s="132"/>
      <c r="BC643" s="132"/>
      <c r="BD643" s="132"/>
      <c r="BE643" s="132"/>
      <c r="BF643" s="132"/>
      <c r="BG643" s="132"/>
      <c r="BH643" s="132"/>
      <c r="BI643" s="132"/>
      <c r="BJ643" s="132"/>
      <c r="BK643" s="132"/>
      <c r="BL643" s="132"/>
      <c r="BM643" s="132"/>
      <c r="BN643" s="132"/>
      <c r="BO643" s="132"/>
      <c r="BP643" s="132"/>
    </row>
    <row r="644">
      <c r="A644" s="484" t="b">
        <v>0</v>
      </c>
      <c r="B644" s="94"/>
      <c r="C644" s="95"/>
      <c r="D644" s="96"/>
      <c r="E644" s="97"/>
      <c r="F644" s="98"/>
      <c r="G644" s="98"/>
      <c r="H644" s="98"/>
      <c r="I644" s="98"/>
      <c r="J644" s="98"/>
      <c r="K644" s="96"/>
      <c r="L644" s="96"/>
      <c r="M644" s="96"/>
      <c r="N644" s="518"/>
      <c r="O644" s="369"/>
      <c r="P644" s="370"/>
      <c r="Q644" s="196"/>
      <c r="R644" s="197"/>
      <c r="S644" s="198"/>
      <c r="T644" s="199"/>
      <c r="U644" s="200"/>
      <c r="V644" s="201"/>
      <c r="W644" s="202"/>
      <c r="X644" s="202"/>
      <c r="Y644" s="109"/>
      <c r="Z644" s="280"/>
      <c r="AA644" s="106"/>
      <c r="AB644" s="281"/>
      <c r="AC644" s="282"/>
      <c r="AD644" s="273"/>
      <c r="AE644" s="110"/>
      <c r="AF644" s="99"/>
      <c r="AG644" s="110"/>
      <c r="AH644" s="427"/>
      <c r="AI644" s="112"/>
      <c r="AJ644" s="110"/>
      <c r="AK644" s="113"/>
      <c r="AL644" s="114"/>
      <c r="AM644" s="278"/>
      <c r="AN644" s="98"/>
      <c r="AO644" s="98"/>
      <c r="AP644" s="116"/>
      <c r="AQ644" s="117"/>
      <c r="AR644" s="116"/>
      <c r="AS644" s="98"/>
      <c r="AT644" s="98"/>
      <c r="AU644" s="98"/>
      <c r="AV644" s="98"/>
      <c r="AW644" s="98"/>
      <c r="AX644" s="98"/>
      <c r="AY644" s="98"/>
      <c r="AZ644" s="98"/>
      <c r="BA644" s="98"/>
      <c r="BB644" s="98"/>
      <c r="BC644" s="98"/>
      <c r="BD644" s="98"/>
      <c r="BE644" s="98"/>
      <c r="BF644" s="98"/>
      <c r="BG644" s="98"/>
      <c r="BH644" s="98"/>
      <c r="BI644" s="98"/>
      <c r="BJ644" s="98"/>
      <c r="BK644" s="98"/>
      <c r="BL644" s="98"/>
      <c r="BM644" s="98"/>
      <c r="BN644" s="98"/>
      <c r="BO644" s="98"/>
      <c r="BP644" s="98"/>
    </row>
    <row r="645">
      <c r="A645" s="485" t="b">
        <v>0</v>
      </c>
      <c r="B645" s="128"/>
      <c r="C645" s="129"/>
      <c r="D645" s="130"/>
      <c r="E645" s="131"/>
      <c r="F645" s="132"/>
      <c r="G645" s="132"/>
      <c r="H645" s="132"/>
      <c r="I645" s="132"/>
      <c r="J645" s="132"/>
      <c r="K645" s="130"/>
      <c r="L645" s="130"/>
      <c r="M645" s="130"/>
      <c r="N645" s="519"/>
      <c r="O645" s="369"/>
      <c r="P645" s="370"/>
      <c r="Q645" s="196"/>
      <c r="R645" s="197"/>
      <c r="S645" s="198"/>
      <c r="T645" s="199"/>
      <c r="U645" s="200"/>
      <c r="V645" s="201"/>
      <c r="W645" s="202"/>
      <c r="X645" s="202"/>
      <c r="Y645" s="143"/>
      <c r="Z645" s="367"/>
      <c r="AA645" s="140"/>
      <c r="AB645" s="420"/>
      <c r="AC645" s="421"/>
      <c r="AD645" s="206"/>
      <c r="AE645" s="144"/>
      <c r="AF645" s="133"/>
      <c r="AG645" s="144"/>
      <c r="AH645" s="430"/>
      <c r="AI645" s="146"/>
      <c r="AJ645" s="144"/>
      <c r="AK645" s="147"/>
      <c r="AL645" s="114"/>
      <c r="AM645" s="211"/>
      <c r="AN645" s="132"/>
      <c r="AO645" s="132"/>
      <c r="AP645" s="149"/>
      <c r="AQ645" s="150"/>
      <c r="AR645" s="149"/>
      <c r="AS645" s="132"/>
      <c r="AT645" s="132"/>
      <c r="AU645" s="132"/>
      <c r="AV645" s="132"/>
      <c r="AW645" s="132"/>
      <c r="AX645" s="132"/>
      <c r="AY645" s="132"/>
      <c r="AZ645" s="132"/>
      <c r="BA645" s="132"/>
      <c r="BB645" s="132"/>
      <c r="BC645" s="132"/>
      <c r="BD645" s="132"/>
      <c r="BE645" s="132"/>
      <c r="BF645" s="132"/>
      <c r="BG645" s="132"/>
      <c r="BH645" s="132"/>
      <c r="BI645" s="132"/>
      <c r="BJ645" s="132"/>
      <c r="BK645" s="132"/>
      <c r="BL645" s="132"/>
      <c r="BM645" s="132"/>
      <c r="BN645" s="132"/>
      <c r="BO645" s="132"/>
      <c r="BP645" s="132"/>
    </row>
    <row r="646">
      <c r="A646" s="484" t="b">
        <v>0</v>
      </c>
      <c r="B646" s="94"/>
      <c r="C646" s="95"/>
      <c r="D646" s="96"/>
      <c r="E646" s="97"/>
      <c r="F646" s="98"/>
      <c r="G646" s="98"/>
      <c r="H646" s="98"/>
      <c r="I646" s="98"/>
      <c r="J646" s="98"/>
      <c r="K646" s="96"/>
      <c r="L646" s="96"/>
      <c r="M646" s="96"/>
      <c r="N646" s="518"/>
      <c r="O646" s="369"/>
      <c r="P646" s="370"/>
      <c r="Q646" s="196"/>
      <c r="R646" s="197"/>
      <c r="S646" s="198"/>
      <c r="T646" s="199"/>
      <c r="U646" s="200"/>
      <c r="V646" s="201"/>
      <c r="W646" s="202"/>
      <c r="X646" s="202"/>
      <c r="Y646" s="109"/>
      <c r="Z646" s="280"/>
      <c r="AA646" s="106"/>
      <c r="AB646" s="281"/>
      <c r="AC646" s="282"/>
      <c r="AD646" s="273"/>
      <c r="AE646" s="110"/>
      <c r="AF646" s="99"/>
      <c r="AG646" s="110"/>
      <c r="AH646" s="427"/>
      <c r="AI646" s="112"/>
      <c r="AJ646" s="110"/>
      <c r="AK646" s="113"/>
      <c r="AL646" s="114"/>
      <c r="AM646" s="278"/>
      <c r="AN646" s="98"/>
      <c r="AO646" s="98"/>
      <c r="AP646" s="116"/>
      <c r="AQ646" s="117"/>
      <c r="AR646" s="116"/>
      <c r="AS646" s="98"/>
      <c r="AT646" s="98"/>
      <c r="AU646" s="98"/>
      <c r="AV646" s="98"/>
      <c r="AW646" s="98"/>
      <c r="AX646" s="98"/>
      <c r="AY646" s="98"/>
      <c r="AZ646" s="98"/>
      <c r="BA646" s="98"/>
      <c r="BB646" s="98"/>
      <c r="BC646" s="98"/>
      <c r="BD646" s="98"/>
      <c r="BE646" s="98"/>
      <c r="BF646" s="98"/>
      <c r="BG646" s="98"/>
      <c r="BH646" s="98"/>
      <c r="BI646" s="98"/>
      <c r="BJ646" s="98"/>
      <c r="BK646" s="98"/>
      <c r="BL646" s="98"/>
      <c r="BM646" s="98"/>
      <c r="BN646" s="98"/>
      <c r="BO646" s="98"/>
      <c r="BP646" s="98"/>
    </row>
    <row r="647">
      <c r="A647" s="485" t="b">
        <v>0</v>
      </c>
      <c r="B647" s="128"/>
      <c r="C647" s="129"/>
      <c r="D647" s="130"/>
      <c r="E647" s="131"/>
      <c r="F647" s="132"/>
      <c r="G647" s="132"/>
      <c r="H647" s="132"/>
      <c r="I647" s="132"/>
      <c r="J647" s="132"/>
      <c r="K647" s="130"/>
      <c r="L647" s="130"/>
      <c r="M647" s="130"/>
      <c r="N647" s="519"/>
      <c r="O647" s="369"/>
      <c r="P647" s="370"/>
      <c r="Q647" s="196"/>
      <c r="R647" s="197"/>
      <c r="S647" s="198"/>
      <c r="T647" s="199"/>
      <c r="U647" s="200"/>
      <c r="V647" s="201"/>
      <c r="W647" s="202"/>
      <c r="X647" s="202"/>
      <c r="Y647" s="143"/>
      <c r="Z647" s="367"/>
      <c r="AA647" s="140"/>
      <c r="AB647" s="420"/>
      <c r="AC647" s="421"/>
      <c r="AD647" s="206"/>
      <c r="AE647" s="144"/>
      <c r="AF647" s="133"/>
      <c r="AG647" s="144"/>
      <c r="AH647" s="430"/>
      <c r="AI647" s="146"/>
      <c r="AJ647" s="144"/>
      <c r="AK647" s="147"/>
      <c r="AL647" s="114"/>
      <c r="AM647" s="211"/>
      <c r="AN647" s="132"/>
      <c r="AO647" s="132"/>
      <c r="AP647" s="149"/>
      <c r="AQ647" s="150"/>
      <c r="AR647" s="149"/>
      <c r="AS647" s="132"/>
      <c r="AT647" s="132"/>
      <c r="AU647" s="132"/>
      <c r="AV647" s="132"/>
      <c r="AW647" s="132"/>
      <c r="AX647" s="132"/>
      <c r="AY647" s="132"/>
      <c r="AZ647" s="132"/>
      <c r="BA647" s="132"/>
      <c r="BB647" s="132"/>
      <c r="BC647" s="132"/>
      <c r="BD647" s="132"/>
      <c r="BE647" s="132"/>
      <c r="BF647" s="132"/>
      <c r="BG647" s="132"/>
      <c r="BH647" s="132"/>
      <c r="BI647" s="132"/>
      <c r="BJ647" s="132"/>
      <c r="BK647" s="132"/>
      <c r="BL647" s="132"/>
      <c r="BM647" s="132"/>
      <c r="BN647" s="132"/>
      <c r="BO647" s="132"/>
      <c r="BP647" s="132"/>
    </row>
    <row r="648">
      <c r="A648" s="484" t="b">
        <v>0</v>
      </c>
      <c r="B648" s="94"/>
      <c r="C648" s="95"/>
      <c r="D648" s="96"/>
      <c r="E648" s="97"/>
      <c r="F648" s="98"/>
      <c r="G648" s="98"/>
      <c r="H648" s="98"/>
      <c r="I648" s="98"/>
      <c r="J648" s="98"/>
      <c r="K648" s="96"/>
      <c r="L648" s="96"/>
      <c r="M648" s="96"/>
      <c r="N648" s="518"/>
      <c r="O648" s="369"/>
      <c r="P648" s="370"/>
      <c r="Q648" s="196"/>
      <c r="R648" s="197"/>
      <c r="S648" s="198"/>
      <c r="T648" s="199"/>
      <c r="U648" s="200"/>
      <c r="V648" s="201"/>
      <c r="W648" s="202"/>
      <c r="X648" s="202"/>
      <c r="Y648" s="109"/>
      <c r="Z648" s="280"/>
      <c r="AA648" s="106"/>
      <c r="AB648" s="281"/>
      <c r="AC648" s="282"/>
      <c r="AD648" s="273"/>
      <c r="AE648" s="110"/>
      <c r="AF648" s="99"/>
      <c r="AG648" s="110"/>
      <c r="AH648" s="427"/>
      <c r="AI648" s="112"/>
      <c r="AJ648" s="110"/>
      <c r="AK648" s="113"/>
      <c r="AL648" s="114"/>
      <c r="AM648" s="278"/>
      <c r="AN648" s="98"/>
      <c r="AO648" s="98"/>
      <c r="AP648" s="116"/>
      <c r="AQ648" s="117"/>
      <c r="AR648" s="116"/>
      <c r="AS648" s="98"/>
      <c r="AT648" s="98"/>
      <c r="AU648" s="98"/>
      <c r="AV648" s="98"/>
      <c r="AW648" s="98"/>
      <c r="AX648" s="98"/>
      <c r="AY648" s="98"/>
      <c r="AZ648" s="98"/>
      <c r="BA648" s="98"/>
      <c r="BB648" s="98"/>
      <c r="BC648" s="98"/>
      <c r="BD648" s="98"/>
      <c r="BE648" s="98"/>
      <c r="BF648" s="98"/>
      <c r="BG648" s="98"/>
      <c r="BH648" s="98"/>
      <c r="BI648" s="98"/>
      <c r="BJ648" s="98"/>
      <c r="BK648" s="98"/>
      <c r="BL648" s="98"/>
      <c r="BM648" s="98"/>
      <c r="BN648" s="98"/>
      <c r="BO648" s="98"/>
      <c r="BP648" s="98"/>
    </row>
    <row r="649">
      <c r="A649" s="485" t="b">
        <v>0</v>
      </c>
      <c r="B649" s="128"/>
      <c r="C649" s="129"/>
      <c r="D649" s="130"/>
      <c r="E649" s="131"/>
      <c r="F649" s="132"/>
      <c r="G649" s="132"/>
      <c r="H649" s="132"/>
      <c r="I649" s="132"/>
      <c r="J649" s="132"/>
      <c r="K649" s="130"/>
      <c r="L649" s="130"/>
      <c r="M649" s="130"/>
      <c r="N649" s="519"/>
      <c r="O649" s="369"/>
      <c r="P649" s="370"/>
      <c r="Q649" s="196"/>
      <c r="R649" s="197"/>
      <c r="S649" s="198"/>
      <c r="T649" s="199"/>
      <c r="U649" s="200"/>
      <c r="V649" s="201"/>
      <c r="W649" s="202"/>
      <c r="X649" s="202"/>
      <c r="Y649" s="143"/>
      <c r="Z649" s="367"/>
      <c r="AA649" s="140"/>
      <c r="AB649" s="420"/>
      <c r="AC649" s="421"/>
      <c r="AD649" s="206"/>
      <c r="AE649" s="144"/>
      <c r="AF649" s="133"/>
      <c r="AG649" s="144"/>
      <c r="AH649" s="430"/>
      <c r="AI649" s="146"/>
      <c r="AJ649" s="144"/>
      <c r="AK649" s="147"/>
      <c r="AL649" s="114"/>
      <c r="AM649" s="211"/>
      <c r="AN649" s="132"/>
      <c r="AO649" s="132"/>
      <c r="AP649" s="149"/>
      <c r="AQ649" s="150"/>
      <c r="AR649" s="149"/>
      <c r="AS649" s="132"/>
      <c r="AT649" s="132"/>
      <c r="AU649" s="132"/>
      <c r="AV649" s="132"/>
      <c r="AW649" s="132"/>
      <c r="AX649" s="132"/>
      <c r="AY649" s="132"/>
      <c r="AZ649" s="132"/>
      <c r="BA649" s="132"/>
      <c r="BB649" s="132"/>
      <c r="BC649" s="132"/>
      <c r="BD649" s="132"/>
      <c r="BE649" s="132"/>
      <c r="BF649" s="132"/>
      <c r="BG649" s="132"/>
      <c r="BH649" s="132"/>
      <c r="BI649" s="132"/>
      <c r="BJ649" s="132"/>
      <c r="BK649" s="132"/>
      <c r="BL649" s="132"/>
      <c r="BM649" s="132"/>
      <c r="BN649" s="132"/>
      <c r="BO649" s="132"/>
      <c r="BP649" s="132"/>
    </row>
    <row r="650">
      <c r="A650" s="484" t="b">
        <v>0</v>
      </c>
      <c r="B650" s="94"/>
      <c r="C650" s="95"/>
      <c r="D650" s="96"/>
      <c r="E650" s="97"/>
      <c r="F650" s="98"/>
      <c r="G650" s="98"/>
      <c r="H650" s="98"/>
      <c r="I650" s="98"/>
      <c r="J650" s="98"/>
      <c r="K650" s="96"/>
      <c r="L650" s="96"/>
      <c r="M650" s="96"/>
      <c r="N650" s="518"/>
      <c r="O650" s="369"/>
      <c r="P650" s="370"/>
      <c r="Q650" s="196"/>
      <c r="R650" s="197"/>
      <c r="S650" s="198"/>
      <c r="T650" s="199"/>
      <c r="U650" s="200"/>
      <c r="V650" s="201"/>
      <c r="W650" s="202"/>
      <c r="X650" s="202"/>
      <c r="Y650" s="109"/>
      <c r="Z650" s="280"/>
      <c r="AA650" s="106"/>
      <c r="AB650" s="281"/>
      <c r="AC650" s="282"/>
      <c r="AD650" s="273"/>
      <c r="AE650" s="110"/>
      <c r="AF650" s="99"/>
      <c r="AG650" s="110"/>
      <c r="AH650" s="427"/>
      <c r="AI650" s="112"/>
      <c r="AJ650" s="110"/>
      <c r="AK650" s="113"/>
      <c r="AL650" s="114"/>
      <c r="AM650" s="278"/>
      <c r="AN650" s="98"/>
      <c r="AO650" s="98"/>
      <c r="AP650" s="116"/>
      <c r="AQ650" s="117"/>
      <c r="AR650" s="116"/>
      <c r="AS650" s="98"/>
      <c r="AT650" s="98"/>
      <c r="AU650" s="98"/>
      <c r="AV650" s="98"/>
      <c r="AW650" s="98"/>
      <c r="AX650" s="98"/>
      <c r="AY650" s="98"/>
      <c r="AZ650" s="98"/>
      <c r="BA650" s="98"/>
      <c r="BB650" s="98"/>
      <c r="BC650" s="98"/>
      <c r="BD650" s="98"/>
      <c r="BE650" s="98"/>
      <c r="BF650" s="98"/>
      <c r="BG650" s="98"/>
      <c r="BH650" s="98"/>
      <c r="BI650" s="98"/>
      <c r="BJ650" s="98"/>
      <c r="BK650" s="98"/>
      <c r="BL650" s="98"/>
      <c r="BM650" s="98"/>
      <c r="BN650" s="98"/>
      <c r="BO650" s="98"/>
      <c r="BP650" s="98"/>
    </row>
    <row r="651">
      <c r="A651" s="485" t="b">
        <v>0</v>
      </c>
      <c r="B651" s="128"/>
      <c r="C651" s="129"/>
      <c r="D651" s="130"/>
      <c r="E651" s="131"/>
      <c r="F651" s="132"/>
      <c r="G651" s="132"/>
      <c r="H651" s="132"/>
      <c r="I651" s="132"/>
      <c r="J651" s="132"/>
      <c r="K651" s="130"/>
      <c r="L651" s="130"/>
      <c r="M651" s="130"/>
      <c r="N651" s="519"/>
      <c r="O651" s="369"/>
      <c r="P651" s="370"/>
      <c r="Q651" s="196"/>
      <c r="R651" s="197"/>
      <c r="S651" s="198"/>
      <c r="T651" s="199"/>
      <c r="U651" s="200"/>
      <c r="V651" s="201"/>
      <c r="W651" s="202"/>
      <c r="X651" s="202"/>
      <c r="Y651" s="143"/>
      <c r="Z651" s="367"/>
      <c r="AA651" s="140"/>
      <c r="AB651" s="420"/>
      <c r="AC651" s="421"/>
      <c r="AD651" s="206"/>
      <c r="AE651" s="144"/>
      <c r="AF651" s="133"/>
      <c r="AG651" s="144"/>
      <c r="AH651" s="430"/>
      <c r="AI651" s="146"/>
      <c r="AJ651" s="144"/>
      <c r="AK651" s="147"/>
      <c r="AL651" s="114"/>
      <c r="AM651" s="211"/>
      <c r="AN651" s="132"/>
      <c r="AO651" s="132"/>
      <c r="AP651" s="149"/>
      <c r="AQ651" s="150"/>
      <c r="AR651" s="149"/>
      <c r="AS651" s="132"/>
      <c r="AT651" s="132"/>
      <c r="AU651" s="132"/>
      <c r="AV651" s="132"/>
      <c r="AW651" s="132"/>
      <c r="AX651" s="132"/>
      <c r="AY651" s="132"/>
      <c r="AZ651" s="132"/>
      <c r="BA651" s="132"/>
      <c r="BB651" s="132"/>
      <c r="BC651" s="132"/>
      <c r="BD651" s="132"/>
      <c r="BE651" s="132"/>
      <c r="BF651" s="132"/>
      <c r="BG651" s="132"/>
      <c r="BH651" s="132"/>
      <c r="BI651" s="132"/>
      <c r="BJ651" s="132"/>
      <c r="BK651" s="132"/>
      <c r="BL651" s="132"/>
      <c r="BM651" s="132"/>
      <c r="BN651" s="132"/>
      <c r="BO651" s="132"/>
      <c r="BP651" s="132"/>
    </row>
    <row r="652">
      <c r="A652" s="484" t="b">
        <v>0</v>
      </c>
      <c r="B652" s="94"/>
      <c r="C652" s="95"/>
      <c r="D652" s="96"/>
      <c r="E652" s="97"/>
      <c r="F652" s="98"/>
      <c r="G652" s="98"/>
      <c r="H652" s="98"/>
      <c r="I652" s="98"/>
      <c r="J652" s="98"/>
      <c r="K652" s="96"/>
      <c r="L652" s="96"/>
      <c r="M652" s="96"/>
      <c r="N652" s="518"/>
      <c r="O652" s="369"/>
      <c r="P652" s="370"/>
      <c r="Q652" s="196"/>
      <c r="R652" s="197"/>
      <c r="S652" s="198"/>
      <c r="T652" s="199"/>
      <c r="U652" s="200"/>
      <c r="V652" s="201"/>
      <c r="W652" s="202"/>
      <c r="X652" s="202"/>
      <c r="Y652" s="109"/>
      <c r="Z652" s="280"/>
      <c r="AA652" s="106"/>
      <c r="AB652" s="281"/>
      <c r="AC652" s="282"/>
      <c r="AD652" s="273"/>
      <c r="AE652" s="110"/>
      <c r="AF652" s="99"/>
      <c r="AG652" s="110"/>
      <c r="AH652" s="427"/>
      <c r="AI652" s="112"/>
      <c r="AJ652" s="110"/>
      <c r="AK652" s="113"/>
      <c r="AL652" s="114"/>
      <c r="AM652" s="278"/>
      <c r="AN652" s="98"/>
      <c r="AO652" s="98"/>
      <c r="AP652" s="116"/>
      <c r="AQ652" s="117"/>
      <c r="AR652" s="116"/>
      <c r="AS652" s="98"/>
      <c r="AT652" s="98"/>
      <c r="AU652" s="98"/>
      <c r="AV652" s="98"/>
      <c r="AW652" s="98"/>
      <c r="AX652" s="98"/>
      <c r="AY652" s="98"/>
      <c r="AZ652" s="98"/>
      <c r="BA652" s="98"/>
      <c r="BB652" s="98"/>
      <c r="BC652" s="98"/>
      <c r="BD652" s="98"/>
      <c r="BE652" s="98"/>
      <c r="BF652" s="98"/>
      <c r="BG652" s="98"/>
      <c r="BH652" s="98"/>
      <c r="BI652" s="98"/>
      <c r="BJ652" s="98"/>
      <c r="BK652" s="98"/>
      <c r="BL652" s="98"/>
      <c r="BM652" s="98"/>
      <c r="BN652" s="98"/>
      <c r="BO652" s="98"/>
      <c r="BP652" s="98"/>
    </row>
    <row r="653">
      <c r="A653" s="485" t="b">
        <v>0</v>
      </c>
      <c r="B653" s="128"/>
      <c r="C653" s="129"/>
      <c r="D653" s="130"/>
      <c r="E653" s="131"/>
      <c r="F653" s="132"/>
      <c r="G653" s="132"/>
      <c r="H653" s="132"/>
      <c r="I653" s="132"/>
      <c r="J653" s="132"/>
      <c r="K653" s="130"/>
      <c r="L653" s="130"/>
      <c r="M653" s="130"/>
      <c r="N653" s="519"/>
      <c r="O653" s="369"/>
      <c r="P653" s="370"/>
      <c r="Q653" s="196"/>
      <c r="R653" s="197"/>
      <c r="S653" s="198"/>
      <c r="T653" s="199"/>
      <c r="U653" s="200"/>
      <c r="V653" s="201"/>
      <c r="W653" s="202"/>
      <c r="X653" s="202"/>
      <c r="Y653" s="143"/>
      <c r="Z653" s="367"/>
      <c r="AA653" s="140"/>
      <c r="AB653" s="420"/>
      <c r="AC653" s="421"/>
      <c r="AD653" s="206"/>
      <c r="AE653" s="144"/>
      <c r="AF653" s="133"/>
      <c r="AG653" s="144"/>
      <c r="AH653" s="430"/>
      <c r="AI653" s="146"/>
      <c r="AJ653" s="144"/>
      <c r="AK653" s="147"/>
      <c r="AL653" s="114"/>
      <c r="AM653" s="211"/>
      <c r="AN653" s="132"/>
      <c r="AO653" s="132"/>
      <c r="AP653" s="149"/>
      <c r="AQ653" s="150"/>
      <c r="AR653" s="149"/>
      <c r="AS653" s="132"/>
      <c r="AT653" s="132"/>
      <c r="AU653" s="132"/>
      <c r="AV653" s="132"/>
      <c r="AW653" s="132"/>
      <c r="AX653" s="132"/>
      <c r="AY653" s="132"/>
      <c r="AZ653" s="132"/>
      <c r="BA653" s="132"/>
      <c r="BB653" s="132"/>
      <c r="BC653" s="132"/>
      <c r="BD653" s="132"/>
      <c r="BE653" s="132"/>
      <c r="BF653" s="132"/>
      <c r="BG653" s="132"/>
      <c r="BH653" s="132"/>
      <c r="BI653" s="132"/>
      <c r="BJ653" s="132"/>
      <c r="BK653" s="132"/>
      <c r="BL653" s="132"/>
      <c r="BM653" s="132"/>
      <c r="BN653" s="132"/>
      <c r="BO653" s="132"/>
      <c r="BP653" s="132"/>
    </row>
    <row r="654">
      <c r="A654" s="484" t="b">
        <v>0</v>
      </c>
      <c r="B654" s="94"/>
      <c r="C654" s="95"/>
      <c r="D654" s="96"/>
      <c r="E654" s="97"/>
      <c r="F654" s="98"/>
      <c r="G654" s="98"/>
      <c r="H654" s="98"/>
      <c r="I654" s="98"/>
      <c r="J654" s="98"/>
      <c r="K654" s="96"/>
      <c r="L654" s="96"/>
      <c r="M654" s="96"/>
      <c r="N654" s="518"/>
      <c r="O654" s="369"/>
      <c r="P654" s="370"/>
      <c r="Q654" s="196"/>
      <c r="R654" s="197"/>
      <c r="S654" s="198"/>
      <c r="T654" s="199"/>
      <c r="U654" s="200"/>
      <c r="V654" s="201"/>
      <c r="W654" s="202"/>
      <c r="X654" s="202"/>
      <c r="Y654" s="109"/>
      <c r="Z654" s="280"/>
      <c r="AA654" s="106"/>
      <c r="AB654" s="281"/>
      <c r="AC654" s="282"/>
      <c r="AD654" s="273"/>
      <c r="AE654" s="110"/>
      <c r="AF654" s="99"/>
      <c r="AG654" s="110"/>
      <c r="AH654" s="427"/>
      <c r="AI654" s="112"/>
      <c r="AJ654" s="110"/>
      <c r="AK654" s="113"/>
      <c r="AL654" s="114"/>
      <c r="AM654" s="278"/>
      <c r="AN654" s="98"/>
      <c r="AO654" s="98"/>
      <c r="AP654" s="116"/>
      <c r="AQ654" s="117"/>
      <c r="AR654" s="116"/>
      <c r="AS654" s="98"/>
      <c r="AT654" s="98"/>
      <c r="AU654" s="98"/>
      <c r="AV654" s="98"/>
      <c r="AW654" s="98"/>
      <c r="AX654" s="98"/>
      <c r="AY654" s="98"/>
      <c r="AZ654" s="98"/>
      <c r="BA654" s="98"/>
      <c r="BB654" s="98"/>
      <c r="BC654" s="98"/>
      <c r="BD654" s="98"/>
      <c r="BE654" s="98"/>
      <c r="BF654" s="98"/>
      <c r="BG654" s="98"/>
      <c r="BH654" s="98"/>
      <c r="BI654" s="98"/>
      <c r="BJ654" s="98"/>
      <c r="BK654" s="98"/>
      <c r="BL654" s="98"/>
      <c r="BM654" s="98"/>
      <c r="BN654" s="98"/>
      <c r="BO654" s="98"/>
      <c r="BP654" s="98"/>
    </row>
    <row r="655">
      <c r="A655" s="485" t="b">
        <v>0</v>
      </c>
      <c r="B655" s="128"/>
      <c r="C655" s="129"/>
      <c r="D655" s="130"/>
      <c r="E655" s="131"/>
      <c r="F655" s="132"/>
      <c r="G655" s="132"/>
      <c r="H655" s="132"/>
      <c r="I655" s="132"/>
      <c r="J655" s="132"/>
      <c r="K655" s="130"/>
      <c r="L655" s="130"/>
      <c r="M655" s="130"/>
      <c r="N655" s="519"/>
      <c r="O655" s="369"/>
      <c r="P655" s="370"/>
      <c r="Q655" s="196"/>
      <c r="R655" s="197"/>
      <c r="S655" s="198"/>
      <c r="T655" s="199"/>
      <c r="U655" s="200"/>
      <c r="V655" s="201"/>
      <c r="W655" s="202"/>
      <c r="X655" s="202"/>
      <c r="Y655" s="143"/>
      <c r="Z655" s="367"/>
      <c r="AA655" s="140"/>
      <c r="AB655" s="420"/>
      <c r="AC655" s="421"/>
      <c r="AD655" s="206"/>
      <c r="AE655" s="144"/>
      <c r="AF655" s="133"/>
      <c r="AG655" s="144"/>
      <c r="AH655" s="430"/>
      <c r="AI655" s="146"/>
      <c r="AJ655" s="144"/>
      <c r="AK655" s="147"/>
      <c r="AL655" s="114"/>
      <c r="AM655" s="211"/>
      <c r="AN655" s="132"/>
      <c r="AO655" s="132"/>
      <c r="AP655" s="149"/>
      <c r="AQ655" s="150"/>
      <c r="AR655" s="149"/>
      <c r="AS655" s="132"/>
      <c r="AT655" s="132"/>
      <c r="AU655" s="132"/>
      <c r="AV655" s="132"/>
      <c r="AW655" s="132"/>
      <c r="AX655" s="132"/>
      <c r="AY655" s="132"/>
      <c r="AZ655" s="132"/>
      <c r="BA655" s="132"/>
      <c r="BB655" s="132"/>
      <c r="BC655" s="132"/>
      <c r="BD655" s="132"/>
      <c r="BE655" s="132"/>
      <c r="BF655" s="132"/>
      <c r="BG655" s="132"/>
      <c r="BH655" s="132"/>
      <c r="BI655" s="132"/>
      <c r="BJ655" s="132"/>
      <c r="BK655" s="132"/>
      <c r="BL655" s="132"/>
      <c r="BM655" s="132"/>
      <c r="BN655" s="132"/>
      <c r="BO655" s="132"/>
      <c r="BP655" s="132"/>
    </row>
    <row r="656">
      <c r="A656" s="484" t="b">
        <v>0</v>
      </c>
      <c r="B656" s="94"/>
      <c r="C656" s="95"/>
      <c r="D656" s="96"/>
      <c r="E656" s="97"/>
      <c r="F656" s="98"/>
      <c r="G656" s="98"/>
      <c r="H656" s="98"/>
      <c r="I656" s="98"/>
      <c r="J656" s="98"/>
      <c r="K656" s="96"/>
      <c r="L656" s="96"/>
      <c r="M656" s="96"/>
      <c r="N656" s="518"/>
      <c r="O656" s="369"/>
      <c r="P656" s="370"/>
      <c r="Q656" s="196"/>
      <c r="R656" s="197"/>
      <c r="S656" s="198"/>
      <c r="T656" s="199"/>
      <c r="U656" s="200"/>
      <c r="V656" s="201"/>
      <c r="W656" s="202"/>
      <c r="X656" s="202"/>
      <c r="Y656" s="109"/>
      <c r="Z656" s="280"/>
      <c r="AA656" s="106"/>
      <c r="AB656" s="281"/>
      <c r="AC656" s="282"/>
      <c r="AD656" s="273"/>
      <c r="AE656" s="110"/>
      <c r="AF656" s="99"/>
      <c r="AG656" s="110"/>
      <c r="AH656" s="427"/>
      <c r="AI656" s="112"/>
      <c r="AJ656" s="110"/>
      <c r="AK656" s="113"/>
      <c r="AL656" s="114"/>
      <c r="AM656" s="278"/>
      <c r="AN656" s="98"/>
      <c r="AO656" s="98"/>
      <c r="AP656" s="116"/>
      <c r="AQ656" s="117"/>
      <c r="AR656" s="116"/>
      <c r="AS656" s="98"/>
      <c r="AT656" s="98"/>
      <c r="AU656" s="98"/>
      <c r="AV656" s="98"/>
      <c r="AW656" s="98"/>
      <c r="AX656" s="98"/>
      <c r="AY656" s="98"/>
      <c r="AZ656" s="98"/>
      <c r="BA656" s="98"/>
      <c r="BB656" s="98"/>
      <c r="BC656" s="98"/>
      <c r="BD656" s="98"/>
      <c r="BE656" s="98"/>
      <c r="BF656" s="98"/>
      <c r="BG656" s="98"/>
      <c r="BH656" s="98"/>
      <c r="BI656" s="98"/>
      <c r="BJ656" s="98"/>
      <c r="BK656" s="98"/>
      <c r="BL656" s="98"/>
      <c r="BM656" s="98"/>
      <c r="BN656" s="98"/>
      <c r="BO656" s="98"/>
      <c r="BP656" s="98"/>
    </row>
    <row r="657">
      <c r="A657" s="485" t="b">
        <v>0</v>
      </c>
      <c r="B657" s="128"/>
      <c r="C657" s="129"/>
      <c r="D657" s="130"/>
      <c r="E657" s="131"/>
      <c r="F657" s="132"/>
      <c r="G657" s="132"/>
      <c r="H657" s="132"/>
      <c r="I657" s="132"/>
      <c r="J657" s="132"/>
      <c r="K657" s="130"/>
      <c r="L657" s="130"/>
      <c r="M657" s="130"/>
      <c r="N657" s="519"/>
      <c r="O657" s="369"/>
      <c r="P657" s="370"/>
      <c r="Q657" s="196"/>
      <c r="R657" s="197"/>
      <c r="S657" s="198"/>
      <c r="T657" s="199"/>
      <c r="U657" s="200"/>
      <c r="V657" s="201"/>
      <c r="W657" s="202"/>
      <c r="X657" s="202"/>
      <c r="Y657" s="143"/>
      <c r="Z657" s="367"/>
      <c r="AA657" s="140"/>
      <c r="AB657" s="420"/>
      <c r="AC657" s="421"/>
      <c r="AD657" s="206"/>
      <c r="AE657" s="144"/>
      <c r="AF657" s="133"/>
      <c r="AG657" s="144"/>
      <c r="AH657" s="430"/>
      <c r="AI657" s="146"/>
      <c r="AJ657" s="144"/>
      <c r="AK657" s="147"/>
      <c r="AL657" s="114"/>
      <c r="AM657" s="211"/>
      <c r="AN657" s="132"/>
      <c r="AO657" s="132"/>
      <c r="AP657" s="149"/>
      <c r="AQ657" s="150"/>
      <c r="AR657" s="149"/>
      <c r="AS657" s="132"/>
      <c r="AT657" s="132"/>
      <c r="AU657" s="132"/>
      <c r="AV657" s="132"/>
      <c r="AW657" s="132"/>
      <c r="AX657" s="132"/>
      <c r="AY657" s="132"/>
      <c r="AZ657" s="132"/>
      <c r="BA657" s="132"/>
      <c r="BB657" s="132"/>
      <c r="BC657" s="132"/>
      <c r="BD657" s="132"/>
      <c r="BE657" s="132"/>
      <c r="BF657" s="132"/>
      <c r="BG657" s="132"/>
      <c r="BH657" s="132"/>
      <c r="BI657" s="132"/>
      <c r="BJ657" s="132"/>
      <c r="BK657" s="132"/>
      <c r="BL657" s="132"/>
      <c r="BM657" s="132"/>
      <c r="BN657" s="132"/>
      <c r="BO657" s="132"/>
      <c r="BP657" s="132"/>
    </row>
    <row r="658">
      <c r="A658" s="484" t="b">
        <v>0</v>
      </c>
      <c r="B658" s="94"/>
      <c r="C658" s="95"/>
      <c r="D658" s="96"/>
      <c r="E658" s="97"/>
      <c r="F658" s="98"/>
      <c r="G658" s="98"/>
      <c r="H658" s="98"/>
      <c r="I658" s="98"/>
      <c r="J658" s="98"/>
      <c r="K658" s="96"/>
      <c r="L658" s="96"/>
      <c r="M658" s="96"/>
      <c r="N658" s="518"/>
      <c r="O658" s="369"/>
      <c r="P658" s="370"/>
      <c r="Q658" s="196"/>
      <c r="R658" s="197"/>
      <c r="S658" s="198"/>
      <c r="T658" s="199"/>
      <c r="U658" s="200"/>
      <c r="V658" s="201"/>
      <c r="W658" s="202"/>
      <c r="X658" s="202"/>
      <c r="Y658" s="109"/>
      <c r="Z658" s="280"/>
      <c r="AA658" s="106"/>
      <c r="AB658" s="281"/>
      <c r="AC658" s="282"/>
      <c r="AD658" s="273"/>
      <c r="AE658" s="110"/>
      <c r="AF658" s="99"/>
      <c r="AG658" s="110"/>
      <c r="AH658" s="427"/>
      <c r="AI658" s="112"/>
      <c r="AJ658" s="110"/>
      <c r="AK658" s="113"/>
      <c r="AL658" s="114"/>
      <c r="AM658" s="278"/>
      <c r="AN658" s="98"/>
      <c r="AO658" s="98"/>
      <c r="AP658" s="116"/>
      <c r="AQ658" s="117"/>
      <c r="AR658" s="116"/>
      <c r="AS658" s="98"/>
      <c r="AT658" s="98"/>
      <c r="AU658" s="98"/>
      <c r="AV658" s="98"/>
      <c r="AW658" s="98"/>
      <c r="AX658" s="98"/>
      <c r="AY658" s="98"/>
      <c r="AZ658" s="98"/>
      <c r="BA658" s="98"/>
      <c r="BB658" s="98"/>
      <c r="BC658" s="98"/>
      <c r="BD658" s="98"/>
      <c r="BE658" s="98"/>
      <c r="BF658" s="98"/>
      <c r="BG658" s="98"/>
      <c r="BH658" s="98"/>
      <c r="BI658" s="98"/>
      <c r="BJ658" s="98"/>
      <c r="BK658" s="98"/>
      <c r="BL658" s="98"/>
      <c r="BM658" s="98"/>
      <c r="BN658" s="98"/>
      <c r="BO658" s="98"/>
      <c r="BP658" s="98"/>
    </row>
    <row r="659">
      <c r="A659" s="485" t="b">
        <v>0</v>
      </c>
      <c r="B659" s="128"/>
      <c r="C659" s="129"/>
      <c r="D659" s="130"/>
      <c r="E659" s="131"/>
      <c r="F659" s="132"/>
      <c r="G659" s="132"/>
      <c r="H659" s="132"/>
      <c r="I659" s="132"/>
      <c r="J659" s="132"/>
      <c r="K659" s="130"/>
      <c r="L659" s="130"/>
      <c r="M659" s="130"/>
      <c r="N659" s="519"/>
      <c r="O659" s="369"/>
      <c r="P659" s="370"/>
      <c r="Q659" s="196"/>
      <c r="R659" s="197"/>
      <c r="S659" s="198"/>
      <c r="T659" s="199"/>
      <c r="U659" s="200"/>
      <c r="V659" s="201"/>
      <c r="W659" s="202"/>
      <c r="X659" s="202"/>
      <c r="Y659" s="143"/>
      <c r="Z659" s="367"/>
      <c r="AA659" s="140"/>
      <c r="AB659" s="420"/>
      <c r="AC659" s="421"/>
      <c r="AD659" s="206"/>
      <c r="AE659" s="144"/>
      <c r="AF659" s="133"/>
      <c r="AG659" s="144"/>
      <c r="AH659" s="430"/>
      <c r="AI659" s="146"/>
      <c r="AJ659" s="144"/>
      <c r="AK659" s="147"/>
      <c r="AL659" s="114"/>
      <c r="AM659" s="211"/>
      <c r="AN659" s="132"/>
      <c r="AO659" s="132"/>
      <c r="AP659" s="149"/>
      <c r="AQ659" s="150"/>
      <c r="AR659" s="149"/>
      <c r="AS659" s="132"/>
      <c r="AT659" s="132"/>
      <c r="AU659" s="132"/>
      <c r="AV659" s="132"/>
      <c r="AW659" s="132"/>
      <c r="AX659" s="132"/>
      <c r="AY659" s="132"/>
      <c r="AZ659" s="132"/>
      <c r="BA659" s="132"/>
      <c r="BB659" s="132"/>
      <c r="BC659" s="132"/>
      <c r="BD659" s="132"/>
      <c r="BE659" s="132"/>
      <c r="BF659" s="132"/>
      <c r="BG659" s="132"/>
      <c r="BH659" s="132"/>
      <c r="BI659" s="132"/>
      <c r="BJ659" s="132"/>
      <c r="BK659" s="132"/>
      <c r="BL659" s="132"/>
      <c r="BM659" s="132"/>
      <c r="BN659" s="132"/>
      <c r="BO659" s="132"/>
      <c r="BP659" s="132"/>
    </row>
    <row r="660">
      <c r="A660" s="484" t="b">
        <v>0</v>
      </c>
      <c r="B660" s="94"/>
      <c r="C660" s="95"/>
      <c r="D660" s="96"/>
      <c r="E660" s="97"/>
      <c r="F660" s="98"/>
      <c r="G660" s="98"/>
      <c r="H660" s="98"/>
      <c r="I660" s="98"/>
      <c r="J660" s="98"/>
      <c r="K660" s="96"/>
      <c r="L660" s="96"/>
      <c r="M660" s="96"/>
      <c r="N660" s="518"/>
      <c r="O660" s="369"/>
      <c r="P660" s="370"/>
      <c r="Q660" s="196"/>
      <c r="R660" s="197"/>
      <c r="S660" s="198"/>
      <c r="T660" s="199"/>
      <c r="U660" s="200"/>
      <c r="V660" s="201"/>
      <c r="W660" s="202"/>
      <c r="X660" s="202"/>
      <c r="Y660" s="109"/>
      <c r="Z660" s="280"/>
      <c r="AA660" s="106"/>
      <c r="AB660" s="281"/>
      <c r="AC660" s="282"/>
      <c r="AD660" s="273"/>
      <c r="AE660" s="110"/>
      <c r="AF660" s="99"/>
      <c r="AG660" s="110"/>
      <c r="AH660" s="427"/>
      <c r="AI660" s="112"/>
      <c r="AJ660" s="110"/>
      <c r="AK660" s="113"/>
      <c r="AL660" s="114"/>
      <c r="AM660" s="278"/>
      <c r="AN660" s="98"/>
      <c r="AO660" s="98"/>
      <c r="AP660" s="116"/>
      <c r="AQ660" s="117"/>
      <c r="AR660" s="116"/>
      <c r="AS660" s="98"/>
      <c r="AT660" s="98"/>
      <c r="AU660" s="98"/>
      <c r="AV660" s="98"/>
      <c r="AW660" s="98"/>
      <c r="AX660" s="98"/>
      <c r="AY660" s="98"/>
      <c r="AZ660" s="98"/>
      <c r="BA660" s="98"/>
      <c r="BB660" s="98"/>
      <c r="BC660" s="98"/>
      <c r="BD660" s="98"/>
      <c r="BE660" s="98"/>
      <c r="BF660" s="98"/>
      <c r="BG660" s="98"/>
      <c r="BH660" s="98"/>
      <c r="BI660" s="98"/>
      <c r="BJ660" s="98"/>
      <c r="BK660" s="98"/>
      <c r="BL660" s="98"/>
      <c r="BM660" s="98"/>
      <c r="BN660" s="98"/>
      <c r="BO660" s="98"/>
      <c r="BP660" s="98"/>
    </row>
    <row r="661">
      <c r="A661" s="485" t="b">
        <v>0</v>
      </c>
      <c r="B661" s="128"/>
      <c r="C661" s="129"/>
      <c r="D661" s="130"/>
      <c r="E661" s="131"/>
      <c r="F661" s="132"/>
      <c r="G661" s="132"/>
      <c r="H661" s="132"/>
      <c r="I661" s="132"/>
      <c r="J661" s="132"/>
      <c r="K661" s="130"/>
      <c r="L661" s="130"/>
      <c r="M661" s="130"/>
      <c r="N661" s="519"/>
      <c r="O661" s="369"/>
      <c r="P661" s="370"/>
      <c r="Q661" s="196"/>
      <c r="R661" s="197"/>
      <c r="S661" s="198"/>
      <c r="T661" s="199"/>
      <c r="U661" s="200"/>
      <c r="V661" s="201"/>
      <c r="W661" s="202"/>
      <c r="X661" s="202"/>
      <c r="Y661" s="143"/>
      <c r="Z661" s="367"/>
      <c r="AA661" s="140"/>
      <c r="AB661" s="420"/>
      <c r="AC661" s="421"/>
      <c r="AD661" s="206"/>
      <c r="AE661" s="144"/>
      <c r="AF661" s="133"/>
      <c r="AG661" s="144"/>
      <c r="AH661" s="430"/>
      <c r="AI661" s="146"/>
      <c r="AJ661" s="144"/>
      <c r="AK661" s="147"/>
      <c r="AL661" s="114"/>
      <c r="AM661" s="211"/>
      <c r="AN661" s="132"/>
      <c r="AO661" s="132"/>
      <c r="AP661" s="149"/>
      <c r="AQ661" s="150"/>
      <c r="AR661" s="149"/>
      <c r="AS661" s="132"/>
      <c r="AT661" s="132"/>
      <c r="AU661" s="132"/>
      <c r="AV661" s="132"/>
      <c r="AW661" s="132"/>
      <c r="AX661" s="132"/>
      <c r="AY661" s="132"/>
      <c r="AZ661" s="132"/>
      <c r="BA661" s="132"/>
      <c r="BB661" s="132"/>
      <c r="BC661" s="132"/>
      <c r="BD661" s="132"/>
      <c r="BE661" s="132"/>
      <c r="BF661" s="132"/>
      <c r="BG661" s="132"/>
      <c r="BH661" s="132"/>
      <c r="BI661" s="132"/>
      <c r="BJ661" s="132"/>
      <c r="BK661" s="132"/>
      <c r="BL661" s="132"/>
      <c r="BM661" s="132"/>
      <c r="BN661" s="132"/>
      <c r="BO661" s="132"/>
      <c r="BP661" s="132"/>
    </row>
    <row r="662">
      <c r="A662" s="484" t="b">
        <v>0</v>
      </c>
      <c r="B662" s="94"/>
      <c r="C662" s="95"/>
      <c r="D662" s="96"/>
      <c r="E662" s="97"/>
      <c r="F662" s="98"/>
      <c r="G662" s="98"/>
      <c r="H662" s="98"/>
      <c r="I662" s="98"/>
      <c r="J662" s="98"/>
      <c r="K662" s="96"/>
      <c r="L662" s="96"/>
      <c r="M662" s="96"/>
      <c r="N662" s="518"/>
      <c r="O662" s="369"/>
      <c r="P662" s="370"/>
      <c r="Q662" s="196"/>
      <c r="R662" s="197"/>
      <c r="S662" s="198"/>
      <c r="T662" s="199"/>
      <c r="U662" s="200"/>
      <c r="V662" s="201"/>
      <c r="W662" s="202"/>
      <c r="X662" s="202"/>
      <c r="Y662" s="109"/>
      <c r="Z662" s="280"/>
      <c r="AA662" s="106"/>
      <c r="AB662" s="281"/>
      <c r="AC662" s="282"/>
      <c r="AD662" s="273"/>
      <c r="AE662" s="110"/>
      <c r="AF662" s="99"/>
      <c r="AG662" s="110"/>
      <c r="AH662" s="427"/>
      <c r="AI662" s="112"/>
      <c r="AJ662" s="110"/>
      <c r="AK662" s="113"/>
      <c r="AL662" s="114"/>
      <c r="AM662" s="278"/>
      <c r="AN662" s="98"/>
      <c r="AO662" s="98"/>
      <c r="AP662" s="116"/>
      <c r="AQ662" s="117"/>
      <c r="AR662" s="116"/>
      <c r="AS662" s="98"/>
      <c r="AT662" s="98"/>
      <c r="AU662" s="98"/>
      <c r="AV662" s="98"/>
      <c r="AW662" s="98"/>
      <c r="AX662" s="98"/>
      <c r="AY662" s="98"/>
      <c r="AZ662" s="98"/>
      <c r="BA662" s="98"/>
      <c r="BB662" s="98"/>
      <c r="BC662" s="98"/>
      <c r="BD662" s="98"/>
      <c r="BE662" s="98"/>
      <c r="BF662" s="98"/>
      <c r="BG662" s="98"/>
      <c r="BH662" s="98"/>
      <c r="BI662" s="98"/>
      <c r="BJ662" s="98"/>
      <c r="BK662" s="98"/>
      <c r="BL662" s="98"/>
      <c r="BM662" s="98"/>
      <c r="BN662" s="98"/>
      <c r="BO662" s="98"/>
      <c r="BP662" s="98"/>
    </row>
    <row r="663">
      <c r="A663" s="485" t="b">
        <v>0</v>
      </c>
      <c r="B663" s="128"/>
      <c r="C663" s="129"/>
      <c r="D663" s="130"/>
      <c r="E663" s="131"/>
      <c r="F663" s="132"/>
      <c r="G663" s="132"/>
      <c r="H663" s="132"/>
      <c r="I663" s="132"/>
      <c r="J663" s="132"/>
      <c r="K663" s="130"/>
      <c r="L663" s="130"/>
      <c r="M663" s="130"/>
      <c r="N663" s="519"/>
      <c r="O663" s="369"/>
      <c r="P663" s="370"/>
      <c r="Q663" s="196"/>
      <c r="R663" s="197"/>
      <c r="S663" s="198"/>
      <c r="T663" s="199"/>
      <c r="U663" s="200"/>
      <c r="V663" s="201"/>
      <c r="W663" s="202"/>
      <c r="X663" s="202"/>
      <c r="Y663" s="143"/>
      <c r="Z663" s="367"/>
      <c r="AA663" s="140"/>
      <c r="AB663" s="420"/>
      <c r="AC663" s="421"/>
      <c r="AD663" s="206"/>
      <c r="AE663" s="144"/>
      <c r="AF663" s="133"/>
      <c r="AG663" s="144"/>
      <c r="AH663" s="430"/>
      <c r="AI663" s="146"/>
      <c r="AJ663" s="144"/>
      <c r="AK663" s="147"/>
      <c r="AL663" s="114"/>
      <c r="AM663" s="211"/>
      <c r="AN663" s="132"/>
      <c r="AO663" s="132"/>
      <c r="AP663" s="149"/>
      <c r="AQ663" s="150"/>
      <c r="AR663" s="149"/>
      <c r="AS663" s="132"/>
      <c r="AT663" s="132"/>
      <c r="AU663" s="132"/>
      <c r="AV663" s="132"/>
      <c r="AW663" s="132"/>
      <c r="AX663" s="132"/>
      <c r="AY663" s="132"/>
      <c r="AZ663" s="132"/>
      <c r="BA663" s="132"/>
      <c r="BB663" s="132"/>
      <c r="BC663" s="132"/>
      <c r="BD663" s="132"/>
      <c r="BE663" s="132"/>
      <c r="BF663" s="132"/>
      <c r="BG663" s="132"/>
      <c r="BH663" s="132"/>
      <c r="BI663" s="132"/>
      <c r="BJ663" s="132"/>
      <c r="BK663" s="132"/>
      <c r="BL663" s="132"/>
      <c r="BM663" s="132"/>
      <c r="BN663" s="132"/>
      <c r="BO663" s="132"/>
      <c r="BP663" s="132"/>
    </row>
    <row r="664">
      <c r="A664" s="484" t="b">
        <v>0</v>
      </c>
      <c r="B664" s="94"/>
      <c r="C664" s="95"/>
      <c r="D664" s="96"/>
      <c r="E664" s="97"/>
      <c r="F664" s="98"/>
      <c r="G664" s="98"/>
      <c r="H664" s="98"/>
      <c r="I664" s="98"/>
      <c r="J664" s="98"/>
      <c r="K664" s="96"/>
      <c r="L664" s="96"/>
      <c r="M664" s="96"/>
      <c r="N664" s="518"/>
      <c r="O664" s="369"/>
      <c r="P664" s="370"/>
      <c r="Q664" s="196"/>
      <c r="R664" s="197"/>
      <c r="S664" s="198"/>
      <c r="T664" s="199"/>
      <c r="U664" s="200"/>
      <c r="V664" s="201"/>
      <c r="W664" s="202"/>
      <c r="X664" s="202"/>
      <c r="Y664" s="109"/>
      <c r="Z664" s="280"/>
      <c r="AA664" s="106"/>
      <c r="AB664" s="281"/>
      <c r="AC664" s="282"/>
      <c r="AD664" s="273"/>
      <c r="AE664" s="110"/>
      <c r="AF664" s="99"/>
      <c r="AG664" s="110"/>
      <c r="AH664" s="427"/>
      <c r="AI664" s="112"/>
      <c r="AJ664" s="110"/>
      <c r="AK664" s="113"/>
      <c r="AL664" s="114"/>
      <c r="AM664" s="278"/>
      <c r="AN664" s="98"/>
      <c r="AO664" s="98"/>
      <c r="AP664" s="116"/>
      <c r="AQ664" s="117"/>
      <c r="AR664" s="116"/>
      <c r="AS664" s="98"/>
      <c r="AT664" s="98"/>
      <c r="AU664" s="98"/>
      <c r="AV664" s="98"/>
      <c r="AW664" s="98"/>
      <c r="AX664" s="98"/>
      <c r="AY664" s="98"/>
      <c r="AZ664" s="98"/>
      <c r="BA664" s="98"/>
      <c r="BB664" s="98"/>
      <c r="BC664" s="98"/>
      <c r="BD664" s="98"/>
      <c r="BE664" s="98"/>
      <c r="BF664" s="98"/>
      <c r="BG664" s="98"/>
      <c r="BH664" s="98"/>
      <c r="BI664" s="98"/>
      <c r="BJ664" s="98"/>
      <c r="BK664" s="98"/>
      <c r="BL664" s="98"/>
      <c r="BM664" s="98"/>
      <c r="BN664" s="98"/>
      <c r="BO664" s="98"/>
      <c r="BP664" s="98"/>
    </row>
    <row r="665">
      <c r="A665" s="485" t="b">
        <v>0</v>
      </c>
      <c r="B665" s="128"/>
      <c r="C665" s="129"/>
      <c r="D665" s="130"/>
      <c r="E665" s="131"/>
      <c r="F665" s="132"/>
      <c r="G665" s="132"/>
      <c r="H665" s="132"/>
      <c r="I665" s="132"/>
      <c r="J665" s="132"/>
      <c r="K665" s="130"/>
      <c r="L665" s="130"/>
      <c r="M665" s="130"/>
      <c r="N665" s="519"/>
      <c r="O665" s="369"/>
      <c r="P665" s="370"/>
      <c r="Q665" s="196"/>
      <c r="R665" s="197"/>
      <c r="S665" s="198"/>
      <c r="T665" s="199"/>
      <c r="U665" s="200"/>
      <c r="V665" s="201"/>
      <c r="W665" s="202"/>
      <c r="X665" s="202"/>
      <c r="Y665" s="143"/>
      <c r="Z665" s="367"/>
      <c r="AA665" s="140"/>
      <c r="AB665" s="420"/>
      <c r="AC665" s="421"/>
      <c r="AD665" s="206"/>
      <c r="AE665" s="144"/>
      <c r="AF665" s="133"/>
      <c r="AG665" s="144"/>
      <c r="AH665" s="430"/>
      <c r="AI665" s="146"/>
      <c r="AJ665" s="144"/>
      <c r="AK665" s="147"/>
      <c r="AL665" s="114"/>
      <c r="AM665" s="211"/>
      <c r="AN665" s="132"/>
      <c r="AO665" s="132"/>
      <c r="AP665" s="149"/>
      <c r="AQ665" s="150"/>
      <c r="AR665" s="149"/>
      <c r="AS665" s="132"/>
      <c r="AT665" s="132"/>
      <c r="AU665" s="132"/>
      <c r="AV665" s="132"/>
      <c r="AW665" s="132"/>
      <c r="AX665" s="132"/>
      <c r="AY665" s="132"/>
      <c r="AZ665" s="132"/>
      <c r="BA665" s="132"/>
      <c r="BB665" s="132"/>
      <c r="BC665" s="132"/>
      <c r="BD665" s="132"/>
      <c r="BE665" s="132"/>
      <c r="BF665" s="132"/>
      <c r="BG665" s="132"/>
      <c r="BH665" s="132"/>
      <c r="BI665" s="132"/>
      <c r="BJ665" s="132"/>
      <c r="BK665" s="132"/>
      <c r="BL665" s="132"/>
      <c r="BM665" s="132"/>
      <c r="BN665" s="132"/>
      <c r="BO665" s="132"/>
      <c r="BP665" s="132"/>
    </row>
    <row r="666">
      <c r="A666" s="484" t="b">
        <v>0</v>
      </c>
      <c r="B666" s="94"/>
      <c r="C666" s="95"/>
      <c r="D666" s="96"/>
      <c r="E666" s="97"/>
      <c r="F666" s="98"/>
      <c r="G666" s="98"/>
      <c r="H666" s="98"/>
      <c r="I666" s="98"/>
      <c r="J666" s="98"/>
      <c r="K666" s="96"/>
      <c r="L666" s="96"/>
      <c r="M666" s="96"/>
      <c r="N666" s="518"/>
      <c r="O666" s="369"/>
      <c r="P666" s="370"/>
      <c r="Q666" s="196"/>
      <c r="R666" s="197"/>
      <c r="S666" s="198"/>
      <c r="T666" s="199"/>
      <c r="U666" s="200"/>
      <c r="V666" s="201"/>
      <c r="W666" s="202"/>
      <c r="X666" s="202"/>
      <c r="Y666" s="109"/>
      <c r="Z666" s="280"/>
      <c r="AA666" s="106"/>
      <c r="AB666" s="281"/>
      <c r="AC666" s="282"/>
      <c r="AD666" s="273"/>
      <c r="AE666" s="110"/>
      <c r="AF666" s="99"/>
      <c r="AG666" s="110"/>
      <c r="AH666" s="427"/>
      <c r="AI666" s="112"/>
      <c r="AJ666" s="110"/>
      <c r="AK666" s="113"/>
      <c r="AL666" s="114"/>
      <c r="AM666" s="278"/>
      <c r="AN666" s="98"/>
      <c r="AO666" s="98"/>
      <c r="AP666" s="116"/>
      <c r="AQ666" s="117"/>
      <c r="AR666" s="116"/>
      <c r="AS666" s="98"/>
      <c r="AT666" s="98"/>
      <c r="AU666" s="98"/>
      <c r="AV666" s="98"/>
      <c r="AW666" s="98"/>
      <c r="AX666" s="98"/>
      <c r="AY666" s="98"/>
      <c r="AZ666" s="98"/>
      <c r="BA666" s="98"/>
      <c r="BB666" s="98"/>
      <c r="BC666" s="98"/>
      <c r="BD666" s="98"/>
      <c r="BE666" s="98"/>
      <c r="BF666" s="98"/>
      <c r="BG666" s="98"/>
      <c r="BH666" s="98"/>
      <c r="BI666" s="98"/>
      <c r="BJ666" s="98"/>
      <c r="BK666" s="98"/>
      <c r="BL666" s="98"/>
      <c r="BM666" s="98"/>
      <c r="BN666" s="98"/>
      <c r="BO666" s="98"/>
      <c r="BP666" s="98"/>
    </row>
    <row r="667">
      <c r="A667" s="485" t="b">
        <v>0</v>
      </c>
      <c r="B667" s="128"/>
      <c r="C667" s="129"/>
      <c r="D667" s="130"/>
      <c r="E667" s="131"/>
      <c r="F667" s="132"/>
      <c r="G667" s="132"/>
      <c r="H667" s="132"/>
      <c r="I667" s="132"/>
      <c r="J667" s="132"/>
      <c r="K667" s="130"/>
      <c r="L667" s="130"/>
      <c r="M667" s="130"/>
      <c r="N667" s="519"/>
      <c r="O667" s="369"/>
      <c r="P667" s="370"/>
      <c r="Q667" s="196"/>
      <c r="R667" s="197"/>
      <c r="S667" s="198"/>
      <c r="T667" s="199"/>
      <c r="U667" s="200"/>
      <c r="V667" s="201"/>
      <c r="W667" s="202"/>
      <c r="X667" s="202"/>
      <c r="Y667" s="143"/>
      <c r="Z667" s="367"/>
      <c r="AA667" s="140"/>
      <c r="AB667" s="420"/>
      <c r="AC667" s="421"/>
      <c r="AD667" s="206"/>
      <c r="AE667" s="144"/>
      <c r="AF667" s="133"/>
      <c r="AG667" s="144"/>
      <c r="AH667" s="430"/>
      <c r="AI667" s="146"/>
      <c r="AJ667" s="144"/>
      <c r="AK667" s="147"/>
      <c r="AL667" s="114"/>
      <c r="AM667" s="211"/>
      <c r="AN667" s="132"/>
      <c r="AO667" s="132"/>
      <c r="AP667" s="149"/>
      <c r="AQ667" s="150"/>
      <c r="AR667" s="149"/>
      <c r="AS667" s="132"/>
      <c r="AT667" s="132"/>
      <c r="AU667" s="132"/>
      <c r="AV667" s="132"/>
      <c r="AW667" s="132"/>
      <c r="AX667" s="132"/>
      <c r="AY667" s="132"/>
      <c r="AZ667" s="132"/>
      <c r="BA667" s="132"/>
      <c r="BB667" s="132"/>
      <c r="BC667" s="132"/>
      <c r="BD667" s="132"/>
      <c r="BE667" s="132"/>
      <c r="BF667" s="132"/>
      <c r="BG667" s="132"/>
      <c r="BH667" s="132"/>
      <c r="BI667" s="132"/>
      <c r="BJ667" s="132"/>
      <c r="BK667" s="132"/>
      <c r="BL667" s="132"/>
      <c r="BM667" s="132"/>
      <c r="BN667" s="132"/>
      <c r="BO667" s="132"/>
      <c r="BP667" s="132"/>
    </row>
    <row r="668">
      <c r="A668" s="484" t="b">
        <v>0</v>
      </c>
      <c r="B668" s="94"/>
      <c r="C668" s="95"/>
      <c r="D668" s="96"/>
      <c r="E668" s="97"/>
      <c r="F668" s="98"/>
      <c r="G668" s="98"/>
      <c r="H668" s="98"/>
      <c r="I668" s="98"/>
      <c r="J668" s="98"/>
      <c r="K668" s="96"/>
      <c r="L668" s="96"/>
      <c r="M668" s="96"/>
      <c r="N668" s="518"/>
      <c r="O668" s="369"/>
      <c r="P668" s="370"/>
      <c r="Q668" s="196"/>
      <c r="R668" s="197"/>
      <c r="S668" s="198"/>
      <c r="T668" s="199"/>
      <c r="U668" s="200"/>
      <c r="V668" s="201"/>
      <c r="W668" s="202"/>
      <c r="X668" s="202"/>
      <c r="Y668" s="109"/>
      <c r="Z668" s="280"/>
      <c r="AA668" s="106"/>
      <c r="AB668" s="281"/>
      <c r="AC668" s="282"/>
      <c r="AD668" s="273"/>
      <c r="AE668" s="110"/>
      <c r="AF668" s="99"/>
      <c r="AG668" s="110"/>
      <c r="AH668" s="427"/>
      <c r="AI668" s="112"/>
      <c r="AJ668" s="110"/>
      <c r="AK668" s="113"/>
      <c r="AL668" s="114"/>
      <c r="AM668" s="278"/>
      <c r="AN668" s="98"/>
      <c r="AO668" s="98"/>
      <c r="AP668" s="116"/>
      <c r="AQ668" s="117"/>
      <c r="AR668" s="116"/>
      <c r="AS668" s="98"/>
      <c r="AT668" s="98"/>
      <c r="AU668" s="98"/>
      <c r="AV668" s="98"/>
      <c r="AW668" s="98"/>
      <c r="AX668" s="98"/>
      <c r="AY668" s="98"/>
      <c r="AZ668" s="98"/>
      <c r="BA668" s="98"/>
      <c r="BB668" s="98"/>
      <c r="BC668" s="98"/>
      <c r="BD668" s="98"/>
      <c r="BE668" s="98"/>
      <c r="BF668" s="98"/>
      <c r="BG668" s="98"/>
      <c r="BH668" s="98"/>
      <c r="BI668" s="98"/>
      <c r="BJ668" s="98"/>
      <c r="BK668" s="98"/>
      <c r="BL668" s="98"/>
      <c r="BM668" s="98"/>
      <c r="BN668" s="98"/>
      <c r="BO668" s="98"/>
      <c r="BP668" s="98"/>
    </row>
    <row r="669">
      <c r="A669" s="485" t="b">
        <v>0</v>
      </c>
      <c r="B669" s="128"/>
      <c r="C669" s="129"/>
      <c r="D669" s="130"/>
      <c r="E669" s="131"/>
      <c r="F669" s="132"/>
      <c r="G669" s="132"/>
      <c r="H669" s="132"/>
      <c r="I669" s="132"/>
      <c r="J669" s="132"/>
      <c r="K669" s="130"/>
      <c r="L669" s="130"/>
      <c r="M669" s="130"/>
      <c r="N669" s="519"/>
      <c r="O669" s="369"/>
      <c r="P669" s="370"/>
      <c r="Q669" s="196"/>
      <c r="R669" s="197"/>
      <c r="S669" s="198"/>
      <c r="T669" s="199"/>
      <c r="U669" s="200"/>
      <c r="V669" s="201"/>
      <c r="W669" s="202"/>
      <c r="X669" s="202"/>
      <c r="Y669" s="143"/>
      <c r="Z669" s="367"/>
      <c r="AA669" s="140"/>
      <c r="AB669" s="420"/>
      <c r="AC669" s="421"/>
      <c r="AD669" s="206"/>
      <c r="AE669" s="144"/>
      <c r="AF669" s="133"/>
      <c r="AG669" s="144"/>
      <c r="AH669" s="430"/>
      <c r="AI669" s="146"/>
      <c r="AJ669" s="144"/>
      <c r="AK669" s="147"/>
      <c r="AL669" s="114"/>
      <c r="AM669" s="211"/>
      <c r="AN669" s="132"/>
      <c r="AO669" s="132"/>
      <c r="AP669" s="149"/>
      <c r="AQ669" s="150"/>
      <c r="AR669" s="149"/>
      <c r="AS669" s="132"/>
      <c r="AT669" s="132"/>
      <c r="AU669" s="132"/>
      <c r="AV669" s="132"/>
      <c r="AW669" s="132"/>
      <c r="AX669" s="132"/>
      <c r="AY669" s="132"/>
      <c r="AZ669" s="132"/>
      <c r="BA669" s="132"/>
      <c r="BB669" s="132"/>
      <c r="BC669" s="132"/>
      <c r="BD669" s="132"/>
      <c r="BE669" s="132"/>
      <c r="BF669" s="132"/>
      <c r="BG669" s="132"/>
      <c r="BH669" s="132"/>
      <c r="BI669" s="132"/>
      <c r="BJ669" s="132"/>
      <c r="BK669" s="132"/>
      <c r="BL669" s="132"/>
      <c r="BM669" s="132"/>
      <c r="BN669" s="132"/>
      <c r="BO669" s="132"/>
      <c r="BP669" s="132"/>
    </row>
    <row r="670">
      <c r="A670" s="484" t="b">
        <v>0</v>
      </c>
      <c r="B670" s="94"/>
      <c r="C670" s="95"/>
      <c r="D670" s="96"/>
      <c r="E670" s="97"/>
      <c r="F670" s="98"/>
      <c r="G670" s="98"/>
      <c r="H670" s="98"/>
      <c r="I670" s="98"/>
      <c r="J670" s="98"/>
      <c r="K670" s="96"/>
      <c r="L670" s="96"/>
      <c r="M670" s="96"/>
      <c r="N670" s="518"/>
      <c r="O670" s="369"/>
      <c r="P670" s="370"/>
      <c r="Q670" s="196"/>
      <c r="R670" s="197"/>
      <c r="S670" s="198"/>
      <c r="T670" s="199"/>
      <c r="U670" s="200"/>
      <c r="V670" s="201"/>
      <c r="W670" s="202"/>
      <c r="X670" s="202"/>
      <c r="Y670" s="109"/>
      <c r="Z670" s="280"/>
      <c r="AA670" s="106"/>
      <c r="AB670" s="281"/>
      <c r="AC670" s="282"/>
      <c r="AD670" s="273"/>
      <c r="AE670" s="110"/>
      <c r="AF670" s="99"/>
      <c r="AG670" s="110"/>
      <c r="AH670" s="427"/>
      <c r="AI670" s="112"/>
      <c r="AJ670" s="110"/>
      <c r="AK670" s="113"/>
      <c r="AL670" s="114"/>
      <c r="AM670" s="278"/>
      <c r="AN670" s="98"/>
      <c r="AO670" s="98"/>
      <c r="AP670" s="116"/>
      <c r="AQ670" s="117"/>
      <c r="AR670" s="116"/>
      <c r="AS670" s="98"/>
      <c r="AT670" s="98"/>
      <c r="AU670" s="98"/>
      <c r="AV670" s="98"/>
      <c r="AW670" s="98"/>
      <c r="AX670" s="98"/>
      <c r="AY670" s="98"/>
      <c r="AZ670" s="98"/>
      <c r="BA670" s="98"/>
      <c r="BB670" s="98"/>
      <c r="BC670" s="98"/>
      <c r="BD670" s="98"/>
      <c r="BE670" s="98"/>
      <c r="BF670" s="98"/>
      <c r="BG670" s="98"/>
      <c r="BH670" s="98"/>
      <c r="BI670" s="98"/>
      <c r="BJ670" s="98"/>
      <c r="BK670" s="98"/>
      <c r="BL670" s="98"/>
      <c r="BM670" s="98"/>
      <c r="BN670" s="98"/>
      <c r="BO670" s="98"/>
      <c r="BP670" s="98"/>
    </row>
    <row r="671">
      <c r="A671" s="485" t="b">
        <v>0</v>
      </c>
      <c r="B671" s="128"/>
      <c r="C671" s="129"/>
      <c r="D671" s="130"/>
      <c r="E671" s="131"/>
      <c r="F671" s="132"/>
      <c r="G671" s="132"/>
      <c r="H671" s="132"/>
      <c r="I671" s="132"/>
      <c r="J671" s="132"/>
      <c r="K671" s="130"/>
      <c r="L671" s="130"/>
      <c r="M671" s="130"/>
      <c r="N671" s="519"/>
      <c r="O671" s="369"/>
      <c r="P671" s="370"/>
      <c r="Q671" s="196"/>
      <c r="R671" s="197"/>
      <c r="S671" s="198"/>
      <c r="T671" s="199"/>
      <c r="U671" s="200"/>
      <c r="V671" s="201"/>
      <c r="W671" s="202"/>
      <c r="X671" s="202"/>
      <c r="Y671" s="143"/>
      <c r="Z671" s="367"/>
      <c r="AA671" s="140"/>
      <c r="AB671" s="420"/>
      <c r="AC671" s="421"/>
      <c r="AD671" s="206"/>
      <c r="AE671" s="144"/>
      <c r="AF671" s="133"/>
      <c r="AG671" s="144"/>
      <c r="AH671" s="430"/>
      <c r="AI671" s="146"/>
      <c r="AJ671" s="144"/>
      <c r="AK671" s="147"/>
      <c r="AL671" s="114"/>
      <c r="AM671" s="211"/>
      <c r="AN671" s="132"/>
      <c r="AO671" s="132"/>
      <c r="AP671" s="149"/>
      <c r="AQ671" s="150"/>
      <c r="AR671" s="149"/>
      <c r="AS671" s="132"/>
      <c r="AT671" s="132"/>
      <c r="AU671" s="132"/>
      <c r="AV671" s="132"/>
      <c r="AW671" s="132"/>
      <c r="AX671" s="132"/>
      <c r="AY671" s="132"/>
      <c r="AZ671" s="132"/>
      <c r="BA671" s="132"/>
      <c r="BB671" s="132"/>
      <c r="BC671" s="132"/>
      <c r="BD671" s="132"/>
      <c r="BE671" s="132"/>
      <c r="BF671" s="132"/>
      <c r="BG671" s="132"/>
      <c r="BH671" s="132"/>
      <c r="BI671" s="132"/>
      <c r="BJ671" s="132"/>
      <c r="BK671" s="132"/>
      <c r="BL671" s="132"/>
      <c r="BM671" s="132"/>
      <c r="BN671" s="132"/>
      <c r="BO671" s="132"/>
      <c r="BP671" s="132"/>
    </row>
    <row r="672">
      <c r="A672" s="484" t="b">
        <v>0</v>
      </c>
      <c r="B672" s="94"/>
      <c r="C672" s="95"/>
      <c r="D672" s="96"/>
      <c r="E672" s="97"/>
      <c r="F672" s="98"/>
      <c r="G672" s="98"/>
      <c r="H672" s="98"/>
      <c r="I672" s="98"/>
      <c r="J672" s="98"/>
      <c r="K672" s="96"/>
      <c r="L672" s="96"/>
      <c r="M672" s="96"/>
      <c r="N672" s="518"/>
      <c r="O672" s="369"/>
      <c r="P672" s="370"/>
      <c r="Q672" s="196"/>
      <c r="R672" s="197"/>
      <c r="S672" s="198"/>
      <c r="T672" s="199"/>
      <c r="U672" s="200"/>
      <c r="V672" s="201"/>
      <c r="W672" s="202"/>
      <c r="X672" s="202"/>
      <c r="Y672" s="109"/>
      <c r="Z672" s="280"/>
      <c r="AA672" s="106"/>
      <c r="AB672" s="281"/>
      <c r="AC672" s="282"/>
      <c r="AD672" s="273"/>
      <c r="AE672" s="110"/>
      <c r="AF672" s="99"/>
      <c r="AG672" s="110"/>
      <c r="AH672" s="427"/>
      <c r="AI672" s="112"/>
      <c r="AJ672" s="110"/>
      <c r="AK672" s="113"/>
      <c r="AL672" s="114"/>
      <c r="AM672" s="278"/>
      <c r="AN672" s="98"/>
      <c r="AO672" s="98"/>
      <c r="AP672" s="116"/>
      <c r="AQ672" s="117"/>
      <c r="AR672" s="116"/>
      <c r="AS672" s="98"/>
      <c r="AT672" s="98"/>
      <c r="AU672" s="98"/>
      <c r="AV672" s="98"/>
      <c r="AW672" s="98"/>
      <c r="AX672" s="98"/>
      <c r="AY672" s="98"/>
      <c r="AZ672" s="98"/>
      <c r="BA672" s="98"/>
      <c r="BB672" s="98"/>
      <c r="BC672" s="98"/>
      <c r="BD672" s="98"/>
      <c r="BE672" s="98"/>
      <c r="BF672" s="98"/>
      <c r="BG672" s="98"/>
      <c r="BH672" s="98"/>
      <c r="BI672" s="98"/>
      <c r="BJ672" s="98"/>
      <c r="BK672" s="98"/>
      <c r="BL672" s="98"/>
      <c r="BM672" s="98"/>
      <c r="BN672" s="98"/>
      <c r="BO672" s="98"/>
      <c r="BP672" s="98"/>
    </row>
    <row r="673">
      <c r="A673" s="485" t="b">
        <v>0</v>
      </c>
      <c r="B673" s="128"/>
      <c r="C673" s="129"/>
      <c r="D673" s="130"/>
      <c r="E673" s="131"/>
      <c r="F673" s="132"/>
      <c r="G673" s="132"/>
      <c r="H673" s="132"/>
      <c r="I673" s="132"/>
      <c r="J673" s="132"/>
      <c r="K673" s="130"/>
      <c r="L673" s="130"/>
      <c r="M673" s="130"/>
      <c r="N673" s="519"/>
      <c r="O673" s="369"/>
      <c r="P673" s="370"/>
      <c r="Q673" s="196"/>
      <c r="R673" s="197"/>
      <c r="S673" s="198"/>
      <c r="T673" s="199"/>
      <c r="U673" s="200"/>
      <c r="V673" s="201"/>
      <c r="W673" s="202"/>
      <c r="X673" s="202"/>
      <c r="Y673" s="143"/>
      <c r="Z673" s="367"/>
      <c r="AA673" s="140"/>
      <c r="AB673" s="420"/>
      <c r="AC673" s="421"/>
      <c r="AD673" s="206"/>
      <c r="AE673" s="144"/>
      <c r="AF673" s="133"/>
      <c r="AG673" s="144"/>
      <c r="AH673" s="430"/>
      <c r="AI673" s="146"/>
      <c r="AJ673" s="144"/>
      <c r="AK673" s="147"/>
      <c r="AL673" s="114"/>
      <c r="AM673" s="211"/>
      <c r="AN673" s="132"/>
      <c r="AO673" s="132"/>
      <c r="AP673" s="149"/>
      <c r="AQ673" s="150"/>
      <c r="AR673" s="149"/>
      <c r="AS673" s="132"/>
      <c r="AT673" s="132"/>
      <c r="AU673" s="132"/>
      <c r="AV673" s="132"/>
      <c r="AW673" s="132"/>
      <c r="AX673" s="132"/>
      <c r="AY673" s="132"/>
      <c r="AZ673" s="132"/>
      <c r="BA673" s="132"/>
      <c r="BB673" s="132"/>
      <c r="BC673" s="132"/>
      <c r="BD673" s="132"/>
      <c r="BE673" s="132"/>
      <c r="BF673" s="132"/>
      <c r="BG673" s="132"/>
      <c r="BH673" s="132"/>
      <c r="BI673" s="132"/>
      <c r="BJ673" s="132"/>
      <c r="BK673" s="132"/>
      <c r="BL673" s="132"/>
      <c r="BM673" s="132"/>
      <c r="BN673" s="132"/>
      <c r="BO673" s="132"/>
      <c r="BP673" s="132"/>
    </row>
    <row r="674">
      <c r="A674" s="484" t="b">
        <v>0</v>
      </c>
      <c r="B674" s="94"/>
      <c r="C674" s="95"/>
      <c r="D674" s="96"/>
      <c r="E674" s="97"/>
      <c r="F674" s="98"/>
      <c r="G674" s="98"/>
      <c r="H674" s="98"/>
      <c r="I674" s="98"/>
      <c r="J674" s="98"/>
      <c r="K674" s="96"/>
      <c r="L674" s="96"/>
      <c r="M674" s="96"/>
      <c r="N674" s="518"/>
      <c r="O674" s="369"/>
      <c r="P674" s="370"/>
      <c r="Q674" s="196"/>
      <c r="R674" s="197"/>
      <c r="S674" s="198"/>
      <c r="T674" s="199"/>
      <c r="U674" s="200"/>
      <c r="V674" s="201"/>
      <c r="W674" s="202"/>
      <c r="X674" s="202"/>
      <c r="Y674" s="109"/>
      <c r="Z674" s="280"/>
      <c r="AA674" s="106"/>
      <c r="AB674" s="281"/>
      <c r="AC674" s="282"/>
      <c r="AD674" s="273"/>
      <c r="AE674" s="110"/>
      <c r="AF674" s="99"/>
      <c r="AG674" s="110"/>
      <c r="AH674" s="427"/>
      <c r="AI674" s="112"/>
      <c r="AJ674" s="110"/>
      <c r="AK674" s="113"/>
      <c r="AL674" s="114"/>
      <c r="AM674" s="278"/>
      <c r="AN674" s="98"/>
      <c r="AO674" s="98"/>
      <c r="AP674" s="116"/>
      <c r="AQ674" s="117"/>
      <c r="AR674" s="116"/>
      <c r="AS674" s="98"/>
      <c r="AT674" s="98"/>
      <c r="AU674" s="98"/>
      <c r="AV674" s="98"/>
      <c r="AW674" s="98"/>
      <c r="AX674" s="98"/>
      <c r="AY674" s="98"/>
      <c r="AZ674" s="98"/>
      <c r="BA674" s="98"/>
      <c r="BB674" s="98"/>
      <c r="BC674" s="98"/>
      <c r="BD674" s="98"/>
      <c r="BE674" s="98"/>
      <c r="BF674" s="98"/>
      <c r="BG674" s="98"/>
      <c r="BH674" s="98"/>
      <c r="BI674" s="98"/>
      <c r="BJ674" s="98"/>
      <c r="BK674" s="98"/>
      <c r="BL674" s="98"/>
      <c r="BM674" s="98"/>
      <c r="BN674" s="98"/>
      <c r="BO674" s="98"/>
      <c r="BP674" s="98"/>
    </row>
    <row r="675">
      <c r="A675" s="485" t="b">
        <v>0</v>
      </c>
      <c r="B675" s="128"/>
      <c r="C675" s="129"/>
      <c r="D675" s="130"/>
      <c r="E675" s="131"/>
      <c r="F675" s="132"/>
      <c r="G675" s="132"/>
      <c r="H675" s="132"/>
      <c r="I675" s="132"/>
      <c r="J675" s="132"/>
      <c r="K675" s="130"/>
      <c r="L675" s="130"/>
      <c r="M675" s="130"/>
      <c r="N675" s="519"/>
      <c r="O675" s="369"/>
      <c r="P675" s="370"/>
      <c r="Q675" s="196"/>
      <c r="R675" s="197"/>
      <c r="S675" s="198"/>
      <c r="T675" s="199"/>
      <c r="U675" s="200"/>
      <c r="V675" s="201"/>
      <c r="W675" s="202"/>
      <c r="X675" s="202"/>
      <c r="Y675" s="143"/>
      <c r="Z675" s="367"/>
      <c r="AA675" s="140"/>
      <c r="AB675" s="420"/>
      <c r="AC675" s="421"/>
      <c r="AD675" s="206"/>
      <c r="AE675" s="144"/>
      <c r="AF675" s="133"/>
      <c r="AG675" s="144"/>
      <c r="AH675" s="430"/>
      <c r="AI675" s="146"/>
      <c r="AJ675" s="144"/>
      <c r="AK675" s="147"/>
      <c r="AL675" s="114"/>
      <c r="AM675" s="211"/>
      <c r="AN675" s="132"/>
      <c r="AO675" s="132"/>
      <c r="AP675" s="149"/>
      <c r="AQ675" s="150"/>
      <c r="AR675" s="149"/>
      <c r="AS675" s="132"/>
      <c r="AT675" s="132"/>
      <c r="AU675" s="132"/>
      <c r="AV675" s="132"/>
      <c r="AW675" s="132"/>
      <c r="AX675" s="132"/>
      <c r="AY675" s="132"/>
      <c r="AZ675" s="132"/>
      <c r="BA675" s="132"/>
      <c r="BB675" s="132"/>
      <c r="BC675" s="132"/>
      <c r="BD675" s="132"/>
      <c r="BE675" s="132"/>
      <c r="BF675" s="132"/>
      <c r="BG675" s="132"/>
      <c r="BH675" s="132"/>
      <c r="BI675" s="132"/>
      <c r="BJ675" s="132"/>
      <c r="BK675" s="132"/>
      <c r="BL675" s="132"/>
      <c r="BM675" s="132"/>
      <c r="BN675" s="132"/>
      <c r="BO675" s="132"/>
      <c r="BP675" s="132"/>
    </row>
    <row r="676">
      <c r="A676" s="484" t="b">
        <v>0</v>
      </c>
      <c r="B676" s="94"/>
      <c r="C676" s="95"/>
      <c r="D676" s="96"/>
      <c r="E676" s="97"/>
      <c r="F676" s="98"/>
      <c r="G676" s="98"/>
      <c r="H676" s="98"/>
      <c r="I676" s="98"/>
      <c r="J676" s="98"/>
      <c r="K676" s="96"/>
      <c r="L676" s="96"/>
      <c r="M676" s="96"/>
      <c r="N676" s="518"/>
      <c r="O676" s="369"/>
      <c r="P676" s="370"/>
      <c r="Q676" s="196"/>
      <c r="R676" s="197"/>
      <c r="S676" s="198"/>
      <c r="T676" s="199"/>
      <c r="U676" s="200"/>
      <c r="V676" s="201"/>
      <c r="W676" s="202"/>
      <c r="X676" s="202"/>
      <c r="Y676" s="109"/>
      <c r="Z676" s="280"/>
      <c r="AA676" s="106"/>
      <c r="AB676" s="281"/>
      <c r="AC676" s="282"/>
      <c r="AD676" s="273"/>
      <c r="AE676" s="110"/>
      <c r="AF676" s="99"/>
      <c r="AG676" s="110"/>
      <c r="AH676" s="427"/>
      <c r="AI676" s="112"/>
      <c r="AJ676" s="110"/>
      <c r="AK676" s="113"/>
      <c r="AL676" s="114"/>
      <c r="AM676" s="278"/>
      <c r="AN676" s="98"/>
      <c r="AO676" s="98"/>
      <c r="AP676" s="116"/>
      <c r="AQ676" s="117"/>
      <c r="AR676" s="116"/>
      <c r="AS676" s="98"/>
      <c r="AT676" s="98"/>
      <c r="AU676" s="98"/>
      <c r="AV676" s="98"/>
      <c r="AW676" s="98"/>
      <c r="AX676" s="98"/>
      <c r="AY676" s="98"/>
      <c r="AZ676" s="98"/>
      <c r="BA676" s="98"/>
      <c r="BB676" s="98"/>
      <c r="BC676" s="98"/>
      <c r="BD676" s="98"/>
      <c r="BE676" s="98"/>
      <c r="BF676" s="98"/>
      <c r="BG676" s="98"/>
      <c r="BH676" s="98"/>
      <c r="BI676" s="98"/>
      <c r="BJ676" s="98"/>
      <c r="BK676" s="98"/>
      <c r="BL676" s="98"/>
      <c r="BM676" s="98"/>
      <c r="BN676" s="98"/>
      <c r="BO676" s="98"/>
      <c r="BP676" s="98"/>
    </row>
    <row r="677">
      <c r="A677" s="485" t="b">
        <v>0</v>
      </c>
      <c r="B677" s="128"/>
      <c r="C677" s="129"/>
      <c r="D677" s="130"/>
      <c r="E677" s="131"/>
      <c r="F677" s="132"/>
      <c r="G677" s="132"/>
      <c r="H677" s="132"/>
      <c r="I677" s="132"/>
      <c r="J677" s="132"/>
      <c r="K677" s="130"/>
      <c r="L677" s="130"/>
      <c r="M677" s="130"/>
      <c r="N677" s="519"/>
      <c r="O677" s="369"/>
      <c r="P677" s="370"/>
      <c r="Q677" s="196"/>
      <c r="R677" s="197"/>
      <c r="S677" s="198"/>
      <c r="T677" s="199"/>
      <c r="U677" s="200"/>
      <c r="V677" s="201"/>
      <c r="W677" s="202"/>
      <c r="X677" s="202"/>
      <c r="Y677" s="143"/>
      <c r="Z677" s="367"/>
      <c r="AA677" s="140"/>
      <c r="AB677" s="420"/>
      <c r="AC677" s="421"/>
      <c r="AD677" s="206"/>
      <c r="AE677" s="144"/>
      <c r="AF677" s="133"/>
      <c r="AG677" s="144"/>
      <c r="AH677" s="430"/>
      <c r="AI677" s="146"/>
      <c r="AJ677" s="144"/>
      <c r="AK677" s="147"/>
      <c r="AL677" s="114"/>
      <c r="AM677" s="211"/>
      <c r="AN677" s="132"/>
      <c r="AO677" s="132"/>
      <c r="AP677" s="149"/>
      <c r="AQ677" s="150"/>
      <c r="AR677" s="149"/>
      <c r="AS677" s="132"/>
      <c r="AT677" s="132"/>
      <c r="AU677" s="132"/>
      <c r="AV677" s="132"/>
      <c r="AW677" s="132"/>
      <c r="AX677" s="132"/>
      <c r="AY677" s="132"/>
      <c r="AZ677" s="132"/>
      <c r="BA677" s="132"/>
      <c r="BB677" s="132"/>
      <c r="BC677" s="132"/>
      <c r="BD677" s="132"/>
      <c r="BE677" s="132"/>
      <c r="BF677" s="132"/>
      <c r="BG677" s="132"/>
      <c r="BH677" s="132"/>
      <c r="BI677" s="132"/>
      <c r="BJ677" s="132"/>
      <c r="BK677" s="132"/>
      <c r="BL677" s="132"/>
      <c r="BM677" s="132"/>
      <c r="BN677" s="132"/>
      <c r="BO677" s="132"/>
      <c r="BP677" s="132"/>
    </row>
    <row r="678">
      <c r="A678" s="484" t="b">
        <v>0</v>
      </c>
      <c r="B678" s="94"/>
      <c r="C678" s="95"/>
      <c r="D678" s="96"/>
      <c r="E678" s="97"/>
      <c r="F678" s="98"/>
      <c r="G678" s="98"/>
      <c r="H678" s="98"/>
      <c r="I678" s="98"/>
      <c r="J678" s="98"/>
      <c r="K678" s="96"/>
      <c r="L678" s="96"/>
      <c r="M678" s="96"/>
      <c r="N678" s="518"/>
      <c r="O678" s="369"/>
      <c r="P678" s="370"/>
      <c r="Q678" s="196"/>
      <c r="R678" s="197"/>
      <c r="S678" s="198"/>
      <c r="T678" s="199"/>
      <c r="U678" s="200"/>
      <c r="V678" s="201"/>
      <c r="W678" s="202"/>
      <c r="X678" s="202"/>
      <c r="Y678" s="109"/>
      <c r="Z678" s="280"/>
      <c r="AA678" s="106"/>
      <c r="AB678" s="281"/>
      <c r="AC678" s="282"/>
      <c r="AD678" s="273"/>
      <c r="AE678" s="110"/>
      <c r="AF678" s="99"/>
      <c r="AG678" s="110"/>
      <c r="AH678" s="427"/>
      <c r="AI678" s="112"/>
      <c r="AJ678" s="110"/>
      <c r="AK678" s="113"/>
      <c r="AL678" s="114"/>
      <c r="AM678" s="278"/>
      <c r="AN678" s="98"/>
      <c r="AO678" s="98"/>
      <c r="AP678" s="116"/>
      <c r="AQ678" s="117"/>
      <c r="AR678" s="116"/>
      <c r="AS678" s="98"/>
      <c r="AT678" s="98"/>
      <c r="AU678" s="98"/>
      <c r="AV678" s="98"/>
      <c r="AW678" s="98"/>
      <c r="AX678" s="98"/>
      <c r="AY678" s="98"/>
      <c r="AZ678" s="98"/>
      <c r="BA678" s="98"/>
      <c r="BB678" s="98"/>
      <c r="BC678" s="98"/>
      <c r="BD678" s="98"/>
      <c r="BE678" s="98"/>
      <c r="BF678" s="98"/>
      <c r="BG678" s="98"/>
      <c r="BH678" s="98"/>
      <c r="BI678" s="98"/>
      <c r="BJ678" s="98"/>
      <c r="BK678" s="98"/>
      <c r="BL678" s="98"/>
      <c r="BM678" s="98"/>
      <c r="BN678" s="98"/>
      <c r="BO678" s="98"/>
      <c r="BP678" s="98"/>
    </row>
    <row r="679">
      <c r="A679" s="485" t="b">
        <v>0</v>
      </c>
      <c r="B679" s="128"/>
      <c r="C679" s="129"/>
      <c r="D679" s="130"/>
      <c r="E679" s="131"/>
      <c r="F679" s="132"/>
      <c r="G679" s="132"/>
      <c r="H679" s="132"/>
      <c r="I679" s="132"/>
      <c r="J679" s="132"/>
      <c r="K679" s="130"/>
      <c r="L679" s="130"/>
      <c r="M679" s="130"/>
      <c r="N679" s="519"/>
      <c r="O679" s="369"/>
      <c r="P679" s="370"/>
      <c r="Q679" s="196"/>
      <c r="R679" s="197"/>
      <c r="S679" s="198"/>
      <c r="T679" s="199"/>
      <c r="U679" s="200"/>
      <c r="V679" s="201"/>
      <c r="W679" s="202"/>
      <c r="X679" s="202"/>
      <c r="Y679" s="143"/>
      <c r="Z679" s="367"/>
      <c r="AA679" s="140"/>
      <c r="AB679" s="420"/>
      <c r="AC679" s="421"/>
      <c r="AD679" s="206"/>
      <c r="AE679" s="144"/>
      <c r="AF679" s="133"/>
      <c r="AG679" s="144"/>
      <c r="AH679" s="430"/>
      <c r="AI679" s="146"/>
      <c r="AJ679" s="144"/>
      <c r="AK679" s="147"/>
      <c r="AL679" s="114"/>
      <c r="AM679" s="211"/>
      <c r="AN679" s="132"/>
      <c r="AO679" s="132"/>
      <c r="AP679" s="149"/>
      <c r="AQ679" s="150"/>
      <c r="AR679" s="149"/>
      <c r="AS679" s="132"/>
      <c r="AT679" s="132"/>
      <c r="AU679" s="132"/>
      <c r="AV679" s="132"/>
      <c r="AW679" s="132"/>
      <c r="AX679" s="132"/>
      <c r="AY679" s="132"/>
      <c r="AZ679" s="132"/>
      <c r="BA679" s="132"/>
      <c r="BB679" s="132"/>
      <c r="BC679" s="132"/>
      <c r="BD679" s="132"/>
      <c r="BE679" s="132"/>
      <c r="BF679" s="132"/>
      <c r="BG679" s="132"/>
      <c r="BH679" s="132"/>
      <c r="BI679" s="132"/>
      <c r="BJ679" s="132"/>
      <c r="BK679" s="132"/>
      <c r="BL679" s="132"/>
      <c r="BM679" s="132"/>
      <c r="BN679" s="132"/>
      <c r="BO679" s="132"/>
      <c r="BP679" s="132"/>
    </row>
    <row r="680">
      <c r="A680" s="484" t="b">
        <v>0</v>
      </c>
      <c r="B680" s="94"/>
      <c r="C680" s="95"/>
      <c r="D680" s="96"/>
      <c r="E680" s="97"/>
      <c r="F680" s="98"/>
      <c r="G680" s="98"/>
      <c r="H680" s="98"/>
      <c r="I680" s="98"/>
      <c r="J680" s="98"/>
      <c r="K680" s="96"/>
      <c r="L680" s="96"/>
      <c r="M680" s="96"/>
      <c r="N680" s="518"/>
      <c r="O680" s="369"/>
      <c r="P680" s="370"/>
      <c r="Q680" s="196"/>
      <c r="R680" s="197"/>
      <c r="S680" s="198"/>
      <c r="T680" s="199"/>
      <c r="U680" s="200"/>
      <c r="V680" s="201"/>
      <c r="W680" s="202"/>
      <c r="X680" s="202"/>
      <c r="Y680" s="109"/>
      <c r="Z680" s="280"/>
      <c r="AA680" s="106"/>
      <c r="AB680" s="281"/>
      <c r="AC680" s="282"/>
      <c r="AD680" s="273"/>
      <c r="AE680" s="110"/>
      <c r="AF680" s="99"/>
      <c r="AG680" s="110"/>
      <c r="AH680" s="427"/>
      <c r="AI680" s="112"/>
      <c r="AJ680" s="110"/>
      <c r="AK680" s="113"/>
      <c r="AL680" s="114"/>
      <c r="AM680" s="278"/>
      <c r="AN680" s="98"/>
      <c r="AO680" s="98"/>
      <c r="AP680" s="116"/>
      <c r="AQ680" s="117"/>
      <c r="AR680" s="116"/>
      <c r="AS680" s="98"/>
      <c r="AT680" s="98"/>
      <c r="AU680" s="98"/>
      <c r="AV680" s="98"/>
      <c r="AW680" s="98"/>
      <c r="AX680" s="98"/>
      <c r="AY680" s="98"/>
      <c r="AZ680" s="98"/>
      <c r="BA680" s="98"/>
      <c r="BB680" s="98"/>
      <c r="BC680" s="98"/>
      <c r="BD680" s="98"/>
      <c r="BE680" s="98"/>
      <c r="BF680" s="98"/>
      <c r="BG680" s="98"/>
      <c r="BH680" s="98"/>
      <c r="BI680" s="98"/>
      <c r="BJ680" s="98"/>
      <c r="BK680" s="98"/>
      <c r="BL680" s="98"/>
      <c r="BM680" s="98"/>
      <c r="BN680" s="98"/>
      <c r="BO680" s="98"/>
      <c r="BP680" s="98"/>
    </row>
    <row r="681">
      <c r="A681" s="485" t="b">
        <v>0</v>
      </c>
      <c r="B681" s="128"/>
      <c r="C681" s="129"/>
      <c r="D681" s="130"/>
      <c r="E681" s="131"/>
      <c r="F681" s="132"/>
      <c r="G681" s="132"/>
      <c r="H681" s="132"/>
      <c r="I681" s="132"/>
      <c r="J681" s="132"/>
      <c r="K681" s="130"/>
      <c r="L681" s="130"/>
      <c r="M681" s="130"/>
      <c r="N681" s="519"/>
      <c r="O681" s="369"/>
      <c r="P681" s="370"/>
      <c r="Q681" s="196"/>
      <c r="R681" s="197"/>
      <c r="S681" s="198"/>
      <c r="T681" s="199"/>
      <c r="U681" s="200"/>
      <c r="V681" s="201"/>
      <c r="W681" s="202"/>
      <c r="X681" s="202"/>
      <c r="Y681" s="143"/>
      <c r="Z681" s="367"/>
      <c r="AA681" s="140"/>
      <c r="AB681" s="420"/>
      <c r="AC681" s="421"/>
      <c r="AD681" s="206"/>
      <c r="AE681" s="144"/>
      <c r="AF681" s="133"/>
      <c r="AG681" s="144"/>
      <c r="AH681" s="430"/>
      <c r="AI681" s="146"/>
      <c r="AJ681" s="144"/>
      <c r="AK681" s="147"/>
      <c r="AL681" s="114"/>
      <c r="AM681" s="211"/>
      <c r="AN681" s="132"/>
      <c r="AO681" s="132"/>
      <c r="AP681" s="149"/>
      <c r="AQ681" s="150"/>
      <c r="AR681" s="149"/>
      <c r="AS681" s="132"/>
      <c r="AT681" s="132"/>
      <c r="AU681" s="132"/>
      <c r="AV681" s="132"/>
      <c r="AW681" s="132"/>
      <c r="AX681" s="132"/>
      <c r="AY681" s="132"/>
      <c r="AZ681" s="132"/>
      <c r="BA681" s="132"/>
      <c r="BB681" s="132"/>
      <c r="BC681" s="132"/>
      <c r="BD681" s="132"/>
      <c r="BE681" s="132"/>
      <c r="BF681" s="132"/>
      <c r="BG681" s="132"/>
      <c r="BH681" s="132"/>
      <c r="BI681" s="132"/>
      <c r="BJ681" s="132"/>
      <c r="BK681" s="132"/>
      <c r="BL681" s="132"/>
      <c r="BM681" s="132"/>
      <c r="BN681" s="132"/>
      <c r="BO681" s="132"/>
      <c r="BP681" s="132"/>
    </row>
    <row r="682">
      <c r="A682" s="484" t="b">
        <v>0</v>
      </c>
      <c r="B682" s="94"/>
      <c r="C682" s="95"/>
      <c r="D682" s="96"/>
      <c r="E682" s="97"/>
      <c r="F682" s="98"/>
      <c r="G682" s="98"/>
      <c r="H682" s="98"/>
      <c r="I682" s="98"/>
      <c r="J682" s="98"/>
      <c r="K682" s="96"/>
      <c r="L682" s="96"/>
      <c r="M682" s="96"/>
      <c r="N682" s="518"/>
      <c r="O682" s="369"/>
      <c r="P682" s="370"/>
      <c r="Q682" s="196"/>
      <c r="R682" s="197"/>
      <c r="S682" s="198"/>
      <c r="T682" s="199"/>
      <c r="U682" s="200"/>
      <c r="V682" s="201"/>
      <c r="W682" s="202"/>
      <c r="X682" s="202"/>
      <c r="Y682" s="109"/>
      <c r="Z682" s="280"/>
      <c r="AA682" s="106"/>
      <c r="AB682" s="281"/>
      <c r="AC682" s="282"/>
      <c r="AD682" s="273"/>
      <c r="AE682" s="110"/>
      <c r="AF682" s="99"/>
      <c r="AG682" s="110"/>
      <c r="AH682" s="427"/>
      <c r="AI682" s="112"/>
      <c r="AJ682" s="110"/>
      <c r="AK682" s="113"/>
      <c r="AL682" s="114"/>
      <c r="AM682" s="278"/>
      <c r="AN682" s="98"/>
      <c r="AO682" s="98"/>
      <c r="AP682" s="116"/>
      <c r="AQ682" s="117"/>
      <c r="AR682" s="116"/>
      <c r="AS682" s="98"/>
      <c r="AT682" s="98"/>
      <c r="AU682" s="98"/>
      <c r="AV682" s="98"/>
      <c r="AW682" s="98"/>
      <c r="AX682" s="98"/>
      <c r="AY682" s="98"/>
      <c r="AZ682" s="98"/>
      <c r="BA682" s="98"/>
      <c r="BB682" s="98"/>
      <c r="BC682" s="98"/>
      <c r="BD682" s="98"/>
      <c r="BE682" s="98"/>
      <c r="BF682" s="98"/>
      <c r="BG682" s="98"/>
      <c r="BH682" s="98"/>
      <c r="BI682" s="98"/>
      <c r="BJ682" s="98"/>
      <c r="BK682" s="98"/>
      <c r="BL682" s="98"/>
      <c r="BM682" s="98"/>
      <c r="BN682" s="98"/>
      <c r="BO682" s="98"/>
      <c r="BP682" s="98"/>
    </row>
    <row r="683">
      <c r="A683" s="485" t="b">
        <v>0</v>
      </c>
      <c r="B683" s="128"/>
      <c r="C683" s="129"/>
      <c r="D683" s="130"/>
      <c r="E683" s="131"/>
      <c r="F683" s="132"/>
      <c r="G683" s="132"/>
      <c r="H683" s="132"/>
      <c r="I683" s="132"/>
      <c r="J683" s="132"/>
      <c r="K683" s="130"/>
      <c r="L683" s="130"/>
      <c r="M683" s="130"/>
      <c r="N683" s="519"/>
      <c r="O683" s="369"/>
      <c r="P683" s="370"/>
      <c r="Q683" s="196"/>
      <c r="R683" s="197"/>
      <c r="S683" s="198"/>
      <c r="T683" s="199"/>
      <c r="U683" s="200"/>
      <c r="V683" s="201"/>
      <c r="W683" s="202"/>
      <c r="X683" s="202"/>
      <c r="Y683" s="143"/>
      <c r="Z683" s="367"/>
      <c r="AA683" s="140"/>
      <c r="AB683" s="420"/>
      <c r="AC683" s="421"/>
      <c r="AD683" s="206"/>
      <c r="AE683" s="144"/>
      <c r="AF683" s="133"/>
      <c r="AG683" s="144"/>
      <c r="AH683" s="430"/>
      <c r="AI683" s="146"/>
      <c r="AJ683" s="144"/>
      <c r="AK683" s="147"/>
      <c r="AL683" s="114"/>
      <c r="AM683" s="211"/>
      <c r="AN683" s="132"/>
      <c r="AO683" s="132"/>
      <c r="AP683" s="149"/>
      <c r="AQ683" s="150"/>
      <c r="AR683" s="149"/>
      <c r="AS683" s="132"/>
      <c r="AT683" s="132"/>
      <c r="AU683" s="132"/>
      <c r="AV683" s="132"/>
      <c r="AW683" s="132"/>
      <c r="AX683" s="132"/>
      <c r="AY683" s="132"/>
      <c r="AZ683" s="132"/>
      <c r="BA683" s="132"/>
      <c r="BB683" s="132"/>
      <c r="BC683" s="132"/>
      <c r="BD683" s="132"/>
      <c r="BE683" s="132"/>
      <c r="BF683" s="132"/>
      <c r="BG683" s="132"/>
      <c r="BH683" s="132"/>
      <c r="BI683" s="132"/>
      <c r="BJ683" s="132"/>
      <c r="BK683" s="132"/>
      <c r="BL683" s="132"/>
      <c r="BM683" s="132"/>
      <c r="BN683" s="132"/>
      <c r="BO683" s="132"/>
      <c r="BP683" s="132"/>
    </row>
    <row r="684">
      <c r="A684" s="484" t="b">
        <v>0</v>
      </c>
      <c r="B684" s="94"/>
      <c r="C684" s="95"/>
      <c r="D684" s="96"/>
      <c r="E684" s="97"/>
      <c r="F684" s="98"/>
      <c r="G684" s="98"/>
      <c r="H684" s="98"/>
      <c r="I684" s="98"/>
      <c r="J684" s="98"/>
      <c r="K684" s="96"/>
      <c r="L684" s="96"/>
      <c r="M684" s="96"/>
      <c r="N684" s="518"/>
      <c r="O684" s="369"/>
      <c r="P684" s="370"/>
      <c r="Q684" s="196"/>
      <c r="R684" s="197"/>
      <c r="S684" s="198"/>
      <c r="T684" s="199"/>
      <c r="U684" s="200"/>
      <c r="V684" s="201"/>
      <c r="W684" s="202"/>
      <c r="X684" s="202"/>
      <c r="Y684" s="109"/>
      <c r="Z684" s="280"/>
      <c r="AA684" s="106"/>
      <c r="AB684" s="281"/>
      <c r="AC684" s="282"/>
      <c r="AD684" s="273"/>
      <c r="AE684" s="110"/>
      <c r="AF684" s="99"/>
      <c r="AG684" s="110"/>
      <c r="AH684" s="427"/>
      <c r="AI684" s="112"/>
      <c r="AJ684" s="110"/>
      <c r="AK684" s="113"/>
      <c r="AL684" s="114"/>
      <c r="AM684" s="278"/>
      <c r="AN684" s="98"/>
      <c r="AO684" s="98"/>
      <c r="AP684" s="116"/>
      <c r="AQ684" s="117"/>
      <c r="AR684" s="116"/>
      <c r="AS684" s="98"/>
      <c r="AT684" s="98"/>
      <c r="AU684" s="98"/>
      <c r="AV684" s="98"/>
      <c r="AW684" s="98"/>
      <c r="AX684" s="98"/>
      <c r="AY684" s="98"/>
      <c r="AZ684" s="98"/>
      <c r="BA684" s="98"/>
      <c r="BB684" s="98"/>
      <c r="BC684" s="98"/>
      <c r="BD684" s="98"/>
      <c r="BE684" s="98"/>
      <c r="BF684" s="98"/>
      <c r="BG684" s="98"/>
      <c r="BH684" s="98"/>
      <c r="BI684" s="98"/>
      <c r="BJ684" s="98"/>
      <c r="BK684" s="98"/>
      <c r="BL684" s="98"/>
      <c r="BM684" s="98"/>
      <c r="BN684" s="98"/>
      <c r="BO684" s="98"/>
      <c r="BP684" s="98"/>
    </row>
    <row r="685">
      <c r="A685" s="485" t="b">
        <v>0</v>
      </c>
      <c r="B685" s="128"/>
      <c r="C685" s="129"/>
      <c r="D685" s="130"/>
      <c r="E685" s="131"/>
      <c r="F685" s="132"/>
      <c r="G685" s="132"/>
      <c r="H685" s="132"/>
      <c r="I685" s="132"/>
      <c r="J685" s="132"/>
      <c r="K685" s="130"/>
      <c r="L685" s="130"/>
      <c r="M685" s="130"/>
      <c r="N685" s="519"/>
      <c r="O685" s="369"/>
      <c r="P685" s="370"/>
      <c r="Q685" s="196"/>
      <c r="R685" s="197"/>
      <c r="S685" s="198"/>
      <c r="T685" s="199"/>
      <c r="U685" s="200"/>
      <c r="V685" s="201"/>
      <c r="W685" s="202"/>
      <c r="X685" s="202"/>
      <c r="Y685" s="143"/>
      <c r="Z685" s="367"/>
      <c r="AA685" s="140"/>
      <c r="AB685" s="420"/>
      <c r="AC685" s="421"/>
      <c r="AD685" s="206"/>
      <c r="AE685" s="144"/>
      <c r="AF685" s="133"/>
      <c r="AG685" s="144"/>
      <c r="AH685" s="430"/>
      <c r="AI685" s="146"/>
      <c r="AJ685" s="144"/>
      <c r="AK685" s="147"/>
      <c r="AL685" s="114"/>
      <c r="AM685" s="211"/>
      <c r="AN685" s="132"/>
      <c r="AO685" s="132"/>
      <c r="AP685" s="149"/>
      <c r="AQ685" s="150"/>
      <c r="AR685" s="149"/>
      <c r="AS685" s="132"/>
      <c r="AT685" s="132"/>
      <c r="AU685" s="132"/>
      <c r="AV685" s="132"/>
      <c r="AW685" s="132"/>
      <c r="AX685" s="132"/>
      <c r="AY685" s="132"/>
      <c r="AZ685" s="132"/>
      <c r="BA685" s="132"/>
      <c r="BB685" s="132"/>
      <c r="BC685" s="132"/>
      <c r="BD685" s="132"/>
      <c r="BE685" s="132"/>
      <c r="BF685" s="132"/>
      <c r="BG685" s="132"/>
      <c r="BH685" s="132"/>
      <c r="BI685" s="132"/>
      <c r="BJ685" s="132"/>
      <c r="BK685" s="132"/>
      <c r="BL685" s="132"/>
      <c r="BM685" s="132"/>
      <c r="BN685" s="132"/>
      <c r="BO685" s="132"/>
      <c r="BP685" s="132"/>
    </row>
    <row r="686">
      <c r="A686" s="484" t="b">
        <v>0</v>
      </c>
      <c r="B686" s="94"/>
      <c r="C686" s="95"/>
      <c r="D686" s="96"/>
      <c r="E686" s="97"/>
      <c r="F686" s="98"/>
      <c r="G686" s="98"/>
      <c r="H686" s="98"/>
      <c r="I686" s="98"/>
      <c r="J686" s="98"/>
      <c r="K686" s="96"/>
      <c r="L686" s="96"/>
      <c r="M686" s="96"/>
      <c r="N686" s="518"/>
      <c r="O686" s="369"/>
      <c r="P686" s="370"/>
      <c r="Q686" s="196"/>
      <c r="R686" s="197"/>
      <c r="S686" s="198"/>
      <c r="T686" s="199"/>
      <c r="U686" s="200"/>
      <c r="V686" s="201"/>
      <c r="W686" s="202"/>
      <c r="X686" s="202"/>
      <c r="Y686" s="109"/>
      <c r="Z686" s="280"/>
      <c r="AA686" s="106"/>
      <c r="AB686" s="281"/>
      <c r="AC686" s="282"/>
      <c r="AD686" s="273"/>
      <c r="AE686" s="110"/>
      <c r="AF686" s="99"/>
      <c r="AG686" s="110"/>
      <c r="AH686" s="427"/>
      <c r="AI686" s="112"/>
      <c r="AJ686" s="110"/>
      <c r="AK686" s="113"/>
      <c r="AL686" s="114"/>
      <c r="AM686" s="278"/>
      <c r="AN686" s="98"/>
      <c r="AO686" s="98"/>
      <c r="AP686" s="116"/>
      <c r="AQ686" s="117"/>
      <c r="AR686" s="116"/>
      <c r="AS686" s="98"/>
      <c r="AT686" s="98"/>
      <c r="AU686" s="98"/>
      <c r="AV686" s="98"/>
      <c r="AW686" s="98"/>
      <c r="AX686" s="98"/>
      <c r="AY686" s="98"/>
      <c r="AZ686" s="98"/>
      <c r="BA686" s="98"/>
      <c r="BB686" s="98"/>
      <c r="BC686" s="98"/>
      <c r="BD686" s="98"/>
      <c r="BE686" s="98"/>
      <c r="BF686" s="98"/>
      <c r="BG686" s="98"/>
      <c r="BH686" s="98"/>
      <c r="BI686" s="98"/>
      <c r="BJ686" s="98"/>
      <c r="BK686" s="98"/>
      <c r="BL686" s="98"/>
      <c r="BM686" s="98"/>
      <c r="BN686" s="98"/>
      <c r="BO686" s="98"/>
      <c r="BP686" s="98"/>
    </row>
    <row r="687">
      <c r="A687" s="485" t="b">
        <v>0</v>
      </c>
      <c r="B687" s="128"/>
      <c r="C687" s="129"/>
      <c r="D687" s="130"/>
      <c r="E687" s="131"/>
      <c r="F687" s="132"/>
      <c r="G687" s="132"/>
      <c r="H687" s="132"/>
      <c r="I687" s="132"/>
      <c r="J687" s="132"/>
      <c r="K687" s="130"/>
      <c r="L687" s="130"/>
      <c r="M687" s="130"/>
      <c r="N687" s="519"/>
      <c r="O687" s="369"/>
      <c r="P687" s="370"/>
      <c r="Q687" s="196"/>
      <c r="R687" s="197"/>
      <c r="S687" s="198"/>
      <c r="T687" s="199"/>
      <c r="U687" s="200"/>
      <c r="V687" s="201"/>
      <c r="W687" s="202"/>
      <c r="X687" s="202"/>
      <c r="Y687" s="143"/>
      <c r="Z687" s="367"/>
      <c r="AA687" s="140"/>
      <c r="AB687" s="420"/>
      <c r="AC687" s="421"/>
      <c r="AD687" s="206"/>
      <c r="AE687" s="144"/>
      <c r="AF687" s="133"/>
      <c r="AG687" s="144"/>
      <c r="AH687" s="430"/>
      <c r="AI687" s="146"/>
      <c r="AJ687" s="144"/>
      <c r="AK687" s="147"/>
      <c r="AL687" s="114"/>
      <c r="AM687" s="211"/>
      <c r="AN687" s="132"/>
      <c r="AO687" s="132"/>
      <c r="AP687" s="149"/>
      <c r="AQ687" s="150"/>
      <c r="AR687" s="149"/>
      <c r="AS687" s="132"/>
      <c r="AT687" s="132"/>
      <c r="AU687" s="132"/>
      <c r="AV687" s="132"/>
      <c r="AW687" s="132"/>
      <c r="AX687" s="132"/>
      <c r="AY687" s="132"/>
      <c r="AZ687" s="132"/>
      <c r="BA687" s="132"/>
      <c r="BB687" s="132"/>
      <c r="BC687" s="132"/>
      <c r="BD687" s="132"/>
      <c r="BE687" s="132"/>
      <c r="BF687" s="132"/>
      <c r="BG687" s="132"/>
      <c r="BH687" s="132"/>
      <c r="BI687" s="132"/>
      <c r="BJ687" s="132"/>
      <c r="BK687" s="132"/>
      <c r="BL687" s="132"/>
      <c r="BM687" s="132"/>
      <c r="BN687" s="132"/>
      <c r="BO687" s="132"/>
      <c r="BP687" s="132"/>
    </row>
    <row r="688">
      <c r="A688" s="484" t="b">
        <v>0</v>
      </c>
      <c r="B688" s="94"/>
      <c r="C688" s="95"/>
      <c r="D688" s="96"/>
      <c r="E688" s="97"/>
      <c r="F688" s="98"/>
      <c r="G688" s="98"/>
      <c r="H688" s="98"/>
      <c r="I688" s="98"/>
      <c r="J688" s="98"/>
      <c r="K688" s="96"/>
      <c r="L688" s="96"/>
      <c r="M688" s="96"/>
      <c r="N688" s="518"/>
      <c r="O688" s="369"/>
      <c r="P688" s="370"/>
      <c r="Q688" s="196"/>
      <c r="R688" s="197"/>
      <c r="S688" s="198"/>
      <c r="T688" s="199"/>
      <c r="U688" s="200"/>
      <c r="V688" s="201"/>
      <c r="W688" s="202"/>
      <c r="X688" s="202"/>
      <c r="Y688" s="109"/>
      <c r="Z688" s="280"/>
      <c r="AA688" s="106"/>
      <c r="AB688" s="281"/>
      <c r="AC688" s="282"/>
      <c r="AD688" s="273"/>
      <c r="AE688" s="110"/>
      <c r="AF688" s="99"/>
      <c r="AG688" s="110"/>
      <c r="AH688" s="427"/>
      <c r="AI688" s="112"/>
      <c r="AJ688" s="110"/>
      <c r="AK688" s="113"/>
      <c r="AL688" s="114"/>
      <c r="AM688" s="278"/>
      <c r="AN688" s="98"/>
      <c r="AO688" s="98"/>
      <c r="AP688" s="116"/>
      <c r="AQ688" s="117"/>
      <c r="AR688" s="116"/>
      <c r="AS688" s="98"/>
      <c r="AT688" s="98"/>
      <c r="AU688" s="98"/>
      <c r="AV688" s="98"/>
      <c r="AW688" s="98"/>
      <c r="AX688" s="98"/>
      <c r="AY688" s="98"/>
      <c r="AZ688" s="98"/>
      <c r="BA688" s="98"/>
      <c r="BB688" s="98"/>
      <c r="BC688" s="98"/>
      <c r="BD688" s="98"/>
      <c r="BE688" s="98"/>
      <c r="BF688" s="98"/>
      <c r="BG688" s="98"/>
      <c r="BH688" s="98"/>
      <c r="BI688" s="98"/>
      <c r="BJ688" s="98"/>
      <c r="BK688" s="98"/>
      <c r="BL688" s="98"/>
      <c r="BM688" s="98"/>
      <c r="BN688" s="98"/>
      <c r="BO688" s="98"/>
      <c r="BP688" s="98"/>
    </row>
    <row r="689">
      <c r="A689" s="485" t="b">
        <v>0</v>
      </c>
      <c r="B689" s="128"/>
      <c r="C689" s="129"/>
      <c r="D689" s="130"/>
      <c r="E689" s="131"/>
      <c r="F689" s="132"/>
      <c r="G689" s="132"/>
      <c r="H689" s="132"/>
      <c r="I689" s="132"/>
      <c r="J689" s="132"/>
      <c r="K689" s="130"/>
      <c r="L689" s="130"/>
      <c r="M689" s="130"/>
      <c r="N689" s="519"/>
      <c r="O689" s="369"/>
      <c r="P689" s="370"/>
      <c r="Q689" s="196"/>
      <c r="R689" s="197"/>
      <c r="S689" s="198"/>
      <c r="T689" s="199"/>
      <c r="U689" s="200"/>
      <c r="V689" s="201"/>
      <c r="W689" s="202"/>
      <c r="X689" s="202"/>
      <c r="Y689" s="143"/>
      <c r="Z689" s="367"/>
      <c r="AA689" s="140"/>
      <c r="AB689" s="420"/>
      <c r="AC689" s="421"/>
      <c r="AD689" s="206"/>
      <c r="AE689" s="144"/>
      <c r="AF689" s="133"/>
      <c r="AG689" s="144"/>
      <c r="AH689" s="430"/>
      <c r="AI689" s="146"/>
      <c r="AJ689" s="144"/>
      <c r="AK689" s="147"/>
      <c r="AL689" s="114"/>
      <c r="AM689" s="211"/>
      <c r="AN689" s="132"/>
      <c r="AO689" s="132"/>
      <c r="AP689" s="149"/>
      <c r="AQ689" s="150"/>
      <c r="AR689" s="149"/>
      <c r="AS689" s="132"/>
      <c r="AT689" s="132"/>
      <c r="AU689" s="132"/>
      <c r="AV689" s="132"/>
      <c r="AW689" s="132"/>
      <c r="AX689" s="132"/>
      <c r="AY689" s="132"/>
      <c r="AZ689" s="132"/>
      <c r="BA689" s="132"/>
      <c r="BB689" s="132"/>
      <c r="BC689" s="132"/>
      <c r="BD689" s="132"/>
      <c r="BE689" s="132"/>
      <c r="BF689" s="132"/>
      <c r="BG689" s="132"/>
      <c r="BH689" s="132"/>
      <c r="BI689" s="132"/>
      <c r="BJ689" s="132"/>
      <c r="BK689" s="132"/>
      <c r="BL689" s="132"/>
      <c r="BM689" s="132"/>
      <c r="BN689" s="132"/>
      <c r="BO689" s="132"/>
      <c r="BP689" s="132"/>
    </row>
    <row r="690">
      <c r="A690" s="484" t="b">
        <v>0</v>
      </c>
      <c r="B690" s="94"/>
      <c r="C690" s="95"/>
      <c r="D690" s="96"/>
      <c r="E690" s="97"/>
      <c r="F690" s="98"/>
      <c r="G690" s="98"/>
      <c r="H690" s="98"/>
      <c r="I690" s="98"/>
      <c r="J690" s="98"/>
      <c r="K690" s="96"/>
      <c r="L690" s="96"/>
      <c r="M690" s="96"/>
      <c r="N690" s="518"/>
      <c r="O690" s="369"/>
      <c r="P690" s="370"/>
      <c r="Q690" s="196"/>
      <c r="R690" s="197"/>
      <c r="S690" s="198"/>
      <c r="T690" s="199"/>
      <c r="U690" s="200"/>
      <c r="V690" s="201"/>
      <c r="W690" s="202"/>
      <c r="X690" s="202"/>
      <c r="Y690" s="109"/>
      <c r="Z690" s="280"/>
      <c r="AA690" s="106"/>
      <c r="AB690" s="281"/>
      <c r="AC690" s="282"/>
      <c r="AD690" s="273"/>
      <c r="AE690" s="110"/>
      <c r="AF690" s="99"/>
      <c r="AG690" s="110"/>
      <c r="AH690" s="427"/>
      <c r="AI690" s="112"/>
      <c r="AJ690" s="110"/>
      <c r="AK690" s="113"/>
      <c r="AL690" s="114"/>
      <c r="AM690" s="278"/>
      <c r="AN690" s="98"/>
      <c r="AO690" s="98"/>
      <c r="AP690" s="116"/>
      <c r="AQ690" s="117"/>
      <c r="AR690" s="116"/>
      <c r="AS690" s="98"/>
      <c r="AT690" s="98"/>
      <c r="AU690" s="98"/>
      <c r="AV690" s="98"/>
      <c r="AW690" s="98"/>
      <c r="AX690" s="98"/>
      <c r="AY690" s="98"/>
      <c r="AZ690" s="98"/>
      <c r="BA690" s="98"/>
      <c r="BB690" s="98"/>
      <c r="BC690" s="98"/>
      <c r="BD690" s="98"/>
      <c r="BE690" s="98"/>
      <c r="BF690" s="98"/>
      <c r="BG690" s="98"/>
      <c r="BH690" s="98"/>
      <c r="BI690" s="98"/>
      <c r="BJ690" s="98"/>
      <c r="BK690" s="98"/>
      <c r="BL690" s="98"/>
      <c r="BM690" s="98"/>
      <c r="BN690" s="98"/>
      <c r="BO690" s="98"/>
      <c r="BP690" s="98"/>
    </row>
    <row r="691">
      <c r="A691" s="485" t="b">
        <v>0</v>
      </c>
      <c r="B691" s="128"/>
      <c r="C691" s="129"/>
      <c r="D691" s="130"/>
      <c r="E691" s="131"/>
      <c r="F691" s="132"/>
      <c r="G691" s="132"/>
      <c r="H691" s="132"/>
      <c r="I691" s="132"/>
      <c r="J691" s="132"/>
      <c r="K691" s="130"/>
      <c r="L691" s="130"/>
      <c r="M691" s="130"/>
      <c r="N691" s="519"/>
      <c r="O691" s="369"/>
      <c r="P691" s="370"/>
      <c r="Q691" s="196"/>
      <c r="R691" s="197"/>
      <c r="S691" s="198"/>
      <c r="T691" s="199"/>
      <c r="U691" s="200"/>
      <c r="V691" s="201"/>
      <c r="W691" s="202"/>
      <c r="X691" s="202"/>
      <c r="Y691" s="143"/>
      <c r="Z691" s="367"/>
      <c r="AA691" s="140"/>
      <c r="AB691" s="420"/>
      <c r="AC691" s="421"/>
      <c r="AD691" s="206"/>
      <c r="AE691" s="144"/>
      <c r="AF691" s="133"/>
      <c r="AG691" s="144"/>
      <c r="AH691" s="430"/>
      <c r="AI691" s="146"/>
      <c r="AJ691" s="144"/>
      <c r="AK691" s="147"/>
      <c r="AL691" s="114"/>
      <c r="AM691" s="211"/>
      <c r="AN691" s="132"/>
      <c r="AO691" s="132"/>
      <c r="AP691" s="149"/>
      <c r="AQ691" s="150"/>
      <c r="AR691" s="149"/>
      <c r="AS691" s="132"/>
      <c r="AT691" s="132"/>
      <c r="AU691" s="132"/>
      <c r="AV691" s="132"/>
      <c r="AW691" s="132"/>
      <c r="AX691" s="132"/>
      <c r="AY691" s="132"/>
      <c r="AZ691" s="132"/>
      <c r="BA691" s="132"/>
      <c r="BB691" s="132"/>
      <c r="BC691" s="132"/>
      <c r="BD691" s="132"/>
      <c r="BE691" s="132"/>
      <c r="BF691" s="132"/>
      <c r="BG691" s="132"/>
      <c r="BH691" s="132"/>
      <c r="BI691" s="132"/>
      <c r="BJ691" s="132"/>
      <c r="BK691" s="132"/>
      <c r="BL691" s="132"/>
      <c r="BM691" s="132"/>
      <c r="BN691" s="132"/>
      <c r="BO691" s="132"/>
      <c r="BP691" s="132"/>
    </row>
    <row r="692">
      <c r="A692" s="484" t="b">
        <v>0</v>
      </c>
      <c r="B692" s="94"/>
      <c r="C692" s="95"/>
      <c r="D692" s="96"/>
      <c r="E692" s="97"/>
      <c r="F692" s="98"/>
      <c r="G692" s="98"/>
      <c r="H692" s="98"/>
      <c r="I692" s="98"/>
      <c r="J692" s="98"/>
      <c r="K692" s="96"/>
      <c r="L692" s="96"/>
      <c r="M692" s="96"/>
      <c r="N692" s="518"/>
      <c r="O692" s="369"/>
      <c r="P692" s="370"/>
      <c r="Q692" s="196"/>
      <c r="R692" s="197"/>
      <c r="S692" s="198"/>
      <c r="T692" s="199"/>
      <c r="U692" s="200"/>
      <c r="V692" s="201"/>
      <c r="W692" s="202"/>
      <c r="X692" s="202"/>
      <c r="Y692" s="109"/>
      <c r="Z692" s="280"/>
      <c r="AA692" s="106"/>
      <c r="AB692" s="281"/>
      <c r="AC692" s="282"/>
      <c r="AD692" s="273"/>
      <c r="AE692" s="110"/>
      <c r="AF692" s="99"/>
      <c r="AG692" s="110"/>
      <c r="AH692" s="427"/>
      <c r="AI692" s="112"/>
      <c r="AJ692" s="110"/>
      <c r="AK692" s="113"/>
      <c r="AL692" s="114"/>
      <c r="AM692" s="278"/>
      <c r="AN692" s="98"/>
      <c r="AO692" s="98"/>
      <c r="AP692" s="116"/>
      <c r="AQ692" s="117"/>
      <c r="AR692" s="116"/>
      <c r="AS692" s="98"/>
      <c r="AT692" s="98"/>
      <c r="AU692" s="98"/>
      <c r="AV692" s="98"/>
      <c r="AW692" s="98"/>
      <c r="AX692" s="98"/>
      <c r="AY692" s="98"/>
      <c r="AZ692" s="98"/>
      <c r="BA692" s="98"/>
      <c r="BB692" s="98"/>
      <c r="BC692" s="98"/>
      <c r="BD692" s="98"/>
      <c r="BE692" s="98"/>
      <c r="BF692" s="98"/>
      <c r="BG692" s="98"/>
      <c r="BH692" s="98"/>
      <c r="BI692" s="98"/>
      <c r="BJ692" s="98"/>
      <c r="BK692" s="98"/>
      <c r="BL692" s="98"/>
      <c r="BM692" s="98"/>
      <c r="BN692" s="98"/>
      <c r="BO692" s="98"/>
      <c r="BP692" s="98"/>
    </row>
    <row r="693">
      <c r="A693" s="485" t="b">
        <v>0</v>
      </c>
      <c r="B693" s="128"/>
      <c r="C693" s="129"/>
      <c r="D693" s="130"/>
      <c r="E693" s="131"/>
      <c r="F693" s="132"/>
      <c r="G693" s="132"/>
      <c r="H693" s="132"/>
      <c r="I693" s="132"/>
      <c r="J693" s="132"/>
      <c r="K693" s="130"/>
      <c r="L693" s="130"/>
      <c r="M693" s="130"/>
      <c r="N693" s="519"/>
      <c r="O693" s="369"/>
      <c r="P693" s="370"/>
      <c r="Q693" s="196"/>
      <c r="R693" s="197"/>
      <c r="S693" s="198"/>
      <c r="T693" s="199"/>
      <c r="U693" s="200"/>
      <c r="V693" s="201"/>
      <c r="W693" s="202"/>
      <c r="X693" s="202"/>
      <c r="Y693" s="143"/>
      <c r="Z693" s="367"/>
      <c r="AA693" s="140"/>
      <c r="AB693" s="420"/>
      <c r="AC693" s="421"/>
      <c r="AD693" s="206"/>
      <c r="AE693" s="144"/>
      <c r="AF693" s="133"/>
      <c r="AG693" s="144"/>
      <c r="AH693" s="430"/>
      <c r="AI693" s="146"/>
      <c r="AJ693" s="144"/>
      <c r="AK693" s="147"/>
      <c r="AL693" s="114"/>
      <c r="AM693" s="211"/>
      <c r="AN693" s="132"/>
      <c r="AO693" s="132"/>
      <c r="AP693" s="149"/>
      <c r="AQ693" s="150"/>
      <c r="AR693" s="149"/>
      <c r="AS693" s="132"/>
      <c r="AT693" s="132"/>
      <c r="AU693" s="132"/>
      <c r="AV693" s="132"/>
      <c r="AW693" s="132"/>
      <c r="AX693" s="132"/>
      <c r="AY693" s="132"/>
      <c r="AZ693" s="132"/>
      <c r="BA693" s="132"/>
      <c r="BB693" s="132"/>
      <c r="BC693" s="132"/>
      <c r="BD693" s="132"/>
      <c r="BE693" s="132"/>
      <c r="BF693" s="132"/>
      <c r="BG693" s="132"/>
      <c r="BH693" s="132"/>
      <c r="BI693" s="132"/>
      <c r="BJ693" s="132"/>
      <c r="BK693" s="132"/>
      <c r="BL693" s="132"/>
      <c r="BM693" s="132"/>
      <c r="BN693" s="132"/>
      <c r="BO693" s="132"/>
      <c r="BP693" s="132"/>
    </row>
    <row r="694">
      <c r="A694" s="484" t="b">
        <v>0</v>
      </c>
      <c r="B694" s="94"/>
      <c r="C694" s="95"/>
      <c r="D694" s="96"/>
      <c r="E694" s="97"/>
      <c r="F694" s="98"/>
      <c r="G694" s="98"/>
      <c r="H694" s="98"/>
      <c r="I694" s="98"/>
      <c r="J694" s="98"/>
      <c r="K694" s="96"/>
      <c r="L694" s="96"/>
      <c r="M694" s="96"/>
      <c r="N694" s="518"/>
      <c r="O694" s="369"/>
      <c r="P694" s="370"/>
      <c r="Q694" s="196"/>
      <c r="R694" s="197"/>
      <c r="S694" s="198"/>
      <c r="T694" s="199"/>
      <c r="U694" s="200"/>
      <c r="V694" s="201"/>
      <c r="W694" s="202"/>
      <c r="X694" s="202"/>
      <c r="Y694" s="109"/>
      <c r="Z694" s="280"/>
      <c r="AA694" s="106"/>
      <c r="AB694" s="281"/>
      <c r="AC694" s="282"/>
      <c r="AD694" s="273"/>
      <c r="AE694" s="110"/>
      <c r="AF694" s="99"/>
      <c r="AG694" s="110"/>
      <c r="AH694" s="427"/>
      <c r="AI694" s="112"/>
      <c r="AJ694" s="110"/>
      <c r="AK694" s="113"/>
      <c r="AL694" s="114"/>
      <c r="AM694" s="278"/>
      <c r="AN694" s="98"/>
      <c r="AO694" s="98"/>
      <c r="AP694" s="116"/>
      <c r="AQ694" s="117"/>
      <c r="AR694" s="116"/>
      <c r="AS694" s="98"/>
      <c r="AT694" s="98"/>
      <c r="AU694" s="98"/>
      <c r="AV694" s="98"/>
      <c r="AW694" s="98"/>
      <c r="AX694" s="98"/>
      <c r="AY694" s="98"/>
      <c r="AZ694" s="98"/>
      <c r="BA694" s="98"/>
      <c r="BB694" s="98"/>
      <c r="BC694" s="98"/>
      <c r="BD694" s="98"/>
      <c r="BE694" s="98"/>
      <c r="BF694" s="98"/>
      <c r="BG694" s="98"/>
      <c r="BH694" s="98"/>
      <c r="BI694" s="98"/>
      <c r="BJ694" s="98"/>
      <c r="BK694" s="98"/>
      <c r="BL694" s="98"/>
      <c r="BM694" s="98"/>
      <c r="BN694" s="98"/>
      <c r="BO694" s="98"/>
      <c r="BP694" s="98"/>
    </row>
    <row r="695">
      <c r="A695" s="485" t="b">
        <v>0</v>
      </c>
      <c r="B695" s="128"/>
      <c r="C695" s="129"/>
      <c r="D695" s="130"/>
      <c r="E695" s="131"/>
      <c r="F695" s="132"/>
      <c r="G695" s="132"/>
      <c r="H695" s="132"/>
      <c r="I695" s="132"/>
      <c r="J695" s="132"/>
      <c r="K695" s="130"/>
      <c r="L695" s="130"/>
      <c r="M695" s="130"/>
      <c r="N695" s="519"/>
      <c r="O695" s="369"/>
      <c r="P695" s="370"/>
      <c r="Q695" s="196"/>
      <c r="R695" s="197"/>
      <c r="S695" s="198"/>
      <c r="T695" s="199"/>
      <c r="U695" s="200"/>
      <c r="V695" s="201"/>
      <c r="W695" s="202"/>
      <c r="X695" s="202"/>
      <c r="Y695" s="143"/>
      <c r="Z695" s="367"/>
      <c r="AA695" s="140"/>
      <c r="AB695" s="420"/>
      <c r="AC695" s="421"/>
      <c r="AD695" s="206"/>
      <c r="AE695" s="144"/>
      <c r="AF695" s="133"/>
      <c r="AG695" s="144"/>
      <c r="AH695" s="430"/>
      <c r="AI695" s="146"/>
      <c r="AJ695" s="144"/>
      <c r="AK695" s="147"/>
      <c r="AL695" s="114"/>
      <c r="AM695" s="211"/>
      <c r="AN695" s="132"/>
      <c r="AO695" s="132"/>
      <c r="AP695" s="149"/>
      <c r="AQ695" s="150"/>
      <c r="AR695" s="149"/>
      <c r="AS695" s="132"/>
      <c r="AT695" s="132"/>
      <c r="AU695" s="132"/>
      <c r="AV695" s="132"/>
      <c r="AW695" s="132"/>
      <c r="AX695" s="132"/>
      <c r="AY695" s="132"/>
      <c r="AZ695" s="132"/>
      <c r="BA695" s="132"/>
      <c r="BB695" s="132"/>
      <c r="BC695" s="132"/>
      <c r="BD695" s="132"/>
      <c r="BE695" s="132"/>
      <c r="BF695" s="132"/>
      <c r="BG695" s="132"/>
      <c r="BH695" s="132"/>
      <c r="BI695" s="132"/>
      <c r="BJ695" s="132"/>
      <c r="BK695" s="132"/>
      <c r="BL695" s="132"/>
      <c r="BM695" s="132"/>
      <c r="BN695" s="132"/>
      <c r="BO695" s="132"/>
      <c r="BP695" s="132"/>
    </row>
    <row r="696">
      <c r="A696" s="484" t="b">
        <v>0</v>
      </c>
      <c r="B696" s="94"/>
      <c r="C696" s="95"/>
      <c r="D696" s="96"/>
      <c r="E696" s="97"/>
      <c r="F696" s="98"/>
      <c r="G696" s="98"/>
      <c r="H696" s="98"/>
      <c r="I696" s="98"/>
      <c r="J696" s="98"/>
      <c r="K696" s="96"/>
      <c r="L696" s="96"/>
      <c r="M696" s="96"/>
      <c r="N696" s="518"/>
      <c r="O696" s="369"/>
      <c r="P696" s="370"/>
      <c r="Q696" s="196"/>
      <c r="R696" s="197"/>
      <c r="S696" s="198"/>
      <c r="T696" s="199"/>
      <c r="U696" s="200"/>
      <c r="V696" s="201"/>
      <c r="W696" s="202"/>
      <c r="X696" s="202"/>
      <c r="Y696" s="109"/>
      <c r="Z696" s="280"/>
      <c r="AA696" s="106"/>
      <c r="AB696" s="281"/>
      <c r="AC696" s="282"/>
      <c r="AD696" s="273"/>
      <c r="AE696" s="110"/>
      <c r="AF696" s="99"/>
      <c r="AG696" s="110"/>
      <c r="AH696" s="427"/>
      <c r="AI696" s="112"/>
      <c r="AJ696" s="110"/>
      <c r="AK696" s="113"/>
      <c r="AL696" s="114"/>
      <c r="AM696" s="278"/>
      <c r="AN696" s="98"/>
      <c r="AO696" s="98"/>
      <c r="AP696" s="116"/>
      <c r="AQ696" s="117"/>
      <c r="AR696" s="116"/>
      <c r="AS696" s="98"/>
      <c r="AT696" s="98"/>
      <c r="AU696" s="98"/>
      <c r="AV696" s="98"/>
      <c r="AW696" s="98"/>
      <c r="AX696" s="98"/>
      <c r="AY696" s="98"/>
      <c r="AZ696" s="98"/>
      <c r="BA696" s="98"/>
      <c r="BB696" s="98"/>
      <c r="BC696" s="98"/>
      <c r="BD696" s="98"/>
      <c r="BE696" s="98"/>
      <c r="BF696" s="98"/>
      <c r="BG696" s="98"/>
      <c r="BH696" s="98"/>
      <c r="BI696" s="98"/>
      <c r="BJ696" s="98"/>
      <c r="BK696" s="98"/>
      <c r="BL696" s="98"/>
      <c r="BM696" s="98"/>
      <c r="BN696" s="98"/>
      <c r="BO696" s="98"/>
      <c r="BP696" s="98"/>
    </row>
    <row r="697">
      <c r="A697" s="485" t="b">
        <v>0</v>
      </c>
      <c r="B697" s="128"/>
      <c r="C697" s="129"/>
      <c r="D697" s="130"/>
      <c r="E697" s="131"/>
      <c r="F697" s="132"/>
      <c r="G697" s="132"/>
      <c r="H697" s="132"/>
      <c r="I697" s="132"/>
      <c r="J697" s="132"/>
      <c r="K697" s="130"/>
      <c r="L697" s="130"/>
      <c r="M697" s="130"/>
      <c r="N697" s="519"/>
      <c r="O697" s="369"/>
      <c r="P697" s="370"/>
      <c r="Q697" s="196"/>
      <c r="R697" s="197"/>
      <c r="S697" s="198"/>
      <c r="T697" s="199"/>
      <c r="U697" s="200"/>
      <c r="V697" s="201"/>
      <c r="W697" s="202"/>
      <c r="X697" s="202"/>
      <c r="Y697" s="143"/>
      <c r="Z697" s="367"/>
      <c r="AA697" s="140"/>
      <c r="AB697" s="420"/>
      <c r="AC697" s="421"/>
      <c r="AD697" s="206"/>
      <c r="AE697" s="144"/>
      <c r="AF697" s="133"/>
      <c r="AG697" s="144"/>
      <c r="AH697" s="430"/>
      <c r="AI697" s="146"/>
      <c r="AJ697" s="144"/>
      <c r="AK697" s="147"/>
      <c r="AL697" s="114"/>
      <c r="AM697" s="211"/>
      <c r="AN697" s="132"/>
      <c r="AO697" s="132"/>
      <c r="AP697" s="149"/>
      <c r="AQ697" s="150"/>
      <c r="AR697" s="149"/>
      <c r="AS697" s="132"/>
      <c r="AT697" s="132"/>
      <c r="AU697" s="132"/>
      <c r="AV697" s="132"/>
      <c r="AW697" s="132"/>
      <c r="AX697" s="132"/>
      <c r="AY697" s="132"/>
      <c r="AZ697" s="132"/>
      <c r="BA697" s="132"/>
      <c r="BB697" s="132"/>
      <c r="BC697" s="132"/>
      <c r="BD697" s="132"/>
      <c r="BE697" s="132"/>
      <c r="BF697" s="132"/>
      <c r="BG697" s="132"/>
      <c r="BH697" s="132"/>
      <c r="BI697" s="132"/>
      <c r="BJ697" s="132"/>
      <c r="BK697" s="132"/>
      <c r="BL697" s="132"/>
      <c r="BM697" s="132"/>
      <c r="BN697" s="132"/>
      <c r="BO697" s="132"/>
      <c r="BP697" s="132"/>
    </row>
    <row r="698">
      <c r="A698" s="484" t="b">
        <v>0</v>
      </c>
      <c r="B698" s="94"/>
      <c r="C698" s="95"/>
      <c r="D698" s="96"/>
      <c r="E698" s="97"/>
      <c r="F698" s="98"/>
      <c r="G698" s="98"/>
      <c r="H698" s="98"/>
      <c r="I698" s="98"/>
      <c r="J698" s="98"/>
      <c r="K698" s="96"/>
      <c r="L698" s="96"/>
      <c r="M698" s="96"/>
      <c r="N698" s="518"/>
      <c r="O698" s="369"/>
      <c r="P698" s="370"/>
      <c r="Q698" s="196"/>
      <c r="R698" s="197"/>
      <c r="S698" s="198"/>
      <c r="T698" s="199"/>
      <c r="U698" s="200"/>
      <c r="V698" s="201"/>
      <c r="W698" s="202"/>
      <c r="X698" s="202"/>
      <c r="Y698" s="109"/>
      <c r="Z698" s="280"/>
      <c r="AA698" s="106"/>
      <c r="AB698" s="281"/>
      <c r="AC698" s="282"/>
      <c r="AD698" s="273"/>
      <c r="AE698" s="110"/>
      <c r="AF698" s="99"/>
      <c r="AG698" s="110"/>
      <c r="AH698" s="427"/>
      <c r="AI698" s="112"/>
      <c r="AJ698" s="110"/>
      <c r="AK698" s="113"/>
      <c r="AL698" s="114"/>
      <c r="AM698" s="278"/>
      <c r="AN698" s="98"/>
      <c r="AO698" s="98"/>
      <c r="AP698" s="116"/>
      <c r="AQ698" s="117"/>
      <c r="AR698" s="116"/>
      <c r="AS698" s="98"/>
      <c r="AT698" s="98"/>
      <c r="AU698" s="98"/>
      <c r="AV698" s="98"/>
      <c r="AW698" s="98"/>
      <c r="AX698" s="98"/>
      <c r="AY698" s="98"/>
      <c r="AZ698" s="98"/>
      <c r="BA698" s="98"/>
      <c r="BB698" s="98"/>
      <c r="BC698" s="98"/>
      <c r="BD698" s="98"/>
      <c r="BE698" s="98"/>
      <c r="BF698" s="98"/>
      <c r="BG698" s="98"/>
      <c r="BH698" s="98"/>
      <c r="BI698" s="98"/>
      <c r="BJ698" s="98"/>
      <c r="BK698" s="98"/>
      <c r="BL698" s="98"/>
      <c r="BM698" s="98"/>
      <c r="BN698" s="98"/>
      <c r="BO698" s="98"/>
      <c r="BP698" s="98"/>
    </row>
    <row r="699">
      <c r="A699" s="485" t="b">
        <v>0</v>
      </c>
      <c r="B699" s="128"/>
      <c r="C699" s="129"/>
      <c r="D699" s="130"/>
      <c r="E699" s="131"/>
      <c r="F699" s="132"/>
      <c r="G699" s="132"/>
      <c r="H699" s="132"/>
      <c r="I699" s="132"/>
      <c r="J699" s="132"/>
      <c r="K699" s="130"/>
      <c r="L699" s="130"/>
      <c r="M699" s="130"/>
      <c r="N699" s="519"/>
      <c r="O699" s="369"/>
      <c r="P699" s="370"/>
      <c r="Q699" s="196"/>
      <c r="R699" s="197"/>
      <c r="S699" s="198"/>
      <c r="T699" s="199"/>
      <c r="U699" s="200"/>
      <c r="V699" s="201"/>
      <c r="W699" s="202"/>
      <c r="X699" s="202"/>
      <c r="Y699" s="143"/>
      <c r="Z699" s="367"/>
      <c r="AA699" s="140"/>
      <c r="AB699" s="420"/>
      <c r="AC699" s="421"/>
      <c r="AD699" s="206"/>
      <c r="AE699" s="144"/>
      <c r="AF699" s="133"/>
      <c r="AG699" s="144"/>
      <c r="AH699" s="430"/>
      <c r="AI699" s="146"/>
      <c r="AJ699" s="144"/>
      <c r="AK699" s="147"/>
      <c r="AL699" s="114"/>
      <c r="AM699" s="211"/>
      <c r="AN699" s="132"/>
      <c r="AO699" s="132"/>
      <c r="AP699" s="149"/>
      <c r="AQ699" s="150"/>
      <c r="AR699" s="149"/>
      <c r="AS699" s="132"/>
      <c r="AT699" s="132"/>
      <c r="AU699" s="132"/>
      <c r="AV699" s="132"/>
      <c r="AW699" s="132"/>
      <c r="AX699" s="132"/>
      <c r="AY699" s="132"/>
      <c r="AZ699" s="132"/>
      <c r="BA699" s="132"/>
      <c r="BB699" s="132"/>
      <c r="BC699" s="132"/>
      <c r="BD699" s="132"/>
      <c r="BE699" s="132"/>
      <c r="BF699" s="132"/>
      <c r="BG699" s="132"/>
      <c r="BH699" s="132"/>
      <c r="BI699" s="132"/>
      <c r="BJ699" s="132"/>
      <c r="BK699" s="132"/>
      <c r="BL699" s="132"/>
      <c r="BM699" s="132"/>
      <c r="BN699" s="132"/>
      <c r="BO699" s="132"/>
      <c r="BP699" s="132"/>
    </row>
    <row r="700">
      <c r="A700" s="484" t="b">
        <v>0</v>
      </c>
      <c r="B700" s="94"/>
      <c r="C700" s="95"/>
      <c r="D700" s="96"/>
      <c r="E700" s="97"/>
      <c r="F700" s="98"/>
      <c r="G700" s="98"/>
      <c r="H700" s="98"/>
      <c r="I700" s="98"/>
      <c r="J700" s="98"/>
      <c r="K700" s="96"/>
      <c r="L700" s="96"/>
      <c r="M700" s="96"/>
      <c r="N700" s="518"/>
      <c r="O700" s="369"/>
      <c r="P700" s="370"/>
      <c r="Q700" s="196"/>
      <c r="R700" s="197"/>
      <c r="S700" s="198"/>
      <c r="T700" s="199"/>
      <c r="U700" s="200"/>
      <c r="V700" s="201"/>
      <c r="W700" s="202"/>
      <c r="X700" s="202"/>
      <c r="Y700" s="109"/>
      <c r="Z700" s="280"/>
      <c r="AA700" s="106"/>
      <c r="AB700" s="281"/>
      <c r="AC700" s="282"/>
      <c r="AD700" s="273"/>
      <c r="AE700" s="110"/>
      <c r="AF700" s="99"/>
      <c r="AG700" s="110"/>
      <c r="AH700" s="427"/>
      <c r="AI700" s="112"/>
      <c r="AJ700" s="110"/>
      <c r="AK700" s="113"/>
      <c r="AL700" s="114"/>
      <c r="AM700" s="278"/>
      <c r="AN700" s="98"/>
      <c r="AO700" s="98"/>
      <c r="AP700" s="116"/>
      <c r="AQ700" s="117"/>
      <c r="AR700" s="116"/>
      <c r="AS700" s="98"/>
      <c r="AT700" s="98"/>
      <c r="AU700" s="98"/>
      <c r="AV700" s="98"/>
      <c r="AW700" s="98"/>
      <c r="AX700" s="98"/>
      <c r="AY700" s="98"/>
      <c r="AZ700" s="98"/>
      <c r="BA700" s="98"/>
      <c r="BB700" s="98"/>
      <c r="BC700" s="98"/>
      <c r="BD700" s="98"/>
      <c r="BE700" s="98"/>
      <c r="BF700" s="98"/>
      <c r="BG700" s="98"/>
      <c r="BH700" s="98"/>
      <c r="BI700" s="98"/>
      <c r="BJ700" s="98"/>
      <c r="BK700" s="98"/>
      <c r="BL700" s="98"/>
      <c r="BM700" s="98"/>
      <c r="BN700" s="98"/>
      <c r="BO700" s="98"/>
      <c r="BP700" s="98"/>
    </row>
    <row r="701">
      <c r="A701" s="485" t="b">
        <v>0</v>
      </c>
      <c r="B701" s="128"/>
      <c r="C701" s="129"/>
      <c r="D701" s="130"/>
      <c r="E701" s="131"/>
      <c r="F701" s="132"/>
      <c r="G701" s="132"/>
      <c r="H701" s="132"/>
      <c r="I701" s="132"/>
      <c r="J701" s="132"/>
      <c r="K701" s="130"/>
      <c r="L701" s="130"/>
      <c r="M701" s="130"/>
      <c r="N701" s="519"/>
      <c r="O701" s="369"/>
      <c r="P701" s="370"/>
      <c r="Q701" s="196"/>
      <c r="R701" s="197"/>
      <c r="S701" s="198"/>
      <c r="T701" s="199"/>
      <c r="U701" s="200"/>
      <c r="V701" s="201"/>
      <c r="W701" s="202"/>
      <c r="X701" s="202"/>
      <c r="Y701" s="143"/>
      <c r="Z701" s="367"/>
      <c r="AA701" s="140"/>
      <c r="AB701" s="420"/>
      <c r="AC701" s="421"/>
      <c r="AD701" s="206"/>
      <c r="AE701" s="144"/>
      <c r="AF701" s="133"/>
      <c r="AG701" s="144"/>
      <c r="AH701" s="430"/>
      <c r="AI701" s="146"/>
      <c r="AJ701" s="144"/>
      <c r="AK701" s="147"/>
      <c r="AL701" s="114"/>
      <c r="AM701" s="211"/>
      <c r="AN701" s="132"/>
      <c r="AO701" s="132"/>
      <c r="AP701" s="149"/>
      <c r="AQ701" s="150"/>
      <c r="AR701" s="149"/>
      <c r="AS701" s="132"/>
      <c r="AT701" s="132"/>
      <c r="AU701" s="132"/>
      <c r="AV701" s="132"/>
      <c r="AW701" s="132"/>
      <c r="AX701" s="132"/>
      <c r="AY701" s="132"/>
      <c r="AZ701" s="132"/>
      <c r="BA701" s="132"/>
      <c r="BB701" s="132"/>
      <c r="BC701" s="132"/>
      <c r="BD701" s="132"/>
      <c r="BE701" s="132"/>
      <c r="BF701" s="132"/>
      <c r="BG701" s="132"/>
      <c r="BH701" s="132"/>
      <c r="BI701" s="132"/>
      <c r="BJ701" s="132"/>
      <c r="BK701" s="132"/>
      <c r="BL701" s="132"/>
      <c r="BM701" s="132"/>
      <c r="BN701" s="132"/>
      <c r="BO701" s="132"/>
      <c r="BP701" s="132"/>
    </row>
    <row r="702">
      <c r="A702" s="484" t="b">
        <v>0</v>
      </c>
      <c r="B702" s="94"/>
      <c r="C702" s="95"/>
      <c r="D702" s="96"/>
      <c r="E702" s="97"/>
      <c r="F702" s="98"/>
      <c r="G702" s="98"/>
      <c r="H702" s="98"/>
      <c r="I702" s="98"/>
      <c r="J702" s="98"/>
      <c r="K702" s="96"/>
      <c r="L702" s="96"/>
      <c r="M702" s="96"/>
      <c r="N702" s="518"/>
      <c r="O702" s="369"/>
      <c r="P702" s="370"/>
      <c r="Q702" s="196"/>
      <c r="R702" s="197"/>
      <c r="S702" s="198"/>
      <c r="T702" s="199"/>
      <c r="U702" s="200"/>
      <c r="V702" s="201"/>
      <c r="W702" s="202"/>
      <c r="X702" s="202"/>
      <c r="Y702" s="109"/>
      <c r="Z702" s="280"/>
      <c r="AA702" s="106"/>
      <c r="AB702" s="281"/>
      <c r="AC702" s="282"/>
      <c r="AD702" s="273"/>
      <c r="AE702" s="110"/>
      <c r="AF702" s="99"/>
      <c r="AG702" s="110"/>
      <c r="AH702" s="427"/>
      <c r="AI702" s="112"/>
      <c r="AJ702" s="110"/>
      <c r="AK702" s="113"/>
      <c r="AL702" s="114"/>
      <c r="AM702" s="278"/>
      <c r="AN702" s="98"/>
      <c r="AO702" s="98"/>
      <c r="AP702" s="116"/>
      <c r="AQ702" s="117"/>
      <c r="AR702" s="116"/>
      <c r="AS702" s="98"/>
      <c r="AT702" s="98"/>
      <c r="AU702" s="98"/>
      <c r="AV702" s="98"/>
      <c r="AW702" s="98"/>
      <c r="AX702" s="98"/>
      <c r="AY702" s="98"/>
      <c r="AZ702" s="98"/>
      <c r="BA702" s="98"/>
      <c r="BB702" s="98"/>
      <c r="BC702" s="98"/>
      <c r="BD702" s="98"/>
      <c r="BE702" s="98"/>
      <c r="BF702" s="98"/>
      <c r="BG702" s="98"/>
      <c r="BH702" s="98"/>
      <c r="BI702" s="98"/>
      <c r="BJ702" s="98"/>
      <c r="BK702" s="98"/>
      <c r="BL702" s="98"/>
      <c r="BM702" s="98"/>
      <c r="BN702" s="98"/>
      <c r="BO702" s="98"/>
      <c r="BP702" s="98"/>
    </row>
    <row r="703">
      <c r="A703" s="485" t="b">
        <v>0</v>
      </c>
      <c r="B703" s="128"/>
      <c r="C703" s="129"/>
      <c r="D703" s="130"/>
      <c r="E703" s="131"/>
      <c r="F703" s="132"/>
      <c r="G703" s="132"/>
      <c r="H703" s="132"/>
      <c r="I703" s="132"/>
      <c r="J703" s="132"/>
      <c r="K703" s="130"/>
      <c r="L703" s="130"/>
      <c r="M703" s="130"/>
      <c r="N703" s="519"/>
      <c r="O703" s="369"/>
      <c r="P703" s="370"/>
      <c r="Q703" s="196"/>
      <c r="R703" s="197"/>
      <c r="S703" s="198"/>
      <c r="T703" s="199"/>
      <c r="U703" s="200"/>
      <c r="V703" s="201"/>
      <c r="W703" s="202"/>
      <c r="X703" s="202"/>
      <c r="Y703" s="143"/>
      <c r="Z703" s="367"/>
      <c r="AA703" s="140"/>
      <c r="AB703" s="420"/>
      <c r="AC703" s="421"/>
      <c r="AD703" s="206"/>
      <c r="AE703" s="144"/>
      <c r="AF703" s="133"/>
      <c r="AG703" s="144"/>
      <c r="AH703" s="430"/>
      <c r="AI703" s="146"/>
      <c r="AJ703" s="144"/>
      <c r="AK703" s="147"/>
      <c r="AL703" s="114"/>
      <c r="AM703" s="211"/>
      <c r="AN703" s="132"/>
      <c r="AO703" s="132"/>
      <c r="AP703" s="149"/>
      <c r="AQ703" s="150"/>
      <c r="AR703" s="149"/>
      <c r="AS703" s="132"/>
      <c r="AT703" s="132"/>
      <c r="AU703" s="132"/>
      <c r="AV703" s="132"/>
      <c r="AW703" s="132"/>
      <c r="AX703" s="132"/>
      <c r="AY703" s="132"/>
      <c r="AZ703" s="132"/>
      <c r="BA703" s="132"/>
      <c r="BB703" s="132"/>
      <c r="BC703" s="132"/>
      <c r="BD703" s="132"/>
      <c r="BE703" s="132"/>
      <c r="BF703" s="132"/>
      <c r="BG703" s="132"/>
      <c r="BH703" s="132"/>
      <c r="BI703" s="132"/>
      <c r="BJ703" s="132"/>
      <c r="BK703" s="132"/>
      <c r="BL703" s="132"/>
      <c r="BM703" s="132"/>
      <c r="BN703" s="132"/>
      <c r="BO703" s="132"/>
      <c r="BP703" s="132"/>
    </row>
    <row r="704">
      <c r="A704" s="484" t="b">
        <v>0</v>
      </c>
      <c r="B704" s="94"/>
      <c r="C704" s="95"/>
      <c r="D704" s="96"/>
      <c r="E704" s="97"/>
      <c r="F704" s="98"/>
      <c r="G704" s="98"/>
      <c r="H704" s="98"/>
      <c r="I704" s="98"/>
      <c r="J704" s="98"/>
      <c r="K704" s="96"/>
      <c r="L704" s="96"/>
      <c r="M704" s="96"/>
      <c r="N704" s="518"/>
      <c r="O704" s="369"/>
      <c r="P704" s="370"/>
      <c r="Q704" s="196"/>
      <c r="R704" s="197"/>
      <c r="S704" s="198"/>
      <c r="T704" s="199"/>
      <c r="U704" s="200"/>
      <c r="V704" s="201"/>
      <c r="W704" s="202"/>
      <c r="X704" s="202"/>
      <c r="Y704" s="109"/>
      <c r="Z704" s="280"/>
      <c r="AA704" s="106"/>
      <c r="AB704" s="281"/>
      <c r="AC704" s="282"/>
      <c r="AD704" s="273"/>
      <c r="AE704" s="110"/>
      <c r="AF704" s="99"/>
      <c r="AG704" s="110"/>
      <c r="AH704" s="427"/>
      <c r="AI704" s="112"/>
      <c r="AJ704" s="110"/>
      <c r="AK704" s="113"/>
      <c r="AL704" s="114"/>
      <c r="AM704" s="278"/>
      <c r="AN704" s="98"/>
      <c r="AO704" s="98"/>
      <c r="AP704" s="116"/>
      <c r="AQ704" s="117"/>
      <c r="AR704" s="116"/>
      <c r="AS704" s="98"/>
      <c r="AT704" s="98"/>
      <c r="AU704" s="98"/>
      <c r="AV704" s="98"/>
      <c r="AW704" s="98"/>
      <c r="AX704" s="98"/>
      <c r="AY704" s="98"/>
      <c r="AZ704" s="98"/>
      <c r="BA704" s="98"/>
      <c r="BB704" s="98"/>
      <c r="BC704" s="98"/>
      <c r="BD704" s="98"/>
      <c r="BE704" s="98"/>
      <c r="BF704" s="98"/>
      <c r="BG704" s="98"/>
      <c r="BH704" s="98"/>
      <c r="BI704" s="98"/>
      <c r="BJ704" s="98"/>
      <c r="BK704" s="98"/>
      <c r="BL704" s="98"/>
      <c r="BM704" s="98"/>
      <c r="BN704" s="98"/>
      <c r="BO704" s="98"/>
      <c r="BP704" s="98"/>
    </row>
    <row r="705">
      <c r="A705" s="485" t="b">
        <v>0</v>
      </c>
      <c r="B705" s="128"/>
      <c r="C705" s="129"/>
      <c r="D705" s="130"/>
      <c r="E705" s="131"/>
      <c r="F705" s="132"/>
      <c r="G705" s="132"/>
      <c r="H705" s="132"/>
      <c r="I705" s="132"/>
      <c r="J705" s="132"/>
      <c r="K705" s="130"/>
      <c r="L705" s="130"/>
      <c r="M705" s="130"/>
      <c r="N705" s="519"/>
      <c r="O705" s="369"/>
      <c r="P705" s="370"/>
      <c r="Q705" s="196"/>
      <c r="R705" s="197"/>
      <c r="S705" s="198"/>
      <c r="T705" s="199"/>
      <c r="U705" s="200"/>
      <c r="V705" s="201"/>
      <c r="W705" s="202"/>
      <c r="X705" s="202"/>
      <c r="Y705" s="143"/>
      <c r="Z705" s="367"/>
      <c r="AA705" s="140"/>
      <c r="AB705" s="420"/>
      <c r="AC705" s="421"/>
      <c r="AD705" s="206"/>
      <c r="AE705" s="144"/>
      <c r="AF705" s="133"/>
      <c r="AG705" s="144"/>
      <c r="AH705" s="430"/>
      <c r="AI705" s="146"/>
      <c r="AJ705" s="144"/>
      <c r="AK705" s="147"/>
      <c r="AL705" s="114"/>
      <c r="AM705" s="211"/>
      <c r="AN705" s="132"/>
      <c r="AO705" s="132"/>
      <c r="AP705" s="149"/>
      <c r="AQ705" s="150"/>
      <c r="AR705" s="149"/>
      <c r="AS705" s="132"/>
      <c r="AT705" s="132"/>
      <c r="AU705" s="132"/>
      <c r="AV705" s="132"/>
      <c r="AW705" s="132"/>
      <c r="AX705" s="132"/>
      <c r="AY705" s="132"/>
      <c r="AZ705" s="132"/>
      <c r="BA705" s="132"/>
      <c r="BB705" s="132"/>
      <c r="BC705" s="132"/>
      <c r="BD705" s="132"/>
      <c r="BE705" s="132"/>
      <c r="BF705" s="132"/>
      <c r="BG705" s="132"/>
      <c r="BH705" s="132"/>
      <c r="BI705" s="132"/>
      <c r="BJ705" s="132"/>
      <c r="BK705" s="132"/>
      <c r="BL705" s="132"/>
      <c r="BM705" s="132"/>
      <c r="BN705" s="132"/>
      <c r="BO705" s="132"/>
      <c r="BP705" s="132"/>
    </row>
    <row r="706">
      <c r="A706" s="484" t="b">
        <v>0</v>
      </c>
      <c r="B706" s="94"/>
      <c r="C706" s="95"/>
      <c r="D706" s="96"/>
      <c r="E706" s="97"/>
      <c r="F706" s="98"/>
      <c r="G706" s="98"/>
      <c r="H706" s="98"/>
      <c r="I706" s="98"/>
      <c r="J706" s="98"/>
      <c r="K706" s="96"/>
      <c r="L706" s="96"/>
      <c r="M706" s="96"/>
      <c r="N706" s="518"/>
      <c r="O706" s="369"/>
      <c r="P706" s="370"/>
      <c r="Q706" s="196"/>
      <c r="R706" s="197"/>
      <c r="S706" s="198"/>
      <c r="T706" s="199"/>
      <c r="U706" s="200"/>
      <c r="V706" s="201"/>
      <c r="W706" s="202"/>
      <c r="X706" s="202"/>
      <c r="Y706" s="109"/>
      <c r="Z706" s="280"/>
      <c r="AA706" s="106"/>
      <c r="AB706" s="281"/>
      <c r="AC706" s="282"/>
      <c r="AD706" s="273"/>
      <c r="AE706" s="110"/>
      <c r="AF706" s="99"/>
      <c r="AG706" s="110"/>
      <c r="AH706" s="427"/>
      <c r="AI706" s="112"/>
      <c r="AJ706" s="110"/>
      <c r="AK706" s="113"/>
      <c r="AL706" s="114"/>
      <c r="AM706" s="278"/>
      <c r="AN706" s="98"/>
      <c r="AO706" s="98"/>
      <c r="AP706" s="116"/>
      <c r="AQ706" s="117"/>
      <c r="AR706" s="116"/>
      <c r="AS706" s="98"/>
      <c r="AT706" s="98"/>
      <c r="AU706" s="98"/>
      <c r="AV706" s="98"/>
      <c r="AW706" s="98"/>
      <c r="AX706" s="98"/>
      <c r="AY706" s="98"/>
      <c r="AZ706" s="98"/>
      <c r="BA706" s="98"/>
      <c r="BB706" s="98"/>
      <c r="BC706" s="98"/>
      <c r="BD706" s="98"/>
      <c r="BE706" s="98"/>
      <c r="BF706" s="98"/>
      <c r="BG706" s="98"/>
      <c r="BH706" s="98"/>
      <c r="BI706" s="98"/>
      <c r="BJ706" s="98"/>
      <c r="BK706" s="98"/>
      <c r="BL706" s="98"/>
      <c r="BM706" s="98"/>
      <c r="BN706" s="98"/>
      <c r="BO706" s="98"/>
      <c r="BP706" s="98"/>
    </row>
    <row r="707">
      <c r="A707" s="485" t="b">
        <v>0</v>
      </c>
      <c r="B707" s="128"/>
      <c r="C707" s="129"/>
      <c r="D707" s="130"/>
      <c r="E707" s="131"/>
      <c r="F707" s="132"/>
      <c r="G707" s="132"/>
      <c r="H707" s="132"/>
      <c r="I707" s="132"/>
      <c r="J707" s="132"/>
      <c r="K707" s="130"/>
      <c r="L707" s="130"/>
      <c r="M707" s="130"/>
      <c r="N707" s="519"/>
      <c r="O707" s="369"/>
      <c r="P707" s="370"/>
      <c r="Q707" s="196"/>
      <c r="R707" s="197"/>
      <c r="S707" s="198"/>
      <c r="T707" s="199"/>
      <c r="U707" s="200"/>
      <c r="V707" s="201"/>
      <c r="W707" s="202"/>
      <c r="X707" s="202"/>
      <c r="Y707" s="143"/>
      <c r="Z707" s="367"/>
      <c r="AA707" s="140"/>
      <c r="AB707" s="420"/>
      <c r="AC707" s="421"/>
      <c r="AD707" s="206"/>
      <c r="AE707" s="144"/>
      <c r="AF707" s="133"/>
      <c r="AG707" s="144"/>
      <c r="AH707" s="430"/>
      <c r="AI707" s="146"/>
      <c r="AJ707" s="144"/>
      <c r="AK707" s="147"/>
      <c r="AL707" s="114"/>
      <c r="AM707" s="211"/>
      <c r="AN707" s="132"/>
      <c r="AO707" s="132"/>
      <c r="AP707" s="149"/>
      <c r="AQ707" s="150"/>
      <c r="AR707" s="149"/>
      <c r="AS707" s="132"/>
      <c r="AT707" s="132"/>
      <c r="AU707" s="132"/>
      <c r="AV707" s="132"/>
      <c r="AW707" s="132"/>
      <c r="AX707" s="132"/>
      <c r="AY707" s="132"/>
      <c r="AZ707" s="132"/>
      <c r="BA707" s="132"/>
      <c r="BB707" s="132"/>
      <c r="BC707" s="132"/>
      <c r="BD707" s="132"/>
      <c r="BE707" s="132"/>
      <c r="BF707" s="132"/>
      <c r="BG707" s="132"/>
      <c r="BH707" s="132"/>
      <c r="BI707" s="132"/>
      <c r="BJ707" s="132"/>
      <c r="BK707" s="132"/>
      <c r="BL707" s="132"/>
      <c r="BM707" s="132"/>
      <c r="BN707" s="132"/>
      <c r="BO707" s="132"/>
      <c r="BP707" s="132"/>
    </row>
    <row r="708">
      <c r="A708" s="484" t="b">
        <v>0</v>
      </c>
      <c r="B708" s="94"/>
      <c r="C708" s="95"/>
      <c r="D708" s="96"/>
      <c r="E708" s="97"/>
      <c r="F708" s="98"/>
      <c r="G708" s="98"/>
      <c r="H708" s="98"/>
      <c r="I708" s="98"/>
      <c r="J708" s="98"/>
      <c r="K708" s="96"/>
      <c r="L708" s="96"/>
      <c r="M708" s="96"/>
      <c r="N708" s="518"/>
      <c r="O708" s="369"/>
      <c r="P708" s="370"/>
      <c r="Q708" s="196"/>
      <c r="R708" s="197"/>
      <c r="S708" s="198"/>
      <c r="T708" s="199"/>
      <c r="U708" s="200"/>
      <c r="V708" s="201"/>
      <c r="W708" s="202"/>
      <c r="X708" s="202"/>
      <c r="Y708" s="109"/>
      <c r="Z708" s="280"/>
      <c r="AA708" s="106"/>
      <c r="AB708" s="281"/>
      <c r="AC708" s="282"/>
      <c r="AD708" s="273"/>
      <c r="AE708" s="110"/>
      <c r="AF708" s="99"/>
      <c r="AG708" s="110"/>
      <c r="AH708" s="427"/>
      <c r="AI708" s="112"/>
      <c r="AJ708" s="110"/>
      <c r="AK708" s="113"/>
      <c r="AL708" s="114"/>
      <c r="AM708" s="278"/>
      <c r="AN708" s="98"/>
      <c r="AO708" s="98"/>
      <c r="AP708" s="116"/>
      <c r="AQ708" s="117"/>
      <c r="AR708" s="116"/>
      <c r="AS708" s="98"/>
      <c r="AT708" s="98"/>
      <c r="AU708" s="98"/>
      <c r="AV708" s="98"/>
      <c r="AW708" s="98"/>
      <c r="AX708" s="98"/>
      <c r="AY708" s="98"/>
      <c r="AZ708" s="98"/>
      <c r="BA708" s="98"/>
      <c r="BB708" s="98"/>
      <c r="BC708" s="98"/>
      <c r="BD708" s="98"/>
      <c r="BE708" s="98"/>
      <c r="BF708" s="98"/>
      <c r="BG708" s="98"/>
      <c r="BH708" s="98"/>
      <c r="BI708" s="98"/>
      <c r="BJ708" s="98"/>
      <c r="BK708" s="98"/>
      <c r="BL708" s="98"/>
      <c r="BM708" s="98"/>
      <c r="BN708" s="98"/>
      <c r="BO708" s="98"/>
      <c r="BP708" s="98"/>
    </row>
    <row r="709">
      <c r="A709" s="485" t="b">
        <v>0</v>
      </c>
      <c r="B709" s="128"/>
      <c r="C709" s="129"/>
      <c r="D709" s="130"/>
      <c r="E709" s="131"/>
      <c r="F709" s="132"/>
      <c r="G709" s="132"/>
      <c r="H709" s="132"/>
      <c r="I709" s="132"/>
      <c r="J709" s="132"/>
      <c r="K709" s="130"/>
      <c r="L709" s="130"/>
      <c r="M709" s="130"/>
      <c r="N709" s="519"/>
      <c r="O709" s="369"/>
      <c r="P709" s="370"/>
      <c r="Q709" s="196"/>
      <c r="R709" s="197"/>
      <c r="S709" s="198"/>
      <c r="T709" s="199"/>
      <c r="U709" s="200"/>
      <c r="V709" s="201"/>
      <c r="W709" s="202"/>
      <c r="X709" s="202"/>
      <c r="Y709" s="143"/>
      <c r="Z709" s="367"/>
      <c r="AA709" s="140"/>
      <c r="AB709" s="420"/>
      <c r="AC709" s="421"/>
      <c r="AD709" s="206"/>
      <c r="AE709" s="144"/>
      <c r="AF709" s="133"/>
      <c r="AG709" s="144"/>
      <c r="AH709" s="430"/>
      <c r="AI709" s="146"/>
      <c r="AJ709" s="144"/>
      <c r="AK709" s="147"/>
      <c r="AL709" s="114"/>
      <c r="AM709" s="211"/>
      <c r="AN709" s="132"/>
      <c r="AO709" s="132"/>
      <c r="AP709" s="149"/>
      <c r="AQ709" s="150"/>
      <c r="AR709" s="149"/>
      <c r="AS709" s="132"/>
      <c r="AT709" s="132"/>
      <c r="AU709" s="132"/>
      <c r="AV709" s="132"/>
      <c r="AW709" s="132"/>
      <c r="AX709" s="132"/>
      <c r="AY709" s="132"/>
      <c r="AZ709" s="132"/>
      <c r="BA709" s="132"/>
      <c r="BB709" s="132"/>
      <c r="BC709" s="132"/>
      <c r="BD709" s="132"/>
      <c r="BE709" s="132"/>
      <c r="BF709" s="132"/>
      <c r="BG709" s="132"/>
      <c r="BH709" s="132"/>
      <c r="BI709" s="132"/>
      <c r="BJ709" s="132"/>
      <c r="BK709" s="132"/>
      <c r="BL709" s="132"/>
      <c r="BM709" s="132"/>
      <c r="BN709" s="132"/>
      <c r="BO709" s="132"/>
      <c r="BP709" s="132"/>
    </row>
    <row r="710">
      <c r="A710" s="484" t="b">
        <v>0</v>
      </c>
      <c r="B710" s="94"/>
      <c r="C710" s="95"/>
      <c r="D710" s="96"/>
      <c r="E710" s="97"/>
      <c r="F710" s="98"/>
      <c r="G710" s="98"/>
      <c r="H710" s="98"/>
      <c r="I710" s="98"/>
      <c r="J710" s="98"/>
      <c r="K710" s="96"/>
      <c r="L710" s="96"/>
      <c r="M710" s="96"/>
      <c r="N710" s="518"/>
      <c r="O710" s="369"/>
      <c r="P710" s="370"/>
      <c r="Q710" s="196"/>
      <c r="R710" s="197"/>
      <c r="S710" s="198"/>
      <c r="T710" s="199"/>
      <c r="U710" s="200"/>
      <c r="V710" s="201"/>
      <c r="W710" s="202"/>
      <c r="X710" s="202"/>
      <c r="Y710" s="109"/>
      <c r="Z710" s="280"/>
      <c r="AA710" s="106"/>
      <c r="AB710" s="281"/>
      <c r="AC710" s="282"/>
      <c r="AD710" s="273"/>
      <c r="AE710" s="110"/>
      <c r="AF710" s="99"/>
      <c r="AG710" s="110"/>
      <c r="AH710" s="427"/>
      <c r="AI710" s="112"/>
      <c r="AJ710" s="110"/>
      <c r="AK710" s="113"/>
      <c r="AL710" s="114"/>
      <c r="AM710" s="278"/>
      <c r="AN710" s="98"/>
      <c r="AO710" s="98"/>
      <c r="AP710" s="116"/>
      <c r="AQ710" s="117"/>
      <c r="AR710" s="116"/>
      <c r="AS710" s="98"/>
      <c r="AT710" s="98"/>
      <c r="AU710" s="98"/>
      <c r="AV710" s="98"/>
      <c r="AW710" s="98"/>
      <c r="AX710" s="98"/>
      <c r="AY710" s="98"/>
      <c r="AZ710" s="98"/>
      <c r="BA710" s="98"/>
      <c r="BB710" s="98"/>
      <c r="BC710" s="98"/>
      <c r="BD710" s="98"/>
      <c r="BE710" s="98"/>
      <c r="BF710" s="98"/>
      <c r="BG710" s="98"/>
      <c r="BH710" s="98"/>
      <c r="BI710" s="98"/>
      <c r="BJ710" s="98"/>
      <c r="BK710" s="98"/>
      <c r="BL710" s="98"/>
      <c r="BM710" s="98"/>
      <c r="BN710" s="98"/>
      <c r="BO710" s="98"/>
      <c r="BP710" s="98"/>
    </row>
    <row r="711">
      <c r="A711" s="485" t="b">
        <v>0</v>
      </c>
      <c r="B711" s="128"/>
      <c r="C711" s="129"/>
      <c r="D711" s="130"/>
      <c r="E711" s="131"/>
      <c r="F711" s="132"/>
      <c r="G711" s="132"/>
      <c r="H711" s="132"/>
      <c r="I711" s="132"/>
      <c r="J711" s="132"/>
      <c r="K711" s="130"/>
      <c r="L711" s="130"/>
      <c r="M711" s="130"/>
      <c r="N711" s="519"/>
      <c r="O711" s="369"/>
      <c r="P711" s="370"/>
      <c r="Q711" s="196"/>
      <c r="R711" s="197"/>
      <c r="S711" s="198"/>
      <c r="T711" s="199"/>
      <c r="U711" s="200"/>
      <c r="V711" s="201"/>
      <c r="W711" s="202"/>
      <c r="X711" s="202"/>
      <c r="Y711" s="143"/>
      <c r="Z711" s="367"/>
      <c r="AA711" s="140"/>
      <c r="AB711" s="420"/>
      <c r="AC711" s="421"/>
      <c r="AD711" s="206"/>
      <c r="AE711" s="144"/>
      <c r="AF711" s="133"/>
      <c r="AG711" s="144"/>
      <c r="AH711" s="430"/>
      <c r="AI711" s="146"/>
      <c r="AJ711" s="144"/>
      <c r="AK711" s="147"/>
      <c r="AL711" s="114"/>
      <c r="AM711" s="211"/>
      <c r="AN711" s="132"/>
      <c r="AO711" s="132"/>
      <c r="AP711" s="149"/>
      <c r="AQ711" s="150"/>
      <c r="AR711" s="149"/>
      <c r="AS711" s="132"/>
      <c r="AT711" s="132"/>
      <c r="AU711" s="132"/>
      <c r="AV711" s="132"/>
      <c r="AW711" s="132"/>
      <c r="AX711" s="132"/>
      <c r="AY711" s="132"/>
      <c r="AZ711" s="132"/>
      <c r="BA711" s="132"/>
      <c r="BB711" s="132"/>
      <c r="BC711" s="132"/>
      <c r="BD711" s="132"/>
      <c r="BE711" s="132"/>
      <c r="BF711" s="132"/>
      <c r="BG711" s="132"/>
      <c r="BH711" s="132"/>
      <c r="BI711" s="132"/>
      <c r="BJ711" s="132"/>
      <c r="BK711" s="132"/>
      <c r="BL711" s="132"/>
      <c r="BM711" s="132"/>
      <c r="BN711" s="132"/>
      <c r="BO711" s="132"/>
      <c r="BP711" s="132"/>
    </row>
    <row r="712">
      <c r="A712" s="484" t="b">
        <v>0</v>
      </c>
      <c r="B712" s="94"/>
      <c r="C712" s="95"/>
      <c r="D712" s="96"/>
      <c r="E712" s="97"/>
      <c r="F712" s="98"/>
      <c r="G712" s="98"/>
      <c r="H712" s="98"/>
      <c r="I712" s="98"/>
      <c r="J712" s="98"/>
      <c r="K712" s="96"/>
      <c r="L712" s="96"/>
      <c r="M712" s="96"/>
      <c r="N712" s="518"/>
      <c r="O712" s="369"/>
      <c r="P712" s="370"/>
      <c r="Q712" s="196"/>
      <c r="R712" s="197"/>
      <c r="S712" s="198"/>
      <c r="T712" s="199"/>
      <c r="U712" s="200"/>
      <c r="V712" s="201"/>
      <c r="W712" s="202"/>
      <c r="X712" s="202"/>
      <c r="Y712" s="109"/>
      <c r="Z712" s="280"/>
      <c r="AA712" s="106"/>
      <c r="AB712" s="281"/>
      <c r="AC712" s="282"/>
      <c r="AD712" s="273"/>
      <c r="AE712" s="110"/>
      <c r="AF712" s="99"/>
      <c r="AG712" s="110"/>
      <c r="AH712" s="427"/>
      <c r="AI712" s="112"/>
      <c r="AJ712" s="110"/>
      <c r="AK712" s="113"/>
      <c r="AL712" s="114"/>
      <c r="AM712" s="278"/>
      <c r="AN712" s="98"/>
      <c r="AO712" s="98"/>
      <c r="AP712" s="116"/>
      <c r="AQ712" s="117"/>
      <c r="AR712" s="116"/>
      <c r="AS712" s="98"/>
      <c r="AT712" s="98"/>
      <c r="AU712" s="98"/>
      <c r="AV712" s="98"/>
      <c r="AW712" s="98"/>
      <c r="AX712" s="98"/>
      <c r="AY712" s="98"/>
      <c r="AZ712" s="98"/>
      <c r="BA712" s="98"/>
      <c r="BB712" s="98"/>
      <c r="BC712" s="98"/>
      <c r="BD712" s="98"/>
      <c r="BE712" s="98"/>
      <c r="BF712" s="98"/>
      <c r="BG712" s="98"/>
      <c r="BH712" s="98"/>
      <c r="BI712" s="98"/>
      <c r="BJ712" s="98"/>
      <c r="BK712" s="98"/>
      <c r="BL712" s="98"/>
      <c r="BM712" s="98"/>
      <c r="BN712" s="98"/>
      <c r="BO712" s="98"/>
      <c r="BP712" s="98"/>
    </row>
    <row r="713">
      <c r="A713" s="485" t="b">
        <v>0</v>
      </c>
      <c r="B713" s="128"/>
      <c r="C713" s="129"/>
      <c r="D713" s="130"/>
      <c r="E713" s="131"/>
      <c r="F713" s="132"/>
      <c r="G713" s="132"/>
      <c r="H713" s="132"/>
      <c r="I713" s="132"/>
      <c r="J713" s="132"/>
      <c r="K713" s="130"/>
      <c r="L713" s="130"/>
      <c r="M713" s="130"/>
      <c r="N713" s="519"/>
      <c r="O713" s="369"/>
      <c r="P713" s="370"/>
      <c r="Q713" s="196"/>
      <c r="R713" s="197"/>
      <c r="S713" s="198"/>
      <c r="T713" s="199"/>
      <c r="U713" s="200"/>
      <c r="V713" s="201"/>
      <c r="W713" s="202"/>
      <c r="X713" s="202"/>
      <c r="Y713" s="143"/>
      <c r="Z713" s="367"/>
      <c r="AA713" s="140"/>
      <c r="AB713" s="420"/>
      <c r="AC713" s="421"/>
      <c r="AD713" s="206"/>
      <c r="AE713" s="144"/>
      <c r="AF713" s="133"/>
      <c r="AG713" s="144"/>
      <c r="AH713" s="430"/>
      <c r="AI713" s="146"/>
      <c r="AJ713" s="144"/>
      <c r="AK713" s="147"/>
      <c r="AL713" s="114"/>
      <c r="AM713" s="211"/>
      <c r="AN713" s="132"/>
      <c r="AO713" s="132"/>
      <c r="AP713" s="149"/>
      <c r="AQ713" s="150"/>
      <c r="AR713" s="149"/>
      <c r="AS713" s="132"/>
      <c r="AT713" s="132"/>
      <c r="AU713" s="132"/>
      <c r="AV713" s="132"/>
      <c r="AW713" s="132"/>
      <c r="AX713" s="132"/>
      <c r="AY713" s="132"/>
      <c r="AZ713" s="132"/>
      <c r="BA713" s="132"/>
      <c r="BB713" s="132"/>
      <c r="BC713" s="132"/>
      <c r="BD713" s="132"/>
      <c r="BE713" s="132"/>
      <c r="BF713" s="132"/>
      <c r="BG713" s="132"/>
      <c r="BH713" s="132"/>
      <c r="BI713" s="132"/>
      <c r="BJ713" s="132"/>
      <c r="BK713" s="132"/>
      <c r="BL713" s="132"/>
      <c r="BM713" s="132"/>
      <c r="BN713" s="132"/>
      <c r="BO713" s="132"/>
      <c r="BP713" s="132"/>
    </row>
    <row r="714">
      <c r="A714" s="484" t="b">
        <v>0</v>
      </c>
      <c r="B714" s="94"/>
      <c r="C714" s="95"/>
      <c r="D714" s="96"/>
      <c r="E714" s="97"/>
      <c r="F714" s="98"/>
      <c r="G714" s="98"/>
      <c r="H714" s="98"/>
      <c r="I714" s="98"/>
      <c r="J714" s="98"/>
      <c r="K714" s="96"/>
      <c r="L714" s="96"/>
      <c r="M714" s="96"/>
      <c r="N714" s="518"/>
      <c r="O714" s="369"/>
      <c r="P714" s="370"/>
      <c r="Q714" s="196"/>
      <c r="R714" s="197"/>
      <c r="S714" s="198"/>
      <c r="T714" s="199"/>
      <c r="U714" s="200"/>
      <c r="V714" s="201"/>
      <c r="W714" s="202"/>
      <c r="X714" s="202"/>
      <c r="Y714" s="109"/>
      <c r="Z714" s="280"/>
      <c r="AA714" s="106"/>
      <c r="AB714" s="281"/>
      <c r="AC714" s="282"/>
      <c r="AD714" s="273"/>
      <c r="AE714" s="110"/>
      <c r="AF714" s="99"/>
      <c r="AG714" s="110"/>
      <c r="AH714" s="427"/>
      <c r="AI714" s="112"/>
      <c r="AJ714" s="110"/>
      <c r="AK714" s="113"/>
      <c r="AL714" s="114"/>
      <c r="AM714" s="278"/>
      <c r="AN714" s="98"/>
      <c r="AO714" s="98"/>
      <c r="AP714" s="116"/>
      <c r="AQ714" s="117"/>
      <c r="AR714" s="116"/>
      <c r="AS714" s="98"/>
      <c r="AT714" s="98"/>
      <c r="AU714" s="98"/>
      <c r="AV714" s="98"/>
      <c r="AW714" s="98"/>
      <c r="AX714" s="98"/>
      <c r="AY714" s="98"/>
      <c r="AZ714" s="98"/>
      <c r="BA714" s="98"/>
      <c r="BB714" s="98"/>
      <c r="BC714" s="98"/>
      <c r="BD714" s="98"/>
      <c r="BE714" s="98"/>
      <c r="BF714" s="98"/>
      <c r="BG714" s="98"/>
      <c r="BH714" s="98"/>
      <c r="BI714" s="98"/>
      <c r="BJ714" s="98"/>
      <c r="BK714" s="98"/>
      <c r="BL714" s="98"/>
      <c r="BM714" s="98"/>
      <c r="BN714" s="98"/>
      <c r="BO714" s="98"/>
      <c r="BP714" s="98"/>
    </row>
    <row r="715">
      <c r="A715" s="485" t="b">
        <v>0</v>
      </c>
      <c r="B715" s="128"/>
      <c r="C715" s="129"/>
      <c r="D715" s="130"/>
      <c r="E715" s="131"/>
      <c r="F715" s="132"/>
      <c r="G715" s="132"/>
      <c r="H715" s="132"/>
      <c r="I715" s="132"/>
      <c r="J715" s="132"/>
      <c r="K715" s="130"/>
      <c r="L715" s="130"/>
      <c r="M715" s="130"/>
      <c r="N715" s="519"/>
      <c r="O715" s="369"/>
      <c r="P715" s="370"/>
      <c r="Q715" s="196"/>
      <c r="R715" s="197"/>
      <c r="S715" s="198"/>
      <c r="T715" s="199"/>
      <c r="U715" s="200"/>
      <c r="V715" s="201"/>
      <c r="W715" s="202"/>
      <c r="X715" s="202"/>
      <c r="Y715" s="143"/>
      <c r="Z715" s="367"/>
      <c r="AA715" s="140"/>
      <c r="AB715" s="420"/>
      <c r="AC715" s="421"/>
      <c r="AD715" s="206"/>
      <c r="AE715" s="144"/>
      <c r="AF715" s="133"/>
      <c r="AG715" s="144"/>
      <c r="AH715" s="430"/>
      <c r="AI715" s="146"/>
      <c r="AJ715" s="144"/>
      <c r="AK715" s="147"/>
      <c r="AL715" s="114"/>
      <c r="AM715" s="211"/>
      <c r="AN715" s="132"/>
      <c r="AO715" s="132"/>
      <c r="AP715" s="149"/>
      <c r="AQ715" s="150"/>
      <c r="AR715" s="149"/>
      <c r="AS715" s="132"/>
      <c r="AT715" s="132"/>
      <c r="AU715" s="132"/>
      <c r="AV715" s="132"/>
      <c r="AW715" s="132"/>
      <c r="AX715" s="132"/>
      <c r="AY715" s="132"/>
      <c r="AZ715" s="132"/>
      <c r="BA715" s="132"/>
      <c r="BB715" s="132"/>
      <c r="BC715" s="132"/>
      <c r="BD715" s="132"/>
      <c r="BE715" s="132"/>
      <c r="BF715" s="132"/>
      <c r="BG715" s="132"/>
      <c r="BH715" s="132"/>
      <c r="BI715" s="132"/>
      <c r="BJ715" s="132"/>
      <c r="BK715" s="132"/>
      <c r="BL715" s="132"/>
      <c r="BM715" s="132"/>
      <c r="BN715" s="132"/>
      <c r="BO715" s="132"/>
      <c r="BP715" s="132"/>
    </row>
    <row r="716">
      <c r="A716" s="484" t="b">
        <v>0</v>
      </c>
      <c r="B716" s="94"/>
      <c r="C716" s="95"/>
      <c r="D716" s="96"/>
      <c r="E716" s="97"/>
      <c r="F716" s="98"/>
      <c r="G716" s="98"/>
      <c r="H716" s="98"/>
      <c r="I716" s="98"/>
      <c r="J716" s="98"/>
      <c r="K716" s="96"/>
      <c r="L716" s="96"/>
      <c r="M716" s="96"/>
      <c r="N716" s="518"/>
      <c r="O716" s="369"/>
      <c r="P716" s="370"/>
      <c r="Q716" s="196"/>
      <c r="R716" s="197"/>
      <c r="S716" s="198"/>
      <c r="T716" s="199"/>
      <c r="U716" s="200"/>
      <c r="V716" s="201"/>
      <c r="W716" s="202"/>
      <c r="X716" s="202"/>
      <c r="Y716" s="109"/>
      <c r="Z716" s="280"/>
      <c r="AA716" s="106"/>
      <c r="AB716" s="281"/>
      <c r="AC716" s="282"/>
      <c r="AD716" s="273"/>
      <c r="AE716" s="110"/>
      <c r="AF716" s="99"/>
      <c r="AG716" s="110"/>
      <c r="AH716" s="427"/>
      <c r="AI716" s="112"/>
      <c r="AJ716" s="110"/>
      <c r="AK716" s="113"/>
      <c r="AL716" s="114"/>
      <c r="AM716" s="278"/>
      <c r="AN716" s="98"/>
      <c r="AO716" s="98"/>
      <c r="AP716" s="116"/>
      <c r="AQ716" s="117"/>
      <c r="AR716" s="116"/>
      <c r="AS716" s="98"/>
      <c r="AT716" s="98"/>
      <c r="AU716" s="98"/>
      <c r="AV716" s="98"/>
      <c r="AW716" s="98"/>
      <c r="AX716" s="98"/>
      <c r="AY716" s="98"/>
      <c r="AZ716" s="98"/>
      <c r="BA716" s="98"/>
      <c r="BB716" s="98"/>
      <c r="BC716" s="98"/>
      <c r="BD716" s="98"/>
      <c r="BE716" s="98"/>
      <c r="BF716" s="98"/>
      <c r="BG716" s="98"/>
      <c r="BH716" s="98"/>
      <c r="BI716" s="98"/>
      <c r="BJ716" s="98"/>
      <c r="BK716" s="98"/>
      <c r="BL716" s="98"/>
      <c r="BM716" s="98"/>
      <c r="BN716" s="98"/>
      <c r="BO716" s="98"/>
      <c r="BP716" s="98"/>
    </row>
    <row r="717">
      <c r="A717" s="485" t="b">
        <v>0</v>
      </c>
      <c r="B717" s="128"/>
      <c r="C717" s="129"/>
      <c r="D717" s="130"/>
      <c r="E717" s="131"/>
      <c r="F717" s="132"/>
      <c r="G717" s="132"/>
      <c r="H717" s="132"/>
      <c r="I717" s="132"/>
      <c r="J717" s="132"/>
      <c r="K717" s="130"/>
      <c r="L717" s="130"/>
      <c r="M717" s="130"/>
      <c r="N717" s="519"/>
      <c r="O717" s="369"/>
      <c r="P717" s="370"/>
      <c r="Q717" s="196"/>
      <c r="R717" s="197"/>
      <c r="S717" s="198"/>
      <c r="T717" s="199"/>
      <c r="U717" s="200"/>
      <c r="V717" s="201"/>
      <c r="W717" s="202"/>
      <c r="X717" s="202"/>
      <c r="Y717" s="143"/>
      <c r="Z717" s="367"/>
      <c r="AA717" s="140"/>
      <c r="AB717" s="420"/>
      <c r="AC717" s="421"/>
      <c r="AD717" s="206"/>
      <c r="AE717" s="144"/>
      <c r="AF717" s="133"/>
      <c r="AG717" s="144"/>
      <c r="AH717" s="430"/>
      <c r="AI717" s="146"/>
      <c r="AJ717" s="144"/>
      <c r="AK717" s="147"/>
      <c r="AL717" s="114"/>
      <c r="AM717" s="211"/>
      <c r="AN717" s="132"/>
      <c r="AO717" s="132"/>
      <c r="AP717" s="149"/>
      <c r="AQ717" s="150"/>
      <c r="AR717" s="149"/>
      <c r="AS717" s="132"/>
      <c r="AT717" s="132"/>
      <c r="AU717" s="132"/>
      <c r="AV717" s="132"/>
      <c r="AW717" s="132"/>
      <c r="AX717" s="132"/>
      <c r="AY717" s="132"/>
      <c r="AZ717" s="132"/>
      <c r="BA717" s="132"/>
      <c r="BB717" s="132"/>
      <c r="BC717" s="132"/>
      <c r="BD717" s="132"/>
      <c r="BE717" s="132"/>
      <c r="BF717" s="132"/>
      <c r="BG717" s="132"/>
      <c r="BH717" s="132"/>
      <c r="BI717" s="132"/>
      <c r="BJ717" s="132"/>
      <c r="BK717" s="132"/>
      <c r="BL717" s="132"/>
      <c r="BM717" s="132"/>
      <c r="BN717" s="132"/>
      <c r="BO717" s="132"/>
      <c r="BP717" s="132"/>
    </row>
    <row r="718">
      <c r="A718" s="484" t="b">
        <v>0</v>
      </c>
      <c r="B718" s="94"/>
      <c r="C718" s="95"/>
      <c r="D718" s="96"/>
      <c r="E718" s="97"/>
      <c r="F718" s="98"/>
      <c r="G718" s="98"/>
      <c r="H718" s="98"/>
      <c r="I718" s="98"/>
      <c r="J718" s="98"/>
      <c r="K718" s="96"/>
      <c r="L718" s="96"/>
      <c r="M718" s="96"/>
      <c r="N718" s="518"/>
      <c r="O718" s="369"/>
      <c r="P718" s="370"/>
      <c r="Q718" s="196"/>
      <c r="R718" s="197"/>
      <c r="S718" s="198"/>
      <c r="T718" s="199"/>
      <c r="U718" s="200"/>
      <c r="V718" s="201"/>
      <c r="W718" s="202"/>
      <c r="X718" s="202"/>
      <c r="Y718" s="109"/>
      <c r="Z718" s="280"/>
      <c r="AA718" s="106"/>
      <c r="AB718" s="281"/>
      <c r="AC718" s="282"/>
      <c r="AD718" s="273"/>
      <c r="AE718" s="110"/>
      <c r="AF718" s="99"/>
      <c r="AG718" s="110"/>
      <c r="AH718" s="427"/>
      <c r="AI718" s="112"/>
      <c r="AJ718" s="110"/>
      <c r="AK718" s="113"/>
      <c r="AL718" s="114"/>
      <c r="AM718" s="278"/>
      <c r="AN718" s="98"/>
      <c r="AO718" s="98"/>
      <c r="AP718" s="116"/>
      <c r="AQ718" s="117"/>
      <c r="AR718" s="116"/>
      <c r="AS718" s="98"/>
      <c r="AT718" s="98"/>
      <c r="AU718" s="98"/>
      <c r="AV718" s="98"/>
      <c r="AW718" s="98"/>
      <c r="AX718" s="98"/>
      <c r="AY718" s="98"/>
      <c r="AZ718" s="98"/>
      <c r="BA718" s="98"/>
      <c r="BB718" s="98"/>
      <c r="BC718" s="98"/>
      <c r="BD718" s="98"/>
      <c r="BE718" s="98"/>
      <c r="BF718" s="98"/>
      <c r="BG718" s="98"/>
      <c r="BH718" s="98"/>
      <c r="BI718" s="98"/>
      <c r="BJ718" s="98"/>
      <c r="BK718" s="98"/>
      <c r="BL718" s="98"/>
      <c r="BM718" s="98"/>
      <c r="BN718" s="98"/>
      <c r="BO718" s="98"/>
      <c r="BP718" s="98"/>
    </row>
    <row r="719">
      <c r="A719" s="485" t="b">
        <v>0</v>
      </c>
      <c r="B719" s="128"/>
      <c r="C719" s="129"/>
      <c r="D719" s="130"/>
      <c r="E719" s="131"/>
      <c r="F719" s="132"/>
      <c r="G719" s="132"/>
      <c r="H719" s="132"/>
      <c r="I719" s="132"/>
      <c r="J719" s="132"/>
      <c r="K719" s="130"/>
      <c r="L719" s="130"/>
      <c r="M719" s="130"/>
      <c r="N719" s="519"/>
      <c r="O719" s="369"/>
      <c r="P719" s="370"/>
      <c r="Q719" s="196"/>
      <c r="R719" s="197"/>
      <c r="S719" s="198"/>
      <c r="T719" s="199"/>
      <c r="U719" s="200"/>
      <c r="V719" s="201"/>
      <c r="W719" s="202"/>
      <c r="X719" s="202"/>
      <c r="Y719" s="143"/>
      <c r="Z719" s="367"/>
      <c r="AA719" s="140"/>
      <c r="AB719" s="420"/>
      <c r="AC719" s="421"/>
      <c r="AD719" s="206"/>
      <c r="AE719" s="144"/>
      <c r="AF719" s="133"/>
      <c r="AG719" s="144"/>
      <c r="AH719" s="430"/>
      <c r="AI719" s="146"/>
      <c r="AJ719" s="144"/>
      <c r="AK719" s="147"/>
      <c r="AL719" s="114"/>
      <c r="AM719" s="211"/>
      <c r="AN719" s="132"/>
      <c r="AO719" s="132"/>
      <c r="AP719" s="149"/>
      <c r="AQ719" s="150"/>
      <c r="AR719" s="149"/>
      <c r="AS719" s="132"/>
      <c r="AT719" s="132"/>
      <c r="AU719" s="132"/>
      <c r="AV719" s="132"/>
      <c r="AW719" s="132"/>
      <c r="AX719" s="132"/>
      <c r="AY719" s="132"/>
      <c r="AZ719" s="132"/>
      <c r="BA719" s="132"/>
      <c r="BB719" s="132"/>
      <c r="BC719" s="132"/>
      <c r="BD719" s="132"/>
      <c r="BE719" s="132"/>
      <c r="BF719" s="132"/>
      <c r="BG719" s="132"/>
      <c r="BH719" s="132"/>
      <c r="BI719" s="132"/>
      <c r="BJ719" s="132"/>
      <c r="BK719" s="132"/>
      <c r="BL719" s="132"/>
      <c r="BM719" s="132"/>
      <c r="BN719" s="132"/>
      <c r="BO719" s="132"/>
      <c r="BP719" s="132"/>
    </row>
    <row r="720">
      <c r="A720" s="484" t="b">
        <v>0</v>
      </c>
      <c r="B720" s="94"/>
      <c r="C720" s="95"/>
      <c r="D720" s="96"/>
      <c r="E720" s="97"/>
      <c r="F720" s="98"/>
      <c r="G720" s="98"/>
      <c r="H720" s="98"/>
      <c r="I720" s="98"/>
      <c r="J720" s="98"/>
      <c r="K720" s="96"/>
      <c r="L720" s="96"/>
      <c r="M720" s="96"/>
      <c r="N720" s="518"/>
      <c r="O720" s="369"/>
      <c r="P720" s="370"/>
      <c r="Q720" s="196"/>
      <c r="R720" s="197"/>
      <c r="S720" s="198"/>
      <c r="T720" s="199"/>
      <c r="U720" s="200"/>
      <c r="V720" s="201"/>
      <c r="W720" s="202"/>
      <c r="X720" s="202"/>
      <c r="Y720" s="109"/>
      <c r="Z720" s="280"/>
      <c r="AA720" s="106"/>
      <c r="AB720" s="281"/>
      <c r="AC720" s="282"/>
      <c r="AD720" s="273"/>
      <c r="AE720" s="110"/>
      <c r="AF720" s="99"/>
      <c r="AG720" s="110"/>
      <c r="AH720" s="427"/>
      <c r="AI720" s="112"/>
      <c r="AJ720" s="110"/>
      <c r="AK720" s="113"/>
      <c r="AL720" s="114"/>
      <c r="AM720" s="278"/>
      <c r="AN720" s="98"/>
      <c r="AO720" s="98"/>
      <c r="AP720" s="116"/>
      <c r="AQ720" s="117"/>
      <c r="AR720" s="116"/>
      <c r="AS720" s="98"/>
      <c r="AT720" s="98"/>
      <c r="AU720" s="98"/>
      <c r="AV720" s="98"/>
      <c r="AW720" s="98"/>
      <c r="AX720" s="98"/>
      <c r="AY720" s="98"/>
      <c r="AZ720" s="98"/>
      <c r="BA720" s="98"/>
      <c r="BB720" s="98"/>
      <c r="BC720" s="98"/>
      <c r="BD720" s="98"/>
      <c r="BE720" s="98"/>
      <c r="BF720" s="98"/>
      <c r="BG720" s="98"/>
      <c r="BH720" s="98"/>
      <c r="BI720" s="98"/>
      <c r="BJ720" s="98"/>
      <c r="BK720" s="98"/>
      <c r="BL720" s="98"/>
      <c r="BM720" s="98"/>
      <c r="BN720" s="98"/>
      <c r="BO720" s="98"/>
      <c r="BP720" s="98"/>
    </row>
    <row r="721">
      <c r="A721" s="485" t="b">
        <v>0</v>
      </c>
      <c r="B721" s="128"/>
      <c r="C721" s="129"/>
      <c r="D721" s="130"/>
      <c r="E721" s="131"/>
      <c r="F721" s="132"/>
      <c r="G721" s="132"/>
      <c r="H721" s="132"/>
      <c r="I721" s="132"/>
      <c r="J721" s="132"/>
      <c r="K721" s="130"/>
      <c r="L721" s="130"/>
      <c r="M721" s="130"/>
      <c r="N721" s="519"/>
      <c r="O721" s="369"/>
      <c r="P721" s="370"/>
      <c r="Q721" s="196"/>
      <c r="R721" s="197"/>
      <c r="S721" s="198"/>
      <c r="T721" s="199"/>
      <c r="U721" s="200"/>
      <c r="V721" s="201"/>
      <c r="W721" s="202"/>
      <c r="X721" s="202"/>
      <c r="Y721" s="143"/>
      <c r="Z721" s="367"/>
      <c r="AA721" s="140"/>
      <c r="AB721" s="420"/>
      <c r="AC721" s="421"/>
      <c r="AD721" s="206"/>
      <c r="AE721" s="144"/>
      <c r="AF721" s="133"/>
      <c r="AG721" s="144"/>
      <c r="AH721" s="430"/>
      <c r="AI721" s="146"/>
      <c r="AJ721" s="144"/>
      <c r="AK721" s="147"/>
      <c r="AL721" s="114"/>
      <c r="AM721" s="211"/>
      <c r="AN721" s="132"/>
      <c r="AO721" s="132"/>
      <c r="AP721" s="149"/>
      <c r="AQ721" s="150"/>
      <c r="AR721" s="149"/>
      <c r="AS721" s="132"/>
      <c r="AT721" s="132"/>
      <c r="AU721" s="132"/>
      <c r="AV721" s="132"/>
      <c r="AW721" s="132"/>
      <c r="AX721" s="132"/>
      <c r="AY721" s="132"/>
      <c r="AZ721" s="132"/>
      <c r="BA721" s="132"/>
      <c r="BB721" s="132"/>
      <c r="BC721" s="132"/>
      <c r="BD721" s="132"/>
      <c r="BE721" s="132"/>
      <c r="BF721" s="132"/>
      <c r="BG721" s="132"/>
      <c r="BH721" s="132"/>
      <c r="BI721" s="132"/>
      <c r="BJ721" s="132"/>
      <c r="BK721" s="132"/>
      <c r="BL721" s="132"/>
      <c r="BM721" s="132"/>
      <c r="BN721" s="132"/>
      <c r="BO721" s="132"/>
      <c r="BP721" s="132"/>
    </row>
    <row r="722">
      <c r="A722" s="484" t="b">
        <v>0</v>
      </c>
      <c r="B722" s="94"/>
      <c r="C722" s="95"/>
      <c r="D722" s="96"/>
      <c r="E722" s="97"/>
      <c r="F722" s="98"/>
      <c r="G722" s="98"/>
      <c r="H722" s="98"/>
      <c r="I722" s="98"/>
      <c r="J722" s="98"/>
      <c r="K722" s="96"/>
      <c r="L722" s="96"/>
      <c r="M722" s="96"/>
      <c r="N722" s="518"/>
      <c r="O722" s="369"/>
      <c r="P722" s="370"/>
      <c r="Q722" s="196"/>
      <c r="R722" s="197"/>
      <c r="S722" s="198"/>
      <c r="T722" s="199"/>
      <c r="U722" s="200"/>
      <c r="V722" s="201"/>
      <c r="W722" s="202"/>
      <c r="X722" s="202"/>
      <c r="Y722" s="109"/>
      <c r="Z722" s="280"/>
      <c r="AA722" s="106"/>
      <c r="AB722" s="281"/>
      <c r="AC722" s="282"/>
      <c r="AD722" s="273"/>
      <c r="AE722" s="110"/>
      <c r="AF722" s="99"/>
      <c r="AG722" s="110"/>
      <c r="AH722" s="427"/>
      <c r="AI722" s="112"/>
      <c r="AJ722" s="110"/>
      <c r="AK722" s="113"/>
      <c r="AL722" s="114"/>
      <c r="AM722" s="278"/>
      <c r="AN722" s="98"/>
      <c r="AO722" s="98"/>
      <c r="AP722" s="116"/>
      <c r="AQ722" s="117"/>
      <c r="AR722" s="116"/>
      <c r="AS722" s="98"/>
      <c r="AT722" s="98"/>
      <c r="AU722" s="98"/>
      <c r="AV722" s="98"/>
      <c r="AW722" s="98"/>
      <c r="AX722" s="98"/>
      <c r="AY722" s="98"/>
      <c r="AZ722" s="98"/>
      <c r="BA722" s="98"/>
      <c r="BB722" s="98"/>
      <c r="BC722" s="98"/>
      <c r="BD722" s="98"/>
      <c r="BE722" s="98"/>
      <c r="BF722" s="98"/>
      <c r="BG722" s="98"/>
      <c r="BH722" s="98"/>
      <c r="BI722" s="98"/>
      <c r="BJ722" s="98"/>
      <c r="BK722" s="98"/>
      <c r="BL722" s="98"/>
      <c r="BM722" s="98"/>
      <c r="BN722" s="98"/>
      <c r="BO722" s="98"/>
      <c r="BP722" s="98"/>
    </row>
    <row r="723">
      <c r="A723" s="485" t="b">
        <v>0</v>
      </c>
      <c r="B723" s="128"/>
      <c r="C723" s="129"/>
      <c r="D723" s="130"/>
      <c r="E723" s="131"/>
      <c r="F723" s="132"/>
      <c r="G723" s="132"/>
      <c r="H723" s="132"/>
      <c r="I723" s="132"/>
      <c r="J723" s="132"/>
      <c r="K723" s="130"/>
      <c r="L723" s="130"/>
      <c r="M723" s="130"/>
      <c r="N723" s="519"/>
      <c r="O723" s="369"/>
      <c r="P723" s="370"/>
      <c r="Q723" s="196"/>
      <c r="R723" s="197"/>
      <c r="S723" s="198"/>
      <c r="T723" s="199"/>
      <c r="U723" s="200"/>
      <c r="V723" s="201"/>
      <c r="W723" s="202"/>
      <c r="X723" s="202"/>
      <c r="Y723" s="143"/>
      <c r="Z723" s="367"/>
      <c r="AA723" s="140"/>
      <c r="AB723" s="420"/>
      <c r="AC723" s="421"/>
      <c r="AD723" s="206"/>
      <c r="AE723" s="144"/>
      <c r="AF723" s="133"/>
      <c r="AG723" s="144"/>
      <c r="AH723" s="430"/>
      <c r="AI723" s="146"/>
      <c r="AJ723" s="144"/>
      <c r="AK723" s="147"/>
      <c r="AL723" s="114"/>
      <c r="AM723" s="211"/>
      <c r="AN723" s="132"/>
      <c r="AO723" s="132"/>
      <c r="AP723" s="149"/>
      <c r="AQ723" s="150"/>
      <c r="AR723" s="149"/>
      <c r="AS723" s="132"/>
      <c r="AT723" s="132"/>
      <c r="AU723" s="132"/>
      <c r="AV723" s="132"/>
      <c r="AW723" s="132"/>
      <c r="AX723" s="132"/>
      <c r="AY723" s="132"/>
      <c r="AZ723" s="132"/>
      <c r="BA723" s="132"/>
      <c r="BB723" s="132"/>
      <c r="BC723" s="132"/>
      <c r="BD723" s="132"/>
      <c r="BE723" s="132"/>
      <c r="BF723" s="132"/>
      <c r="BG723" s="132"/>
      <c r="BH723" s="132"/>
      <c r="BI723" s="132"/>
      <c r="BJ723" s="132"/>
      <c r="BK723" s="132"/>
      <c r="BL723" s="132"/>
      <c r="BM723" s="132"/>
      <c r="BN723" s="132"/>
      <c r="BO723" s="132"/>
      <c r="BP723" s="132"/>
    </row>
    <row r="724">
      <c r="A724" s="484" t="b">
        <v>0</v>
      </c>
      <c r="B724" s="94"/>
      <c r="C724" s="95"/>
      <c r="D724" s="96"/>
      <c r="E724" s="97"/>
      <c r="F724" s="98"/>
      <c r="G724" s="98"/>
      <c r="H724" s="98"/>
      <c r="I724" s="98"/>
      <c r="J724" s="98"/>
      <c r="K724" s="96"/>
      <c r="L724" s="96"/>
      <c r="M724" s="96"/>
      <c r="N724" s="518"/>
      <c r="O724" s="369"/>
      <c r="P724" s="370"/>
      <c r="Q724" s="196"/>
      <c r="R724" s="197"/>
      <c r="S724" s="198"/>
      <c r="T724" s="199"/>
      <c r="U724" s="200"/>
      <c r="V724" s="201"/>
      <c r="W724" s="202"/>
      <c r="X724" s="202"/>
      <c r="Y724" s="109"/>
      <c r="Z724" s="280"/>
      <c r="AA724" s="106"/>
      <c r="AB724" s="281"/>
      <c r="AC724" s="282"/>
      <c r="AD724" s="273"/>
      <c r="AE724" s="110"/>
      <c r="AF724" s="99"/>
      <c r="AG724" s="110"/>
      <c r="AH724" s="427"/>
      <c r="AI724" s="112"/>
      <c r="AJ724" s="110"/>
      <c r="AK724" s="113"/>
      <c r="AL724" s="114"/>
      <c r="AM724" s="278"/>
      <c r="AN724" s="98"/>
      <c r="AO724" s="98"/>
      <c r="AP724" s="116"/>
      <c r="AQ724" s="117"/>
      <c r="AR724" s="116"/>
      <c r="AS724" s="98"/>
      <c r="AT724" s="98"/>
      <c r="AU724" s="98"/>
      <c r="AV724" s="98"/>
      <c r="AW724" s="98"/>
      <c r="AX724" s="98"/>
      <c r="AY724" s="98"/>
      <c r="AZ724" s="98"/>
      <c r="BA724" s="98"/>
      <c r="BB724" s="98"/>
      <c r="BC724" s="98"/>
      <c r="BD724" s="98"/>
      <c r="BE724" s="98"/>
      <c r="BF724" s="98"/>
      <c r="BG724" s="98"/>
      <c r="BH724" s="98"/>
      <c r="BI724" s="98"/>
      <c r="BJ724" s="98"/>
      <c r="BK724" s="98"/>
      <c r="BL724" s="98"/>
      <c r="BM724" s="98"/>
      <c r="BN724" s="98"/>
      <c r="BO724" s="98"/>
      <c r="BP724" s="98"/>
    </row>
    <row r="725">
      <c r="A725" s="485" t="b">
        <v>0</v>
      </c>
      <c r="B725" s="128"/>
      <c r="C725" s="129"/>
      <c r="D725" s="130"/>
      <c r="E725" s="131"/>
      <c r="F725" s="132"/>
      <c r="G725" s="132"/>
      <c r="H725" s="132"/>
      <c r="I725" s="132"/>
      <c r="J725" s="132"/>
      <c r="K725" s="130"/>
      <c r="L725" s="130"/>
      <c r="M725" s="130"/>
      <c r="N725" s="519"/>
      <c r="O725" s="369"/>
      <c r="P725" s="370"/>
      <c r="Q725" s="196"/>
      <c r="R725" s="197"/>
      <c r="S725" s="198"/>
      <c r="T725" s="199"/>
      <c r="U725" s="200"/>
      <c r="V725" s="201"/>
      <c r="W725" s="202"/>
      <c r="X725" s="202"/>
      <c r="Y725" s="143"/>
      <c r="Z725" s="367"/>
      <c r="AA725" s="140"/>
      <c r="AB725" s="420"/>
      <c r="AC725" s="421"/>
      <c r="AD725" s="206"/>
      <c r="AE725" s="144"/>
      <c r="AF725" s="133"/>
      <c r="AG725" s="144"/>
      <c r="AH725" s="430"/>
      <c r="AI725" s="146"/>
      <c r="AJ725" s="144"/>
      <c r="AK725" s="147"/>
      <c r="AL725" s="114"/>
      <c r="AM725" s="211"/>
      <c r="AN725" s="132"/>
      <c r="AO725" s="132"/>
      <c r="AP725" s="149"/>
      <c r="AQ725" s="150"/>
      <c r="AR725" s="149"/>
      <c r="AS725" s="132"/>
      <c r="AT725" s="132"/>
      <c r="AU725" s="132"/>
      <c r="AV725" s="132"/>
      <c r="AW725" s="132"/>
      <c r="AX725" s="132"/>
      <c r="AY725" s="132"/>
      <c r="AZ725" s="132"/>
      <c r="BA725" s="132"/>
      <c r="BB725" s="132"/>
      <c r="BC725" s="132"/>
      <c r="BD725" s="132"/>
      <c r="BE725" s="132"/>
      <c r="BF725" s="132"/>
      <c r="BG725" s="132"/>
      <c r="BH725" s="132"/>
      <c r="BI725" s="132"/>
      <c r="BJ725" s="132"/>
      <c r="BK725" s="132"/>
      <c r="BL725" s="132"/>
      <c r="BM725" s="132"/>
      <c r="BN725" s="132"/>
      <c r="BO725" s="132"/>
      <c r="BP725" s="132"/>
    </row>
    <row r="726">
      <c r="A726" s="484" t="b">
        <v>0</v>
      </c>
      <c r="B726" s="94"/>
      <c r="C726" s="95"/>
      <c r="D726" s="96"/>
      <c r="E726" s="97"/>
      <c r="F726" s="98"/>
      <c r="G726" s="98"/>
      <c r="H726" s="98"/>
      <c r="I726" s="98"/>
      <c r="J726" s="98"/>
      <c r="K726" s="96"/>
      <c r="L726" s="96"/>
      <c r="M726" s="96"/>
      <c r="N726" s="518"/>
      <c r="O726" s="369"/>
      <c r="P726" s="370"/>
      <c r="Q726" s="196"/>
      <c r="R726" s="197"/>
      <c r="S726" s="198"/>
      <c r="T726" s="199"/>
      <c r="U726" s="200"/>
      <c r="V726" s="201"/>
      <c r="W726" s="202"/>
      <c r="X726" s="202"/>
      <c r="Y726" s="109"/>
      <c r="Z726" s="280"/>
      <c r="AA726" s="106"/>
      <c r="AB726" s="281"/>
      <c r="AC726" s="282"/>
      <c r="AD726" s="273"/>
      <c r="AE726" s="110"/>
      <c r="AF726" s="99"/>
      <c r="AG726" s="110"/>
      <c r="AH726" s="427"/>
      <c r="AI726" s="112"/>
      <c r="AJ726" s="110"/>
      <c r="AK726" s="113"/>
      <c r="AL726" s="114"/>
      <c r="AM726" s="278"/>
      <c r="AN726" s="98"/>
      <c r="AO726" s="98"/>
      <c r="AP726" s="116"/>
      <c r="AQ726" s="117"/>
      <c r="AR726" s="116"/>
      <c r="AS726" s="98"/>
      <c r="AT726" s="98"/>
      <c r="AU726" s="98"/>
      <c r="AV726" s="98"/>
      <c r="AW726" s="98"/>
      <c r="AX726" s="98"/>
      <c r="AY726" s="98"/>
      <c r="AZ726" s="98"/>
      <c r="BA726" s="98"/>
      <c r="BB726" s="98"/>
      <c r="BC726" s="98"/>
      <c r="BD726" s="98"/>
      <c r="BE726" s="98"/>
      <c r="BF726" s="98"/>
      <c r="BG726" s="98"/>
      <c r="BH726" s="98"/>
      <c r="BI726" s="98"/>
      <c r="BJ726" s="98"/>
      <c r="BK726" s="98"/>
      <c r="BL726" s="98"/>
      <c r="BM726" s="98"/>
      <c r="BN726" s="98"/>
      <c r="BO726" s="98"/>
      <c r="BP726" s="98"/>
    </row>
    <row r="727">
      <c r="A727" s="485" t="b">
        <v>0</v>
      </c>
      <c r="B727" s="128"/>
      <c r="C727" s="129"/>
      <c r="D727" s="130"/>
      <c r="E727" s="131"/>
      <c r="F727" s="132"/>
      <c r="G727" s="132"/>
      <c r="H727" s="132"/>
      <c r="I727" s="132"/>
      <c r="J727" s="132"/>
      <c r="K727" s="130"/>
      <c r="L727" s="130"/>
      <c r="M727" s="130"/>
      <c r="N727" s="519"/>
      <c r="O727" s="369"/>
      <c r="P727" s="370"/>
      <c r="Q727" s="196"/>
      <c r="R727" s="197"/>
      <c r="S727" s="198"/>
      <c r="T727" s="199"/>
      <c r="U727" s="200"/>
      <c r="V727" s="201"/>
      <c r="W727" s="202"/>
      <c r="X727" s="202"/>
      <c r="Y727" s="143"/>
      <c r="Z727" s="367"/>
      <c r="AA727" s="140"/>
      <c r="AB727" s="420"/>
      <c r="AC727" s="421"/>
      <c r="AD727" s="206"/>
      <c r="AE727" s="144"/>
      <c r="AF727" s="133"/>
      <c r="AG727" s="144"/>
      <c r="AH727" s="430"/>
      <c r="AI727" s="146"/>
      <c r="AJ727" s="144"/>
      <c r="AK727" s="147"/>
      <c r="AL727" s="114"/>
      <c r="AM727" s="211"/>
      <c r="AN727" s="132"/>
      <c r="AO727" s="132"/>
      <c r="AP727" s="149"/>
      <c r="AQ727" s="150"/>
      <c r="AR727" s="149"/>
      <c r="AS727" s="132"/>
      <c r="AT727" s="132"/>
      <c r="AU727" s="132"/>
      <c r="AV727" s="132"/>
      <c r="AW727" s="132"/>
      <c r="AX727" s="132"/>
      <c r="AY727" s="132"/>
      <c r="AZ727" s="132"/>
      <c r="BA727" s="132"/>
      <c r="BB727" s="132"/>
      <c r="BC727" s="132"/>
      <c r="BD727" s="132"/>
      <c r="BE727" s="132"/>
      <c r="BF727" s="132"/>
      <c r="BG727" s="132"/>
      <c r="BH727" s="132"/>
      <c r="BI727" s="132"/>
      <c r="BJ727" s="132"/>
      <c r="BK727" s="132"/>
      <c r="BL727" s="132"/>
      <c r="BM727" s="132"/>
      <c r="BN727" s="132"/>
      <c r="BO727" s="132"/>
      <c r="BP727" s="132"/>
    </row>
    <row r="728">
      <c r="A728" s="484" t="b">
        <v>0</v>
      </c>
      <c r="B728" s="94"/>
      <c r="C728" s="95"/>
      <c r="D728" s="96"/>
      <c r="E728" s="97"/>
      <c r="F728" s="98"/>
      <c r="G728" s="98"/>
      <c r="H728" s="98"/>
      <c r="I728" s="98"/>
      <c r="J728" s="98"/>
      <c r="K728" s="96"/>
      <c r="L728" s="96"/>
      <c r="M728" s="96"/>
      <c r="N728" s="518"/>
      <c r="O728" s="369"/>
      <c r="P728" s="370"/>
      <c r="Q728" s="196"/>
      <c r="R728" s="197"/>
      <c r="S728" s="198"/>
      <c r="T728" s="199"/>
      <c r="U728" s="200"/>
      <c r="V728" s="201"/>
      <c r="W728" s="202"/>
      <c r="X728" s="202"/>
      <c r="Y728" s="109"/>
      <c r="Z728" s="280"/>
      <c r="AA728" s="106"/>
      <c r="AB728" s="281"/>
      <c r="AC728" s="282"/>
      <c r="AD728" s="273"/>
      <c r="AE728" s="110"/>
      <c r="AF728" s="99"/>
      <c r="AG728" s="110"/>
      <c r="AH728" s="427"/>
      <c r="AI728" s="112"/>
      <c r="AJ728" s="110"/>
      <c r="AK728" s="113"/>
      <c r="AL728" s="114"/>
      <c r="AM728" s="278"/>
      <c r="AN728" s="98"/>
      <c r="AO728" s="98"/>
      <c r="AP728" s="116"/>
      <c r="AQ728" s="117"/>
      <c r="AR728" s="116"/>
      <c r="AS728" s="98"/>
      <c r="AT728" s="98"/>
      <c r="AU728" s="98"/>
      <c r="AV728" s="98"/>
      <c r="AW728" s="98"/>
      <c r="AX728" s="98"/>
      <c r="AY728" s="98"/>
      <c r="AZ728" s="98"/>
      <c r="BA728" s="98"/>
      <c r="BB728" s="98"/>
      <c r="BC728" s="98"/>
      <c r="BD728" s="98"/>
      <c r="BE728" s="98"/>
      <c r="BF728" s="98"/>
      <c r="BG728" s="98"/>
      <c r="BH728" s="98"/>
      <c r="BI728" s="98"/>
      <c r="BJ728" s="98"/>
      <c r="BK728" s="98"/>
      <c r="BL728" s="98"/>
      <c r="BM728" s="98"/>
      <c r="BN728" s="98"/>
      <c r="BO728" s="98"/>
      <c r="BP728" s="98"/>
    </row>
    <row r="729">
      <c r="A729" s="485" t="b">
        <v>0</v>
      </c>
      <c r="B729" s="128"/>
      <c r="C729" s="129"/>
      <c r="D729" s="130"/>
      <c r="E729" s="131"/>
      <c r="F729" s="132"/>
      <c r="G729" s="132"/>
      <c r="H729" s="132"/>
      <c r="I729" s="132"/>
      <c r="J729" s="132"/>
      <c r="K729" s="130"/>
      <c r="L729" s="130"/>
      <c r="M729" s="130"/>
      <c r="N729" s="519"/>
      <c r="O729" s="369"/>
      <c r="P729" s="370"/>
      <c r="Q729" s="196"/>
      <c r="R729" s="197"/>
      <c r="S729" s="198"/>
      <c r="T729" s="199"/>
      <c r="U729" s="200"/>
      <c r="V729" s="201"/>
      <c r="W729" s="202"/>
      <c r="X729" s="202"/>
      <c r="Y729" s="143"/>
      <c r="Z729" s="367"/>
      <c r="AA729" s="140"/>
      <c r="AB729" s="420"/>
      <c r="AC729" s="421"/>
      <c r="AD729" s="206"/>
      <c r="AE729" s="144"/>
      <c r="AF729" s="133"/>
      <c r="AG729" s="144"/>
      <c r="AH729" s="430"/>
      <c r="AI729" s="146"/>
      <c r="AJ729" s="144"/>
      <c r="AK729" s="147"/>
      <c r="AL729" s="114"/>
      <c r="AM729" s="211"/>
      <c r="AN729" s="132"/>
      <c r="AO729" s="132"/>
      <c r="AP729" s="149"/>
      <c r="AQ729" s="150"/>
      <c r="AR729" s="149"/>
      <c r="AS729" s="132"/>
      <c r="AT729" s="132"/>
      <c r="AU729" s="132"/>
      <c r="AV729" s="132"/>
      <c r="AW729" s="132"/>
      <c r="AX729" s="132"/>
      <c r="AY729" s="132"/>
      <c r="AZ729" s="132"/>
      <c r="BA729" s="132"/>
      <c r="BB729" s="132"/>
      <c r="BC729" s="132"/>
      <c r="BD729" s="132"/>
      <c r="BE729" s="132"/>
      <c r="BF729" s="132"/>
      <c r="BG729" s="132"/>
      <c r="BH729" s="132"/>
      <c r="BI729" s="132"/>
      <c r="BJ729" s="132"/>
      <c r="BK729" s="132"/>
      <c r="BL729" s="132"/>
      <c r="BM729" s="132"/>
      <c r="BN729" s="132"/>
      <c r="BO729" s="132"/>
      <c r="BP729" s="132"/>
    </row>
    <row r="730">
      <c r="A730" s="484" t="b">
        <v>0</v>
      </c>
      <c r="B730" s="94"/>
      <c r="C730" s="95"/>
      <c r="D730" s="96"/>
      <c r="E730" s="97"/>
      <c r="F730" s="98"/>
      <c r="G730" s="98"/>
      <c r="H730" s="98"/>
      <c r="I730" s="98"/>
      <c r="J730" s="98"/>
      <c r="K730" s="96"/>
      <c r="L730" s="96"/>
      <c r="M730" s="96"/>
      <c r="N730" s="518"/>
      <c r="O730" s="369"/>
      <c r="P730" s="370"/>
      <c r="Q730" s="196"/>
      <c r="R730" s="197"/>
      <c r="S730" s="198"/>
      <c r="T730" s="199"/>
      <c r="U730" s="200"/>
      <c r="V730" s="201"/>
      <c r="W730" s="202"/>
      <c r="X730" s="202"/>
      <c r="Y730" s="109"/>
      <c r="Z730" s="280"/>
      <c r="AA730" s="106"/>
      <c r="AB730" s="281"/>
      <c r="AC730" s="282"/>
      <c r="AD730" s="273"/>
      <c r="AE730" s="110"/>
      <c r="AF730" s="99"/>
      <c r="AG730" s="110"/>
      <c r="AH730" s="427"/>
      <c r="AI730" s="112"/>
      <c r="AJ730" s="110"/>
      <c r="AK730" s="113"/>
      <c r="AL730" s="114"/>
      <c r="AM730" s="278"/>
      <c r="AN730" s="98"/>
      <c r="AO730" s="98"/>
      <c r="AP730" s="116"/>
      <c r="AQ730" s="117"/>
      <c r="AR730" s="116"/>
      <c r="AS730" s="98"/>
      <c r="AT730" s="98"/>
      <c r="AU730" s="98"/>
      <c r="AV730" s="98"/>
      <c r="AW730" s="98"/>
      <c r="AX730" s="98"/>
      <c r="AY730" s="98"/>
      <c r="AZ730" s="98"/>
      <c r="BA730" s="98"/>
      <c r="BB730" s="98"/>
      <c r="BC730" s="98"/>
      <c r="BD730" s="98"/>
      <c r="BE730" s="98"/>
      <c r="BF730" s="98"/>
      <c r="BG730" s="98"/>
      <c r="BH730" s="98"/>
      <c r="BI730" s="98"/>
      <c r="BJ730" s="98"/>
      <c r="BK730" s="98"/>
      <c r="BL730" s="98"/>
      <c r="BM730" s="98"/>
      <c r="BN730" s="98"/>
      <c r="BO730" s="98"/>
      <c r="BP730" s="98"/>
    </row>
    <row r="731">
      <c r="A731" s="485" t="b">
        <v>0</v>
      </c>
      <c r="B731" s="128"/>
      <c r="C731" s="129"/>
      <c r="D731" s="130"/>
      <c r="E731" s="131"/>
      <c r="F731" s="132"/>
      <c r="G731" s="132"/>
      <c r="H731" s="132"/>
      <c r="I731" s="132"/>
      <c r="J731" s="132"/>
      <c r="K731" s="130"/>
      <c r="L731" s="130"/>
      <c r="M731" s="130"/>
      <c r="N731" s="519"/>
      <c r="O731" s="369"/>
      <c r="P731" s="370"/>
      <c r="Q731" s="196"/>
      <c r="R731" s="197"/>
      <c r="S731" s="198"/>
      <c r="T731" s="199"/>
      <c r="U731" s="200"/>
      <c r="V731" s="201"/>
      <c r="W731" s="202"/>
      <c r="X731" s="202"/>
      <c r="Y731" s="143"/>
      <c r="Z731" s="367"/>
      <c r="AA731" s="140"/>
      <c r="AB731" s="420"/>
      <c r="AC731" s="421"/>
      <c r="AD731" s="206"/>
      <c r="AE731" s="144"/>
      <c r="AF731" s="133"/>
      <c r="AG731" s="144"/>
      <c r="AH731" s="430"/>
      <c r="AI731" s="146"/>
      <c r="AJ731" s="144"/>
      <c r="AK731" s="147"/>
      <c r="AL731" s="114"/>
      <c r="AM731" s="211"/>
      <c r="AN731" s="132"/>
      <c r="AO731" s="132"/>
      <c r="AP731" s="149"/>
      <c r="AQ731" s="150"/>
      <c r="AR731" s="149"/>
      <c r="AS731" s="132"/>
      <c r="AT731" s="132"/>
      <c r="AU731" s="132"/>
      <c r="AV731" s="132"/>
      <c r="AW731" s="132"/>
      <c r="AX731" s="132"/>
      <c r="AY731" s="132"/>
      <c r="AZ731" s="132"/>
      <c r="BA731" s="132"/>
      <c r="BB731" s="132"/>
      <c r="BC731" s="132"/>
      <c r="BD731" s="132"/>
      <c r="BE731" s="132"/>
      <c r="BF731" s="132"/>
      <c r="BG731" s="132"/>
      <c r="BH731" s="132"/>
      <c r="BI731" s="132"/>
      <c r="BJ731" s="132"/>
      <c r="BK731" s="132"/>
      <c r="BL731" s="132"/>
      <c r="BM731" s="132"/>
      <c r="BN731" s="132"/>
      <c r="BO731" s="132"/>
      <c r="BP731" s="132"/>
    </row>
    <row r="732">
      <c r="A732" s="484" t="b">
        <v>0</v>
      </c>
      <c r="B732" s="94"/>
      <c r="C732" s="95"/>
      <c r="D732" s="96"/>
      <c r="E732" s="97"/>
      <c r="F732" s="98"/>
      <c r="G732" s="98"/>
      <c r="H732" s="98"/>
      <c r="I732" s="98"/>
      <c r="J732" s="98"/>
      <c r="K732" s="96"/>
      <c r="L732" s="96"/>
      <c r="M732" s="96"/>
      <c r="N732" s="518"/>
      <c r="O732" s="369"/>
      <c r="P732" s="370"/>
      <c r="Q732" s="196"/>
      <c r="R732" s="197"/>
      <c r="S732" s="198"/>
      <c r="T732" s="199"/>
      <c r="U732" s="200"/>
      <c r="V732" s="201"/>
      <c r="W732" s="202"/>
      <c r="X732" s="202"/>
      <c r="Y732" s="109"/>
      <c r="Z732" s="280"/>
      <c r="AA732" s="106"/>
      <c r="AB732" s="281"/>
      <c r="AC732" s="282"/>
      <c r="AD732" s="273"/>
      <c r="AE732" s="110"/>
      <c r="AF732" s="99"/>
      <c r="AG732" s="110"/>
      <c r="AH732" s="427"/>
      <c r="AI732" s="112"/>
      <c r="AJ732" s="110"/>
      <c r="AK732" s="113"/>
      <c r="AL732" s="114"/>
      <c r="AM732" s="278"/>
      <c r="AN732" s="98"/>
      <c r="AO732" s="98"/>
      <c r="AP732" s="116"/>
      <c r="AQ732" s="117"/>
      <c r="AR732" s="116"/>
      <c r="AS732" s="98"/>
      <c r="AT732" s="98"/>
      <c r="AU732" s="98"/>
      <c r="AV732" s="98"/>
      <c r="AW732" s="98"/>
      <c r="AX732" s="98"/>
      <c r="AY732" s="98"/>
      <c r="AZ732" s="98"/>
      <c r="BA732" s="98"/>
      <c r="BB732" s="98"/>
      <c r="BC732" s="98"/>
      <c r="BD732" s="98"/>
      <c r="BE732" s="98"/>
      <c r="BF732" s="98"/>
      <c r="BG732" s="98"/>
      <c r="BH732" s="98"/>
      <c r="BI732" s="98"/>
      <c r="BJ732" s="98"/>
      <c r="BK732" s="98"/>
      <c r="BL732" s="98"/>
      <c r="BM732" s="98"/>
      <c r="BN732" s="98"/>
      <c r="BO732" s="98"/>
      <c r="BP732" s="98"/>
    </row>
    <row r="733">
      <c r="A733" s="485" t="b">
        <v>0</v>
      </c>
      <c r="B733" s="128"/>
      <c r="C733" s="129"/>
      <c r="D733" s="130"/>
      <c r="E733" s="131"/>
      <c r="F733" s="132"/>
      <c r="G733" s="132"/>
      <c r="H733" s="132"/>
      <c r="I733" s="132"/>
      <c r="J733" s="132"/>
      <c r="K733" s="130"/>
      <c r="L733" s="130"/>
      <c r="M733" s="130"/>
      <c r="N733" s="519"/>
      <c r="O733" s="369"/>
      <c r="P733" s="370"/>
      <c r="Q733" s="196"/>
      <c r="R733" s="197"/>
      <c r="S733" s="198"/>
      <c r="T733" s="199"/>
      <c r="U733" s="200"/>
      <c r="V733" s="201"/>
      <c r="W733" s="202"/>
      <c r="X733" s="202"/>
      <c r="Y733" s="143"/>
      <c r="Z733" s="367"/>
      <c r="AA733" s="140"/>
      <c r="AB733" s="420"/>
      <c r="AC733" s="421"/>
      <c r="AD733" s="206"/>
      <c r="AE733" s="144"/>
      <c r="AF733" s="133"/>
      <c r="AG733" s="144"/>
      <c r="AH733" s="430"/>
      <c r="AI733" s="146"/>
      <c r="AJ733" s="144"/>
      <c r="AK733" s="147"/>
      <c r="AL733" s="114"/>
      <c r="AM733" s="211"/>
      <c r="AN733" s="132"/>
      <c r="AO733" s="132"/>
      <c r="AP733" s="149"/>
      <c r="AQ733" s="150"/>
      <c r="AR733" s="149"/>
      <c r="AS733" s="132"/>
      <c r="AT733" s="132"/>
      <c r="AU733" s="132"/>
      <c r="AV733" s="132"/>
      <c r="AW733" s="132"/>
      <c r="AX733" s="132"/>
      <c r="AY733" s="132"/>
      <c r="AZ733" s="132"/>
      <c r="BA733" s="132"/>
      <c r="BB733" s="132"/>
      <c r="BC733" s="132"/>
      <c r="BD733" s="132"/>
      <c r="BE733" s="132"/>
      <c r="BF733" s="132"/>
      <c r="BG733" s="132"/>
      <c r="BH733" s="132"/>
      <c r="BI733" s="132"/>
      <c r="BJ733" s="132"/>
      <c r="BK733" s="132"/>
      <c r="BL733" s="132"/>
      <c r="BM733" s="132"/>
      <c r="BN733" s="132"/>
      <c r="BO733" s="132"/>
      <c r="BP733" s="132"/>
    </row>
    <row r="734">
      <c r="A734" s="484" t="b">
        <v>0</v>
      </c>
      <c r="B734" s="94"/>
      <c r="C734" s="95"/>
      <c r="D734" s="96"/>
      <c r="E734" s="97"/>
      <c r="F734" s="98"/>
      <c r="G734" s="98"/>
      <c r="H734" s="98"/>
      <c r="I734" s="98"/>
      <c r="J734" s="98"/>
      <c r="K734" s="96"/>
      <c r="L734" s="96"/>
      <c r="M734" s="96"/>
      <c r="N734" s="518"/>
      <c r="O734" s="369"/>
      <c r="P734" s="370"/>
      <c r="Q734" s="196"/>
      <c r="R734" s="197"/>
      <c r="S734" s="198"/>
      <c r="T734" s="199"/>
      <c r="U734" s="200"/>
      <c r="V734" s="201"/>
      <c r="W734" s="202"/>
      <c r="X734" s="202"/>
      <c r="Y734" s="109"/>
      <c r="Z734" s="280"/>
      <c r="AA734" s="106"/>
      <c r="AB734" s="281"/>
      <c r="AC734" s="282"/>
      <c r="AD734" s="273"/>
      <c r="AE734" s="110"/>
      <c r="AF734" s="99"/>
      <c r="AG734" s="110"/>
      <c r="AH734" s="427"/>
      <c r="AI734" s="112"/>
      <c r="AJ734" s="110"/>
      <c r="AK734" s="113"/>
      <c r="AL734" s="114"/>
      <c r="AM734" s="278"/>
      <c r="AN734" s="98"/>
      <c r="AO734" s="98"/>
      <c r="AP734" s="116"/>
      <c r="AQ734" s="117"/>
      <c r="AR734" s="116"/>
      <c r="AS734" s="98"/>
      <c r="AT734" s="98"/>
      <c r="AU734" s="98"/>
      <c r="AV734" s="98"/>
      <c r="AW734" s="98"/>
      <c r="AX734" s="98"/>
      <c r="AY734" s="98"/>
      <c r="AZ734" s="98"/>
      <c r="BA734" s="98"/>
      <c r="BB734" s="98"/>
      <c r="BC734" s="98"/>
      <c r="BD734" s="98"/>
      <c r="BE734" s="98"/>
      <c r="BF734" s="98"/>
      <c r="BG734" s="98"/>
      <c r="BH734" s="98"/>
      <c r="BI734" s="98"/>
      <c r="BJ734" s="98"/>
      <c r="BK734" s="98"/>
      <c r="BL734" s="98"/>
      <c r="BM734" s="98"/>
      <c r="BN734" s="98"/>
      <c r="BO734" s="98"/>
      <c r="BP734" s="98"/>
    </row>
    <row r="735">
      <c r="A735" s="485" t="b">
        <v>0</v>
      </c>
      <c r="B735" s="128"/>
      <c r="C735" s="129"/>
      <c r="D735" s="130"/>
      <c r="E735" s="131"/>
      <c r="F735" s="132"/>
      <c r="G735" s="132"/>
      <c r="H735" s="132"/>
      <c r="I735" s="132"/>
      <c r="J735" s="132"/>
      <c r="K735" s="130"/>
      <c r="L735" s="130"/>
      <c r="M735" s="130"/>
      <c r="N735" s="519"/>
      <c r="O735" s="369"/>
      <c r="P735" s="370"/>
      <c r="Q735" s="196"/>
      <c r="R735" s="197"/>
      <c r="S735" s="198"/>
      <c r="T735" s="199"/>
      <c r="U735" s="200"/>
      <c r="V735" s="201"/>
      <c r="W735" s="202"/>
      <c r="X735" s="202"/>
      <c r="Y735" s="143"/>
      <c r="Z735" s="367"/>
      <c r="AA735" s="140"/>
      <c r="AB735" s="420"/>
      <c r="AC735" s="421"/>
      <c r="AD735" s="206"/>
      <c r="AE735" s="144"/>
      <c r="AF735" s="133"/>
      <c r="AG735" s="144"/>
      <c r="AH735" s="430"/>
      <c r="AI735" s="146"/>
      <c r="AJ735" s="144"/>
      <c r="AK735" s="147"/>
      <c r="AL735" s="114"/>
      <c r="AM735" s="211"/>
      <c r="AN735" s="132"/>
      <c r="AO735" s="132"/>
      <c r="AP735" s="149"/>
      <c r="AQ735" s="150"/>
      <c r="AR735" s="149"/>
      <c r="AS735" s="132"/>
      <c r="AT735" s="132"/>
      <c r="AU735" s="132"/>
      <c r="AV735" s="132"/>
      <c r="AW735" s="132"/>
      <c r="AX735" s="132"/>
      <c r="AY735" s="132"/>
      <c r="AZ735" s="132"/>
      <c r="BA735" s="132"/>
      <c r="BB735" s="132"/>
      <c r="BC735" s="132"/>
      <c r="BD735" s="132"/>
      <c r="BE735" s="132"/>
      <c r="BF735" s="132"/>
      <c r="BG735" s="132"/>
      <c r="BH735" s="132"/>
      <c r="BI735" s="132"/>
      <c r="BJ735" s="132"/>
      <c r="BK735" s="132"/>
      <c r="BL735" s="132"/>
      <c r="BM735" s="132"/>
      <c r="BN735" s="132"/>
      <c r="BO735" s="132"/>
      <c r="BP735" s="132"/>
    </row>
    <row r="736">
      <c r="A736" s="484" t="b">
        <v>0</v>
      </c>
      <c r="B736" s="94"/>
      <c r="C736" s="95"/>
      <c r="D736" s="96"/>
      <c r="E736" s="97"/>
      <c r="F736" s="98"/>
      <c r="G736" s="98"/>
      <c r="H736" s="98"/>
      <c r="I736" s="98"/>
      <c r="J736" s="98"/>
      <c r="K736" s="96"/>
      <c r="L736" s="96"/>
      <c r="M736" s="96"/>
      <c r="N736" s="518"/>
      <c r="O736" s="369"/>
      <c r="P736" s="370"/>
      <c r="Q736" s="196"/>
      <c r="R736" s="197"/>
      <c r="S736" s="198"/>
      <c r="T736" s="199"/>
      <c r="U736" s="200"/>
      <c r="V736" s="201"/>
      <c r="W736" s="202"/>
      <c r="X736" s="202"/>
      <c r="Y736" s="109"/>
      <c r="Z736" s="280"/>
      <c r="AA736" s="106"/>
      <c r="AB736" s="281"/>
      <c r="AC736" s="282"/>
      <c r="AD736" s="273"/>
      <c r="AE736" s="110"/>
      <c r="AF736" s="99"/>
      <c r="AG736" s="110"/>
      <c r="AH736" s="427"/>
      <c r="AI736" s="112"/>
      <c r="AJ736" s="110"/>
      <c r="AK736" s="113"/>
      <c r="AL736" s="114"/>
      <c r="AM736" s="278"/>
      <c r="AN736" s="98"/>
      <c r="AO736" s="98"/>
      <c r="AP736" s="116"/>
      <c r="AQ736" s="117"/>
      <c r="AR736" s="116"/>
      <c r="AS736" s="98"/>
      <c r="AT736" s="98"/>
      <c r="AU736" s="98"/>
      <c r="AV736" s="98"/>
      <c r="AW736" s="98"/>
      <c r="AX736" s="98"/>
      <c r="AY736" s="98"/>
      <c r="AZ736" s="98"/>
      <c r="BA736" s="98"/>
      <c r="BB736" s="98"/>
      <c r="BC736" s="98"/>
      <c r="BD736" s="98"/>
      <c r="BE736" s="98"/>
      <c r="BF736" s="98"/>
      <c r="BG736" s="98"/>
      <c r="BH736" s="98"/>
      <c r="BI736" s="98"/>
      <c r="BJ736" s="98"/>
      <c r="BK736" s="98"/>
      <c r="BL736" s="98"/>
      <c r="BM736" s="98"/>
      <c r="BN736" s="98"/>
      <c r="BO736" s="98"/>
      <c r="BP736" s="98"/>
    </row>
    <row r="737">
      <c r="A737" s="485" t="b">
        <v>0</v>
      </c>
      <c r="B737" s="128"/>
      <c r="C737" s="129"/>
      <c r="D737" s="130"/>
      <c r="E737" s="131"/>
      <c r="F737" s="132"/>
      <c r="G737" s="132"/>
      <c r="H737" s="132"/>
      <c r="I737" s="132"/>
      <c r="J737" s="132"/>
      <c r="K737" s="130"/>
      <c r="L737" s="130"/>
      <c r="M737" s="130"/>
      <c r="N737" s="519"/>
      <c r="O737" s="369"/>
      <c r="P737" s="370"/>
      <c r="Q737" s="196"/>
      <c r="R737" s="197"/>
      <c r="S737" s="198"/>
      <c r="T737" s="199"/>
      <c r="U737" s="200"/>
      <c r="V737" s="201"/>
      <c r="W737" s="202"/>
      <c r="X737" s="202"/>
      <c r="Y737" s="143"/>
      <c r="Z737" s="367"/>
      <c r="AA737" s="140"/>
      <c r="AB737" s="420"/>
      <c r="AC737" s="421"/>
      <c r="AD737" s="206"/>
      <c r="AE737" s="144"/>
      <c r="AF737" s="133"/>
      <c r="AG737" s="144"/>
      <c r="AH737" s="430"/>
      <c r="AI737" s="146"/>
      <c r="AJ737" s="144"/>
      <c r="AK737" s="147"/>
      <c r="AL737" s="114"/>
      <c r="AM737" s="211"/>
      <c r="AN737" s="132"/>
      <c r="AO737" s="132"/>
      <c r="AP737" s="149"/>
      <c r="AQ737" s="150"/>
      <c r="AR737" s="149"/>
      <c r="AS737" s="132"/>
      <c r="AT737" s="132"/>
      <c r="AU737" s="132"/>
      <c r="AV737" s="132"/>
      <c r="AW737" s="132"/>
      <c r="AX737" s="132"/>
      <c r="AY737" s="132"/>
      <c r="AZ737" s="132"/>
      <c r="BA737" s="132"/>
      <c r="BB737" s="132"/>
      <c r="BC737" s="132"/>
      <c r="BD737" s="132"/>
      <c r="BE737" s="132"/>
      <c r="BF737" s="132"/>
      <c r="BG737" s="132"/>
      <c r="BH737" s="132"/>
      <c r="BI737" s="132"/>
      <c r="BJ737" s="132"/>
      <c r="BK737" s="132"/>
      <c r="BL737" s="132"/>
      <c r="BM737" s="132"/>
      <c r="BN737" s="132"/>
      <c r="BO737" s="132"/>
      <c r="BP737" s="132"/>
    </row>
    <row r="738">
      <c r="A738" s="484" t="b">
        <v>0</v>
      </c>
      <c r="B738" s="94"/>
      <c r="C738" s="95"/>
      <c r="D738" s="96"/>
      <c r="E738" s="97"/>
      <c r="F738" s="98"/>
      <c r="G738" s="98"/>
      <c r="H738" s="98"/>
      <c r="I738" s="98"/>
      <c r="J738" s="98"/>
      <c r="K738" s="96"/>
      <c r="L738" s="96"/>
      <c r="M738" s="96"/>
      <c r="N738" s="518"/>
      <c r="O738" s="369"/>
      <c r="P738" s="370"/>
      <c r="Q738" s="196"/>
      <c r="R738" s="197"/>
      <c r="S738" s="198"/>
      <c r="T738" s="199"/>
      <c r="U738" s="200"/>
      <c r="V738" s="201"/>
      <c r="W738" s="202"/>
      <c r="X738" s="202"/>
      <c r="Y738" s="109"/>
      <c r="Z738" s="280"/>
      <c r="AA738" s="106"/>
      <c r="AB738" s="281"/>
      <c r="AC738" s="282"/>
      <c r="AD738" s="273"/>
      <c r="AE738" s="110"/>
      <c r="AF738" s="99"/>
      <c r="AG738" s="110"/>
      <c r="AH738" s="427"/>
      <c r="AI738" s="112"/>
      <c r="AJ738" s="110"/>
      <c r="AK738" s="113"/>
      <c r="AL738" s="114"/>
      <c r="AM738" s="278"/>
      <c r="AN738" s="98"/>
      <c r="AO738" s="98"/>
      <c r="AP738" s="116"/>
      <c r="AQ738" s="117"/>
      <c r="AR738" s="116"/>
      <c r="AS738" s="98"/>
      <c r="AT738" s="98"/>
      <c r="AU738" s="98"/>
      <c r="AV738" s="98"/>
      <c r="AW738" s="98"/>
      <c r="AX738" s="98"/>
      <c r="AY738" s="98"/>
      <c r="AZ738" s="98"/>
      <c r="BA738" s="98"/>
      <c r="BB738" s="98"/>
      <c r="BC738" s="98"/>
      <c r="BD738" s="98"/>
      <c r="BE738" s="98"/>
      <c r="BF738" s="98"/>
      <c r="BG738" s="98"/>
      <c r="BH738" s="98"/>
      <c r="BI738" s="98"/>
      <c r="BJ738" s="98"/>
      <c r="BK738" s="98"/>
      <c r="BL738" s="98"/>
      <c r="BM738" s="98"/>
      <c r="BN738" s="98"/>
      <c r="BO738" s="98"/>
      <c r="BP738" s="98"/>
    </row>
    <row r="739">
      <c r="A739" s="485" t="b">
        <v>0</v>
      </c>
      <c r="B739" s="128"/>
      <c r="C739" s="129"/>
      <c r="D739" s="130"/>
      <c r="E739" s="131"/>
      <c r="F739" s="132"/>
      <c r="G739" s="132"/>
      <c r="H739" s="132"/>
      <c r="I739" s="132"/>
      <c r="J739" s="132"/>
      <c r="K739" s="130"/>
      <c r="L739" s="130"/>
      <c r="M739" s="130"/>
      <c r="N739" s="519"/>
      <c r="O739" s="369"/>
      <c r="P739" s="370"/>
      <c r="Q739" s="196"/>
      <c r="R739" s="197"/>
      <c r="S739" s="198"/>
      <c r="T739" s="199"/>
      <c r="U739" s="200"/>
      <c r="V739" s="201"/>
      <c r="W739" s="202"/>
      <c r="X739" s="202"/>
      <c r="Y739" s="143"/>
      <c r="Z739" s="367"/>
      <c r="AA739" s="140"/>
      <c r="AB739" s="420"/>
      <c r="AC739" s="421"/>
      <c r="AD739" s="206"/>
      <c r="AE739" s="144"/>
      <c r="AF739" s="133"/>
      <c r="AG739" s="144"/>
      <c r="AH739" s="430"/>
      <c r="AI739" s="146"/>
      <c r="AJ739" s="144"/>
      <c r="AK739" s="147"/>
      <c r="AL739" s="114"/>
      <c r="AM739" s="211"/>
      <c r="AN739" s="132"/>
      <c r="AO739" s="132"/>
      <c r="AP739" s="149"/>
      <c r="AQ739" s="150"/>
      <c r="AR739" s="149"/>
      <c r="AS739" s="132"/>
      <c r="AT739" s="132"/>
      <c r="AU739" s="132"/>
      <c r="AV739" s="132"/>
      <c r="AW739" s="132"/>
      <c r="AX739" s="132"/>
      <c r="AY739" s="132"/>
      <c r="AZ739" s="132"/>
      <c r="BA739" s="132"/>
      <c r="BB739" s="132"/>
      <c r="BC739" s="132"/>
      <c r="BD739" s="132"/>
      <c r="BE739" s="132"/>
      <c r="BF739" s="132"/>
      <c r="BG739" s="132"/>
      <c r="BH739" s="132"/>
      <c r="BI739" s="132"/>
      <c r="BJ739" s="132"/>
      <c r="BK739" s="132"/>
      <c r="BL739" s="132"/>
      <c r="BM739" s="132"/>
      <c r="BN739" s="132"/>
      <c r="BO739" s="132"/>
      <c r="BP739" s="132"/>
    </row>
    <row r="740">
      <c r="A740" s="484" t="b">
        <v>0</v>
      </c>
      <c r="B740" s="94"/>
      <c r="C740" s="95"/>
      <c r="D740" s="96"/>
      <c r="E740" s="97"/>
      <c r="F740" s="98"/>
      <c r="G740" s="98"/>
      <c r="H740" s="98"/>
      <c r="I740" s="98"/>
      <c r="J740" s="98"/>
      <c r="K740" s="96"/>
      <c r="L740" s="96"/>
      <c r="M740" s="96"/>
      <c r="N740" s="518"/>
      <c r="O740" s="369"/>
      <c r="P740" s="370"/>
      <c r="Q740" s="196"/>
      <c r="R740" s="197"/>
      <c r="S740" s="198"/>
      <c r="T740" s="199"/>
      <c r="U740" s="200"/>
      <c r="V740" s="201"/>
      <c r="W740" s="202"/>
      <c r="X740" s="202"/>
      <c r="Y740" s="109"/>
      <c r="Z740" s="280"/>
      <c r="AA740" s="106"/>
      <c r="AB740" s="281"/>
      <c r="AC740" s="282"/>
      <c r="AD740" s="273"/>
      <c r="AE740" s="110"/>
      <c r="AF740" s="99"/>
      <c r="AG740" s="110"/>
      <c r="AH740" s="427"/>
      <c r="AI740" s="112"/>
      <c r="AJ740" s="110"/>
      <c r="AK740" s="113"/>
      <c r="AL740" s="114"/>
      <c r="AM740" s="278"/>
      <c r="AN740" s="98"/>
      <c r="AO740" s="98"/>
      <c r="AP740" s="116"/>
      <c r="AQ740" s="117"/>
      <c r="AR740" s="116"/>
      <c r="AS740" s="98"/>
      <c r="AT740" s="98"/>
      <c r="AU740" s="98"/>
      <c r="AV740" s="98"/>
      <c r="AW740" s="98"/>
      <c r="AX740" s="98"/>
      <c r="AY740" s="98"/>
      <c r="AZ740" s="98"/>
      <c r="BA740" s="98"/>
      <c r="BB740" s="98"/>
      <c r="BC740" s="98"/>
      <c r="BD740" s="98"/>
      <c r="BE740" s="98"/>
      <c r="BF740" s="98"/>
      <c r="BG740" s="98"/>
      <c r="BH740" s="98"/>
      <c r="BI740" s="98"/>
      <c r="BJ740" s="98"/>
      <c r="BK740" s="98"/>
      <c r="BL740" s="98"/>
      <c r="BM740" s="98"/>
      <c r="BN740" s="98"/>
      <c r="BO740" s="98"/>
      <c r="BP740" s="98"/>
    </row>
    <row r="741">
      <c r="A741" s="485" t="b">
        <v>0</v>
      </c>
      <c r="B741" s="128"/>
      <c r="C741" s="129"/>
      <c r="D741" s="130"/>
      <c r="E741" s="131"/>
      <c r="F741" s="132"/>
      <c r="G741" s="132"/>
      <c r="H741" s="132"/>
      <c r="I741" s="132"/>
      <c r="J741" s="132"/>
      <c r="K741" s="130"/>
      <c r="L741" s="130"/>
      <c r="M741" s="130"/>
      <c r="N741" s="519"/>
      <c r="O741" s="369"/>
      <c r="P741" s="370"/>
      <c r="Q741" s="196"/>
      <c r="R741" s="197"/>
      <c r="S741" s="198"/>
      <c r="T741" s="199"/>
      <c r="U741" s="200"/>
      <c r="V741" s="201"/>
      <c r="W741" s="202"/>
      <c r="X741" s="202"/>
      <c r="Y741" s="143"/>
      <c r="Z741" s="367"/>
      <c r="AA741" s="140"/>
      <c r="AB741" s="420"/>
      <c r="AC741" s="421"/>
      <c r="AD741" s="206"/>
      <c r="AE741" s="144"/>
      <c r="AF741" s="133"/>
      <c r="AG741" s="144"/>
      <c r="AH741" s="430"/>
      <c r="AI741" s="146"/>
      <c r="AJ741" s="144"/>
      <c r="AK741" s="147"/>
      <c r="AL741" s="114"/>
      <c r="AM741" s="211"/>
      <c r="AN741" s="132"/>
      <c r="AO741" s="132"/>
      <c r="AP741" s="149"/>
      <c r="AQ741" s="150"/>
      <c r="AR741" s="149"/>
      <c r="AS741" s="132"/>
      <c r="AT741" s="132"/>
      <c r="AU741" s="132"/>
      <c r="AV741" s="132"/>
      <c r="AW741" s="132"/>
      <c r="AX741" s="132"/>
      <c r="AY741" s="132"/>
      <c r="AZ741" s="132"/>
      <c r="BA741" s="132"/>
      <c r="BB741" s="132"/>
      <c r="BC741" s="132"/>
      <c r="BD741" s="132"/>
      <c r="BE741" s="132"/>
      <c r="BF741" s="132"/>
      <c r="BG741" s="132"/>
      <c r="BH741" s="132"/>
      <c r="BI741" s="132"/>
      <c r="BJ741" s="132"/>
      <c r="BK741" s="132"/>
      <c r="BL741" s="132"/>
      <c r="BM741" s="132"/>
      <c r="BN741" s="132"/>
      <c r="BO741" s="132"/>
      <c r="BP741" s="132"/>
    </row>
    <row r="742">
      <c r="A742" s="484" t="b">
        <v>0</v>
      </c>
      <c r="B742" s="94"/>
      <c r="C742" s="95"/>
      <c r="D742" s="96"/>
      <c r="E742" s="97"/>
      <c r="F742" s="98"/>
      <c r="G742" s="98"/>
      <c r="H742" s="98"/>
      <c r="I742" s="98"/>
      <c r="J742" s="98"/>
      <c r="K742" s="96"/>
      <c r="L742" s="96"/>
      <c r="M742" s="96"/>
      <c r="N742" s="518"/>
      <c r="O742" s="369"/>
      <c r="P742" s="370"/>
      <c r="Q742" s="196"/>
      <c r="R742" s="197"/>
      <c r="S742" s="198"/>
      <c r="T742" s="199"/>
      <c r="U742" s="200"/>
      <c r="V742" s="201"/>
      <c r="W742" s="202"/>
      <c r="X742" s="202"/>
      <c r="Y742" s="109"/>
      <c r="Z742" s="280"/>
      <c r="AA742" s="106"/>
      <c r="AB742" s="281"/>
      <c r="AC742" s="282"/>
      <c r="AD742" s="273"/>
      <c r="AE742" s="110"/>
      <c r="AF742" s="99"/>
      <c r="AG742" s="110"/>
      <c r="AH742" s="427"/>
      <c r="AI742" s="112"/>
      <c r="AJ742" s="110"/>
      <c r="AK742" s="113"/>
      <c r="AL742" s="114"/>
      <c r="AM742" s="278"/>
      <c r="AN742" s="98"/>
      <c r="AO742" s="98"/>
      <c r="AP742" s="116"/>
      <c r="AQ742" s="117"/>
      <c r="AR742" s="116"/>
      <c r="AS742" s="98"/>
      <c r="AT742" s="98"/>
      <c r="AU742" s="98"/>
      <c r="AV742" s="98"/>
      <c r="AW742" s="98"/>
      <c r="AX742" s="98"/>
      <c r="AY742" s="98"/>
      <c r="AZ742" s="98"/>
      <c r="BA742" s="98"/>
      <c r="BB742" s="98"/>
      <c r="BC742" s="98"/>
      <c r="BD742" s="98"/>
      <c r="BE742" s="98"/>
      <c r="BF742" s="98"/>
      <c r="BG742" s="98"/>
      <c r="BH742" s="98"/>
      <c r="BI742" s="98"/>
      <c r="BJ742" s="98"/>
      <c r="BK742" s="98"/>
      <c r="BL742" s="98"/>
      <c r="BM742" s="98"/>
      <c r="BN742" s="98"/>
      <c r="BO742" s="98"/>
      <c r="BP742" s="98"/>
    </row>
    <row r="743">
      <c r="A743" s="485" t="b">
        <v>0</v>
      </c>
      <c r="B743" s="128"/>
      <c r="C743" s="129"/>
      <c r="D743" s="130"/>
      <c r="E743" s="131"/>
      <c r="F743" s="132"/>
      <c r="G743" s="132"/>
      <c r="H743" s="132"/>
      <c r="I743" s="132"/>
      <c r="J743" s="132"/>
      <c r="K743" s="130"/>
      <c r="L743" s="130"/>
      <c r="M743" s="130"/>
      <c r="N743" s="519"/>
      <c r="O743" s="369"/>
      <c r="P743" s="370"/>
      <c r="Q743" s="196"/>
      <c r="R743" s="197"/>
      <c r="S743" s="198"/>
      <c r="T743" s="199"/>
      <c r="U743" s="200"/>
      <c r="V743" s="201"/>
      <c r="W743" s="202"/>
      <c r="X743" s="202"/>
      <c r="Y743" s="143"/>
      <c r="Z743" s="367"/>
      <c r="AA743" s="140"/>
      <c r="AB743" s="420"/>
      <c r="AC743" s="421"/>
      <c r="AD743" s="206"/>
      <c r="AE743" s="144"/>
      <c r="AF743" s="133"/>
      <c r="AG743" s="144"/>
      <c r="AH743" s="430"/>
      <c r="AI743" s="146"/>
      <c r="AJ743" s="144"/>
      <c r="AK743" s="147"/>
      <c r="AL743" s="114"/>
      <c r="AM743" s="211"/>
      <c r="AN743" s="132"/>
      <c r="AO743" s="132"/>
      <c r="AP743" s="149"/>
      <c r="AQ743" s="150"/>
      <c r="AR743" s="149"/>
      <c r="AS743" s="132"/>
      <c r="AT743" s="132"/>
      <c r="AU743" s="132"/>
      <c r="AV743" s="132"/>
      <c r="AW743" s="132"/>
      <c r="AX743" s="132"/>
      <c r="AY743" s="132"/>
      <c r="AZ743" s="132"/>
      <c r="BA743" s="132"/>
      <c r="BB743" s="132"/>
      <c r="BC743" s="132"/>
      <c r="BD743" s="132"/>
      <c r="BE743" s="132"/>
      <c r="BF743" s="132"/>
      <c r="BG743" s="132"/>
      <c r="BH743" s="132"/>
      <c r="BI743" s="132"/>
      <c r="BJ743" s="132"/>
      <c r="BK743" s="132"/>
      <c r="BL743" s="132"/>
      <c r="BM743" s="132"/>
      <c r="BN743" s="132"/>
      <c r="BO743" s="132"/>
      <c r="BP743" s="132"/>
    </row>
    <row r="744">
      <c r="A744" s="484" t="b">
        <v>0</v>
      </c>
      <c r="B744" s="94"/>
      <c r="C744" s="95"/>
      <c r="D744" s="96"/>
      <c r="E744" s="97"/>
      <c r="F744" s="98"/>
      <c r="G744" s="98"/>
      <c r="H744" s="98"/>
      <c r="I744" s="98"/>
      <c r="J744" s="98"/>
      <c r="K744" s="96"/>
      <c r="L744" s="96"/>
      <c r="M744" s="96"/>
      <c r="N744" s="518"/>
      <c r="O744" s="369"/>
      <c r="P744" s="370"/>
      <c r="Q744" s="196"/>
      <c r="R744" s="197"/>
      <c r="S744" s="198"/>
      <c r="T744" s="199"/>
      <c r="U744" s="200"/>
      <c r="V744" s="201"/>
      <c r="W744" s="202"/>
      <c r="X744" s="202"/>
      <c r="Y744" s="109"/>
      <c r="Z744" s="280"/>
      <c r="AA744" s="106"/>
      <c r="AB744" s="281"/>
      <c r="AC744" s="282"/>
      <c r="AD744" s="273"/>
      <c r="AE744" s="110"/>
      <c r="AF744" s="99"/>
      <c r="AG744" s="110"/>
      <c r="AH744" s="427"/>
      <c r="AI744" s="112"/>
      <c r="AJ744" s="110"/>
      <c r="AK744" s="113"/>
      <c r="AL744" s="114"/>
      <c r="AM744" s="278"/>
      <c r="AN744" s="98"/>
      <c r="AO744" s="98"/>
      <c r="AP744" s="116"/>
      <c r="AQ744" s="117"/>
      <c r="AR744" s="116"/>
      <c r="AS744" s="98"/>
      <c r="AT744" s="98"/>
      <c r="AU744" s="98"/>
      <c r="AV744" s="98"/>
      <c r="AW744" s="98"/>
      <c r="AX744" s="98"/>
      <c r="AY744" s="98"/>
      <c r="AZ744" s="98"/>
      <c r="BA744" s="98"/>
      <c r="BB744" s="98"/>
      <c r="BC744" s="98"/>
      <c r="BD744" s="98"/>
      <c r="BE744" s="98"/>
      <c r="BF744" s="98"/>
      <c r="BG744" s="98"/>
      <c r="BH744" s="98"/>
      <c r="BI744" s="98"/>
      <c r="BJ744" s="98"/>
      <c r="BK744" s="98"/>
      <c r="BL744" s="98"/>
      <c r="BM744" s="98"/>
      <c r="BN744" s="98"/>
      <c r="BO744" s="98"/>
      <c r="BP744" s="98"/>
    </row>
    <row r="745">
      <c r="A745" s="485" t="b">
        <v>0</v>
      </c>
      <c r="B745" s="128"/>
      <c r="C745" s="129"/>
      <c r="D745" s="130"/>
      <c r="E745" s="131"/>
      <c r="F745" s="132"/>
      <c r="G745" s="132"/>
      <c r="H745" s="132"/>
      <c r="I745" s="132"/>
      <c r="J745" s="132"/>
      <c r="K745" s="130"/>
      <c r="L745" s="130"/>
      <c r="M745" s="130"/>
      <c r="N745" s="519"/>
      <c r="O745" s="369"/>
      <c r="P745" s="370"/>
      <c r="Q745" s="196"/>
      <c r="R745" s="197"/>
      <c r="S745" s="198"/>
      <c r="T745" s="199"/>
      <c r="U745" s="200"/>
      <c r="V745" s="201"/>
      <c r="W745" s="202"/>
      <c r="X745" s="202"/>
      <c r="Y745" s="143"/>
      <c r="Z745" s="367"/>
      <c r="AA745" s="140"/>
      <c r="AB745" s="420"/>
      <c r="AC745" s="421"/>
      <c r="AD745" s="206"/>
      <c r="AE745" s="144"/>
      <c r="AF745" s="133"/>
      <c r="AG745" s="144"/>
      <c r="AH745" s="430"/>
      <c r="AI745" s="146"/>
      <c r="AJ745" s="144"/>
      <c r="AK745" s="147"/>
      <c r="AL745" s="114"/>
      <c r="AM745" s="211"/>
      <c r="AN745" s="132"/>
      <c r="AO745" s="132"/>
      <c r="AP745" s="149"/>
      <c r="AQ745" s="150"/>
      <c r="AR745" s="149"/>
      <c r="AS745" s="132"/>
      <c r="AT745" s="132"/>
      <c r="AU745" s="132"/>
      <c r="AV745" s="132"/>
      <c r="AW745" s="132"/>
      <c r="AX745" s="132"/>
      <c r="AY745" s="132"/>
      <c r="AZ745" s="132"/>
      <c r="BA745" s="132"/>
      <c r="BB745" s="132"/>
      <c r="BC745" s="132"/>
      <c r="BD745" s="132"/>
      <c r="BE745" s="132"/>
      <c r="BF745" s="132"/>
      <c r="BG745" s="132"/>
      <c r="BH745" s="132"/>
      <c r="BI745" s="132"/>
      <c r="BJ745" s="132"/>
      <c r="BK745" s="132"/>
      <c r="BL745" s="132"/>
      <c r="BM745" s="132"/>
      <c r="BN745" s="132"/>
      <c r="BO745" s="132"/>
      <c r="BP745" s="132"/>
    </row>
    <row r="746">
      <c r="A746" s="484" t="b">
        <v>0</v>
      </c>
      <c r="B746" s="94"/>
      <c r="C746" s="95"/>
      <c r="D746" s="96"/>
      <c r="E746" s="97"/>
      <c r="F746" s="98"/>
      <c r="G746" s="98"/>
      <c r="H746" s="98"/>
      <c r="I746" s="98"/>
      <c r="J746" s="98"/>
      <c r="K746" s="96"/>
      <c r="L746" s="96"/>
      <c r="M746" s="96"/>
      <c r="N746" s="518"/>
      <c r="O746" s="369"/>
      <c r="P746" s="370"/>
      <c r="Q746" s="196"/>
      <c r="R746" s="197"/>
      <c r="S746" s="198"/>
      <c r="T746" s="199"/>
      <c r="U746" s="200"/>
      <c r="V746" s="201"/>
      <c r="W746" s="202"/>
      <c r="X746" s="202"/>
      <c r="Y746" s="109"/>
      <c r="Z746" s="280"/>
      <c r="AA746" s="106"/>
      <c r="AB746" s="281"/>
      <c r="AC746" s="282"/>
      <c r="AD746" s="273"/>
      <c r="AE746" s="110"/>
      <c r="AF746" s="99"/>
      <c r="AG746" s="110"/>
      <c r="AH746" s="427"/>
      <c r="AI746" s="112"/>
      <c r="AJ746" s="110"/>
      <c r="AK746" s="113"/>
      <c r="AL746" s="114"/>
      <c r="AM746" s="278"/>
      <c r="AN746" s="98"/>
      <c r="AO746" s="98"/>
      <c r="AP746" s="116"/>
      <c r="AQ746" s="117"/>
      <c r="AR746" s="116"/>
      <c r="AS746" s="98"/>
      <c r="AT746" s="98"/>
      <c r="AU746" s="98"/>
      <c r="AV746" s="98"/>
      <c r="AW746" s="98"/>
      <c r="AX746" s="98"/>
      <c r="AY746" s="98"/>
      <c r="AZ746" s="98"/>
      <c r="BA746" s="98"/>
      <c r="BB746" s="98"/>
      <c r="BC746" s="98"/>
      <c r="BD746" s="98"/>
      <c r="BE746" s="98"/>
      <c r="BF746" s="98"/>
      <c r="BG746" s="98"/>
      <c r="BH746" s="98"/>
      <c r="BI746" s="98"/>
      <c r="BJ746" s="98"/>
      <c r="BK746" s="98"/>
      <c r="BL746" s="98"/>
      <c r="BM746" s="98"/>
      <c r="BN746" s="98"/>
      <c r="BO746" s="98"/>
      <c r="BP746" s="98"/>
    </row>
    <row r="747">
      <c r="A747" s="485" t="b">
        <v>0</v>
      </c>
      <c r="B747" s="128"/>
      <c r="C747" s="129"/>
      <c r="D747" s="130"/>
      <c r="E747" s="131"/>
      <c r="F747" s="132"/>
      <c r="G747" s="132"/>
      <c r="H747" s="132"/>
      <c r="I747" s="132"/>
      <c r="J747" s="132"/>
      <c r="K747" s="130"/>
      <c r="L747" s="130"/>
      <c r="M747" s="130"/>
      <c r="N747" s="519"/>
      <c r="O747" s="369"/>
      <c r="P747" s="370"/>
      <c r="Q747" s="196"/>
      <c r="R747" s="197"/>
      <c r="S747" s="198"/>
      <c r="T747" s="199"/>
      <c r="U747" s="200"/>
      <c r="V747" s="201"/>
      <c r="W747" s="202"/>
      <c r="X747" s="202"/>
      <c r="Y747" s="143"/>
      <c r="Z747" s="367"/>
      <c r="AA747" s="140"/>
      <c r="AB747" s="420"/>
      <c r="AC747" s="421"/>
      <c r="AD747" s="206"/>
      <c r="AE747" s="144"/>
      <c r="AF747" s="133"/>
      <c r="AG747" s="144"/>
      <c r="AH747" s="430"/>
      <c r="AI747" s="146"/>
      <c r="AJ747" s="144"/>
      <c r="AK747" s="147"/>
      <c r="AL747" s="114"/>
      <c r="AM747" s="211"/>
      <c r="AN747" s="132"/>
      <c r="AO747" s="132"/>
      <c r="AP747" s="149"/>
      <c r="AQ747" s="150"/>
      <c r="AR747" s="149"/>
      <c r="AS747" s="132"/>
      <c r="AT747" s="132"/>
      <c r="AU747" s="132"/>
      <c r="AV747" s="132"/>
      <c r="AW747" s="132"/>
      <c r="AX747" s="132"/>
      <c r="AY747" s="132"/>
      <c r="AZ747" s="132"/>
      <c r="BA747" s="132"/>
      <c r="BB747" s="132"/>
      <c r="BC747" s="132"/>
      <c r="BD747" s="132"/>
      <c r="BE747" s="132"/>
      <c r="BF747" s="132"/>
      <c r="BG747" s="132"/>
      <c r="BH747" s="132"/>
      <c r="BI747" s="132"/>
      <c r="BJ747" s="132"/>
      <c r="BK747" s="132"/>
      <c r="BL747" s="132"/>
      <c r="BM747" s="132"/>
      <c r="BN747" s="132"/>
      <c r="BO747" s="132"/>
      <c r="BP747" s="132"/>
    </row>
    <row r="748">
      <c r="A748" s="484" t="b">
        <v>0</v>
      </c>
      <c r="B748" s="94"/>
      <c r="C748" s="95"/>
      <c r="D748" s="96"/>
      <c r="E748" s="97"/>
      <c r="F748" s="98"/>
      <c r="G748" s="98"/>
      <c r="H748" s="98"/>
      <c r="I748" s="98"/>
      <c r="J748" s="98"/>
      <c r="K748" s="96"/>
      <c r="L748" s="96"/>
      <c r="M748" s="96"/>
      <c r="N748" s="518"/>
      <c r="O748" s="369"/>
      <c r="P748" s="370"/>
      <c r="Q748" s="196"/>
      <c r="R748" s="197"/>
      <c r="S748" s="198"/>
      <c r="T748" s="199"/>
      <c r="U748" s="200"/>
      <c r="V748" s="201"/>
      <c r="W748" s="202"/>
      <c r="X748" s="202"/>
      <c r="Y748" s="109"/>
      <c r="Z748" s="280"/>
      <c r="AA748" s="106"/>
      <c r="AB748" s="281"/>
      <c r="AC748" s="282"/>
      <c r="AD748" s="273"/>
      <c r="AE748" s="110"/>
      <c r="AF748" s="99"/>
      <c r="AG748" s="110"/>
      <c r="AH748" s="427"/>
      <c r="AI748" s="112"/>
      <c r="AJ748" s="110"/>
      <c r="AK748" s="113"/>
      <c r="AL748" s="114"/>
      <c r="AM748" s="278"/>
      <c r="AN748" s="98"/>
      <c r="AO748" s="98"/>
      <c r="AP748" s="116"/>
      <c r="AQ748" s="117"/>
      <c r="AR748" s="116"/>
      <c r="AS748" s="98"/>
      <c r="AT748" s="98"/>
      <c r="AU748" s="98"/>
      <c r="AV748" s="98"/>
      <c r="AW748" s="98"/>
      <c r="AX748" s="98"/>
      <c r="AY748" s="98"/>
      <c r="AZ748" s="98"/>
      <c r="BA748" s="98"/>
      <c r="BB748" s="98"/>
      <c r="BC748" s="98"/>
      <c r="BD748" s="98"/>
      <c r="BE748" s="98"/>
      <c r="BF748" s="98"/>
      <c r="BG748" s="98"/>
      <c r="BH748" s="98"/>
      <c r="BI748" s="98"/>
      <c r="BJ748" s="98"/>
      <c r="BK748" s="98"/>
      <c r="BL748" s="98"/>
      <c r="BM748" s="98"/>
      <c r="BN748" s="98"/>
      <c r="BO748" s="98"/>
      <c r="BP748" s="98"/>
    </row>
    <row r="749">
      <c r="A749" s="485" t="b">
        <v>0</v>
      </c>
      <c r="B749" s="128"/>
      <c r="C749" s="129"/>
      <c r="D749" s="130"/>
      <c r="E749" s="131"/>
      <c r="F749" s="132"/>
      <c r="G749" s="132"/>
      <c r="H749" s="132"/>
      <c r="I749" s="132"/>
      <c r="J749" s="132"/>
      <c r="K749" s="130"/>
      <c r="L749" s="130"/>
      <c r="M749" s="130"/>
      <c r="N749" s="519"/>
      <c r="O749" s="369"/>
      <c r="P749" s="370"/>
      <c r="Q749" s="196"/>
      <c r="R749" s="197"/>
      <c r="S749" s="198"/>
      <c r="T749" s="199"/>
      <c r="U749" s="200"/>
      <c r="V749" s="201"/>
      <c r="W749" s="202"/>
      <c r="X749" s="202"/>
      <c r="Y749" s="143"/>
      <c r="Z749" s="367"/>
      <c r="AA749" s="140"/>
      <c r="AB749" s="420"/>
      <c r="AC749" s="421"/>
      <c r="AD749" s="206"/>
      <c r="AE749" s="144"/>
      <c r="AF749" s="133"/>
      <c r="AG749" s="144"/>
      <c r="AH749" s="430"/>
      <c r="AI749" s="146"/>
      <c r="AJ749" s="144"/>
      <c r="AK749" s="147"/>
      <c r="AL749" s="114"/>
      <c r="AM749" s="211"/>
      <c r="AN749" s="132"/>
      <c r="AO749" s="132"/>
      <c r="AP749" s="149"/>
      <c r="AQ749" s="150"/>
      <c r="AR749" s="149"/>
      <c r="AS749" s="132"/>
      <c r="AT749" s="132"/>
      <c r="AU749" s="132"/>
      <c r="AV749" s="132"/>
      <c r="AW749" s="132"/>
      <c r="AX749" s="132"/>
      <c r="AY749" s="132"/>
      <c r="AZ749" s="132"/>
      <c r="BA749" s="132"/>
      <c r="BB749" s="132"/>
      <c r="BC749" s="132"/>
      <c r="BD749" s="132"/>
      <c r="BE749" s="132"/>
      <c r="BF749" s="132"/>
      <c r="BG749" s="132"/>
      <c r="BH749" s="132"/>
      <c r="BI749" s="132"/>
      <c r="BJ749" s="132"/>
      <c r="BK749" s="132"/>
      <c r="BL749" s="132"/>
      <c r="BM749" s="132"/>
      <c r="BN749" s="132"/>
      <c r="BO749" s="132"/>
      <c r="BP749" s="132"/>
    </row>
    <row r="750">
      <c r="A750" s="484" t="b">
        <v>0</v>
      </c>
      <c r="B750" s="94"/>
      <c r="C750" s="95"/>
      <c r="D750" s="96"/>
      <c r="E750" s="97"/>
      <c r="F750" s="98"/>
      <c r="G750" s="98"/>
      <c r="H750" s="98"/>
      <c r="I750" s="98"/>
      <c r="J750" s="98"/>
      <c r="K750" s="96"/>
      <c r="L750" s="96"/>
      <c r="M750" s="96"/>
      <c r="N750" s="518"/>
      <c r="O750" s="369"/>
      <c r="P750" s="370"/>
      <c r="Q750" s="196"/>
      <c r="R750" s="197"/>
      <c r="S750" s="198"/>
      <c r="T750" s="199"/>
      <c r="U750" s="200"/>
      <c r="V750" s="201"/>
      <c r="W750" s="202"/>
      <c r="X750" s="202"/>
      <c r="Y750" s="109"/>
      <c r="Z750" s="280"/>
      <c r="AA750" s="106"/>
      <c r="AB750" s="281"/>
      <c r="AC750" s="282"/>
      <c r="AD750" s="273"/>
      <c r="AE750" s="110"/>
      <c r="AF750" s="99"/>
      <c r="AG750" s="110"/>
      <c r="AH750" s="427"/>
      <c r="AI750" s="112"/>
      <c r="AJ750" s="110"/>
      <c r="AK750" s="113"/>
      <c r="AL750" s="114"/>
      <c r="AM750" s="278"/>
      <c r="AN750" s="98"/>
      <c r="AO750" s="98"/>
      <c r="AP750" s="116"/>
      <c r="AQ750" s="117"/>
      <c r="AR750" s="116"/>
      <c r="AS750" s="98"/>
      <c r="AT750" s="98"/>
      <c r="AU750" s="98"/>
      <c r="AV750" s="98"/>
      <c r="AW750" s="98"/>
      <c r="AX750" s="98"/>
      <c r="AY750" s="98"/>
      <c r="AZ750" s="98"/>
      <c r="BA750" s="98"/>
      <c r="BB750" s="98"/>
      <c r="BC750" s="98"/>
      <c r="BD750" s="98"/>
      <c r="BE750" s="98"/>
      <c r="BF750" s="98"/>
      <c r="BG750" s="98"/>
      <c r="BH750" s="98"/>
      <c r="BI750" s="98"/>
      <c r="BJ750" s="98"/>
      <c r="BK750" s="98"/>
      <c r="BL750" s="98"/>
      <c r="BM750" s="98"/>
      <c r="BN750" s="98"/>
      <c r="BO750" s="98"/>
      <c r="BP750" s="98"/>
    </row>
    <row r="751">
      <c r="A751" s="485" t="b">
        <v>0</v>
      </c>
      <c r="B751" s="128"/>
      <c r="C751" s="129"/>
      <c r="D751" s="130"/>
      <c r="E751" s="131"/>
      <c r="F751" s="132"/>
      <c r="G751" s="132"/>
      <c r="H751" s="132"/>
      <c r="I751" s="132"/>
      <c r="J751" s="132"/>
      <c r="K751" s="130"/>
      <c r="L751" s="130"/>
      <c r="M751" s="130"/>
      <c r="N751" s="519"/>
      <c r="O751" s="369"/>
      <c r="P751" s="370"/>
      <c r="Q751" s="196"/>
      <c r="R751" s="197"/>
      <c r="S751" s="198"/>
      <c r="T751" s="199"/>
      <c r="U751" s="200"/>
      <c r="V751" s="201"/>
      <c r="W751" s="202"/>
      <c r="X751" s="202"/>
      <c r="Y751" s="143"/>
      <c r="Z751" s="367"/>
      <c r="AA751" s="140"/>
      <c r="AB751" s="420"/>
      <c r="AC751" s="421"/>
      <c r="AD751" s="206"/>
      <c r="AE751" s="144"/>
      <c r="AF751" s="133"/>
      <c r="AG751" s="144"/>
      <c r="AH751" s="430"/>
      <c r="AI751" s="146"/>
      <c r="AJ751" s="144"/>
      <c r="AK751" s="147"/>
      <c r="AL751" s="114"/>
      <c r="AM751" s="211"/>
      <c r="AN751" s="132"/>
      <c r="AO751" s="132"/>
      <c r="AP751" s="149"/>
      <c r="AQ751" s="150"/>
      <c r="AR751" s="149"/>
      <c r="AS751" s="132"/>
      <c r="AT751" s="132"/>
      <c r="AU751" s="132"/>
      <c r="AV751" s="132"/>
      <c r="AW751" s="132"/>
      <c r="AX751" s="132"/>
      <c r="AY751" s="132"/>
      <c r="AZ751" s="132"/>
      <c r="BA751" s="132"/>
      <c r="BB751" s="132"/>
      <c r="BC751" s="132"/>
      <c r="BD751" s="132"/>
      <c r="BE751" s="132"/>
      <c r="BF751" s="132"/>
      <c r="BG751" s="132"/>
      <c r="BH751" s="132"/>
      <c r="BI751" s="132"/>
      <c r="BJ751" s="132"/>
      <c r="BK751" s="132"/>
      <c r="BL751" s="132"/>
      <c r="BM751" s="132"/>
      <c r="BN751" s="132"/>
      <c r="BO751" s="132"/>
      <c r="BP751" s="132"/>
    </row>
    <row r="752">
      <c r="A752" s="484" t="b">
        <v>0</v>
      </c>
      <c r="B752" s="94"/>
      <c r="C752" s="95"/>
      <c r="D752" s="96"/>
      <c r="E752" s="97"/>
      <c r="F752" s="98"/>
      <c r="G752" s="98"/>
      <c r="H752" s="98"/>
      <c r="I752" s="98"/>
      <c r="J752" s="98"/>
      <c r="K752" s="96"/>
      <c r="L752" s="96"/>
      <c r="M752" s="96"/>
      <c r="N752" s="518"/>
      <c r="O752" s="369"/>
      <c r="P752" s="370"/>
      <c r="Q752" s="196"/>
      <c r="R752" s="197"/>
      <c r="S752" s="198"/>
      <c r="T752" s="199"/>
      <c r="U752" s="200"/>
      <c r="V752" s="201"/>
      <c r="W752" s="202"/>
      <c r="X752" s="202"/>
      <c r="Y752" s="109"/>
      <c r="Z752" s="280"/>
      <c r="AA752" s="106"/>
      <c r="AB752" s="281"/>
      <c r="AC752" s="282"/>
      <c r="AD752" s="273"/>
      <c r="AE752" s="110"/>
      <c r="AF752" s="99"/>
      <c r="AG752" s="110"/>
      <c r="AH752" s="427"/>
      <c r="AI752" s="112"/>
      <c r="AJ752" s="110"/>
      <c r="AK752" s="113"/>
      <c r="AL752" s="114"/>
      <c r="AM752" s="278"/>
      <c r="AN752" s="98"/>
      <c r="AO752" s="98"/>
      <c r="AP752" s="116"/>
      <c r="AQ752" s="117"/>
      <c r="AR752" s="116"/>
      <c r="AS752" s="98"/>
      <c r="AT752" s="98"/>
      <c r="AU752" s="98"/>
      <c r="AV752" s="98"/>
      <c r="AW752" s="98"/>
      <c r="AX752" s="98"/>
      <c r="AY752" s="98"/>
      <c r="AZ752" s="98"/>
      <c r="BA752" s="98"/>
      <c r="BB752" s="98"/>
      <c r="BC752" s="98"/>
      <c r="BD752" s="98"/>
      <c r="BE752" s="98"/>
      <c r="BF752" s="98"/>
      <c r="BG752" s="98"/>
      <c r="BH752" s="98"/>
      <c r="BI752" s="98"/>
      <c r="BJ752" s="98"/>
      <c r="BK752" s="98"/>
      <c r="BL752" s="98"/>
      <c r="BM752" s="98"/>
      <c r="BN752" s="98"/>
      <c r="BO752" s="98"/>
      <c r="BP752" s="98"/>
    </row>
    <row r="753">
      <c r="A753" s="485" t="b">
        <v>0</v>
      </c>
      <c r="B753" s="128"/>
      <c r="C753" s="129"/>
      <c r="D753" s="130"/>
      <c r="E753" s="131"/>
      <c r="F753" s="132"/>
      <c r="G753" s="132"/>
      <c r="H753" s="132"/>
      <c r="I753" s="132"/>
      <c r="J753" s="132"/>
      <c r="K753" s="130"/>
      <c r="L753" s="130"/>
      <c r="M753" s="130"/>
      <c r="N753" s="519"/>
      <c r="O753" s="369"/>
      <c r="P753" s="370"/>
      <c r="Q753" s="196"/>
      <c r="R753" s="197"/>
      <c r="S753" s="198"/>
      <c r="T753" s="199"/>
      <c r="U753" s="200"/>
      <c r="V753" s="201"/>
      <c r="W753" s="202"/>
      <c r="X753" s="202"/>
      <c r="Y753" s="143"/>
      <c r="Z753" s="367"/>
      <c r="AA753" s="140"/>
      <c r="AB753" s="420"/>
      <c r="AC753" s="421"/>
      <c r="AD753" s="206"/>
      <c r="AE753" s="144"/>
      <c r="AF753" s="133"/>
      <c r="AG753" s="144"/>
      <c r="AH753" s="430"/>
      <c r="AI753" s="146"/>
      <c r="AJ753" s="144"/>
      <c r="AK753" s="147"/>
      <c r="AL753" s="114"/>
      <c r="AM753" s="211"/>
      <c r="AN753" s="132"/>
      <c r="AO753" s="132"/>
      <c r="AP753" s="149"/>
      <c r="AQ753" s="150"/>
      <c r="AR753" s="149"/>
      <c r="AS753" s="132"/>
      <c r="AT753" s="132"/>
      <c r="AU753" s="132"/>
      <c r="AV753" s="132"/>
      <c r="AW753" s="132"/>
      <c r="AX753" s="132"/>
      <c r="AY753" s="132"/>
      <c r="AZ753" s="132"/>
      <c r="BA753" s="132"/>
      <c r="BB753" s="132"/>
      <c r="BC753" s="132"/>
      <c r="BD753" s="132"/>
      <c r="BE753" s="132"/>
      <c r="BF753" s="132"/>
      <c r="BG753" s="132"/>
      <c r="BH753" s="132"/>
      <c r="BI753" s="132"/>
      <c r="BJ753" s="132"/>
      <c r="BK753" s="132"/>
      <c r="BL753" s="132"/>
      <c r="BM753" s="132"/>
      <c r="BN753" s="132"/>
      <c r="BO753" s="132"/>
      <c r="BP753" s="132"/>
    </row>
    <row r="754">
      <c r="A754" s="484" t="b">
        <v>0</v>
      </c>
      <c r="B754" s="94"/>
      <c r="C754" s="95"/>
      <c r="D754" s="96"/>
      <c r="E754" s="97"/>
      <c r="F754" s="98"/>
      <c r="G754" s="98"/>
      <c r="H754" s="98"/>
      <c r="I754" s="98"/>
      <c r="J754" s="98"/>
      <c r="K754" s="96"/>
      <c r="L754" s="96"/>
      <c r="M754" s="96"/>
      <c r="N754" s="518"/>
      <c r="O754" s="369"/>
      <c r="P754" s="370"/>
      <c r="Q754" s="196"/>
      <c r="R754" s="197"/>
      <c r="S754" s="198"/>
      <c r="T754" s="199"/>
      <c r="U754" s="200"/>
      <c r="V754" s="201"/>
      <c r="W754" s="202"/>
      <c r="X754" s="202"/>
      <c r="Y754" s="109"/>
      <c r="Z754" s="280"/>
      <c r="AA754" s="106"/>
      <c r="AB754" s="281"/>
      <c r="AC754" s="282"/>
      <c r="AD754" s="273"/>
      <c r="AE754" s="110"/>
      <c r="AF754" s="99"/>
      <c r="AG754" s="110"/>
      <c r="AH754" s="427"/>
      <c r="AI754" s="112"/>
      <c r="AJ754" s="110"/>
      <c r="AK754" s="113"/>
      <c r="AL754" s="114"/>
      <c r="AM754" s="278"/>
      <c r="AN754" s="98"/>
      <c r="AO754" s="98"/>
      <c r="AP754" s="116"/>
      <c r="AQ754" s="117"/>
      <c r="AR754" s="116"/>
      <c r="AS754" s="98"/>
      <c r="AT754" s="98"/>
      <c r="AU754" s="98"/>
      <c r="AV754" s="98"/>
      <c r="AW754" s="98"/>
      <c r="AX754" s="98"/>
      <c r="AY754" s="98"/>
      <c r="AZ754" s="98"/>
      <c r="BA754" s="98"/>
      <c r="BB754" s="98"/>
      <c r="BC754" s="98"/>
      <c r="BD754" s="98"/>
      <c r="BE754" s="98"/>
      <c r="BF754" s="98"/>
      <c r="BG754" s="98"/>
      <c r="BH754" s="98"/>
      <c r="BI754" s="98"/>
      <c r="BJ754" s="98"/>
      <c r="BK754" s="98"/>
      <c r="BL754" s="98"/>
      <c r="BM754" s="98"/>
      <c r="BN754" s="98"/>
      <c r="BO754" s="98"/>
      <c r="BP754" s="98"/>
    </row>
    <row r="755">
      <c r="A755" s="485" t="b">
        <v>0</v>
      </c>
      <c r="B755" s="128"/>
      <c r="C755" s="129"/>
      <c r="D755" s="130"/>
      <c r="E755" s="131"/>
      <c r="F755" s="132"/>
      <c r="G755" s="132"/>
      <c r="H755" s="132"/>
      <c r="I755" s="132"/>
      <c r="J755" s="132"/>
      <c r="K755" s="130"/>
      <c r="L755" s="130"/>
      <c r="M755" s="130"/>
      <c r="N755" s="519"/>
      <c r="O755" s="369"/>
      <c r="P755" s="370"/>
      <c r="Q755" s="196"/>
      <c r="R755" s="197"/>
      <c r="S755" s="198"/>
      <c r="T755" s="199"/>
      <c r="U755" s="200"/>
      <c r="V755" s="201"/>
      <c r="W755" s="202"/>
      <c r="X755" s="202"/>
      <c r="Y755" s="143"/>
      <c r="Z755" s="367"/>
      <c r="AA755" s="140"/>
      <c r="AB755" s="420"/>
      <c r="AC755" s="421"/>
      <c r="AD755" s="206"/>
      <c r="AE755" s="144"/>
      <c r="AF755" s="133"/>
      <c r="AG755" s="144"/>
      <c r="AH755" s="430"/>
      <c r="AI755" s="146"/>
      <c r="AJ755" s="144"/>
      <c r="AK755" s="147"/>
      <c r="AL755" s="114"/>
      <c r="AM755" s="211"/>
      <c r="AN755" s="132"/>
      <c r="AO755" s="132"/>
      <c r="AP755" s="149"/>
      <c r="AQ755" s="150"/>
      <c r="AR755" s="149"/>
      <c r="AS755" s="132"/>
      <c r="AT755" s="132"/>
      <c r="AU755" s="132"/>
      <c r="AV755" s="132"/>
      <c r="AW755" s="132"/>
      <c r="AX755" s="132"/>
      <c r="AY755" s="132"/>
      <c r="AZ755" s="132"/>
      <c r="BA755" s="132"/>
      <c r="BB755" s="132"/>
      <c r="BC755" s="132"/>
      <c r="BD755" s="132"/>
      <c r="BE755" s="132"/>
      <c r="BF755" s="132"/>
      <c r="BG755" s="132"/>
      <c r="BH755" s="132"/>
      <c r="BI755" s="132"/>
      <c r="BJ755" s="132"/>
      <c r="BK755" s="132"/>
      <c r="BL755" s="132"/>
      <c r="BM755" s="132"/>
      <c r="BN755" s="132"/>
      <c r="BO755" s="132"/>
      <c r="BP755" s="132"/>
    </row>
    <row r="756">
      <c r="A756" s="484" t="b">
        <v>0</v>
      </c>
      <c r="B756" s="94"/>
      <c r="C756" s="95"/>
      <c r="D756" s="96"/>
      <c r="E756" s="97"/>
      <c r="F756" s="98"/>
      <c r="G756" s="98"/>
      <c r="H756" s="98"/>
      <c r="I756" s="98"/>
      <c r="J756" s="98"/>
      <c r="K756" s="96"/>
      <c r="L756" s="96"/>
      <c r="M756" s="96"/>
      <c r="N756" s="518"/>
      <c r="O756" s="369"/>
      <c r="P756" s="370"/>
      <c r="Q756" s="196"/>
      <c r="R756" s="197"/>
      <c r="S756" s="198"/>
      <c r="T756" s="199"/>
      <c r="U756" s="200"/>
      <c r="V756" s="201"/>
      <c r="W756" s="202"/>
      <c r="X756" s="202"/>
      <c r="Y756" s="109"/>
      <c r="Z756" s="280"/>
      <c r="AA756" s="106"/>
      <c r="AB756" s="281"/>
      <c r="AC756" s="282"/>
      <c r="AD756" s="273"/>
      <c r="AE756" s="110"/>
      <c r="AF756" s="99"/>
      <c r="AG756" s="110"/>
      <c r="AH756" s="427"/>
      <c r="AI756" s="112"/>
      <c r="AJ756" s="110"/>
      <c r="AK756" s="113"/>
      <c r="AL756" s="114"/>
      <c r="AM756" s="278"/>
      <c r="AN756" s="98"/>
      <c r="AO756" s="98"/>
      <c r="AP756" s="116"/>
      <c r="AQ756" s="117"/>
      <c r="AR756" s="116"/>
      <c r="AS756" s="98"/>
      <c r="AT756" s="98"/>
      <c r="AU756" s="98"/>
      <c r="AV756" s="98"/>
      <c r="AW756" s="98"/>
      <c r="AX756" s="98"/>
      <c r="AY756" s="98"/>
      <c r="AZ756" s="98"/>
      <c r="BA756" s="98"/>
      <c r="BB756" s="98"/>
      <c r="BC756" s="98"/>
      <c r="BD756" s="98"/>
      <c r="BE756" s="98"/>
      <c r="BF756" s="98"/>
      <c r="BG756" s="98"/>
      <c r="BH756" s="98"/>
      <c r="BI756" s="98"/>
      <c r="BJ756" s="98"/>
      <c r="BK756" s="98"/>
      <c r="BL756" s="98"/>
      <c r="BM756" s="98"/>
      <c r="BN756" s="98"/>
      <c r="BO756" s="98"/>
      <c r="BP756" s="98"/>
    </row>
    <row r="757">
      <c r="A757" s="485" t="b">
        <v>0</v>
      </c>
      <c r="B757" s="128"/>
      <c r="C757" s="129"/>
      <c r="D757" s="130"/>
      <c r="E757" s="131"/>
      <c r="F757" s="132"/>
      <c r="G757" s="132"/>
      <c r="H757" s="132"/>
      <c r="I757" s="132"/>
      <c r="J757" s="132"/>
      <c r="K757" s="130"/>
      <c r="L757" s="130"/>
      <c r="M757" s="130"/>
      <c r="N757" s="519"/>
      <c r="O757" s="369"/>
      <c r="P757" s="370"/>
      <c r="Q757" s="196"/>
      <c r="R757" s="197"/>
      <c r="S757" s="198"/>
      <c r="T757" s="199"/>
      <c r="U757" s="200"/>
      <c r="V757" s="201"/>
      <c r="W757" s="202"/>
      <c r="X757" s="202"/>
      <c r="Y757" s="143"/>
      <c r="Z757" s="367"/>
      <c r="AA757" s="140"/>
      <c r="AB757" s="420"/>
      <c r="AC757" s="421"/>
      <c r="AD757" s="206"/>
      <c r="AE757" s="144"/>
      <c r="AF757" s="133"/>
      <c r="AG757" s="144"/>
      <c r="AH757" s="430"/>
      <c r="AI757" s="146"/>
      <c r="AJ757" s="144"/>
      <c r="AK757" s="147"/>
      <c r="AL757" s="114"/>
      <c r="AM757" s="211"/>
      <c r="AN757" s="132"/>
      <c r="AO757" s="132"/>
      <c r="AP757" s="149"/>
      <c r="AQ757" s="150"/>
      <c r="AR757" s="149"/>
      <c r="AS757" s="132"/>
      <c r="AT757" s="132"/>
      <c r="AU757" s="132"/>
      <c r="AV757" s="132"/>
      <c r="AW757" s="132"/>
      <c r="AX757" s="132"/>
      <c r="AY757" s="132"/>
      <c r="AZ757" s="132"/>
      <c r="BA757" s="132"/>
      <c r="BB757" s="132"/>
      <c r="BC757" s="132"/>
      <c r="BD757" s="132"/>
      <c r="BE757" s="132"/>
      <c r="BF757" s="132"/>
      <c r="BG757" s="132"/>
      <c r="BH757" s="132"/>
      <c r="BI757" s="132"/>
      <c r="BJ757" s="132"/>
      <c r="BK757" s="132"/>
      <c r="BL757" s="132"/>
      <c r="BM757" s="132"/>
      <c r="BN757" s="132"/>
      <c r="BO757" s="132"/>
      <c r="BP757" s="132"/>
    </row>
    <row r="758">
      <c r="A758" s="484" t="b">
        <v>0</v>
      </c>
      <c r="B758" s="94"/>
      <c r="C758" s="95"/>
      <c r="D758" s="96"/>
      <c r="E758" s="97"/>
      <c r="F758" s="98"/>
      <c r="G758" s="98"/>
      <c r="H758" s="98"/>
      <c r="I758" s="98"/>
      <c r="J758" s="98"/>
      <c r="K758" s="96"/>
      <c r="L758" s="96"/>
      <c r="M758" s="96"/>
      <c r="N758" s="518"/>
      <c r="O758" s="369"/>
      <c r="P758" s="370"/>
      <c r="Q758" s="196"/>
      <c r="R758" s="197"/>
      <c r="S758" s="198"/>
      <c r="T758" s="199"/>
      <c r="U758" s="200"/>
      <c r="V758" s="201"/>
      <c r="W758" s="202"/>
      <c r="X758" s="202"/>
      <c r="Y758" s="109"/>
      <c r="Z758" s="280"/>
      <c r="AA758" s="106"/>
      <c r="AB758" s="281"/>
      <c r="AC758" s="282"/>
      <c r="AD758" s="273"/>
      <c r="AE758" s="110"/>
      <c r="AF758" s="99"/>
      <c r="AG758" s="110"/>
      <c r="AH758" s="427"/>
      <c r="AI758" s="112"/>
      <c r="AJ758" s="110"/>
      <c r="AK758" s="113"/>
      <c r="AL758" s="114"/>
      <c r="AM758" s="278"/>
      <c r="AN758" s="98"/>
      <c r="AO758" s="98"/>
      <c r="AP758" s="116"/>
      <c r="AQ758" s="117"/>
      <c r="AR758" s="116"/>
      <c r="AS758" s="98"/>
      <c r="AT758" s="98"/>
      <c r="AU758" s="98"/>
      <c r="AV758" s="98"/>
      <c r="AW758" s="98"/>
      <c r="AX758" s="98"/>
      <c r="AY758" s="98"/>
      <c r="AZ758" s="98"/>
      <c r="BA758" s="98"/>
      <c r="BB758" s="98"/>
      <c r="BC758" s="98"/>
      <c r="BD758" s="98"/>
      <c r="BE758" s="98"/>
      <c r="BF758" s="98"/>
      <c r="BG758" s="98"/>
      <c r="BH758" s="98"/>
      <c r="BI758" s="98"/>
      <c r="BJ758" s="98"/>
      <c r="BK758" s="98"/>
      <c r="BL758" s="98"/>
      <c r="BM758" s="98"/>
      <c r="BN758" s="98"/>
      <c r="BO758" s="98"/>
      <c r="BP758" s="98"/>
    </row>
    <row r="759">
      <c r="A759" s="485" t="b">
        <v>0</v>
      </c>
      <c r="B759" s="128"/>
      <c r="C759" s="129"/>
      <c r="D759" s="130"/>
      <c r="E759" s="131"/>
      <c r="F759" s="132"/>
      <c r="G759" s="132"/>
      <c r="H759" s="132"/>
      <c r="I759" s="132"/>
      <c r="J759" s="132"/>
      <c r="K759" s="130"/>
      <c r="L759" s="130"/>
      <c r="M759" s="130"/>
      <c r="N759" s="519"/>
      <c r="O759" s="369"/>
      <c r="P759" s="370"/>
      <c r="Q759" s="196"/>
      <c r="R759" s="197"/>
      <c r="S759" s="198"/>
      <c r="T759" s="199"/>
      <c r="U759" s="200"/>
      <c r="V759" s="201"/>
      <c r="W759" s="202"/>
      <c r="X759" s="202"/>
      <c r="Y759" s="143"/>
      <c r="Z759" s="367"/>
      <c r="AA759" s="140"/>
      <c r="AB759" s="420"/>
      <c r="AC759" s="421"/>
      <c r="AD759" s="206"/>
      <c r="AE759" s="144"/>
      <c r="AF759" s="133"/>
      <c r="AG759" s="144"/>
      <c r="AH759" s="430"/>
      <c r="AI759" s="146"/>
      <c r="AJ759" s="144"/>
      <c r="AK759" s="147"/>
      <c r="AL759" s="114"/>
      <c r="AM759" s="211"/>
      <c r="AN759" s="132"/>
      <c r="AO759" s="132"/>
      <c r="AP759" s="149"/>
      <c r="AQ759" s="150"/>
      <c r="AR759" s="149"/>
      <c r="AS759" s="132"/>
      <c r="AT759" s="132"/>
      <c r="AU759" s="132"/>
      <c r="AV759" s="132"/>
      <c r="AW759" s="132"/>
      <c r="AX759" s="132"/>
      <c r="AY759" s="132"/>
      <c r="AZ759" s="132"/>
      <c r="BA759" s="132"/>
      <c r="BB759" s="132"/>
      <c r="BC759" s="132"/>
      <c r="BD759" s="132"/>
      <c r="BE759" s="132"/>
      <c r="BF759" s="132"/>
      <c r="BG759" s="132"/>
      <c r="BH759" s="132"/>
      <c r="BI759" s="132"/>
      <c r="BJ759" s="132"/>
      <c r="BK759" s="132"/>
      <c r="BL759" s="132"/>
      <c r="BM759" s="132"/>
      <c r="BN759" s="132"/>
      <c r="BO759" s="132"/>
      <c r="BP759" s="132"/>
    </row>
    <row r="760">
      <c r="A760" s="484" t="b">
        <v>0</v>
      </c>
      <c r="B760" s="94"/>
      <c r="C760" s="95"/>
      <c r="D760" s="96"/>
      <c r="E760" s="97"/>
      <c r="F760" s="98"/>
      <c r="G760" s="98"/>
      <c r="H760" s="98"/>
      <c r="I760" s="98"/>
      <c r="J760" s="98"/>
      <c r="K760" s="96"/>
      <c r="L760" s="96"/>
      <c r="M760" s="96"/>
      <c r="N760" s="518"/>
      <c r="O760" s="369"/>
      <c r="P760" s="370"/>
      <c r="Q760" s="196"/>
      <c r="R760" s="197"/>
      <c r="S760" s="198"/>
      <c r="T760" s="199"/>
      <c r="U760" s="200"/>
      <c r="V760" s="201"/>
      <c r="W760" s="202"/>
      <c r="X760" s="202"/>
      <c r="Y760" s="109"/>
      <c r="Z760" s="280"/>
      <c r="AA760" s="106"/>
      <c r="AB760" s="281"/>
      <c r="AC760" s="282"/>
      <c r="AD760" s="273"/>
      <c r="AE760" s="110"/>
      <c r="AF760" s="99"/>
      <c r="AG760" s="110"/>
      <c r="AH760" s="427"/>
      <c r="AI760" s="112"/>
      <c r="AJ760" s="110"/>
      <c r="AK760" s="113"/>
      <c r="AL760" s="114"/>
      <c r="AM760" s="278"/>
      <c r="AN760" s="98"/>
      <c r="AO760" s="98"/>
      <c r="AP760" s="116"/>
      <c r="AQ760" s="117"/>
      <c r="AR760" s="116"/>
      <c r="AS760" s="98"/>
      <c r="AT760" s="98"/>
      <c r="AU760" s="98"/>
      <c r="AV760" s="98"/>
      <c r="AW760" s="98"/>
      <c r="AX760" s="98"/>
      <c r="AY760" s="98"/>
      <c r="AZ760" s="98"/>
      <c r="BA760" s="98"/>
      <c r="BB760" s="98"/>
      <c r="BC760" s="98"/>
      <c r="BD760" s="98"/>
      <c r="BE760" s="98"/>
      <c r="BF760" s="98"/>
      <c r="BG760" s="98"/>
      <c r="BH760" s="98"/>
      <c r="BI760" s="98"/>
      <c r="BJ760" s="98"/>
      <c r="BK760" s="98"/>
      <c r="BL760" s="98"/>
      <c r="BM760" s="98"/>
      <c r="BN760" s="98"/>
      <c r="BO760" s="98"/>
      <c r="BP760" s="98"/>
    </row>
    <row r="761">
      <c r="A761" s="485" t="b">
        <v>0</v>
      </c>
      <c r="B761" s="128"/>
      <c r="C761" s="129"/>
      <c r="D761" s="130"/>
      <c r="E761" s="131"/>
      <c r="F761" s="132"/>
      <c r="G761" s="132"/>
      <c r="H761" s="132"/>
      <c r="I761" s="132"/>
      <c r="J761" s="132"/>
      <c r="K761" s="130"/>
      <c r="L761" s="130"/>
      <c r="M761" s="130"/>
      <c r="N761" s="519"/>
      <c r="O761" s="369"/>
      <c r="P761" s="370"/>
      <c r="Q761" s="196"/>
      <c r="R761" s="197"/>
      <c r="S761" s="198"/>
      <c r="T761" s="199"/>
      <c r="U761" s="200"/>
      <c r="V761" s="201"/>
      <c r="W761" s="202"/>
      <c r="X761" s="202"/>
      <c r="Y761" s="143"/>
      <c r="Z761" s="367"/>
      <c r="AA761" s="140"/>
      <c r="AB761" s="420"/>
      <c r="AC761" s="421"/>
      <c r="AD761" s="206"/>
      <c r="AE761" s="144"/>
      <c r="AF761" s="133"/>
      <c r="AG761" s="144"/>
      <c r="AH761" s="430"/>
      <c r="AI761" s="146"/>
      <c r="AJ761" s="144"/>
      <c r="AK761" s="147"/>
      <c r="AL761" s="114"/>
      <c r="AM761" s="211"/>
      <c r="AN761" s="132"/>
      <c r="AO761" s="132"/>
      <c r="AP761" s="149"/>
      <c r="AQ761" s="150"/>
      <c r="AR761" s="149"/>
      <c r="AS761" s="132"/>
      <c r="AT761" s="132"/>
      <c r="AU761" s="132"/>
      <c r="AV761" s="132"/>
      <c r="AW761" s="132"/>
      <c r="AX761" s="132"/>
      <c r="AY761" s="132"/>
      <c r="AZ761" s="132"/>
      <c r="BA761" s="132"/>
      <c r="BB761" s="132"/>
      <c r="BC761" s="132"/>
      <c r="BD761" s="132"/>
      <c r="BE761" s="132"/>
      <c r="BF761" s="132"/>
      <c r="BG761" s="132"/>
      <c r="BH761" s="132"/>
      <c r="BI761" s="132"/>
      <c r="BJ761" s="132"/>
      <c r="BK761" s="132"/>
      <c r="BL761" s="132"/>
      <c r="BM761" s="132"/>
      <c r="BN761" s="132"/>
      <c r="BO761" s="132"/>
      <c r="BP761" s="132"/>
    </row>
    <row r="762">
      <c r="A762" s="484" t="b">
        <v>0</v>
      </c>
      <c r="B762" s="94"/>
      <c r="C762" s="95"/>
      <c r="D762" s="96"/>
      <c r="E762" s="97"/>
      <c r="F762" s="98"/>
      <c r="G762" s="98"/>
      <c r="H762" s="98"/>
      <c r="I762" s="98"/>
      <c r="J762" s="98"/>
      <c r="K762" s="96"/>
      <c r="L762" s="96"/>
      <c r="M762" s="96"/>
      <c r="N762" s="518"/>
      <c r="O762" s="369"/>
      <c r="P762" s="370"/>
      <c r="Q762" s="196"/>
      <c r="R762" s="197"/>
      <c r="S762" s="198"/>
      <c r="T762" s="199"/>
      <c r="U762" s="200"/>
      <c r="V762" s="201"/>
      <c r="W762" s="202"/>
      <c r="X762" s="202"/>
      <c r="Y762" s="109"/>
      <c r="Z762" s="280"/>
      <c r="AA762" s="106"/>
      <c r="AB762" s="281"/>
      <c r="AC762" s="282"/>
      <c r="AD762" s="273"/>
      <c r="AE762" s="110"/>
      <c r="AF762" s="99"/>
      <c r="AG762" s="110"/>
      <c r="AH762" s="427"/>
      <c r="AI762" s="112"/>
      <c r="AJ762" s="110"/>
      <c r="AK762" s="113"/>
      <c r="AL762" s="114"/>
      <c r="AM762" s="278"/>
      <c r="AN762" s="98"/>
      <c r="AO762" s="98"/>
      <c r="AP762" s="116"/>
      <c r="AQ762" s="117"/>
      <c r="AR762" s="116"/>
      <c r="AS762" s="98"/>
      <c r="AT762" s="98"/>
      <c r="AU762" s="98"/>
      <c r="AV762" s="98"/>
      <c r="AW762" s="98"/>
      <c r="AX762" s="98"/>
      <c r="AY762" s="98"/>
      <c r="AZ762" s="98"/>
      <c r="BA762" s="98"/>
      <c r="BB762" s="98"/>
      <c r="BC762" s="98"/>
      <c r="BD762" s="98"/>
      <c r="BE762" s="98"/>
      <c r="BF762" s="98"/>
      <c r="BG762" s="98"/>
      <c r="BH762" s="98"/>
      <c r="BI762" s="98"/>
      <c r="BJ762" s="98"/>
      <c r="BK762" s="98"/>
      <c r="BL762" s="98"/>
      <c r="BM762" s="98"/>
      <c r="BN762" s="98"/>
      <c r="BO762" s="98"/>
      <c r="BP762" s="98"/>
    </row>
    <row r="763">
      <c r="A763" s="485" t="b">
        <v>0</v>
      </c>
      <c r="B763" s="128"/>
      <c r="C763" s="129"/>
      <c r="D763" s="130"/>
      <c r="E763" s="131"/>
      <c r="F763" s="132"/>
      <c r="G763" s="132"/>
      <c r="H763" s="132"/>
      <c r="I763" s="132"/>
      <c r="J763" s="132"/>
      <c r="K763" s="130"/>
      <c r="L763" s="130"/>
      <c r="M763" s="130"/>
      <c r="N763" s="519"/>
      <c r="O763" s="369"/>
      <c r="P763" s="370"/>
      <c r="Q763" s="196"/>
      <c r="R763" s="197"/>
      <c r="S763" s="198"/>
      <c r="T763" s="199"/>
      <c r="U763" s="200"/>
      <c r="V763" s="201"/>
      <c r="W763" s="202"/>
      <c r="X763" s="202"/>
      <c r="Y763" s="143"/>
      <c r="Z763" s="367"/>
      <c r="AA763" s="140"/>
      <c r="AB763" s="420"/>
      <c r="AC763" s="421"/>
      <c r="AD763" s="206"/>
      <c r="AE763" s="144"/>
      <c r="AF763" s="133"/>
      <c r="AG763" s="144"/>
      <c r="AH763" s="430"/>
      <c r="AI763" s="146"/>
      <c r="AJ763" s="144"/>
      <c r="AK763" s="147"/>
      <c r="AL763" s="114"/>
      <c r="AM763" s="211"/>
      <c r="AN763" s="132"/>
      <c r="AO763" s="132"/>
      <c r="AP763" s="149"/>
      <c r="AQ763" s="150"/>
      <c r="AR763" s="149"/>
      <c r="AS763" s="132"/>
      <c r="AT763" s="132"/>
      <c r="AU763" s="132"/>
      <c r="AV763" s="132"/>
      <c r="AW763" s="132"/>
      <c r="AX763" s="132"/>
      <c r="AY763" s="132"/>
      <c r="AZ763" s="132"/>
      <c r="BA763" s="132"/>
      <c r="BB763" s="132"/>
      <c r="BC763" s="132"/>
      <c r="BD763" s="132"/>
      <c r="BE763" s="132"/>
      <c r="BF763" s="132"/>
      <c r="BG763" s="132"/>
      <c r="BH763" s="132"/>
      <c r="BI763" s="132"/>
      <c r="BJ763" s="132"/>
      <c r="BK763" s="132"/>
      <c r="BL763" s="132"/>
      <c r="BM763" s="132"/>
      <c r="BN763" s="132"/>
      <c r="BO763" s="132"/>
      <c r="BP763" s="132"/>
    </row>
    <row r="764">
      <c r="A764" s="484" t="b">
        <v>0</v>
      </c>
      <c r="B764" s="94"/>
      <c r="C764" s="95"/>
      <c r="D764" s="96"/>
      <c r="E764" s="97"/>
      <c r="F764" s="98"/>
      <c r="G764" s="98"/>
      <c r="H764" s="98"/>
      <c r="I764" s="98"/>
      <c r="J764" s="98"/>
      <c r="K764" s="96"/>
      <c r="L764" s="96"/>
      <c r="M764" s="96"/>
      <c r="N764" s="518"/>
      <c r="O764" s="369"/>
      <c r="P764" s="370"/>
      <c r="Q764" s="196"/>
      <c r="R764" s="197"/>
      <c r="S764" s="198"/>
      <c r="T764" s="199"/>
      <c r="U764" s="200"/>
      <c r="V764" s="201"/>
      <c r="W764" s="202"/>
      <c r="X764" s="202"/>
      <c r="Y764" s="109"/>
      <c r="Z764" s="280"/>
      <c r="AA764" s="106"/>
      <c r="AB764" s="281"/>
      <c r="AC764" s="282"/>
      <c r="AD764" s="273"/>
      <c r="AE764" s="110"/>
      <c r="AF764" s="99"/>
      <c r="AG764" s="110"/>
      <c r="AH764" s="427"/>
      <c r="AI764" s="112"/>
      <c r="AJ764" s="110"/>
      <c r="AK764" s="113"/>
      <c r="AL764" s="114"/>
      <c r="AM764" s="278"/>
      <c r="AN764" s="98"/>
      <c r="AO764" s="98"/>
      <c r="AP764" s="116"/>
      <c r="AQ764" s="117"/>
      <c r="AR764" s="116"/>
      <c r="AS764" s="98"/>
      <c r="AT764" s="98"/>
      <c r="AU764" s="98"/>
      <c r="AV764" s="98"/>
      <c r="AW764" s="98"/>
      <c r="AX764" s="98"/>
      <c r="AY764" s="98"/>
      <c r="AZ764" s="98"/>
      <c r="BA764" s="98"/>
      <c r="BB764" s="98"/>
      <c r="BC764" s="98"/>
      <c r="BD764" s="98"/>
      <c r="BE764" s="98"/>
      <c r="BF764" s="98"/>
      <c r="BG764" s="98"/>
      <c r="BH764" s="98"/>
      <c r="BI764" s="98"/>
      <c r="BJ764" s="98"/>
      <c r="BK764" s="98"/>
      <c r="BL764" s="98"/>
      <c r="BM764" s="98"/>
      <c r="BN764" s="98"/>
      <c r="BO764" s="98"/>
      <c r="BP764" s="98"/>
    </row>
    <row r="765">
      <c r="A765" s="485" t="b">
        <v>0</v>
      </c>
      <c r="B765" s="128"/>
      <c r="C765" s="129"/>
      <c r="D765" s="130"/>
      <c r="E765" s="131"/>
      <c r="F765" s="132"/>
      <c r="G765" s="132"/>
      <c r="H765" s="132"/>
      <c r="I765" s="132"/>
      <c r="J765" s="132"/>
      <c r="K765" s="130"/>
      <c r="L765" s="130"/>
      <c r="M765" s="130"/>
      <c r="N765" s="519"/>
      <c r="O765" s="369"/>
      <c r="P765" s="370"/>
      <c r="Q765" s="196"/>
      <c r="R765" s="197"/>
      <c r="S765" s="198"/>
      <c r="T765" s="199"/>
      <c r="U765" s="200"/>
      <c r="V765" s="201"/>
      <c r="W765" s="202"/>
      <c r="X765" s="202"/>
      <c r="Y765" s="143"/>
      <c r="Z765" s="367"/>
      <c r="AA765" s="140"/>
      <c r="AB765" s="420"/>
      <c r="AC765" s="421"/>
      <c r="AD765" s="206"/>
      <c r="AE765" s="144"/>
      <c r="AF765" s="133"/>
      <c r="AG765" s="144"/>
      <c r="AH765" s="430"/>
      <c r="AI765" s="146"/>
      <c r="AJ765" s="144"/>
      <c r="AK765" s="147"/>
      <c r="AL765" s="114"/>
      <c r="AM765" s="211"/>
      <c r="AN765" s="132"/>
      <c r="AO765" s="132"/>
      <c r="AP765" s="149"/>
      <c r="AQ765" s="150"/>
      <c r="AR765" s="149"/>
      <c r="AS765" s="132"/>
      <c r="AT765" s="132"/>
      <c r="AU765" s="132"/>
      <c r="AV765" s="132"/>
      <c r="AW765" s="132"/>
      <c r="AX765" s="132"/>
      <c r="AY765" s="132"/>
      <c r="AZ765" s="132"/>
      <c r="BA765" s="132"/>
      <c r="BB765" s="132"/>
      <c r="BC765" s="132"/>
      <c r="BD765" s="132"/>
      <c r="BE765" s="132"/>
      <c r="BF765" s="132"/>
      <c r="BG765" s="132"/>
      <c r="BH765" s="132"/>
      <c r="BI765" s="132"/>
      <c r="BJ765" s="132"/>
      <c r="BK765" s="132"/>
      <c r="BL765" s="132"/>
      <c r="BM765" s="132"/>
      <c r="BN765" s="132"/>
      <c r="BO765" s="132"/>
      <c r="BP765" s="132"/>
    </row>
    <row r="766">
      <c r="A766" s="484" t="b">
        <v>0</v>
      </c>
      <c r="B766" s="94"/>
      <c r="C766" s="95"/>
      <c r="D766" s="96"/>
      <c r="E766" s="97"/>
      <c r="F766" s="98"/>
      <c r="G766" s="98"/>
      <c r="H766" s="98"/>
      <c r="I766" s="98"/>
      <c r="J766" s="98"/>
      <c r="K766" s="96"/>
      <c r="L766" s="96"/>
      <c r="M766" s="96"/>
      <c r="N766" s="518"/>
      <c r="O766" s="369"/>
      <c r="P766" s="370"/>
      <c r="Q766" s="196"/>
      <c r="R766" s="197"/>
      <c r="S766" s="198"/>
      <c r="T766" s="199"/>
      <c r="U766" s="200"/>
      <c r="V766" s="201"/>
      <c r="W766" s="202"/>
      <c r="X766" s="202"/>
      <c r="Y766" s="109"/>
      <c r="Z766" s="280"/>
      <c r="AA766" s="106"/>
      <c r="AB766" s="281"/>
      <c r="AC766" s="282"/>
      <c r="AD766" s="273"/>
      <c r="AE766" s="110"/>
      <c r="AF766" s="99"/>
      <c r="AG766" s="110"/>
      <c r="AH766" s="427"/>
      <c r="AI766" s="112"/>
      <c r="AJ766" s="110"/>
      <c r="AK766" s="113"/>
      <c r="AL766" s="114"/>
      <c r="AM766" s="278"/>
      <c r="AN766" s="98"/>
      <c r="AO766" s="98"/>
      <c r="AP766" s="116"/>
      <c r="AQ766" s="117"/>
      <c r="AR766" s="116"/>
      <c r="AS766" s="98"/>
      <c r="AT766" s="98"/>
      <c r="AU766" s="98"/>
      <c r="AV766" s="98"/>
      <c r="AW766" s="98"/>
      <c r="AX766" s="98"/>
      <c r="AY766" s="98"/>
      <c r="AZ766" s="98"/>
      <c r="BA766" s="98"/>
      <c r="BB766" s="98"/>
      <c r="BC766" s="98"/>
      <c r="BD766" s="98"/>
      <c r="BE766" s="98"/>
      <c r="BF766" s="98"/>
      <c r="BG766" s="98"/>
      <c r="BH766" s="98"/>
      <c r="BI766" s="98"/>
      <c r="BJ766" s="98"/>
      <c r="BK766" s="98"/>
      <c r="BL766" s="98"/>
      <c r="BM766" s="98"/>
      <c r="BN766" s="98"/>
      <c r="BO766" s="98"/>
      <c r="BP766" s="98"/>
    </row>
    <row r="767">
      <c r="A767" s="485" t="b">
        <v>0</v>
      </c>
      <c r="B767" s="128"/>
      <c r="C767" s="129"/>
      <c r="D767" s="130"/>
      <c r="E767" s="131"/>
      <c r="F767" s="132"/>
      <c r="G767" s="132"/>
      <c r="H767" s="132"/>
      <c r="I767" s="132"/>
      <c r="J767" s="132"/>
      <c r="K767" s="130"/>
      <c r="L767" s="130"/>
      <c r="M767" s="130"/>
      <c r="N767" s="519"/>
      <c r="O767" s="369"/>
      <c r="P767" s="370"/>
      <c r="Q767" s="196"/>
      <c r="R767" s="197"/>
      <c r="S767" s="198"/>
      <c r="T767" s="199"/>
      <c r="U767" s="200"/>
      <c r="V767" s="201"/>
      <c r="W767" s="202"/>
      <c r="X767" s="202"/>
      <c r="Y767" s="143"/>
      <c r="Z767" s="367"/>
      <c r="AA767" s="140"/>
      <c r="AB767" s="420"/>
      <c r="AC767" s="421"/>
      <c r="AD767" s="206"/>
      <c r="AE767" s="144"/>
      <c r="AF767" s="133"/>
      <c r="AG767" s="144"/>
      <c r="AH767" s="430"/>
      <c r="AI767" s="146"/>
      <c r="AJ767" s="144"/>
      <c r="AK767" s="147"/>
      <c r="AL767" s="114"/>
      <c r="AM767" s="211"/>
      <c r="AN767" s="132"/>
      <c r="AO767" s="132"/>
      <c r="AP767" s="149"/>
      <c r="AQ767" s="150"/>
      <c r="AR767" s="149"/>
      <c r="AS767" s="132"/>
      <c r="AT767" s="132"/>
      <c r="AU767" s="132"/>
      <c r="AV767" s="132"/>
      <c r="AW767" s="132"/>
      <c r="AX767" s="132"/>
      <c r="AY767" s="132"/>
      <c r="AZ767" s="132"/>
      <c r="BA767" s="132"/>
      <c r="BB767" s="132"/>
      <c r="BC767" s="132"/>
      <c r="BD767" s="132"/>
      <c r="BE767" s="132"/>
      <c r="BF767" s="132"/>
      <c r="BG767" s="132"/>
      <c r="BH767" s="132"/>
      <c r="BI767" s="132"/>
      <c r="BJ767" s="132"/>
      <c r="BK767" s="132"/>
      <c r="BL767" s="132"/>
      <c r="BM767" s="132"/>
      <c r="BN767" s="132"/>
      <c r="BO767" s="132"/>
      <c r="BP767" s="132"/>
    </row>
    <row r="768">
      <c r="A768" s="484" t="b">
        <v>0</v>
      </c>
      <c r="B768" s="94"/>
      <c r="C768" s="95"/>
      <c r="D768" s="96"/>
      <c r="E768" s="97"/>
      <c r="F768" s="98"/>
      <c r="G768" s="98"/>
      <c r="H768" s="98"/>
      <c r="I768" s="98"/>
      <c r="J768" s="98"/>
      <c r="K768" s="96"/>
      <c r="L768" s="96"/>
      <c r="M768" s="96"/>
      <c r="N768" s="518"/>
      <c r="O768" s="369"/>
      <c r="P768" s="370"/>
      <c r="Q768" s="196"/>
      <c r="R768" s="197"/>
      <c r="S768" s="198"/>
      <c r="T768" s="199"/>
      <c r="U768" s="200"/>
      <c r="V768" s="201"/>
      <c r="W768" s="202"/>
      <c r="X768" s="202"/>
      <c r="Y768" s="109"/>
      <c r="Z768" s="280"/>
      <c r="AA768" s="106"/>
      <c r="AB768" s="281"/>
      <c r="AC768" s="282"/>
      <c r="AD768" s="273"/>
      <c r="AE768" s="110"/>
      <c r="AF768" s="99"/>
      <c r="AG768" s="110"/>
      <c r="AH768" s="427"/>
      <c r="AI768" s="112"/>
      <c r="AJ768" s="110"/>
      <c r="AK768" s="113"/>
      <c r="AL768" s="114"/>
      <c r="AM768" s="278"/>
      <c r="AN768" s="98"/>
      <c r="AO768" s="98"/>
      <c r="AP768" s="116"/>
      <c r="AQ768" s="117"/>
      <c r="AR768" s="116"/>
      <c r="AS768" s="98"/>
      <c r="AT768" s="98"/>
      <c r="AU768" s="98"/>
      <c r="AV768" s="98"/>
      <c r="AW768" s="98"/>
      <c r="AX768" s="98"/>
      <c r="AY768" s="98"/>
      <c r="AZ768" s="98"/>
      <c r="BA768" s="98"/>
      <c r="BB768" s="98"/>
      <c r="BC768" s="98"/>
      <c r="BD768" s="98"/>
      <c r="BE768" s="98"/>
      <c r="BF768" s="98"/>
      <c r="BG768" s="98"/>
      <c r="BH768" s="98"/>
      <c r="BI768" s="98"/>
      <c r="BJ768" s="98"/>
      <c r="BK768" s="98"/>
      <c r="BL768" s="98"/>
      <c r="BM768" s="98"/>
      <c r="BN768" s="98"/>
      <c r="BO768" s="98"/>
      <c r="BP768" s="98"/>
    </row>
    <row r="769">
      <c r="A769" s="485" t="b">
        <v>0</v>
      </c>
      <c r="B769" s="128"/>
      <c r="C769" s="129"/>
      <c r="D769" s="130"/>
      <c r="E769" s="131"/>
      <c r="F769" s="132"/>
      <c r="G769" s="132"/>
      <c r="H769" s="132"/>
      <c r="I769" s="132"/>
      <c r="J769" s="132"/>
      <c r="K769" s="130"/>
      <c r="L769" s="130"/>
      <c r="M769" s="130"/>
      <c r="N769" s="519"/>
      <c r="O769" s="369"/>
      <c r="P769" s="370"/>
      <c r="Q769" s="196"/>
      <c r="R769" s="197"/>
      <c r="S769" s="198"/>
      <c r="T769" s="199"/>
      <c r="U769" s="200"/>
      <c r="V769" s="201"/>
      <c r="W769" s="202"/>
      <c r="X769" s="202"/>
      <c r="Y769" s="143"/>
      <c r="Z769" s="367"/>
      <c r="AA769" s="140"/>
      <c r="AB769" s="420"/>
      <c r="AC769" s="421"/>
      <c r="AD769" s="206"/>
      <c r="AE769" s="144"/>
      <c r="AF769" s="133"/>
      <c r="AG769" s="144"/>
      <c r="AH769" s="430"/>
      <c r="AI769" s="146"/>
      <c r="AJ769" s="144"/>
      <c r="AK769" s="147"/>
      <c r="AL769" s="114"/>
      <c r="AM769" s="211"/>
      <c r="AN769" s="132"/>
      <c r="AO769" s="132"/>
      <c r="AP769" s="149"/>
      <c r="AQ769" s="150"/>
      <c r="AR769" s="149"/>
      <c r="AS769" s="132"/>
      <c r="AT769" s="132"/>
      <c r="AU769" s="132"/>
      <c r="AV769" s="132"/>
      <c r="AW769" s="132"/>
      <c r="AX769" s="132"/>
      <c r="AY769" s="132"/>
      <c r="AZ769" s="132"/>
      <c r="BA769" s="132"/>
      <c r="BB769" s="132"/>
      <c r="BC769" s="132"/>
      <c r="BD769" s="132"/>
      <c r="BE769" s="132"/>
      <c r="BF769" s="132"/>
      <c r="BG769" s="132"/>
      <c r="BH769" s="132"/>
      <c r="BI769" s="132"/>
      <c r="BJ769" s="132"/>
      <c r="BK769" s="132"/>
      <c r="BL769" s="132"/>
      <c r="BM769" s="132"/>
      <c r="BN769" s="132"/>
      <c r="BO769" s="132"/>
      <c r="BP769" s="132"/>
    </row>
    <row r="770">
      <c r="A770" s="484" t="b">
        <v>0</v>
      </c>
      <c r="B770" s="94"/>
      <c r="C770" s="95"/>
      <c r="D770" s="96"/>
      <c r="E770" s="97"/>
      <c r="F770" s="98"/>
      <c r="G770" s="98"/>
      <c r="H770" s="98"/>
      <c r="I770" s="98"/>
      <c r="J770" s="98"/>
      <c r="K770" s="96"/>
      <c r="L770" s="96"/>
      <c r="M770" s="96"/>
      <c r="N770" s="518"/>
      <c r="O770" s="369"/>
      <c r="P770" s="370"/>
      <c r="Q770" s="196"/>
      <c r="R770" s="197"/>
      <c r="S770" s="198"/>
      <c r="T770" s="199"/>
      <c r="U770" s="200"/>
      <c r="V770" s="201"/>
      <c r="W770" s="202"/>
      <c r="X770" s="202"/>
      <c r="Y770" s="109"/>
      <c r="Z770" s="280"/>
      <c r="AA770" s="106"/>
      <c r="AB770" s="281"/>
      <c r="AC770" s="282"/>
      <c r="AD770" s="273"/>
      <c r="AE770" s="110"/>
      <c r="AF770" s="99"/>
      <c r="AG770" s="110"/>
      <c r="AH770" s="427"/>
      <c r="AI770" s="112"/>
      <c r="AJ770" s="110"/>
      <c r="AK770" s="113"/>
      <c r="AL770" s="114"/>
      <c r="AM770" s="278"/>
      <c r="AN770" s="98"/>
      <c r="AO770" s="98"/>
      <c r="AP770" s="116"/>
      <c r="AQ770" s="117"/>
      <c r="AR770" s="116"/>
      <c r="AS770" s="98"/>
      <c r="AT770" s="98"/>
      <c r="AU770" s="98"/>
      <c r="AV770" s="98"/>
      <c r="AW770" s="98"/>
      <c r="AX770" s="98"/>
      <c r="AY770" s="98"/>
      <c r="AZ770" s="98"/>
      <c r="BA770" s="98"/>
      <c r="BB770" s="98"/>
      <c r="BC770" s="98"/>
      <c r="BD770" s="98"/>
      <c r="BE770" s="98"/>
      <c r="BF770" s="98"/>
      <c r="BG770" s="98"/>
      <c r="BH770" s="98"/>
      <c r="BI770" s="98"/>
      <c r="BJ770" s="98"/>
      <c r="BK770" s="98"/>
      <c r="BL770" s="98"/>
      <c r="BM770" s="98"/>
      <c r="BN770" s="98"/>
      <c r="BO770" s="98"/>
      <c r="BP770" s="98"/>
    </row>
    <row r="771">
      <c r="A771" s="485" t="b">
        <v>0</v>
      </c>
      <c r="B771" s="128"/>
      <c r="C771" s="129"/>
      <c r="D771" s="130"/>
      <c r="E771" s="131"/>
      <c r="F771" s="132"/>
      <c r="G771" s="132"/>
      <c r="H771" s="132"/>
      <c r="I771" s="132"/>
      <c r="J771" s="132"/>
      <c r="K771" s="130"/>
      <c r="L771" s="130"/>
      <c r="M771" s="130"/>
      <c r="N771" s="519"/>
      <c r="O771" s="369"/>
      <c r="P771" s="370"/>
      <c r="Q771" s="196"/>
      <c r="R771" s="197"/>
      <c r="S771" s="198"/>
      <c r="T771" s="199"/>
      <c r="U771" s="200"/>
      <c r="V771" s="201"/>
      <c r="W771" s="202"/>
      <c r="X771" s="202"/>
      <c r="Y771" s="143"/>
      <c r="Z771" s="367"/>
      <c r="AA771" s="140"/>
      <c r="AB771" s="420"/>
      <c r="AC771" s="421"/>
      <c r="AD771" s="206"/>
      <c r="AE771" s="144"/>
      <c r="AF771" s="133"/>
      <c r="AG771" s="144"/>
      <c r="AH771" s="430"/>
      <c r="AI771" s="146"/>
      <c r="AJ771" s="144"/>
      <c r="AK771" s="147"/>
      <c r="AL771" s="114"/>
      <c r="AM771" s="211"/>
      <c r="AN771" s="132"/>
      <c r="AO771" s="132"/>
      <c r="AP771" s="149"/>
      <c r="AQ771" s="150"/>
      <c r="AR771" s="149"/>
      <c r="AS771" s="132"/>
      <c r="AT771" s="132"/>
      <c r="AU771" s="132"/>
      <c r="AV771" s="132"/>
      <c r="AW771" s="132"/>
      <c r="AX771" s="132"/>
      <c r="AY771" s="132"/>
      <c r="AZ771" s="132"/>
      <c r="BA771" s="132"/>
      <c r="BB771" s="132"/>
      <c r="BC771" s="132"/>
      <c r="BD771" s="132"/>
      <c r="BE771" s="132"/>
      <c r="BF771" s="132"/>
      <c r="BG771" s="132"/>
      <c r="BH771" s="132"/>
      <c r="BI771" s="132"/>
      <c r="BJ771" s="132"/>
      <c r="BK771" s="132"/>
      <c r="BL771" s="132"/>
      <c r="BM771" s="132"/>
      <c r="BN771" s="132"/>
      <c r="BO771" s="132"/>
      <c r="BP771" s="132"/>
    </row>
    <row r="772">
      <c r="A772" s="484" t="b">
        <v>0</v>
      </c>
      <c r="B772" s="94"/>
      <c r="C772" s="95"/>
      <c r="D772" s="96"/>
      <c r="E772" s="97"/>
      <c r="F772" s="98"/>
      <c r="G772" s="98"/>
      <c r="H772" s="98"/>
      <c r="I772" s="98"/>
      <c r="J772" s="98"/>
      <c r="K772" s="96"/>
      <c r="L772" s="96"/>
      <c r="M772" s="96"/>
      <c r="N772" s="518"/>
      <c r="O772" s="369"/>
      <c r="P772" s="370"/>
      <c r="Q772" s="196"/>
      <c r="R772" s="197"/>
      <c r="S772" s="198"/>
      <c r="T772" s="199"/>
      <c r="U772" s="200"/>
      <c r="V772" s="201"/>
      <c r="W772" s="202"/>
      <c r="X772" s="202"/>
      <c r="Y772" s="109"/>
      <c r="Z772" s="280"/>
      <c r="AA772" s="106"/>
      <c r="AB772" s="281"/>
      <c r="AC772" s="282"/>
      <c r="AD772" s="273"/>
      <c r="AE772" s="110"/>
      <c r="AF772" s="99"/>
      <c r="AG772" s="110"/>
      <c r="AH772" s="427"/>
      <c r="AI772" s="112"/>
      <c r="AJ772" s="110"/>
      <c r="AK772" s="113"/>
      <c r="AL772" s="114"/>
      <c r="AM772" s="278"/>
      <c r="AN772" s="98"/>
      <c r="AO772" s="98"/>
      <c r="AP772" s="116"/>
      <c r="AQ772" s="117"/>
      <c r="AR772" s="116"/>
      <c r="AS772" s="98"/>
      <c r="AT772" s="98"/>
      <c r="AU772" s="98"/>
      <c r="AV772" s="98"/>
      <c r="AW772" s="98"/>
      <c r="AX772" s="98"/>
      <c r="AY772" s="98"/>
      <c r="AZ772" s="98"/>
      <c r="BA772" s="98"/>
      <c r="BB772" s="98"/>
      <c r="BC772" s="98"/>
      <c r="BD772" s="98"/>
      <c r="BE772" s="98"/>
      <c r="BF772" s="98"/>
      <c r="BG772" s="98"/>
      <c r="BH772" s="98"/>
      <c r="BI772" s="98"/>
      <c r="BJ772" s="98"/>
      <c r="BK772" s="98"/>
      <c r="BL772" s="98"/>
      <c r="BM772" s="98"/>
      <c r="BN772" s="98"/>
      <c r="BO772" s="98"/>
      <c r="BP772" s="98"/>
    </row>
    <row r="773">
      <c r="A773" s="485" t="b">
        <v>0</v>
      </c>
      <c r="B773" s="128"/>
      <c r="C773" s="129"/>
      <c r="D773" s="130"/>
      <c r="E773" s="131"/>
      <c r="F773" s="132"/>
      <c r="G773" s="132"/>
      <c r="H773" s="132"/>
      <c r="I773" s="132"/>
      <c r="J773" s="132"/>
      <c r="K773" s="130"/>
      <c r="L773" s="130"/>
      <c r="M773" s="130"/>
      <c r="N773" s="519"/>
      <c r="O773" s="369"/>
      <c r="P773" s="370"/>
      <c r="Q773" s="196"/>
      <c r="R773" s="197"/>
      <c r="S773" s="198"/>
      <c r="T773" s="199"/>
      <c r="U773" s="200"/>
      <c r="V773" s="201"/>
      <c r="W773" s="202"/>
      <c r="X773" s="202"/>
      <c r="Y773" s="143"/>
      <c r="Z773" s="367"/>
      <c r="AA773" s="140"/>
      <c r="AB773" s="420"/>
      <c r="AC773" s="421"/>
      <c r="AD773" s="206"/>
      <c r="AE773" s="144"/>
      <c r="AF773" s="133"/>
      <c r="AG773" s="144"/>
      <c r="AH773" s="430"/>
      <c r="AI773" s="146"/>
      <c r="AJ773" s="144"/>
      <c r="AK773" s="147"/>
      <c r="AL773" s="114"/>
      <c r="AM773" s="211"/>
      <c r="AN773" s="132"/>
      <c r="AO773" s="132"/>
      <c r="AP773" s="149"/>
      <c r="AQ773" s="150"/>
      <c r="AR773" s="149"/>
      <c r="AS773" s="132"/>
      <c r="AT773" s="132"/>
      <c r="AU773" s="132"/>
      <c r="AV773" s="132"/>
      <c r="AW773" s="132"/>
      <c r="AX773" s="132"/>
      <c r="AY773" s="132"/>
      <c r="AZ773" s="132"/>
      <c r="BA773" s="132"/>
      <c r="BB773" s="132"/>
      <c r="BC773" s="132"/>
      <c r="BD773" s="132"/>
      <c r="BE773" s="132"/>
      <c r="BF773" s="132"/>
      <c r="BG773" s="132"/>
      <c r="BH773" s="132"/>
      <c r="BI773" s="132"/>
      <c r="BJ773" s="132"/>
      <c r="BK773" s="132"/>
      <c r="BL773" s="132"/>
      <c r="BM773" s="132"/>
      <c r="BN773" s="132"/>
      <c r="BO773" s="132"/>
      <c r="BP773" s="132"/>
    </row>
    <row r="774">
      <c r="A774" s="484" t="b">
        <v>0</v>
      </c>
      <c r="B774" s="94"/>
      <c r="C774" s="95"/>
      <c r="D774" s="96"/>
      <c r="E774" s="97"/>
      <c r="F774" s="98"/>
      <c r="G774" s="98"/>
      <c r="H774" s="98"/>
      <c r="I774" s="98"/>
      <c r="J774" s="98"/>
      <c r="K774" s="96"/>
      <c r="L774" s="96"/>
      <c r="M774" s="96"/>
      <c r="N774" s="518"/>
      <c r="O774" s="369"/>
      <c r="P774" s="370"/>
      <c r="Q774" s="196"/>
      <c r="R774" s="197"/>
      <c r="S774" s="198"/>
      <c r="T774" s="199"/>
      <c r="U774" s="200"/>
      <c r="V774" s="201"/>
      <c r="W774" s="202"/>
      <c r="X774" s="202"/>
      <c r="Y774" s="109"/>
      <c r="Z774" s="280"/>
      <c r="AA774" s="106"/>
      <c r="AB774" s="281"/>
      <c r="AC774" s="282"/>
      <c r="AD774" s="273"/>
      <c r="AE774" s="110"/>
      <c r="AF774" s="99"/>
      <c r="AG774" s="110"/>
      <c r="AH774" s="427"/>
      <c r="AI774" s="112"/>
      <c r="AJ774" s="110"/>
      <c r="AK774" s="113"/>
      <c r="AL774" s="114"/>
      <c r="AM774" s="278"/>
      <c r="AN774" s="98"/>
      <c r="AO774" s="98"/>
      <c r="AP774" s="116"/>
      <c r="AQ774" s="117"/>
      <c r="AR774" s="116"/>
      <c r="AS774" s="98"/>
      <c r="AT774" s="98"/>
      <c r="AU774" s="98"/>
      <c r="AV774" s="98"/>
      <c r="AW774" s="98"/>
      <c r="AX774" s="98"/>
      <c r="AY774" s="98"/>
      <c r="AZ774" s="98"/>
      <c r="BA774" s="98"/>
      <c r="BB774" s="98"/>
      <c r="BC774" s="98"/>
      <c r="BD774" s="98"/>
      <c r="BE774" s="98"/>
      <c r="BF774" s="98"/>
      <c r="BG774" s="98"/>
      <c r="BH774" s="98"/>
      <c r="BI774" s="98"/>
      <c r="BJ774" s="98"/>
      <c r="BK774" s="98"/>
      <c r="BL774" s="98"/>
      <c r="BM774" s="98"/>
      <c r="BN774" s="98"/>
      <c r="BO774" s="98"/>
      <c r="BP774" s="98"/>
    </row>
    <row r="775">
      <c r="A775" s="485" t="b">
        <v>0</v>
      </c>
      <c r="B775" s="128"/>
      <c r="C775" s="129"/>
      <c r="D775" s="130"/>
      <c r="E775" s="131"/>
      <c r="F775" s="132"/>
      <c r="G775" s="132"/>
      <c r="H775" s="132"/>
      <c r="I775" s="132"/>
      <c r="J775" s="132"/>
      <c r="K775" s="130"/>
      <c r="L775" s="130"/>
      <c r="M775" s="130"/>
      <c r="N775" s="519"/>
      <c r="O775" s="369"/>
      <c r="P775" s="370"/>
      <c r="Q775" s="196"/>
      <c r="R775" s="197"/>
      <c r="S775" s="198"/>
      <c r="T775" s="199"/>
      <c r="U775" s="200"/>
      <c r="V775" s="201"/>
      <c r="W775" s="202"/>
      <c r="X775" s="202"/>
      <c r="Y775" s="143"/>
      <c r="Z775" s="367"/>
      <c r="AA775" s="140"/>
      <c r="AB775" s="420"/>
      <c r="AC775" s="421"/>
      <c r="AD775" s="206"/>
      <c r="AE775" s="144"/>
      <c r="AF775" s="133"/>
      <c r="AG775" s="144"/>
      <c r="AH775" s="430"/>
      <c r="AI775" s="146"/>
      <c r="AJ775" s="144"/>
      <c r="AK775" s="147"/>
      <c r="AL775" s="114"/>
      <c r="AM775" s="211"/>
      <c r="AN775" s="132"/>
      <c r="AO775" s="132"/>
      <c r="AP775" s="149"/>
      <c r="AQ775" s="150"/>
      <c r="AR775" s="149"/>
      <c r="AS775" s="132"/>
      <c r="AT775" s="132"/>
      <c r="AU775" s="132"/>
      <c r="AV775" s="132"/>
      <c r="AW775" s="132"/>
      <c r="AX775" s="132"/>
      <c r="AY775" s="132"/>
      <c r="AZ775" s="132"/>
      <c r="BA775" s="132"/>
      <c r="BB775" s="132"/>
      <c r="BC775" s="132"/>
      <c r="BD775" s="132"/>
      <c r="BE775" s="132"/>
      <c r="BF775" s="132"/>
      <c r="BG775" s="132"/>
      <c r="BH775" s="132"/>
      <c r="BI775" s="132"/>
      <c r="BJ775" s="132"/>
      <c r="BK775" s="132"/>
      <c r="BL775" s="132"/>
      <c r="BM775" s="132"/>
      <c r="BN775" s="132"/>
      <c r="BO775" s="132"/>
      <c r="BP775" s="132"/>
    </row>
    <row r="776">
      <c r="A776" s="484" t="b">
        <v>0</v>
      </c>
      <c r="B776" s="94"/>
      <c r="C776" s="95"/>
      <c r="D776" s="96"/>
      <c r="E776" s="97"/>
      <c r="F776" s="98"/>
      <c r="G776" s="98"/>
      <c r="H776" s="98"/>
      <c r="I776" s="98"/>
      <c r="J776" s="98"/>
      <c r="K776" s="96"/>
      <c r="L776" s="96"/>
      <c r="M776" s="96"/>
      <c r="N776" s="518"/>
      <c r="O776" s="369"/>
      <c r="P776" s="370"/>
      <c r="Q776" s="196"/>
      <c r="R776" s="197"/>
      <c r="S776" s="198"/>
      <c r="T776" s="199"/>
      <c r="U776" s="200"/>
      <c r="V776" s="201"/>
      <c r="W776" s="202"/>
      <c r="X776" s="202"/>
      <c r="Y776" s="109"/>
      <c r="Z776" s="280"/>
      <c r="AA776" s="106"/>
      <c r="AB776" s="281"/>
      <c r="AC776" s="282"/>
      <c r="AD776" s="273"/>
      <c r="AE776" s="110"/>
      <c r="AF776" s="99"/>
      <c r="AG776" s="110"/>
      <c r="AH776" s="427"/>
      <c r="AI776" s="112"/>
      <c r="AJ776" s="110"/>
      <c r="AK776" s="113"/>
      <c r="AL776" s="114"/>
      <c r="AM776" s="278"/>
      <c r="AN776" s="98"/>
      <c r="AO776" s="98"/>
      <c r="AP776" s="116"/>
      <c r="AQ776" s="117"/>
      <c r="AR776" s="116"/>
      <c r="AS776" s="98"/>
      <c r="AT776" s="98"/>
      <c r="AU776" s="98"/>
      <c r="AV776" s="98"/>
      <c r="AW776" s="98"/>
      <c r="AX776" s="98"/>
      <c r="AY776" s="98"/>
      <c r="AZ776" s="98"/>
      <c r="BA776" s="98"/>
      <c r="BB776" s="98"/>
      <c r="BC776" s="98"/>
      <c r="BD776" s="98"/>
      <c r="BE776" s="98"/>
      <c r="BF776" s="98"/>
      <c r="BG776" s="98"/>
      <c r="BH776" s="98"/>
      <c r="BI776" s="98"/>
      <c r="BJ776" s="98"/>
      <c r="BK776" s="98"/>
      <c r="BL776" s="98"/>
      <c r="BM776" s="98"/>
      <c r="BN776" s="98"/>
      <c r="BO776" s="98"/>
      <c r="BP776" s="98"/>
    </row>
    <row r="777">
      <c r="A777" s="485" t="b">
        <v>0</v>
      </c>
      <c r="B777" s="128"/>
      <c r="C777" s="129"/>
      <c r="D777" s="130"/>
      <c r="E777" s="131"/>
      <c r="F777" s="132"/>
      <c r="G777" s="132"/>
      <c r="H777" s="132"/>
      <c r="I777" s="132"/>
      <c r="J777" s="132"/>
      <c r="K777" s="130"/>
      <c r="L777" s="130"/>
      <c r="M777" s="130"/>
      <c r="N777" s="519"/>
      <c r="O777" s="369"/>
      <c r="P777" s="370"/>
      <c r="Q777" s="196"/>
      <c r="R777" s="197"/>
      <c r="S777" s="198"/>
      <c r="T777" s="199"/>
      <c r="U777" s="200"/>
      <c r="V777" s="201"/>
      <c r="W777" s="202"/>
      <c r="X777" s="202"/>
      <c r="Y777" s="143"/>
      <c r="Z777" s="367"/>
      <c r="AA777" s="140"/>
      <c r="AB777" s="420"/>
      <c r="AC777" s="421"/>
      <c r="AD777" s="206"/>
      <c r="AE777" s="144"/>
      <c r="AF777" s="133"/>
      <c r="AG777" s="144"/>
      <c r="AH777" s="430"/>
      <c r="AI777" s="146"/>
      <c r="AJ777" s="144"/>
      <c r="AK777" s="147"/>
      <c r="AL777" s="114"/>
      <c r="AM777" s="211"/>
      <c r="AN777" s="132"/>
      <c r="AO777" s="132"/>
      <c r="AP777" s="149"/>
      <c r="AQ777" s="150"/>
      <c r="AR777" s="149"/>
      <c r="AS777" s="132"/>
      <c r="AT777" s="132"/>
      <c r="AU777" s="132"/>
      <c r="AV777" s="132"/>
      <c r="AW777" s="132"/>
      <c r="AX777" s="132"/>
      <c r="AY777" s="132"/>
      <c r="AZ777" s="132"/>
      <c r="BA777" s="132"/>
      <c r="BB777" s="132"/>
      <c r="BC777" s="132"/>
      <c r="BD777" s="132"/>
      <c r="BE777" s="132"/>
      <c r="BF777" s="132"/>
      <c r="BG777" s="132"/>
      <c r="BH777" s="132"/>
      <c r="BI777" s="132"/>
      <c r="BJ777" s="132"/>
      <c r="BK777" s="132"/>
      <c r="BL777" s="132"/>
      <c r="BM777" s="132"/>
      <c r="BN777" s="132"/>
      <c r="BO777" s="132"/>
      <c r="BP777" s="132"/>
    </row>
    <row r="778">
      <c r="A778" s="484" t="b">
        <v>0</v>
      </c>
      <c r="B778" s="94"/>
      <c r="C778" s="95"/>
      <c r="D778" s="96"/>
      <c r="E778" s="97"/>
      <c r="F778" s="98"/>
      <c r="G778" s="98"/>
      <c r="H778" s="98"/>
      <c r="I778" s="98"/>
      <c r="J778" s="98"/>
      <c r="K778" s="96"/>
      <c r="L778" s="96"/>
      <c r="M778" s="96"/>
      <c r="N778" s="518"/>
      <c r="O778" s="369"/>
      <c r="P778" s="370"/>
      <c r="Q778" s="196"/>
      <c r="R778" s="197"/>
      <c r="S778" s="198"/>
      <c r="T778" s="199"/>
      <c r="U778" s="200"/>
      <c r="V778" s="201"/>
      <c r="W778" s="202"/>
      <c r="X778" s="202"/>
      <c r="Y778" s="109"/>
      <c r="Z778" s="280"/>
      <c r="AA778" s="106"/>
      <c r="AB778" s="281"/>
      <c r="AC778" s="282"/>
      <c r="AD778" s="273"/>
      <c r="AE778" s="110"/>
      <c r="AF778" s="99"/>
      <c r="AG778" s="110"/>
      <c r="AH778" s="427"/>
      <c r="AI778" s="112"/>
      <c r="AJ778" s="110"/>
      <c r="AK778" s="113"/>
      <c r="AL778" s="114"/>
      <c r="AM778" s="278"/>
      <c r="AN778" s="98"/>
      <c r="AO778" s="98"/>
      <c r="AP778" s="116"/>
      <c r="AQ778" s="117"/>
      <c r="AR778" s="116"/>
      <c r="AS778" s="98"/>
      <c r="AT778" s="98"/>
      <c r="AU778" s="98"/>
      <c r="AV778" s="98"/>
      <c r="AW778" s="98"/>
      <c r="AX778" s="98"/>
      <c r="AY778" s="98"/>
      <c r="AZ778" s="98"/>
      <c r="BA778" s="98"/>
      <c r="BB778" s="98"/>
      <c r="BC778" s="98"/>
      <c r="BD778" s="98"/>
      <c r="BE778" s="98"/>
      <c r="BF778" s="98"/>
      <c r="BG778" s="98"/>
      <c r="BH778" s="98"/>
      <c r="BI778" s="98"/>
      <c r="BJ778" s="98"/>
      <c r="BK778" s="98"/>
      <c r="BL778" s="98"/>
      <c r="BM778" s="98"/>
      <c r="BN778" s="98"/>
      <c r="BO778" s="98"/>
      <c r="BP778" s="98"/>
    </row>
    <row r="779">
      <c r="A779" s="485" t="b">
        <v>0</v>
      </c>
      <c r="B779" s="128"/>
      <c r="C779" s="129"/>
      <c r="D779" s="130"/>
      <c r="E779" s="131"/>
      <c r="F779" s="132"/>
      <c r="G779" s="132"/>
      <c r="H779" s="132"/>
      <c r="I779" s="132"/>
      <c r="J779" s="132"/>
      <c r="K779" s="130"/>
      <c r="L779" s="130"/>
      <c r="M779" s="130"/>
      <c r="N779" s="519"/>
      <c r="O779" s="369"/>
      <c r="P779" s="370"/>
      <c r="Q779" s="196"/>
      <c r="R779" s="197"/>
      <c r="S779" s="198"/>
      <c r="T779" s="199"/>
      <c r="U779" s="200"/>
      <c r="V779" s="201"/>
      <c r="W779" s="202"/>
      <c r="X779" s="202"/>
      <c r="Y779" s="143"/>
      <c r="Z779" s="367"/>
      <c r="AA779" s="140"/>
      <c r="AB779" s="420"/>
      <c r="AC779" s="421"/>
      <c r="AD779" s="206"/>
      <c r="AE779" s="144"/>
      <c r="AF779" s="133"/>
      <c r="AG779" s="144"/>
      <c r="AH779" s="430"/>
      <c r="AI779" s="146"/>
      <c r="AJ779" s="144"/>
      <c r="AK779" s="147"/>
      <c r="AL779" s="114"/>
      <c r="AM779" s="211"/>
      <c r="AN779" s="132"/>
      <c r="AO779" s="132"/>
      <c r="AP779" s="149"/>
      <c r="AQ779" s="150"/>
      <c r="AR779" s="149"/>
      <c r="AS779" s="132"/>
      <c r="AT779" s="132"/>
      <c r="AU779" s="132"/>
      <c r="AV779" s="132"/>
      <c r="AW779" s="132"/>
      <c r="AX779" s="132"/>
      <c r="AY779" s="132"/>
      <c r="AZ779" s="132"/>
      <c r="BA779" s="132"/>
      <c r="BB779" s="132"/>
      <c r="BC779" s="132"/>
      <c r="BD779" s="132"/>
      <c r="BE779" s="132"/>
      <c r="BF779" s="132"/>
      <c r="BG779" s="132"/>
      <c r="BH779" s="132"/>
      <c r="BI779" s="132"/>
      <c r="BJ779" s="132"/>
      <c r="BK779" s="132"/>
      <c r="BL779" s="132"/>
      <c r="BM779" s="132"/>
      <c r="BN779" s="132"/>
      <c r="BO779" s="132"/>
      <c r="BP779" s="132"/>
    </row>
    <row r="780">
      <c r="A780" s="484" t="b">
        <v>0</v>
      </c>
      <c r="B780" s="94"/>
      <c r="C780" s="95"/>
      <c r="D780" s="96"/>
      <c r="E780" s="97"/>
      <c r="F780" s="98"/>
      <c r="G780" s="98"/>
      <c r="H780" s="98"/>
      <c r="I780" s="98"/>
      <c r="J780" s="98"/>
      <c r="K780" s="96"/>
      <c r="L780" s="96"/>
      <c r="M780" s="96"/>
      <c r="N780" s="518"/>
      <c r="O780" s="369"/>
      <c r="P780" s="370"/>
      <c r="Q780" s="196"/>
      <c r="R780" s="197"/>
      <c r="S780" s="198"/>
      <c r="T780" s="199"/>
      <c r="U780" s="200"/>
      <c r="V780" s="201"/>
      <c r="W780" s="202"/>
      <c r="X780" s="202"/>
      <c r="Y780" s="109"/>
      <c r="Z780" s="280"/>
      <c r="AA780" s="106"/>
      <c r="AB780" s="281"/>
      <c r="AC780" s="282"/>
      <c r="AD780" s="273"/>
      <c r="AE780" s="110"/>
      <c r="AF780" s="99"/>
      <c r="AG780" s="110"/>
      <c r="AH780" s="427"/>
      <c r="AI780" s="112"/>
      <c r="AJ780" s="110"/>
      <c r="AK780" s="113"/>
      <c r="AL780" s="114"/>
      <c r="AM780" s="278"/>
      <c r="AN780" s="98"/>
      <c r="AO780" s="98"/>
      <c r="AP780" s="116"/>
      <c r="AQ780" s="117"/>
      <c r="AR780" s="116"/>
      <c r="AS780" s="98"/>
      <c r="AT780" s="98"/>
      <c r="AU780" s="98"/>
      <c r="AV780" s="98"/>
      <c r="AW780" s="98"/>
      <c r="AX780" s="98"/>
      <c r="AY780" s="98"/>
      <c r="AZ780" s="98"/>
      <c r="BA780" s="98"/>
      <c r="BB780" s="98"/>
      <c r="BC780" s="98"/>
      <c r="BD780" s="98"/>
      <c r="BE780" s="98"/>
      <c r="BF780" s="98"/>
      <c r="BG780" s="98"/>
      <c r="BH780" s="98"/>
      <c r="BI780" s="98"/>
      <c r="BJ780" s="98"/>
      <c r="BK780" s="98"/>
      <c r="BL780" s="98"/>
      <c r="BM780" s="98"/>
      <c r="BN780" s="98"/>
      <c r="BO780" s="98"/>
      <c r="BP780" s="98"/>
    </row>
    <row r="781">
      <c r="A781" s="485" t="b">
        <v>0</v>
      </c>
      <c r="B781" s="128"/>
      <c r="C781" s="129"/>
      <c r="D781" s="130"/>
      <c r="E781" s="131"/>
      <c r="F781" s="132"/>
      <c r="G781" s="132"/>
      <c r="H781" s="132"/>
      <c r="I781" s="132"/>
      <c r="J781" s="132"/>
      <c r="K781" s="130"/>
      <c r="L781" s="130"/>
      <c r="M781" s="130"/>
      <c r="N781" s="519"/>
      <c r="O781" s="369"/>
      <c r="P781" s="370"/>
      <c r="Q781" s="196"/>
      <c r="R781" s="197"/>
      <c r="S781" s="198"/>
      <c r="T781" s="199"/>
      <c r="U781" s="200"/>
      <c r="V781" s="201"/>
      <c r="W781" s="202"/>
      <c r="X781" s="202"/>
      <c r="Y781" s="143"/>
      <c r="Z781" s="367"/>
      <c r="AA781" s="140"/>
      <c r="AB781" s="420"/>
      <c r="AC781" s="421"/>
      <c r="AD781" s="206"/>
      <c r="AE781" s="144"/>
      <c r="AF781" s="133"/>
      <c r="AG781" s="144"/>
      <c r="AH781" s="430"/>
      <c r="AI781" s="146"/>
      <c r="AJ781" s="144"/>
      <c r="AK781" s="147"/>
      <c r="AL781" s="114"/>
      <c r="AM781" s="211"/>
      <c r="AN781" s="132"/>
      <c r="AO781" s="132"/>
      <c r="AP781" s="149"/>
      <c r="AQ781" s="150"/>
      <c r="AR781" s="149"/>
      <c r="AS781" s="132"/>
      <c r="AT781" s="132"/>
      <c r="AU781" s="132"/>
      <c r="AV781" s="132"/>
      <c r="AW781" s="132"/>
      <c r="AX781" s="132"/>
      <c r="AY781" s="132"/>
      <c r="AZ781" s="132"/>
      <c r="BA781" s="132"/>
      <c r="BB781" s="132"/>
      <c r="BC781" s="132"/>
      <c r="BD781" s="132"/>
      <c r="BE781" s="132"/>
      <c r="BF781" s="132"/>
      <c r="BG781" s="132"/>
      <c r="BH781" s="132"/>
      <c r="BI781" s="132"/>
      <c r="BJ781" s="132"/>
      <c r="BK781" s="132"/>
      <c r="BL781" s="132"/>
      <c r="BM781" s="132"/>
      <c r="BN781" s="132"/>
      <c r="BO781" s="132"/>
      <c r="BP781" s="132"/>
    </row>
    <row r="782">
      <c r="A782" s="484" t="b">
        <v>0</v>
      </c>
      <c r="B782" s="94"/>
      <c r="C782" s="95"/>
      <c r="D782" s="96"/>
      <c r="E782" s="97"/>
      <c r="F782" s="98"/>
      <c r="G782" s="98"/>
      <c r="H782" s="98"/>
      <c r="I782" s="98"/>
      <c r="J782" s="98"/>
      <c r="K782" s="96"/>
      <c r="L782" s="96"/>
      <c r="M782" s="96"/>
      <c r="N782" s="518"/>
      <c r="O782" s="369"/>
      <c r="P782" s="370"/>
      <c r="Q782" s="196"/>
      <c r="R782" s="197"/>
      <c r="S782" s="198"/>
      <c r="T782" s="199"/>
      <c r="U782" s="200"/>
      <c r="V782" s="201"/>
      <c r="W782" s="202"/>
      <c r="X782" s="202"/>
      <c r="Y782" s="109"/>
      <c r="Z782" s="280"/>
      <c r="AA782" s="106"/>
      <c r="AB782" s="281"/>
      <c r="AC782" s="282"/>
      <c r="AD782" s="273"/>
      <c r="AE782" s="110"/>
      <c r="AF782" s="99"/>
      <c r="AG782" s="110"/>
      <c r="AH782" s="427"/>
      <c r="AI782" s="112"/>
      <c r="AJ782" s="110"/>
      <c r="AK782" s="113"/>
      <c r="AL782" s="114"/>
      <c r="AM782" s="278"/>
      <c r="AN782" s="98"/>
      <c r="AO782" s="98"/>
      <c r="AP782" s="116"/>
      <c r="AQ782" s="117"/>
      <c r="AR782" s="116"/>
      <c r="AS782" s="98"/>
      <c r="AT782" s="98"/>
      <c r="AU782" s="98"/>
      <c r="AV782" s="98"/>
      <c r="AW782" s="98"/>
      <c r="AX782" s="98"/>
      <c r="AY782" s="98"/>
      <c r="AZ782" s="98"/>
      <c r="BA782" s="98"/>
      <c r="BB782" s="98"/>
      <c r="BC782" s="98"/>
      <c r="BD782" s="98"/>
      <c r="BE782" s="98"/>
      <c r="BF782" s="98"/>
      <c r="BG782" s="98"/>
      <c r="BH782" s="98"/>
      <c r="BI782" s="98"/>
      <c r="BJ782" s="98"/>
      <c r="BK782" s="98"/>
      <c r="BL782" s="98"/>
      <c r="BM782" s="98"/>
      <c r="BN782" s="98"/>
      <c r="BO782" s="98"/>
      <c r="BP782" s="98"/>
    </row>
    <row r="783">
      <c r="A783" s="485" t="b">
        <v>0</v>
      </c>
      <c r="B783" s="128"/>
      <c r="C783" s="129"/>
      <c r="D783" s="130"/>
      <c r="E783" s="131"/>
      <c r="F783" s="132"/>
      <c r="G783" s="132"/>
      <c r="H783" s="132"/>
      <c r="I783" s="132"/>
      <c r="J783" s="132"/>
      <c r="K783" s="130"/>
      <c r="L783" s="130"/>
      <c r="M783" s="130"/>
      <c r="N783" s="519"/>
      <c r="O783" s="369"/>
      <c r="P783" s="370"/>
      <c r="Q783" s="196"/>
      <c r="R783" s="197"/>
      <c r="S783" s="198"/>
      <c r="T783" s="199"/>
      <c r="U783" s="200"/>
      <c r="V783" s="201"/>
      <c r="W783" s="202"/>
      <c r="X783" s="202"/>
      <c r="Y783" s="143"/>
      <c r="Z783" s="367"/>
      <c r="AA783" s="140"/>
      <c r="AB783" s="420"/>
      <c r="AC783" s="421"/>
      <c r="AD783" s="206"/>
      <c r="AE783" s="144"/>
      <c r="AF783" s="133"/>
      <c r="AG783" s="144"/>
      <c r="AH783" s="430"/>
      <c r="AI783" s="146"/>
      <c r="AJ783" s="144"/>
      <c r="AK783" s="147"/>
      <c r="AL783" s="114"/>
      <c r="AM783" s="211"/>
      <c r="AN783" s="132"/>
      <c r="AO783" s="132"/>
      <c r="AP783" s="149"/>
      <c r="AQ783" s="150"/>
      <c r="AR783" s="149"/>
      <c r="AS783" s="132"/>
      <c r="AT783" s="132"/>
      <c r="AU783" s="132"/>
      <c r="AV783" s="132"/>
      <c r="AW783" s="132"/>
      <c r="AX783" s="132"/>
      <c r="AY783" s="132"/>
      <c r="AZ783" s="132"/>
      <c r="BA783" s="132"/>
      <c r="BB783" s="132"/>
      <c r="BC783" s="132"/>
      <c r="BD783" s="132"/>
      <c r="BE783" s="132"/>
      <c r="BF783" s="132"/>
      <c r="BG783" s="132"/>
      <c r="BH783" s="132"/>
      <c r="BI783" s="132"/>
      <c r="BJ783" s="132"/>
      <c r="BK783" s="132"/>
      <c r="BL783" s="132"/>
      <c r="BM783" s="132"/>
      <c r="BN783" s="132"/>
      <c r="BO783" s="132"/>
      <c r="BP783" s="132"/>
    </row>
    <row r="784">
      <c r="A784" s="484" t="b">
        <v>0</v>
      </c>
      <c r="B784" s="94"/>
      <c r="C784" s="95"/>
      <c r="D784" s="96"/>
      <c r="E784" s="97"/>
      <c r="F784" s="98"/>
      <c r="G784" s="98"/>
      <c r="H784" s="98"/>
      <c r="I784" s="98"/>
      <c r="J784" s="98"/>
      <c r="K784" s="96"/>
      <c r="L784" s="96"/>
      <c r="M784" s="96"/>
      <c r="N784" s="518"/>
      <c r="O784" s="369"/>
      <c r="P784" s="370"/>
      <c r="Q784" s="196"/>
      <c r="R784" s="197"/>
      <c r="S784" s="198"/>
      <c r="T784" s="199"/>
      <c r="U784" s="200"/>
      <c r="V784" s="201"/>
      <c r="W784" s="202"/>
      <c r="X784" s="202"/>
      <c r="Y784" s="109"/>
      <c r="Z784" s="280"/>
      <c r="AA784" s="106"/>
      <c r="AB784" s="281"/>
      <c r="AC784" s="282"/>
      <c r="AD784" s="273"/>
      <c r="AE784" s="110"/>
      <c r="AF784" s="99"/>
      <c r="AG784" s="110"/>
      <c r="AH784" s="427"/>
      <c r="AI784" s="112"/>
      <c r="AJ784" s="110"/>
      <c r="AK784" s="113"/>
      <c r="AL784" s="114"/>
      <c r="AM784" s="278"/>
      <c r="AN784" s="98"/>
      <c r="AO784" s="98"/>
      <c r="AP784" s="116"/>
      <c r="AQ784" s="117"/>
      <c r="AR784" s="116"/>
      <c r="AS784" s="98"/>
      <c r="AT784" s="98"/>
      <c r="AU784" s="98"/>
      <c r="AV784" s="98"/>
      <c r="AW784" s="98"/>
      <c r="AX784" s="98"/>
      <c r="AY784" s="98"/>
      <c r="AZ784" s="98"/>
      <c r="BA784" s="98"/>
      <c r="BB784" s="98"/>
      <c r="BC784" s="98"/>
      <c r="BD784" s="98"/>
      <c r="BE784" s="98"/>
      <c r="BF784" s="98"/>
      <c r="BG784" s="98"/>
      <c r="BH784" s="98"/>
      <c r="BI784" s="98"/>
      <c r="BJ784" s="98"/>
      <c r="BK784" s="98"/>
      <c r="BL784" s="98"/>
      <c r="BM784" s="98"/>
      <c r="BN784" s="98"/>
      <c r="BO784" s="98"/>
      <c r="BP784" s="98"/>
    </row>
    <row r="785">
      <c r="A785" s="485" t="b">
        <v>0</v>
      </c>
      <c r="B785" s="128"/>
      <c r="C785" s="129"/>
      <c r="D785" s="130"/>
      <c r="E785" s="131"/>
      <c r="F785" s="132"/>
      <c r="G785" s="132"/>
      <c r="H785" s="132"/>
      <c r="I785" s="132"/>
      <c r="J785" s="132"/>
      <c r="K785" s="130"/>
      <c r="L785" s="130"/>
      <c r="M785" s="130"/>
      <c r="N785" s="519"/>
      <c r="O785" s="369"/>
      <c r="P785" s="370"/>
      <c r="Q785" s="196"/>
      <c r="R785" s="197"/>
      <c r="S785" s="198"/>
      <c r="T785" s="199"/>
      <c r="U785" s="200"/>
      <c r="V785" s="201"/>
      <c r="W785" s="202"/>
      <c r="X785" s="202"/>
      <c r="Y785" s="143"/>
      <c r="Z785" s="367"/>
      <c r="AA785" s="140"/>
      <c r="AB785" s="420"/>
      <c r="AC785" s="421"/>
      <c r="AD785" s="206"/>
      <c r="AE785" s="144"/>
      <c r="AF785" s="133"/>
      <c r="AG785" s="144"/>
      <c r="AH785" s="430"/>
      <c r="AI785" s="146"/>
      <c r="AJ785" s="144"/>
      <c r="AK785" s="147"/>
      <c r="AL785" s="114"/>
      <c r="AM785" s="211"/>
      <c r="AN785" s="132"/>
      <c r="AO785" s="132"/>
      <c r="AP785" s="149"/>
      <c r="AQ785" s="150"/>
      <c r="AR785" s="149"/>
      <c r="AS785" s="132"/>
      <c r="AT785" s="132"/>
      <c r="AU785" s="132"/>
      <c r="AV785" s="132"/>
      <c r="AW785" s="132"/>
      <c r="AX785" s="132"/>
      <c r="AY785" s="132"/>
      <c r="AZ785" s="132"/>
      <c r="BA785" s="132"/>
      <c r="BB785" s="132"/>
      <c r="BC785" s="132"/>
      <c r="BD785" s="132"/>
      <c r="BE785" s="132"/>
      <c r="BF785" s="132"/>
      <c r="BG785" s="132"/>
      <c r="BH785" s="132"/>
      <c r="BI785" s="132"/>
      <c r="BJ785" s="132"/>
      <c r="BK785" s="132"/>
      <c r="BL785" s="132"/>
      <c r="BM785" s="132"/>
      <c r="BN785" s="132"/>
      <c r="BO785" s="132"/>
      <c r="BP785" s="132"/>
    </row>
    <row r="786">
      <c r="A786" s="484" t="b">
        <v>0</v>
      </c>
      <c r="B786" s="94"/>
      <c r="C786" s="95"/>
      <c r="D786" s="96"/>
      <c r="E786" s="97"/>
      <c r="F786" s="98"/>
      <c r="G786" s="98"/>
      <c r="H786" s="98"/>
      <c r="I786" s="98"/>
      <c r="J786" s="98"/>
      <c r="K786" s="96"/>
      <c r="L786" s="96"/>
      <c r="M786" s="96"/>
      <c r="N786" s="518"/>
      <c r="O786" s="369"/>
      <c r="P786" s="370"/>
      <c r="Q786" s="196"/>
      <c r="R786" s="197"/>
      <c r="S786" s="198"/>
      <c r="T786" s="199"/>
      <c r="U786" s="200"/>
      <c r="V786" s="201"/>
      <c r="W786" s="202"/>
      <c r="X786" s="202"/>
      <c r="Y786" s="109"/>
      <c r="Z786" s="280"/>
      <c r="AA786" s="106"/>
      <c r="AB786" s="281"/>
      <c r="AC786" s="282"/>
      <c r="AD786" s="273"/>
      <c r="AE786" s="110"/>
      <c r="AF786" s="99"/>
      <c r="AG786" s="110"/>
      <c r="AH786" s="427"/>
      <c r="AI786" s="112"/>
      <c r="AJ786" s="110"/>
      <c r="AK786" s="113"/>
      <c r="AL786" s="114"/>
      <c r="AM786" s="278"/>
      <c r="AN786" s="98"/>
      <c r="AO786" s="98"/>
      <c r="AP786" s="116"/>
      <c r="AQ786" s="117"/>
      <c r="AR786" s="116"/>
      <c r="AS786" s="98"/>
      <c r="AT786" s="98"/>
      <c r="AU786" s="98"/>
      <c r="AV786" s="98"/>
      <c r="AW786" s="98"/>
      <c r="AX786" s="98"/>
      <c r="AY786" s="98"/>
      <c r="AZ786" s="98"/>
      <c r="BA786" s="98"/>
      <c r="BB786" s="98"/>
      <c r="BC786" s="98"/>
      <c r="BD786" s="98"/>
      <c r="BE786" s="98"/>
      <c r="BF786" s="98"/>
      <c r="BG786" s="98"/>
      <c r="BH786" s="98"/>
      <c r="BI786" s="98"/>
      <c r="BJ786" s="98"/>
      <c r="BK786" s="98"/>
      <c r="BL786" s="98"/>
      <c r="BM786" s="98"/>
      <c r="BN786" s="98"/>
      <c r="BO786" s="98"/>
      <c r="BP786" s="98"/>
    </row>
    <row r="787">
      <c r="A787" s="485" t="b">
        <v>0</v>
      </c>
      <c r="B787" s="128"/>
      <c r="C787" s="129"/>
      <c r="D787" s="130"/>
      <c r="E787" s="131"/>
      <c r="F787" s="132"/>
      <c r="G787" s="132"/>
      <c r="H787" s="132"/>
      <c r="I787" s="132"/>
      <c r="J787" s="132"/>
      <c r="K787" s="130"/>
      <c r="L787" s="130"/>
      <c r="M787" s="130"/>
      <c r="N787" s="519"/>
      <c r="O787" s="369"/>
      <c r="P787" s="370"/>
      <c r="Q787" s="196"/>
      <c r="R787" s="197"/>
      <c r="S787" s="198"/>
      <c r="T787" s="199"/>
      <c r="U787" s="200"/>
      <c r="V787" s="201"/>
      <c r="W787" s="202"/>
      <c r="X787" s="202"/>
      <c r="Y787" s="143"/>
      <c r="Z787" s="367"/>
      <c r="AA787" s="140"/>
      <c r="AB787" s="420"/>
      <c r="AC787" s="421"/>
      <c r="AD787" s="206"/>
      <c r="AE787" s="144"/>
      <c r="AF787" s="133"/>
      <c r="AG787" s="144"/>
      <c r="AH787" s="430"/>
      <c r="AI787" s="146"/>
      <c r="AJ787" s="144"/>
      <c r="AK787" s="147"/>
      <c r="AL787" s="114"/>
      <c r="AM787" s="211"/>
      <c r="AN787" s="132"/>
      <c r="AO787" s="132"/>
      <c r="AP787" s="149"/>
      <c r="AQ787" s="150"/>
      <c r="AR787" s="149"/>
      <c r="AS787" s="132"/>
      <c r="AT787" s="132"/>
      <c r="AU787" s="132"/>
      <c r="AV787" s="132"/>
      <c r="AW787" s="132"/>
      <c r="AX787" s="132"/>
      <c r="AY787" s="132"/>
      <c r="AZ787" s="132"/>
      <c r="BA787" s="132"/>
      <c r="BB787" s="132"/>
      <c r="BC787" s="132"/>
      <c r="BD787" s="132"/>
      <c r="BE787" s="132"/>
      <c r="BF787" s="132"/>
      <c r="BG787" s="132"/>
      <c r="BH787" s="132"/>
      <c r="BI787" s="132"/>
      <c r="BJ787" s="132"/>
      <c r="BK787" s="132"/>
      <c r="BL787" s="132"/>
      <c r="BM787" s="132"/>
      <c r="BN787" s="132"/>
      <c r="BO787" s="132"/>
      <c r="BP787" s="132"/>
    </row>
    <row r="788">
      <c r="A788" s="484" t="b">
        <v>0</v>
      </c>
      <c r="B788" s="94"/>
      <c r="C788" s="95"/>
      <c r="D788" s="96"/>
      <c r="E788" s="97"/>
      <c r="F788" s="98"/>
      <c r="G788" s="98"/>
      <c r="H788" s="98"/>
      <c r="I788" s="98"/>
      <c r="J788" s="98"/>
      <c r="K788" s="96"/>
      <c r="L788" s="96"/>
      <c r="M788" s="96"/>
      <c r="N788" s="518"/>
      <c r="O788" s="369"/>
      <c r="P788" s="370"/>
      <c r="Q788" s="196"/>
      <c r="R788" s="197"/>
      <c r="S788" s="198"/>
      <c r="T788" s="199"/>
      <c r="U788" s="200"/>
      <c r="V788" s="201"/>
      <c r="W788" s="202"/>
      <c r="X788" s="202"/>
      <c r="Y788" s="109"/>
      <c r="Z788" s="280"/>
      <c r="AA788" s="106"/>
      <c r="AB788" s="281"/>
      <c r="AC788" s="282"/>
      <c r="AD788" s="273"/>
      <c r="AE788" s="110"/>
      <c r="AF788" s="99"/>
      <c r="AG788" s="110"/>
      <c r="AH788" s="427"/>
      <c r="AI788" s="112"/>
      <c r="AJ788" s="110"/>
      <c r="AK788" s="113"/>
      <c r="AL788" s="114"/>
      <c r="AM788" s="278"/>
      <c r="AN788" s="98"/>
      <c r="AO788" s="98"/>
      <c r="AP788" s="116"/>
      <c r="AQ788" s="117"/>
      <c r="AR788" s="116"/>
      <c r="AS788" s="98"/>
      <c r="AT788" s="98"/>
      <c r="AU788" s="98"/>
      <c r="AV788" s="98"/>
      <c r="AW788" s="98"/>
      <c r="AX788" s="98"/>
      <c r="AY788" s="98"/>
      <c r="AZ788" s="98"/>
      <c r="BA788" s="98"/>
      <c r="BB788" s="98"/>
      <c r="BC788" s="98"/>
      <c r="BD788" s="98"/>
      <c r="BE788" s="98"/>
      <c r="BF788" s="98"/>
      <c r="BG788" s="98"/>
      <c r="BH788" s="98"/>
      <c r="BI788" s="98"/>
      <c r="BJ788" s="98"/>
      <c r="BK788" s="98"/>
      <c r="BL788" s="98"/>
      <c r="BM788" s="98"/>
      <c r="BN788" s="98"/>
      <c r="BO788" s="98"/>
      <c r="BP788" s="98"/>
    </row>
    <row r="789">
      <c r="A789" s="485" t="b">
        <v>0</v>
      </c>
      <c r="B789" s="128"/>
      <c r="C789" s="129"/>
      <c r="D789" s="130"/>
      <c r="E789" s="131"/>
      <c r="F789" s="132"/>
      <c r="G789" s="132"/>
      <c r="H789" s="132"/>
      <c r="I789" s="132"/>
      <c r="J789" s="132"/>
      <c r="K789" s="130"/>
      <c r="L789" s="130"/>
      <c r="M789" s="130"/>
      <c r="N789" s="519"/>
      <c r="O789" s="369"/>
      <c r="P789" s="370"/>
      <c r="Q789" s="196"/>
      <c r="R789" s="197"/>
      <c r="S789" s="198"/>
      <c r="T789" s="199"/>
      <c r="U789" s="200"/>
      <c r="V789" s="201"/>
      <c r="W789" s="202"/>
      <c r="X789" s="202"/>
      <c r="Y789" s="143"/>
      <c r="Z789" s="367"/>
      <c r="AA789" s="140"/>
      <c r="AB789" s="420"/>
      <c r="AC789" s="421"/>
      <c r="AD789" s="206"/>
      <c r="AE789" s="144"/>
      <c r="AF789" s="133"/>
      <c r="AG789" s="144"/>
      <c r="AH789" s="430"/>
      <c r="AI789" s="146"/>
      <c r="AJ789" s="144"/>
      <c r="AK789" s="147"/>
      <c r="AL789" s="114"/>
      <c r="AM789" s="211"/>
      <c r="AN789" s="132"/>
      <c r="AO789" s="132"/>
      <c r="AP789" s="149"/>
      <c r="AQ789" s="150"/>
      <c r="AR789" s="149"/>
      <c r="AS789" s="132"/>
      <c r="AT789" s="132"/>
      <c r="AU789" s="132"/>
      <c r="AV789" s="132"/>
      <c r="AW789" s="132"/>
      <c r="AX789" s="132"/>
      <c r="AY789" s="132"/>
      <c r="AZ789" s="132"/>
      <c r="BA789" s="132"/>
      <c r="BB789" s="132"/>
      <c r="BC789" s="132"/>
      <c r="BD789" s="132"/>
      <c r="BE789" s="132"/>
      <c r="BF789" s="132"/>
      <c r="BG789" s="132"/>
      <c r="BH789" s="132"/>
      <c r="BI789" s="132"/>
      <c r="BJ789" s="132"/>
      <c r="BK789" s="132"/>
      <c r="BL789" s="132"/>
      <c r="BM789" s="132"/>
      <c r="BN789" s="132"/>
      <c r="BO789" s="132"/>
      <c r="BP789" s="132"/>
    </row>
    <row r="790">
      <c r="A790" s="484" t="b">
        <v>0</v>
      </c>
      <c r="B790" s="94"/>
      <c r="C790" s="95"/>
      <c r="D790" s="96"/>
      <c r="E790" s="97"/>
      <c r="F790" s="98"/>
      <c r="G790" s="98"/>
      <c r="H790" s="98"/>
      <c r="I790" s="98"/>
      <c r="J790" s="98"/>
      <c r="K790" s="96"/>
      <c r="L790" s="96"/>
      <c r="M790" s="96"/>
      <c r="N790" s="518"/>
      <c r="O790" s="369"/>
      <c r="P790" s="370"/>
      <c r="Q790" s="196"/>
      <c r="R790" s="197"/>
      <c r="S790" s="198"/>
      <c r="T790" s="199"/>
      <c r="U790" s="200"/>
      <c r="V790" s="201"/>
      <c r="W790" s="202"/>
      <c r="X790" s="202"/>
      <c r="Y790" s="109"/>
      <c r="Z790" s="280"/>
      <c r="AA790" s="106"/>
      <c r="AB790" s="281"/>
      <c r="AC790" s="282"/>
      <c r="AD790" s="273"/>
      <c r="AE790" s="110"/>
      <c r="AF790" s="99"/>
      <c r="AG790" s="110"/>
      <c r="AH790" s="427"/>
      <c r="AI790" s="112"/>
      <c r="AJ790" s="110"/>
      <c r="AK790" s="113"/>
      <c r="AL790" s="114"/>
      <c r="AM790" s="278"/>
      <c r="AN790" s="98"/>
      <c r="AO790" s="98"/>
      <c r="AP790" s="116"/>
      <c r="AQ790" s="117"/>
      <c r="AR790" s="116"/>
      <c r="AS790" s="98"/>
      <c r="AT790" s="98"/>
      <c r="AU790" s="98"/>
      <c r="AV790" s="98"/>
      <c r="AW790" s="98"/>
      <c r="AX790" s="98"/>
      <c r="AY790" s="98"/>
      <c r="AZ790" s="98"/>
      <c r="BA790" s="98"/>
      <c r="BB790" s="98"/>
      <c r="BC790" s="98"/>
      <c r="BD790" s="98"/>
      <c r="BE790" s="98"/>
      <c r="BF790" s="98"/>
      <c r="BG790" s="98"/>
      <c r="BH790" s="98"/>
      <c r="BI790" s="98"/>
      <c r="BJ790" s="98"/>
      <c r="BK790" s="98"/>
      <c r="BL790" s="98"/>
      <c r="BM790" s="98"/>
      <c r="BN790" s="98"/>
      <c r="BO790" s="98"/>
      <c r="BP790" s="98"/>
    </row>
    <row r="791">
      <c r="A791" s="485" t="b">
        <v>0</v>
      </c>
      <c r="B791" s="128"/>
      <c r="C791" s="129"/>
      <c r="D791" s="130"/>
      <c r="E791" s="131"/>
      <c r="F791" s="132"/>
      <c r="G791" s="132"/>
      <c r="H791" s="132"/>
      <c r="I791" s="132"/>
      <c r="J791" s="132"/>
      <c r="K791" s="130"/>
      <c r="L791" s="130"/>
      <c r="M791" s="130"/>
      <c r="N791" s="519"/>
      <c r="O791" s="369"/>
      <c r="P791" s="370"/>
      <c r="Q791" s="196"/>
      <c r="R791" s="197"/>
      <c r="S791" s="198"/>
      <c r="T791" s="199"/>
      <c r="U791" s="200"/>
      <c r="V791" s="201"/>
      <c r="W791" s="202"/>
      <c r="X791" s="202"/>
      <c r="Y791" s="143"/>
      <c r="Z791" s="367"/>
      <c r="AA791" s="140"/>
      <c r="AB791" s="420"/>
      <c r="AC791" s="421"/>
      <c r="AD791" s="206"/>
      <c r="AE791" s="144"/>
      <c r="AF791" s="133"/>
      <c r="AG791" s="144"/>
      <c r="AH791" s="430"/>
      <c r="AI791" s="146"/>
      <c r="AJ791" s="144"/>
      <c r="AK791" s="147"/>
      <c r="AL791" s="114"/>
      <c r="AM791" s="211"/>
      <c r="AN791" s="132"/>
      <c r="AO791" s="132"/>
      <c r="AP791" s="149"/>
      <c r="AQ791" s="150"/>
      <c r="AR791" s="149"/>
      <c r="AS791" s="132"/>
      <c r="AT791" s="132"/>
      <c r="AU791" s="132"/>
      <c r="AV791" s="132"/>
      <c r="AW791" s="132"/>
      <c r="AX791" s="132"/>
      <c r="AY791" s="132"/>
      <c r="AZ791" s="132"/>
      <c r="BA791" s="132"/>
      <c r="BB791" s="132"/>
      <c r="BC791" s="132"/>
      <c r="BD791" s="132"/>
      <c r="BE791" s="132"/>
      <c r="BF791" s="132"/>
      <c r="BG791" s="132"/>
      <c r="BH791" s="132"/>
      <c r="BI791" s="132"/>
      <c r="BJ791" s="132"/>
      <c r="BK791" s="132"/>
      <c r="BL791" s="132"/>
      <c r="BM791" s="132"/>
      <c r="BN791" s="132"/>
      <c r="BO791" s="132"/>
      <c r="BP791" s="132"/>
    </row>
    <row r="792">
      <c r="A792" s="484" t="b">
        <v>0</v>
      </c>
      <c r="B792" s="94"/>
      <c r="C792" s="95"/>
      <c r="D792" s="96"/>
      <c r="E792" s="97"/>
      <c r="F792" s="98"/>
      <c r="G792" s="98"/>
      <c r="H792" s="98"/>
      <c r="I792" s="98"/>
      <c r="J792" s="98"/>
      <c r="K792" s="96"/>
      <c r="L792" s="96"/>
      <c r="M792" s="96"/>
      <c r="N792" s="518"/>
      <c r="O792" s="369"/>
      <c r="P792" s="370"/>
      <c r="Q792" s="196"/>
      <c r="R792" s="197"/>
      <c r="S792" s="198"/>
      <c r="T792" s="199"/>
      <c r="U792" s="200"/>
      <c r="V792" s="201"/>
      <c r="W792" s="202"/>
      <c r="X792" s="202"/>
      <c r="Y792" s="109"/>
      <c r="Z792" s="280"/>
      <c r="AA792" s="106"/>
      <c r="AB792" s="281"/>
      <c r="AC792" s="282"/>
      <c r="AD792" s="273"/>
      <c r="AE792" s="110"/>
      <c r="AF792" s="99"/>
      <c r="AG792" s="110"/>
      <c r="AH792" s="427"/>
      <c r="AI792" s="112"/>
      <c r="AJ792" s="110"/>
      <c r="AK792" s="113"/>
      <c r="AL792" s="114"/>
      <c r="AM792" s="278"/>
      <c r="AN792" s="98"/>
      <c r="AO792" s="98"/>
      <c r="AP792" s="116"/>
      <c r="AQ792" s="117"/>
      <c r="AR792" s="116"/>
      <c r="AS792" s="98"/>
      <c r="AT792" s="98"/>
      <c r="AU792" s="98"/>
      <c r="AV792" s="98"/>
      <c r="AW792" s="98"/>
      <c r="AX792" s="98"/>
      <c r="AY792" s="98"/>
      <c r="AZ792" s="98"/>
      <c r="BA792" s="98"/>
      <c r="BB792" s="98"/>
      <c r="BC792" s="98"/>
      <c r="BD792" s="98"/>
      <c r="BE792" s="98"/>
      <c r="BF792" s="98"/>
      <c r="BG792" s="98"/>
      <c r="BH792" s="98"/>
      <c r="BI792" s="98"/>
      <c r="BJ792" s="98"/>
      <c r="BK792" s="98"/>
      <c r="BL792" s="98"/>
      <c r="BM792" s="98"/>
      <c r="BN792" s="98"/>
      <c r="BO792" s="98"/>
      <c r="BP792" s="98"/>
    </row>
    <row r="793">
      <c r="A793" s="485" t="b">
        <v>0</v>
      </c>
      <c r="B793" s="128"/>
      <c r="C793" s="129"/>
      <c r="D793" s="130"/>
      <c r="E793" s="131"/>
      <c r="F793" s="132"/>
      <c r="G793" s="132"/>
      <c r="H793" s="132"/>
      <c r="I793" s="132"/>
      <c r="J793" s="132"/>
      <c r="K793" s="130"/>
      <c r="L793" s="130"/>
      <c r="M793" s="130"/>
      <c r="N793" s="519"/>
      <c r="O793" s="369"/>
      <c r="P793" s="370"/>
      <c r="Q793" s="196"/>
      <c r="R793" s="197"/>
      <c r="S793" s="198"/>
      <c r="T793" s="199"/>
      <c r="U793" s="200"/>
      <c r="V793" s="201"/>
      <c r="W793" s="202"/>
      <c r="X793" s="202"/>
      <c r="Y793" s="143"/>
      <c r="Z793" s="367"/>
      <c r="AA793" s="140"/>
      <c r="AB793" s="420"/>
      <c r="AC793" s="421"/>
      <c r="AD793" s="206"/>
      <c r="AE793" s="144"/>
      <c r="AF793" s="133"/>
      <c r="AG793" s="144"/>
      <c r="AH793" s="430"/>
      <c r="AI793" s="146"/>
      <c r="AJ793" s="144"/>
      <c r="AK793" s="147"/>
      <c r="AL793" s="114"/>
      <c r="AM793" s="211"/>
      <c r="AN793" s="132"/>
      <c r="AO793" s="132"/>
      <c r="AP793" s="149"/>
      <c r="AQ793" s="150"/>
      <c r="AR793" s="149"/>
      <c r="AS793" s="132"/>
      <c r="AT793" s="132"/>
      <c r="AU793" s="132"/>
      <c r="AV793" s="132"/>
      <c r="AW793" s="132"/>
      <c r="AX793" s="132"/>
      <c r="AY793" s="132"/>
      <c r="AZ793" s="132"/>
      <c r="BA793" s="132"/>
      <c r="BB793" s="132"/>
      <c r="BC793" s="132"/>
      <c r="BD793" s="132"/>
      <c r="BE793" s="132"/>
      <c r="BF793" s="132"/>
      <c r="BG793" s="132"/>
      <c r="BH793" s="132"/>
      <c r="BI793" s="132"/>
      <c r="BJ793" s="132"/>
      <c r="BK793" s="132"/>
      <c r="BL793" s="132"/>
      <c r="BM793" s="132"/>
      <c r="BN793" s="132"/>
      <c r="BO793" s="132"/>
      <c r="BP793" s="132"/>
    </row>
    <row r="794">
      <c r="A794" s="484" t="b">
        <v>0</v>
      </c>
      <c r="B794" s="94"/>
      <c r="C794" s="95"/>
      <c r="D794" s="96"/>
      <c r="E794" s="97"/>
      <c r="F794" s="98"/>
      <c r="G794" s="98"/>
      <c r="H794" s="98"/>
      <c r="I794" s="98"/>
      <c r="J794" s="98"/>
      <c r="K794" s="96"/>
      <c r="L794" s="96"/>
      <c r="M794" s="96"/>
      <c r="N794" s="518"/>
      <c r="O794" s="369"/>
      <c r="P794" s="370"/>
      <c r="Q794" s="196"/>
      <c r="R794" s="197"/>
      <c r="S794" s="198"/>
      <c r="T794" s="199"/>
      <c r="U794" s="200"/>
      <c r="V794" s="201"/>
      <c r="W794" s="202"/>
      <c r="X794" s="202"/>
      <c r="Y794" s="109"/>
      <c r="Z794" s="280"/>
      <c r="AA794" s="106"/>
      <c r="AB794" s="281"/>
      <c r="AC794" s="282"/>
      <c r="AD794" s="273"/>
      <c r="AE794" s="110"/>
      <c r="AF794" s="99"/>
      <c r="AG794" s="110"/>
      <c r="AH794" s="427"/>
      <c r="AI794" s="112"/>
      <c r="AJ794" s="110"/>
      <c r="AK794" s="113"/>
      <c r="AL794" s="114"/>
      <c r="AM794" s="278"/>
      <c r="AN794" s="98"/>
      <c r="AO794" s="98"/>
      <c r="AP794" s="116"/>
      <c r="AQ794" s="117"/>
      <c r="AR794" s="116"/>
      <c r="AS794" s="98"/>
      <c r="AT794" s="98"/>
      <c r="AU794" s="98"/>
      <c r="AV794" s="98"/>
      <c r="AW794" s="98"/>
      <c r="AX794" s="98"/>
      <c r="AY794" s="98"/>
      <c r="AZ794" s="98"/>
      <c r="BA794" s="98"/>
      <c r="BB794" s="98"/>
      <c r="BC794" s="98"/>
      <c r="BD794" s="98"/>
      <c r="BE794" s="98"/>
      <c r="BF794" s="98"/>
      <c r="BG794" s="98"/>
      <c r="BH794" s="98"/>
      <c r="BI794" s="98"/>
      <c r="BJ794" s="98"/>
      <c r="BK794" s="98"/>
      <c r="BL794" s="98"/>
      <c r="BM794" s="98"/>
      <c r="BN794" s="98"/>
      <c r="BO794" s="98"/>
      <c r="BP794" s="98"/>
    </row>
    <row r="795">
      <c r="A795" s="485" t="b">
        <v>0</v>
      </c>
      <c r="B795" s="128"/>
      <c r="C795" s="129"/>
      <c r="D795" s="130"/>
      <c r="E795" s="131"/>
      <c r="F795" s="132"/>
      <c r="G795" s="132"/>
      <c r="H795" s="132"/>
      <c r="I795" s="132"/>
      <c r="J795" s="132"/>
      <c r="K795" s="130"/>
      <c r="L795" s="130"/>
      <c r="M795" s="130"/>
      <c r="N795" s="519"/>
      <c r="O795" s="369"/>
      <c r="P795" s="370"/>
      <c r="Q795" s="196"/>
      <c r="R795" s="197"/>
      <c r="S795" s="198"/>
      <c r="T795" s="199"/>
      <c r="U795" s="200"/>
      <c r="V795" s="201"/>
      <c r="W795" s="202"/>
      <c r="X795" s="202"/>
      <c r="Y795" s="143"/>
      <c r="Z795" s="367"/>
      <c r="AA795" s="140"/>
      <c r="AB795" s="420"/>
      <c r="AC795" s="421"/>
      <c r="AD795" s="206"/>
      <c r="AE795" s="144"/>
      <c r="AF795" s="133"/>
      <c r="AG795" s="144"/>
      <c r="AH795" s="430"/>
      <c r="AI795" s="146"/>
      <c r="AJ795" s="144"/>
      <c r="AK795" s="147"/>
      <c r="AL795" s="114"/>
      <c r="AM795" s="211"/>
      <c r="AN795" s="132"/>
      <c r="AO795" s="132"/>
      <c r="AP795" s="149"/>
      <c r="AQ795" s="150"/>
      <c r="AR795" s="149"/>
      <c r="AS795" s="132"/>
      <c r="AT795" s="132"/>
      <c r="AU795" s="132"/>
      <c r="AV795" s="132"/>
      <c r="AW795" s="132"/>
      <c r="AX795" s="132"/>
      <c r="AY795" s="132"/>
      <c r="AZ795" s="132"/>
      <c r="BA795" s="132"/>
      <c r="BB795" s="132"/>
      <c r="BC795" s="132"/>
      <c r="BD795" s="132"/>
      <c r="BE795" s="132"/>
      <c r="BF795" s="132"/>
      <c r="BG795" s="132"/>
      <c r="BH795" s="132"/>
      <c r="BI795" s="132"/>
      <c r="BJ795" s="132"/>
      <c r="BK795" s="132"/>
      <c r="BL795" s="132"/>
      <c r="BM795" s="132"/>
      <c r="BN795" s="132"/>
      <c r="BO795" s="132"/>
      <c r="BP795" s="132"/>
    </row>
    <row r="796">
      <c r="A796" s="484" t="b">
        <v>0</v>
      </c>
      <c r="B796" s="94"/>
      <c r="C796" s="95"/>
      <c r="D796" s="96"/>
      <c r="E796" s="97"/>
      <c r="F796" s="98"/>
      <c r="G796" s="98"/>
      <c r="H796" s="98"/>
      <c r="I796" s="98"/>
      <c r="J796" s="98"/>
      <c r="K796" s="96"/>
      <c r="L796" s="96"/>
      <c r="M796" s="96"/>
      <c r="N796" s="518"/>
      <c r="O796" s="369"/>
      <c r="P796" s="370"/>
      <c r="Q796" s="196"/>
      <c r="R796" s="197"/>
      <c r="S796" s="198"/>
      <c r="T796" s="199"/>
      <c r="U796" s="200"/>
      <c r="V796" s="201"/>
      <c r="W796" s="202"/>
      <c r="X796" s="202"/>
      <c r="Y796" s="109"/>
      <c r="Z796" s="280"/>
      <c r="AA796" s="106"/>
      <c r="AB796" s="281"/>
      <c r="AC796" s="282"/>
      <c r="AD796" s="273"/>
      <c r="AE796" s="110"/>
      <c r="AF796" s="99"/>
      <c r="AG796" s="110"/>
      <c r="AH796" s="427"/>
      <c r="AI796" s="112"/>
      <c r="AJ796" s="110"/>
      <c r="AK796" s="113"/>
      <c r="AL796" s="114"/>
      <c r="AM796" s="278"/>
      <c r="AN796" s="98"/>
      <c r="AO796" s="98"/>
      <c r="AP796" s="116"/>
      <c r="AQ796" s="117"/>
      <c r="AR796" s="116"/>
      <c r="AS796" s="98"/>
      <c r="AT796" s="98"/>
      <c r="AU796" s="98"/>
      <c r="AV796" s="98"/>
      <c r="AW796" s="98"/>
      <c r="AX796" s="98"/>
      <c r="AY796" s="98"/>
      <c r="AZ796" s="98"/>
      <c r="BA796" s="98"/>
      <c r="BB796" s="98"/>
      <c r="BC796" s="98"/>
      <c r="BD796" s="98"/>
      <c r="BE796" s="98"/>
      <c r="BF796" s="98"/>
      <c r="BG796" s="98"/>
      <c r="BH796" s="98"/>
      <c r="BI796" s="98"/>
      <c r="BJ796" s="98"/>
      <c r="BK796" s="98"/>
      <c r="BL796" s="98"/>
      <c r="BM796" s="98"/>
      <c r="BN796" s="98"/>
      <c r="BO796" s="98"/>
      <c r="BP796" s="98"/>
    </row>
    <row r="797">
      <c r="A797" s="485" t="b">
        <v>0</v>
      </c>
      <c r="B797" s="128"/>
      <c r="C797" s="129"/>
      <c r="D797" s="130"/>
      <c r="E797" s="131"/>
      <c r="F797" s="132"/>
      <c r="G797" s="132"/>
      <c r="H797" s="132"/>
      <c r="I797" s="132"/>
      <c r="J797" s="132"/>
      <c r="K797" s="130"/>
      <c r="L797" s="130"/>
      <c r="M797" s="130"/>
      <c r="N797" s="519"/>
      <c r="O797" s="369"/>
      <c r="P797" s="370"/>
      <c r="Q797" s="196"/>
      <c r="R797" s="197"/>
      <c r="S797" s="198"/>
      <c r="T797" s="199"/>
      <c r="U797" s="200"/>
      <c r="V797" s="201"/>
      <c r="W797" s="202"/>
      <c r="X797" s="202"/>
      <c r="Y797" s="143"/>
      <c r="Z797" s="367"/>
      <c r="AA797" s="140"/>
      <c r="AB797" s="420"/>
      <c r="AC797" s="421"/>
      <c r="AD797" s="206"/>
      <c r="AE797" s="144"/>
      <c r="AF797" s="133"/>
      <c r="AG797" s="144"/>
      <c r="AH797" s="430"/>
      <c r="AI797" s="146"/>
      <c r="AJ797" s="144"/>
      <c r="AK797" s="147"/>
      <c r="AL797" s="114"/>
      <c r="AM797" s="211"/>
      <c r="AN797" s="132"/>
      <c r="AO797" s="132"/>
      <c r="AP797" s="149"/>
      <c r="AQ797" s="150"/>
      <c r="AR797" s="149"/>
      <c r="AS797" s="132"/>
      <c r="AT797" s="132"/>
      <c r="AU797" s="132"/>
      <c r="AV797" s="132"/>
      <c r="AW797" s="132"/>
      <c r="AX797" s="132"/>
      <c r="AY797" s="132"/>
      <c r="AZ797" s="132"/>
      <c r="BA797" s="132"/>
      <c r="BB797" s="132"/>
      <c r="BC797" s="132"/>
      <c r="BD797" s="132"/>
      <c r="BE797" s="132"/>
      <c r="BF797" s="132"/>
      <c r="BG797" s="132"/>
      <c r="BH797" s="132"/>
      <c r="BI797" s="132"/>
      <c r="BJ797" s="132"/>
      <c r="BK797" s="132"/>
      <c r="BL797" s="132"/>
      <c r="BM797" s="132"/>
      <c r="BN797" s="132"/>
      <c r="BO797" s="132"/>
      <c r="BP797" s="132"/>
    </row>
    <row r="798">
      <c r="A798" s="484" t="b">
        <v>0</v>
      </c>
      <c r="B798" s="94"/>
      <c r="C798" s="95"/>
      <c r="D798" s="96"/>
      <c r="E798" s="97"/>
      <c r="F798" s="98"/>
      <c r="G798" s="98"/>
      <c r="H798" s="98"/>
      <c r="I798" s="98"/>
      <c r="J798" s="98"/>
      <c r="K798" s="96"/>
      <c r="L798" s="96"/>
      <c r="M798" s="96"/>
      <c r="N798" s="518"/>
      <c r="O798" s="369"/>
      <c r="P798" s="370"/>
      <c r="Q798" s="196"/>
      <c r="R798" s="197"/>
      <c r="S798" s="198"/>
      <c r="T798" s="199"/>
      <c r="U798" s="200"/>
      <c r="V798" s="201"/>
      <c r="W798" s="202"/>
      <c r="X798" s="202"/>
      <c r="Y798" s="109"/>
      <c r="Z798" s="280"/>
      <c r="AA798" s="106"/>
      <c r="AB798" s="281"/>
      <c r="AC798" s="282"/>
      <c r="AD798" s="273"/>
      <c r="AE798" s="110"/>
      <c r="AF798" s="99"/>
      <c r="AG798" s="110"/>
      <c r="AH798" s="427"/>
      <c r="AI798" s="112"/>
      <c r="AJ798" s="110"/>
      <c r="AK798" s="113"/>
      <c r="AL798" s="114"/>
      <c r="AM798" s="278"/>
      <c r="AN798" s="98"/>
      <c r="AO798" s="98"/>
      <c r="AP798" s="116"/>
      <c r="AQ798" s="117"/>
      <c r="AR798" s="116"/>
      <c r="AS798" s="98"/>
      <c r="AT798" s="98"/>
      <c r="AU798" s="98"/>
      <c r="AV798" s="98"/>
      <c r="AW798" s="98"/>
      <c r="AX798" s="98"/>
      <c r="AY798" s="98"/>
      <c r="AZ798" s="98"/>
      <c r="BA798" s="98"/>
      <c r="BB798" s="98"/>
      <c r="BC798" s="98"/>
      <c r="BD798" s="98"/>
      <c r="BE798" s="98"/>
      <c r="BF798" s="98"/>
      <c r="BG798" s="98"/>
      <c r="BH798" s="98"/>
      <c r="BI798" s="98"/>
      <c r="BJ798" s="98"/>
      <c r="BK798" s="98"/>
      <c r="BL798" s="98"/>
      <c r="BM798" s="98"/>
      <c r="BN798" s="98"/>
      <c r="BO798" s="98"/>
      <c r="BP798" s="98"/>
    </row>
    <row r="799">
      <c r="A799" s="485" t="b">
        <v>0</v>
      </c>
      <c r="B799" s="128"/>
      <c r="C799" s="129"/>
      <c r="D799" s="130"/>
      <c r="E799" s="131"/>
      <c r="F799" s="132"/>
      <c r="G799" s="132"/>
      <c r="H799" s="132"/>
      <c r="I799" s="132"/>
      <c r="J799" s="132"/>
      <c r="K799" s="130"/>
      <c r="L799" s="130"/>
      <c r="M799" s="130"/>
      <c r="N799" s="519"/>
      <c r="O799" s="369"/>
      <c r="P799" s="370"/>
      <c r="Q799" s="196"/>
      <c r="R799" s="197"/>
      <c r="S799" s="198"/>
      <c r="T799" s="199"/>
      <c r="U799" s="200"/>
      <c r="V799" s="201"/>
      <c r="W799" s="202"/>
      <c r="X799" s="202"/>
      <c r="Y799" s="143"/>
      <c r="Z799" s="367"/>
      <c r="AA799" s="140"/>
      <c r="AB799" s="420"/>
      <c r="AC799" s="421"/>
      <c r="AD799" s="206"/>
      <c r="AE799" s="144"/>
      <c r="AF799" s="133"/>
      <c r="AG799" s="144"/>
      <c r="AH799" s="430"/>
      <c r="AI799" s="146"/>
      <c r="AJ799" s="144"/>
      <c r="AK799" s="147"/>
      <c r="AL799" s="114"/>
      <c r="AM799" s="211"/>
      <c r="AN799" s="132"/>
      <c r="AO799" s="132"/>
      <c r="AP799" s="149"/>
      <c r="AQ799" s="150"/>
      <c r="AR799" s="149"/>
      <c r="AS799" s="132"/>
      <c r="AT799" s="132"/>
      <c r="AU799" s="132"/>
      <c r="AV799" s="132"/>
      <c r="AW799" s="132"/>
      <c r="AX799" s="132"/>
      <c r="AY799" s="132"/>
      <c r="AZ799" s="132"/>
      <c r="BA799" s="132"/>
      <c r="BB799" s="132"/>
      <c r="BC799" s="132"/>
      <c r="BD799" s="132"/>
      <c r="BE799" s="132"/>
      <c r="BF799" s="132"/>
      <c r="BG799" s="132"/>
      <c r="BH799" s="132"/>
      <c r="BI799" s="132"/>
      <c r="BJ799" s="132"/>
      <c r="BK799" s="132"/>
      <c r="BL799" s="132"/>
      <c r="BM799" s="132"/>
      <c r="BN799" s="132"/>
      <c r="BO799" s="132"/>
      <c r="BP799" s="132"/>
    </row>
    <row r="800">
      <c r="A800" s="484" t="b">
        <v>0</v>
      </c>
      <c r="B800" s="94"/>
      <c r="C800" s="95"/>
      <c r="D800" s="96"/>
      <c r="E800" s="97"/>
      <c r="F800" s="98"/>
      <c r="G800" s="98"/>
      <c r="H800" s="98"/>
      <c r="I800" s="98"/>
      <c r="J800" s="98"/>
      <c r="K800" s="96"/>
      <c r="L800" s="96"/>
      <c r="M800" s="96"/>
      <c r="N800" s="518"/>
      <c r="O800" s="369"/>
      <c r="P800" s="370"/>
      <c r="Q800" s="196"/>
      <c r="R800" s="197"/>
      <c r="S800" s="198"/>
      <c r="T800" s="199"/>
      <c r="U800" s="200"/>
      <c r="V800" s="201"/>
      <c r="W800" s="202"/>
      <c r="X800" s="202"/>
      <c r="Y800" s="109"/>
      <c r="Z800" s="280"/>
      <c r="AA800" s="106"/>
      <c r="AB800" s="281"/>
      <c r="AC800" s="282"/>
      <c r="AD800" s="273"/>
      <c r="AE800" s="110"/>
      <c r="AF800" s="99"/>
      <c r="AG800" s="110"/>
      <c r="AH800" s="427"/>
      <c r="AI800" s="112"/>
      <c r="AJ800" s="110"/>
      <c r="AK800" s="113"/>
      <c r="AL800" s="114"/>
      <c r="AM800" s="278"/>
      <c r="AN800" s="98"/>
      <c r="AO800" s="98"/>
      <c r="AP800" s="116"/>
      <c r="AQ800" s="117"/>
      <c r="AR800" s="116"/>
      <c r="AS800" s="98"/>
      <c r="AT800" s="98"/>
      <c r="AU800" s="98"/>
      <c r="AV800" s="98"/>
      <c r="AW800" s="98"/>
      <c r="AX800" s="98"/>
      <c r="AY800" s="98"/>
      <c r="AZ800" s="98"/>
      <c r="BA800" s="98"/>
      <c r="BB800" s="98"/>
      <c r="BC800" s="98"/>
      <c r="BD800" s="98"/>
      <c r="BE800" s="98"/>
      <c r="BF800" s="98"/>
      <c r="BG800" s="98"/>
      <c r="BH800" s="98"/>
      <c r="BI800" s="98"/>
      <c r="BJ800" s="98"/>
      <c r="BK800" s="98"/>
      <c r="BL800" s="98"/>
      <c r="BM800" s="98"/>
      <c r="BN800" s="98"/>
      <c r="BO800" s="98"/>
      <c r="BP800" s="98"/>
    </row>
    <row r="801">
      <c r="A801" s="485" t="b">
        <v>0</v>
      </c>
      <c r="B801" s="128"/>
      <c r="C801" s="129"/>
      <c r="D801" s="130"/>
      <c r="E801" s="131"/>
      <c r="F801" s="132"/>
      <c r="G801" s="132"/>
      <c r="H801" s="132"/>
      <c r="I801" s="132"/>
      <c r="J801" s="132"/>
      <c r="K801" s="130"/>
      <c r="L801" s="130"/>
      <c r="M801" s="130"/>
      <c r="N801" s="519"/>
      <c r="O801" s="369"/>
      <c r="P801" s="370"/>
      <c r="Q801" s="196"/>
      <c r="R801" s="197"/>
      <c r="S801" s="198"/>
      <c r="T801" s="199"/>
      <c r="U801" s="200"/>
      <c r="V801" s="201"/>
      <c r="W801" s="202"/>
      <c r="X801" s="202"/>
      <c r="Y801" s="143"/>
      <c r="Z801" s="367"/>
      <c r="AA801" s="140"/>
      <c r="AB801" s="420"/>
      <c r="AC801" s="421"/>
      <c r="AD801" s="206"/>
      <c r="AE801" s="144"/>
      <c r="AF801" s="133"/>
      <c r="AG801" s="144"/>
      <c r="AH801" s="430"/>
      <c r="AI801" s="146"/>
      <c r="AJ801" s="144"/>
      <c r="AK801" s="147"/>
      <c r="AL801" s="114"/>
      <c r="AM801" s="211"/>
      <c r="AN801" s="132"/>
      <c r="AO801" s="132"/>
      <c r="AP801" s="149"/>
      <c r="AQ801" s="150"/>
      <c r="AR801" s="149"/>
      <c r="AS801" s="132"/>
      <c r="AT801" s="132"/>
      <c r="AU801" s="132"/>
      <c r="AV801" s="132"/>
      <c r="AW801" s="132"/>
      <c r="AX801" s="132"/>
      <c r="AY801" s="132"/>
      <c r="AZ801" s="132"/>
      <c r="BA801" s="132"/>
      <c r="BB801" s="132"/>
      <c r="BC801" s="132"/>
      <c r="BD801" s="132"/>
      <c r="BE801" s="132"/>
      <c r="BF801" s="132"/>
      <c r="BG801" s="132"/>
      <c r="BH801" s="132"/>
      <c r="BI801" s="132"/>
      <c r="BJ801" s="132"/>
      <c r="BK801" s="132"/>
      <c r="BL801" s="132"/>
      <c r="BM801" s="132"/>
      <c r="BN801" s="132"/>
      <c r="BO801" s="132"/>
      <c r="BP801" s="132"/>
    </row>
    <row r="802">
      <c r="A802" s="484" t="b">
        <v>0</v>
      </c>
      <c r="B802" s="94"/>
      <c r="C802" s="95"/>
      <c r="D802" s="96"/>
      <c r="E802" s="97"/>
      <c r="F802" s="98"/>
      <c r="G802" s="98"/>
      <c r="H802" s="98"/>
      <c r="I802" s="98"/>
      <c r="J802" s="98"/>
      <c r="K802" s="96"/>
      <c r="L802" s="96"/>
      <c r="M802" s="96"/>
      <c r="N802" s="518"/>
      <c r="O802" s="369"/>
      <c r="P802" s="370"/>
      <c r="Q802" s="196"/>
      <c r="R802" s="197"/>
      <c r="S802" s="198"/>
      <c r="T802" s="199"/>
      <c r="U802" s="200"/>
      <c r="V802" s="201"/>
      <c r="W802" s="202"/>
      <c r="X802" s="202"/>
      <c r="Y802" s="109"/>
      <c r="Z802" s="280"/>
      <c r="AA802" s="106"/>
      <c r="AB802" s="281"/>
      <c r="AC802" s="282"/>
      <c r="AD802" s="273"/>
      <c r="AE802" s="110"/>
      <c r="AF802" s="99"/>
      <c r="AG802" s="110"/>
      <c r="AH802" s="427"/>
      <c r="AI802" s="112"/>
      <c r="AJ802" s="110"/>
      <c r="AK802" s="113"/>
      <c r="AL802" s="114"/>
      <c r="AM802" s="278"/>
      <c r="AN802" s="98"/>
      <c r="AO802" s="98"/>
      <c r="AP802" s="116"/>
      <c r="AQ802" s="117"/>
      <c r="AR802" s="116"/>
      <c r="AS802" s="98"/>
      <c r="AT802" s="98"/>
      <c r="AU802" s="98"/>
      <c r="AV802" s="98"/>
      <c r="AW802" s="98"/>
      <c r="AX802" s="98"/>
      <c r="AY802" s="98"/>
      <c r="AZ802" s="98"/>
      <c r="BA802" s="98"/>
      <c r="BB802" s="98"/>
      <c r="BC802" s="98"/>
      <c r="BD802" s="98"/>
      <c r="BE802" s="98"/>
      <c r="BF802" s="98"/>
      <c r="BG802" s="98"/>
      <c r="BH802" s="98"/>
      <c r="BI802" s="98"/>
      <c r="BJ802" s="98"/>
      <c r="BK802" s="98"/>
      <c r="BL802" s="98"/>
      <c r="BM802" s="98"/>
      <c r="BN802" s="98"/>
      <c r="BO802" s="98"/>
      <c r="BP802" s="98"/>
    </row>
    <row r="803">
      <c r="A803" s="485" t="b">
        <v>0</v>
      </c>
      <c r="B803" s="128"/>
      <c r="C803" s="129"/>
      <c r="D803" s="130"/>
      <c r="E803" s="131"/>
      <c r="F803" s="132"/>
      <c r="G803" s="132"/>
      <c r="H803" s="132"/>
      <c r="I803" s="132"/>
      <c r="J803" s="132"/>
      <c r="K803" s="130"/>
      <c r="L803" s="130"/>
      <c r="M803" s="130"/>
      <c r="N803" s="519"/>
      <c r="O803" s="369"/>
      <c r="P803" s="370"/>
      <c r="Q803" s="196"/>
      <c r="R803" s="197"/>
      <c r="S803" s="198"/>
      <c r="T803" s="199"/>
      <c r="U803" s="200"/>
      <c r="V803" s="201"/>
      <c r="W803" s="202"/>
      <c r="X803" s="202"/>
      <c r="Y803" s="143"/>
      <c r="Z803" s="367"/>
      <c r="AA803" s="140"/>
      <c r="AB803" s="420"/>
      <c r="AC803" s="421"/>
      <c r="AD803" s="206"/>
      <c r="AE803" s="144"/>
      <c r="AF803" s="133"/>
      <c r="AG803" s="144"/>
      <c r="AH803" s="430"/>
      <c r="AI803" s="146"/>
      <c r="AJ803" s="144"/>
      <c r="AK803" s="147"/>
      <c r="AL803" s="114"/>
      <c r="AM803" s="211"/>
      <c r="AN803" s="132"/>
      <c r="AO803" s="132"/>
      <c r="AP803" s="149"/>
      <c r="AQ803" s="150"/>
      <c r="AR803" s="149"/>
      <c r="AS803" s="132"/>
      <c r="AT803" s="132"/>
      <c r="AU803" s="132"/>
      <c r="AV803" s="132"/>
      <c r="AW803" s="132"/>
      <c r="AX803" s="132"/>
      <c r="AY803" s="132"/>
      <c r="AZ803" s="132"/>
      <c r="BA803" s="132"/>
      <c r="BB803" s="132"/>
      <c r="BC803" s="132"/>
      <c r="BD803" s="132"/>
      <c r="BE803" s="132"/>
      <c r="BF803" s="132"/>
      <c r="BG803" s="132"/>
      <c r="BH803" s="132"/>
      <c r="BI803" s="132"/>
      <c r="BJ803" s="132"/>
      <c r="BK803" s="132"/>
      <c r="BL803" s="132"/>
      <c r="BM803" s="132"/>
      <c r="BN803" s="132"/>
      <c r="BO803" s="132"/>
      <c r="BP803" s="132"/>
    </row>
    <row r="804">
      <c r="A804" s="484" t="b">
        <v>0</v>
      </c>
      <c r="B804" s="94"/>
      <c r="C804" s="95"/>
      <c r="D804" s="96"/>
      <c r="E804" s="97"/>
      <c r="F804" s="98"/>
      <c r="G804" s="98"/>
      <c r="H804" s="98"/>
      <c r="I804" s="98"/>
      <c r="J804" s="98"/>
      <c r="K804" s="96"/>
      <c r="L804" s="96"/>
      <c r="M804" s="96"/>
      <c r="N804" s="518"/>
      <c r="O804" s="369"/>
      <c r="P804" s="370"/>
      <c r="Q804" s="196"/>
      <c r="R804" s="197"/>
      <c r="S804" s="198"/>
      <c r="T804" s="199"/>
      <c r="U804" s="200"/>
      <c r="V804" s="201"/>
      <c r="W804" s="202"/>
      <c r="X804" s="202"/>
      <c r="Y804" s="109"/>
      <c r="Z804" s="280"/>
      <c r="AA804" s="106"/>
      <c r="AB804" s="281"/>
      <c r="AC804" s="282"/>
      <c r="AD804" s="273"/>
      <c r="AE804" s="110"/>
      <c r="AF804" s="99"/>
      <c r="AG804" s="110"/>
      <c r="AH804" s="427"/>
      <c r="AI804" s="112"/>
      <c r="AJ804" s="110"/>
      <c r="AK804" s="113"/>
      <c r="AL804" s="114"/>
      <c r="AM804" s="278"/>
      <c r="AN804" s="98"/>
      <c r="AO804" s="98"/>
      <c r="AP804" s="116"/>
      <c r="AQ804" s="117"/>
      <c r="AR804" s="116"/>
      <c r="AS804" s="98"/>
      <c r="AT804" s="98"/>
      <c r="AU804" s="98"/>
      <c r="AV804" s="98"/>
      <c r="AW804" s="98"/>
      <c r="AX804" s="98"/>
      <c r="AY804" s="98"/>
      <c r="AZ804" s="98"/>
      <c r="BA804" s="98"/>
      <c r="BB804" s="98"/>
      <c r="BC804" s="98"/>
      <c r="BD804" s="98"/>
      <c r="BE804" s="98"/>
      <c r="BF804" s="98"/>
      <c r="BG804" s="98"/>
      <c r="BH804" s="98"/>
      <c r="BI804" s="98"/>
      <c r="BJ804" s="98"/>
      <c r="BK804" s="98"/>
      <c r="BL804" s="98"/>
      <c r="BM804" s="98"/>
      <c r="BN804" s="98"/>
      <c r="BO804" s="98"/>
      <c r="BP804" s="98"/>
    </row>
    <row r="805">
      <c r="A805" s="485" t="b">
        <v>0</v>
      </c>
      <c r="B805" s="128"/>
      <c r="C805" s="129"/>
      <c r="D805" s="130"/>
      <c r="E805" s="131"/>
      <c r="F805" s="132"/>
      <c r="G805" s="132"/>
      <c r="H805" s="132"/>
      <c r="I805" s="132"/>
      <c r="J805" s="132"/>
      <c r="K805" s="130"/>
      <c r="L805" s="130"/>
      <c r="M805" s="130"/>
      <c r="N805" s="519"/>
      <c r="O805" s="369"/>
      <c r="P805" s="370"/>
      <c r="Q805" s="196"/>
      <c r="R805" s="197"/>
      <c r="S805" s="198"/>
      <c r="T805" s="199"/>
      <c r="U805" s="200"/>
      <c r="V805" s="201"/>
      <c r="W805" s="202"/>
      <c r="X805" s="202"/>
      <c r="Y805" s="143"/>
      <c r="Z805" s="367"/>
      <c r="AA805" s="140"/>
      <c r="AB805" s="420"/>
      <c r="AC805" s="421"/>
      <c r="AD805" s="206"/>
      <c r="AE805" s="144"/>
      <c r="AF805" s="133"/>
      <c r="AG805" s="144"/>
      <c r="AH805" s="430"/>
      <c r="AI805" s="146"/>
      <c r="AJ805" s="144"/>
      <c r="AK805" s="147"/>
      <c r="AL805" s="114"/>
      <c r="AM805" s="211"/>
      <c r="AN805" s="132"/>
      <c r="AO805" s="132"/>
      <c r="AP805" s="149"/>
      <c r="AQ805" s="150"/>
      <c r="AR805" s="149"/>
      <c r="AS805" s="132"/>
      <c r="AT805" s="132"/>
      <c r="AU805" s="132"/>
      <c r="AV805" s="132"/>
      <c r="AW805" s="132"/>
      <c r="AX805" s="132"/>
      <c r="AY805" s="132"/>
      <c r="AZ805" s="132"/>
      <c r="BA805" s="132"/>
      <c r="BB805" s="132"/>
      <c r="BC805" s="132"/>
      <c r="BD805" s="132"/>
      <c r="BE805" s="132"/>
      <c r="BF805" s="132"/>
      <c r="BG805" s="132"/>
      <c r="BH805" s="132"/>
      <c r="BI805" s="132"/>
      <c r="BJ805" s="132"/>
      <c r="BK805" s="132"/>
      <c r="BL805" s="132"/>
      <c r="BM805" s="132"/>
      <c r="BN805" s="132"/>
      <c r="BO805" s="132"/>
      <c r="BP805" s="132"/>
    </row>
    <row r="806">
      <c r="A806" s="484" t="b">
        <v>0</v>
      </c>
      <c r="B806" s="94"/>
      <c r="C806" s="95"/>
      <c r="D806" s="96"/>
      <c r="E806" s="97"/>
      <c r="F806" s="98"/>
      <c r="G806" s="98"/>
      <c r="H806" s="98"/>
      <c r="I806" s="98"/>
      <c r="J806" s="98"/>
      <c r="K806" s="96"/>
      <c r="L806" s="96"/>
      <c r="M806" s="96"/>
      <c r="N806" s="518"/>
      <c r="O806" s="369"/>
      <c r="P806" s="370"/>
      <c r="Q806" s="196"/>
      <c r="R806" s="197"/>
      <c r="S806" s="198"/>
      <c r="T806" s="199"/>
      <c r="U806" s="200"/>
      <c r="V806" s="201"/>
      <c r="W806" s="202"/>
      <c r="X806" s="202"/>
      <c r="Y806" s="109"/>
      <c r="Z806" s="280"/>
      <c r="AA806" s="106"/>
      <c r="AB806" s="281"/>
      <c r="AC806" s="282"/>
      <c r="AD806" s="273"/>
      <c r="AE806" s="110"/>
      <c r="AF806" s="99"/>
      <c r="AG806" s="110"/>
      <c r="AH806" s="427"/>
      <c r="AI806" s="112"/>
      <c r="AJ806" s="110"/>
      <c r="AK806" s="113"/>
      <c r="AL806" s="114"/>
      <c r="AM806" s="278"/>
      <c r="AN806" s="98"/>
      <c r="AO806" s="98"/>
      <c r="AP806" s="116"/>
      <c r="AQ806" s="117"/>
      <c r="AR806" s="116"/>
      <c r="AS806" s="98"/>
      <c r="AT806" s="98"/>
      <c r="AU806" s="98"/>
      <c r="AV806" s="98"/>
      <c r="AW806" s="98"/>
      <c r="AX806" s="98"/>
      <c r="AY806" s="98"/>
      <c r="AZ806" s="98"/>
      <c r="BA806" s="98"/>
      <c r="BB806" s="98"/>
      <c r="BC806" s="98"/>
      <c r="BD806" s="98"/>
      <c r="BE806" s="98"/>
      <c r="BF806" s="98"/>
      <c r="BG806" s="98"/>
      <c r="BH806" s="98"/>
      <c r="BI806" s="98"/>
      <c r="BJ806" s="98"/>
      <c r="BK806" s="98"/>
      <c r="BL806" s="98"/>
      <c r="BM806" s="98"/>
      <c r="BN806" s="98"/>
      <c r="BO806" s="98"/>
      <c r="BP806" s="98"/>
    </row>
    <row r="807">
      <c r="A807" s="485" t="b">
        <v>0</v>
      </c>
      <c r="B807" s="128"/>
      <c r="C807" s="129"/>
      <c r="D807" s="130"/>
      <c r="E807" s="131"/>
      <c r="F807" s="132"/>
      <c r="G807" s="132"/>
      <c r="H807" s="132"/>
      <c r="I807" s="132"/>
      <c r="J807" s="132"/>
      <c r="K807" s="130"/>
      <c r="L807" s="130"/>
      <c r="M807" s="130"/>
      <c r="N807" s="519"/>
      <c r="O807" s="369"/>
      <c r="P807" s="370"/>
      <c r="Q807" s="196"/>
      <c r="R807" s="197"/>
      <c r="S807" s="198"/>
      <c r="T807" s="199"/>
      <c r="U807" s="200"/>
      <c r="V807" s="201"/>
      <c r="W807" s="202"/>
      <c r="X807" s="202"/>
      <c r="Y807" s="143"/>
      <c r="Z807" s="367"/>
      <c r="AA807" s="140"/>
      <c r="AB807" s="420"/>
      <c r="AC807" s="421"/>
      <c r="AD807" s="206"/>
      <c r="AE807" s="144"/>
      <c r="AF807" s="133"/>
      <c r="AG807" s="144"/>
      <c r="AH807" s="430"/>
      <c r="AI807" s="146"/>
      <c r="AJ807" s="144"/>
      <c r="AK807" s="147"/>
      <c r="AL807" s="114"/>
      <c r="AM807" s="211"/>
      <c r="AN807" s="132"/>
      <c r="AO807" s="132"/>
      <c r="AP807" s="149"/>
      <c r="AQ807" s="150"/>
      <c r="AR807" s="149"/>
      <c r="AS807" s="132"/>
      <c r="AT807" s="132"/>
      <c r="AU807" s="132"/>
      <c r="AV807" s="132"/>
      <c r="AW807" s="132"/>
      <c r="AX807" s="132"/>
      <c r="AY807" s="132"/>
      <c r="AZ807" s="132"/>
      <c r="BA807" s="132"/>
      <c r="BB807" s="132"/>
      <c r="BC807" s="132"/>
      <c r="BD807" s="132"/>
      <c r="BE807" s="132"/>
      <c r="BF807" s="132"/>
      <c r="BG807" s="132"/>
      <c r="BH807" s="132"/>
      <c r="BI807" s="132"/>
      <c r="BJ807" s="132"/>
      <c r="BK807" s="132"/>
      <c r="BL807" s="132"/>
      <c r="BM807" s="132"/>
      <c r="BN807" s="132"/>
      <c r="BO807" s="132"/>
      <c r="BP807" s="132"/>
    </row>
    <row r="808">
      <c r="A808" s="484" t="b">
        <v>0</v>
      </c>
      <c r="B808" s="94"/>
      <c r="C808" s="95"/>
      <c r="D808" s="96"/>
      <c r="E808" s="97"/>
      <c r="F808" s="98"/>
      <c r="G808" s="98"/>
      <c r="H808" s="98"/>
      <c r="I808" s="98"/>
      <c r="J808" s="98"/>
      <c r="K808" s="96"/>
      <c r="L808" s="96"/>
      <c r="M808" s="96"/>
      <c r="N808" s="518"/>
      <c r="O808" s="369"/>
      <c r="P808" s="370"/>
      <c r="Q808" s="196"/>
      <c r="R808" s="197"/>
      <c r="S808" s="198"/>
      <c r="T808" s="199"/>
      <c r="U808" s="200"/>
      <c r="V808" s="201"/>
      <c r="W808" s="202"/>
      <c r="X808" s="202"/>
      <c r="Y808" s="109"/>
      <c r="Z808" s="280"/>
      <c r="AA808" s="106"/>
      <c r="AB808" s="281"/>
      <c r="AC808" s="282"/>
      <c r="AD808" s="273"/>
      <c r="AE808" s="110"/>
      <c r="AF808" s="99"/>
      <c r="AG808" s="110"/>
      <c r="AH808" s="427"/>
      <c r="AI808" s="112"/>
      <c r="AJ808" s="110"/>
      <c r="AK808" s="113"/>
      <c r="AL808" s="114"/>
      <c r="AM808" s="278"/>
      <c r="AN808" s="98"/>
      <c r="AO808" s="98"/>
      <c r="AP808" s="116"/>
      <c r="AQ808" s="117"/>
      <c r="AR808" s="116"/>
      <c r="AS808" s="98"/>
      <c r="AT808" s="98"/>
      <c r="AU808" s="98"/>
      <c r="AV808" s="98"/>
      <c r="AW808" s="98"/>
      <c r="AX808" s="98"/>
      <c r="AY808" s="98"/>
      <c r="AZ808" s="98"/>
      <c r="BA808" s="98"/>
      <c r="BB808" s="98"/>
      <c r="BC808" s="98"/>
      <c r="BD808" s="98"/>
      <c r="BE808" s="98"/>
      <c r="BF808" s="98"/>
      <c r="BG808" s="98"/>
      <c r="BH808" s="98"/>
      <c r="BI808" s="98"/>
      <c r="BJ808" s="98"/>
      <c r="BK808" s="98"/>
      <c r="BL808" s="98"/>
      <c r="BM808" s="98"/>
      <c r="BN808" s="98"/>
      <c r="BO808" s="98"/>
      <c r="BP808" s="98"/>
    </row>
    <row r="809">
      <c r="A809" s="485" t="b">
        <v>0</v>
      </c>
      <c r="B809" s="128"/>
      <c r="C809" s="129"/>
      <c r="D809" s="130"/>
      <c r="E809" s="131"/>
      <c r="F809" s="132"/>
      <c r="G809" s="132"/>
      <c r="H809" s="132"/>
      <c r="I809" s="132"/>
      <c r="J809" s="132"/>
      <c r="K809" s="130"/>
      <c r="L809" s="130"/>
      <c r="M809" s="130"/>
      <c r="N809" s="519"/>
      <c r="O809" s="369"/>
      <c r="P809" s="370"/>
      <c r="Q809" s="196"/>
      <c r="R809" s="197"/>
      <c r="S809" s="198"/>
      <c r="T809" s="199"/>
      <c r="U809" s="200"/>
      <c r="V809" s="201"/>
      <c r="W809" s="202"/>
      <c r="X809" s="202"/>
      <c r="Y809" s="143"/>
      <c r="Z809" s="367"/>
      <c r="AA809" s="140"/>
      <c r="AB809" s="420"/>
      <c r="AC809" s="421"/>
      <c r="AD809" s="206"/>
      <c r="AE809" s="144"/>
      <c r="AF809" s="133"/>
      <c r="AG809" s="144"/>
      <c r="AH809" s="430"/>
      <c r="AI809" s="146"/>
      <c r="AJ809" s="144"/>
      <c r="AK809" s="147"/>
      <c r="AL809" s="114"/>
      <c r="AM809" s="211"/>
      <c r="AN809" s="132"/>
      <c r="AO809" s="132"/>
      <c r="AP809" s="149"/>
      <c r="AQ809" s="150"/>
      <c r="AR809" s="149"/>
      <c r="AS809" s="132"/>
      <c r="AT809" s="132"/>
      <c r="AU809" s="132"/>
      <c r="AV809" s="132"/>
      <c r="AW809" s="132"/>
      <c r="AX809" s="132"/>
      <c r="AY809" s="132"/>
      <c r="AZ809" s="132"/>
      <c r="BA809" s="132"/>
      <c r="BB809" s="132"/>
      <c r="BC809" s="132"/>
      <c r="BD809" s="132"/>
      <c r="BE809" s="132"/>
      <c r="BF809" s="132"/>
      <c r="BG809" s="132"/>
      <c r="BH809" s="132"/>
      <c r="BI809" s="132"/>
      <c r="BJ809" s="132"/>
      <c r="BK809" s="132"/>
      <c r="BL809" s="132"/>
      <c r="BM809" s="132"/>
      <c r="BN809" s="132"/>
      <c r="BO809" s="132"/>
      <c r="BP809" s="132"/>
    </row>
    <row r="810">
      <c r="A810" s="484" t="b">
        <v>0</v>
      </c>
      <c r="B810" s="94"/>
      <c r="C810" s="95"/>
      <c r="D810" s="96"/>
      <c r="E810" s="97"/>
      <c r="F810" s="98"/>
      <c r="G810" s="98"/>
      <c r="H810" s="98"/>
      <c r="I810" s="98"/>
      <c r="J810" s="98"/>
      <c r="K810" s="96"/>
      <c r="L810" s="96"/>
      <c r="M810" s="96"/>
      <c r="N810" s="518"/>
      <c r="O810" s="369"/>
      <c r="P810" s="370"/>
      <c r="Q810" s="196"/>
      <c r="R810" s="197"/>
      <c r="S810" s="198"/>
      <c r="T810" s="199"/>
      <c r="U810" s="200"/>
      <c r="V810" s="201"/>
      <c r="W810" s="202"/>
      <c r="X810" s="202"/>
      <c r="Y810" s="109"/>
      <c r="Z810" s="280"/>
      <c r="AA810" s="106"/>
      <c r="AB810" s="281"/>
      <c r="AC810" s="282"/>
      <c r="AD810" s="273"/>
      <c r="AE810" s="110"/>
      <c r="AF810" s="99"/>
      <c r="AG810" s="110"/>
      <c r="AH810" s="427"/>
      <c r="AI810" s="112"/>
      <c r="AJ810" s="110"/>
      <c r="AK810" s="113"/>
      <c r="AL810" s="114"/>
      <c r="AM810" s="278"/>
      <c r="AN810" s="98"/>
      <c r="AO810" s="98"/>
      <c r="AP810" s="116"/>
      <c r="AQ810" s="117"/>
      <c r="AR810" s="116"/>
      <c r="AS810" s="98"/>
      <c r="AT810" s="98"/>
      <c r="AU810" s="98"/>
      <c r="AV810" s="98"/>
      <c r="AW810" s="98"/>
      <c r="AX810" s="98"/>
      <c r="AY810" s="98"/>
      <c r="AZ810" s="98"/>
      <c r="BA810" s="98"/>
      <c r="BB810" s="98"/>
      <c r="BC810" s="98"/>
      <c r="BD810" s="98"/>
      <c r="BE810" s="98"/>
      <c r="BF810" s="98"/>
      <c r="BG810" s="98"/>
      <c r="BH810" s="98"/>
      <c r="BI810" s="98"/>
      <c r="BJ810" s="98"/>
      <c r="BK810" s="98"/>
      <c r="BL810" s="98"/>
      <c r="BM810" s="98"/>
      <c r="BN810" s="98"/>
      <c r="BO810" s="98"/>
      <c r="BP810" s="98"/>
    </row>
    <row r="811">
      <c r="A811" s="485" t="b">
        <v>0</v>
      </c>
      <c r="B811" s="128"/>
      <c r="C811" s="129"/>
      <c r="D811" s="130"/>
      <c r="E811" s="131"/>
      <c r="F811" s="132"/>
      <c r="G811" s="132"/>
      <c r="H811" s="132"/>
      <c r="I811" s="132"/>
      <c r="J811" s="132"/>
      <c r="K811" s="130"/>
      <c r="L811" s="130"/>
      <c r="M811" s="130"/>
      <c r="N811" s="519"/>
      <c r="O811" s="369"/>
      <c r="P811" s="370"/>
      <c r="Q811" s="196"/>
      <c r="R811" s="197"/>
      <c r="S811" s="198"/>
      <c r="T811" s="199"/>
      <c r="U811" s="200"/>
      <c r="V811" s="201"/>
      <c r="W811" s="202"/>
      <c r="X811" s="202"/>
      <c r="Y811" s="143"/>
      <c r="Z811" s="367"/>
      <c r="AA811" s="140"/>
      <c r="AB811" s="420"/>
      <c r="AC811" s="421"/>
      <c r="AD811" s="206"/>
      <c r="AE811" s="144"/>
      <c r="AF811" s="133"/>
      <c r="AG811" s="144"/>
      <c r="AH811" s="430"/>
      <c r="AI811" s="146"/>
      <c r="AJ811" s="144"/>
      <c r="AK811" s="147"/>
      <c r="AL811" s="114"/>
      <c r="AM811" s="211"/>
      <c r="AN811" s="132"/>
      <c r="AO811" s="132"/>
      <c r="AP811" s="149"/>
      <c r="AQ811" s="150"/>
      <c r="AR811" s="149"/>
      <c r="AS811" s="132"/>
      <c r="AT811" s="132"/>
      <c r="AU811" s="132"/>
      <c r="AV811" s="132"/>
      <c r="AW811" s="132"/>
      <c r="AX811" s="132"/>
      <c r="AY811" s="132"/>
      <c r="AZ811" s="132"/>
      <c r="BA811" s="132"/>
      <c r="BB811" s="132"/>
      <c r="BC811" s="132"/>
      <c r="BD811" s="132"/>
      <c r="BE811" s="132"/>
      <c r="BF811" s="132"/>
      <c r="BG811" s="132"/>
      <c r="BH811" s="132"/>
      <c r="BI811" s="132"/>
      <c r="BJ811" s="132"/>
      <c r="BK811" s="132"/>
      <c r="BL811" s="132"/>
      <c r="BM811" s="132"/>
      <c r="BN811" s="132"/>
      <c r="BO811" s="132"/>
      <c r="BP811" s="132"/>
    </row>
    <row r="812">
      <c r="A812" s="484" t="b">
        <v>0</v>
      </c>
      <c r="B812" s="94"/>
      <c r="C812" s="95"/>
      <c r="D812" s="96"/>
      <c r="E812" s="97"/>
      <c r="F812" s="98"/>
      <c r="G812" s="98"/>
      <c r="H812" s="98"/>
      <c r="I812" s="98"/>
      <c r="J812" s="98"/>
      <c r="K812" s="96"/>
      <c r="L812" s="96"/>
      <c r="M812" s="96"/>
      <c r="N812" s="518"/>
      <c r="O812" s="369"/>
      <c r="P812" s="370"/>
      <c r="Q812" s="196"/>
      <c r="R812" s="197"/>
      <c r="S812" s="198"/>
      <c r="T812" s="199"/>
      <c r="U812" s="200"/>
      <c r="V812" s="201"/>
      <c r="W812" s="202"/>
      <c r="X812" s="202"/>
      <c r="Y812" s="109"/>
      <c r="Z812" s="280"/>
      <c r="AA812" s="106"/>
      <c r="AB812" s="281"/>
      <c r="AC812" s="282"/>
      <c r="AD812" s="273"/>
      <c r="AE812" s="110"/>
      <c r="AF812" s="99"/>
      <c r="AG812" s="110"/>
      <c r="AH812" s="427"/>
      <c r="AI812" s="112"/>
      <c r="AJ812" s="110"/>
      <c r="AK812" s="113"/>
      <c r="AL812" s="114"/>
      <c r="AM812" s="278"/>
      <c r="AN812" s="98"/>
      <c r="AO812" s="98"/>
      <c r="AP812" s="116"/>
      <c r="AQ812" s="117"/>
      <c r="AR812" s="116"/>
      <c r="AS812" s="98"/>
      <c r="AT812" s="98"/>
      <c r="AU812" s="98"/>
      <c r="AV812" s="98"/>
      <c r="AW812" s="98"/>
      <c r="AX812" s="98"/>
      <c r="AY812" s="98"/>
      <c r="AZ812" s="98"/>
      <c r="BA812" s="98"/>
      <c r="BB812" s="98"/>
      <c r="BC812" s="98"/>
      <c r="BD812" s="98"/>
      <c r="BE812" s="98"/>
      <c r="BF812" s="98"/>
      <c r="BG812" s="98"/>
      <c r="BH812" s="98"/>
      <c r="BI812" s="98"/>
      <c r="BJ812" s="98"/>
      <c r="BK812" s="98"/>
      <c r="BL812" s="98"/>
      <c r="BM812" s="98"/>
      <c r="BN812" s="98"/>
      <c r="BO812" s="98"/>
      <c r="BP812" s="98"/>
    </row>
    <row r="813">
      <c r="A813" s="485" t="b">
        <v>0</v>
      </c>
      <c r="B813" s="128"/>
      <c r="C813" s="129"/>
      <c r="D813" s="130"/>
      <c r="E813" s="131"/>
      <c r="F813" s="132"/>
      <c r="G813" s="132"/>
      <c r="H813" s="132"/>
      <c r="I813" s="132"/>
      <c r="J813" s="132"/>
      <c r="K813" s="130"/>
      <c r="L813" s="130"/>
      <c r="M813" s="130"/>
      <c r="N813" s="519"/>
      <c r="O813" s="369"/>
      <c r="P813" s="370"/>
      <c r="Q813" s="196"/>
      <c r="R813" s="197"/>
      <c r="S813" s="198"/>
      <c r="T813" s="199"/>
      <c r="U813" s="200"/>
      <c r="V813" s="201"/>
      <c r="W813" s="202"/>
      <c r="X813" s="202"/>
      <c r="Y813" s="143"/>
      <c r="Z813" s="367"/>
      <c r="AA813" s="140"/>
      <c r="AB813" s="420"/>
      <c r="AC813" s="421"/>
      <c r="AD813" s="206"/>
      <c r="AE813" s="144"/>
      <c r="AF813" s="133"/>
      <c r="AG813" s="144"/>
      <c r="AH813" s="430"/>
      <c r="AI813" s="146"/>
      <c r="AJ813" s="144"/>
      <c r="AK813" s="147"/>
      <c r="AL813" s="114"/>
      <c r="AM813" s="211"/>
      <c r="AN813" s="132"/>
      <c r="AO813" s="132"/>
      <c r="AP813" s="149"/>
      <c r="AQ813" s="150"/>
      <c r="AR813" s="149"/>
      <c r="AS813" s="132"/>
      <c r="AT813" s="132"/>
      <c r="AU813" s="132"/>
      <c r="AV813" s="132"/>
      <c r="AW813" s="132"/>
      <c r="AX813" s="132"/>
      <c r="AY813" s="132"/>
      <c r="AZ813" s="132"/>
      <c r="BA813" s="132"/>
      <c r="BB813" s="132"/>
      <c r="BC813" s="132"/>
      <c r="BD813" s="132"/>
      <c r="BE813" s="132"/>
      <c r="BF813" s="132"/>
      <c r="BG813" s="132"/>
      <c r="BH813" s="132"/>
      <c r="BI813" s="132"/>
      <c r="BJ813" s="132"/>
      <c r="BK813" s="132"/>
      <c r="BL813" s="132"/>
      <c r="BM813" s="132"/>
      <c r="BN813" s="132"/>
      <c r="BO813" s="132"/>
      <c r="BP813" s="132"/>
    </row>
    <row r="814">
      <c r="A814" s="484" t="b">
        <v>0</v>
      </c>
      <c r="B814" s="94"/>
      <c r="C814" s="95"/>
      <c r="D814" s="96"/>
      <c r="E814" s="97"/>
      <c r="F814" s="98"/>
      <c r="G814" s="98"/>
      <c r="H814" s="98"/>
      <c r="I814" s="98"/>
      <c r="J814" s="98"/>
      <c r="K814" s="96"/>
      <c r="L814" s="96"/>
      <c r="M814" s="96"/>
      <c r="N814" s="518"/>
      <c r="O814" s="369"/>
      <c r="P814" s="370"/>
      <c r="Q814" s="196"/>
      <c r="R814" s="197"/>
      <c r="S814" s="198"/>
      <c r="T814" s="199"/>
      <c r="U814" s="200"/>
      <c r="V814" s="201"/>
      <c r="W814" s="202"/>
      <c r="X814" s="202"/>
      <c r="Y814" s="109"/>
      <c r="Z814" s="280"/>
      <c r="AA814" s="106"/>
      <c r="AB814" s="281"/>
      <c r="AC814" s="282"/>
      <c r="AD814" s="273"/>
      <c r="AE814" s="110"/>
      <c r="AF814" s="99"/>
      <c r="AG814" s="110"/>
      <c r="AH814" s="427"/>
      <c r="AI814" s="112"/>
      <c r="AJ814" s="110"/>
      <c r="AK814" s="113"/>
      <c r="AL814" s="114"/>
      <c r="AM814" s="278"/>
      <c r="AN814" s="98"/>
      <c r="AO814" s="98"/>
      <c r="AP814" s="116"/>
      <c r="AQ814" s="117"/>
      <c r="AR814" s="116"/>
      <c r="AS814" s="98"/>
      <c r="AT814" s="98"/>
      <c r="AU814" s="98"/>
      <c r="AV814" s="98"/>
      <c r="AW814" s="98"/>
      <c r="AX814" s="98"/>
      <c r="AY814" s="98"/>
      <c r="AZ814" s="98"/>
      <c r="BA814" s="98"/>
      <c r="BB814" s="98"/>
      <c r="BC814" s="98"/>
      <c r="BD814" s="98"/>
      <c r="BE814" s="98"/>
      <c r="BF814" s="98"/>
      <c r="BG814" s="98"/>
      <c r="BH814" s="98"/>
      <c r="BI814" s="98"/>
      <c r="BJ814" s="98"/>
      <c r="BK814" s="98"/>
      <c r="BL814" s="98"/>
      <c r="BM814" s="98"/>
      <c r="BN814" s="98"/>
      <c r="BO814" s="98"/>
      <c r="BP814" s="98"/>
    </row>
    <row r="815">
      <c r="A815" s="485" t="b">
        <v>0</v>
      </c>
      <c r="B815" s="128"/>
      <c r="C815" s="129"/>
      <c r="D815" s="130"/>
      <c r="E815" s="131"/>
      <c r="F815" s="132"/>
      <c r="G815" s="132"/>
      <c r="H815" s="132"/>
      <c r="I815" s="132"/>
      <c r="J815" s="132"/>
      <c r="K815" s="130"/>
      <c r="L815" s="130"/>
      <c r="M815" s="130"/>
      <c r="N815" s="519"/>
      <c r="O815" s="369"/>
      <c r="P815" s="370"/>
      <c r="Q815" s="196"/>
      <c r="R815" s="197"/>
      <c r="S815" s="198"/>
      <c r="T815" s="199"/>
      <c r="U815" s="200"/>
      <c r="V815" s="201"/>
      <c r="W815" s="202"/>
      <c r="X815" s="202"/>
      <c r="Y815" s="143"/>
      <c r="Z815" s="367"/>
      <c r="AA815" s="140"/>
      <c r="AB815" s="420"/>
      <c r="AC815" s="421"/>
      <c r="AD815" s="206"/>
      <c r="AE815" s="144"/>
      <c r="AF815" s="133"/>
      <c r="AG815" s="144"/>
      <c r="AH815" s="430"/>
      <c r="AI815" s="146"/>
      <c r="AJ815" s="144"/>
      <c r="AK815" s="147"/>
      <c r="AL815" s="114"/>
      <c r="AM815" s="211"/>
      <c r="AN815" s="132"/>
      <c r="AO815" s="132"/>
      <c r="AP815" s="149"/>
      <c r="AQ815" s="150"/>
      <c r="AR815" s="149"/>
      <c r="AS815" s="132"/>
      <c r="AT815" s="132"/>
      <c r="AU815" s="132"/>
      <c r="AV815" s="132"/>
      <c r="AW815" s="132"/>
      <c r="AX815" s="132"/>
      <c r="AY815" s="132"/>
      <c r="AZ815" s="132"/>
      <c r="BA815" s="132"/>
      <c r="BB815" s="132"/>
      <c r="BC815" s="132"/>
      <c r="BD815" s="132"/>
      <c r="BE815" s="132"/>
      <c r="BF815" s="132"/>
      <c r="BG815" s="132"/>
      <c r="BH815" s="132"/>
      <c r="BI815" s="132"/>
      <c r="BJ815" s="132"/>
      <c r="BK815" s="132"/>
      <c r="BL815" s="132"/>
      <c r="BM815" s="132"/>
      <c r="BN815" s="132"/>
      <c r="BO815" s="132"/>
      <c r="BP815" s="132"/>
    </row>
    <row r="816">
      <c r="A816" s="484" t="b">
        <v>0</v>
      </c>
      <c r="B816" s="94"/>
      <c r="C816" s="95"/>
      <c r="D816" s="96"/>
      <c r="E816" s="97"/>
      <c r="F816" s="98"/>
      <c r="G816" s="98"/>
      <c r="H816" s="98"/>
      <c r="I816" s="98"/>
      <c r="J816" s="98"/>
      <c r="K816" s="96"/>
      <c r="L816" s="96"/>
      <c r="M816" s="96"/>
      <c r="N816" s="518"/>
      <c r="O816" s="369"/>
      <c r="P816" s="370"/>
      <c r="Q816" s="196"/>
      <c r="R816" s="197"/>
      <c r="S816" s="198"/>
      <c r="T816" s="199"/>
      <c r="U816" s="200"/>
      <c r="V816" s="201"/>
      <c r="W816" s="202"/>
      <c r="X816" s="202"/>
      <c r="Y816" s="109"/>
      <c r="Z816" s="280"/>
      <c r="AA816" s="106"/>
      <c r="AB816" s="281"/>
      <c r="AC816" s="282"/>
      <c r="AD816" s="273"/>
      <c r="AE816" s="110"/>
      <c r="AF816" s="99"/>
      <c r="AG816" s="110"/>
      <c r="AH816" s="427"/>
      <c r="AI816" s="112"/>
      <c r="AJ816" s="110"/>
      <c r="AK816" s="113"/>
      <c r="AL816" s="114"/>
      <c r="AM816" s="278"/>
      <c r="AN816" s="98"/>
      <c r="AO816" s="98"/>
      <c r="AP816" s="116"/>
      <c r="AQ816" s="117"/>
      <c r="AR816" s="116"/>
      <c r="AS816" s="98"/>
      <c r="AT816" s="98"/>
      <c r="AU816" s="98"/>
      <c r="AV816" s="98"/>
      <c r="AW816" s="98"/>
      <c r="AX816" s="98"/>
      <c r="AY816" s="98"/>
      <c r="AZ816" s="98"/>
      <c r="BA816" s="98"/>
      <c r="BB816" s="98"/>
      <c r="BC816" s="98"/>
      <c r="BD816" s="98"/>
      <c r="BE816" s="98"/>
      <c r="BF816" s="98"/>
      <c r="BG816" s="98"/>
      <c r="BH816" s="98"/>
      <c r="BI816" s="98"/>
      <c r="BJ816" s="98"/>
      <c r="BK816" s="98"/>
      <c r="BL816" s="98"/>
      <c r="BM816" s="98"/>
      <c r="BN816" s="98"/>
      <c r="BO816" s="98"/>
      <c r="BP816" s="98"/>
    </row>
    <row r="817">
      <c r="A817" s="485" t="b">
        <v>0</v>
      </c>
      <c r="B817" s="128"/>
      <c r="C817" s="129"/>
      <c r="D817" s="130"/>
      <c r="E817" s="131"/>
      <c r="F817" s="132"/>
      <c r="G817" s="132"/>
      <c r="H817" s="132"/>
      <c r="I817" s="132"/>
      <c r="J817" s="132"/>
      <c r="K817" s="130"/>
      <c r="L817" s="130"/>
      <c r="M817" s="130"/>
      <c r="N817" s="519"/>
      <c r="O817" s="369"/>
      <c r="P817" s="370"/>
      <c r="Q817" s="196"/>
      <c r="R817" s="197"/>
      <c r="S817" s="198"/>
      <c r="T817" s="199"/>
      <c r="U817" s="200"/>
      <c r="V817" s="201"/>
      <c r="W817" s="202"/>
      <c r="X817" s="202"/>
      <c r="Y817" s="143"/>
      <c r="Z817" s="367"/>
      <c r="AA817" s="140"/>
      <c r="AB817" s="420"/>
      <c r="AC817" s="421"/>
      <c r="AD817" s="206"/>
      <c r="AE817" s="144"/>
      <c r="AF817" s="133"/>
      <c r="AG817" s="144"/>
      <c r="AH817" s="430"/>
      <c r="AI817" s="146"/>
      <c r="AJ817" s="144"/>
      <c r="AK817" s="147"/>
      <c r="AL817" s="114"/>
      <c r="AM817" s="211"/>
      <c r="AN817" s="132"/>
      <c r="AO817" s="132"/>
      <c r="AP817" s="149"/>
      <c r="AQ817" s="150"/>
      <c r="AR817" s="149"/>
      <c r="AS817" s="132"/>
      <c r="AT817" s="132"/>
      <c r="AU817" s="132"/>
      <c r="AV817" s="132"/>
      <c r="AW817" s="132"/>
      <c r="AX817" s="132"/>
      <c r="AY817" s="132"/>
      <c r="AZ817" s="132"/>
      <c r="BA817" s="132"/>
      <c r="BB817" s="132"/>
      <c r="BC817" s="132"/>
      <c r="BD817" s="132"/>
      <c r="BE817" s="132"/>
      <c r="BF817" s="132"/>
      <c r="BG817" s="132"/>
      <c r="BH817" s="132"/>
      <c r="BI817" s="132"/>
      <c r="BJ817" s="132"/>
      <c r="BK817" s="132"/>
      <c r="BL817" s="132"/>
      <c r="BM817" s="132"/>
      <c r="BN817" s="132"/>
      <c r="BO817" s="132"/>
      <c r="BP817" s="132"/>
    </row>
    <row r="818">
      <c r="A818" s="484" t="b">
        <v>0</v>
      </c>
      <c r="B818" s="94"/>
      <c r="C818" s="95"/>
      <c r="D818" s="96"/>
      <c r="E818" s="97"/>
      <c r="F818" s="98"/>
      <c r="G818" s="98"/>
      <c r="H818" s="98"/>
      <c r="I818" s="98"/>
      <c r="J818" s="98"/>
      <c r="K818" s="96"/>
      <c r="L818" s="96"/>
      <c r="M818" s="96"/>
      <c r="N818" s="518"/>
      <c r="O818" s="369"/>
      <c r="P818" s="370"/>
      <c r="Q818" s="196"/>
      <c r="R818" s="197"/>
      <c r="S818" s="198"/>
      <c r="T818" s="199"/>
      <c r="U818" s="200"/>
      <c r="V818" s="201"/>
      <c r="W818" s="202"/>
      <c r="X818" s="202"/>
      <c r="Y818" s="109"/>
      <c r="Z818" s="280"/>
      <c r="AA818" s="106"/>
      <c r="AB818" s="281"/>
      <c r="AC818" s="282"/>
      <c r="AD818" s="273"/>
      <c r="AE818" s="110"/>
      <c r="AF818" s="99"/>
      <c r="AG818" s="110"/>
      <c r="AH818" s="427"/>
      <c r="AI818" s="112"/>
      <c r="AJ818" s="110"/>
      <c r="AK818" s="113"/>
      <c r="AL818" s="114"/>
      <c r="AM818" s="278"/>
      <c r="AN818" s="98"/>
      <c r="AO818" s="98"/>
      <c r="AP818" s="116"/>
      <c r="AQ818" s="117"/>
      <c r="AR818" s="116"/>
      <c r="AS818" s="98"/>
      <c r="AT818" s="98"/>
      <c r="AU818" s="98"/>
      <c r="AV818" s="98"/>
      <c r="AW818" s="98"/>
      <c r="AX818" s="98"/>
      <c r="AY818" s="98"/>
      <c r="AZ818" s="98"/>
      <c r="BA818" s="98"/>
      <c r="BB818" s="98"/>
      <c r="BC818" s="98"/>
      <c r="BD818" s="98"/>
      <c r="BE818" s="98"/>
      <c r="BF818" s="98"/>
      <c r="BG818" s="98"/>
      <c r="BH818" s="98"/>
      <c r="BI818" s="98"/>
      <c r="BJ818" s="98"/>
      <c r="BK818" s="98"/>
      <c r="BL818" s="98"/>
      <c r="BM818" s="98"/>
      <c r="BN818" s="98"/>
      <c r="BO818" s="98"/>
      <c r="BP818" s="98"/>
    </row>
    <row r="819">
      <c r="A819" s="485" t="b">
        <v>0</v>
      </c>
      <c r="B819" s="128"/>
      <c r="C819" s="129"/>
      <c r="D819" s="130"/>
      <c r="E819" s="131"/>
      <c r="F819" s="132"/>
      <c r="G819" s="132"/>
      <c r="H819" s="132"/>
      <c r="I819" s="132"/>
      <c r="J819" s="132"/>
      <c r="K819" s="130"/>
      <c r="L819" s="130"/>
      <c r="M819" s="130"/>
      <c r="N819" s="519"/>
      <c r="O819" s="369"/>
      <c r="P819" s="370"/>
      <c r="Q819" s="196"/>
      <c r="R819" s="197"/>
      <c r="S819" s="198"/>
      <c r="T819" s="199"/>
      <c r="U819" s="200"/>
      <c r="V819" s="201"/>
      <c r="W819" s="202"/>
      <c r="X819" s="202"/>
      <c r="Y819" s="143"/>
      <c r="Z819" s="367"/>
      <c r="AA819" s="140"/>
      <c r="AB819" s="420"/>
      <c r="AC819" s="421"/>
      <c r="AD819" s="206"/>
      <c r="AE819" s="144"/>
      <c r="AF819" s="133"/>
      <c r="AG819" s="144"/>
      <c r="AH819" s="430"/>
      <c r="AI819" s="146"/>
      <c r="AJ819" s="144"/>
      <c r="AK819" s="147"/>
      <c r="AL819" s="114"/>
      <c r="AM819" s="211"/>
      <c r="AN819" s="132"/>
      <c r="AO819" s="132"/>
      <c r="AP819" s="149"/>
      <c r="AQ819" s="150"/>
      <c r="AR819" s="149"/>
      <c r="AS819" s="132"/>
      <c r="AT819" s="132"/>
      <c r="AU819" s="132"/>
      <c r="AV819" s="132"/>
      <c r="AW819" s="132"/>
      <c r="AX819" s="132"/>
      <c r="AY819" s="132"/>
      <c r="AZ819" s="132"/>
      <c r="BA819" s="132"/>
      <c r="BB819" s="132"/>
      <c r="BC819" s="132"/>
      <c r="BD819" s="132"/>
      <c r="BE819" s="132"/>
      <c r="BF819" s="132"/>
      <c r="BG819" s="132"/>
      <c r="BH819" s="132"/>
      <c r="BI819" s="132"/>
      <c r="BJ819" s="132"/>
      <c r="BK819" s="132"/>
      <c r="BL819" s="132"/>
      <c r="BM819" s="132"/>
      <c r="BN819" s="132"/>
      <c r="BO819" s="132"/>
      <c r="BP819" s="132"/>
    </row>
    <row r="820">
      <c r="A820" s="484" t="b">
        <v>0</v>
      </c>
      <c r="B820" s="94"/>
      <c r="C820" s="95"/>
      <c r="D820" s="96"/>
      <c r="E820" s="97"/>
      <c r="F820" s="98"/>
      <c r="G820" s="98"/>
      <c r="H820" s="98"/>
      <c r="I820" s="98"/>
      <c r="J820" s="98"/>
      <c r="K820" s="96"/>
      <c r="L820" s="96"/>
      <c r="M820" s="96"/>
      <c r="N820" s="518"/>
      <c r="O820" s="369"/>
      <c r="P820" s="370"/>
      <c r="Q820" s="196"/>
      <c r="R820" s="197"/>
      <c r="S820" s="198"/>
      <c r="T820" s="199"/>
      <c r="U820" s="200"/>
      <c r="V820" s="201"/>
      <c r="W820" s="202"/>
      <c r="X820" s="202"/>
      <c r="Y820" s="109"/>
      <c r="Z820" s="280"/>
      <c r="AA820" s="106"/>
      <c r="AB820" s="281"/>
      <c r="AC820" s="282"/>
      <c r="AD820" s="273"/>
      <c r="AE820" s="110"/>
      <c r="AF820" s="99"/>
      <c r="AG820" s="110"/>
      <c r="AH820" s="427"/>
      <c r="AI820" s="112"/>
      <c r="AJ820" s="110"/>
      <c r="AK820" s="113"/>
      <c r="AL820" s="114"/>
      <c r="AM820" s="278"/>
      <c r="AN820" s="98"/>
      <c r="AO820" s="98"/>
      <c r="AP820" s="116"/>
      <c r="AQ820" s="117"/>
      <c r="AR820" s="116"/>
      <c r="AS820" s="98"/>
      <c r="AT820" s="98"/>
      <c r="AU820" s="98"/>
      <c r="AV820" s="98"/>
      <c r="AW820" s="98"/>
      <c r="AX820" s="98"/>
      <c r="AY820" s="98"/>
      <c r="AZ820" s="98"/>
      <c r="BA820" s="98"/>
      <c r="BB820" s="98"/>
      <c r="BC820" s="98"/>
      <c r="BD820" s="98"/>
      <c r="BE820" s="98"/>
      <c r="BF820" s="98"/>
      <c r="BG820" s="98"/>
      <c r="BH820" s="98"/>
      <c r="BI820" s="98"/>
      <c r="BJ820" s="98"/>
      <c r="BK820" s="98"/>
      <c r="BL820" s="98"/>
      <c r="BM820" s="98"/>
      <c r="BN820" s="98"/>
      <c r="BO820" s="98"/>
      <c r="BP820" s="98"/>
    </row>
    <row r="821">
      <c r="A821" s="485" t="b">
        <v>0</v>
      </c>
      <c r="B821" s="128"/>
      <c r="C821" s="129"/>
      <c r="D821" s="130"/>
      <c r="E821" s="131"/>
      <c r="F821" s="132"/>
      <c r="G821" s="132"/>
      <c r="H821" s="132"/>
      <c r="I821" s="132"/>
      <c r="J821" s="132"/>
      <c r="K821" s="130"/>
      <c r="L821" s="130"/>
      <c r="M821" s="130"/>
      <c r="N821" s="519"/>
      <c r="O821" s="369"/>
      <c r="P821" s="370"/>
      <c r="Q821" s="196"/>
      <c r="R821" s="197"/>
      <c r="S821" s="198"/>
      <c r="T821" s="199"/>
      <c r="U821" s="200"/>
      <c r="V821" s="201"/>
      <c r="W821" s="202"/>
      <c r="X821" s="202"/>
      <c r="Y821" s="143"/>
      <c r="Z821" s="367"/>
      <c r="AA821" s="140"/>
      <c r="AB821" s="420"/>
      <c r="AC821" s="421"/>
      <c r="AD821" s="206"/>
      <c r="AE821" s="144"/>
      <c r="AF821" s="133"/>
      <c r="AG821" s="144"/>
      <c r="AH821" s="430"/>
      <c r="AI821" s="146"/>
      <c r="AJ821" s="144"/>
      <c r="AK821" s="147"/>
      <c r="AL821" s="114"/>
      <c r="AM821" s="211"/>
      <c r="AN821" s="132"/>
      <c r="AO821" s="132"/>
      <c r="AP821" s="149"/>
      <c r="AQ821" s="150"/>
      <c r="AR821" s="149"/>
      <c r="AS821" s="132"/>
      <c r="AT821" s="132"/>
      <c r="AU821" s="132"/>
      <c r="AV821" s="132"/>
      <c r="AW821" s="132"/>
      <c r="AX821" s="132"/>
      <c r="AY821" s="132"/>
      <c r="AZ821" s="132"/>
      <c r="BA821" s="132"/>
      <c r="BB821" s="132"/>
      <c r="BC821" s="132"/>
      <c r="BD821" s="132"/>
      <c r="BE821" s="132"/>
      <c r="BF821" s="132"/>
      <c r="BG821" s="132"/>
      <c r="BH821" s="132"/>
      <c r="BI821" s="132"/>
      <c r="BJ821" s="132"/>
      <c r="BK821" s="132"/>
      <c r="BL821" s="132"/>
      <c r="BM821" s="132"/>
      <c r="BN821" s="132"/>
      <c r="BO821" s="132"/>
      <c r="BP821" s="132"/>
    </row>
    <row r="822">
      <c r="A822" s="484" t="b">
        <v>0</v>
      </c>
      <c r="B822" s="94"/>
      <c r="C822" s="95"/>
      <c r="D822" s="96"/>
      <c r="E822" s="97"/>
      <c r="F822" s="98"/>
      <c r="G822" s="98"/>
      <c r="H822" s="98"/>
      <c r="I822" s="98"/>
      <c r="J822" s="98"/>
      <c r="K822" s="96"/>
      <c r="L822" s="96"/>
      <c r="M822" s="96"/>
      <c r="N822" s="518"/>
      <c r="O822" s="369"/>
      <c r="P822" s="370"/>
      <c r="Q822" s="196"/>
      <c r="R822" s="197"/>
      <c r="S822" s="198"/>
      <c r="T822" s="199"/>
      <c r="U822" s="200"/>
      <c r="V822" s="201"/>
      <c r="W822" s="202"/>
      <c r="X822" s="202"/>
      <c r="Y822" s="109"/>
      <c r="Z822" s="280"/>
      <c r="AA822" s="106"/>
      <c r="AB822" s="281"/>
      <c r="AC822" s="282"/>
      <c r="AD822" s="273"/>
      <c r="AE822" s="110"/>
      <c r="AF822" s="99"/>
      <c r="AG822" s="110"/>
      <c r="AH822" s="427"/>
      <c r="AI822" s="112"/>
      <c r="AJ822" s="110"/>
      <c r="AK822" s="113"/>
      <c r="AL822" s="114"/>
      <c r="AM822" s="278"/>
      <c r="AN822" s="98"/>
      <c r="AO822" s="98"/>
      <c r="AP822" s="116"/>
      <c r="AQ822" s="117"/>
      <c r="AR822" s="116"/>
      <c r="AS822" s="98"/>
      <c r="AT822" s="98"/>
      <c r="AU822" s="98"/>
      <c r="AV822" s="98"/>
      <c r="AW822" s="98"/>
      <c r="AX822" s="98"/>
      <c r="AY822" s="98"/>
      <c r="AZ822" s="98"/>
      <c r="BA822" s="98"/>
      <c r="BB822" s="98"/>
      <c r="BC822" s="98"/>
      <c r="BD822" s="98"/>
      <c r="BE822" s="98"/>
      <c r="BF822" s="98"/>
      <c r="BG822" s="98"/>
      <c r="BH822" s="98"/>
      <c r="BI822" s="98"/>
      <c r="BJ822" s="98"/>
      <c r="BK822" s="98"/>
      <c r="BL822" s="98"/>
      <c r="BM822" s="98"/>
      <c r="BN822" s="98"/>
      <c r="BO822" s="98"/>
      <c r="BP822" s="98"/>
    </row>
    <row r="823">
      <c r="A823" s="485" t="b">
        <v>0</v>
      </c>
      <c r="B823" s="128"/>
      <c r="C823" s="129"/>
      <c r="D823" s="130"/>
      <c r="E823" s="131"/>
      <c r="F823" s="132"/>
      <c r="G823" s="132"/>
      <c r="H823" s="132"/>
      <c r="I823" s="132"/>
      <c r="J823" s="132"/>
      <c r="K823" s="130"/>
      <c r="L823" s="130"/>
      <c r="M823" s="130"/>
      <c r="N823" s="519"/>
      <c r="O823" s="369"/>
      <c r="P823" s="370"/>
      <c r="Q823" s="196"/>
      <c r="R823" s="197"/>
      <c r="S823" s="198"/>
      <c r="T823" s="199"/>
      <c r="U823" s="200"/>
      <c r="V823" s="201"/>
      <c r="W823" s="202"/>
      <c r="X823" s="202"/>
      <c r="Y823" s="143"/>
      <c r="Z823" s="367"/>
      <c r="AA823" s="140"/>
      <c r="AB823" s="420"/>
      <c r="AC823" s="421"/>
      <c r="AD823" s="206"/>
      <c r="AE823" s="144"/>
      <c r="AF823" s="133"/>
      <c r="AG823" s="144"/>
      <c r="AH823" s="430"/>
      <c r="AI823" s="146"/>
      <c r="AJ823" s="144"/>
      <c r="AK823" s="147"/>
      <c r="AL823" s="114"/>
      <c r="AM823" s="211"/>
      <c r="AN823" s="132"/>
      <c r="AO823" s="132"/>
      <c r="AP823" s="149"/>
      <c r="AQ823" s="150"/>
      <c r="AR823" s="149"/>
      <c r="AS823" s="132"/>
      <c r="AT823" s="132"/>
      <c r="AU823" s="132"/>
      <c r="AV823" s="132"/>
      <c r="AW823" s="132"/>
      <c r="AX823" s="132"/>
      <c r="AY823" s="132"/>
      <c r="AZ823" s="132"/>
      <c r="BA823" s="132"/>
      <c r="BB823" s="132"/>
      <c r="BC823" s="132"/>
      <c r="BD823" s="132"/>
      <c r="BE823" s="132"/>
      <c r="BF823" s="132"/>
      <c r="BG823" s="132"/>
      <c r="BH823" s="132"/>
      <c r="BI823" s="132"/>
      <c r="BJ823" s="132"/>
      <c r="BK823" s="132"/>
      <c r="BL823" s="132"/>
      <c r="BM823" s="132"/>
      <c r="BN823" s="132"/>
      <c r="BO823" s="132"/>
      <c r="BP823" s="132"/>
    </row>
    <row r="824">
      <c r="A824" s="484" t="b">
        <v>0</v>
      </c>
      <c r="B824" s="94"/>
      <c r="C824" s="95"/>
      <c r="D824" s="96"/>
      <c r="E824" s="97"/>
      <c r="F824" s="98"/>
      <c r="G824" s="98"/>
      <c r="H824" s="98"/>
      <c r="I824" s="98"/>
      <c r="J824" s="98"/>
      <c r="K824" s="96"/>
      <c r="L824" s="96"/>
      <c r="M824" s="96"/>
      <c r="N824" s="518"/>
      <c r="O824" s="369"/>
      <c r="P824" s="370"/>
      <c r="Q824" s="196"/>
      <c r="R824" s="197"/>
      <c r="S824" s="198"/>
      <c r="T824" s="199"/>
      <c r="U824" s="200"/>
      <c r="V824" s="201"/>
      <c r="W824" s="202"/>
      <c r="X824" s="202"/>
      <c r="Y824" s="109"/>
      <c r="Z824" s="280"/>
      <c r="AA824" s="106"/>
      <c r="AB824" s="281"/>
      <c r="AC824" s="282"/>
      <c r="AD824" s="273"/>
      <c r="AE824" s="110"/>
      <c r="AF824" s="99"/>
      <c r="AG824" s="110"/>
      <c r="AH824" s="427"/>
      <c r="AI824" s="112"/>
      <c r="AJ824" s="110"/>
      <c r="AK824" s="113"/>
      <c r="AL824" s="114"/>
      <c r="AM824" s="278"/>
      <c r="AN824" s="98"/>
      <c r="AO824" s="98"/>
      <c r="AP824" s="116"/>
      <c r="AQ824" s="117"/>
      <c r="AR824" s="116"/>
      <c r="AS824" s="98"/>
      <c r="AT824" s="98"/>
      <c r="AU824" s="98"/>
      <c r="AV824" s="98"/>
      <c r="AW824" s="98"/>
      <c r="AX824" s="98"/>
      <c r="AY824" s="98"/>
      <c r="AZ824" s="98"/>
      <c r="BA824" s="98"/>
      <c r="BB824" s="98"/>
      <c r="BC824" s="98"/>
      <c r="BD824" s="98"/>
      <c r="BE824" s="98"/>
      <c r="BF824" s="98"/>
      <c r="BG824" s="98"/>
      <c r="BH824" s="98"/>
      <c r="BI824" s="98"/>
      <c r="BJ824" s="98"/>
      <c r="BK824" s="98"/>
      <c r="BL824" s="98"/>
      <c r="BM824" s="98"/>
      <c r="BN824" s="98"/>
      <c r="BO824" s="98"/>
      <c r="BP824" s="98"/>
    </row>
    <row r="825">
      <c r="A825" s="485" t="b">
        <v>0</v>
      </c>
      <c r="B825" s="128"/>
      <c r="C825" s="129"/>
      <c r="D825" s="130"/>
      <c r="E825" s="131"/>
      <c r="F825" s="132"/>
      <c r="G825" s="132"/>
      <c r="H825" s="132"/>
      <c r="I825" s="132"/>
      <c r="J825" s="132"/>
      <c r="K825" s="130"/>
      <c r="L825" s="130"/>
      <c r="M825" s="130"/>
      <c r="N825" s="519"/>
      <c r="O825" s="369"/>
      <c r="P825" s="370"/>
      <c r="Q825" s="196"/>
      <c r="R825" s="197"/>
      <c r="S825" s="198"/>
      <c r="T825" s="199"/>
      <c r="U825" s="200"/>
      <c r="V825" s="201"/>
      <c r="W825" s="202"/>
      <c r="X825" s="202"/>
      <c r="Y825" s="143"/>
      <c r="Z825" s="367"/>
      <c r="AA825" s="140"/>
      <c r="AB825" s="420"/>
      <c r="AC825" s="421"/>
      <c r="AD825" s="206"/>
      <c r="AE825" s="144"/>
      <c r="AF825" s="133"/>
      <c r="AG825" s="144"/>
      <c r="AH825" s="430"/>
      <c r="AI825" s="146"/>
      <c r="AJ825" s="144"/>
      <c r="AK825" s="147"/>
      <c r="AL825" s="114"/>
      <c r="AM825" s="211"/>
      <c r="AN825" s="132"/>
      <c r="AO825" s="132"/>
      <c r="AP825" s="149"/>
      <c r="AQ825" s="150"/>
      <c r="AR825" s="149"/>
      <c r="AS825" s="132"/>
      <c r="AT825" s="132"/>
      <c r="AU825" s="132"/>
      <c r="AV825" s="132"/>
      <c r="AW825" s="132"/>
      <c r="AX825" s="132"/>
      <c r="AY825" s="132"/>
      <c r="AZ825" s="132"/>
      <c r="BA825" s="132"/>
      <c r="BB825" s="132"/>
      <c r="BC825" s="132"/>
      <c r="BD825" s="132"/>
      <c r="BE825" s="132"/>
      <c r="BF825" s="132"/>
      <c r="BG825" s="132"/>
      <c r="BH825" s="132"/>
      <c r="BI825" s="132"/>
      <c r="BJ825" s="132"/>
      <c r="BK825" s="132"/>
      <c r="BL825" s="132"/>
      <c r="BM825" s="132"/>
      <c r="BN825" s="132"/>
      <c r="BO825" s="132"/>
      <c r="BP825" s="132"/>
    </row>
    <row r="826">
      <c r="A826" s="484" t="b">
        <v>0</v>
      </c>
      <c r="B826" s="94"/>
      <c r="C826" s="95"/>
      <c r="D826" s="96"/>
      <c r="E826" s="97"/>
      <c r="F826" s="98"/>
      <c r="G826" s="98"/>
      <c r="H826" s="98"/>
      <c r="I826" s="98"/>
      <c r="J826" s="98"/>
      <c r="K826" s="96"/>
      <c r="L826" s="96"/>
      <c r="M826" s="96"/>
      <c r="N826" s="518"/>
      <c r="O826" s="369"/>
      <c r="P826" s="370"/>
      <c r="Q826" s="196"/>
      <c r="R826" s="197"/>
      <c r="S826" s="198"/>
      <c r="T826" s="199"/>
      <c r="U826" s="200"/>
      <c r="V826" s="201"/>
      <c r="W826" s="202"/>
      <c r="X826" s="202"/>
      <c r="Y826" s="109"/>
      <c r="Z826" s="280"/>
      <c r="AA826" s="106"/>
      <c r="AB826" s="281"/>
      <c r="AC826" s="282"/>
      <c r="AD826" s="273"/>
      <c r="AE826" s="110"/>
      <c r="AF826" s="99"/>
      <c r="AG826" s="110"/>
      <c r="AH826" s="427"/>
      <c r="AI826" s="112"/>
      <c r="AJ826" s="110"/>
      <c r="AK826" s="113"/>
      <c r="AL826" s="114"/>
      <c r="AM826" s="278"/>
      <c r="AN826" s="98"/>
      <c r="AO826" s="98"/>
      <c r="AP826" s="116"/>
      <c r="AQ826" s="117"/>
      <c r="AR826" s="116"/>
      <c r="AS826" s="98"/>
      <c r="AT826" s="98"/>
      <c r="AU826" s="98"/>
      <c r="AV826" s="98"/>
      <c r="AW826" s="98"/>
      <c r="AX826" s="98"/>
      <c r="AY826" s="98"/>
      <c r="AZ826" s="98"/>
      <c r="BA826" s="98"/>
      <c r="BB826" s="98"/>
      <c r="BC826" s="98"/>
      <c r="BD826" s="98"/>
      <c r="BE826" s="98"/>
      <c r="BF826" s="98"/>
      <c r="BG826" s="98"/>
      <c r="BH826" s="98"/>
      <c r="BI826" s="98"/>
      <c r="BJ826" s="98"/>
      <c r="BK826" s="98"/>
      <c r="BL826" s="98"/>
      <c r="BM826" s="98"/>
      <c r="BN826" s="98"/>
      <c r="BO826" s="98"/>
      <c r="BP826" s="98"/>
    </row>
    <row r="827">
      <c r="A827" s="485" t="b">
        <v>0</v>
      </c>
      <c r="B827" s="128"/>
      <c r="C827" s="129"/>
      <c r="D827" s="130"/>
      <c r="E827" s="131"/>
      <c r="F827" s="132"/>
      <c r="G827" s="132"/>
      <c r="H827" s="132"/>
      <c r="I827" s="132"/>
      <c r="J827" s="132"/>
      <c r="K827" s="130"/>
      <c r="L827" s="130"/>
      <c r="M827" s="130"/>
      <c r="N827" s="519"/>
      <c r="O827" s="369"/>
      <c r="P827" s="370"/>
      <c r="Q827" s="196"/>
      <c r="R827" s="197"/>
      <c r="S827" s="198"/>
      <c r="T827" s="199"/>
      <c r="U827" s="200"/>
      <c r="V827" s="201"/>
      <c r="W827" s="202"/>
      <c r="X827" s="202"/>
      <c r="Y827" s="143"/>
      <c r="Z827" s="367"/>
      <c r="AA827" s="140"/>
      <c r="AB827" s="420"/>
      <c r="AC827" s="421"/>
      <c r="AD827" s="206"/>
      <c r="AE827" s="144"/>
      <c r="AF827" s="133"/>
      <c r="AG827" s="144"/>
      <c r="AH827" s="430"/>
      <c r="AI827" s="146"/>
      <c r="AJ827" s="144"/>
      <c r="AK827" s="147"/>
      <c r="AL827" s="114"/>
      <c r="AM827" s="211"/>
      <c r="AN827" s="132"/>
      <c r="AO827" s="132"/>
      <c r="AP827" s="149"/>
      <c r="AQ827" s="150"/>
      <c r="AR827" s="149"/>
      <c r="AS827" s="132"/>
      <c r="AT827" s="132"/>
      <c r="AU827" s="132"/>
      <c r="AV827" s="132"/>
      <c r="AW827" s="132"/>
      <c r="AX827" s="132"/>
      <c r="AY827" s="132"/>
      <c r="AZ827" s="132"/>
      <c r="BA827" s="132"/>
      <c r="BB827" s="132"/>
      <c r="BC827" s="132"/>
      <c r="BD827" s="132"/>
      <c r="BE827" s="132"/>
      <c r="BF827" s="132"/>
      <c r="BG827" s="132"/>
      <c r="BH827" s="132"/>
      <c r="BI827" s="132"/>
      <c r="BJ827" s="132"/>
      <c r="BK827" s="132"/>
      <c r="BL827" s="132"/>
      <c r="BM827" s="132"/>
      <c r="BN827" s="132"/>
      <c r="BO827" s="132"/>
      <c r="BP827" s="132"/>
    </row>
    <row r="828">
      <c r="A828" s="484" t="b">
        <v>0</v>
      </c>
      <c r="B828" s="94"/>
      <c r="C828" s="95"/>
      <c r="D828" s="96"/>
      <c r="E828" s="97"/>
      <c r="F828" s="98"/>
      <c r="G828" s="98"/>
      <c r="H828" s="98"/>
      <c r="I828" s="98"/>
      <c r="J828" s="98"/>
      <c r="K828" s="96"/>
      <c r="L828" s="96"/>
      <c r="M828" s="96"/>
      <c r="N828" s="518"/>
      <c r="O828" s="369"/>
      <c r="P828" s="370"/>
      <c r="Q828" s="196"/>
      <c r="R828" s="197"/>
      <c r="S828" s="198"/>
      <c r="T828" s="199"/>
      <c r="U828" s="200"/>
      <c r="V828" s="201"/>
      <c r="W828" s="202"/>
      <c r="X828" s="202"/>
      <c r="Y828" s="109"/>
      <c r="Z828" s="280"/>
      <c r="AA828" s="106"/>
      <c r="AB828" s="281"/>
      <c r="AC828" s="282"/>
      <c r="AD828" s="273"/>
      <c r="AE828" s="110"/>
      <c r="AF828" s="99"/>
      <c r="AG828" s="110"/>
      <c r="AH828" s="427"/>
      <c r="AI828" s="112"/>
      <c r="AJ828" s="110"/>
      <c r="AK828" s="113"/>
      <c r="AL828" s="114"/>
      <c r="AM828" s="278"/>
      <c r="AN828" s="98"/>
      <c r="AO828" s="98"/>
      <c r="AP828" s="116"/>
      <c r="AQ828" s="117"/>
      <c r="AR828" s="116"/>
      <c r="AS828" s="98"/>
      <c r="AT828" s="98"/>
      <c r="AU828" s="98"/>
      <c r="AV828" s="98"/>
      <c r="AW828" s="98"/>
      <c r="AX828" s="98"/>
      <c r="AY828" s="98"/>
      <c r="AZ828" s="98"/>
      <c r="BA828" s="98"/>
      <c r="BB828" s="98"/>
      <c r="BC828" s="98"/>
      <c r="BD828" s="98"/>
      <c r="BE828" s="98"/>
      <c r="BF828" s="98"/>
      <c r="BG828" s="98"/>
      <c r="BH828" s="98"/>
      <c r="BI828" s="98"/>
      <c r="BJ828" s="98"/>
      <c r="BK828" s="98"/>
      <c r="BL828" s="98"/>
      <c r="BM828" s="98"/>
      <c r="BN828" s="98"/>
      <c r="BO828" s="98"/>
      <c r="BP828" s="98"/>
    </row>
    <row r="829">
      <c r="A829" s="485" t="b">
        <v>0</v>
      </c>
      <c r="B829" s="128"/>
      <c r="C829" s="129"/>
      <c r="D829" s="130"/>
      <c r="E829" s="131"/>
      <c r="F829" s="132"/>
      <c r="G829" s="132"/>
      <c r="H829" s="132"/>
      <c r="I829" s="132"/>
      <c r="J829" s="132"/>
      <c r="K829" s="130"/>
      <c r="L829" s="130"/>
      <c r="M829" s="130"/>
      <c r="N829" s="519"/>
      <c r="O829" s="369"/>
      <c r="P829" s="370"/>
      <c r="Q829" s="196"/>
      <c r="R829" s="197"/>
      <c r="S829" s="198"/>
      <c r="T829" s="199"/>
      <c r="U829" s="200"/>
      <c r="V829" s="201"/>
      <c r="W829" s="202"/>
      <c r="X829" s="202"/>
      <c r="Y829" s="143"/>
      <c r="Z829" s="367"/>
      <c r="AA829" s="140"/>
      <c r="AB829" s="420"/>
      <c r="AC829" s="421"/>
      <c r="AD829" s="206"/>
      <c r="AE829" s="144"/>
      <c r="AF829" s="133"/>
      <c r="AG829" s="144"/>
      <c r="AH829" s="430"/>
      <c r="AI829" s="146"/>
      <c r="AJ829" s="144"/>
      <c r="AK829" s="147"/>
      <c r="AL829" s="114"/>
      <c r="AM829" s="211"/>
      <c r="AN829" s="132"/>
      <c r="AO829" s="132"/>
      <c r="AP829" s="149"/>
      <c r="AQ829" s="150"/>
      <c r="AR829" s="149"/>
      <c r="AS829" s="132"/>
      <c r="AT829" s="132"/>
      <c r="AU829" s="132"/>
      <c r="AV829" s="132"/>
      <c r="AW829" s="132"/>
      <c r="AX829" s="132"/>
      <c r="AY829" s="132"/>
      <c r="AZ829" s="132"/>
      <c r="BA829" s="132"/>
      <c r="BB829" s="132"/>
      <c r="BC829" s="132"/>
      <c r="BD829" s="132"/>
      <c r="BE829" s="132"/>
      <c r="BF829" s="132"/>
      <c r="BG829" s="132"/>
      <c r="BH829" s="132"/>
      <c r="BI829" s="132"/>
      <c r="BJ829" s="132"/>
      <c r="BK829" s="132"/>
      <c r="BL829" s="132"/>
      <c r="BM829" s="132"/>
      <c r="BN829" s="132"/>
      <c r="BO829" s="132"/>
      <c r="BP829" s="132"/>
    </row>
    <row r="830">
      <c r="A830" s="484" t="b">
        <v>0</v>
      </c>
      <c r="B830" s="94"/>
      <c r="C830" s="95"/>
      <c r="D830" s="96"/>
      <c r="E830" s="97"/>
      <c r="F830" s="98"/>
      <c r="G830" s="98"/>
      <c r="H830" s="98"/>
      <c r="I830" s="98"/>
      <c r="J830" s="98"/>
      <c r="K830" s="96"/>
      <c r="L830" s="96"/>
      <c r="M830" s="96"/>
      <c r="N830" s="518"/>
      <c r="O830" s="369"/>
      <c r="P830" s="370"/>
      <c r="Q830" s="196"/>
      <c r="R830" s="197"/>
      <c r="S830" s="198"/>
      <c r="T830" s="199"/>
      <c r="U830" s="200"/>
      <c r="V830" s="201"/>
      <c r="W830" s="202"/>
      <c r="X830" s="202"/>
      <c r="Y830" s="109"/>
      <c r="Z830" s="280"/>
      <c r="AA830" s="106"/>
      <c r="AB830" s="281"/>
      <c r="AC830" s="282"/>
      <c r="AD830" s="273"/>
      <c r="AE830" s="110"/>
      <c r="AF830" s="99"/>
      <c r="AG830" s="110"/>
      <c r="AH830" s="427"/>
      <c r="AI830" s="112"/>
      <c r="AJ830" s="110"/>
      <c r="AK830" s="113"/>
      <c r="AL830" s="114"/>
      <c r="AM830" s="278"/>
      <c r="AN830" s="98"/>
      <c r="AO830" s="98"/>
      <c r="AP830" s="116"/>
      <c r="AQ830" s="117"/>
      <c r="AR830" s="116"/>
      <c r="AS830" s="98"/>
      <c r="AT830" s="98"/>
      <c r="AU830" s="98"/>
      <c r="AV830" s="98"/>
      <c r="AW830" s="98"/>
      <c r="AX830" s="98"/>
      <c r="AY830" s="98"/>
      <c r="AZ830" s="98"/>
      <c r="BA830" s="98"/>
      <c r="BB830" s="98"/>
      <c r="BC830" s="98"/>
      <c r="BD830" s="98"/>
      <c r="BE830" s="98"/>
      <c r="BF830" s="98"/>
      <c r="BG830" s="98"/>
      <c r="BH830" s="98"/>
      <c r="BI830" s="98"/>
      <c r="BJ830" s="98"/>
      <c r="BK830" s="98"/>
      <c r="BL830" s="98"/>
      <c r="BM830" s="98"/>
      <c r="BN830" s="98"/>
      <c r="BO830" s="98"/>
      <c r="BP830" s="98"/>
    </row>
    <row r="831">
      <c r="A831" s="485" t="b">
        <v>0</v>
      </c>
      <c r="B831" s="128"/>
      <c r="C831" s="129"/>
      <c r="D831" s="130"/>
      <c r="E831" s="131"/>
      <c r="F831" s="132"/>
      <c r="G831" s="132"/>
      <c r="H831" s="132"/>
      <c r="I831" s="132"/>
      <c r="J831" s="132"/>
      <c r="K831" s="130"/>
      <c r="L831" s="130"/>
      <c r="M831" s="130"/>
      <c r="N831" s="519"/>
      <c r="O831" s="369"/>
      <c r="P831" s="370"/>
      <c r="Q831" s="196"/>
      <c r="R831" s="197"/>
      <c r="S831" s="198"/>
      <c r="T831" s="199"/>
      <c r="U831" s="200"/>
      <c r="V831" s="201"/>
      <c r="W831" s="202"/>
      <c r="X831" s="202"/>
      <c r="Y831" s="143"/>
      <c r="Z831" s="367"/>
      <c r="AA831" s="140"/>
      <c r="AB831" s="420"/>
      <c r="AC831" s="421"/>
      <c r="AD831" s="206"/>
      <c r="AE831" s="144"/>
      <c r="AF831" s="133"/>
      <c r="AG831" s="144"/>
      <c r="AH831" s="430"/>
      <c r="AI831" s="146"/>
      <c r="AJ831" s="144"/>
      <c r="AK831" s="147"/>
      <c r="AL831" s="114"/>
      <c r="AM831" s="211"/>
      <c r="AN831" s="132"/>
      <c r="AO831" s="132"/>
      <c r="AP831" s="149"/>
      <c r="AQ831" s="150"/>
      <c r="AR831" s="149"/>
      <c r="AS831" s="132"/>
      <c r="AT831" s="132"/>
      <c r="AU831" s="132"/>
      <c r="AV831" s="132"/>
      <c r="AW831" s="132"/>
      <c r="AX831" s="132"/>
      <c r="AY831" s="132"/>
      <c r="AZ831" s="132"/>
      <c r="BA831" s="132"/>
      <c r="BB831" s="132"/>
      <c r="BC831" s="132"/>
      <c r="BD831" s="132"/>
      <c r="BE831" s="132"/>
      <c r="BF831" s="132"/>
      <c r="BG831" s="132"/>
      <c r="BH831" s="132"/>
      <c r="BI831" s="132"/>
      <c r="BJ831" s="132"/>
      <c r="BK831" s="132"/>
      <c r="BL831" s="132"/>
      <c r="BM831" s="132"/>
      <c r="BN831" s="132"/>
      <c r="BO831" s="132"/>
      <c r="BP831" s="132"/>
    </row>
    <row r="832">
      <c r="A832" s="484" t="b">
        <v>0</v>
      </c>
      <c r="B832" s="94"/>
      <c r="C832" s="95"/>
      <c r="D832" s="96"/>
      <c r="E832" s="97"/>
      <c r="F832" s="98"/>
      <c r="G832" s="98"/>
      <c r="H832" s="98"/>
      <c r="I832" s="98"/>
      <c r="J832" s="98"/>
      <c r="K832" s="96"/>
      <c r="L832" s="96"/>
      <c r="M832" s="96"/>
      <c r="N832" s="518"/>
      <c r="O832" s="369"/>
      <c r="P832" s="370"/>
      <c r="Q832" s="196"/>
      <c r="R832" s="197"/>
      <c r="S832" s="198"/>
      <c r="T832" s="199"/>
      <c r="U832" s="200"/>
      <c r="V832" s="201"/>
      <c r="W832" s="202"/>
      <c r="X832" s="202"/>
      <c r="Y832" s="109"/>
      <c r="Z832" s="280"/>
      <c r="AA832" s="106"/>
      <c r="AB832" s="281"/>
      <c r="AC832" s="282"/>
      <c r="AD832" s="273"/>
      <c r="AE832" s="110"/>
      <c r="AF832" s="99"/>
      <c r="AG832" s="110"/>
      <c r="AH832" s="427"/>
      <c r="AI832" s="112"/>
      <c r="AJ832" s="110"/>
      <c r="AK832" s="113"/>
      <c r="AL832" s="114"/>
      <c r="AM832" s="278"/>
      <c r="AN832" s="98"/>
      <c r="AO832" s="98"/>
      <c r="AP832" s="116"/>
      <c r="AQ832" s="117"/>
      <c r="AR832" s="116"/>
      <c r="AS832" s="98"/>
      <c r="AT832" s="98"/>
      <c r="AU832" s="98"/>
      <c r="AV832" s="98"/>
      <c r="AW832" s="98"/>
      <c r="AX832" s="98"/>
      <c r="AY832" s="98"/>
      <c r="AZ832" s="98"/>
      <c r="BA832" s="98"/>
      <c r="BB832" s="98"/>
      <c r="BC832" s="98"/>
      <c r="BD832" s="98"/>
      <c r="BE832" s="98"/>
      <c r="BF832" s="98"/>
      <c r="BG832" s="98"/>
      <c r="BH832" s="98"/>
      <c r="BI832" s="98"/>
      <c r="BJ832" s="98"/>
      <c r="BK832" s="98"/>
      <c r="BL832" s="98"/>
      <c r="BM832" s="98"/>
      <c r="BN832" s="98"/>
      <c r="BO832" s="98"/>
      <c r="BP832" s="98"/>
    </row>
    <row r="833">
      <c r="A833" s="485" t="b">
        <v>0</v>
      </c>
      <c r="B833" s="128"/>
      <c r="C833" s="129"/>
      <c r="D833" s="130"/>
      <c r="E833" s="131"/>
      <c r="F833" s="132"/>
      <c r="G833" s="132"/>
      <c r="H833" s="132"/>
      <c r="I833" s="132"/>
      <c r="J833" s="132"/>
      <c r="K833" s="130"/>
      <c r="L833" s="130"/>
      <c r="M833" s="130"/>
      <c r="N833" s="519"/>
      <c r="O833" s="369"/>
      <c r="P833" s="370"/>
      <c r="Q833" s="196"/>
      <c r="R833" s="197"/>
      <c r="S833" s="198"/>
      <c r="T833" s="199"/>
      <c r="U833" s="200"/>
      <c r="V833" s="201"/>
      <c r="W833" s="202"/>
      <c r="X833" s="202"/>
      <c r="Y833" s="143"/>
      <c r="Z833" s="367"/>
      <c r="AA833" s="140"/>
      <c r="AB833" s="420"/>
      <c r="AC833" s="421"/>
      <c r="AD833" s="206"/>
      <c r="AE833" s="144"/>
      <c r="AF833" s="133"/>
      <c r="AG833" s="144"/>
      <c r="AH833" s="430"/>
      <c r="AI833" s="146"/>
      <c r="AJ833" s="144"/>
      <c r="AK833" s="147"/>
      <c r="AL833" s="114"/>
      <c r="AM833" s="211"/>
      <c r="AN833" s="132"/>
      <c r="AO833" s="132"/>
      <c r="AP833" s="149"/>
      <c r="AQ833" s="150"/>
      <c r="AR833" s="149"/>
      <c r="AS833" s="132"/>
      <c r="AT833" s="132"/>
      <c r="AU833" s="132"/>
      <c r="AV833" s="132"/>
      <c r="AW833" s="132"/>
      <c r="AX833" s="132"/>
      <c r="AY833" s="132"/>
      <c r="AZ833" s="132"/>
      <c r="BA833" s="132"/>
      <c r="BB833" s="132"/>
      <c r="BC833" s="132"/>
      <c r="BD833" s="132"/>
      <c r="BE833" s="132"/>
      <c r="BF833" s="132"/>
      <c r="BG833" s="132"/>
      <c r="BH833" s="132"/>
      <c r="BI833" s="132"/>
      <c r="BJ833" s="132"/>
      <c r="BK833" s="132"/>
      <c r="BL833" s="132"/>
      <c r="BM833" s="132"/>
      <c r="BN833" s="132"/>
      <c r="BO833" s="132"/>
      <c r="BP833" s="132"/>
    </row>
    <row r="834">
      <c r="A834" s="484" t="b">
        <v>0</v>
      </c>
      <c r="B834" s="94"/>
      <c r="C834" s="95"/>
      <c r="D834" s="96"/>
      <c r="E834" s="97"/>
      <c r="F834" s="98"/>
      <c r="G834" s="98"/>
      <c r="H834" s="98"/>
      <c r="I834" s="98"/>
      <c r="J834" s="98"/>
      <c r="K834" s="96"/>
      <c r="L834" s="96"/>
      <c r="M834" s="96"/>
      <c r="N834" s="518"/>
      <c r="O834" s="369"/>
      <c r="P834" s="370"/>
      <c r="Q834" s="196"/>
      <c r="R834" s="197"/>
      <c r="S834" s="198"/>
      <c r="T834" s="199"/>
      <c r="U834" s="200"/>
      <c r="V834" s="201"/>
      <c r="W834" s="202"/>
      <c r="X834" s="202"/>
      <c r="Y834" s="109"/>
      <c r="Z834" s="280"/>
      <c r="AA834" s="106"/>
      <c r="AB834" s="281"/>
      <c r="AC834" s="282"/>
      <c r="AD834" s="273"/>
      <c r="AE834" s="110"/>
      <c r="AF834" s="99"/>
      <c r="AG834" s="110"/>
      <c r="AH834" s="427"/>
      <c r="AI834" s="112"/>
      <c r="AJ834" s="110"/>
      <c r="AK834" s="113"/>
      <c r="AL834" s="114"/>
      <c r="AM834" s="278"/>
      <c r="AN834" s="98"/>
      <c r="AO834" s="98"/>
      <c r="AP834" s="116"/>
      <c r="AQ834" s="117"/>
      <c r="AR834" s="116"/>
      <c r="AS834" s="98"/>
      <c r="AT834" s="98"/>
      <c r="AU834" s="98"/>
      <c r="AV834" s="98"/>
      <c r="AW834" s="98"/>
      <c r="AX834" s="98"/>
      <c r="AY834" s="98"/>
      <c r="AZ834" s="98"/>
      <c r="BA834" s="98"/>
      <c r="BB834" s="98"/>
      <c r="BC834" s="98"/>
      <c r="BD834" s="98"/>
      <c r="BE834" s="98"/>
      <c r="BF834" s="98"/>
      <c r="BG834" s="98"/>
      <c r="BH834" s="98"/>
      <c r="BI834" s="98"/>
      <c r="BJ834" s="98"/>
      <c r="BK834" s="98"/>
      <c r="BL834" s="98"/>
      <c r="BM834" s="98"/>
      <c r="BN834" s="98"/>
      <c r="BO834" s="98"/>
      <c r="BP834" s="98"/>
    </row>
    <row r="835">
      <c r="A835" s="485" t="b">
        <v>0</v>
      </c>
      <c r="B835" s="128"/>
      <c r="C835" s="129"/>
      <c r="D835" s="130"/>
      <c r="E835" s="131"/>
      <c r="F835" s="132"/>
      <c r="G835" s="132"/>
      <c r="H835" s="132"/>
      <c r="I835" s="132"/>
      <c r="J835" s="132"/>
      <c r="K835" s="130"/>
      <c r="L835" s="130"/>
      <c r="M835" s="130"/>
      <c r="N835" s="519"/>
      <c r="O835" s="369"/>
      <c r="P835" s="370"/>
      <c r="Q835" s="196"/>
      <c r="R835" s="197"/>
      <c r="S835" s="198"/>
      <c r="T835" s="199"/>
      <c r="U835" s="200"/>
      <c r="V835" s="201"/>
      <c r="W835" s="202"/>
      <c r="X835" s="202"/>
      <c r="Y835" s="143"/>
      <c r="Z835" s="367"/>
      <c r="AA835" s="140"/>
      <c r="AB835" s="420"/>
      <c r="AC835" s="421"/>
      <c r="AD835" s="206"/>
      <c r="AE835" s="144"/>
      <c r="AF835" s="133"/>
      <c r="AG835" s="144"/>
      <c r="AH835" s="430"/>
      <c r="AI835" s="146"/>
      <c r="AJ835" s="144"/>
      <c r="AK835" s="147"/>
      <c r="AL835" s="114"/>
      <c r="AM835" s="211"/>
      <c r="AN835" s="132"/>
      <c r="AO835" s="132"/>
      <c r="AP835" s="149"/>
      <c r="AQ835" s="150"/>
      <c r="AR835" s="149"/>
      <c r="AS835" s="132"/>
      <c r="AT835" s="132"/>
      <c r="AU835" s="132"/>
      <c r="AV835" s="132"/>
      <c r="AW835" s="132"/>
      <c r="AX835" s="132"/>
      <c r="AY835" s="132"/>
      <c r="AZ835" s="132"/>
      <c r="BA835" s="132"/>
      <c r="BB835" s="132"/>
      <c r="BC835" s="132"/>
      <c r="BD835" s="132"/>
      <c r="BE835" s="132"/>
      <c r="BF835" s="132"/>
      <c r="BG835" s="132"/>
      <c r="BH835" s="132"/>
      <c r="BI835" s="132"/>
      <c r="BJ835" s="132"/>
      <c r="BK835" s="132"/>
      <c r="BL835" s="132"/>
      <c r="BM835" s="132"/>
      <c r="BN835" s="132"/>
      <c r="BO835" s="132"/>
      <c r="BP835" s="132"/>
    </row>
    <row r="836">
      <c r="A836" s="484" t="b">
        <v>0</v>
      </c>
      <c r="B836" s="94"/>
      <c r="C836" s="95"/>
      <c r="D836" s="96"/>
      <c r="E836" s="97"/>
      <c r="F836" s="98"/>
      <c r="G836" s="98"/>
      <c r="H836" s="98"/>
      <c r="I836" s="98"/>
      <c r="J836" s="98"/>
      <c r="K836" s="96"/>
      <c r="L836" s="96"/>
      <c r="M836" s="96"/>
      <c r="N836" s="518"/>
      <c r="O836" s="369"/>
      <c r="P836" s="370"/>
      <c r="Q836" s="196"/>
      <c r="R836" s="197"/>
      <c r="S836" s="198"/>
      <c r="T836" s="199"/>
      <c r="U836" s="200"/>
      <c r="V836" s="201"/>
      <c r="W836" s="202"/>
      <c r="X836" s="202"/>
      <c r="Y836" s="109"/>
      <c r="Z836" s="280"/>
      <c r="AA836" s="106"/>
      <c r="AB836" s="281"/>
      <c r="AC836" s="282"/>
      <c r="AD836" s="273"/>
      <c r="AE836" s="110"/>
      <c r="AF836" s="99"/>
      <c r="AG836" s="110"/>
      <c r="AH836" s="427"/>
      <c r="AI836" s="112"/>
      <c r="AJ836" s="110"/>
      <c r="AK836" s="113"/>
      <c r="AL836" s="114"/>
      <c r="AM836" s="278"/>
      <c r="AN836" s="98"/>
      <c r="AO836" s="98"/>
      <c r="AP836" s="116"/>
      <c r="AQ836" s="117"/>
      <c r="AR836" s="116"/>
      <c r="AS836" s="98"/>
      <c r="AT836" s="98"/>
      <c r="AU836" s="98"/>
      <c r="AV836" s="98"/>
      <c r="AW836" s="98"/>
      <c r="AX836" s="98"/>
      <c r="AY836" s="98"/>
      <c r="AZ836" s="98"/>
      <c r="BA836" s="98"/>
      <c r="BB836" s="98"/>
      <c r="BC836" s="98"/>
      <c r="BD836" s="98"/>
      <c r="BE836" s="98"/>
      <c r="BF836" s="98"/>
      <c r="BG836" s="98"/>
      <c r="BH836" s="98"/>
      <c r="BI836" s="98"/>
      <c r="BJ836" s="98"/>
      <c r="BK836" s="98"/>
      <c r="BL836" s="98"/>
      <c r="BM836" s="98"/>
      <c r="BN836" s="98"/>
      <c r="BO836" s="98"/>
      <c r="BP836" s="98"/>
    </row>
    <row r="837">
      <c r="A837" s="485" t="b">
        <v>0</v>
      </c>
      <c r="B837" s="128"/>
      <c r="C837" s="129"/>
      <c r="D837" s="130"/>
      <c r="E837" s="131"/>
      <c r="F837" s="132"/>
      <c r="G837" s="132"/>
      <c r="H837" s="132"/>
      <c r="I837" s="132"/>
      <c r="J837" s="132"/>
      <c r="K837" s="130"/>
      <c r="L837" s="130"/>
      <c r="M837" s="130"/>
      <c r="N837" s="519"/>
      <c r="O837" s="369"/>
      <c r="P837" s="370"/>
      <c r="Q837" s="196"/>
      <c r="R837" s="197"/>
      <c r="S837" s="198"/>
      <c r="T837" s="199"/>
      <c r="U837" s="200"/>
      <c r="V837" s="201"/>
      <c r="W837" s="202"/>
      <c r="X837" s="202"/>
      <c r="Y837" s="143"/>
      <c r="Z837" s="367"/>
      <c r="AA837" s="140"/>
      <c r="AB837" s="420"/>
      <c r="AC837" s="421"/>
      <c r="AD837" s="206"/>
      <c r="AE837" s="144"/>
      <c r="AF837" s="133"/>
      <c r="AG837" s="144"/>
      <c r="AH837" s="430"/>
      <c r="AI837" s="146"/>
      <c r="AJ837" s="144"/>
      <c r="AK837" s="147"/>
      <c r="AL837" s="114"/>
      <c r="AM837" s="211"/>
      <c r="AN837" s="132"/>
      <c r="AO837" s="132"/>
      <c r="AP837" s="149"/>
      <c r="AQ837" s="150"/>
      <c r="AR837" s="149"/>
      <c r="AS837" s="132"/>
      <c r="AT837" s="132"/>
      <c r="AU837" s="132"/>
      <c r="AV837" s="132"/>
      <c r="AW837" s="132"/>
      <c r="AX837" s="132"/>
      <c r="AY837" s="132"/>
      <c r="AZ837" s="132"/>
      <c r="BA837" s="132"/>
      <c r="BB837" s="132"/>
      <c r="BC837" s="132"/>
      <c r="BD837" s="132"/>
      <c r="BE837" s="132"/>
      <c r="BF837" s="132"/>
      <c r="BG837" s="132"/>
      <c r="BH837" s="132"/>
      <c r="BI837" s="132"/>
      <c r="BJ837" s="132"/>
      <c r="BK837" s="132"/>
      <c r="BL837" s="132"/>
      <c r="BM837" s="132"/>
      <c r="BN837" s="132"/>
      <c r="BO837" s="132"/>
      <c r="BP837" s="132"/>
    </row>
    <row r="838">
      <c r="A838" s="484" t="b">
        <v>0</v>
      </c>
      <c r="B838" s="94"/>
      <c r="C838" s="95"/>
      <c r="D838" s="96"/>
      <c r="E838" s="97"/>
      <c r="F838" s="98"/>
      <c r="G838" s="98"/>
      <c r="H838" s="98"/>
      <c r="I838" s="98"/>
      <c r="J838" s="98"/>
      <c r="K838" s="96"/>
      <c r="L838" s="96"/>
      <c r="M838" s="96"/>
      <c r="N838" s="518"/>
      <c r="O838" s="369"/>
      <c r="P838" s="370"/>
      <c r="Q838" s="196"/>
      <c r="R838" s="197"/>
      <c r="S838" s="198"/>
      <c r="T838" s="199"/>
      <c r="U838" s="200"/>
      <c r="V838" s="201"/>
      <c r="W838" s="202"/>
      <c r="X838" s="202"/>
      <c r="Y838" s="109"/>
      <c r="Z838" s="280"/>
      <c r="AA838" s="106"/>
      <c r="AB838" s="281"/>
      <c r="AC838" s="282"/>
      <c r="AD838" s="273"/>
      <c r="AE838" s="110"/>
      <c r="AF838" s="99"/>
      <c r="AG838" s="110"/>
      <c r="AH838" s="427"/>
      <c r="AI838" s="112"/>
      <c r="AJ838" s="110"/>
      <c r="AK838" s="113"/>
      <c r="AL838" s="114"/>
      <c r="AM838" s="278"/>
      <c r="AN838" s="98"/>
      <c r="AO838" s="98"/>
      <c r="AP838" s="116"/>
      <c r="AQ838" s="117"/>
      <c r="AR838" s="116"/>
      <c r="AS838" s="98"/>
      <c r="AT838" s="98"/>
      <c r="AU838" s="98"/>
      <c r="AV838" s="98"/>
      <c r="AW838" s="98"/>
      <c r="AX838" s="98"/>
      <c r="AY838" s="98"/>
      <c r="AZ838" s="98"/>
      <c r="BA838" s="98"/>
      <c r="BB838" s="98"/>
      <c r="BC838" s="98"/>
      <c r="BD838" s="98"/>
      <c r="BE838" s="98"/>
      <c r="BF838" s="98"/>
      <c r="BG838" s="98"/>
      <c r="BH838" s="98"/>
      <c r="BI838" s="98"/>
      <c r="BJ838" s="98"/>
      <c r="BK838" s="98"/>
      <c r="BL838" s="98"/>
      <c r="BM838" s="98"/>
      <c r="BN838" s="98"/>
      <c r="BO838" s="98"/>
      <c r="BP838" s="98"/>
    </row>
    <row r="839">
      <c r="A839" s="485" t="b">
        <v>0</v>
      </c>
      <c r="B839" s="128"/>
      <c r="C839" s="129"/>
      <c r="D839" s="130"/>
      <c r="E839" s="131"/>
      <c r="F839" s="132"/>
      <c r="G839" s="132"/>
      <c r="H839" s="132"/>
      <c r="I839" s="132"/>
      <c r="J839" s="132"/>
      <c r="K839" s="130"/>
      <c r="L839" s="130"/>
      <c r="M839" s="130"/>
      <c r="N839" s="519"/>
      <c r="O839" s="369"/>
      <c r="P839" s="370"/>
      <c r="Q839" s="196"/>
      <c r="R839" s="197"/>
      <c r="S839" s="198"/>
      <c r="T839" s="199"/>
      <c r="U839" s="200"/>
      <c r="V839" s="201"/>
      <c r="W839" s="202"/>
      <c r="X839" s="202"/>
      <c r="Y839" s="143"/>
      <c r="Z839" s="367"/>
      <c r="AA839" s="140"/>
      <c r="AB839" s="420"/>
      <c r="AC839" s="421"/>
      <c r="AD839" s="206"/>
      <c r="AE839" s="144"/>
      <c r="AF839" s="133"/>
      <c r="AG839" s="144"/>
      <c r="AH839" s="430"/>
      <c r="AI839" s="146"/>
      <c r="AJ839" s="144"/>
      <c r="AK839" s="147"/>
      <c r="AL839" s="114"/>
      <c r="AM839" s="211"/>
      <c r="AN839" s="132"/>
      <c r="AO839" s="132"/>
      <c r="AP839" s="149"/>
      <c r="AQ839" s="150"/>
      <c r="AR839" s="149"/>
      <c r="AS839" s="132"/>
      <c r="AT839" s="132"/>
      <c r="AU839" s="132"/>
      <c r="AV839" s="132"/>
      <c r="AW839" s="132"/>
      <c r="AX839" s="132"/>
      <c r="AY839" s="132"/>
      <c r="AZ839" s="132"/>
      <c r="BA839" s="132"/>
      <c r="BB839" s="132"/>
      <c r="BC839" s="132"/>
      <c r="BD839" s="132"/>
      <c r="BE839" s="132"/>
      <c r="BF839" s="132"/>
      <c r="BG839" s="132"/>
      <c r="BH839" s="132"/>
      <c r="BI839" s="132"/>
      <c r="BJ839" s="132"/>
      <c r="BK839" s="132"/>
      <c r="BL839" s="132"/>
      <c r="BM839" s="132"/>
      <c r="BN839" s="132"/>
      <c r="BO839" s="132"/>
      <c r="BP839" s="132"/>
    </row>
    <row r="840">
      <c r="A840" s="484" t="b">
        <v>0</v>
      </c>
      <c r="B840" s="94"/>
      <c r="C840" s="95"/>
      <c r="D840" s="96"/>
      <c r="E840" s="97"/>
      <c r="F840" s="98"/>
      <c r="G840" s="98"/>
      <c r="H840" s="98"/>
      <c r="I840" s="98"/>
      <c r="J840" s="98"/>
      <c r="K840" s="96"/>
      <c r="L840" s="96"/>
      <c r="M840" s="96"/>
      <c r="N840" s="518"/>
      <c r="O840" s="369"/>
      <c r="P840" s="370"/>
      <c r="Q840" s="196"/>
      <c r="R840" s="197"/>
      <c r="S840" s="198"/>
      <c r="T840" s="199"/>
      <c r="U840" s="200"/>
      <c r="V840" s="201"/>
      <c r="W840" s="202"/>
      <c r="X840" s="202"/>
      <c r="Y840" s="109"/>
      <c r="Z840" s="280"/>
      <c r="AA840" s="106"/>
      <c r="AB840" s="281"/>
      <c r="AC840" s="282"/>
      <c r="AD840" s="273"/>
      <c r="AE840" s="110"/>
      <c r="AF840" s="99"/>
      <c r="AG840" s="110"/>
      <c r="AH840" s="427"/>
      <c r="AI840" s="112"/>
      <c r="AJ840" s="110"/>
      <c r="AK840" s="113"/>
      <c r="AL840" s="114"/>
      <c r="AM840" s="278"/>
      <c r="AN840" s="98"/>
      <c r="AO840" s="98"/>
      <c r="AP840" s="116"/>
      <c r="AQ840" s="117"/>
      <c r="AR840" s="116"/>
      <c r="AS840" s="98"/>
      <c r="AT840" s="98"/>
      <c r="AU840" s="98"/>
      <c r="AV840" s="98"/>
      <c r="AW840" s="98"/>
      <c r="AX840" s="98"/>
      <c r="AY840" s="98"/>
      <c r="AZ840" s="98"/>
      <c r="BA840" s="98"/>
      <c r="BB840" s="98"/>
      <c r="BC840" s="98"/>
      <c r="BD840" s="98"/>
      <c r="BE840" s="98"/>
      <c r="BF840" s="98"/>
      <c r="BG840" s="98"/>
      <c r="BH840" s="98"/>
      <c r="BI840" s="98"/>
      <c r="BJ840" s="98"/>
      <c r="BK840" s="98"/>
      <c r="BL840" s="98"/>
      <c r="BM840" s="98"/>
      <c r="BN840" s="98"/>
      <c r="BO840" s="98"/>
      <c r="BP840" s="98"/>
    </row>
    <row r="841">
      <c r="A841" s="485" t="b">
        <v>0</v>
      </c>
      <c r="B841" s="128"/>
      <c r="C841" s="129"/>
      <c r="D841" s="130"/>
      <c r="E841" s="131"/>
      <c r="F841" s="132"/>
      <c r="G841" s="132"/>
      <c r="H841" s="132"/>
      <c r="I841" s="132"/>
      <c r="J841" s="132"/>
      <c r="K841" s="130"/>
      <c r="L841" s="130"/>
      <c r="M841" s="130"/>
      <c r="N841" s="519"/>
      <c r="O841" s="369"/>
      <c r="P841" s="370"/>
      <c r="Q841" s="196"/>
      <c r="R841" s="197"/>
      <c r="S841" s="198"/>
      <c r="T841" s="199"/>
      <c r="U841" s="200"/>
      <c r="V841" s="201"/>
      <c r="W841" s="202"/>
      <c r="X841" s="202"/>
      <c r="Y841" s="143"/>
      <c r="Z841" s="367"/>
      <c r="AA841" s="140"/>
      <c r="AB841" s="420"/>
      <c r="AC841" s="421"/>
      <c r="AD841" s="206"/>
      <c r="AE841" s="144"/>
      <c r="AF841" s="133"/>
      <c r="AG841" s="144"/>
      <c r="AH841" s="430"/>
      <c r="AI841" s="146"/>
      <c r="AJ841" s="144"/>
      <c r="AK841" s="147"/>
      <c r="AL841" s="114"/>
      <c r="AM841" s="211"/>
      <c r="AN841" s="132"/>
      <c r="AO841" s="132"/>
      <c r="AP841" s="149"/>
      <c r="AQ841" s="150"/>
      <c r="AR841" s="149"/>
      <c r="AS841" s="132"/>
      <c r="AT841" s="132"/>
      <c r="AU841" s="132"/>
      <c r="AV841" s="132"/>
      <c r="AW841" s="132"/>
      <c r="AX841" s="132"/>
      <c r="AY841" s="132"/>
      <c r="AZ841" s="132"/>
      <c r="BA841" s="132"/>
      <c r="BB841" s="132"/>
      <c r="BC841" s="132"/>
      <c r="BD841" s="132"/>
      <c r="BE841" s="132"/>
      <c r="BF841" s="132"/>
      <c r="BG841" s="132"/>
      <c r="BH841" s="132"/>
      <c r="BI841" s="132"/>
      <c r="BJ841" s="132"/>
      <c r="BK841" s="132"/>
      <c r="BL841" s="132"/>
      <c r="BM841" s="132"/>
      <c r="BN841" s="132"/>
      <c r="BO841" s="132"/>
      <c r="BP841" s="132"/>
    </row>
    <row r="842">
      <c r="A842" s="484" t="b">
        <v>0</v>
      </c>
      <c r="B842" s="94"/>
      <c r="C842" s="95"/>
      <c r="D842" s="96"/>
      <c r="E842" s="97"/>
      <c r="F842" s="98"/>
      <c r="G842" s="98"/>
      <c r="H842" s="98"/>
      <c r="I842" s="98"/>
      <c r="J842" s="98"/>
      <c r="K842" s="96"/>
      <c r="L842" s="96"/>
      <c r="M842" s="96"/>
      <c r="N842" s="518"/>
      <c r="O842" s="369"/>
      <c r="P842" s="370"/>
      <c r="Q842" s="196"/>
      <c r="R842" s="197"/>
      <c r="S842" s="198"/>
      <c r="T842" s="199"/>
      <c r="U842" s="200"/>
      <c r="V842" s="201"/>
      <c r="W842" s="202"/>
      <c r="X842" s="202"/>
      <c r="Y842" s="109"/>
      <c r="Z842" s="280"/>
      <c r="AA842" s="106"/>
      <c r="AB842" s="281"/>
      <c r="AC842" s="282"/>
      <c r="AD842" s="273"/>
      <c r="AE842" s="110"/>
      <c r="AF842" s="99"/>
      <c r="AG842" s="110"/>
      <c r="AH842" s="427"/>
      <c r="AI842" s="112"/>
      <c r="AJ842" s="110"/>
      <c r="AK842" s="113"/>
      <c r="AL842" s="114"/>
      <c r="AM842" s="278"/>
      <c r="AN842" s="98"/>
      <c r="AO842" s="98"/>
      <c r="AP842" s="116"/>
      <c r="AQ842" s="117"/>
      <c r="AR842" s="116"/>
      <c r="AS842" s="98"/>
      <c r="AT842" s="98"/>
      <c r="AU842" s="98"/>
      <c r="AV842" s="98"/>
      <c r="AW842" s="98"/>
      <c r="AX842" s="98"/>
      <c r="AY842" s="98"/>
      <c r="AZ842" s="98"/>
      <c r="BA842" s="98"/>
      <c r="BB842" s="98"/>
      <c r="BC842" s="98"/>
      <c r="BD842" s="98"/>
      <c r="BE842" s="98"/>
      <c r="BF842" s="98"/>
      <c r="BG842" s="98"/>
      <c r="BH842" s="98"/>
      <c r="BI842" s="98"/>
      <c r="BJ842" s="98"/>
      <c r="BK842" s="98"/>
      <c r="BL842" s="98"/>
      <c r="BM842" s="98"/>
      <c r="BN842" s="98"/>
      <c r="BO842" s="98"/>
      <c r="BP842" s="98"/>
    </row>
    <row r="843">
      <c r="A843" s="485" t="b">
        <v>0</v>
      </c>
      <c r="B843" s="128"/>
      <c r="C843" s="129"/>
      <c r="D843" s="130"/>
      <c r="E843" s="131"/>
      <c r="F843" s="132"/>
      <c r="G843" s="132"/>
      <c r="H843" s="132"/>
      <c r="I843" s="132"/>
      <c r="J843" s="132"/>
      <c r="K843" s="130"/>
      <c r="L843" s="130"/>
      <c r="M843" s="130"/>
      <c r="N843" s="519"/>
      <c r="O843" s="369"/>
      <c r="P843" s="370"/>
      <c r="Q843" s="196"/>
      <c r="R843" s="197"/>
      <c r="S843" s="198"/>
      <c r="T843" s="199"/>
      <c r="U843" s="200"/>
      <c r="V843" s="201"/>
      <c r="W843" s="202"/>
      <c r="X843" s="202"/>
      <c r="Y843" s="143"/>
      <c r="Z843" s="367"/>
      <c r="AA843" s="140"/>
      <c r="AB843" s="420"/>
      <c r="AC843" s="421"/>
      <c r="AD843" s="206"/>
      <c r="AE843" s="144"/>
      <c r="AF843" s="133"/>
      <c r="AG843" s="144"/>
      <c r="AH843" s="430"/>
      <c r="AI843" s="146"/>
      <c r="AJ843" s="144"/>
      <c r="AK843" s="147"/>
      <c r="AL843" s="114"/>
      <c r="AM843" s="211"/>
      <c r="AN843" s="132"/>
      <c r="AO843" s="132"/>
      <c r="AP843" s="149"/>
      <c r="AQ843" s="150"/>
      <c r="AR843" s="149"/>
      <c r="AS843" s="132"/>
      <c r="AT843" s="132"/>
      <c r="AU843" s="132"/>
      <c r="AV843" s="132"/>
      <c r="AW843" s="132"/>
      <c r="AX843" s="132"/>
      <c r="AY843" s="132"/>
      <c r="AZ843" s="132"/>
      <c r="BA843" s="132"/>
      <c r="BB843" s="132"/>
      <c r="BC843" s="132"/>
      <c r="BD843" s="132"/>
      <c r="BE843" s="132"/>
      <c r="BF843" s="132"/>
      <c r="BG843" s="132"/>
      <c r="BH843" s="132"/>
      <c r="BI843" s="132"/>
      <c r="BJ843" s="132"/>
      <c r="BK843" s="132"/>
      <c r="BL843" s="132"/>
      <c r="BM843" s="132"/>
      <c r="BN843" s="132"/>
      <c r="BO843" s="132"/>
      <c r="BP843" s="132"/>
    </row>
    <row r="844">
      <c r="A844" s="484" t="b">
        <v>0</v>
      </c>
      <c r="B844" s="94"/>
      <c r="C844" s="95"/>
      <c r="D844" s="96"/>
      <c r="E844" s="97"/>
      <c r="F844" s="98"/>
      <c r="G844" s="98"/>
      <c r="H844" s="98"/>
      <c r="I844" s="98"/>
      <c r="J844" s="98"/>
      <c r="K844" s="96"/>
      <c r="L844" s="96"/>
      <c r="M844" s="96"/>
      <c r="N844" s="518"/>
      <c r="O844" s="369"/>
      <c r="P844" s="370"/>
      <c r="Q844" s="196"/>
      <c r="R844" s="197"/>
      <c r="S844" s="198"/>
      <c r="T844" s="199"/>
      <c r="U844" s="200"/>
      <c r="V844" s="201"/>
      <c r="W844" s="202"/>
      <c r="X844" s="202"/>
      <c r="Y844" s="109"/>
      <c r="Z844" s="280"/>
      <c r="AA844" s="106"/>
      <c r="AB844" s="281"/>
      <c r="AC844" s="282"/>
      <c r="AD844" s="273"/>
      <c r="AE844" s="110"/>
      <c r="AF844" s="99"/>
      <c r="AG844" s="110"/>
      <c r="AH844" s="427"/>
      <c r="AI844" s="112"/>
      <c r="AJ844" s="110"/>
      <c r="AK844" s="113"/>
      <c r="AL844" s="114"/>
      <c r="AM844" s="278"/>
      <c r="AN844" s="98"/>
      <c r="AO844" s="98"/>
      <c r="AP844" s="116"/>
      <c r="AQ844" s="117"/>
      <c r="AR844" s="116"/>
      <c r="AS844" s="98"/>
      <c r="AT844" s="98"/>
      <c r="AU844" s="98"/>
      <c r="AV844" s="98"/>
      <c r="AW844" s="98"/>
      <c r="AX844" s="98"/>
      <c r="AY844" s="98"/>
      <c r="AZ844" s="98"/>
      <c r="BA844" s="98"/>
      <c r="BB844" s="98"/>
      <c r="BC844" s="98"/>
      <c r="BD844" s="98"/>
      <c r="BE844" s="98"/>
      <c r="BF844" s="98"/>
      <c r="BG844" s="98"/>
      <c r="BH844" s="98"/>
      <c r="BI844" s="98"/>
      <c r="BJ844" s="98"/>
      <c r="BK844" s="98"/>
      <c r="BL844" s="98"/>
      <c r="BM844" s="98"/>
      <c r="BN844" s="98"/>
      <c r="BO844" s="98"/>
      <c r="BP844" s="98"/>
    </row>
    <row r="845">
      <c r="A845" s="485" t="b">
        <v>0</v>
      </c>
      <c r="B845" s="128"/>
      <c r="C845" s="129"/>
      <c r="D845" s="130"/>
      <c r="E845" s="131"/>
      <c r="F845" s="132"/>
      <c r="G845" s="132"/>
      <c r="H845" s="132"/>
      <c r="I845" s="132"/>
      <c r="J845" s="132"/>
      <c r="K845" s="130"/>
      <c r="L845" s="130"/>
      <c r="M845" s="130"/>
      <c r="N845" s="519"/>
      <c r="O845" s="369"/>
      <c r="P845" s="370"/>
      <c r="Q845" s="196"/>
      <c r="R845" s="197"/>
      <c r="S845" s="198"/>
      <c r="T845" s="199"/>
      <c r="U845" s="200"/>
      <c r="V845" s="201"/>
      <c r="W845" s="202"/>
      <c r="X845" s="202"/>
      <c r="Y845" s="143"/>
      <c r="Z845" s="367"/>
      <c r="AA845" s="140"/>
      <c r="AB845" s="420"/>
      <c r="AC845" s="421"/>
      <c r="AD845" s="206"/>
      <c r="AE845" s="144"/>
      <c r="AF845" s="133"/>
      <c r="AG845" s="144"/>
      <c r="AH845" s="430"/>
      <c r="AI845" s="146"/>
      <c r="AJ845" s="144"/>
      <c r="AK845" s="147"/>
      <c r="AL845" s="114"/>
      <c r="AM845" s="211"/>
      <c r="AN845" s="132"/>
      <c r="AO845" s="132"/>
      <c r="AP845" s="149"/>
      <c r="AQ845" s="150"/>
      <c r="AR845" s="149"/>
      <c r="AS845" s="132"/>
      <c r="AT845" s="132"/>
      <c r="AU845" s="132"/>
      <c r="AV845" s="132"/>
      <c r="AW845" s="132"/>
      <c r="AX845" s="132"/>
      <c r="AY845" s="132"/>
      <c r="AZ845" s="132"/>
      <c r="BA845" s="132"/>
      <c r="BB845" s="132"/>
      <c r="BC845" s="132"/>
      <c r="BD845" s="132"/>
      <c r="BE845" s="132"/>
      <c r="BF845" s="132"/>
      <c r="BG845" s="132"/>
      <c r="BH845" s="132"/>
      <c r="BI845" s="132"/>
      <c r="BJ845" s="132"/>
      <c r="BK845" s="132"/>
      <c r="BL845" s="132"/>
      <c r="BM845" s="132"/>
      <c r="BN845" s="132"/>
      <c r="BO845" s="132"/>
      <c r="BP845" s="132"/>
    </row>
    <row r="846">
      <c r="A846" s="484" t="b">
        <v>0</v>
      </c>
      <c r="B846" s="94"/>
      <c r="C846" s="95"/>
      <c r="D846" s="96"/>
      <c r="E846" s="97"/>
      <c r="F846" s="98"/>
      <c r="G846" s="98"/>
      <c r="H846" s="98"/>
      <c r="I846" s="98"/>
      <c r="J846" s="98"/>
      <c r="K846" s="96"/>
      <c r="L846" s="96"/>
      <c r="M846" s="96"/>
      <c r="N846" s="518"/>
      <c r="O846" s="369"/>
      <c r="P846" s="370"/>
      <c r="Q846" s="196"/>
      <c r="R846" s="197"/>
      <c r="S846" s="198"/>
      <c r="T846" s="199"/>
      <c r="U846" s="200"/>
      <c r="V846" s="201"/>
      <c r="W846" s="202"/>
      <c r="X846" s="202"/>
      <c r="Y846" s="109"/>
      <c r="Z846" s="280"/>
      <c r="AA846" s="106"/>
      <c r="AB846" s="281"/>
      <c r="AC846" s="282"/>
      <c r="AD846" s="273"/>
      <c r="AE846" s="110"/>
      <c r="AF846" s="99"/>
      <c r="AG846" s="110"/>
      <c r="AH846" s="427"/>
      <c r="AI846" s="112"/>
      <c r="AJ846" s="110"/>
      <c r="AK846" s="113"/>
      <c r="AL846" s="114"/>
      <c r="AM846" s="278"/>
      <c r="AN846" s="98"/>
      <c r="AO846" s="98"/>
      <c r="AP846" s="116"/>
      <c r="AQ846" s="117"/>
      <c r="AR846" s="116"/>
      <c r="AS846" s="98"/>
      <c r="AT846" s="98"/>
      <c r="AU846" s="98"/>
      <c r="AV846" s="98"/>
      <c r="AW846" s="98"/>
      <c r="AX846" s="98"/>
      <c r="AY846" s="98"/>
      <c r="AZ846" s="98"/>
      <c r="BA846" s="98"/>
      <c r="BB846" s="98"/>
      <c r="BC846" s="98"/>
      <c r="BD846" s="98"/>
      <c r="BE846" s="98"/>
      <c r="BF846" s="98"/>
      <c r="BG846" s="98"/>
      <c r="BH846" s="98"/>
      <c r="BI846" s="98"/>
      <c r="BJ846" s="98"/>
      <c r="BK846" s="98"/>
      <c r="BL846" s="98"/>
      <c r="BM846" s="98"/>
      <c r="BN846" s="98"/>
      <c r="BO846" s="98"/>
      <c r="BP846" s="98"/>
    </row>
    <row r="847">
      <c r="A847" s="485" t="b">
        <v>0</v>
      </c>
      <c r="B847" s="128"/>
      <c r="C847" s="129"/>
      <c r="D847" s="130"/>
      <c r="E847" s="131"/>
      <c r="F847" s="132"/>
      <c r="G847" s="132"/>
      <c r="H847" s="132"/>
      <c r="I847" s="132"/>
      <c r="J847" s="132"/>
      <c r="K847" s="130"/>
      <c r="L847" s="130"/>
      <c r="M847" s="130"/>
      <c r="N847" s="519"/>
      <c r="O847" s="369"/>
      <c r="P847" s="370"/>
      <c r="Q847" s="196"/>
      <c r="R847" s="197"/>
      <c r="S847" s="198"/>
      <c r="T847" s="199"/>
      <c r="U847" s="200"/>
      <c r="V847" s="201"/>
      <c r="W847" s="202"/>
      <c r="X847" s="202"/>
      <c r="Y847" s="143"/>
      <c r="Z847" s="367"/>
      <c r="AA847" s="140"/>
      <c r="AB847" s="420"/>
      <c r="AC847" s="421"/>
      <c r="AD847" s="206"/>
      <c r="AE847" s="144"/>
      <c r="AF847" s="133"/>
      <c r="AG847" s="144"/>
      <c r="AH847" s="430"/>
      <c r="AI847" s="146"/>
      <c r="AJ847" s="144"/>
      <c r="AK847" s="147"/>
      <c r="AL847" s="114"/>
      <c r="AM847" s="211"/>
      <c r="AN847" s="132"/>
      <c r="AO847" s="132"/>
      <c r="AP847" s="149"/>
      <c r="AQ847" s="150"/>
      <c r="AR847" s="149"/>
      <c r="AS847" s="132"/>
      <c r="AT847" s="132"/>
      <c r="AU847" s="132"/>
      <c r="AV847" s="132"/>
      <c r="AW847" s="132"/>
      <c r="AX847" s="132"/>
      <c r="AY847" s="132"/>
      <c r="AZ847" s="132"/>
      <c r="BA847" s="132"/>
      <c r="BB847" s="132"/>
      <c r="BC847" s="132"/>
      <c r="BD847" s="132"/>
      <c r="BE847" s="132"/>
      <c r="BF847" s="132"/>
      <c r="BG847" s="132"/>
      <c r="BH847" s="132"/>
      <c r="BI847" s="132"/>
      <c r="BJ847" s="132"/>
      <c r="BK847" s="132"/>
      <c r="BL847" s="132"/>
      <c r="BM847" s="132"/>
      <c r="BN847" s="132"/>
      <c r="BO847" s="132"/>
      <c r="BP847" s="132"/>
    </row>
    <row r="848">
      <c r="A848" s="484" t="b">
        <v>0</v>
      </c>
      <c r="B848" s="94"/>
      <c r="C848" s="95"/>
      <c r="D848" s="96"/>
      <c r="E848" s="97"/>
      <c r="F848" s="98"/>
      <c r="G848" s="98"/>
      <c r="H848" s="98"/>
      <c r="I848" s="98"/>
      <c r="J848" s="98"/>
      <c r="K848" s="96"/>
      <c r="L848" s="96"/>
      <c r="M848" s="96"/>
      <c r="N848" s="518"/>
      <c r="O848" s="369"/>
      <c r="P848" s="370"/>
      <c r="Q848" s="196"/>
      <c r="R848" s="197"/>
      <c r="S848" s="198"/>
      <c r="T848" s="199"/>
      <c r="U848" s="200"/>
      <c r="V848" s="201"/>
      <c r="W848" s="202"/>
      <c r="X848" s="202"/>
      <c r="Y848" s="109"/>
      <c r="Z848" s="280"/>
      <c r="AA848" s="106"/>
      <c r="AB848" s="281"/>
      <c r="AC848" s="282"/>
      <c r="AD848" s="273"/>
      <c r="AE848" s="110"/>
      <c r="AF848" s="99"/>
      <c r="AG848" s="110"/>
      <c r="AH848" s="427"/>
      <c r="AI848" s="112"/>
      <c r="AJ848" s="110"/>
      <c r="AK848" s="113"/>
      <c r="AL848" s="114"/>
      <c r="AM848" s="278"/>
      <c r="AN848" s="98"/>
      <c r="AO848" s="98"/>
      <c r="AP848" s="116"/>
      <c r="AQ848" s="117"/>
      <c r="AR848" s="116"/>
      <c r="AS848" s="98"/>
      <c r="AT848" s="98"/>
      <c r="AU848" s="98"/>
      <c r="AV848" s="98"/>
      <c r="AW848" s="98"/>
      <c r="AX848" s="98"/>
      <c r="AY848" s="98"/>
      <c r="AZ848" s="98"/>
      <c r="BA848" s="98"/>
      <c r="BB848" s="98"/>
      <c r="BC848" s="98"/>
      <c r="BD848" s="98"/>
      <c r="BE848" s="98"/>
      <c r="BF848" s="98"/>
      <c r="BG848" s="98"/>
      <c r="BH848" s="98"/>
      <c r="BI848" s="98"/>
      <c r="BJ848" s="98"/>
      <c r="BK848" s="98"/>
      <c r="BL848" s="98"/>
      <c r="BM848" s="98"/>
      <c r="BN848" s="98"/>
      <c r="BO848" s="98"/>
      <c r="BP848" s="98"/>
    </row>
    <row r="849">
      <c r="A849" s="485" t="b">
        <v>0</v>
      </c>
      <c r="B849" s="128"/>
      <c r="C849" s="129"/>
      <c r="D849" s="130"/>
      <c r="E849" s="131"/>
      <c r="F849" s="132"/>
      <c r="G849" s="132"/>
      <c r="H849" s="132"/>
      <c r="I849" s="132"/>
      <c r="J849" s="132"/>
      <c r="K849" s="130"/>
      <c r="L849" s="130"/>
      <c r="M849" s="130"/>
      <c r="N849" s="519"/>
      <c r="O849" s="369"/>
      <c r="P849" s="370"/>
      <c r="Q849" s="196"/>
      <c r="R849" s="197"/>
      <c r="S849" s="198"/>
      <c r="T849" s="199"/>
      <c r="U849" s="200"/>
      <c r="V849" s="201"/>
      <c r="W849" s="202"/>
      <c r="X849" s="202"/>
      <c r="Y849" s="143"/>
      <c r="Z849" s="367"/>
      <c r="AA849" s="140"/>
      <c r="AB849" s="420"/>
      <c r="AC849" s="421"/>
      <c r="AD849" s="206"/>
      <c r="AE849" s="144"/>
      <c r="AF849" s="133"/>
      <c r="AG849" s="144"/>
      <c r="AH849" s="430"/>
      <c r="AI849" s="146"/>
      <c r="AJ849" s="144"/>
      <c r="AK849" s="147"/>
      <c r="AL849" s="114"/>
      <c r="AM849" s="211"/>
      <c r="AN849" s="132"/>
      <c r="AO849" s="132"/>
      <c r="AP849" s="149"/>
      <c r="AQ849" s="150"/>
      <c r="AR849" s="149"/>
      <c r="AS849" s="132"/>
      <c r="AT849" s="132"/>
      <c r="AU849" s="132"/>
      <c r="AV849" s="132"/>
      <c r="AW849" s="132"/>
      <c r="AX849" s="132"/>
      <c r="AY849" s="132"/>
      <c r="AZ849" s="132"/>
      <c r="BA849" s="132"/>
      <c r="BB849" s="132"/>
      <c r="BC849" s="132"/>
      <c r="BD849" s="132"/>
      <c r="BE849" s="132"/>
      <c r="BF849" s="132"/>
      <c r="BG849" s="132"/>
      <c r="BH849" s="132"/>
      <c r="BI849" s="132"/>
      <c r="BJ849" s="132"/>
      <c r="BK849" s="132"/>
      <c r="BL849" s="132"/>
      <c r="BM849" s="132"/>
      <c r="BN849" s="132"/>
      <c r="BO849" s="132"/>
      <c r="BP849" s="132"/>
    </row>
    <row r="850">
      <c r="A850" s="484" t="b">
        <v>0</v>
      </c>
      <c r="B850" s="94"/>
      <c r="C850" s="95"/>
      <c r="D850" s="96"/>
      <c r="E850" s="97"/>
      <c r="F850" s="98"/>
      <c r="G850" s="98"/>
      <c r="H850" s="98"/>
      <c r="I850" s="98"/>
      <c r="J850" s="98"/>
      <c r="K850" s="96"/>
      <c r="L850" s="96"/>
      <c r="M850" s="96"/>
      <c r="N850" s="518"/>
      <c r="O850" s="369"/>
      <c r="P850" s="370"/>
      <c r="Q850" s="196"/>
      <c r="R850" s="197"/>
      <c r="S850" s="198"/>
      <c r="T850" s="199"/>
      <c r="U850" s="200"/>
      <c r="V850" s="201"/>
      <c r="W850" s="202"/>
      <c r="X850" s="202"/>
      <c r="Y850" s="109"/>
      <c r="Z850" s="280"/>
      <c r="AA850" s="106"/>
      <c r="AB850" s="281"/>
      <c r="AC850" s="282"/>
      <c r="AD850" s="273"/>
      <c r="AE850" s="110"/>
      <c r="AF850" s="99"/>
      <c r="AG850" s="110"/>
      <c r="AH850" s="427"/>
      <c r="AI850" s="112"/>
      <c r="AJ850" s="110"/>
      <c r="AK850" s="113"/>
      <c r="AL850" s="114"/>
      <c r="AM850" s="278"/>
      <c r="AN850" s="98"/>
      <c r="AO850" s="98"/>
      <c r="AP850" s="116"/>
      <c r="AQ850" s="117"/>
      <c r="AR850" s="116"/>
      <c r="AS850" s="98"/>
      <c r="AT850" s="98"/>
      <c r="AU850" s="98"/>
      <c r="AV850" s="98"/>
      <c r="AW850" s="98"/>
      <c r="AX850" s="98"/>
      <c r="AY850" s="98"/>
      <c r="AZ850" s="98"/>
      <c r="BA850" s="98"/>
      <c r="BB850" s="98"/>
      <c r="BC850" s="98"/>
      <c r="BD850" s="98"/>
      <c r="BE850" s="98"/>
      <c r="BF850" s="98"/>
      <c r="BG850" s="98"/>
      <c r="BH850" s="98"/>
      <c r="BI850" s="98"/>
      <c r="BJ850" s="98"/>
      <c r="BK850" s="98"/>
      <c r="BL850" s="98"/>
      <c r="BM850" s="98"/>
      <c r="BN850" s="98"/>
      <c r="BO850" s="98"/>
      <c r="BP850" s="98"/>
    </row>
    <row r="851">
      <c r="A851" s="485" t="b">
        <v>0</v>
      </c>
      <c r="B851" s="128"/>
      <c r="C851" s="129"/>
      <c r="D851" s="130"/>
      <c r="E851" s="131"/>
      <c r="F851" s="132"/>
      <c r="G851" s="132"/>
      <c r="H851" s="132"/>
      <c r="I851" s="132"/>
      <c r="J851" s="132"/>
      <c r="K851" s="130"/>
      <c r="L851" s="130"/>
      <c r="M851" s="130"/>
      <c r="N851" s="519"/>
      <c r="O851" s="369"/>
      <c r="P851" s="370"/>
      <c r="Q851" s="196"/>
      <c r="R851" s="197"/>
      <c r="S851" s="198"/>
      <c r="T851" s="199"/>
      <c r="U851" s="200"/>
      <c r="V851" s="201"/>
      <c r="W851" s="202"/>
      <c r="X851" s="202"/>
      <c r="Y851" s="143"/>
      <c r="Z851" s="367"/>
      <c r="AA851" s="140"/>
      <c r="AB851" s="420"/>
      <c r="AC851" s="421"/>
      <c r="AD851" s="206"/>
      <c r="AE851" s="144"/>
      <c r="AF851" s="133"/>
      <c r="AG851" s="144"/>
      <c r="AH851" s="430"/>
      <c r="AI851" s="146"/>
      <c r="AJ851" s="144"/>
      <c r="AK851" s="147"/>
      <c r="AL851" s="114"/>
      <c r="AM851" s="211"/>
      <c r="AN851" s="132"/>
      <c r="AO851" s="132"/>
      <c r="AP851" s="149"/>
      <c r="AQ851" s="150"/>
      <c r="AR851" s="149"/>
      <c r="AS851" s="132"/>
      <c r="AT851" s="132"/>
      <c r="AU851" s="132"/>
      <c r="AV851" s="132"/>
      <c r="AW851" s="132"/>
      <c r="AX851" s="132"/>
      <c r="AY851" s="132"/>
      <c r="AZ851" s="132"/>
      <c r="BA851" s="132"/>
      <c r="BB851" s="132"/>
      <c r="BC851" s="132"/>
      <c r="BD851" s="132"/>
      <c r="BE851" s="132"/>
      <c r="BF851" s="132"/>
      <c r="BG851" s="132"/>
      <c r="BH851" s="132"/>
      <c r="BI851" s="132"/>
      <c r="BJ851" s="132"/>
      <c r="BK851" s="132"/>
      <c r="BL851" s="132"/>
      <c r="BM851" s="132"/>
      <c r="BN851" s="132"/>
      <c r="BO851" s="132"/>
      <c r="BP851" s="132"/>
    </row>
    <row r="852">
      <c r="A852" s="484" t="b">
        <v>0</v>
      </c>
      <c r="B852" s="94"/>
      <c r="C852" s="95"/>
      <c r="D852" s="96"/>
      <c r="E852" s="97"/>
      <c r="F852" s="98"/>
      <c r="G852" s="98"/>
      <c r="H852" s="98"/>
      <c r="I852" s="98"/>
      <c r="J852" s="98"/>
      <c r="K852" s="96"/>
      <c r="L852" s="96"/>
      <c r="M852" s="96"/>
      <c r="N852" s="518"/>
      <c r="O852" s="369"/>
      <c r="P852" s="370"/>
      <c r="Q852" s="196"/>
      <c r="R852" s="197"/>
      <c r="S852" s="198"/>
      <c r="T852" s="199"/>
      <c r="U852" s="200"/>
      <c r="V852" s="201"/>
      <c r="W852" s="202"/>
      <c r="X852" s="202"/>
      <c r="Y852" s="109"/>
      <c r="Z852" s="280"/>
      <c r="AA852" s="106"/>
      <c r="AB852" s="281"/>
      <c r="AC852" s="282"/>
      <c r="AD852" s="273"/>
      <c r="AE852" s="110"/>
      <c r="AF852" s="99"/>
      <c r="AG852" s="110"/>
      <c r="AH852" s="427"/>
      <c r="AI852" s="112"/>
      <c r="AJ852" s="110"/>
      <c r="AK852" s="113"/>
      <c r="AL852" s="114"/>
      <c r="AM852" s="278"/>
      <c r="AN852" s="98"/>
      <c r="AO852" s="98"/>
      <c r="AP852" s="116"/>
      <c r="AQ852" s="117"/>
      <c r="AR852" s="116"/>
      <c r="AS852" s="98"/>
      <c r="AT852" s="98"/>
      <c r="AU852" s="98"/>
      <c r="AV852" s="98"/>
      <c r="AW852" s="98"/>
      <c r="AX852" s="98"/>
      <c r="AY852" s="98"/>
      <c r="AZ852" s="98"/>
      <c r="BA852" s="98"/>
      <c r="BB852" s="98"/>
      <c r="BC852" s="98"/>
      <c r="BD852" s="98"/>
      <c r="BE852" s="98"/>
      <c r="BF852" s="98"/>
      <c r="BG852" s="98"/>
      <c r="BH852" s="98"/>
      <c r="BI852" s="98"/>
      <c r="BJ852" s="98"/>
      <c r="BK852" s="98"/>
      <c r="BL852" s="98"/>
      <c r="BM852" s="98"/>
      <c r="BN852" s="98"/>
      <c r="BO852" s="98"/>
      <c r="BP852" s="98"/>
    </row>
    <row r="853">
      <c r="A853" s="485" t="b">
        <v>0</v>
      </c>
      <c r="B853" s="128"/>
      <c r="C853" s="129"/>
      <c r="D853" s="130"/>
      <c r="E853" s="131"/>
      <c r="F853" s="132"/>
      <c r="G853" s="132"/>
      <c r="H853" s="132"/>
      <c r="I853" s="132"/>
      <c r="J853" s="132"/>
      <c r="K853" s="130"/>
      <c r="L853" s="130"/>
      <c r="M853" s="130"/>
      <c r="N853" s="519"/>
      <c r="O853" s="369"/>
      <c r="P853" s="370"/>
      <c r="Q853" s="196"/>
      <c r="R853" s="197"/>
      <c r="S853" s="198"/>
      <c r="T853" s="199"/>
      <c r="U853" s="200"/>
      <c r="V853" s="201"/>
      <c r="W853" s="202"/>
      <c r="X853" s="202"/>
      <c r="Y853" s="143"/>
      <c r="Z853" s="367"/>
      <c r="AA853" s="140"/>
      <c r="AB853" s="420"/>
      <c r="AC853" s="421"/>
      <c r="AD853" s="206"/>
      <c r="AE853" s="144"/>
      <c r="AF853" s="133"/>
      <c r="AG853" s="144"/>
      <c r="AH853" s="430"/>
      <c r="AI853" s="146"/>
      <c r="AJ853" s="144"/>
      <c r="AK853" s="147"/>
      <c r="AL853" s="114"/>
      <c r="AM853" s="211"/>
      <c r="AN853" s="132"/>
      <c r="AO853" s="132"/>
      <c r="AP853" s="149"/>
      <c r="AQ853" s="150"/>
      <c r="AR853" s="149"/>
      <c r="AS853" s="132"/>
      <c r="AT853" s="132"/>
      <c r="AU853" s="132"/>
      <c r="AV853" s="132"/>
      <c r="AW853" s="132"/>
      <c r="AX853" s="132"/>
      <c r="AY853" s="132"/>
      <c r="AZ853" s="132"/>
      <c r="BA853" s="132"/>
      <c r="BB853" s="132"/>
      <c r="BC853" s="132"/>
      <c r="BD853" s="132"/>
      <c r="BE853" s="132"/>
      <c r="BF853" s="132"/>
      <c r="BG853" s="132"/>
      <c r="BH853" s="132"/>
      <c r="BI853" s="132"/>
      <c r="BJ853" s="132"/>
      <c r="BK853" s="132"/>
      <c r="BL853" s="132"/>
      <c r="BM853" s="132"/>
      <c r="BN853" s="132"/>
      <c r="BO853" s="132"/>
      <c r="BP853" s="132"/>
    </row>
    <row r="854">
      <c r="A854" s="484" t="b">
        <v>0</v>
      </c>
      <c r="B854" s="94"/>
      <c r="C854" s="95"/>
      <c r="D854" s="96"/>
      <c r="E854" s="97"/>
      <c r="F854" s="98"/>
      <c r="G854" s="98"/>
      <c r="H854" s="98"/>
      <c r="I854" s="98"/>
      <c r="J854" s="98"/>
      <c r="K854" s="96"/>
      <c r="L854" s="96"/>
      <c r="M854" s="96"/>
      <c r="N854" s="518"/>
      <c r="O854" s="369"/>
      <c r="P854" s="370"/>
      <c r="Q854" s="196"/>
      <c r="R854" s="197"/>
      <c r="S854" s="198"/>
      <c r="T854" s="199"/>
      <c r="U854" s="200"/>
      <c r="V854" s="201"/>
      <c r="W854" s="202"/>
      <c r="X854" s="202"/>
      <c r="Y854" s="109"/>
      <c r="Z854" s="280"/>
      <c r="AA854" s="106"/>
      <c r="AB854" s="281"/>
      <c r="AC854" s="282"/>
      <c r="AD854" s="273"/>
      <c r="AE854" s="110"/>
      <c r="AF854" s="99"/>
      <c r="AG854" s="110"/>
      <c r="AH854" s="427"/>
      <c r="AI854" s="112"/>
      <c r="AJ854" s="110"/>
      <c r="AK854" s="113"/>
      <c r="AL854" s="114"/>
      <c r="AM854" s="278"/>
      <c r="AN854" s="98"/>
      <c r="AO854" s="98"/>
      <c r="AP854" s="116"/>
      <c r="AQ854" s="117"/>
      <c r="AR854" s="116"/>
      <c r="AS854" s="98"/>
      <c r="AT854" s="98"/>
      <c r="AU854" s="98"/>
      <c r="AV854" s="98"/>
      <c r="AW854" s="98"/>
      <c r="AX854" s="98"/>
      <c r="AY854" s="98"/>
      <c r="AZ854" s="98"/>
      <c r="BA854" s="98"/>
      <c r="BB854" s="98"/>
      <c r="BC854" s="98"/>
      <c r="BD854" s="98"/>
      <c r="BE854" s="98"/>
      <c r="BF854" s="98"/>
      <c r="BG854" s="98"/>
      <c r="BH854" s="98"/>
      <c r="BI854" s="98"/>
      <c r="BJ854" s="98"/>
      <c r="BK854" s="98"/>
      <c r="BL854" s="98"/>
      <c r="BM854" s="98"/>
      <c r="BN854" s="98"/>
      <c r="BO854" s="98"/>
      <c r="BP854" s="98"/>
    </row>
    <row r="855">
      <c r="A855" s="485" t="b">
        <v>0</v>
      </c>
      <c r="B855" s="128"/>
      <c r="C855" s="129"/>
      <c r="D855" s="130"/>
      <c r="E855" s="131"/>
      <c r="F855" s="132"/>
      <c r="G855" s="132"/>
      <c r="H855" s="132"/>
      <c r="I855" s="132"/>
      <c r="J855" s="132"/>
      <c r="K855" s="130"/>
      <c r="L855" s="130"/>
      <c r="M855" s="130"/>
      <c r="N855" s="519"/>
      <c r="O855" s="369"/>
      <c r="P855" s="370"/>
      <c r="Q855" s="196"/>
      <c r="R855" s="197"/>
      <c r="S855" s="198"/>
      <c r="T855" s="199"/>
      <c r="U855" s="200"/>
      <c r="V855" s="201"/>
      <c r="W855" s="202"/>
      <c r="X855" s="202"/>
      <c r="Y855" s="143"/>
      <c r="Z855" s="367"/>
      <c r="AA855" s="140"/>
      <c r="AB855" s="420"/>
      <c r="AC855" s="421"/>
      <c r="AD855" s="206"/>
      <c r="AE855" s="144"/>
      <c r="AF855" s="133"/>
      <c r="AG855" s="144"/>
      <c r="AH855" s="430"/>
      <c r="AI855" s="146"/>
      <c r="AJ855" s="144"/>
      <c r="AK855" s="147"/>
      <c r="AL855" s="114"/>
      <c r="AM855" s="211"/>
      <c r="AN855" s="132"/>
      <c r="AO855" s="132"/>
      <c r="AP855" s="149"/>
      <c r="AQ855" s="150"/>
      <c r="AR855" s="149"/>
      <c r="AS855" s="132"/>
      <c r="AT855" s="132"/>
      <c r="AU855" s="132"/>
      <c r="AV855" s="132"/>
      <c r="AW855" s="132"/>
      <c r="AX855" s="132"/>
      <c r="AY855" s="132"/>
      <c r="AZ855" s="132"/>
      <c r="BA855" s="132"/>
      <c r="BB855" s="132"/>
      <c r="BC855" s="132"/>
      <c r="BD855" s="132"/>
      <c r="BE855" s="132"/>
      <c r="BF855" s="132"/>
      <c r="BG855" s="132"/>
      <c r="BH855" s="132"/>
      <c r="BI855" s="132"/>
      <c r="BJ855" s="132"/>
      <c r="BK855" s="132"/>
      <c r="BL855" s="132"/>
      <c r="BM855" s="132"/>
      <c r="BN855" s="132"/>
      <c r="BO855" s="132"/>
      <c r="BP855" s="132"/>
    </row>
    <row r="856">
      <c r="A856" s="484" t="b">
        <v>0</v>
      </c>
      <c r="B856" s="94"/>
      <c r="C856" s="95"/>
      <c r="D856" s="96"/>
      <c r="E856" s="97"/>
      <c r="F856" s="98"/>
      <c r="G856" s="98"/>
      <c r="H856" s="98"/>
      <c r="I856" s="98"/>
      <c r="J856" s="98"/>
      <c r="K856" s="96"/>
      <c r="L856" s="96"/>
      <c r="M856" s="96"/>
      <c r="N856" s="518"/>
      <c r="O856" s="369"/>
      <c r="P856" s="370"/>
      <c r="Q856" s="196"/>
      <c r="R856" s="197"/>
      <c r="S856" s="198"/>
      <c r="T856" s="199"/>
      <c r="U856" s="200"/>
      <c r="V856" s="201"/>
      <c r="W856" s="202"/>
      <c r="X856" s="202"/>
      <c r="Y856" s="109"/>
      <c r="Z856" s="280"/>
      <c r="AA856" s="106"/>
      <c r="AB856" s="281"/>
      <c r="AC856" s="282"/>
      <c r="AD856" s="273"/>
      <c r="AE856" s="110"/>
      <c r="AF856" s="99"/>
      <c r="AG856" s="110"/>
      <c r="AH856" s="427"/>
      <c r="AI856" s="112"/>
      <c r="AJ856" s="110"/>
      <c r="AK856" s="113"/>
      <c r="AL856" s="114"/>
      <c r="AM856" s="278"/>
      <c r="AN856" s="98"/>
      <c r="AO856" s="98"/>
      <c r="AP856" s="116"/>
      <c r="AQ856" s="117"/>
      <c r="AR856" s="116"/>
      <c r="AS856" s="98"/>
      <c r="AT856" s="98"/>
      <c r="AU856" s="98"/>
      <c r="AV856" s="98"/>
      <c r="AW856" s="98"/>
      <c r="AX856" s="98"/>
      <c r="AY856" s="98"/>
      <c r="AZ856" s="98"/>
      <c r="BA856" s="98"/>
      <c r="BB856" s="98"/>
      <c r="BC856" s="98"/>
      <c r="BD856" s="98"/>
      <c r="BE856" s="98"/>
      <c r="BF856" s="98"/>
      <c r="BG856" s="98"/>
      <c r="BH856" s="98"/>
      <c r="BI856" s="98"/>
      <c r="BJ856" s="98"/>
      <c r="BK856" s="98"/>
      <c r="BL856" s="98"/>
      <c r="BM856" s="98"/>
      <c r="BN856" s="98"/>
      <c r="BO856" s="98"/>
      <c r="BP856" s="98"/>
    </row>
    <row r="857">
      <c r="A857" s="485" t="b">
        <v>0</v>
      </c>
      <c r="B857" s="128"/>
      <c r="C857" s="129"/>
      <c r="D857" s="130"/>
      <c r="E857" s="131"/>
      <c r="F857" s="132"/>
      <c r="G857" s="132"/>
      <c r="H857" s="132"/>
      <c r="I857" s="132"/>
      <c r="J857" s="132"/>
      <c r="K857" s="130"/>
      <c r="L857" s="130"/>
      <c r="M857" s="130"/>
      <c r="N857" s="519"/>
      <c r="O857" s="369"/>
      <c r="P857" s="370"/>
      <c r="Q857" s="196"/>
      <c r="R857" s="197"/>
      <c r="S857" s="198"/>
      <c r="T857" s="199"/>
      <c r="U857" s="200"/>
      <c r="V857" s="201"/>
      <c r="W857" s="202"/>
      <c r="X857" s="202"/>
      <c r="Y857" s="143"/>
      <c r="Z857" s="367"/>
      <c r="AA857" s="140"/>
      <c r="AB857" s="420"/>
      <c r="AC857" s="421"/>
      <c r="AD857" s="206"/>
      <c r="AE857" s="144"/>
      <c r="AF857" s="133"/>
      <c r="AG857" s="144"/>
      <c r="AH857" s="430"/>
      <c r="AI857" s="146"/>
      <c r="AJ857" s="144"/>
      <c r="AK857" s="147"/>
      <c r="AL857" s="114"/>
      <c r="AM857" s="211"/>
      <c r="AN857" s="132"/>
      <c r="AO857" s="132"/>
      <c r="AP857" s="149"/>
      <c r="AQ857" s="150"/>
      <c r="AR857" s="149"/>
      <c r="AS857" s="132"/>
      <c r="AT857" s="132"/>
      <c r="AU857" s="132"/>
      <c r="AV857" s="132"/>
      <c r="AW857" s="132"/>
      <c r="AX857" s="132"/>
      <c r="AY857" s="132"/>
      <c r="AZ857" s="132"/>
      <c r="BA857" s="132"/>
      <c r="BB857" s="132"/>
      <c r="BC857" s="132"/>
      <c r="BD857" s="132"/>
      <c r="BE857" s="132"/>
      <c r="BF857" s="132"/>
      <c r="BG857" s="132"/>
      <c r="BH857" s="132"/>
      <c r="BI857" s="132"/>
      <c r="BJ857" s="132"/>
      <c r="BK857" s="132"/>
      <c r="BL857" s="132"/>
      <c r="BM857" s="132"/>
      <c r="BN857" s="132"/>
      <c r="BO857" s="132"/>
      <c r="BP857" s="132"/>
    </row>
    <row r="858">
      <c r="A858" s="484" t="b">
        <v>0</v>
      </c>
      <c r="B858" s="94"/>
      <c r="C858" s="95"/>
      <c r="D858" s="96"/>
      <c r="E858" s="97"/>
      <c r="F858" s="98"/>
      <c r="G858" s="98"/>
      <c r="H858" s="98"/>
      <c r="I858" s="98"/>
      <c r="J858" s="98"/>
      <c r="K858" s="96"/>
      <c r="L858" s="96"/>
      <c r="M858" s="96"/>
      <c r="N858" s="518"/>
      <c r="O858" s="369"/>
      <c r="P858" s="370"/>
      <c r="Q858" s="196"/>
      <c r="R858" s="197"/>
      <c r="S858" s="198"/>
      <c r="T858" s="199"/>
      <c r="U858" s="200"/>
      <c r="V858" s="201"/>
      <c r="W858" s="202"/>
      <c r="X858" s="202"/>
      <c r="Y858" s="109"/>
      <c r="Z858" s="280"/>
      <c r="AA858" s="106"/>
      <c r="AB858" s="281"/>
      <c r="AC858" s="282"/>
      <c r="AD858" s="273"/>
      <c r="AE858" s="110"/>
      <c r="AF858" s="99"/>
      <c r="AG858" s="110"/>
      <c r="AH858" s="427"/>
      <c r="AI858" s="112"/>
      <c r="AJ858" s="110"/>
      <c r="AK858" s="113"/>
      <c r="AL858" s="114"/>
      <c r="AM858" s="278"/>
      <c r="AN858" s="98"/>
      <c r="AO858" s="98"/>
      <c r="AP858" s="116"/>
      <c r="AQ858" s="117"/>
      <c r="AR858" s="116"/>
      <c r="AS858" s="98"/>
      <c r="AT858" s="98"/>
      <c r="AU858" s="98"/>
      <c r="AV858" s="98"/>
      <c r="AW858" s="98"/>
      <c r="AX858" s="98"/>
      <c r="AY858" s="98"/>
      <c r="AZ858" s="98"/>
      <c r="BA858" s="98"/>
      <c r="BB858" s="98"/>
      <c r="BC858" s="98"/>
      <c r="BD858" s="98"/>
      <c r="BE858" s="98"/>
      <c r="BF858" s="98"/>
      <c r="BG858" s="98"/>
      <c r="BH858" s="98"/>
      <c r="BI858" s="98"/>
      <c r="BJ858" s="98"/>
      <c r="BK858" s="98"/>
      <c r="BL858" s="98"/>
      <c r="BM858" s="98"/>
      <c r="BN858" s="98"/>
      <c r="BO858" s="98"/>
      <c r="BP858" s="98"/>
    </row>
    <row r="859">
      <c r="A859" s="485" t="b">
        <v>0</v>
      </c>
      <c r="B859" s="128"/>
      <c r="C859" s="129"/>
      <c r="D859" s="130"/>
      <c r="E859" s="131"/>
      <c r="F859" s="132"/>
      <c r="G859" s="132"/>
      <c r="H859" s="132"/>
      <c r="I859" s="132"/>
      <c r="J859" s="132"/>
      <c r="K859" s="130"/>
      <c r="L859" s="130"/>
      <c r="M859" s="130"/>
      <c r="N859" s="519"/>
      <c r="O859" s="369"/>
      <c r="P859" s="370"/>
      <c r="Q859" s="196"/>
      <c r="R859" s="197"/>
      <c r="S859" s="198"/>
      <c r="T859" s="199"/>
      <c r="U859" s="200"/>
      <c r="V859" s="201"/>
      <c r="W859" s="202"/>
      <c r="X859" s="202"/>
      <c r="Y859" s="143"/>
      <c r="Z859" s="367"/>
      <c r="AA859" s="140"/>
      <c r="AB859" s="420"/>
      <c r="AC859" s="421"/>
      <c r="AD859" s="206"/>
      <c r="AE859" s="144"/>
      <c r="AF859" s="133"/>
      <c r="AG859" s="144"/>
      <c r="AH859" s="430"/>
      <c r="AI859" s="146"/>
      <c r="AJ859" s="144"/>
      <c r="AK859" s="147"/>
      <c r="AL859" s="114"/>
      <c r="AM859" s="211"/>
      <c r="AN859" s="132"/>
      <c r="AO859" s="132"/>
      <c r="AP859" s="149"/>
      <c r="AQ859" s="150"/>
      <c r="AR859" s="149"/>
      <c r="AS859" s="132"/>
      <c r="AT859" s="132"/>
      <c r="AU859" s="132"/>
      <c r="AV859" s="132"/>
      <c r="AW859" s="132"/>
      <c r="AX859" s="132"/>
      <c r="AY859" s="132"/>
      <c r="AZ859" s="132"/>
      <c r="BA859" s="132"/>
      <c r="BB859" s="132"/>
      <c r="BC859" s="132"/>
      <c r="BD859" s="132"/>
      <c r="BE859" s="132"/>
      <c r="BF859" s="132"/>
      <c r="BG859" s="132"/>
      <c r="BH859" s="132"/>
      <c r="BI859" s="132"/>
      <c r="BJ859" s="132"/>
      <c r="BK859" s="132"/>
      <c r="BL859" s="132"/>
      <c r="BM859" s="132"/>
      <c r="BN859" s="132"/>
      <c r="BO859" s="132"/>
      <c r="BP859" s="132"/>
    </row>
    <row r="860">
      <c r="A860" s="484" t="b">
        <v>0</v>
      </c>
      <c r="B860" s="94"/>
      <c r="C860" s="95"/>
      <c r="D860" s="96"/>
      <c r="E860" s="97"/>
      <c r="F860" s="98"/>
      <c r="G860" s="98"/>
      <c r="H860" s="98"/>
      <c r="I860" s="98"/>
      <c r="J860" s="98"/>
      <c r="K860" s="96"/>
      <c r="L860" s="96"/>
      <c r="M860" s="96"/>
      <c r="N860" s="518"/>
      <c r="O860" s="369"/>
      <c r="P860" s="370"/>
      <c r="Q860" s="196"/>
      <c r="R860" s="197"/>
      <c r="S860" s="198"/>
      <c r="T860" s="199"/>
      <c r="U860" s="200"/>
      <c r="V860" s="201"/>
      <c r="W860" s="202"/>
      <c r="X860" s="202"/>
      <c r="Y860" s="109"/>
      <c r="Z860" s="280"/>
      <c r="AA860" s="106"/>
      <c r="AB860" s="281"/>
      <c r="AC860" s="282"/>
      <c r="AD860" s="273"/>
      <c r="AE860" s="110"/>
      <c r="AF860" s="99"/>
      <c r="AG860" s="110"/>
      <c r="AH860" s="427"/>
      <c r="AI860" s="112"/>
      <c r="AJ860" s="110"/>
      <c r="AK860" s="113"/>
      <c r="AL860" s="114"/>
      <c r="AM860" s="278"/>
      <c r="AN860" s="98"/>
      <c r="AO860" s="98"/>
      <c r="AP860" s="116"/>
      <c r="AQ860" s="117"/>
      <c r="AR860" s="116"/>
      <c r="AS860" s="98"/>
      <c r="AT860" s="98"/>
      <c r="AU860" s="98"/>
      <c r="AV860" s="98"/>
      <c r="AW860" s="98"/>
      <c r="AX860" s="98"/>
      <c r="AY860" s="98"/>
      <c r="AZ860" s="98"/>
      <c r="BA860" s="98"/>
      <c r="BB860" s="98"/>
      <c r="BC860" s="98"/>
      <c r="BD860" s="98"/>
      <c r="BE860" s="98"/>
      <c r="BF860" s="98"/>
      <c r="BG860" s="98"/>
      <c r="BH860" s="98"/>
      <c r="BI860" s="98"/>
      <c r="BJ860" s="98"/>
      <c r="BK860" s="98"/>
      <c r="BL860" s="98"/>
      <c r="BM860" s="98"/>
      <c r="BN860" s="98"/>
      <c r="BO860" s="98"/>
      <c r="BP860" s="98"/>
    </row>
    <row r="861">
      <c r="A861" s="485" t="b">
        <v>0</v>
      </c>
      <c r="B861" s="313"/>
      <c r="C861" s="314"/>
      <c r="D861" s="315"/>
      <c r="E861" s="316"/>
      <c r="F861" s="317"/>
      <c r="G861" s="317"/>
      <c r="H861" s="317"/>
      <c r="I861" s="317"/>
      <c r="J861" s="317"/>
      <c r="K861" s="315"/>
      <c r="L861" s="315"/>
      <c r="M861" s="315"/>
      <c r="N861" s="762"/>
      <c r="O861" s="422"/>
      <c r="P861" s="423"/>
      <c r="Q861" s="223"/>
      <c r="R861" s="224"/>
      <c r="S861" s="225"/>
      <c r="T861" s="226"/>
      <c r="U861" s="227"/>
      <c r="V861" s="228"/>
      <c r="W861" s="229"/>
      <c r="X861" s="229"/>
      <c r="Y861" s="342"/>
      <c r="Z861" s="323"/>
      <c r="AA861" s="324"/>
      <c r="AB861" s="343"/>
      <c r="AC861" s="326"/>
      <c r="AD861" s="322"/>
      <c r="AE861" s="327"/>
      <c r="AF861" s="328"/>
      <c r="AG861" s="327"/>
      <c r="AH861" s="444"/>
      <c r="AI861" s="384"/>
      <c r="AJ861" s="327"/>
      <c r="AK861" s="385"/>
      <c r="AL861" s="114"/>
      <c r="AM861" s="333"/>
      <c r="AN861" s="317"/>
      <c r="AO861" s="317"/>
      <c r="AP861" s="334"/>
      <c r="AQ861" s="335"/>
      <c r="AR861" s="149"/>
      <c r="AS861" s="132"/>
      <c r="AT861" s="132"/>
      <c r="AU861" s="132"/>
      <c r="AV861" s="132"/>
      <c r="AW861" s="132"/>
      <c r="AX861" s="132"/>
      <c r="AY861" s="132"/>
      <c r="AZ861" s="132"/>
      <c r="BA861" s="132"/>
      <c r="BB861" s="132"/>
      <c r="BC861" s="132"/>
      <c r="BD861" s="132"/>
      <c r="BE861" s="132"/>
      <c r="BF861" s="132"/>
      <c r="BG861" s="132"/>
      <c r="BH861" s="132"/>
      <c r="BI861" s="132"/>
      <c r="BJ861" s="132"/>
      <c r="BK861" s="132"/>
      <c r="BL861" s="132"/>
      <c r="BM861" s="132"/>
      <c r="BN861" s="132"/>
      <c r="BO861" s="132"/>
      <c r="BP861" s="132"/>
    </row>
  </sheetData>
  <mergeCells count="13">
    <mergeCell ref="U1:U3"/>
    <mergeCell ref="V1:V3"/>
    <mergeCell ref="W1:W3"/>
    <mergeCell ref="X1:X3"/>
    <mergeCell ref="Y1:Y3"/>
    <mergeCell ref="Z1:Z3"/>
    <mergeCell ref="A1:A3"/>
    <mergeCell ref="O1:O3"/>
    <mergeCell ref="P1:P3"/>
    <mergeCell ref="Q1:Q3"/>
    <mergeCell ref="R1:R3"/>
    <mergeCell ref="S1:S3"/>
    <mergeCell ref="T1:T3"/>
  </mergeCells>
  <conditionalFormatting sqref="AF4:AF861">
    <cfRule type="containsText" dxfId="6" priority="1" operator="containsText" text="b">
      <formula>NOT(ISERROR(SEARCH(("b"),(AF4))))</formula>
    </cfRule>
  </conditionalFormatting>
  <conditionalFormatting sqref="AF4:AF861">
    <cfRule type="containsText" dxfId="7" priority="2" operator="containsText" text="l">
      <formula>NOT(ISERROR(SEARCH(("l"),(AF4))))</formula>
    </cfRule>
  </conditionalFormatting>
  <conditionalFormatting sqref="AD1:AD861">
    <cfRule type="cellIs" dxfId="8" priority="3" operator="equal">
      <formula>"OPEN"</formula>
    </cfRule>
  </conditionalFormatting>
  <conditionalFormatting sqref="AD1:AD861">
    <cfRule type="containsText" dxfId="9" priority="4" operator="containsText" text="INCRE">
      <formula>NOT(ISERROR(SEARCH(("INCRE"),(AD1))))</formula>
    </cfRule>
  </conditionalFormatting>
  <conditionalFormatting sqref="AD1:AD861">
    <cfRule type="containsText" dxfId="10" priority="5" operator="containsText" text="DECR">
      <formula>NOT(ISERROR(SEARCH(("DECR"),(AD1))))</formula>
    </cfRule>
  </conditionalFormatting>
  <conditionalFormatting sqref="AD1:AD861">
    <cfRule type="containsText" dxfId="11" priority="6" operator="containsText" text="CLO">
      <formula>NOT(ISERROR(SEARCH(("CLO"),(AD1))))</formula>
    </cfRule>
  </conditionalFormatting>
  <conditionalFormatting sqref="AJ1:AL861 AI4:AI861 AM4:AR861">
    <cfRule type="cellIs" dxfId="12" priority="7" operator="greaterThan">
      <formula>0</formula>
    </cfRule>
  </conditionalFormatting>
  <conditionalFormatting sqref="AJ1:AL861 AI4:AI861 AM4:AR861">
    <cfRule type="cellIs" dxfId="13" priority="8" operator="lessThan">
      <formula>0</formula>
    </cfRule>
  </conditionalFormatting>
  <conditionalFormatting sqref="AD1:AD861">
    <cfRule type="containsText" dxfId="14" priority="9" operator="containsText" text="FINA">
      <formula>NOT(ISERROR(SEARCH(("FINA"),(AD1))))</formula>
    </cfRule>
  </conditionalFormatting>
  <conditionalFormatting sqref="O4:O861">
    <cfRule type="cellIs" dxfId="15" priority="10" operator="greaterThan">
      <formula>P4</formula>
    </cfRule>
  </conditionalFormatting>
  <conditionalFormatting sqref="P4:P861">
    <cfRule type="cellIs" dxfId="15" priority="11" operator="greaterThan">
      <formula>O4</formula>
    </cfRule>
  </conditionalFormatting>
  <conditionalFormatting sqref="Q4:Q861">
    <cfRule type="cellIs" dxfId="15" priority="12" operator="greaterThan">
      <formula>R4</formula>
    </cfRule>
  </conditionalFormatting>
  <conditionalFormatting sqref="R4:R861">
    <cfRule type="cellIs" dxfId="15" priority="13" operator="greaterThan">
      <formula>Q4</formula>
    </cfRule>
  </conditionalFormatting>
  <conditionalFormatting sqref="S4:S861">
    <cfRule type="cellIs" dxfId="15" priority="14" operator="greaterThan">
      <formula>T4</formula>
    </cfRule>
  </conditionalFormatting>
  <conditionalFormatting sqref="T4:T861">
    <cfRule type="cellIs" dxfId="15" priority="15" operator="greaterThan">
      <formula>S4</formula>
    </cfRule>
  </conditionalFormatting>
  <conditionalFormatting sqref="U4:U861">
    <cfRule type="cellIs" dxfId="15" priority="16" operator="greaterThan">
      <formula>V4</formula>
    </cfRule>
  </conditionalFormatting>
  <conditionalFormatting sqref="V4:V861">
    <cfRule type="cellIs" dxfId="15" priority="17" operator="greaterThan">
      <formula>U4</formula>
    </cfRule>
  </conditionalFormatting>
  <conditionalFormatting sqref="W4:W861">
    <cfRule type="cellIs" dxfId="15" priority="18" operator="greaterThan">
      <formula>X4</formula>
    </cfRule>
  </conditionalFormatting>
  <conditionalFormatting sqref="X4:X861">
    <cfRule type="cellIs" dxfId="15" priority="19" operator="greaterThan">
      <formula>W4</formula>
    </cfRule>
  </conditionalFormatting>
  <conditionalFormatting sqref="Y4:Y861">
    <cfRule type="expression" dxfId="16" priority="20">
      <formula>if(AA4="A",true,false)</formula>
    </cfRule>
  </conditionalFormatting>
  <conditionalFormatting sqref="Z4:Z861">
    <cfRule type="expression" dxfId="16" priority="21">
      <formula>if(AA4="B",true,false)</formula>
    </cfRule>
  </conditionalFormatting>
  <conditionalFormatting sqref="B1:B861">
    <cfRule type="timePeriod" dxfId="17" priority="22" timePeriod="today"/>
  </conditionalFormatting>
  <conditionalFormatting sqref="A1:A861">
    <cfRule type="containsText" dxfId="18" priority="23" operator="containsText" text="TRUE">
      <formula>NOT(ISERROR(SEARCH(("TRUE"),(A1))))</formula>
    </cfRule>
  </conditionalFormatting>
  <conditionalFormatting sqref="I1:I861 K9 K137:M137 K143:M143 K149:M149 K176:M176 K193:M193 K207:M207">
    <cfRule type="cellIs" dxfId="15" priority="24" operator="greaterThan">
      <formula>J1</formula>
    </cfRule>
  </conditionalFormatting>
  <conditionalFormatting sqref="J1:J861 K121:M121 K123:M123 K126:M126 K131:M131 K137:M137 K161:M161 K165:M165 K173:M173 K178:M178 K183:M183 K187:M187 K190:M190 K198:M198 K200:M200 K204:M204">
    <cfRule type="cellIs" dxfId="15" priority="25" operator="greaterThan">
      <formula>I1</formula>
    </cfRule>
  </conditionalFormatting>
  <conditionalFormatting sqref="E1:E861">
    <cfRule type="containsText" dxfId="19" priority="26" operator="containsText" text="it">
      <formula>NOT(ISERROR(SEARCH(("it"),(E1))))</formula>
    </cfRule>
  </conditionalFormatting>
  <conditionalFormatting sqref="E1:E861">
    <cfRule type="containsText" dxfId="20" priority="27" operator="containsText" text="uk">
      <formula>NOT(ISERROR(SEARCH(("uk"),(E1))))</formula>
    </cfRule>
  </conditionalFormatting>
  <dataValidations>
    <dataValidation type="list" allowBlank="1" sqref="E4:E861">
      <formula1>REPORT!$A$2:$A$15</formula1>
    </dataValidation>
    <dataValidation type="list" allowBlank="1" sqref="F4:F861">
      <formula1>"BAGNA,KEVIN,KITO,BAGNA KEVIN,BAGNA KITO,KEVIN KITO,BAGNA KEVIN KITO,BAGNA KEVIN"</formula1>
    </dataValidation>
    <dataValidation type="list" allowBlank="1" sqref="AD4:AD861">
      <formula1>VALIDATION!$A:$A</formula1>
    </dataValidation>
    <dataValidation type="list" allowBlank="1" sqref="AF4:AF861">
      <formula1>"B,L"</formula1>
    </dataValidation>
    <dataValidation type="list" allowBlank="1" sqref="H4 H9 H16 H19 H26 H33 H42 H47 H54 H58 H62 H65 H70 H74 H77 H81 H86 H92 H100 H105 H115 H117 H121 H123 H126 H131 H137 H143 H149 H161 H165 H173 H176 H178 H183 H187 H190 H193 H198 H200 H204 H207 H210 H215 H221 H226 H231 H237 H241 H245 H249 H251 H255 H258 H261 H264 H269 H272 H275 H278 H283 H286 H292 H295 H298 H302 H307 H312 H315 H318 H322 H325 H330 H333 H341 H344 H347 H351 H354">
      <formula1>VALIDATION!$F:$F</formula1>
    </dataValidation>
    <dataValidation type="list" allowBlank="1" sqref="AA4:AA861">
      <formula1>"A,B"</formula1>
    </dataValidation>
    <dataValidation type="list" allowBlank="1" sqref="G4:G861">
      <formula1>REPORT!$A$27:$A$68</formula1>
    </dataValidation>
    <dataValidation type="list" allowBlank="1" sqref="AE4:AE861">
      <formula1>"A,B,C"</formula1>
    </dataValidation>
  </dataValidations>
  <hyperlinks>
    <hyperlink r:id="rId1" location="informazioni-partita/cronologia-dell-incontro/1" ref="N62"/>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4.71"/>
    <col customWidth="1" min="2" max="2" width="8.57"/>
    <col customWidth="1" min="3" max="3" width="9.14"/>
    <col customWidth="1" min="4" max="4" width="17.71"/>
    <col customWidth="1" min="5" max="6" width="12.71"/>
    <col customWidth="1" min="7" max="7" width="15.57"/>
    <col customWidth="1" min="8" max="8" width="28.43"/>
    <col customWidth="1" min="9" max="13" width="12.71"/>
    <col customWidth="1" min="14" max="14" width="37.14"/>
    <col customWidth="1" min="15" max="24" width="2.71"/>
    <col customWidth="1" min="25" max="28" width="4.29"/>
    <col customWidth="1" min="29" max="29" width="10.86"/>
    <col customWidth="1" min="30" max="30" width="13.14"/>
    <col customWidth="1" min="31" max="31" width="7.43"/>
    <col customWidth="1" min="32" max="32" width="6.71"/>
    <col customWidth="1" min="33" max="33" width="8.14"/>
    <col customWidth="1" min="34" max="34" width="9.71"/>
    <col customWidth="1" min="35" max="37" width="8.29"/>
    <col customWidth="1" min="38" max="38" width="1.71"/>
    <col customWidth="1" min="39" max="40" width="13.86"/>
    <col customWidth="1" min="41" max="43" width="9.29"/>
    <col customWidth="1" min="44" max="44" width="9.86"/>
    <col customWidth="1" min="62" max="63" width="9.71"/>
    <col customWidth="1" min="64" max="64" width="3.57"/>
    <col customWidth="1" min="65" max="66" width="9.71"/>
    <col customWidth="1" min="67" max="67" width="6.43"/>
  </cols>
  <sheetData>
    <row r="1">
      <c r="A1" s="424" t="s">
        <v>97</v>
      </c>
      <c r="B1" s="56" t="s">
        <v>98</v>
      </c>
      <c r="C1" s="57" t="s">
        <v>99</v>
      </c>
      <c r="D1" s="58" t="s">
        <v>100</v>
      </c>
      <c r="E1" s="59" t="s">
        <v>0</v>
      </c>
      <c r="F1" s="60" t="s">
        <v>101</v>
      </c>
      <c r="G1" s="60" t="s">
        <v>24</v>
      </c>
      <c r="H1" s="60" t="s">
        <v>102</v>
      </c>
      <c r="I1" s="60" t="s">
        <v>103</v>
      </c>
      <c r="J1" s="61"/>
      <c r="K1" s="62"/>
      <c r="L1" s="60" t="s">
        <v>104</v>
      </c>
      <c r="M1" s="60" t="s">
        <v>104</v>
      </c>
      <c r="N1" s="738" t="s">
        <v>74</v>
      </c>
      <c r="O1" s="63" t="s">
        <v>105</v>
      </c>
      <c r="P1" s="64" t="s">
        <v>106</v>
      </c>
      <c r="Q1" s="65" t="s">
        <v>107</v>
      </c>
      <c r="R1" s="66" t="s">
        <v>108</v>
      </c>
      <c r="S1" s="67" t="s">
        <v>109</v>
      </c>
      <c r="T1" s="68" t="s">
        <v>110</v>
      </c>
      <c r="U1" s="69" t="s">
        <v>111</v>
      </c>
      <c r="V1" s="70" t="s">
        <v>112</v>
      </c>
      <c r="W1" s="71" t="s">
        <v>113</v>
      </c>
      <c r="X1" s="739" t="s">
        <v>114</v>
      </c>
      <c r="Y1" s="740" t="s">
        <v>115</v>
      </c>
      <c r="Z1" s="741" t="s">
        <v>116</v>
      </c>
      <c r="AA1" s="76" t="s">
        <v>117</v>
      </c>
      <c r="AB1" s="76" t="s">
        <v>118</v>
      </c>
      <c r="AC1" s="77" t="s">
        <v>99</v>
      </c>
      <c r="AD1" s="78" t="s">
        <v>119</v>
      </c>
      <c r="AE1" s="79" t="s">
        <v>120</v>
      </c>
      <c r="AF1" s="60" t="s">
        <v>121</v>
      </c>
      <c r="AG1" s="79" t="s">
        <v>122</v>
      </c>
      <c r="AH1" s="425" t="s">
        <v>123</v>
      </c>
      <c r="AI1" s="81" t="s">
        <v>124</v>
      </c>
      <c r="AJ1" s="79" t="s">
        <v>125</v>
      </c>
      <c r="AK1" s="82" t="s">
        <v>126</v>
      </c>
      <c r="AL1" s="83"/>
      <c r="AM1" s="84" t="s">
        <v>127</v>
      </c>
      <c r="AN1" s="60" t="s">
        <v>128</v>
      </c>
      <c r="AO1" s="60" t="s">
        <v>129</v>
      </c>
      <c r="AP1" s="85" t="s">
        <v>130</v>
      </c>
      <c r="AQ1" s="58" t="s">
        <v>72</v>
      </c>
      <c r="AR1" s="86"/>
      <c r="AS1" s="87"/>
      <c r="AT1" s="87"/>
      <c r="AU1" s="87"/>
      <c r="AV1" s="88" t="s">
        <v>1</v>
      </c>
      <c r="AW1" s="86" t="s">
        <v>63</v>
      </c>
      <c r="AX1" s="89" t="s">
        <v>64</v>
      </c>
      <c r="AY1" s="90" t="s">
        <v>65</v>
      </c>
      <c r="AZ1" s="91" t="s">
        <v>66</v>
      </c>
      <c r="BA1" s="89" t="s">
        <v>67</v>
      </c>
      <c r="BB1" s="90" t="s">
        <v>68</v>
      </c>
      <c r="BC1" s="92" t="s">
        <v>69</v>
      </c>
      <c r="BD1" s="93" t="s">
        <v>129</v>
      </c>
      <c r="BE1" s="93" t="s">
        <v>131</v>
      </c>
      <c r="BF1" s="88" t="s">
        <v>72</v>
      </c>
      <c r="BG1" s="87"/>
      <c r="BH1" s="87"/>
      <c r="BI1" s="86" t="s">
        <v>1242</v>
      </c>
      <c r="BJ1" s="86" t="s">
        <v>1243</v>
      </c>
      <c r="BK1" s="86">
        <v>20.0</v>
      </c>
      <c r="BL1" s="87"/>
      <c r="BM1" s="87"/>
      <c r="BN1" s="87"/>
      <c r="BO1" s="87"/>
      <c r="BP1" s="742" t="s">
        <v>1244</v>
      </c>
    </row>
    <row r="2" ht="21.75" customHeight="1">
      <c r="A2" s="269"/>
      <c r="B2" s="94"/>
      <c r="C2" s="95"/>
      <c r="D2" s="96"/>
      <c r="E2" s="97"/>
      <c r="F2" s="98"/>
      <c r="G2" s="98"/>
      <c r="H2" s="98"/>
      <c r="I2" s="99" t="s">
        <v>132</v>
      </c>
      <c r="J2" s="99" t="s">
        <v>133</v>
      </c>
      <c r="K2" s="100" t="s">
        <v>134</v>
      </c>
      <c r="L2" s="101" t="s">
        <v>132</v>
      </c>
      <c r="M2" s="101" t="s">
        <v>133</v>
      </c>
      <c r="N2" s="743"/>
      <c r="O2" s="102"/>
      <c r="P2" s="103"/>
      <c r="Q2" s="102"/>
      <c r="R2" s="103"/>
      <c r="S2" s="102"/>
      <c r="T2" s="103"/>
      <c r="U2" s="102"/>
      <c r="V2" s="103"/>
      <c r="W2" s="102"/>
      <c r="Y2" s="102"/>
      <c r="Z2" s="103"/>
      <c r="AA2" s="280"/>
      <c r="AB2" s="107"/>
      <c r="AC2" s="108"/>
      <c r="AD2" s="109"/>
      <c r="AE2" s="110"/>
      <c r="AF2" s="98"/>
      <c r="AG2" s="110"/>
      <c r="AH2" s="427"/>
      <c r="AI2" s="112"/>
      <c r="AJ2" s="110"/>
      <c r="AK2" s="113"/>
      <c r="AL2" s="114"/>
      <c r="AM2" s="115">
        <v>2000.0</v>
      </c>
      <c r="AN2" s="98"/>
      <c r="AO2" s="98"/>
      <c r="AP2" s="116"/>
      <c r="AQ2" s="117"/>
      <c r="AR2" s="116"/>
      <c r="AS2" s="98"/>
      <c r="AT2" s="98"/>
      <c r="AU2" s="98"/>
      <c r="AV2" s="118">
        <f>SUM(AK:AK)</f>
        <v>0</v>
      </c>
      <c r="AW2" s="119">
        <f>COUNTA(D4:D841)</f>
        <v>28</v>
      </c>
      <c r="AX2" s="120">
        <f>COUNTIF(AK:AK,"&gt;0.5")</f>
        <v>0</v>
      </c>
      <c r="AY2" s="121">
        <f>COUNTIF(AK:AK,"&lt;-0.5")</f>
        <v>0</v>
      </c>
      <c r="AZ2" s="122">
        <f>COUNTIFs(AK:AK,"&lt;0.5",AK:AK,"&gt;-0.5")</f>
        <v>26</v>
      </c>
      <c r="BA2" s="123" t="str">
        <f>SUMIF(AK:AK,"&gt;0",AK:AK)/AX2</f>
        <v>#DIV/0!</v>
      </c>
      <c r="BB2" s="124" t="str">
        <f>SUMIF(AK:AK,"&lt;0",AK:AK)/AY2</f>
        <v>#DIV/0!</v>
      </c>
      <c r="BC2" s="125" t="str">
        <f>BA2*AX3+BB2*AY3</f>
        <v>#DIV/0!</v>
      </c>
      <c r="BD2" s="126">
        <f t="shared" ref="BD2:BE2" si="1">min(AO:AO)</f>
        <v>0</v>
      </c>
      <c r="BE2" s="127">
        <f t="shared" si="1"/>
        <v>0</v>
      </c>
      <c r="BF2" s="118" t="str">
        <f>SUM(AQ:AQ)</f>
        <v>#DIV/0!</v>
      </c>
      <c r="BG2" s="98"/>
      <c r="BH2" s="98"/>
      <c r="BI2" s="98"/>
      <c r="BJ2" s="99" t="s">
        <v>1245</v>
      </c>
      <c r="BK2" s="99">
        <v>10.0</v>
      </c>
      <c r="BL2" s="98"/>
      <c r="BM2" s="98"/>
      <c r="BN2" s="99"/>
      <c r="BO2" s="99"/>
      <c r="BP2" s="99">
        <v>2.5</v>
      </c>
    </row>
    <row r="3">
      <c r="A3" s="312"/>
      <c r="B3" s="128"/>
      <c r="C3" s="129"/>
      <c r="D3" s="130"/>
      <c r="E3" s="131"/>
      <c r="F3" s="132"/>
      <c r="G3" s="132"/>
      <c r="H3" s="132"/>
      <c r="I3" s="133"/>
      <c r="J3" s="133"/>
      <c r="K3" s="134"/>
      <c r="L3" s="135"/>
      <c r="M3" s="135"/>
      <c r="N3" s="744"/>
      <c r="O3" s="136"/>
      <c r="P3" s="137"/>
      <c r="Q3" s="136"/>
      <c r="R3" s="137"/>
      <c r="S3" s="136"/>
      <c r="T3" s="137"/>
      <c r="U3" s="136"/>
      <c r="V3" s="137"/>
      <c r="W3" s="136"/>
      <c r="X3" s="745"/>
      <c r="Y3" s="136"/>
      <c r="Z3" s="137"/>
      <c r="AA3" s="367"/>
      <c r="AB3" s="141"/>
      <c r="AC3" s="142"/>
      <c r="AD3" s="143"/>
      <c r="AE3" s="144"/>
      <c r="AF3" s="132"/>
      <c r="AG3" s="144"/>
      <c r="AH3" s="430"/>
      <c r="AI3" s="146"/>
      <c r="AJ3" s="144"/>
      <c r="AK3" s="147"/>
      <c r="AL3" s="114"/>
      <c r="AM3" s="148"/>
      <c r="AN3" s="133">
        <v>2000.0</v>
      </c>
      <c r="AO3" s="132"/>
      <c r="AP3" s="149"/>
      <c r="AQ3" s="150"/>
      <c r="AR3" s="149"/>
      <c r="AS3" s="132"/>
      <c r="AT3" s="132"/>
      <c r="AU3" s="132"/>
      <c r="AV3" s="151">
        <f>AV2/$AM$2</f>
        <v>0</v>
      </c>
      <c r="AW3" s="152"/>
      <c r="AX3" s="153">
        <f t="shared" ref="AX3:AZ3" si="2">AX2/$AW$2</f>
        <v>0</v>
      </c>
      <c r="AY3" s="154">
        <f t="shared" si="2"/>
        <v>0</v>
      </c>
      <c r="AZ3" s="155">
        <f t="shared" si="2"/>
        <v>0.9285714286</v>
      </c>
      <c r="BA3" s="156"/>
      <c r="BB3" s="157"/>
      <c r="BC3" s="158"/>
      <c r="BD3" s="159"/>
      <c r="BE3" s="159"/>
      <c r="BF3" s="151" t="str">
        <f>AVERAGE(AQ:AQ)</f>
        <v>#DIV/0!</v>
      </c>
      <c r="BG3" s="132"/>
      <c r="BH3" s="132"/>
      <c r="BI3" s="132"/>
      <c r="BJ3" s="133" t="s">
        <v>1246</v>
      </c>
      <c r="BK3" s="133">
        <v>5.0</v>
      </c>
      <c r="BL3" s="133"/>
      <c r="BM3" s="133">
        <v>1.07</v>
      </c>
      <c r="BN3" s="133">
        <v>2.5</v>
      </c>
      <c r="BO3" s="132"/>
      <c r="BP3" s="133" t="s">
        <v>1247</v>
      </c>
    </row>
    <row r="4">
      <c r="A4" s="451" t="b">
        <v>0</v>
      </c>
      <c r="B4" s="161">
        <v>44617.0</v>
      </c>
      <c r="C4" s="162"/>
      <c r="D4" s="163" t="s">
        <v>1420</v>
      </c>
      <c r="E4" s="387"/>
      <c r="F4" s="379"/>
      <c r="G4" s="379"/>
      <c r="H4" s="165"/>
      <c r="I4" s="165" t="s">
        <v>765</v>
      </c>
      <c r="J4" s="165" t="s">
        <v>776</v>
      </c>
      <c r="K4" s="166"/>
      <c r="L4" s="166"/>
      <c r="M4" s="166"/>
      <c r="N4" s="746"/>
      <c r="O4" s="254">
        <v>4.0</v>
      </c>
      <c r="P4" s="255">
        <v>3.0</v>
      </c>
      <c r="Q4" s="284"/>
      <c r="R4" s="285"/>
      <c r="S4" s="292"/>
      <c r="T4" s="293"/>
      <c r="U4" s="689"/>
      <c r="V4" s="747"/>
      <c r="W4" s="748"/>
      <c r="X4" s="748"/>
      <c r="Y4" s="182">
        <v>0.0</v>
      </c>
      <c r="Z4" s="178">
        <v>0.0</v>
      </c>
      <c r="AA4" s="179" t="s">
        <v>132</v>
      </c>
      <c r="AB4" s="180">
        <v>1.0</v>
      </c>
      <c r="AC4" s="181">
        <v>0.5504976851851852</v>
      </c>
      <c r="AD4" s="182" t="s">
        <v>140</v>
      </c>
      <c r="AE4" s="183" t="s">
        <v>132</v>
      </c>
      <c r="AF4" s="165" t="s">
        <v>166</v>
      </c>
      <c r="AG4" s="183">
        <v>1.8</v>
      </c>
      <c r="AH4" s="446">
        <v>10.0</v>
      </c>
      <c r="AI4" s="185"/>
      <c r="AJ4" s="183">
        <v>-0.25</v>
      </c>
      <c r="AK4" s="186">
        <v>0.0</v>
      </c>
      <c r="AL4" s="187"/>
      <c r="AM4" s="188">
        <f>AK4+AM2</f>
        <v>2000</v>
      </c>
      <c r="AN4" s="409">
        <f>if(AM4&gt;AN3,AM4,AN3)</f>
        <v>2000</v>
      </c>
      <c r="AO4" s="189">
        <f>AM4-AN4</f>
        <v>0</v>
      </c>
      <c r="AP4" s="190">
        <f>AO4/AN4</f>
        <v>0</v>
      </c>
      <c r="AQ4" s="191" t="str">
        <f>AK4/AI4</f>
        <v>#DIV/0!</v>
      </c>
      <c r="AR4" s="116"/>
      <c r="AS4" s="98"/>
      <c r="AT4" s="98"/>
      <c r="AU4" s="98"/>
      <c r="AV4" s="98"/>
      <c r="AW4" s="98"/>
      <c r="AX4" s="98"/>
      <c r="AY4" s="98"/>
      <c r="AZ4" s="98"/>
      <c r="BA4" s="98"/>
      <c r="BB4" s="98"/>
      <c r="BC4" s="98"/>
      <c r="BD4" s="98"/>
      <c r="BE4" s="98"/>
      <c r="BF4" s="98"/>
      <c r="BG4" s="98"/>
      <c r="BH4" s="98"/>
      <c r="BI4" s="98"/>
      <c r="BJ4" s="98"/>
      <c r="BK4" s="98"/>
      <c r="BL4" s="98"/>
      <c r="BM4" s="98"/>
      <c r="BN4" s="98"/>
      <c r="BO4" s="98"/>
      <c r="BP4" s="98"/>
    </row>
    <row r="5">
      <c r="A5" s="485" t="b">
        <v>0</v>
      </c>
      <c r="B5" s="128"/>
      <c r="C5" s="129"/>
      <c r="D5" s="134">
        <v>5287.58</v>
      </c>
      <c r="E5" s="131"/>
      <c r="F5" s="132"/>
      <c r="G5" s="132"/>
      <c r="H5" s="132"/>
      <c r="I5" s="133">
        <v>4.2</v>
      </c>
      <c r="J5" s="133">
        <v>1.32</v>
      </c>
      <c r="K5" s="130"/>
      <c r="L5" s="130"/>
      <c r="M5" s="130"/>
      <c r="N5" s="519"/>
      <c r="O5" s="168">
        <v>4.0</v>
      </c>
      <c r="P5" s="169">
        <v>4.0</v>
      </c>
      <c r="Q5" s="196"/>
      <c r="R5" s="197"/>
      <c r="S5" s="198"/>
      <c r="T5" s="199"/>
      <c r="U5" s="200"/>
      <c r="V5" s="201"/>
      <c r="W5" s="202"/>
      <c r="X5" s="202"/>
      <c r="Y5" s="206">
        <v>0.0</v>
      </c>
      <c r="Z5" s="204">
        <v>0.0</v>
      </c>
      <c r="AA5" s="205" t="s">
        <v>133</v>
      </c>
      <c r="AB5" s="141">
        <v>2.0</v>
      </c>
      <c r="AC5" s="142">
        <v>0.5535763888888889</v>
      </c>
      <c r="AD5" s="206"/>
      <c r="AE5" s="207" t="s">
        <v>133</v>
      </c>
      <c r="AF5" s="133" t="s">
        <v>166</v>
      </c>
      <c r="AG5" s="207">
        <v>1.52</v>
      </c>
      <c r="AH5" s="449">
        <v>15.09</v>
      </c>
      <c r="AI5" s="146"/>
      <c r="AJ5" s="207">
        <v>-0.24</v>
      </c>
      <c r="AK5" s="210">
        <v>0.0</v>
      </c>
      <c r="AL5" s="114"/>
      <c r="AM5" s="211"/>
      <c r="AN5" s="132"/>
      <c r="AO5" s="132"/>
      <c r="AP5" s="149"/>
      <c r="AQ5" s="150"/>
      <c r="AR5" s="149"/>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row>
    <row r="6">
      <c r="A6" s="484" t="b">
        <v>0</v>
      </c>
      <c r="B6" s="94"/>
      <c r="C6" s="95"/>
      <c r="D6" s="96"/>
      <c r="E6" s="97"/>
      <c r="F6" s="98"/>
      <c r="G6" s="98"/>
      <c r="H6" s="98"/>
      <c r="I6" s="99">
        <v>9454286.0</v>
      </c>
      <c r="J6" s="99">
        <v>4903598.0</v>
      </c>
      <c r="K6" s="96"/>
      <c r="L6" s="96"/>
      <c r="M6" s="96"/>
      <c r="N6" s="518"/>
      <c r="O6" s="168">
        <v>4.0</v>
      </c>
      <c r="P6" s="169">
        <v>4.0</v>
      </c>
      <c r="Q6" s="196"/>
      <c r="R6" s="197"/>
      <c r="S6" s="198"/>
      <c r="T6" s="199"/>
      <c r="U6" s="200"/>
      <c r="V6" s="201"/>
      <c r="W6" s="202"/>
      <c r="X6" s="202"/>
      <c r="Y6" s="273">
        <v>0.0</v>
      </c>
      <c r="Z6" s="271">
        <v>0.0</v>
      </c>
      <c r="AA6" s="272" t="s">
        <v>133</v>
      </c>
      <c r="AB6" s="107">
        <v>3.0</v>
      </c>
      <c r="AC6" s="108">
        <v>0.5535763888888889</v>
      </c>
      <c r="AD6" s="273"/>
      <c r="AE6" s="274" t="s">
        <v>132</v>
      </c>
      <c r="AF6" s="99" t="s">
        <v>133</v>
      </c>
      <c r="AG6" s="274">
        <v>2.94</v>
      </c>
      <c r="AH6" s="411">
        <v>6.12</v>
      </c>
      <c r="AI6" s="112"/>
      <c r="AJ6" s="110"/>
      <c r="AK6" s="113"/>
      <c r="AL6" s="114"/>
      <c r="AM6" s="278"/>
      <c r="AN6" s="98"/>
      <c r="AO6" s="98"/>
      <c r="AP6" s="116"/>
      <c r="AQ6" s="117"/>
      <c r="AR6" s="116"/>
      <c r="AS6" s="98"/>
      <c r="AT6" s="98"/>
      <c r="AU6" s="98"/>
      <c r="AV6" s="98"/>
      <c r="AW6" s="98"/>
      <c r="AX6" s="98"/>
      <c r="AY6" s="98"/>
      <c r="AZ6" s="98"/>
      <c r="BA6" s="98"/>
      <c r="BB6" s="98"/>
      <c r="BC6" s="98"/>
      <c r="BD6" s="98"/>
      <c r="BE6" s="98"/>
      <c r="BF6" s="98"/>
      <c r="BG6" s="98"/>
      <c r="BH6" s="98"/>
      <c r="BI6" s="98"/>
      <c r="BJ6" s="98"/>
      <c r="BK6" s="98"/>
      <c r="BL6" s="98"/>
      <c r="BM6" s="98"/>
      <c r="BN6" s="98"/>
      <c r="BO6" s="98"/>
      <c r="BP6" s="98"/>
    </row>
    <row r="7">
      <c r="A7" s="485" t="b">
        <v>0</v>
      </c>
      <c r="B7" s="128"/>
      <c r="C7" s="129"/>
      <c r="D7" s="130"/>
      <c r="E7" s="131"/>
      <c r="F7" s="132"/>
      <c r="G7" s="132"/>
      <c r="H7" s="132"/>
      <c r="I7" s="132"/>
      <c r="J7" s="132"/>
      <c r="K7" s="130"/>
      <c r="L7" s="130"/>
      <c r="M7" s="130"/>
      <c r="N7" s="519"/>
      <c r="O7" s="168">
        <v>4.0</v>
      </c>
      <c r="P7" s="169">
        <v>5.0</v>
      </c>
      <c r="Q7" s="196"/>
      <c r="R7" s="197"/>
      <c r="S7" s="198"/>
      <c r="T7" s="199"/>
      <c r="U7" s="200"/>
      <c r="V7" s="201"/>
      <c r="W7" s="202"/>
      <c r="X7" s="202"/>
      <c r="Y7" s="206">
        <v>0.0</v>
      </c>
      <c r="Z7" s="204">
        <v>0.0</v>
      </c>
      <c r="AA7" s="205" t="s">
        <v>132</v>
      </c>
      <c r="AB7" s="141">
        <v>4.0</v>
      </c>
      <c r="AC7" s="142">
        <v>0.5554050925925926</v>
      </c>
      <c r="AD7" s="206"/>
      <c r="AE7" s="207" t="s">
        <v>133</v>
      </c>
      <c r="AF7" s="133" t="s">
        <v>133</v>
      </c>
      <c r="AG7" s="207">
        <v>1.38</v>
      </c>
      <c r="AH7" s="449">
        <v>16.62</v>
      </c>
      <c r="AI7" s="146"/>
      <c r="AJ7" s="144"/>
      <c r="AK7" s="147"/>
      <c r="AL7" s="114"/>
      <c r="AM7" s="211"/>
      <c r="AN7" s="132"/>
      <c r="AO7" s="132"/>
      <c r="AP7" s="149"/>
      <c r="AQ7" s="150"/>
      <c r="AR7" s="149"/>
      <c r="AS7" s="132"/>
      <c r="AT7" s="132"/>
      <c r="AU7" s="132"/>
      <c r="AV7" s="132"/>
      <c r="AW7" s="132"/>
      <c r="AX7" s="132"/>
      <c r="AY7" s="132"/>
      <c r="AZ7" s="132"/>
      <c r="BA7" s="132"/>
      <c r="BB7" s="132"/>
      <c r="BC7" s="132"/>
      <c r="BD7" s="132"/>
      <c r="BE7" s="132"/>
      <c r="BF7" s="132"/>
      <c r="BG7" s="132"/>
      <c r="BH7" s="132"/>
      <c r="BI7" s="132"/>
      <c r="BJ7" s="132"/>
      <c r="BK7" s="132"/>
      <c r="BL7" s="132"/>
      <c r="BM7" s="132"/>
      <c r="BN7" s="132"/>
      <c r="BO7" s="132"/>
      <c r="BP7" s="132"/>
    </row>
    <row r="8">
      <c r="A8" s="484" t="b">
        <v>0</v>
      </c>
      <c r="B8" s="94"/>
      <c r="C8" s="95"/>
      <c r="D8" s="96"/>
      <c r="E8" s="97"/>
      <c r="F8" s="98"/>
      <c r="G8" s="98"/>
      <c r="H8" s="98"/>
      <c r="I8" s="98"/>
      <c r="J8" s="98"/>
      <c r="K8" s="96"/>
      <c r="L8" s="96"/>
      <c r="M8" s="96"/>
      <c r="N8" s="518"/>
      <c r="O8" s="168">
        <v>0.0</v>
      </c>
      <c r="P8" s="169">
        <v>1.0</v>
      </c>
      <c r="Q8" s="294">
        <v>0.0</v>
      </c>
      <c r="R8" s="295">
        <v>0.0</v>
      </c>
      <c r="S8" s="198"/>
      <c r="T8" s="199"/>
      <c r="U8" s="200"/>
      <c r="V8" s="201"/>
      <c r="W8" s="202"/>
      <c r="X8" s="202"/>
      <c r="Y8" s="273">
        <v>0.0</v>
      </c>
      <c r="Z8" s="271">
        <v>0.0</v>
      </c>
      <c r="AA8" s="272" t="s">
        <v>133</v>
      </c>
      <c r="AB8" s="107">
        <v>5.0</v>
      </c>
      <c r="AC8" s="108">
        <v>0.5584837962962963</v>
      </c>
      <c r="AD8" s="273"/>
      <c r="AE8" s="274" t="s">
        <v>133</v>
      </c>
      <c r="AF8" s="99" t="s">
        <v>166</v>
      </c>
      <c r="AG8" s="274">
        <v>1.13</v>
      </c>
      <c r="AH8" s="411">
        <v>57.14</v>
      </c>
      <c r="AI8" s="112"/>
      <c r="AJ8" s="110"/>
      <c r="AK8" s="113"/>
      <c r="AL8" s="114"/>
      <c r="AM8" s="278"/>
      <c r="AN8" s="98"/>
      <c r="AO8" s="98"/>
      <c r="AP8" s="116"/>
      <c r="AQ8" s="117"/>
      <c r="AR8" s="116"/>
      <c r="AS8" s="98"/>
      <c r="AT8" s="98"/>
      <c r="AU8" s="98"/>
      <c r="AV8" s="98"/>
      <c r="AW8" s="98"/>
      <c r="AX8" s="98"/>
      <c r="AY8" s="98"/>
      <c r="AZ8" s="98"/>
      <c r="BA8" s="98"/>
      <c r="BB8" s="98"/>
      <c r="BC8" s="98"/>
      <c r="BD8" s="98"/>
      <c r="BE8" s="98"/>
      <c r="BF8" s="98"/>
      <c r="BG8" s="98"/>
      <c r="BH8" s="98"/>
      <c r="BI8" s="98"/>
      <c r="BJ8" s="98"/>
      <c r="BK8" s="98"/>
      <c r="BL8" s="98"/>
      <c r="BM8" s="98"/>
      <c r="BN8" s="98"/>
      <c r="BO8" s="98"/>
      <c r="BP8" s="98"/>
    </row>
    <row r="9">
      <c r="A9" s="485" t="b">
        <v>0</v>
      </c>
      <c r="B9" s="128"/>
      <c r="C9" s="129"/>
      <c r="D9" s="130"/>
      <c r="E9" s="131"/>
      <c r="F9" s="132"/>
      <c r="G9" s="132"/>
      <c r="H9" s="132"/>
      <c r="I9" s="132"/>
      <c r="J9" s="132"/>
      <c r="K9" s="130"/>
      <c r="L9" s="130"/>
      <c r="M9" s="130"/>
      <c r="N9" s="519"/>
      <c r="O9" s="168">
        <v>0.0</v>
      </c>
      <c r="P9" s="169">
        <v>1.0</v>
      </c>
      <c r="Q9" s="294">
        <v>0.0</v>
      </c>
      <c r="R9" s="295">
        <v>1.0</v>
      </c>
      <c r="S9" s="198"/>
      <c r="T9" s="199"/>
      <c r="U9" s="200"/>
      <c r="V9" s="201"/>
      <c r="W9" s="202"/>
      <c r="X9" s="202"/>
      <c r="Y9" s="206">
        <v>0.0</v>
      </c>
      <c r="Z9" s="204">
        <v>0.0</v>
      </c>
      <c r="AA9" s="205" t="s">
        <v>132</v>
      </c>
      <c r="AB9" s="141">
        <v>6.0</v>
      </c>
      <c r="AC9" s="142">
        <v>0.5620949074074074</v>
      </c>
      <c r="AD9" s="206"/>
      <c r="AE9" s="207" t="s">
        <v>133</v>
      </c>
      <c r="AF9" s="133" t="s">
        <v>133</v>
      </c>
      <c r="AG9" s="207">
        <v>1.11</v>
      </c>
      <c r="AH9" s="449">
        <v>58.17</v>
      </c>
      <c r="AI9" s="146"/>
      <c r="AJ9" s="144"/>
      <c r="AK9" s="147"/>
      <c r="AL9" s="114"/>
      <c r="AM9" s="211"/>
      <c r="AN9" s="132"/>
      <c r="AO9" s="132"/>
      <c r="AP9" s="149"/>
      <c r="AQ9" s="150"/>
      <c r="AR9" s="149"/>
      <c r="AS9" s="132"/>
      <c r="AT9" s="132"/>
      <c r="AU9" s="132"/>
      <c r="AV9" s="132"/>
      <c r="AW9" s="132"/>
      <c r="AX9" s="132"/>
      <c r="AY9" s="132"/>
      <c r="AZ9" s="132"/>
      <c r="BA9" s="132"/>
      <c r="BB9" s="132"/>
      <c r="BC9" s="132"/>
      <c r="BD9" s="132"/>
      <c r="BE9" s="132"/>
      <c r="BF9" s="132"/>
      <c r="BG9" s="132"/>
      <c r="BH9" s="132"/>
      <c r="BI9" s="132"/>
      <c r="BJ9" s="132"/>
      <c r="BK9" s="132"/>
      <c r="BL9" s="132"/>
      <c r="BM9" s="132"/>
      <c r="BN9" s="132"/>
      <c r="BO9" s="132"/>
      <c r="BP9" s="132"/>
    </row>
    <row r="10">
      <c r="A10" s="484" t="b">
        <v>0</v>
      </c>
      <c r="B10" s="94"/>
      <c r="C10" s="95"/>
      <c r="D10" s="96"/>
      <c r="E10" s="97"/>
      <c r="F10" s="98"/>
      <c r="G10" s="98"/>
      <c r="H10" s="98"/>
      <c r="I10" s="98"/>
      <c r="J10" s="98"/>
      <c r="K10" s="96"/>
      <c r="L10" s="96"/>
      <c r="M10" s="96"/>
      <c r="N10" s="518"/>
      <c r="O10" s="168">
        <v>0.0</v>
      </c>
      <c r="P10" s="169">
        <v>1.0</v>
      </c>
      <c r="Q10" s="294">
        <v>1.0</v>
      </c>
      <c r="R10" s="295">
        <v>1.0</v>
      </c>
      <c r="S10" s="198"/>
      <c r="T10" s="199"/>
      <c r="U10" s="200"/>
      <c r="V10" s="201"/>
      <c r="W10" s="202"/>
      <c r="X10" s="202"/>
      <c r="Y10" s="273">
        <v>0.0</v>
      </c>
      <c r="Z10" s="271">
        <v>0.0</v>
      </c>
      <c r="AA10" s="272" t="s">
        <v>133</v>
      </c>
      <c r="AB10" s="107">
        <v>7.0</v>
      </c>
      <c r="AC10" s="108">
        <v>0.5648148148148148</v>
      </c>
      <c r="AD10" s="273"/>
      <c r="AE10" s="274" t="s">
        <v>133</v>
      </c>
      <c r="AF10" s="99" t="s">
        <v>166</v>
      </c>
      <c r="AG10" s="274">
        <v>1.13</v>
      </c>
      <c r="AH10" s="411">
        <v>57.14</v>
      </c>
      <c r="AI10" s="112"/>
      <c r="AJ10" s="110"/>
      <c r="AK10" s="113"/>
      <c r="AL10" s="114"/>
      <c r="AM10" s="278"/>
      <c r="AN10" s="98"/>
      <c r="AO10" s="98"/>
      <c r="AP10" s="116"/>
      <c r="AQ10" s="117"/>
      <c r="AR10" s="116"/>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row>
    <row r="11">
      <c r="A11" s="485" t="b">
        <v>0</v>
      </c>
      <c r="B11" s="128"/>
      <c r="C11" s="129"/>
      <c r="D11" s="130"/>
      <c r="E11" s="131"/>
      <c r="F11" s="132"/>
      <c r="G11" s="132"/>
      <c r="H11" s="132"/>
      <c r="I11" s="132"/>
      <c r="J11" s="132"/>
      <c r="K11" s="130"/>
      <c r="L11" s="130"/>
      <c r="M11" s="130"/>
      <c r="N11" s="519"/>
      <c r="O11" s="168">
        <v>0.0</v>
      </c>
      <c r="P11" s="169">
        <v>1.0</v>
      </c>
      <c r="Q11" s="294">
        <v>1.0</v>
      </c>
      <c r="R11" s="295">
        <v>2.0</v>
      </c>
      <c r="S11" s="198"/>
      <c r="T11" s="199"/>
      <c r="U11" s="200"/>
      <c r="V11" s="201"/>
      <c r="W11" s="202"/>
      <c r="X11" s="202"/>
      <c r="Y11" s="206">
        <v>0.0</v>
      </c>
      <c r="Z11" s="204">
        <v>0.0</v>
      </c>
      <c r="AA11" s="205" t="s">
        <v>132</v>
      </c>
      <c r="AB11" s="141">
        <v>8.0</v>
      </c>
      <c r="AC11" s="142">
        <v>0.5675</v>
      </c>
      <c r="AD11" s="206"/>
      <c r="AE11" s="207" t="s">
        <v>133</v>
      </c>
      <c r="AF11" s="133" t="s">
        <v>133</v>
      </c>
      <c r="AG11" s="207">
        <v>1.1</v>
      </c>
      <c r="AH11" s="449">
        <v>58.7</v>
      </c>
      <c r="AI11" s="146"/>
      <c r="AJ11" s="144"/>
      <c r="AK11" s="147"/>
      <c r="AL11" s="114"/>
      <c r="AM11" s="211"/>
      <c r="AN11" s="132"/>
      <c r="AO11" s="132"/>
      <c r="AP11" s="149"/>
      <c r="AQ11" s="150"/>
      <c r="AR11" s="149"/>
      <c r="AS11" s="132"/>
      <c r="AT11" s="132"/>
      <c r="AU11" s="132"/>
      <c r="AV11" s="132"/>
      <c r="AW11" s="132"/>
      <c r="AX11" s="132"/>
      <c r="AY11" s="132"/>
      <c r="AZ11" s="132"/>
      <c r="BA11" s="132"/>
      <c r="BB11" s="132"/>
      <c r="BC11" s="132"/>
      <c r="BD11" s="132"/>
      <c r="BE11" s="132"/>
      <c r="BF11" s="132"/>
      <c r="BG11" s="132"/>
      <c r="BH11" s="132"/>
      <c r="BI11" s="132"/>
      <c r="BJ11" s="132"/>
      <c r="BK11" s="132"/>
      <c r="BL11" s="132"/>
      <c r="BM11" s="132"/>
      <c r="BN11" s="132"/>
      <c r="BO11" s="132"/>
      <c r="BP11" s="132"/>
    </row>
    <row r="12">
      <c r="A12" s="484" t="b">
        <v>0</v>
      </c>
      <c r="B12" s="513"/>
      <c r="C12" s="216"/>
      <c r="D12" s="558"/>
      <c r="E12" s="218"/>
      <c r="F12" s="219"/>
      <c r="G12" s="219"/>
      <c r="H12" s="219"/>
      <c r="I12" s="237"/>
      <c r="J12" s="237"/>
      <c r="K12" s="514"/>
      <c r="L12" s="514"/>
      <c r="M12" s="514"/>
      <c r="N12" s="520"/>
      <c r="O12" s="221"/>
      <c r="P12" s="222"/>
      <c r="Q12" s="298"/>
      <c r="R12" s="299"/>
      <c r="S12" s="300"/>
      <c r="T12" s="301"/>
      <c r="U12" s="227"/>
      <c r="V12" s="228"/>
      <c r="W12" s="229"/>
      <c r="X12" s="229"/>
      <c r="Y12" s="235"/>
      <c r="Z12" s="482"/>
      <c r="AA12" s="479"/>
      <c r="AB12" s="389"/>
      <c r="AC12" s="507"/>
      <c r="AD12" s="235" t="s">
        <v>142</v>
      </c>
      <c r="AE12" s="240"/>
      <c r="AF12" s="237"/>
      <c r="AG12" s="240"/>
      <c r="AH12" s="488"/>
      <c r="AI12" s="390"/>
      <c r="AJ12" s="240"/>
      <c r="AK12" s="241"/>
      <c r="AL12" s="114"/>
      <c r="AM12" s="278"/>
      <c r="AN12" s="98"/>
      <c r="AO12" s="98"/>
      <c r="AP12" s="116"/>
      <c r="AQ12" s="117"/>
      <c r="AR12" s="116"/>
      <c r="AS12" s="98"/>
      <c r="AT12" s="98"/>
      <c r="AU12" s="98"/>
      <c r="AV12" s="98"/>
      <c r="AW12" s="98"/>
      <c r="AX12" s="98"/>
      <c r="AY12" s="98"/>
      <c r="AZ12" s="98"/>
      <c r="BA12" s="98"/>
      <c r="BB12" s="98"/>
      <c r="BC12" s="98"/>
      <c r="BD12" s="98"/>
      <c r="BE12" s="98"/>
      <c r="BF12" s="98"/>
      <c r="BG12" s="98"/>
      <c r="BH12" s="98"/>
      <c r="BI12" s="98"/>
      <c r="BJ12" s="98"/>
      <c r="BK12" s="98"/>
      <c r="BL12" s="98"/>
      <c r="BM12" s="98"/>
      <c r="BN12" s="98"/>
      <c r="BO12" s="98"/>
      <c r="BP12" s="98"/>
    </row>
    <row r="13">
      <c r="A13" s="485" t="b">
        <v>0</v>
      </c>
      <c r="B13" s="247">
        <v>44617.0</v>
      </c>
      <c r="C13" s="791"/>
      <c r="D13" s="249" t="s">
        <v>1421</v>
      </c>
      <c r="E13" s="517"/>
      <c r="F13" s="415"/>
      <c r="G13" s="415"/>
      <c r="H13" s="415"/>
      <c r="I13" s="251" t="s">
        <v>835</v>
      </c>
      <c r="J13" s="251" t="s">
        <v>1187</v>
      </c>
      <c r="K13" s="414"/>
      <c r="L13" s="414"/>
      <c r="M13" s="414"/>
      <c r="N13" s="759"/>
      <c r="O13" s="254">
        <v>3.0</v>
      </c>
      <c r="P13" s="255">
        <v>3.0</v>
      </c>
      <c r="Q13" s="284"/>
      <c r="R13" s="285"/>
      <c r="S13" s="292"/>
      <c r="T13" s="293"/>
      <c r="U13" s="174"/>
      <c r="V13" s="175"/>
      <c r="W13" s="176"/>
      <c r="X13" s="176"/>
      <c r="Y13" s="260">
        <v>0.0</v>
      </c>
      <c r="Z13" s="256">
        <v>0.0</v>
      </c>
      <c r="AA13" s="257" t="s">
        <v>133</v>
      </c>
      <c r="AB13" s="258">
        <v>1.0</v>
      </c>
      <c r="AC13" s="259">
        <v>0.4790625</v>
      </c>
      <c r="AD13" s="260" t="s">
        <v>140</v>
      </c>
      <c r="AE13" s="261" t="s">
        <v>133</v>
      </c>
      <c r="AF13" s="251" t="s">
        <v>166</v>
      </c>
      <c r="AG13" s="261">
        <v>1.72</v>
      </c>
      <c r="AH13" s="464">
        <v>10.96</v>
      </c>
      <c r="AI13" s="571"/>
      <c r="AJ13" s="261">
        <v>-4.85</v>
      </c>
      <c r="AK13" s="264">
        <v>0.0</v>
      </c>
      <c r="AL13" s="114"/>
      <c r="AM13" s="211"/>
      <c r="AN13" s="132"/>
      <c r="AO13" s="132"/>
      <c r="AP13" s="149"/>
      <c r="AQ13" s="150"/>
      <c r="AR13" s="149"/>
      <c r="AS13" s="132"/>
      <c r="AT13" s="132"/>
      <c r="AU13" s="132"/>
      <c r="AV13" s="132"/>
      <c r="AW13" s="132"/>
      <c r="AX13" s="132"/>
      <c r="AY13" s="132"/>
      <c r="AZ13" s="132"/>
      <c r="BA13" s="132"/>
      <c r="BB13" s="132"/>
      <c r="BC13" s="132"/>
      <c r="BD13" s="132"/>
      <c r="BE13" s="132"/>
      <c r="BF13" s="132"/>
      <c r="BG13" s="132"/>
      <c r="BH13" s="132"/>
      <c r="BI13" s="132"/>
      <c r="BJ13" s="132"/>
      <c r="BK13" s="132"/>
      <c r="BL13" s="132"/>
      <c r="BM13" s="132"/>
      <c r="BN13" s="132"/>
      <c r="BO13" s="132"/>
      <c r="BP13" s="132"/>
    </row>
    <row r="14">
      <c r="A14" s="484" t="b">
        <v>0</v>
      </c>
      <c r="B14" s="94"/>
      <c r="C14" s="95"/>
      <c r="D14" s="100">
        <v>36640.83</v>
      </c>
      <c r="E14" s="97"/>
      <c r="F14" s="98"/>
      <c r="G14" s="98"/>
      <c r="H14" s="98"/>
      <c r="I14" s="99">
        <v>2.26</v>
      </c>
      <c r="J14" s="99">
        <v>1.78</v>
      </c>
      <c r="K14" s="96"/>
      <c r="L14" s="96"/>
      <c r="M14" s="96"/>
      <c r="N14" s="518"/>
      <c r="O14" s="168">
        <v>3.0</v>
      </c>
      <c r="P14" s="169">
        <v>4.0</v>
      </c>
      <c r="Q14" s="294"/>
      <c r="R14" s="295"/>
      <c r="S14" s="296"/>
      <c r="T14" s="297"/>
      <c r="U14" s="200"/>
      <c r="V14" s="201"/>
      <c r="W14" s="202"/>
      <c r="X14" s="202"/>
      <c r="Y14" s="273">
        <v>0.0</v>
      </c>
      <c r="Z14" s="271">
        <v>0.0</v>
      </c>
      <c r="AA14" s="272" t="s">
        <v>132</v>
      </c>
      <c r="AB14" s="107">
        <v>2.0</v>
      </c>
      <c r="AC14" s="108">
        <v>0.48011574074074076</v>
      </c>
      <c r="AD14" s="273"/>
      <c r="AE14" s="274" t="s">
        <v>133</v>
      </c>
      <c r="AF14" s="99" t="s">
        <v>133</v>
      </c>
      <c r="AG14" s="274">
        <v>1.53</v>
      </c>
      <c r="AH14" s="411">
        <v>12.32</v>
      </c>
      <c r="AI14" s="112"/>
      <c r="AJ14" s="274">
        <v>-4.85</v>
      </c>
      <c r="AK14" s="277">
        <v>0.0</v>
      </c>
      <c r="AL14" s="114"/>
      <c r="AM14" s="278"/>
      <c r="AN14" s="98"/>
      <c r="AO14" s="98"/>
      <c r="AP14" s="116"/>
      <c r="AQ14" s="117"/>
      <c r="AR14" s="116"/>
      <c r="AS14" s="98"/>
      <c r="AT14" s="98"/>
      <c r="AU14" s="98"/>
      <c r="AV14" s="98"/>
      <c r="AW14" s="98"/>
      <c r="AX14" s="98"/>
      <c r="AY14" s="98"/>
      <c r="AZ14" s="98"/>
      <c r="BA14" s="98"/>
      <c r="BB14" s="98"/>
      <c r="BC14" s="98"/>
      <c r="BD14" s="98"/>
      <c r="BE14" s="98"/>
      <c r="BF14" s="98"/>
      <c r="BG14" s="98"/>
      <c r="BH14" s="98"/>
      <c r="BI14" s="98"/>
      <c r="BJ14" s="98"/>
      <c r="BK14" s="98"/>
      <c r="BL14" s="98"/>
      <c r="BM14" s="98"/>
      <c r="BN14" s="98"/>
      <c r="BO14" s="98"/>
      <c r="BP14" s="98"/>
    </row>
    <row r="15">
      <c r="A15" s="485" t="b">
        <v>0</v>
      </c>
      <c r="B15" s="128"/>
      <c r="C15" s="129"/>
      <c r="D15" s="130"/>
      <c r="E15" s="131"/>
      <c r="F15" s="132"/>
      <c r="G15" s="132"/>
      <c r="H15" s="132"/>
      <c r="I15" s="133">
        <v>4596961.0</v>
      </c>
      <c r="J15" s="133">
        <v>5499167.0</v>
      </c>
      <c r="K15" s="130"/>
      <c r="L15" s="130"/>
      <c r="M15" s="130"/>
      <c r="N15" s="519"/>
      <c r="O15" s="168">
        <v>3.0</v>
      </c>
      <c r="P15" s="169">
        <v>5.0</v>
      </c>
      <c r="Q15" s="294"/>
      <c r="R15" s="295"/>
      <c r="S15" s="296"/>
      <c r="T15" s="297"/>
      <c r="U15" s="200"/>
      <c r="V15" s="201"/>
      <c r="W15" s="202"/>
      <c r="X15" s="202"/>
      <c r="Y15" s="206">
        <v>0.0</v>
      </c>
      <c r="Z15" s="204">
        <v>0.0</v>
      </c>
      <c r="AA15" s="205" t="s">
        <v>133</v>
      </c>
      <c r="AB15" s="141">
        <v>3.0</v>
      </c>
      <c r="AC15" s="142">
        <v>0.48288194444444443</v>
      </c>
      <c r="AD15" s="206"/>
      <c r="AE15" s="207" t="s">
        <v>133</v>
      </c>
      <c r="AF15" s="133" t="s">
        <v>166</v>
      </c>
      <c r="AG15" s="207">
        <v>1.23</v>
      </c>
      <c r="AH15" s="449">
        <v>34.78</v>
      </c>
      <c r="AI15" s="146"/>
      <c r="AJ15" s="144"/>
      <c r="AK15" s="147"/>
      <c r="AL15" s="114"/>
      <c r="AM15" s="211"/>
      <c r="AN15" s="132"/>
      <c r="AO15" s="132"/>
      <c r="AP15" s="149"/>
      <c r="AQ15" s="150"/>
      <c r="AR15" s="149"/>
      <c r="AS15" s="132"/>
      <c r="AT15" s="132"/>
      <c r="AU15" s="132"/>
      <c r="AV15" s="132"/>
      <c r="AW15" s="132"/>
      <c r="AX15" s="132"/>
      <c r="AY15" s="132"/>
      <c r="AZ15" s="132"/>
      <c r="BA15" s="132"/>
      <c r="BB15" s="132"/>
      <c r="BC15" s="132"/>
      <c r="BD15" s="132"/>
      <c r="BE15" s="132"/>
      <c r="BF15" s="132"/>
      <c r="BG15" s="132"/>
      <c r="BH15" s="132"/>
      <c r="BI15" s="132"/>
      <c r="BJ15" s="132"/>
      <c r="BK15" s="132"/>
      <c r="BL15" s="132"/>
      <c r="BM15" s="132"/>
      <c r="BN15" s="132"/>
      <c r="BO15" s="132"/>
      <c r="BP15" s="132"/>
    </row>
    <row r="16">
      <c r="A16" s="484" t="b">
        <v>0</v>
      </c>
      <c r="B16" s="94"/>
      <c r="C16" s="95"/>
      <c r="D16" s="96"/>
      <c r="E16" s="97"/>
      <c r="F16" s="98"/>
      <c r="G16" s="98"/>
      <c r="H16" s="98"/>
      <c r="I16" s="98"/>
      <c r="J16" s="98"/>
      <c r="K16" s="96"/>
      <c r="L16" s="96"/>
      <c r="M16" s="96"/>
      <c r="N16" s="518"/>
      <c r="O16" s="168">
        <v>0.0</v>
      </c>
      <c r="P16" s="169">
        <v>1.0</v>
      </c>
      <c r="Q16" s="294">
        <v>0.0</v>
      </c>
      <c r="R16" s="295">
        <v>0.0</v>
      </c>
      <c r="S16" s="198"/>
      <c r="T16" s="199"/>
      <c r="U16" s="200"/>
      <c r="V16" s="201"/>
      <c r="W16" s="202"/>
      <c r="X16" s="202"/>
      <c r="Y16" s="273">
        <v>0.0</v>
      </c>
      <c r="Z16" s="271">
        <v>0.0</v>
      </c>
      <c r="AA16" s="272" t="s">
        <v>132</v>
      </c>
      <c r="AB16" s="107">
        <v>4.0</v>
      </c>
      <c r="AC16" s="108">
        <v>0.48484953703703704</v>
      </c>
      <c r="AD16" s="273"/>
      <c r="AE16" s="274" t="s">
        <v>133</v>
      </c>
      <c r="AF16" s="99" t="s">
        <v>133</v>
      </c>
      <c r="AG16" s="274">
        <v>1.16</v>
      </c>
      <c r="AH16" s="411">
        <v>37.2</v>
      </c>
      <c r="AI16" s="112"/>
      <c r="AJ16" s="110"/>
      <c r="AK16" s="113"/>
      <c r="AL16" s="114"/>
      <c r="AM16" s="278"/>
      <c r="AN16" s="98"/>
      <c r="AO16" s="98"/>
      <c r="AP16" s="116"/>
      <c r="AQ16" s="117"/>
      <c r="AR16" s="116"/>
      <c r="AS16" s="98"/>
      <c r="AT16" s="98"/>
      <c r="AU16" s="98"/>
      <c r="AV16" s="98"/>
      <c r="AW16" s="98"/>
      <c r="AX16" s="98"/>
      <c r="AY16" s="98"/>
      <c r="AZ16" s="98"/>
      <c r="BA16" s="98"/>
      <c r="BB16" s="98"/>
      <c r="BC16" s="98"/>
      <c r="BD16" s="98"/>
      <c r="BE16" s="98"/>
      <c r="BF16" s="98"/>
      <c r="BG16" s="98"/>
      <c r="BH16" s="98"/>
      <c r="BI16" s="98"/>
      <c r="BJ16" s="98"/>
      <c r="BK16" s="98"/>
      <c r="BL16" s="98"/>
      <c r="BM16" s="98"/>
      <c r="BN16" s="98"/>
      <c r="BO16" s="98"/>
      <c r="BP16" s="98"/>
    </row>
    <row r="17">
      <c r="A17" s="485" t="b">
        <v>0</v>
      </c>
      <c r="B17" s="288"/>
      <c r="C17" s="129"/>
      <c r="D17" s="134"/>
      <c r="E17" s="131"/>
      <c r="F17" s="132"/>
      <c r="G17" s="132"/>
      <c r="H17" s="132"/>
      <c r="I17" s="133"/>
      <c r="J17" s="133"/>
      <c r="K17" s="291"/>
      <c r="L17" s="291"/>
      <c r="M17" s="291"/>
      <c r="N17" s="519"/>
      <c r="O17" s="168">
        <v>0.0</v>
      </c>
      <c r="P17" s="169">
        <v>1.0</v>
      </c>
      <c r="Q17" s="294">
        <v>1.0</v>
      </c>
      <c r="R17" s="295">
        <v>0.0</v>
      </c>
      <c r="S17" s="198"/>
      <c r="T17" s="199"/>
      <c r="U17" s="200"/>
      <c r="V17" s="201"/>
      <c r="W17" s="202"/>
      <c r="X17" s="202"/>
      <c r="Y17" s="206">
        <v>0.0</v>
      </c>
      <c r="Z17" s="204">
        <v>0.0</v>
      </c>
      <c r="AA17" s="205" t="s">
        <v>133</v>
      </c>
      <c r="AB17" s="141">
        <v>5.0</v>
      </c>
      <c r="AC17" s="142">
        <v>0.4884837962962963</v>
      </c>
      <c r="AD17" s="206"/>
      <c r="AE17" s="207" t="s">
        <v>133</v>
      </c>
      <c r="AF17" s="133" t="s">
        <v>166</v>
      </c>
      <c r="AG17" s="207">
        <v>1.19</v>
      </c>
      <c r="AH17" s="449">
        <v>40.0</v>
      </c>
      <c r="AI17" s="146"/>
      <c r="AJ17" s="207"/>
      <c r="AK17" s="210"/>
      <c r="AL17" s="114"/>
      <c r="AM17" s="211"/>
      <c r="AN17" s="132"/>
      <c r="AO17" s="132"/>
      <c r="AP17" s="149"/>
      <c r="AQ17" s="150"/>
      <c r="AR17" s="149"/>
      <c r="AS17" s="132"/>
      <c r="AT17" s="132"/>
      <c r="AU17" s="132"/>
      <c r="AV17" s="132"/>
      <c r="AW17" s="132"/>
      <c r="AX17" s="132"/>
      <c r="AY17" s="132"/>
      <c r="AZ17" s="132"/>
      <c r="BA17" s="132"/>
      <c r="BB17" s="132"/>
      <c r="BC17" s="132"/>
      <c r="BD17" s="132"/>
      <c r="BE17" s="132"/>
      <c r="BF17" s="132"/>
      <c r="BG17" s="132"/>
      <c r="BH17" s="132"/>
      <c r="BI17" s="132"/>
      <c r="BJ17" s="132"/>
      <c r="BK17" s="132"/>
      <c r="BL17" s="132"/>
      <c r="BM17" s="132"/>
      <c r="BN17" s="132"/>
      <c r="BO17" s="132"/>
      <c r="BP17" s="132"/>
    </row>
    <row r="18">
      <c r="A18" s="484" t="b">
        <v>0</v>
      </c>
      <c r="B18" s="94"/>
      <c r="C18" s="95"/>
      <c r="D18" s="100"/>
      <c r="E18" s="97"/>
      <c r="F18" s="98"/>
      <c r="G18" s="98"/>
      <c r="H18" s="98"/>
      <c r="I18" s="99"/>
      <c r="J18" s="99"/>
      <c r="K18" s="96"/>
      <c r="L18" s="96"/>
      <c r="M18" s="96"/>
      <c r="N18" s="518"/>
      <c r="O18" s="168">
        <v>0.0</v>
      </c>
      <c r="P18" s="169">
        <v>1.0</v>
      </c>
      <c r="Q18" s="294">
        <v>1.0</v>
      </c>
      <c r="R18" s="295">
        <v>1.0</v>
      </c>
      <c r="S18" s="198"/>
      <c r="T18" s="199"/>
      <c r="U18" s="200"/>
      <c r="V18" s="201"/>
      <c r="W18" s="202"/>
      <c r="X18" s="202"/>
      <c r="Y18" s="273">
        <v>0.0</v>
      </c>
      <c r="Z18" s="271">
        <v>0.0</v>
      </c>
      <c r="AA18" s="272" t="s">
        <v>132</v>
      </c>
      <c r="AB18" s="107">
        <v>6.0</v>
      </c>
      <c r="AC18" s="108">
        <v>0.4899189814814815</v>
      </c>
      <c r="AD18" s="273"/>
      <c r="AE18" s="274" t="s">
        <v>133</v>
      </c>
      <c r="AF18" s="99" t="s">
        <v>133</v>
      </c>
      <c r="AG18" s="274">
        <v>1.15</v>
      </c>
      <c r="AH18" s="411">
        <v>41.07</v>
      </c>
      <c r="AI18" s="112"/>
      <c r="AJ18" s="274"/>
      <c r="AK18" s="277"/>
      <c r="AL18" s="114"/>
      <c r="AM18" s="278"/>
      <c r="AN18" s="98"/>
      <c r="AO18" s="98"/>
      <c r="AP18" s="116"/>
      <c r="AQ18" s="117"/>
      <c r="AR18" s="116"/>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row>
    <row r="19">
      <c r="A19" s="485" t="b">
        <v>0</v>
      </c>
      <c r="B19" s="313"/>
      <c r="C19" s="314"/>
      <c r="D19" s="315"/>
      <c r="E19" s="316"/>
      <c r="F19" s="317"/>
      <c r="G19" s="317"/>
      <c r="H19" s="317"/>
      <c r="I19" s="328"/>
      <c r="J19" s="328"/>
      <c r="K19" s="315"/>
      <c r="L19" s="315"/>
      <c r="M19" s="315"/>
      <c r="N19" s="762"/>
      <c r="O19" s="221"/>
      <c r="P19" s="222"/>
      <c r="Q19" s="298"/>
      <c r="R19" s="299"/>
      <c r="S19" s="225"/>
      <c r="T19" s="226"/>
      <c r="U19" s="227"/>
      <c r="V19" s="228"/>
      <c r="W19" s="229"/>
      <c r="X19" s="229"/>
      <c r="Y19" s="322"/>
      <c r="Z19" s="493"/>
      <c r="AA19" s="418"/>
      <c r="AB19" s="325"/>
      <c r="AC19" s="510"/>
      <c r="AD19" s="322" t="s">
        <v>142</v>
      </c>
      <c r="AE19" s="331"/>
      <c r="AF19" s="328"/>
      <c r="AG19" s="331"/>
      <c r="AH19" s="490"/>
      <c r="AI19" s="384"/>
      <c r="AJ19" s="327"/>
      <c r="AK19" s="385"/>
      <c r="AL19" s="114"/>
      <c r="AM19" s="211"/>
      <c r="AN19" s="132"/>
      <c r="AO19" s="132"/>
      <c r="AP19" s="149"/>
      <c r="AQ19" s="150"/>
      <c r="AR19" s="149"/>
      <c r="AS19" s="132"/>
      <c r="AT19" s="132"/>
      <c r="AU19" s="132"/>
      <c r="AV19" s="132"/>
      <c r="AW19" s="132"/>
      <c r="AX19" s="132"/>
      <c r="AY19" s="132"/>
      <c r="AZ19" s="132"/>
      <c r="BA19" s="132"/>
      <c r="BB19" s="132"/>
      <c r="BC19" s="132"/>
      <c r="BD19" s="132"/>
      <c r="BE19" s="132"/>
      <c r="BF19" s="132"/>
      <c r="BG19" s="132"/>
      <c r="BH19" s="132"/>
      <c r="BI19" s="132"/>
      <c r="BJ19" s="132"/>
      <c r="BK19" s="132"/>
      <c r="BL19" s="132"/>
      <c r="BM19" s="132"/>
      <c r="BN19" s="132"/>
      <c r="BO19" s="132"/>
      <c r="BP19" s="132"/>
    </row>
    <row r="20">
      <c r="A20" s="484" t="b">
        <v>0</v>
      </c>
      <c r="B20" s="161">
        <v>44617.0</v>
      </c>
      <c r="C20" s="431"/>
      <c r="D20" s="163" t="s">
        <v>1409</v>
      </c>
      <c r="E20" s="432"/>
      <c r="F20" s="409"/>
      <c r="G20" s="409"/>
      <c r="H20" s="409"/>
      <c r="I20" s="165" t="s">
        <v>772</v>
      </c>
      <c r="J20" s="165" t="s">
        <v>730</v>
      </c>
      <c r="K20" s="433"/>
      <c r="L20" s="433"/>
      <c r="M20" s="433"/>
      <c r="N20" s="764"/>
      <c r="O20" s="254">
        <v>1.0</v>
      </c>
      <c r="P20" s="255">
        <v>1.0</v>
      </c>
      <c r="Q20" s="284">
        <v>1.0</v>
      </c>
      <c r="R20" s="285">
        <v>1.0</v>
      </c>
      <c r="S20" s="292">
        <v>2.0</v>
      </c>
      <c r="T20" s="293">
        <v>2.0</v>
      </c>
      <c r="U20" s="174"/>
      <c r="V20" s="175"/>
      <c r="W20" s="176"/>
      <c r="X20" s="176"/>
      <c r="Y20" s="182">
        <v>0.0</v>
      </c>
      <c r="Z20" s="178">
        <v>0.0</v>
      </c>
      <c r="AA20" s="179" t="s">
        <v>133</v>
      </c>
      <c r="AB20" s="180">
        <v>1.0</v>
      </c>
      <c r="AC20" s="181">
        <v>0.6586689814814815</v>
      </c>
      <c r="AD20" s="182" t="s">
        <v>140</v>
      </c>
      <c r="AE20" s="183" t="s">
        <v>133</v>
      </c>
      <c r="AF20" s="165" t="s">
        <v>166</v>
      </c>
      <c r="AG20" s="183">
        <v>1.85</v>
      </c>
      <c r="AH20" s="446">
        <v>9.3</v>
      </c>
      <c r="AI20" s="406"/>
      <c r="AJ20" s="183">
        <v>-2.99</v>
      </c>
      <c r="AK20" s="186">
        <v>0.0</v>
      </c>
      <c r="AL20" s="114"/>
      <c r="AM20" s="278"/>
      <c r="AN20" s="98"/>
      <c r="AO20" s="98"/>
      <c r="AP20" s="116"/>
      <c r="AQ20" s="117"/>
      <c r="AR20" s="116"/>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row>
    <row r="21">
      <c r="A21" s="485" t="b">
        <v>0</v>
      </c>
      <c r="B21" s="128"/>
      <c r="C21" s="129"/>
      <c r="D21" s="134">
        <v>175101.74</v>
      </c>
      <c r="E21" s="131"/>
      <c r="F21" s="132"/>
      <c r="G21" s="132"/>
      <c r="H21" s="132"/>
      <c r="I21" s="133">
        <v>1.95</v>
      </c>
      <c r="J21" s="133">
        <v>2.06</v>
      </c>
      <c r="K21" s="130"/>
      <c r="L21" s="130"/>
      <c r="M21" s="130"/>
      <c r="N21" s="519"/>
      <c r="O21" s="168">
        <v>1.0</v>
      </c>
      <c r="P21" s="169">
        <v>1.0</v>
      </c>
      <c r="Q21" s="294">
        <v>1.0</v>
      </c>
      <c r="R21" s="295">
        <v>1.0</v>
      </c>
      <c r="S21" s="296">
        <v>2.0</v>
      </c>
      <c r="T21" s="297">
        <v>3.0</v>
      </c>
      <c r="U21" s="200"/>
      <c r="V21" s="201"/>
      <c r="W21" s="202"/>
      <c r="X21" s="202"/>
      <c r="Y21" s="206">
        <v>0.0</v>
      </c>
      <c r="Z21" s="204">
        <v>0.0</v>
      </c>
      <c r="AA21" s="205" t="s">
        <v>132</v>
      </c>
      <c r="AB21" s="141">
        <v>2.0</v>
      </c>
      <c r="AC21" s="142">
        <v>0.6625115740740741</v>
      </c>
      <c r="AD21" s="206"/>
      <c r="AE21" s="207" t="s">
        <v>133</v>
      </c>
      <c r="AF21" s="133" t="s">
        <v>133</v>
      </c>
      <c r="AG21" s="207">
        <v>1.7</v>
      </c>
      <c r="AH21" s="449">
        <v>10.12</v>
      </c>
      <c r="AI21" s="146"/>
      <c r="AJ21" s="207">
        <v>-3.0</v>
      </c>
      <c r="AK21" s="210">
        <v>0.0</v>
      </c>
      <c r="AL21" s="114"/>
      <c r="AM21" s="211"/>
      <c r="AN21" s="132"/>
      <c r="AO21" s="132"/>
      <c r="AP21" s="149"/>
      <c r="AQ21" s="150"/>
      <c r="AR21" s="149"/>
      <c r="AS21" s="132"/>
      <c r="AT21" s="132"/>
      <c r="AU21" s="132"/>
      <c r="AV21" s="132"/>
      <c r="AW21" s="132"/>
      <c r="AX21" s="132"/>
      <c r="AY21" s="132"/>
      <c r="AZ21" s="132"/>
      <c r="BA21" s="132"/>
      <c r="BB21" s="132"/>
      <c r="BC21" s="132"/>
      <c r="BD21" s="132"/>
      <c r="BE21" s="132"/>
      <c r="BF21" s="132"/>
      <c r="BG21" s="132"/>
      <c r="BH21" s="132"/>
      <c r="BI21" s="132"/>
      <c r="BJ21" s="132"/>
      <c r="BK21" s="132"/>
      <c r="BL21" s="132"/>
      <c r="BM21" s="132"/>
      <c r="BN21" s="132"/>
      <c r="BO21" s="132"/>
      <c r="BP21" s="132"/>
    </row>
    <row r="22">
      <c r="A22" s="484" t="b">
        <v>0</v>
      </c>
      <c r="B22" s="94"/>
      <c r="C22" s="95"/>
      <c r="D22" s="96"/>
      <c r="E22" s="97"/>
      <c r="F22" s="98"/>
      <c r="G22" s="98"/>
      <c r="H22" s="98"/>
      <c r="I22" s="99">
        <v>1.9924838E7</v>
      </c>
      <c r="J22" s="99">
        <v>7797771.0</v>
      </c>
      <c r="K22" s="96"/>
      <c r="L22" s="96"/>
      <c r="M22" s="96"/>
      <c r="N22" s="518"/>
      <c r="O22" s="168">
        <v>1.0</v>
      </c>
      <c r="P22" s="169">
        <v>1.0</v>
      </c>
      <c r="Q22" s="294">
        <v>1.0</v>
      </c>
      <c r="R22" s="295">
        <v>1.0</v>
      </c>
      <c r="S22" s="296">
        <v>3.0</v>
      </c>
      <c r="T22" s="297">
        <v>3.0</v>
      </c>
      <c r="U22" s="200"/>
      <c r="V22" s="201"/>
      <c r="W22" s="202"/>
      <c r="X22" s="202"/>
      <c r="Y22" s="273">
        <v>0.0</v>
      </c>
      <c r="Z22" s="271">
        <v>0.0</v>
      </c>
      <c r="AA22" s="272" t="s">
        <v>133</v>
      </c>
      <c r="AB22" s="107">
        <v>3.0</v>
      </c>
      <c r="AC22" s="108">
        <v>0.6647569444444444</v>
      </c>
      <c r="AD22" s="273"/>
      <c r="AE22" s="274" t="s">
        <v>133</v>
      </c>
      <c r="AF22" s="99" t="s">
        <v>166</v>
      </c>
      <c r="AG22" s="274">
        <v>1.94</v>
      </c>
      <c r="AH22" s="411">
        <v>8.42</v>
      </c>
      <c r="AI22" s="112"/>
      <c r="AJ22" s="110"/>
      <c r="AK22" s="113"/>
      <c r="AL22" s="114"/>
      <c r="AM22" s="278"/>
      <c r="AN22" s="98"/>
      <c r="AO22" s="98"/>
      <c r="AP22" s="116"/>
      <c r="AQ22" s="117"/>
      <c r="AR22" s="116"/>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row>
    <row r="23">
      <c r="A23" s="485" t="b">
        <v>0</v>
      </c>
      <c r="B23" s="288"/>
      <c r="C23" s="129"/>
      <c r="D23" s="134"/>
      <c r="E23" s="131"/>
      <c r="F23" s="132"/>
      <c r="G23" s="132"/>
      <c r="H23" s="132"/>
      <c r="I23" s="133"/>
      <c r="J23" s="133"/>
      <c r="K23" s="130"/>
      <c r="L23" s="130"/>
      <c r="M23" s="130"/>
      <c r="N23" s="519"/>
      <c r="O23" s="168">
        <v>1.0</v>
      </c>
      <c r="P23" s="169">
        <v>1.0</v>
      </c>
      <c r="Q23" s="294">
        <v>1.0</v>
      </c>
      <c r="R23" s="295">
        <v>1.0</v>
      </c>
      <c r="S23" s="296">
        <v>3.0</v>
      </c>
      <c r="T23" s="297">
        <v>4.0</v>
      </c>
      <c r="U23" s="200"/>
      <c r="V23" s="201"/>
      <c r="W23" s="202"/>
      <c r="X23" s="202"/>
      <c r="Y23" s="206">
        <v>0.0</v>
      </c>
      <c r="Z23" s="204">
        <v>0.0</v>
      </c>
      <c r="AA23" s="205" t="s">
        <v>132</v>
      </c>
      <c r="AB23" s="141">
        <v>4.0</v>
      </c>
      <c r="AC23" s="142">
        <v>0.6665393518518519</v>
      </c>
      <c r="AD23" s="206"/>
      <c r="AE23" s="207" t="s">
        <v>133</v>
      </c>
      <c r="AF23" s="133" t="s">
        <v>133</v>
      </c>
      <c r="AG23" s="207">
        <v>1.72</v>
      </c>
      <c r="AH23" s="449">
        <v>9.5</v>
      </c>
      <c r="AI23" s="146"/>
      <c r="AJ23" s="207"/>
      <c r="AK23" s="210"/>
      <c r="AL23" s="114"/>
      <c r="AM23" s="211"/>
      <c r="AN23" s="132"/>
      <c r="AO23" s="132"/>
      <c r="AP23" s="149"/>
      <c r="AQ23" s="150"/>
      <c r="AR23" s="149"/>
      <c r="AS23" s="132"/>
      <c r="AT23" s="132"/>
      <c r="AU23" s="132"/>
      <c r="AV23" s="132"/>
      <c r="AW23" s="132"/>
      <c r="AX23" s="132"/>
      <c r="AY23" s="132"/>
      <c r="AZ23" s="132"/>
      <c r="BA23" s="132"/>
      <c r="BB23" s="132"/>
      <c r="BC23" s="132"/>
      <c r="BD23" s="132"/>
      <c r="BE23" s="132"/>
      <c r="BF23" s="132"/>
      <c r="BG23" s="132"/>
      <c r="BH23" s="132"/>
      <c r="BI23" s="132"/>
      <c r="BJ23" s="132"/>
      <c r="BK23" s="132"/>
      <c r="BL23" s="132"/>
      <c r="BM23" s="132"/>
      <c r="BN23" s="132"/>
      <c r="BO23" s="132"/>
      <c r="BP23" s="132"/>
    </row>
    <row r="24">
      <c r="A24" s="484" t="b">
        <v>0</v>
      </c>
      <c r="B24" s="94"/>
      <c r="C24" s="95"/>
      <c r="D24" s="100"/>
      <c r="E24" s="97"/>
      <c r="F24" s="98"/>
      <c r="G24" s="98"/>
      <c r="H24" s="98"/>
      <c r="I24" s="99"/>
      <c r="J24" s="99"/>
      <c r="K24" s="96"/>
      <c r="L24" s="96"/>
      <c r="M24" s="96"/>
      <c r="N24" s="518"/>
      <c r="O24" s="168">
        <v>1.0</v>
      </c>
      <c r="P24" s="169">
        <v>1.0</v>
      </c>
      <c r="Q24" s="294">
        <v>1.0</v>
      </c>
      <c r="R24" s="295">
        <v>1.0</v>
      </c>
      <c r="S24" s="296">
        <v>4.0</v>
      </c>
      <c r="T24" s="297">
        <v>4.0</v>
      </c>
      <c r="U24" s="200"/>
      <c r="V24" s="201"/>
      <c r="W24" s="202"/>
      <c r="X24" s="202"/>
      <c r="Y24" s="273">
        <v>0.0</v>
      </c>
      <c r="Z24" s="271">
        <v>0.0</v>
      </c>
      <c r="AA24" s="272" t="s">
        <v>133</v>
      </c>
      <c r="AB24" s="107">
        <v>5.0</v>
      </c>
      <c r="AC24" s="108">
        <v>0.6695023148148148</v>
      </c>
      <c r="AD24" s="273"/>
      <c r="AE24" s="274" t="s">
        <v>133</v>
      </c>
      <c r="AF24" s="99" t="s">
        <v>166</v>
      </c>
      <c r="AG24" s="274">
        <v>1.96</v>
      </c>
      <c r="AH24" s="411">
        <v>8.25</v>
      </c>
      <c r="AI24" s="112"/>
      <c r="AJ24" s="274"/>
      <c r="AK24" s="277"/>
      <c r="AL24" s="114"/>
      <c r="AM24" s="278"/>
      <c r="AN24" s="98"/>
      <c r="AO24" s="98"/>
      <c r="AP24" s="116"/>
      <c r="AQ24" s="117"/>
      <c r="AR24" s="116"/>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row>
    <row r="25">
      <c r="A25" s="485" t="b">
        <v>0</v>
      </c>
      <c r="B25" s="128"/>
      <c r="C25" s="129"/>
      <c r="D25" s="130"/>
      <c r="E25" s="131"/>
      <c r="F25" s="132"/>
      <c r="G25" s="132"/>
      <c r="H25" s="132"/>
      <c r="I25" s="133"/>
      <c r="J25" s="133"/>
      <c r="K25" s="130"/>
      <c r="L25" s="130"/>
      <c r="M25" s="130"/>
      <c r="N25" s="519"/>
      <c r="O25" s="168">
        <v>1.0</v>
      </c>
      <c r="P25" s="169">
        <v>1.0</v>
      </c>
      <c r="Q25" s="294">
        <v>1.0</v>
      </c>
      <c r="R25" s="295">
        <v>1.0</v>
      </c>
      <c r="S25" s="296">
        <v>4.0</v>
      </c>
      <c r="T25" s="297">
        <v>5.0</v>
      </c>
      <c r="U25" s="200"/>
      <c r="V25" s="201"/>
      <c r="W25" s="202"/>
      <c r="X25" s="202"/>
      <c r="Y25" s="206">
        <v>0.0</v>
      </c>
      <c r="Z25" s="204">
        <v>0.0</v>
      </c>
      <c r="AA25" s="205" t="s">
        <v>132</v>
      </c>
      <c r="AB25" s="141">
        <v>6.0</v>
      </c>
      <c r="AC25" s="142">
        <v>0.671712962962963</v>
      </c>
      <c r="AD25" s="206"/>
      <c r="AE25" s="207" t="s">
        <v>133</v>
      </c>
      <c r="AF25" s="133" t="s">
        <v>133</v>
      </c>
      <c r="AG25" s="207">
        <v>1.73</v>
      </c>
      <c r="AH25" s="449">
        <v>9.34</v>
      </c>
      <c r="AI25" s="146"/>
      <c r="AJ25" s="144"/>
      <c r="AK25" s="147"/>
      <c r="AL25" s="114"/>
      <c r="AM25" s="211"/>
      <c r="AN25" s="132"/>
      <c r="AO25" s="132"/>
      <c r="AP25" s="149"/>
      <c r="AQ25" s="150"/>
      <c r="AR25" s="149"/>
      <c r="AS25" s="132"/>
      <c r="AT25" s="132"/>
      <c r="AU25" s="132"/>
      <c r="AV25" s="132"/>
      <c r="AW25" s="132"/>
      <c r="AX25" s="132"/>
      <c r="AY25" s="132"/>
      <c r="AZ25" s="132"/>
      <c r="BA25" s="132"/>
      <c r="BB25" s="132"/>
      <c r="BC25" s="132"/>
      <c r="BD25" s="132"/>
      <c r="BE25" s="132"/>
      <c r="BF25" s="132"/>
      <c r="BG25" s="132"/>
      <c r="BH25" s="132"/>
      <c r="BI25" s="132"/>
      <c r="BJ25" s="132"/>
      <c r="BK25" s="132"/>
      <c r="BL25" s="132"/>
      <c r="BM25" s="132"/>
      <c r="BN25" s="132"/>
      <c r="BO25" s="132"/>
      <c r="BP25" s="132"/>
    </row>
    <row r="26">
      <c r="A26" s="484" t="b">
        <v>0</v>
      </c>
      <c r="B26" s="215"/>
      <c r="C26" s="216"/>
      <c r="D26" s="217"/>
      <c r="E26" s="218"/>
      <c r="F26" s="219"/>
      <c r="G26" s="219"/>
      <c r="H26" s="219"/>
      <c r="I26" s="219"/>
      <c r="J26" s="219"/>
      <c r="K26" s="217"/>
      <c r="L26" s="217"/>
      <c r="M26" s="217"/>
      <c r="N26" s="520"/>
      <c r="O26" s="221"/>
      <c r="P26" s="222"/>
      <c r="Q26" s="298"/>
      <c r="R26" s="299"/>
      <c r="S26" s="225"/>
      <c r="T26" s="226"/>
      <c r="U26" s="227"/>
      <c r="V26" s="228"/>
      <c r="W26" s="229"/>
      <c r="X26" s="229"/>
      <c r="Y26" s="235"/>
      <c r="Z26" s="482"/>
      <c r="AA26" s="479"/>
      <c r="AB26" s="389"/>
      <c r="AC26" s="507"/>
      <c r="AD26" s="235" t="s">
        <v>142</v>
      </c>
      <c r="AE26" s="240"/>
      <c r="AF26" s="237"/>
      <c r="AG26" s="240"/>
      <c r="AH26" s="488"/>
      <c r="AI26" s="390"/>
      <c r="AJ26" s="236"/>
      <c r="AK26" s="391"/>
      <c r="AL26" s="114"/>
      <c r="AM26" s="278"/>
      <c r="AN26" s="98"/>
      <c r="AO26" s="98"/>
      <c r="AP26" s="116"/>
      <c r="AQ26" s="117"/>
      <c r="AR26" s="116"/>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row>
    <row r="27">
      <c r="A27" s="485" t="b">
        <v>0</v>
      </c>
      <c r="B27" s="247">
        <v>44617.0</v>
      </c>
      <c r="C27" s="791"/>
      <c r="D27" s="249" t="s">
        <v>1422</v>
      </c>
      <c r="E27" s="517"/>
      <c r="F27" s="415"/>
      <c r="G27" s="415"/>
      <c r="H27" s="415"/>
      <c r="I27" s="251" t="s">
        <v>1423</v>
      </c>
      <c r="J27" s="251" t="s">
        <v>762</v>
      </c>
      <c r="K27" s="414"/>
      <c r="L27" s="414"/>
      <c r="M27" s="414"/>
      <c r="N27" s="759"/>
      <c r="O27" s="254">
        <v>0.0</v>
      </c>
      <c r="P27" s="255">
        <v>1.0</v>
      </c>
      <c r="Q27" s="284">
        <v>1.0</v>
      </c>
      <c r="R27" s="285">
        <v>1.0</v>
      </c>
      <c r="S27" s="172"/>
      <c r="T27" s="173"/>
      <c r="U27" s="174"/>
      <c r="V27" s="175"/>
      <c r="W27" s="176"/>
      <c r="X27" s="176"/>
      <c r="Y27" s="260">
        <v>0.0</v>
      </c>
      <c r="Z27" s="256">
        <v>0.0</v>
      </c>
      <c r="AA27" s="257" t="s">
        <v>132</v>
      </c>
      <c r="AB27" s="258">
        <v>1.0</v>
      </c>
      <c r="AC27" s="259">
        <v>0.4887384259259259</v>
      </c>
      <c r="AD27" s="260" t="s">
        <v>140</v>
      </c>
      <c r="AE27" s="261" t="s">
        <v>133</v>
      </c>
      <c r="AF27" s="251" t="s">
        <v>166</v>
      </c>
      <c r="AG27" s="261">
        <v>1.5</v>
      </c>
      <c r="AH27" s="464">
        <v>30.0</v>
      </c>
      <c r="AI27" s="571"/>
      <c r="AJ27" s="261">
        <v>143.74</v>
      </c>
      <c r="AK27" s="264">
        <v>0.0</v>
      </c>
      <c r="AL27" s="114"/>
      <c r="AM27" s="211"/>
      <c r="AN27" s="132"/>
      <c r="AO27" s="132"/>
      <c r="AP27" s="149"/>
      <c r="AQ27" s="150"/>
      <c r="AR27" s="149"/>
      <c r="AS27" s="132"/>
      <c r="AT27" s="132"/>
      <c r="AU27" s="132"/>
      <c r="AV27" s="132"/>
      <c r="AW27" s="132"/>
      <c r="AX27" s="132"/>
      <c r="AY27" s="132"/>
      <c r="AZ27" s="132"/>
      <c r="BA27" s="132"/>
      <c r="BB27" s="132"/>
      <c r="BC27" s="132"/>
      <c r="BD27" s="132"/>
      <c r="BE27" s="132"/>
      <c r="BF27" s="132"/>
      <c r="BG27" s="132"/>
      <c r="BH27" s="132"/>
      <c r="BI27" s="132"/>
      <c r="BJ27" s="132"/>
      <c r="BK27" s="132"/>
      <c r="BL27" s="132"/>
      <c r="BM27" s="132"/>
      <c r="BN27" s="132"/>
      <c r="BO27" s="132"/>
      <c r="BP27" s="132"/>
    </row>
    <row r="28">
      <c r="A28" s="484" t="b">
        <v>0</v>
      </c>
      <c r="B28" s="94"/>
      <c r="C28" s="95"/>
      <c r="D28" s="100">
        <v>4540.8</v>
      </c>
      <c r="E28" s="97"/>
      <c r="F28" s="98"/>
      <c r="G28" s="98"/>
      <c r="H28" s="98"/>
      <c r="I28" s="99">
        <v>2.6</v>
      </c>
      <c r="J28" s="99">
        <v>1.8</v>
      </c>
      <c r="K28" s="96"/>
      <c r="L28" s="96"/>
      <c r="M28" s="96"/>
      <c r="N28" s="518"/>
      <c r="O28" s="168">
        <v>0.0</v>
      </c>
      <c r="P28" s="169">
        <v>1.0</v>
      </c>
      <c r="Q28" s="294">
        <v>5.0</v>
      </c>
      <c r="R28" s="295">
        <v>6.0</v>
      </c>
      <c r="S28" s="198"/>
      <c r="T28" s="199"/>
      <c r="U28" s="200"/>
      <c r="V28" s="201"/>
      <c r="W28" s="202"/>
      <c r="X28" s="202"/>
      <c r="Y28" s="273">
        <v>0.0</v>
      </c>
      <c r="Z28" s="271">
        <v>0.0</v>
      </c>
      <c r="AA28" s="272" t="s">
        <v>133</v>
      </c>
      <c r="AB28" s="107">
        <v>2.0</v>
      </c>
      <c r="AC28" s="108">
        <v>0.5068634259259259</v>
      </c>
      <c r="AD28" s="273"/>
      <c r="AE28" s="274" t="s">
        <v>133</v>
      </c>
      <c r="AF28" s="99" t="s">
        <v>166</v>
      </c>
      <c r="AG28" s="274">
        <v>1.07</v>
      </c>
      <c r="AH28" s="411">
        <v>116.67</v>
      </c>
      <c r="AI28" s="112"/>
      <c r="AJ28" s="274">
        <v>-23.17</v>
      </c>
      <c r="AK28" s="277">
        <v>0.0</v>
      </c>
      <c r="AL28" s="114"/>
      <c r="AM28" s="278"/>
      <c r="AN28" s="98"/>
      <c r="AO28" s="98"/>
      <c r="AP28" s="116"/>
      <c r="AQ28" s="117"/>
      <c r="AR28" s="116"/>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row>
    <row r="29">
      <c r="A29" s="485" t="b">
        <v>0</v>
      </c>
      <c r="B29" s="617"/>
      <c r="C29" s="314"/>
      <c r="D29" s="429"/>
      <c r="E29" s="316"/>
      <c r="F29" s="317"/>
      <c r="G29" s="317"/>
      <c r="H29" s="317"/>
      <c r="I29" s="328">
        <v>2.2345176E7</v>
      </c>
      <c r="J29" s="328">
        <v>4.2639852E7</v>
      </c>
      <c r="K29" s="315"/>
      <c r="L29" s="315"/>
      <c r="M29" s="315"/>
      <c r="N29" s="762"/>
      <c r="O29" s="221"/>
      <c r="P29" s="222"/>
      <c r="Q29" s="223"/>
      <c r="R29" s="224"/>
      <c r="S29" s="225"/>
      <c r="T29" s="226"/>
      <c r="U29" s="227"/>
      <c r="V29" s="228"/>
      <c r="W29" s="229"/>
      <c r="X29" s="229"/>
      <c r="Y29" s="322"/>
      <c r="Z29" s="493"/>
      <c r="AA29" s="418"/>
      <c r="AB29" s="325"/>
      <c r="AC29" s="510"/>
      <c r="AD29" s="322" t="s">
        <v>142</v>
      </c>
      <c r="AE29" s="331"/>
      <c r="AF29" s="328"/>
      <c r="AG29" s="331"/>
      <c r="AH29" s="490"/>
      <c r="AI29" s="384"/>
      <c r="AJ29" s="331"/>
      <c r="AK29" s="332"/>
      <c r="AL29" s="114"/>
      <c r="AM29" s="211"/>
      <c r="AN29" s="132"/>
      <c r="AO29" s="132"/>
      <c r="AP29" s="149"/>
      <c r="AQ29" s="150"/>
      <c r="AR29" s="149"/>
      <c r="AS29" s="132"/>
      <c r="AT29" s="132"/>
      <c r="AU29" s="132"/>
      <c r="AV29" s="132"/>
      <c r="AW29" s="132"/>
      <c r="AX29" s="132"/>
      <c r="AY29" s="132"/>
      <c r="AZ29" s="132"/>
      <c r="BA29" s="132"/>
      <c r="BB29" s="132"/>
      <c r="BC29" s="132"/>
      <c r="BD29" s="132"/>
      <c r="BE29" s="132"/>
      <c r="BF29" s="132"/>
      <c r="BG29" s="132"/>
      <c r="BH29" s="132"/>
      <c r="BI29" s="132"/>
      <c r="BJ29" s="132"/>
      <c r="BK29" s="132"/>
      <c r="BL29" s="132"/>
      <c r="BM29" s="132"/>
      <c r="BN29" s="132"/>
      <c r="BO29" s="132"/>
      <c r="BP29" s="132"/>
    </row>
    <row r="30">
      <c r="A30" s="484" t="b">
        <v>0</v>
      </c>
      <c r="B30" s="161">
        <v>44617.0</v>
      </c>
      <c r="C30" s="431"/>
      <c r="D30" s="163" t="s">
        <v>1217</v>
      </c>
      <c r="E30" s="432"/>
      <c r="F30" s="409"/>
      <c r="G30" s="409"/>
      <c r="H30" s="409"/>
      <c r="I30" s="165" t="s">
        <v>358</v>
      </c>
      <c r="J30" s="165" t="s">
        <v>375</v>
      </c>
      <c r="K30" s="433"/>
      <c r="L30" s="433"/>
      <c r="M30" s="433"/>
      <c r="N30" s="764"/>
      <c r="O30" s="254">
        <v>1.0</v>
      </c>
      <c r="P30" s="255">
        <v>0.0</v>
      </c>
      <c r="Q30" s="284">
        <v>1.0</v>
      </c>
      <c r="R30" s="285">
        <v>0.0</v>
      </c>
      <c r="S30" s="172"/>
      <c r="T30" s="173"/>
      <c r="U30" s="174"/>
      <c r="V30" s="175"/>
      <c r="W30" s="176"/>
      <c r="X30" s="176"/>
      <c r="Y30" s="182">
        <v>40.0</v>
      </c>
      <c r="Z30" s="178">
        <v>15.0</v>
      </c>
      <c r="AA30" s="179" t="s">
        <v>132</v>
      </c>
      <c r="AB30" s="180">
        <v>1.0</v>
      </c>
      <c r="AC30" s="181">
        <v>0.6516319444444445</v>
      </c>
      <c r="AD30" s="182" t="s">
        <v>140</v>
      </c>
      <c r="AE30" s="183" t="s">
        <v>132</v>
      </c>
      <c r="AF30" s="165" t="s">
        <v>166</v>
      </c>
      <c r="AG30" s="183">
        <v>1.06</v>
      </c>
      <c r="AH30" s="446">
        <v>250.0</v>
      </c>
      <c r="AI30" s="406"/>
      <c r="AJ30" s="183">
        <v>33.24</v>
      </c>
      <c r="AK30" s="186">
        <v>0.0</v>
      </c>
      <c r="AL30" s="114"/>
      <c r="AM30" s="278"/>
      <c r="AN30" s="98"/>
      <c r="AO30" s="98"/>
      <c r="AP30" s="116"/>
      <c r="AQ30" s="117"/>
      <c r="AR30" s="116"/>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row>
    <row r="31">
      <c r="A31" s="485" t="b">
        <v>0</v>
      </c>
      <c r="B31" s="128"/>
      <c r="C31" s="129"/>
      <c r="D31" s="134">
        <v>288694.54</v>
      </c>
      <c r="E31" s="131"/>
      <c r="F31" s="132"/>
      <c r="G31" s="132"/>
      <c r="H31" s="132"/>
      <c r="I31" s="133">
        <v>1.59</v>
      </c>
      <c r="J31" s="133">
        <v>2.7</v>
      </c>
      <c r="K31" s="130"/>
      <c r="L31" s="130"/>
      <c r="M31" s="130"/>
      <c r="N31" s="519"/>
      <c r="O31" s="168">
        <v>1.0</v>
      </c>
      <c r="P31" s="169">
        <v>0.0</v>
      </c>
      <c r="Q31" s="294">
        <v>1.0</v>
      </c>
      <c r="R31" s="295">
        <v>0.0</v>
      </c>
      <c r="S31" s="198"/>
      <c r="T31" s="199"/>
      <c r="U31" s="200"/>
      <c r="V31" s="201"/>
      <c r="W31" s="202"/>
      <c r="X31" s="202"/>
      <c r="Y31" s="206">
        <v>40.0</v>
      </c>
      <c r="Z31" s="204">
        <v>15.0</v>
      </c>
      <c r="AA31" s="205" t="s">
        <v>132</v>
      </c>
      <c r="AB31" s="141">
        <v>2.0</v>
      </c>
      <c r="AC31" s="142">
        <v>0.6516666666666666</v>
      </c>
      <c r="AD31" s="206"/>
      <c r="AE31" s="207" t="s">
        <v>132</v>
      </c>
      <c r="AF31" s="133" t="s">
        <v>166</v>
      </c>
      <c r="AG31" s="207">
        <v>1.06</v>
      </c>
      <c r="AH31" s="449">
        <v>233.33</v>
      </c>
      <c r="AI31" s="146"/>
      <c r="AJ31" s="207">
        <v>33.24</v>
      </c>
      <c r="AK31" s="210">
        <v>0.0</v>
      </c>
      <c r="AL31" s="114"/>
      <c r="AM31" s="211"/>
      <c r="AN31" s="132"/>
      <c r="AO31" s="132"/>
      <c r="AP31" s="149"/>
      <c r="AQ31" s="150"/>
      <c r="AR31" s="149"/>
      <c r="AS31" s="132"/>
      <c r="AT31" s="132"/>
      <c r="AU31" s="132"/>
      <c r="AV31" s="132"/>
      <c r="AW31" s="132"/>
      <c r="AX31" s="132"/>
      <c r="AY31" s="132"/>
      <c r="AZ31" s="132"/>
      <c r="BA31" s="132"/>
      <c r="BB31" s="132"/>
      <c r="BC31" s="132"/>
      <c r="BD31" s="132"/>
      <c r="BE31" s="132"/>
      <c r="BF31" s="132"/>
      <c r="BG31" s="132"/>
      <c r="BH31" s="132"/>
      <c r="BI31" s="132"/>
      <c r="BJ31" s="132"/>
      <c r="BK31" s="132"/>
      <c r="BL31" s="132"/>
      <c r="BM31" s="132"/>
      <c r="BN31" s="132"/>
      <c r="BO31" s="132"/>
      <c r="BP31" s="132"/>
    </row>
    <row r="32">
      <c r="A32" s="484" t="b">
        <v>0</v>
      </c>
      <c r="B32" s="94"/>
      <c r="C32" s="95"/>
      <c r="D32" s="96"/>
      <c r="E32" s="97"/>
      <c r="F32" s="98"/>
      <c r="G32" s="98"/>
      <c r="H32" s="98"/>
      <c r="I32" s="99">
        <v>5300737.0</v>
      </c>
      <c r="J32" s="99">
        <v>8827537.0</v>
      </c>
      <c r="K32" s="96"/>
      <c r="L32" s="96"/>
      <c r="M32" s="96"/>
      <c r="N32" s="518"/>
      <c r="O32" s="168">
        <v>1.0</v>
      </c>
      <c r="P32" s="169">
        <v>0.0</v>
      </c>
      <c r="Q32" s="294">
        <v>3.0</v>
      </c>
      <c r="R32" s="295">
        <v>2.0</v>
      </c>
      <c r="S32" s="198"/>
      <c r="T32" s="199"/>
      <c r="U32" s="200"/>
      <c r="V32" s="201"/>
      <c r="W32" s="202"/>
      <c r="X32" s="202"/>
      <c r="Y32" s="273">
        <v>0.0</v>
      </c>
      <c r="Z32" s="271">
        <v>15.0</v>
      </c>
      <c r="AA32" s="272" t="s">
        <v>132</v>
      </c>
      <c r="AB32" s="107">
        <v>3.0</v>
      </c>
      <c r="AC32" s="108">
        <v>0.6621296296296296</v>
      </c>
      <c r="AD32" s="273"/>
      <c r="AE32" s="274" t="s">
        <v>132</v>
      </c>
      <c r="AF32" s="99" t="s">
        <v>133</v>
      </c>
      <c r="AG32" s="274">
        <v>1.14</v>
      </c>
      <c r="AH32" s="411">
        <v>449.41</v>
      </c>
      <c r="AI32" s="112"/>
      <c r="AJ32" s="110"/>
      <c r="AK32" s="113"/>
      <c r="AL32" s="114"/>
      <c r="AM32" s="278"/>
      <c r="AN32" s="98"/>
      <c r="AO32" s="98"/>
      <c r="AP32" s="116"/>
      <c r="AQ32" s="117"/>
      <c r="AR32" s="116"/>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row>
    <row r="33">
      <c r="A33" s="485" t="b">
        <v>0</v>
      </c>
      <c r="B33" s="313"/>
      <c r="C33" s="314"/>
      <c r="D33" s="315"/>
      <c r="E33" s="316"/>
      <c r="F33" s="317"/>
      <c r="G33" s="317"/>
      <c r="H33" s="317"/>
      <c r="I33" s="317"/>
      <c r="J33" s="317"/>
      <c r="K33" s="315"/>
      <c r="L33" s="315"/>
      <c r="M33" s="315"/>
      <c r="N33" s="762"/>
      <c r="O33" s="221"/>
      <c r="P33" s="222"/>
      <c r="Q33" s="298"/>
      <c r="R33" s="299"/>
      <c r="S33" s="225"/>
      <c r="T33" s="226"/>
      <c r="U33" s="227"/>
      <c r="V33" s="228"/>
      <c r="W33" s="229"/>
      <c r="X33" s="229"/>
      <c r="Y33" s="322"/>
      <c r="Z33" s="493"/>
      <c r="AA33" s="418"/>
      <c r="AB33" s="325"/>
      <c r="AC33" s="510"/>
      <c r="AD33" s="322" t="s">
        <v>142</v>
      </c>
      <c r="AE33" s="331"/>
      <c r="AF33" s="328"/>
      <c r="AG33" s="331"/>
      <c r="AH33" s="490"/>
      <c r="AI33" s="384"/>
      <c r="AJ33" s="327"/>
      <c r="AK33" s="385"/>
      <c r="AL33" s="114"/>
      <c r="AM33" s="211"/>
      <c r="AN33" s="132"/>
      <c r="AO33" s="132"/>
      <c r="AP33" s="149"/>
      <c r="AQ33" s="150"/>
      <c r="AR33" s="149"/>
      <c r="AS33" s="132"/>
      <c r="AT33" s="132"/>
      <c r="AU33" s="132"/>
      <c r="AV33" s="132"/>
      <c r="AW33" s="132"/>
      <c r="AX33" s="132"/>
      <c r="AY33" s="132"/>
      <c r="AZ33" s="132"/>
      <c r="BA33" s="132"/>
      <c r="BB33" s="132"/>
      <c r="BC33" s="132"/>
      <c r="BD33" s="132"/>
      <c r="BE33" s="132"/>
      <c r="BF33" s="132"/>
      <c r="BG33" s="132"/>
      <c r="BH33" s="132"/>
      <c r="BI33" s="132"/>
      <c r="BJ33" s="132"/>
      <c r="BK33" s="132"/>
      <c r="BL33" s="132"/>
      <c r="BM33" s="132"/>
      <c r="BN33" s="132"/>
      <c r="BO33" s="132"/>
      <c r="BP33" s="132"/>
    </row>
    <row r="34">
      <c r="A34" s="484" t="b">
        <v>0</v>
      </c>
      <c r="B34" s="161">
        <v>44617.0</v>
      </c>
      <c r="C34" s="431"/>
      <c r="D34" s="163" t="s">
        <v>1216</v>
      </c>
      <c r="E34" s="432"/>
      <c r="F34" s="409"/>
      <c r="G34" s="409"/>
      <c r="H34" s="409"/>
      <c r="I34" s="165" t="s">
        <v>742</v>
      </c>
      <c r="J34" s="165" t="s">
        <v>158</v>
      </c>
      <c r="K34" s="433"/>
      <c r="L34" s="433"/>
      <c r="M34" s="433"/>
      <c r="N34" s="764"/>
      <c r="O34" s="254">
        <v>1.0</v>
      </c>
      <c r="P34" s="255">
        <v>0.0</v>
      </c>
      <c r="Q34" s="284">
        <v>2.0</v>
      </c>
      <c r="R34" s="285">
        <v>2.0</v>
      </c>
      <c r="S34" s="172"/>
      <c r="T34" s="173"/>
      <c r="U34" s="174"/>
      <c r="V34" s="175"/>
      <c r="W34" s="176"/>
      <c r="X34" s="176"/>
      <c r="Y34" s="182">
        <v>0.0</v>
      </c>
      <c r="Z34" s="178">
        <v>0.0</v>
      </c>
      <c r="AA34" s="179" t="s">
        <v>132</v>
      </c>
      <c r="AB34" s="180">
        <v>1.0</v>
      </c>
      <c r="AC34" s="181">
        <v>0.5614467592592592</v>
      </c>
      <c r="AD34" s="182" t="s">
        <v>140</v>
      </c>
      <c r="AE34" s="183" t="s">
        <v>132</v>
      </c>
      <c r="AF34" s="165" t="s">
        <v>166</v>
      </c>
      <c r="AG34" s="183">
        <v>1.62</v>
      </c>
      <c r="AH34" s="446">
        <v>24.19</v>
      </c>
      <c r="AI34" s="406"/>
      <c r="AJ34" s="183">
        <v>14.77</v>
      </c>
      <c r="AK34" s="186">
        <v>0.0</v>
      </c>
      <c r="AL34" s="114"/>
      <c r="AM34" s="278"/>
      <c r="AN34" s="98"/>
      <c r="AO34" s="98"/>
      <c r="AP34" s="116"/>
      <c r="AQ34" s="117"/>
      <c r="AR34" s="116"/>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row>
    <row r="35">
      <c r="A35" s="485" t="b">
        <v>0</v>
      </c>
      <c r="B35" s="128"/>
      <c r="C35" s="129"/>
      <c r="D35" s="134">
        <v>1884.85</v>
      </c>
      <c r="E35" s="131"/>
      <c r="F35" s="132"/>
      <c r="G35" s="132"/>
      <c r="H35" s="132"/>
      <c r="I35" s="133">
        <v>2.58</v>
      </c>
      <c r="J35" s="133">
        <v>1.62</v>
      </c>
      <c r="K35" s="130"/>
      <c r="L35" s="130"/>
      <c r="M35" s="130"/>
      <c r="N35" s="519"/>
      <c r="O35" s="168">
        <v>1.0</v>
      </c>
      <c r="P35" s="169">
        <v>1.0</v>
      </c>
      <c r="Q35" s="294">
        <v>1.0</v>
      </c>
      <c r="R35" s="295">
        <v>1.0</v>
      </c>
      <c r="S35" s="296">
        <v>0.0</v>
      </c>
      <c r="T35" s="297">
        <v>0.0</v>
      </c>
      <c r="U35" s="200"/>
      <c r="V35" s="201"/>
      <c r="W35" s="202"/>
      <c r="X35" s="202"/>
      <c r="Y35" s="206">
        <v>40.0</v>
      </c>
      <c r="Z35" s="204" t="s">
        <v>738</v>
      </c>
      <c r="AA35" s="205" t="s">
        <v>132</v>
      </c>
      <c r="AB35" s="141">
        <v>2.0</v>
      </c>
      <c r="AC35" s="142">
        <v>0.588113425925926</v>
      </c>
      <c r="AD35" s="206"/>
      <c r="AE35" s="207" t="s">
        <v>132</v>
      </c>
      <c r="AF35" s="133" t="s">
        <v>133</v>
      </c>
      <c r="AG35" s="207">
        <v>4.3</v>
      </c>
      <c r="AH35" s="449">
        <v>9.11</v>
      </c>
      <c r="AI35" s="146"/>
      <c r="AJ35" s="207">
        <v>14.78</v>
      </c>
      <c r="AK35" s="210">
        <v>0.0</v>
      </c>
      <c r="AL35" s="114"/>
      <c r="AM35" s="211"/>
      <c r="AN35" s="132"/>
      <c r="AO35" s="132"/>
      <c r="AP35" s="149"/>
      <c r="AQ35" s="150"/>
      <c r="AR35" s="149"/>
      <c r="AS35" s="132"/>
      <c r="AT35" s="132"/>
      <c r="AU35" s="132"/>
      <c r="AV35" s="132"/>
      <c r="AW35" s="132"/>
      <c r="AX35" s="132"/>
      <c r="AY35" s="132"/>
      <c r="AZ35" s="132"/>
      <c r="BA35" s="132"/>
      <c r="BB35" s="132"/>
      <c r="BC35" s="132"/>
      <c r="BD35" s="132"/>
      <c r="BE35" s="132"/>
      <c r="BF35" s="132"/>
      <c r="BG35" s="132"/>
      <c r="BH35" s="132"/>
      <c r="BI35" s="132"/>
      <c r="BJ35" s="132"/>
      <c r="BK35" s="132"/>
      <c r="BL35" s="132"/>
      <c r="BM35" s="132"/>
      <c r="BN35" s="132"/>
      <c r="BO35" s="132"/>
      <c r="BP35" s="132"/>
    </row>
    <row r="36">
      <c r="A36" s="484" t="b">
        <v>0</v>
      </c>
      <c r="B36" s="513"/>
      <c r="C36" s="216"/>
      <c r="D36" s="558"/>
      <c r="E36" s="218"/>
      <c r="F36" s="219"/>
      <c r="G36" s="219"/>
      <c r="H36" s="219"/>
      <c r="I36" s="237">
        <v>8798905.0</v>
      </c>
      <c r="J36" s="237">
        <v>1.5313804E7</v>
      </c>
      <c r="K36" s="217"/>
      <c r="L36" s="217"/>
      <c r="M36" s="217"/>
      <c r="N36" s="520"/>
      <c r="O36" s="221"/>
      <c r="P36" s="222"/>
      <c r="Q36" s="223"/>
      <c r="R36" s="224"/>
      <c r="S36" s="225"/>
      <c r="T36" s="226"/>
      <c r="U36" s="227"/>
      <c r="V36" s="228"/>
      <c r="W36" s="229"/>
      <c r="X36" s="229"/>
      <c r="Y36" s="235"/>
      <c r="Z36" s="482"/>
      <c r="AA36" s="479"/>
      <c r="AB36" s="389"/>
      <c r="AC36" s="507"/>
      <c r="AD36" s="235" t="s">
        <v>142</v>
      </c>
      <c r="AE36" s="240"/>
      <c r="AF36" s="237"/>
      <c r="AG36" s="240"/>
      <c r="AH36" s="488"/>
      <c r="AI36" s="390"/>
      <c r="AJ36" s="240"/>
      <c r="AK36" s="241"/>
      <c r="AL36" s="114"/>
      <c r="AM36" s="278"/>
      <c r="AN36" s="98"/>
      <c r="AO36" s="98"/>
      <c r="AP36" s="116"/>
      <c r="AQ36" s="117"/>
      <c r="AR36" s="116"/>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row>
    <row r="37">
      <c r="A37" s="485" t="b">
        <v>0</v>
      </c>
      <c r="B37" s="247">
        <v>44617.0</v>
      </c>
      <c r="C37" s="791"/>
      <c r="D37" s="249" t="s">
        <v>1424</v>
      </c>
      <c r="E37" s="517"/>
      <c r="F37" s="415"/>
      <c r="G37" s="415"/>
      <c r="H37" s="415"/>
      <c r="I37" s="251" t="s">
        <v>1425</v>
      </c>
      <c r="J37" s="251" t="s">
        <v>768</v>
      </c>
      <c r="K37" s="414"/>
      <c r="L37" s="414"/>
      <c r="M37" s="414"/>
      <c r="N37" s="759"/>
      <c r="O37" s="254">
        <v>0.0</v>
      </c>
      <c r="P37" s="255">
        <v>1.0</v>
      </c>
      <c r="Q37" s="284">
        <v>1.0</v>
      </c>
      <c r="R37" s="285">
        <v>1.0</v>
      </c>
      <c r="S37" s="172"/>
      <c r="T37" s="173"/>
      <c r="U37" s="174"/>
      <c r="V37" s="175"/>
      <c r="W37" s="176"/>
      <c r="X37" s="176"/>
      <c r="Y37" s="260">
        <v>0.0</v>
      </c>
      <c r="Z37" s="256">
        <v>0.0</v>
      </c>
      <c r="AA37" s="257" t="s">
        <v>132</v>
      </c>
      <c r="AB37" s="258">
        <v>1.0</v>
      </c>
      <c r="AC37" s="259">
        <v>0.48894675925925923</v>
      </c>
      <c r="AD37" s="260" t="s">
        <v>140</v>
      </c>
      <c r="AE37" s="261" t="s">
        <v>133</v>
      </c>
      <c r="AF37" s="251" t="s">
        <v>166</v>
      </c>
      <c r="AG37" s="261">
        <v>1.54</v>
      </c>
      <c r="AH37" s="464">
        <v>27.78</v>
      </c>
      <c r="AI37" s="571"/>
      <c r="AJ37" s="261">
        <v>18.84</v>
      </c>
      <c r="AK37" s="264">
        <v>0.0</v>
      </c>
      <c r="AL37" s="114"/>
      <c r="AM37" s="211"/>
      <c r="AN37" s="132"/>
      <c r="AO37" s="132"/>
      <c r="AP37" s="149"/>
      <c r="AQ37" s="150"/>
      <c r="AR37" s="149"/>
      <c r="AS37" s="132"/>
      <c r="AT37" s="132"/>
      <c r="AU37" s="132"/>
      <c r="AV37" s="132"/>
      <c r="AW37" s="132"/>
      <c r="AX37" s="132"/>
      <c r="AY37" s="132"/>
      <c r="AZ37" s="132"/>
      <c r="BA37" s="132"/>
      <c r="BB37" s="132"/>
      <c r="BC37" s="132"/>
      <c r="BD37" s="132"/>
      <c r="BE37" s="132"/>
      <c r="BF37" s="132"/>
      <c r="BG37" s="132"/>
      <c r="BH37" s="132"/>
      <c r="BI37" s="132"/>
      <c r="BJ37" s="132"/>
      <c r="BK37" s="132"/>
      <c r="BL37" s="132"/>
      <c r="BM37" s="132"/>
      <c r="BN37" s="132"/>
      <c r="BO37" s="132"/>
      <c r="BP37" s="132"/>
    </row>
    <row r="38">
      <c r="A38" s="484" t="b">
        <v>0</v>
      </c>
      <c r="B38" s="94"/>
      <c r="C38" s="95"/>
      <c r="D38" s="100">
        <v>1565.72</v>
      </c>
      <c r="E38" s="97"/>
      <c r="F38" s="98"/>
      <c r="G38" s="98"/>
      <c r="H38" s="98"/>
      <c r="I38" s="99">
        <v>1.6</v>
      </c>
      <c r="J38" s="99">
        <v>2.42</v>
      </c>
      <c r="K38" s="96"/>
      <c r="L38" s="96"/>
      <c r="M38" s="96"/>
      <c r="N38" s="518"/>
      <c r="O38" s="168">
        <v>1.0</v>
      </c>
      <c r="P38" s="169">
        <v>1.0</v>
      </c>
      <c r="Q38" s="294">
        <v>1.0</v>
      </c>
      <c r="R38" s="295">
        <v>1.0</v>
      </c>
      <c r="S38" s="296">
        <v>0.0</v>
      </c>
      <c r="T38" s="297">
        <v>0.0</v>
      </c>
      <c r="U38" s="200"/>
      <c r="V38" s="201"/>
      <c r="W38" s="202"/>
      <c r="X38" s="202"/>
      <c r="Y38" s="273">
        <v>0.0</v>
      </c>
      <c r="Z38" s="271">
        <v>0.0</v>
      </c>
      <c r="AA38" s="272" t="s">
        <v>132</v>
      </c>
      <c r="AB38" s="107">
        <v>2.0</v>
      </c>
      <c r="AC38" s="108">
        <v>0.5031134259259259</v>
      </c>
      <c r="AD38" s="273"/>
      <c r="AE38" s="274" t="s">
        <v>133</v>
      </c>
      <c r="AF38" s="99" t="s">
        <v>133</v>
      </c>
      <c r="AG38" s="274">
        <v>5.0</v>
      </c>
      <c r="AH38" s="411">
        <v>8.56</v>
      </c>
      <c r="AI38" s="112"/>
      <c r="AJ38" s="274">
        <v>18.86</v>
      </c>
      <c r="AK38" s="277">
        <v>0.0</v>
      </c>
      <c r="AL38" s="114"/>
      <c r="AM38" s="278"/>
      <c r="AN38" s="98"/>
      <c r="AO38" s="98"/>
      <c r="AP38" s="116"/>
      <c r="AQ38" s="117"/>
      <c r="AR38" s="116"/>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row>
    <row r="39">
      <c r="A39" s="485" t="b">
        <v>0</v>
      </c>
      <c r="B39" s="313"/>
      <c r="C39" s="314"/>
      <c r="D39" s="315"/>
      <c r="E39" s="316"/>
      <c r="F39" s="317"/>
      <c r="G39" s="317"/>
      <c r="H39" s="317"/>
      <c r="I39" s="328">
        <v>2.5353935E7</v>
      </c>
      <c r="J39" s="328">
        <v>1.9916211E7</v>
      </c>
      <c r="K39" s="315"/>
      <c r="L39" s="315"/>
      <c r="M39" s="315"/>
      <c r="N39" s="762"/>
      <c r="O39" s="221"/>
      <c r="P39" s="222"/>
      <c r="Q39" s="298"/>
      <c r="R39" s="299"/>
      <c r="S39" s="225"/>
      <c r="T39" s="226"/>
      <c r="U39" s="227"/>
      <c r="V39" s="228"/>
      <c r="W39" s="229"/>
      <c r="X39" s="229"/>
      <c r="Y39" s="322"/>
      <c r="Z39" s="493"/>
      <c r="AA39" s="418"/>
      <c r="AB39" s="325"/>
      <c r="AC39" s="510"/>
      <c r="AD39" s="322" t="s">
        <v>142</v>
      </c>
      <c r="AE39" s="331"/>
      <c r="AF39" s="328"/>
      <c r="AG39" s="331"/>
      <c r="AH39" s="490"/>
      <c r="AI39" s="384"/>
      <c r="AJ39" s="327"/>
      <c r="AK39" s="385"/>
      <c r="AL39" s="114"/>
      <c r="AM39" s="211"/>
      <c r="AN39" s="132"/>
      <c r="AO39" s="132"/>
      <c r="AP39" s="149"/>
      <c r="AQ39" s="150"/>
      <c r="AR39" s="149"/>
      <c r="AS39" s="132"/>
      <c r="AT39" s="132"/>
      <c r="AU39" s="132"/>
      <c r="AV39" s="132"/>
      <c r="AW39" s="132"/>
      <c r="AX39" s="132"/>
      <c r="AY39" s="132"/>
      <c r="AZ39" s="132"/>
      <c r="BA39" s="132"/>
      <c r="BB39" s="132"/>
      <c r="BC39" s="132"/>
      <c r="BD39" s="132"/>
      <c r="BE39" s="132"/>
      <c r="BF39" s="132"/>
      <c r="BG39" s="132"/>
      <c r="BH39" s="132"/>
      <c r="BI39" s="132"/>
      <c r="BJ39" s="132"/>
      <c r="BK39" s="132"/>
      <c r="BL39" s="132"/>
      <c r="BM39" s="132"/>
      <c r="BN39" s="132"/>
      <c r="BO39" s="132"/>
      <c r="BP39" s="132"/>
    </row>
    <row r="40">
      <c r="A40" s="484" t="b">
        <v>0</v>
      </c>
      <c r="B40" s="161">
        <v>44617.0</v>
      </c>
      <c r="C40" s="431"/>
      <c r="D40" s="163" t="s">
        <v>1097</v>
      </c>
      <c r="E40" s="432"/>
      <c r="F40" s="409"/>
      <c r="G40" s="409"/>
      <c r="H40" s="409"/>
      <c r="I40" s="165" t="s">
        <v>1098</v>
      </c>
      <c r="J40" s="165" t="s">
        <v>674</v>
      </c>
      <c r="K40" s="433"/>
      <c r="L40" s="433"/>
      <c r="M40" s="433"/>
      <c r="N40" s="764"/>
      <c r="O40" s="254">
        <v>0.0</v>
      </c>
      <c r="P40" s="255">
        <v>1.0</v>
      </c>
      <c r="Q40" s="284"/>
      <c r="R40" s="285"/>
      <c r="S40" s="172"/>
      <c r="T40" s="173"/>
      <c r="U40" s="174"/>
      <c r="V40" s="175"/>
      <c r="W40" s="176"/>
      <c r="X40" s="176"/>
      <c r="Y40" s="182">
        <v>0.0</v>
      </c>
      <c r="Z40" s="178">
        <v>0.0</v>
      </c>
      <c r="AA40" s="179" t="s">
        <v>132</v>
      </c>
      <c r="AB40" s="180">
        <v>1.0</v>
      </c>
      <c r="AC40" s="181">
        <v>0.6588310185185186</v>
      </c>
      <c r="AD40" s="182" t="s">
        <v>140</v>
      </c>
      <c r="AE40" s="183" t="s">
        <v>132</v>
      </c>
      <c r="AF40" s="165" t="s">
        <v>166</v>
      </c>
      <c r="AG40" s="183">
        <v>1.84</v>
      </c>
      <c r="AH40" s="446">
        <v>9.3</v>
      </c>
      <c r="AI40" s="406"/>
      <c r="AJ40" s="183">
        <v>5.09</v>
      </c>
      <c r="AK40" s="186">
        <v>0.0</v>
      </c>
      <c r="AL40" s="114"/>
      <c r="AM40" s="278"/>
      <c r="AN40" s="98"/>
      <c r="AO40" s="98"/>
      <c r="AP40" s="116"/>
      <c r="AQ40" s="117"/>
      <c r="AR40" s="116"/>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row>
    <row r="41">
      <c r="A41" s="485" t="b">
        <v>0</v>
      </c>
      <c r="B41" s="128"/>
      <c r="C41" s="129"/>
      <c r="D41" s="134">
        <v>57578.12</v>
      </c>
      <c r="E41" s="131"/>
      <c r="F41" s="132"/>
      <c r="G41" s="132"/>
      <c r="H41" s="132"/>
      <c r="I41" s="133">
        <v>1.71</v>
      </c>
      <c r="J41" s="133">
        <v>2.4</v>
      </c>
      <c r="K41" s="130"/>
      <c r="L41" s="130"/>
      <c r="M41" s="130"/>
      <c r="N41" s="519"/>
      <c r="O41" s="168">
        <v>1.0</v>
      </c>
      <c r="P41" s="169">
        <v>1.0</v>
      </c>
      <c r="Q41" s="294"/>
      <c r="R41" s="295"/>
      <c r="S41" s="198"/>
      <c r="T41" s="199"/>
      <c r="U41" s="200"/>
      <c r="V41" s="201"/>
      <c r="W41" s="202"/>
      <c r="X41" s="202"/>
      <c r="Y41" s="206">
        <v>0.0</v>
      </c>
      <c r="Z41" s="204">
        <v>0.0</v>
      </c>
      <c r="AA41" s="205" t="s">
        <v>133</v>
      </c>
      <c r="AB41" s="141">
        <v>2.0</v>
      </c>
      <c r="AC41" s="142">
        <v>0.6605902777777778</v>
      </c>
      <c r="AD41" s="206"/>
      <c r="AE41" s="207" t="s">
        <v>132</v>
      </c>
      <c r="AF41" s="133" t="s">
        <v>133</v>
      </c>
      <c r="AG41" s="207">
        <v>1.68</v>
      </c>
      <c r="AH41" s="449">
        <v>10.19</v>
      </c>
      <c r="AI41" s="146"/>
      <c r="AJ41" s="207">
        <v>5.09</v>
      </c>
      <c r="AK41" s="210">
        <v>0.0</v>
      </c>
      <c r="AL41" s="114"/>
      <c r="AM41" s="211"/>
      <c r="AN41" s="132"/>
      <c r="AO41" s="132"/>
      <c r="AP41" s="149"/>
      <c r="AQ41" s="150"/>
      <c r="AR41" s="149"/>
      <c r="AS41" s="132"/>
      <c r="AT41" s="132"/>
      <c r="AU41" s="132"/>
      <c r="AV41" s="132"/>
      <c r="AW41" s="132"/>
      <c r="AX41" s="132"/>
      <c r="AY41" s="132"/>
      <c r="AZ41" s="132"/>
      <c r="BA41" s="132"/>
      <c r="BB41" s="132"/>
      <c r="BC41" s="132"/>
      <c r="BD41" s="132"/>
      <c r="BE41" s="132"/>
      <c r="BF41" s="132"/>
      <c r="BG41" s="132"/>
      <c r="BH41" s="132"/>
      <c r="BI41" s="132"/>
      <c r="BJ41" s="132"/>
      <c r="BK41" s="132"/>
      <c r="BL41" s="132"/>
      <c r="BM41" s="132"/>
      <c r="BN41" s="132"/>
      <c r="BO41" s="132"/>
      <c r="BP41" s="132"/>
    </row>
    <row r="42">
      <c r="A42" s="484" t="b">
        <v>0</v>
      </c>
      <c r="B42" s="94"/>
      <c r="C42" s="95"/>
      <c r="D42" s="96"/>
      <c r="E42" s="97"/>
      <c r="F42" s="98"/>
      <c r="G42" s="98"/>
      <c r="H42" s="98"/>
      <c r="I42" s="99">
        <v>1.1285506E7</v>
      </c>
      <c r="J42" s="99">
        <v>8326656.0</v>
      </c>
      <c r="K42" s="96"/>
      <c r="L42" s="96"/>
      <c r="M42" s="96"/>
      <c r="N42" s="518"/>
      <c r="O42" s="168">
        <v>1.0</v>
      </c>
      <c r="P42" s="169">
        <v>2.0</v>
      </c>
      <c r="Q42" s="294"/>
      <c r="R42" s="295"/>
      <c r="S42" s="198"/>
      <c r="T42" s="199"/>
      <c r="U42" s="200"/>
      <c r="V42" s="201"/>
      <c r="W42" s="202"/>
      <c r="X42" s="202"/>
      <c r="Y42" s="273">
        <v>0.0</v>
      </c>
      <c r="Z42" s="271">
        <v>0.0</v>
      </c>
      <c r="AA42" s="272" t="s">
        <v>132</v>
      </c>
      <c r="AB42" s="107">
        <v>3.0</v>
      </c>
      <c r="AC42" s="108">
        <v>0.6624189814814815</v>
      </c>
      <c r="AD42" s="273"/>
      <c r="AE42" s="274" t="s">
        <v>132</v>
      </c>
      <c r="AF42" s="99" t="s">
        <v>166</v>
      </c>
      <c r="AG42" s="274">
        <v>1.84</v>
      </c>
      <c r="AH42" s="411">
        <v>9.41</v>
      </c>
      <c r="AI42" s="112"/>
      <c r="AJ42" s="110"/>
      <c r="AK42" s="113"/>
      <c r="AL42" s="114"/>
      <c r="AM42" s="278"/>
      <c r="AN42" s="98"/>
      <c r="AO42" s="98"/>
      <c r="AP42" s="116"/>
      <c r="AQ42" s="117"/>
      <c r="AR42" s="116"/>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row>
    <row r="43">
      <c r="A43" s="485" t="b">
        <v>0</v>
      </c>
      <c r="B43" s="128"/>
      <c r="C43" s="129"/>
      <c r="D43" s="130"/>
      <c r="E43" s="131"/>
      <c r="F43" s="132"/>
      <c r="G43" s="132"/>
      <c r="H43" s="132"/>
      <c r="I43" s="132"/>
      <c r="J43" s="132"/>
      <c r="K43" s="130"/>
      <c r="L43" s="130"/>
      <c r="M43" s="130"/>
      <c r="N43" s="519"/>
      <c r="O43" s="168">
        <v>2.0</v>
      </c>
      <c r="P43" s="169">
        <v>2.0</v>
      </c>
      <c r="Q43" s="294"/>
      <c r="R43" s="295"/>
      <c r="S43" s="198"/>
      <c r="T43" s="199"/>
      <c r="U43" s="200"/>
      <c r="V43" s="201"/>
      <c r="W43" s="202"/>
      <c r="X43" s="202"/>
      <c r="Y43" s="206">
        <v>0.0</v>
      </c>
      <c r="Z43" s="204">
        <v>0.0</v>
      </c>
      <c r="AA43" s="205" t="s">
        <v>133</v>
      </c>
      <c r="AB43" s="141">
        <v>4.0</v>
      </c>
      <c r="AC43" s="142">
        <v>0.6653703703703704</v>
      </c>
      <c r="AD43" s="206"/>
      <c r="AE43" s="207" t="s">
        <v>132</v>
      </c>
      <c r="AF43" s="133" t="s">
        <v>133</v>
      </c>
      <c r="AG43" s="207">
        <v>1.68</v>
      </c>
      <c r="AH43" s="449">
        <v>10.3</v>
      </c>
      <c r="AI43" s="146"/>
      <c r="AJ43" s="144"/>
      <c r="AK43" s="147"/>
      <c r="AL43" s="114"/>
      <c r="AM43" s="211"/>
      <c r="AN43" s="132"/>
      <c r="AO43" s="132"/>
      <c r="AP43" s="149"/>
      <c r="AQ43" s="150"/>
      <c r="AR43" s="149"/>
      <c r="AS43" s="132"/>
      <c r="AT43" s="132"/>
      <c r="AU43" s="132"/>
      <c r="AV43" s="132"/>
      <c r="AW43" s="132"/>
      <c r="AX43" s="132"/>
      <c r="AY43" s="132"/>
      <c r="AZ43" s="132"/>
      <c r="BA43" s="132"/>
      <c r="BB43" s="132"/>
      <c r="BC43" s="132"/>
      <c r="BD43" s="132"/>
      <c r="BE43" s="132"/>
      <c r="BF43" s="132"/>
      <c r="BG43" s="132"/>
      <c r="BH43" s="132"/>
      <c r="BI43" s="132"/>
      <c r="BJ43" s="132"/>
      <c r="BK43" s="132"/>
      <c r="BL43" s="132"/>
      <c r="BM43" s="132"/>
      <c r="BN43" s="132"/>
      <c r="BO43" s="132"/>
      <c r="BP43" s="132"/>
    </row>
    <row r="44">
      <c r="A44" s="484" t="b">
        <v>0</v>
      </c>
      <c r="B44" s="94"/>
      <c r="C44" s="95"/>
      <c r="D44" s="96"/>
      <c r="E44" s="97"/>
      <c r="F44" s="98"/>
      <c r="G44" s="98"/>
      <c r="H44" s="98"/>
      <c r="I44" s="98"/>
      <c r="J44" s="98"/>
      <c r="K44" s="96"/>
      <c r="L44" s="96"/>
      <c r="M44" s="96"/>
      <c r="N44" s="518"/>
      <c r="O44" s="168">
        <v>2.0</v>
      </c>
      <c r="P44" s="169">
        <v>3.0</v>
      </c>
      <c r="Q44" s="294"/>
      <c r="R44" s="295"/>
      <c r="S44" s="198"/>
      <c r="T44" s="199"/>
      <c r="U44" s="200"/>
      <c r="V44" s="201"/>
      <c r="W44" s="202"/>
      <c r="X44" s="202"/>
      <c r="Y44" s="273">
        <v>0.0</v>
      </c>
      <c r="Z44" s="271">
        <v>0.0</v>
      </c>
      <c r="AA44" s="272" t="s">
        <v>132</v>
      </c>
      <c r="AB44" s="107">
        <v>5.0</v>
      </c>
      <c r="AC44" s="108">
        <v>0.6686458333333334</v>
      </c>
      <c r="AD44" s="273"/>
      <c r="AE44" s="274" t="s">
        <v>132</v>
      </c>
      <c r="AF44" s="99" t="s">
        <v>166</v>
      </c>
      <c r="AG44" s="274">
        <v>1.81</v>
      </c>
      <c r="AH44" s="411">
        <v>9.76</v>
      </c>
      <c r="AI44" s="112"/>
      <c r="AJ44" s="110"/>
      <c r="AK44" s="113"/>
      <c r="AL44" s="114"/>
      <c r="AM44" s="278"/>
      <c r="AN44" s="98"/>
      <c r="AO44" s="98"/>
      <c r="AP44" s="116"/>
      <c r="AQ44" s="117"/>
      <c r="AR44" s="116"/>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row>
    <row r="45">
      <c r="A45" s="485" t="b">
        <v>0</v>
      </c>
      <c r="B45" s="128"/>
      <c r="C45" s="129"/>
      <c r="D45" s="130"/>
      <c r="E45" s="131"/>
      <c r="F45" s="132"/>
      <c r="G45" s="132"/>
      <c r="H45" s="132"/>
      <c r="I45" s="132"/>
      <c r="J45" s="132"/>
      <c r="K45" s="130"/>
      <c r="L45" s="130"/>
      <c r="M45" s="130"/>
      <c r="N45" s="519"/>
      <c r="O45" s="168">
        <v>3.0</v>
      </c>
      <c r="P45" s="169">
        <v>3.0</v>
      </c>
      <c r="Q45" s="294"/>
      <c r="R45" s="295"/>
      <c r="S45" s="198"/>
      <c r="T45" s="199"/>
      <c r="U45" s="200"/>
      <c r="V45" s="201"/>
      <c r="W45" s="202"/>
      <c r="X45" s="202"/>
      <c r="Y45" s="206">
        <v>0.0</v>
      </c>
      <c r="Z45" s="204">
        <v>0.0</v>
      </c>
      <c r="AA45" s="205" t="s">
        <v>133</v>
      </c>
      <c r="AB45" s="141">
        <v>6.0</v>
      </c>
      <c r="AC45" s="142">
        <v>0.6740625</v>
      </c>
      <c r="AD45" s="206"/>
      <c r="AE45" s="207" t="s">
        <v>132</v>
      </c>
      <c r="AF45" s="133" t="s">
        <v>133</v>
      </c>
      <c r="AG45" s="207">
        <v>1.7</v>
      </c>
      <c r="AH45" s="449">
        <v>10.39</v>
      </c>
      <c r="AI45" s="146"/>
      <c r="AJ45" s="144"/>
      <c r="AK45" s="147"/>
      <c r="AL45" s="114"/>
      <c r="AM45" s="211"/>
      <c r="AN45" s="132"/>
      <c r="AO45" s="132"/>
      <c r="AP45" s="149"/>
      <c r="AQ45" s="150"/>
      <c r="AR45" s="149"/>
      <c r="AS45" s="132"/>
      <c r="AT45" s="132"/>
      <c r="AU45" s="132"/>
      <c r="AV45" s="132"/>
      <c r="AW45" s="132"/>
      <c r="AX45" s="132"/>
      <c r="AY45" s="132"/>
      <c r="AZ45" s="132"/>
      <c r="BA45" s="132"/>
      <c r="BB45" s="132"/>
      <c r="BC45" s="132"/>
      <c r="BD45" s="132"/>
      <c r="BE45" s="132"/>
      <c r="BF45" s="132"/>
      <c r="BG45" s="132"/>
      <c r="BH45" s="132"/>
      <c r="BI45" s="132"/>
      <c r="BJ45" s="132"/>
      <c r="BK45" s="132"/>
      <c r="BL45" s="132"/>
      <c r="BM45" s="132"/>
      <c r="BN45" s="132"/>
      <c r="BO45" s="132"/>
      <c r="BP45" s="132"/>
    </row>
    <row r="46">
      <c r="A46" s="484" t="b">
        <v>0</v>
      </c>
      <c r="B46" s="94"/>
      <c r="C46" s="95"/>
      <c r="D46" s="96"/>
      <c r="E46" s="97"/>
      <c r="F46" s="98"/>
      <c r="G46" s="98"/>
      <c r="H46" s="98"/>
      <c r="I46" s="98"/>
      <c r="J46" s="98"/>
      <c r="K46" s="96"/>
      <c r="L46" s="96"/>
      <c r="M46" s="96"/>
      <c r="N46" s="518"/>
      <c r="O46" s="168">
        <v>3.0</v>
      </c>
      <c r="P46" s="169">
        <v>4.0</v>
      </c>
      <c r="Q46" s="294"/>
      <c r="R46" s="295"/>
      <c r="S46" s="198"/>
      <c r="T46" s="199"/>
      <c r="U46" s="200"/>
      <c r="V46" s="201"/>
      <c r="W46" s="202"/>
      <c r="X46" s="202"/>
      <c r="Y46" s="273">
        <v>0.0</v>
      </c>
      <c r="Z46" s="271">
        <v>0.0</v>
      </c>
      <c r="AA46" s="272" t="s">
        <v>132</v>
      </c>
      <c r="AB46" s="107">
        <v>7.0</v>
      </c>
      <c r="AC46" s="108">
        <v>0.6771412037037037</v>
      </c>
      <c r="AD46" s="273"/>
      <c r="AE46" s="274" t="s">
        <v>132</v>
      </c>
      <c r="AF46" s="99" t="s">
        <v>166</v>
      </c>
      <c r="AG46" s="274">
        <v>1.9</v>
      </c>
      <c r="AH46" s="411">
        <v>8.79</v>
      </c>
      <c r="AI46" s="112"/>
      <c r="AJ46" s="110"/>
      <c r="AK46" s="113"/>
      <c r="AL46" s="114"/>
      <c r="AM46" s="278"/>
      <c r="AN46" s="98"/>
      <c r="AO46" s="98"/>
      <c r="AP46" s="116"/>
      <c r="AQ46" s="117"/>
      <c r="AR46" s="116"/>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row>
    <row r="47">
      <c r="A47" s="485" t="b">
        <v>0</v>
      </c>
      <c r="B47" s="128"/>
      <c r="C47" s="129"/>
      <c r="D47" s="130"/>
      <c r="E47" s="131"/>
      <c r="F47" s="132"/>
      <c r="G47" s="132"/>
      <c r="H47" s="132"/>
      <c r="I47" s="132"/>
      <c r="J47" s="132"/>
      <c r="K47" s="130"/>
      <c r="L47" s="130"/>
      <c r="M47" s="130"/>
      <c r="N47" s="519"/>
      <c r="O47" s="168">
        <v>4.0</v>
      </c>
      <c r="P47" s="169">
        <v>4.0</v>
      </c>
      <c r="Q47" s="294"/>
      <c r="R47" s="295"/>
      <c r="S47" s="198"/>
      <c r="T47" s="199"/>
      <c r="U47" s="200"/>
      <c r="V47" s="201"/>
      <c r="W47" s="202"/>
      <c r="X47" s="202"/>
      <c r="Y47" s="206">
        <v>0.0</v>
      </c>
      <c r="Z47" s="204">
        <v>0.0</v>
      </c>
      <c r="AA47" s="205" t="s">
        <v>133</v>
      </c>
      <c r="AB47" s="141">
        <v>8.0</v>
      </c>
      <c r="AC47" s="142">
        <v>0.6842361111111112</v>
      </c>
      <c r="AD47" s="206"/>
      <c r="AE47" s="207" t="s">
        <v>132</v>
      </c>
      <c r="AF47" s="133" t="s">
        <v>133</v>
      </c>
      <c r="AG47" s="207">
        <v>1.8</v>
      </c>
      <c r="AH47" s="449">
        <v>9.28</v>
      </c>
      <c r="AI47" s="146"/>
      <c r="AJ47" s="144"/>
      <c r="AK47" s="147"/>
      <c r="AL47" s="114"/>
      <c r="AM47" s="211"/>
      <c r="AN47" s="132"/>
      <c r="AO47" s="132"/>
      <c r="AP47" s="149"/>
      <c r="AQ47" s="150"/>
      <c r="AR47" s="149"/>
      <c r="AS47" s="132"/>
      <c r="AT47" s="132"/>
      <c r="AU47" s="132"/>
      <c r="AV47" s="132"/>
      <c r="AW47" s="132"/>
      <c r="AX47" s="132"/>
      <c r="AY47" s="132"/>
      <c r="AZ47" s="132"/>
      <c r="BA47" s="132"/>
      <c r="BB47" s="132"/>
      <c r="BC47" s="132"/>
      <c r="BD47" s="132"/>
      <c r="BE47" s="132"/>
      <c r="BF47" s="132"/>
      <c r="BG47" s="132"/>
      <c r="BH47" s="132"/>
      <c r="BI47" s="132"/>
      <c r="BJ47" s="132"/>
      <c r="BK47" s="132"/>
      <c r="BL47" s="132"/>
      <c r="BM47" s="132"/>
      <c r="BN47" s="132"/>
      <c r="BO47" s="132"/>
      <c r="BP47" s="132"/>
    </row>
    <row r="48">
      <c r="A48" s="484" t="b">
        <v>0</v>
      </c>
      <c r="B48" s="94"/>
      <c r="C48" s="95"/>
      <c r="D48" s="96"/>
      <c r="E48" s="97"/>
      <c r="F48" s="98"/>
      <c r="G48" s="98"/>
      <c r="H48" s="98"/>
      <c r="I48" s="98"/>
      <c r="J48" s="98"/>
      <c r="K48" s="96"/>
      <c r="L48" s="96"/>
      <c r="M48" s="96"/>
      <c r="N48" s="518"/>
      <c r="O48" s="168">
        <v>5.0</v>
      </c>
      <c r="P48" s="169">
        <v>4.0</v>
      </c>
      <c r="Q48" s="294"/>
      <c r="R48" s="295"/>
      <c r="S48" s="198"/>
      <c r="T48" s="199"/>
      <c r="U48" s="200"/>
      <c r="V48" s="201"/>
      <c r="W48" s="202"/>
      <c r="X48" s="202"/>
      <c r="Y48" s="273">
        <v>0.0</v>
      </c>
      <c r="Z48" s="271">
        <v>0.0</v>
      </c>
      <c r="AA48" s="272" t="s">
        <v>132</v>
      </c>
      <c r="AB48" s="107">
        <v>9.0</v>
      </c>
      <c r="AC48" s="108">
        <v>0.6871296296296296</v>
      </c>
      <c r="AD48" s="273"/>
      <c r="AE48" s="274" t="s">
        <v>132</v>
      </c>
      <c r="AF48" s="99" t="s">
        <v>166</v>
      </c>
      <c r="AG48" s="274">
        <v>1.35</v>
      </c>
      <c r="AH48" s="411">
        <v>22.86</v>
      </c>
      <c r="AI48" s="112"/>
      <c r="AJ48" s="110"/>
      <c r="AK48" s="113"/>
      <c r="AL48" s="114"/>
      <c r="AM48" s="278"/>
      <c r="AN48" s="98"/>
      <c r="AO48" s="98"/>
      <c r="AP48" s="116"/>
      <c r="AQ48" s="117"/>
      <c r="AR48" s="116"/>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row>
    <row r="49">
      <c r="A49" s="485" t="b">
        <v>0</v>
      </c>
      <c r="B49" s="128"/>
      <c r="C49" s="129"/>
      <c r="D49" s="130"/>
      <c r="E49" s="131"/>
      <c r="F49" s="132"/>
      <c r="G49" s="132"/>
      <c r="H49" s="132"/>
      <c r="I49" s="132"/>
      <c r="J49" s="132"/>
      <c r="K49" s="130"/>
      <c r="L49" s="130"/>
      <c r="M49" s="130"/>
      <c r="N49" s="519"/>
      <c r="O49" s="168">
        <v>5.0</v>
      </c>
      <c r="P49" s="169">
        <v>5.0</v>
      </c>
      <c r="Q49" s="294"/>
      <c r="R49" s="295"/>
      <c r="S49" s="198"/>
      <c r="T49" s="199"/>
      <c r="U49" s="200"/>
      <c r="V49" s="201"/>
      <c r="W49" s="202"/>
      <c r="X49" s="202"/>
      <c r="Y49" s="206">
        <v>0.0</v>
      </c>
      <c r="Z49" s="204">
        <v>0.0</v>
      </c>
      <c r="AA49" s="205" t="s">
        <v>133</v>
      </c>
      <c r="AB49" s="141">
        <v>10.0</v>
      </c>
      <c r="AC49" s="142">
        <v>0.6901041666666666</v>
      </c>
      <c r="AD49" s="206"/>
      <c r="AE49" s="207" t="s">
        <v>132</v>
      </c>
      <c r="AF49" s="133" t="s">
        <v>133</v>
      </c>
      <c r="AG49" s="207">
        <v>1.87</v>
      </c>
      <c r="AH49" s="449">
        <v>16.5</v>
      </c>
      <c r="AI49" s="146"/>
      <c r="AJ49" s="144"/>
      <c r="AK49" s="147"/>
      <c r="AL49" s="114"/>
      <c r="AM49" s="211"/>
      <c r="AN49" s="132"/>
      <c r="AO49" s="132"/>
      <c r="AP49" s="149"/>
      <c r="AQ49" s="150"/>
      <c r="AR49" s="149"/>
      <c r="AS49" s="132"/>
      <c r="AT49" s="132"/>
      <c r="AU49" s="132"/>
      <c r="AV49" s="132"/>
      <c r="AW49" s="132"/>
      <c r="AX49" s="132"/>
      <c r="AY49" s="132"/>
      <c r="AZ49" s="132"/>
      <c r="BA49" s="132"/>
      <c r="BB49" s="132"/>
      <c r="BC49" s="132"/>
      <c r="BD49" s="132"/>
      <c r="BE49" s="132"/>
      <c r="BF49" s="132"/>
      <c r="BG49" s="132"/>
      <c r="BH49" s="132"/>
      <c r="BI49" s="132"/>
      <c r="BJ49" s="132"/>
      <c r="BK49" s="132"/>
      <c r="BL49" s="132"/>
      <c r="BM49" s="132"/>
      <c r="BN49" s="132"/>
      <c r="BO49" s="132"/>
      <c r="BP49" s="132"/>
    </row>
    <row r="50">
      <c r="A50" s="484" t="b">
        <v>0</v>
      </c>
      <c r="B50" s="94"/>
      <c r="C50" s="95"/>
      <c r="D50" s="96"/>
      <c r="E50" s="97"/>
      <c r="F50" s="98"/>
      <c r="G50" s="98"/>
      <c r="H50" s="98"/>
      <c r="I50" s="98"/>
      <c r="J50" s="98"/>
      <c r="K50" s="96"/>
      <c r="L50" s="96"/>
      <c r="M50" s="96"/>
      <c r="N50" s="518"/>
      <c r="O50" s="168">
        <v>6.0</v>
      </c>
      <c r="P50" s="169">
        <v>5.0</v>
      </c>
      <c r="Q50" s="294"/>
      <c r="R50" s="295"/>
      <c r="S50" s="198"/>
      <c r="T50" s="199"/>
      <c r="U50" s="200"/>
      <c r="V50" s="201"/>
      <c r="W50" s="202"/>
      <c r="X50" s="202"/>
      <c r="Y50" s="273">
        <v>0.0</v>
      </c>
      <c r="Z50" s="271">
        <v>0.0</v>
      </c>
      <c r="AA50" s="272" t="s">
        <v>132</v>
      </c>
      <c r="AB50" s="107">
        <v>11.0</v>
      </c>
      <c r="AC50" s="108">
        <v>0.6947569444444445</v>
      </c>
      <c r="AD50" s="273"/>
      <c r="AE50" s="274" t="s">
        <v>132</v>
      </c>
      <c r="AF50" s="99" t="s">
        <v>166</v>
      </c>
      <c r="AG50" s="274">
        <v>1.35</v>
      </c>
      <c r="AH50" s="411">
        <v>22.22</v>
      </c>
      <c r="AI50" s="112"/>
      <c r="AJ50" s="110"/>
      <c r="AK50" s="113"/>
      <c r="AL50" s="114"/>
      <c r="AM50" s="278"/>
      <c r="AN50" s="98"/>
      <c r="AO50" s="98"/>
      <c r="AP50" s="116"/>
      <c r="AQ50" s="117"/>
      <c r="AR50" s="116"/>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row>
    <row r="51">
      <c r="A51" s="485" t="b">
        <v>0</v>
      </c>
      <c r="B51" s="128"/>
      <c r="C51" s="129"/>
      <c r="D51" s="130"/>
      <c r="E51" s="131"/>
      <c r="F51" s="132"/>
      <c r="G51" s="132"/>
      <c r="H51" s="132"/>
      <c r="I51" s="132"/>
      <c r="J51" s="132"/>
      <c r="K51" s="130"/>
      <c r="L51" s="130"/>
      <c r="M51" s="130"/>
      <c r="N51" s="519"/>
      <c r="O51" s="168">
        <v>1.0</v>
      </c>
      <c r="P51" s="169">
        <v>0.0</v>
      </c>
      <c r="Q51" s="294">
        <v>0.0</v>
      </c>
      <c r="R51" s="295">
        <v>0.0</v>
      </c>
      <c r="S51" s="198"/>
      <c r="T51" s="199"/>
      <c r="U51" s="200"/>
      <c r="V51" s="201"/>
      <c r="W51" s="202"/>
      <c r="X51" s="202"/>
      <c r="Y51" s="206">
        <v>0.0</v>
      </c>
      <c r="Z51" s="204">
        <v>0.0</v>
      </c>
      <c r="AA51" s="205" t="s">
        <v>133</v>
      </c>
      <c r="AB51" s="141">
        <v>12.0</v>
      </c>
      <c r="AC51" s="142">
        <v>0.6977662037037037</v>
      </c>
      <c r="AD51" s="206"/>
      <c r="AE51" s="207" t="s">
        <v>132</v>
      </c>
      <c r="AF51" s="133" t="s">
        <v>133</v>
      </c>
      <c r="AG51" s="207">
        <v>1.25</v>
      </c>
      <c r="AH51" s="449">
        <v>24.0</v>
      </c>
      <c r="AI51" s="146"/>
      <c r="AJ51" s="144"/>
      <c r="AK51" s="147"/>
      <c r="AL51" s="114"/>
      <c r="AM51" s="211"/>
      <c r="AN51" s="132"/>
      <c r="AO51" s="132"/>
      <c r="AP51" s="149"/>
      <c r="AQ51" s="150"/>
      <c r="AR51" s="149"/>
      <c r="AS51" s="132"/>
      <c r="AT51" s="132"/>
      <c r="AU51" s="132"/>
      <c r="AV51" s="132"/>
      <c r="AW51" s="132"/>
      <c r="AX51" s="132"/>
      <c r="AY51" s="132"/>
      <c r="AZ51" s="132"/>
      <c r="BA51" s="132"/>
      <c r="BB51" s="132"/>
      <c r="BC51" s="132"/>
      <c r="BD51" s="132"/>
      <c r="BE51" s="132"/>
      <c r="BF51" s="132"/>
      <c r="BG51" s="132"/>
      <c r="BH51" s="132"/>
      <c r="BI51" s="132"/>
      <c r="BJ51" s="132"/>
      <c r="BK51" s="132"/>
      <c r="BL51" s="132"/>
      <c r="BM51" s="132"/>
      <c r="BN51" s="132"/>
      <c r="BO51" s="132"/>
      <c r="BP51" s="132"/>
    </row>
    <row r="52">
      <c r="A52" s="484" t="b">
        <v>0</v>
      </c>
      <c r="B52" s="94"/>
      <c r="C52" s="95"/>
      <c r="D52" s="96"/>
      <c r="E52" s="97"/>
      <c r="F52" s="98"/>
      <c r="G52" s="98"/>
      <c r="H52" s="98"/>
      <c r="I52" s="98"/>
      <c r="J52" s="98"/>
      <c r="K52" s="96"/>
      <c r="L52" s="96"/>
      <c r="M52" s="96"/>
      <c r="N52" s="518"/>
      <c r="O52" s="168">
        <v>1.0</v>
      </c>
      <c r="P52" s="169">
        <v>0.0</v>
      </c>
      <c r="Q52" s="294">
        <v>0.0</v>
      </c>
      <c r="R52" s="295">
        <v>1.0</v>
      </c>
      <c r="S52" s="296"/>
      <c r="T52" s="297"/>
      <c r="U52" s="200"/>
      <c r="V52" s="201"/>
      <c r="W52" s="202"/>
      <c r="X52" s="202"/>
      <c r="Y52" s="273">
        <v>0.0</v>
      </c>
      <c r="Z52" s="271">
        <v>0.0</v>
      </c>
      <c r="AA52" s="272" t="s">
        <v>132</v>
      </c>
      <c r="AB52" s="107">
        <v>13.0</v>
      </c>
      <c r="AC52" s="108">
        <v>0.703599537037037</v>
      </c>
      <c r="AD52" s="273"/>
      <c r="AE52" s="274" t="s">
        <v>132</v>
      </c>
      <c r="AF52" s="99" t="s">
        <v>166</v>
      </c>
      <c r="AG52" s="274">
        <v>1.34</v>
      </c>
      <c r="AH52" s="411">
        <v>22.86</v>
      </c>
      <c r="AI52" s="112"/>
      <c r="AJ52" s="110"/>
      <c r="AK52" s="113"/>
      <c r="AL52" s="114"/>
      <c r="AM52" s="278"/>
      <c r="AN52" s="98"/>
      <c r="AO52" s="98"/>
      <c r="AP52" s="116"/>
      <c r="AQ52" s="117"/>
      <c r="AR52" s="116"/>
      <c r="AS52" s="98"/>
      <c r="AT52" s="98"/>
      <c r="AU52" s="98"/>
      <c r="AV52" s="98"/>
      <c r="AW52" s="98"/>
      <c r="AX52" s="98"/>
      <c r="AY52" s="98"/>
      <c r="AZ52" s="98"/>
      <c r="BA52" s="98"/>
      <c r="BB52" s="98"/>
      <c r="BC52" s="98"/>
      <c r="BD52" s="98"/>
      <c r="BE52" s="98"/>
      <c r="BF52" s="98"/>
      <c r="BG52" s="98"/>
      <c r="BH52" s="98"/>
      <c r="BI52" s="98"/>
      <c r="BJ52" s="98"/>
      <c r="BK52" s="98"/>
      <c r="BL52" s="98"/>
      <c r="BM52" s="98"/>
      <c r="BN52" s="98"/>
      <c r="BO52" s="98"/>
      <c r="BP52" s="98"/>
    </row>
    <row r="53">
      <c r="A53" s="485" t="b">
        <v>0</v>
      </c>
      <c r="B53" s="128"/>
      <c r="C53" s="129"/>
      <c r="D53" s="130"/>
      <c r="E53" s="131"/>
      <c r="F53" s="132"/>
      <c r="G53" s="132"/>
      <c r="H53" s="132"/>
      <c r="I53" s="132"/>
      <c r="J53" s="132"/>
      <c r="K53" s="130"/>
      <c r="L53" s="130"/>
      <c r="M53" s="130"/>
      <c r="N53" s="519"/>
      <c r="O53" s="168">
        <v>1.0</v>
      </c>
      <c r="P53" s="169">
        <v>0.0</v>
      </c>
      <c r="Q53" s="294">
        <v>1.0</v>
      </c>
      <c r="R53" s="295">
        <v>1.0</v>
      </c>
      <c r="S53" s="296"/>
      <c r="T53" s="297"/>
      <c r="U53" s="200"/>
      <c r="V53" s="201"/>
      <c r="W53" s="202"/>
      <c r="X53" s="202"/>
      <c r="Y53" s="206">
        <v>0.0</v>
      </c>
      <c r="Z53" s="204">
        <v>0.0</v>
      </c>
      <c r="AA53" s="205" t="s">
        <v>133</v>
      </c>
      <c r="AB53" s="141">
        <v>14.0</v>
      </c>
      <c r="AC53" s="142">
        <v>0.706087962962963</v>
      </c>
      <c r="AD53" s="206"/>
      <c r="AE53" s="207" t="s">
        <v>132</v>
      </c>
      <c r="AF53" s="133" t="s">
        <v>133</v>
      </c>
      <c r="AG53" s="207">
        <v>1.29</v>
      </c>
      <c r="AH53" s="449">
        <v>23.75</v>
      </c>
      <c r="AI53" s="146"/>
      <c r="AJ53" s="144"/>
      <c r="AK53" s="147"/>
      <c r="AL53" s="114"/>
      <c r="AM53" s="211"/>
      <c r="AN53" s="132"/>
      <c r="AO53" s="132"/>
      <c r="AP53" s="149"/>
      <c r="AQ53" s="150"/>
      <c r="AR53" s="149"/>
      <c r="AS53" s="132"/>
      <c r="AT53" s="132"/>
      <c r="AU53" s="132"/>
      <c r="AV53" s="132"/>
      <c r="AW53" s="132"/>
      <c r="AX53" s="132"/>
      <c r="AY53" s="132"/>
      <c r="AZ53" s="132"/>
      <c r="BA53" s="132"/>
      <c r="BB53" s="132"/>
      <c r="BC53" s="132"/>
      <c r="BD53" s="132"/>
      <c r="BE53" s="132"/>
      <c r="BF53" s="132"/>
      <c r="BG53" s="132"/>
      <c r="BH53" s="132"/>
      <c r="BI53" s="132"/>
      <c r="BJ53" s="132"/>
      <c r="BK53" s="132"/>
      <c r="BL53" s="132"/>
      <c r="BM53" s="132"/>
      <c r="BN53" s="132"/>
      <c r="BO53" s="132"/>
      <c r="BP53" s="132"/>
    </row>
    <row r="54">
      <c r="A54" s="484" t="b">
        <v>0</v>
      </c>
      <c r="B54" s="94"/>
      <c r="C54" s="95"/>
      <c r="D54" s="96"/>
      <c r="E54" s="97"/>
      <c r="F54" s="98"/>
      <c r="G54" s="98"/>
      <c r="H54" s="98"/>
      <c r="I54" s="98"/>
      <c r="J54" s="98"/>
      <c r="K54" s="96"/>
      <c r="L54" s="96"/>
      <c r="M54" s="96"/>
      <c r="N54" s="518"/>
      <c r="O54" s="168">
        <v>1.0</v>
      </c>
      <c r="P54" s="169">
        <v>0.0</v>
      </c>
      <c r="Q54" s="294">
        <v>1.0</v>
      </c>
      <c r="R54" s="295">
        <v>2.0</v>
      </c>
      <c r="S54" s="296"/>
      <c r="T54" s="297"/>
      <c r="U54" s="200"/>
      <c r="V54" s="201"/>
      <c r="W54" s="202"/>
      <c r="X54" s="202"/>
      <c r="Y54" s="273">
        <v>0.0</v>
      </c>
      <c r="Z54" s="271">
        <v>0.0</v>
      </c>
      <c r="AA54" s="272" t="s">
        <v>132</v>
      </c>
      <c r="AB54" s="107">
        <v>15.0</v>
      </c>
      <c r="AC54" s="108">
        <v>0.7089930555555556</v>
      </c>
      <c r="AD54" s="273"/>
      <c r="AE54" s="274" t="s">
        <v>132</v>
      </c>
      <c r="AF54" s="99" t="s">
        <v>166</v>
      </c>
      <c r="AG54" s="274">
        <v>1.37</v>
      </c>
      <c r="AH54" s="411">
        <v>21.05</v>
      </c>
      <c r="AI54" s="112"/>
      <c r="AJ54" s="110"/>
      <c r="AK54" s="113"/>
      <c r="AL54" s="114"/>
      <c r="AM54" s="278"/>
      <c r="AN54" s="98"/>
      <c r="AO54" s="98"/>
      <c r="AP54" s="116"/>
      <c r="AQ54" s="117"/>
      <c r="AR54" s="116"/>
      <c r="AS54" s="98"/>
      <c r="AT54" s="98"/>
      <c r="AU54" s="98"/>
      <c r="AV54" s="98"/>
      <c r="AW54" s="98"/>
      <c r="AX54" s="98"/>
      <c r="AY54" s="98"/>
      <c r="AZ54" s="98"/>
      <c r="BA54" s="98"/>
      <c r="BB54" s="98"/>
      <c r="BC54" s="98"/>
      <c r="BD54" s="98"/>
      <c r="BE54" s="98"/>
      <c r="BF54" s="98"/>
      <c r="BG54" s="98"/>
      <c r="BH54" s="98"/>
      <c r="BI54" s="98"/>
      <c r="BJ54" s="98"/>
      <c r="BK54" s="98"/>
      <c r="BL54" s="98"/>
      <c r="BM54" s="98"/>
      <c r="BN54" s="98"/>
      <c r="BO54" s="98"/>
      <c r="BP54" s="98"/>
    </row>
    <row r="55">
      <c r="A55" s="485" t="b">
        <v>0</v>
      </c>
      <c r="B55" s="128"/>
      <c r="C55" s="129"/>
      <c r="D55" s="130"/>
      <c r="E55" s="131"/>
      <c r="F55" s="132"/>
      <c r="G55" s="132"/>
      <c r="H55" s="132"/>
      <c r="I55" s="132"/>
      <c r="J55" s="132"/>
      <c r="K55" s="130"/>
      <c r="L55" s="130"/>
      <c r="M55" s="130"/>
      <c r="N55" s="519"/>
      <c r="O55" s="168">
        <v>1.0</v>
      </c>
      <c r="P55" s="169">
        <v>0.0</v>
      </c>
      <c r="Q55" s="294">
        <v>1.0</v>
      </c>
      <c r="R55" s="295">
        <v>3.0</v>
      </c>
      <c r="S55" s="296"/>
      <c r="T55" s="297"/>
      <c r="U55" s="200"/>
      <c r="V55" s="201"/>
      <c r="W55" s="202"/>
      <c r="X55" s="202"/>
      <c r="Y55" s="206">
        <v>0.0</v>
      </c>
      <c r="Z55" s="204">
        <v>0.0</v>
      </c>
      <c r="AA55" s="205" t="s">
        <v>133</v>
      </c>
      <c r="AB55" s="141">
        <v>16.0</v>
      </c>
      <c r="AC55" s="142">
        <v>0.7118055555555556</v>
      </c>
      <c r="AD55" s="206"/>
      <c r="AE55" s="207" t="s">
        <v>132</v>
      </c>
      <c r="AF55" s="133" t="s">
        <v>133</v>
      </c>
      <c r="AG55" s="207">
        <v>1.75</v>
      </c>
      <c r="AH55" s="449">
        <v>16.48</v>
      </c>
      <c r="AI55" s="146"/>
      <c r="AJ55" s="144"/>
      <c r="AK55" s="147"/>
      <c r="AL55" s="114"/>
      <c r="AM55" s="211"/>
      <c r="AN55" s="132"/>
      <c r="AO55" s="132"/>
      <c r="AP55" s="149"/>
      <c r="AQ55" s="150"/>
      <c r="AR55" s="149"/>
      <c r="AS55" s="132"/>
      <c r="AT55" s="132"/>
      <c r="AU55" s="132"/>
      <c r="AV55" s="132"/>
      <c r="AW55" s="132"/>
      <c r="AX55" s="132"/>
      <c r="AY55" s="132"/>
      <c r="AZ55" s="132"/>
      <c r="BA55" s="132"/>
      <c r="BB55" s="132"/>
      <c r="BC55" s="132"/>
      <c r="BD55" s="132"/>
      <c r="BE55" s="132"/>
      <c r="BF55" s="132"/>
      <c r="BG55" s="132"/>
      <c r="BH55" s="132"/>
      <c r="BI55" s="132"/>
      <c r="BJ55" s="132"/>
      <c r="BK55" s="132"/>
      <c r="BL55" s="132"/>
      <c r="BM55" s="132"/>
      <c r="BN55" s="132"/>
      <c r="BO55" s="132"/>
      <c r="BP55" s="132"/>
    </row>
    <row r="56">
      <c r="A56" s="484" t="b">
        <v>0</v>
      </c>
      <c r="B56" s="94"/>
      <c r="C56" s="95"/>
      <c r="D56" s="96"/>
      <c r="E56" s="97"/>
      <c r="F56" s="98"/>
      <c r="G56" s="98"/>
      <c r="H56" s="98"/>
      <c r="I56" s="98"/>
      <c r="J56" s="98"/>
      <c r="K56" s="96"/>
      <c r="L56" s="96"/>
      <c r="M56" s="96"/>
      <c r="N56" s="518"/>
      <c r="O56" s="168">
        <v>1.0</v>
      </c>
      <c r="P56" s="169">
        <v>0.0</v>
      </c>
      <c r="Q56" s="294">
        <v>1.0</v>
      </c>
      <c r="R56" s="295">
        <v>4.0</v>
      </c>
      <c r="S56" s="296"/>
      <c r="T56" s="297"/>
      <c r="U56" s="200"/>
      <c r="V56" s="201"/>
      <c r="W56" s="202"/>
      <c r="X56" s="202"/>
      <c r="Y56" s="273">
        <v>0.0</v>
      </c>
      <c r="Z56" s="271">
        <v>0.0</v>
      </c>
      <c r="AA56" s="272" t="s">
        <v>132</v>
      </c>
      <c r="AB56" s="107">
        <v>17.0</v>
      </c>
      <c r="AC56" s="108">
        <v>0.7150578703703704</v>
      </c>
      <c r="AD56" s="273"/>
      <c r="AE56" s="274" t="s">
        <v>132</v>
      </c>
      <c r="AF56" s="99" t="s">
        <v>166</v>
      </c>
      <c r="AG56" s="274">
        <v>1.85</v>
      </c>
      <c r="AH56" s="411">
        <v>9.3</v>
      </c>
      <c r="AI56" s="112"/>
      <c r="AJ56" s="110"/>
      <c r="AK56" s="113"/>
      <c r="AL56" s="114"/>
      <c r="AM56" s="278"/>
      <c r="AN56" s="98"/>
      <c r="AO56" s="98"/>
      <c r="AP56" s="116"/>
      <c r="AQ56" s="117"/>
      <c r="AR56" s="116"/>
      <c r="AS56" s="98"/>
      <c r="AT56" s="98"/>
      <c r="AU56" s="98"/>
      <c r="AV56" s="98"/>
      <c r="AW56" s="98"/>
      <c r="AX56" s="98"/>
      <c r="AY56" s="98"/>
      <c r="AZ56" s="98"/>
      <c r="BA56" s="98"/>
      <c r="BB56" s="98"/>
      <c r="BC56" s="98"/>
      <c r="BD56" s="98"/>
      <c r="BE56" s="98"/>
      <c r="BF56" s="98"/>
      <c r="BG56" s="98"/>
      <c r="BH56" s="98"/>
      <c r="BI56" s="98"/>
      <c r="BJ56" s="98"/>
      <c r="BK56" s="98"/>
      <c r="BL56" s="98"/>
      <c r="BM56" s="98"/>
      <c r="BN56" s="98"/>
      <c r="BO56" s="98"/>
      <c r="BP56" s="98"/>
    </row>
    <row r="57">
      <c r="A57" s="485" t="b">
        <v>0</v>
      </c>
      <c r="B57" s="128"/>
      <c r="C57" s="129"/>
      <c r="D57" s="130"/>
      <c r="E57" s="131"/>
      <c r="F57" s="132"/>
      <c r="G57" s="132"/>
      <c r="H57" s="132"/>
      <c r="I57" s="132"/>
      <c r="J57" s="132"/>
      <c r="K57" s="130"/>
      <c r="L57" s="130"/>
      <c r="M57" s="130"/>
      <c r="N57" s="519"/>
      <c r="O57" s="168">
        <v>1.0</v>
      </c>
      <c r="P57" s="169">
        <v>0.0</v>
      </c>
      <c r="Q57" s="294">
        <v>2.0</v>
      </c>
      <c r="R57" s="295">
        <v>4.0</v>
      </c>
      <c r="S57" s="296"/>
      <c r="T57" s="297"/>
      <c r="U57" s="200"/>
      <c r="V57" s="201"/>
      <c r="W57" s="202"/>
      <c r="X57" s="202"/>
      <c r="Y57" s="206">
        <v>0.0</v>
      </c>
      <c r="Z57" s="204">
        <v>0.0</v>
      </c>
      <c r="AA57" s="205" t="s">
        <v>133</v>
      </c>
      <c r="AB57" s="141">
        <v>18.0</v>
      </c>
      <c r="AC57" s="142">
        <v>0.7179166666666666</v>
      </c>
      <c r="AD57" s="206"/>
      <c r="AE57" s="207" t="s">
        <v>132</v>
      </c>
      <c r="AF57" s="133" t="s">
        <v>133</v>
      </c>
      <c r="AG57" s="207">
        <v>1.72</v>
      </c>
      <c r="AH57" s="449">
        <v>10.0</v>
      </c>
      <c r="AI57" s="146"/>
      <c r="AJ57" s="144"/>
      <c r="AK57" s="147"/>
      <c r="AL57" s="114"/>
      <c r="AM57" s="211"/>
      <c r="AN57" s="132"/>
      <c r="AO57" s="132"/>
      <c r="AP57" s="149"/>
      <c r="AQ57" s="150"/>
      <c r="AR57" s="149"/>
      <c r="AS57" s="132"/>
      <c r="AT57" s="132"/>
      <c r="AU57" s="132"/>
      <c r="AV57" s="132"/>
      <c r="AW57" s="132"/>
      <c r="AX57" s="132"/>
      <c r="AY57" s="132"/>
      <c r="AZ57" s="132"/>
      <c r="BA57" s="132"/>
      <c r="BB57" s="132"/>
      <c r="BC57" s="132"/>
      <c r="BD57" s="132"/>
      <c r="BE57" s="132"/>
      <c r="BF57" s="132"/>
      <c r="BG57" s="132"/>
      <c r="BH57" s="132"/>
      <c r="BI57" s="132"/>
      <c r="BJ57" s="132"/>
      <c r="BK57" s="132"/>
      <c r="BL57" s="132"/>
      <c r="BM57" s="132"/>
      <c r="BN57" s="132"/>
      <c r="BO57" s="132"/>
      <c r="BP57" s="132"/>
    </row>
    <row r="58">
      <c r="A58" s="484" t="b">
        <v>0</v>
      </c>
      <c r="B58" s="94"/>
      <c r="C58" s="95"/>
      <c r="D58" s="96"/>
      <c r="E58" s="97"/>
      <c r="F58" s="98"/>
      <c r="G58" s="98"/>
      <c r="H58" s="98"/>
      <c r="I58" s="98"/>
      <c r="J58" s="98"/>
      <c r="K58" s="96"/>
      <c r="L58" s="96"/>
      <c r="M58" s="96"/>
      <c r="N58" s="518"/>
      <c r="O58" s="168">
        <v>1.0</v>
      </c>
      <c r="P58" s="169">
        <v>0.0</v>
      </c>
      <c r="Q58" s="294">
        <v>2.0</v>
      </c>
      <c r="R58" s="295">
        <v>5.0</v>
      </c>
      <c r="S58" s="296"/>
      <c r="T58" s="297"/>
      <c r="U58" s="200"/>
      <c r="V58" s="201"/>
      <c r="W58" s="202"/>
      <c r="X58" s="202"/>
      <c r="Y58" s="273">
        <v>0.0</v>
      </c>
      <c r="Z58" s="271">
        <v>0.0</v>
      </c>
      <c r="AA58" s="272" t="s">
        <v>132</v>
      </c>
      <c r="AB58" s="107">
        <v>19.0</v>
      </c>
      <c r="AC58" s="108">
        <v>0.7197222222222223</v>
      </c>
      <c r="AD58" s="273"/>
      <c r="AE58" s="274" t="s">
        <v>132</v>
      </c>
      <c r="AF58" s="99" t="s">
        <v>166</v>
      </c>
      <c r="AG58" s="274">
        <v>1.95</v>
      </c>
      <c r="AH58" s="411">
        <v>8.33</v>
      </c>
      <c r="AI58" s="112"/>
      <c r="AJ58" s="110"/>
      <c r="AK58" s="113"/>
      <c r="AL58" s="114"/>
      <c r="AM58" s="278"/>
      <c r="AN58" s="98"/>
      <c r="AO58" s="98"/>
      <c r="AP58" s="116"/>
      <c r="AQ58" s="117"/>
      <c r="AR58" s="116"/>
      <c r="AS58" s="98"/>
      <c r="AT58" s="98"/>
      <c r="AU58" s="98"/>
      <c r="AV58" s="98"/>
      <c r="AW58" s="98"/>
      <c r="AX58" s="98"/>
      <c r="AY58" s="98"/>
      <c r="AZ58" s="98"/>
      <c r="BA58" s="98"/>
      <c r="BB58" s="98"/>
      <c r="BC58" s="98"/>
      <c r="BD58" s="98"/>
      <c r="BE58" s="98"/>
      <c r="BF58" s="98"/>
      <c r="BG58" s="98"/>
      <c r="BH58" s="98"/>
      <c r="BI58" s="98"/>
      <c r="BJ58" s="98"/>
      <c r="BK58" s="98"/>
      <c r="BL58" s="98"/>
      <c r="BM58" s="98"/>
      <c r="BN58" s="98"/>
      <c r="BO58" s="98"/>
      <c r="BP58" s="98"/>
    </row>
    <row r="59">
      <c r="A59" s="485" t="b">
        <v>0</v>
      </c>
      <c r="B59" s="128"/>
      <c r="C59" s="129"/>
      <c r="D59" s="130"/>
      <c r="E59" s="131"/>
      <c r="F59" s="132"/>
      <c r="G59" s="132"/>
      <c r="H59" s="132"/>
      <c r="I59" s="132"/>
      <c r="J59" s="132"/>
      <c r="K59" s="130"/>
      <c r="L59" s="130"/>
      <c r="M59" s="130"/>
      <c r="N59" s="519"/>
      <c r="O59" s="168">
        <v>1.0</v>
      </c>
      <c r="P59" s="169">
        <v>0.0</v>
      </c>
      <c r="Q59" s="294">
        <v>3.0</v>
      </c>
      <c r="R59" s="295">
        <v>5.0</v>
      </c>
      <c r="S59" s="296"/>
      <c r="T59" s="297"/>
      <c r="U59" s="200"/>
      <c r="V59" s="201"/>
      <c r="W59" s="202"/>
      <c r="X59" s="202"/>
      <c r="Y59" s="206">
        <v>0.0</v>
      </c>
      <c r="Z59" s="204">
        <v>0.0</v>
      </c>
      <c r="AA59" s="205" t="s">
        <v>133</v>
      </c>
      <c r="AB59" s="141">
        <v>20.0</v>
      </c>
      <c r="AC59" s="142">
        <v>0.7236574074074074</v>
      </c>
      <c r="AD59" s="206"/>
      <c r="AE59" s="207" t="s">
        <v>132</v>
      </c>
      <c r="AF59" s="133" t="s">
        <v>133</v>
      </c>
      <c r="AG59" s="207">
        <v>1.84</v>
      </c>
      <c r="AH59" s="449">
        <v>8.83</v>
      </c>
      <c r="AI59" s="146"/>
      <c r="AJ59" s="144"/>
      <c r="AK59" s="147"/>
      <c r="AL59" s="114"/>
      <c r="AM59" s="211"/>
      <c r="AN59" s="132"/>
      <c r="AO59" s="132"/>
      <c r="AP59" s="149"/>
      <c r="AQ59" s="150"/>
      <c r="AR59" s="149"/>
      <c r="AS59" s="132"/>
      <c r="AT59" s="132"/>
      <c r="AU59" s="132"/>
      <c r="AV59" s="132"/>
      <c r="AW59" s="132"/>
      <c r="AX59" s="132"/>
      <c r="AY59" s="132"/>
      <c r="AZ59" s="132"/>
      <c r="BA59" s="132"/>
      <c r="BB59" s="132"/>
      <c r="BC59" s="132"/>
      <c r="BD59" s="132"/>
      <c r="BE59" s="132"/>
      <c r="BF59" s="132"/>
      <c r="BG59" s="132"/>
      <c r="BH59" s="132"/>
      <c r="BI59" s="132"/>
      <c r="BJ59" s="132"/>
      <c r="BK59" s="132"/>
      <c r="BL59" s="132"/>
      <c r="BM59" s="132"/>
      <c r="BN59" s="132"/>
      <c r="BO59" s="132"/>
      <c r="BP59" s="132"/>
    </row>
    <row r="60">
      <c r="A60" s="484" t="b">
        <v>0</v>
      </c>
      <c r="B60" s="94"/>
      <c r="C60" s="95"/>
      <c r="D60" s="96"/>
      <c r="E60" s="97"/>
      <c r="F60" s="98"/>
      <c r="G60" s="98"/>
      <c r="H60" s="98"/>
      <c r="I60" s="98"/>
      <c r="J60" s="98"/>
      <c r="K60" s="96"/>
      <c r="L60" s="96"/>
      <c r="M60" s="96"/>
      <c r="N60" s="518"/>
      <c r="O60" s="168">
        <v>1.0</v>
      </c>
      <c r="P60" s="169">
        <v>1.0</v>
      </c>
      <c r="Q60" s="294">
        <v>1.0</v>
      </c>
      <c r="R60" s="295">
        <v>1.0</v>
      </c>
      <c r="S60" s="296">
        <v>0.0</v>
      </c>
      <c r="T60" s="297">
        <v>1.0</v>
      </c>
      <c r="U60" s="200"/>
      <c r="V60" s="201"/>
      <c r="W60" s="202"/>
      <c r="X60" s="202"/>
      <c r="Y60" s="273">
        <v>0.0</v>
      </c>
      <c r="Z60" s="271">
        <v>0.0</v>
      </c>
      <c r="AA60" s="272" t="s">
        <v>133</v>
      </c>
      <c r="AB60" s="107">
        <v>21.0</v>
      </c>
      <c r="AC60" s="108">
        <v>0.7316319444444445</v>
      </c>
      <c r="AD60" s="273"/>
      <c r="AE60" s="274" t="s">
        <v>133</v>
      </c>
      <c r="AF60" s="99" t="s">
        <v>166</v>
      </c>
      <c r="AG60" s="274">
        <v>1.36</v>
      </c>
      <c r="AH60" s="411">
        <v>21.62</v>
      </c>
      <c r="AI60" s="112"/>
      <c r="AJ60" s="110"/>
      <c r="AK60" s="113"/>
      <c r="AL60" s="114"/>
      <c r="AM60" s="278"/>
      <c r="AN60" s="98"/>
      <c r="AO60" s="98"/>
      <c r="AP60" s="116"/>
      <c r="AQ60" s="117"/>
      <c r="AR60" s="116"/>
      <c r="AS60" s="98"/>
      <c r="AT60" s="98"/>
      <c r="AU60" s="98"/>
      <c r="AV60" s="98"/>
      <c r="AW60" s="98"/>
      <c r="AX60" s="98"/>
      <c r="AY60" s="98"/>
      <c r="AZ60" s="98"/>
      <c r="BA60" s="98"/>
      <c r="BB60" s="98"/>
      <c r="BC60" s="98"/>
      <c r="BD60" s="98"/>
      <c r="BE60" s="98"/>
      <c r="BF60" s="98"/>
      <c r="BG60" s="98"/>
      <c r="BH60" s="98"/>
      <c r="BI60" s="98"/>
      <c r="BJ60" s="98"/>
      <c r="BK60" s="98"/>
      <c r="BL60" s="98"/>
      <c r="BM60" s="98"/>
      <c r="BN60" s="98"/>
      <c r="BO60" s="98"/>
      <c r="BP60" s="98"/>
    </row>
    <row r="61">
      <c r="A61" s="485" t="b">
        <v>0</v>
      </c>
      <c r="B61" s="128"/>
      <c r="C61" s="129"/>
      <c r="D61" s="130"/>
      <c r="E61" s="131"/>
      <c r="F61" s="132"/>
      <c r="G61" s="132"/>
      <c r="H61" s="132"/>
      <c r="I61" s="132"/>
      <c r="J61" s="132"/>
      <c r="K61" s="130"/>
      <c r="L61" s="130"/>
      <c r="M61" s="130"/>
      <c r="N61" s="519"/>
      <c r="O61" s="168">
        <v>1.0</v>
      </c>
      <c r="P61" s="169">
        <v>1.0</v>
      </c>
      <c r="Q61" s="294">
        <v>1.0</v>
      </c>
      <c r="R61" s="295">
        <v>1.0</v>
      </c>
      <c r="S61" s="296">
        <v>1.0</v>
      </c>
      <c r="T61" s="297">
        <v>1.0</v>
      </c>
      <c r="U61" s="200"/>
      <c r="V61" s="201"/>
      <c r="W61" s="202"/>
      <c r="X61" s="202"/>
      <c r="Y61" s="206">
        <v>0.0</v>
      </c>
      <c r="Z61" s="204">
        <v>0.0</v>
      </c>
      <c r="AA61" s="205" t="s">
        <v>132</v>
      </c>
      <c r="AB61" s="141">
        <v>22.0</v>
      </c>
      <c r="AC61" s="142">
        <v>0.7368055555555556</v>
      </c>
      <c r="AD61" s="206"/>
      <c r="AE61" s="207" t="s">
        <v>132</v>
      </c>
      <c r="AF61" s="133" t="s">
        <v>166</v>
      </c>
      <c r="AG61" s="207">
        <v>2.0</v>
      </c>
      <c r="AH61" s="449">
        <v>22.7</v>
      </c>
      <c r="AI61" s="146"/>
      <c r="AJ61" s="144"/>
      <c r="AK61" s="147"/>
      <c r="AL61" s="114"/>
      <c r="AM61" s="211"/>
      <c r="AN61" s="132"/>
      <c r="AO61" s="132"/>
      <c r="AP61" s="149"/>
      <c r="AQ61" s="150"/>
      <c r="AR61" s="149"/>
      <c r="AS61" s="132"/>
      <c r="AT61" s="132"/>
      <c r="AU61" s="132"/>
      <c r="AV61" s="132"/>
      <c r="AW61" s="132"/>
      <c r="AX61" s="132"/>
      <c r="AY61" s="132"/>
      <c r="AZ61" s="132"/>
      <c r="BA61" s="132"/>
      <c r="BB61" s="132"/>
      <c r="BC61" s="132"/>
      <c r="BD61" s="132"/>
      <c r="BE61" s="132"/>
      <c r="BF61" s="132"/>
      <c r="BG61" s="132"/>
      <c r="BH61" s="132"/>
      <c r="BI61" s="132"/>
      <c r="BJ61" s="132"/>
      <c r="BK61" s="132"/>
      <c r="BL61" s="132"/>
      <c r="BM61" s="132"/>
      <c r="BN61" s="132"/>
      <c r="BO61" s="132"/>
      <c r="BP61" s="132"/>
    </row>
    <row r="62">
      <c r="A62" s="484" t="b">
        <v>0</v>
      </c>
      <c r="B62" s="94"/>
      <c r="C62" s="95"/>
      <c r="D62" s="96"/>
      <c r="E62" s="97"/>
      <c r="F62" s="98"/>
      <c r="G62" s="98"/>
      <c r="H62" s="98"/>
      <c r="I62" s="98"/>
      <c r="J62" s="98"/>
      <c r="K62" s="96"/>
      <c r="L62" s="96"/>
      <c r="M62" s="96"/>
      <c r="N62" s="518"/>
      <c r="O62" s="168">
        <v>1.0</v>
      </c>
      <c r="P62" s="169">
        <v>1.0</v>
      </c>
      <c r="Q62" s="294">
        <v>1.0</v>
      </c>
      <c r="R62" s="295">
        <v>1.0</v>
      </c>
      <c r="S62" s="296">
        <v>2.0</v>
      </c>
      <c r="T62" s="297">
        <v>1.0</v>
      </c>
      <c r="U62" s="200"/>
      <c r="V62" s="201"/>
      <c r="W62" s="202"/>
      <c r="X62" s="202"/>
      <c r="Y62" s="273">
        <v>0.0</v>
      </c>
      <c r="Z62" s="271">
        <v>0.0</v>
      </c>
      <c r="AA62" s="272" t="s">
        <v>133</v>
      </c>
      <c r="AB62" s="107">
        <v>23.0</v>
      </c>
      <c r="AC62" s="108">
        <v>0.7444097222222222</v>
      </c>
      <c r="AD62" s="273"/>
      <c r="AE62" s="274" t="s">
        <v>132</v>
      </c>
      <c r="AF62" s="99" t="s">
        <v>133</v>
      </c>
      <c r="AG62" s="274">
        <v>1.78</v>
      </c>
      <c r="AH62" s="411">
        <v>8.99</v>
      </c>
      <c r="AI62" s="112"/>
      <c r="AJ62" s="110"/>
      <c r="AK62" s="113"/>
      <c r="AL62" s="114"/>
      <c r="AM62" s="278"/>
      <c r="AN62" s="98"/>
      <c r="AO62" s="98"/>
      <c r="AP62" s="116"/>
      <c r="AQ62" s="117"/>
      <c r="AR62" s="116"/>
      <c r="AS62" s="98"/>
      <c r="AT62" s="98"/>
      <c r="AU62" s="98"/>
      <c r="AV62" s="98"/>
      <c r="AW62" s="98"/>
      <c r="AX62" s="98"/>
      <c r="AY62" s="98"/>
      <c r="AZ62" s="98"/>
      <c r="BA62" s="98"/>
      <c r="BB62" s="98"/>
      <c r="BC62" s="98"/>
      <c r="BD62" s="98"/>
      <c r="BE62" s="98"/>
      <c r="BF62" s="98"/>
      <c r="BG62" s="98"/>
      <c r="BH62" s="98"/>
      <c r="BI62" s="98"/>
      <c r="BJ62" s="98"/>
      <c r="BK62" s="98"/>
      <c r="BL62" s="98"/>
      <c r="BM62" s="98"/>
      <c r="BN62" s="98"/>
      <c r="BO62" s="98"/>
      <c r="BP62" s="98"/>
    </row>
    <row r="63">
      <c r="A63" s="485" t="b">
        <v>0</v>
      </c>
      <c r="B63" s="128"/>
      <c r="C63" s="129"/>
      <c r="D63" s="130"/>
      <c r="E63" s="131"/>
      <c r="F63" s="132"/>
      <c r="G63" s="132"/>
      <c r="H63" s="132"/>
      <c r="I63" s="132"/>
      <c r="J63" s="132"/>
      <c r="K63" s="130"/>
      <c r="L63" s="130"/>
      <c r="M63" s="130"/>
      <c r="N63" s="519"/>
      <c r="O63" s="168">
        <v>1.0</v>
      </c>
      <c r="P63" s="169">
        <v>1.0</v>
      </c>
      <c r="Q63" s="294">
        <v>1.0</v>
      </c>
      <c r="R63" s="295">
        <v>1.0</v>
      </c>
      <c r="S63" s="296">
        <v>4.0</v>
      </c>
      <c r="T63" s="297">
        <v>2.0</v>
      </c>
      <c r="U63" s="200"/>
      <c r="V63" s="201"/>
      <c r="W63" s="202"/>
      <c r="X63" s="202"/>
      <c r="Y63" s="206">
        <v>0.0</v>
      </c>
      <c r="Z63" s="204">
        <v>0.0</v>
      </c>
      <c r="AA63" s="205" t="s">
        <v>132</v>
      </c>
      <c r="AB63" s="141">
        <v>24.0</v>
      </c>
      <c r="AC63" s="142">
        <v>0.7528356481481482</v>
      </c>
      <c r="AD63" s="206"/>
      <c r="AE63" s="207" t="s">
        <v>132</v>
      </c>
      <c r="AF63" s="133" t="s">
        <v>166</v>
      </c>
      <c r="AG63" s="207">
        <v>1.19</v>
      </c>
      <c r="AH63" s="449">
        <v>40.0</v>
      </c>
      <c r="AI63" s="146"/>
      <c r="AJ63" s="144"/>
      <c r="AK63" s="147"/>
      <c r="AL63" s="114"/>
      <c r="AM63" s="211"/>
      <c r="AN63" s="132"/>
      <c r="AO63" s="132"/>
      <c r="AP63" s="149"/>
      <c r="AQ63" s="150"/>
      <c r="AR63" s="149"/>
      <c r="AS63" s="132"/>
      <c r="AT63" s="132"/>
      <c r="AU63" s="132"/>
      <c r="AV63" s="132"/>
      <c r="AW63" s="132"/>
      <c r="AX63" s="132"/>
      <c r="AY63" s="132"/>
      <c r="AZ63" s="132"/>
      <c r="BA63" s="132"/>
      <c r="BB63" s="132"/>
      <c r="BC63" s="132"/>
      <c r="BD63" s="132"/>
      <c r="BE63" s="132"/>
      <c r="BF63" s="132"/>
      <c r="BG63" s="132"/>
      <c r="BH63" s="132"/>
      <c r="BI63" s="132"/>
      <c r="BJ63" s="132"/>
      <c r="BK63" s="132"/>
      <c r="BL63" s="132"/>
      <c r="BM63" s="132"/>
      <c r="BN63" s="132"/>
      <c r="BO63" s="132"/>
      <c r="BP63" s="132"/>
    </row>
    <row r="64">
      <c r="A64" s="484" t="b">
        <v>0</v>
      </c>
      <c r="B64" s="363"/>
      <c r="C64" s="95"/>
      <c r="D64" s="100"/>
      <c r="E64" s="97"/>
      <c r="F64" s="98"/>
      <c r="G64" s="98"/>
      <c r="H64" s="98"/>
      <c r="I64" s="99"/>
      <c r="J64" s="99"/>
      <c r="K64" s="96"/>
      <c r="L64" s="96"/>
      <c r="M64" s="96"/>
      <c r="N64" s="518"/>
      <c r="O64" s="168">
        <v>1.0</v>
      </c>
      <c r="P64" s="169">
        <v>1.0</v>
      </c>
      <c r="Q64" s="294">
        <v>1.0</v>
      </c>
      <c r="R64" s="295">
        <v>1.0</v>
      </c>
      <c r="S64" s="296">
        <v>5.0</v>
      </c>
      <c r="T64" s="297">
        <v>2.0</v>
      </c>
      <c r="U64" s="200"/>
      <c r="V64" s="201"/>
      <c r="W64" s="202"/>
      <c r="X64" s="202"/>
      <c r="Y64" s="273">
        <v>0.0</v>
      </c>
      <c r="Z64" s="271">
        <v>0.0</v>
      </c>
      <c r="AA64" s="272" t="s">
        <v>133</v>
      </c>
      <c r="AB64" s="107">
        <v>25.0</v>
      </c>
      <c r="AC64" s="108">
        <v>0.7539583333333333</v>
      </c>
      <c r="AD64" s="273"/>
      <c r="AE64" s="274" t="s">
        <v>132</v>
      </c>
      <c r="AF64" s="99" t="s">
        <v>133</v>
      </c>
      <c r="AG64" s="274">
        <v>1.06</v>
      </c>
      <c r="AH64" s="411">
        <v>44.9</v>
      </c>
      <c r="AI64" s="112"/>
      <c r="AJ64" s="274"/>
      <c r="AK64" s="277"/>
      <c r="AL64" s="114"/>
      <c r="AM64" s="278"/>
      <c r="AN64" s="98"/>
      <c r="AO64" s="98"/>
      <c r="AP64" s="116"/>
      <c r="AQ64" s="117"/>
      <c r="AR64" s="116"/>
      <c r="AS64" s="98"/>
      <c r="AT64" s="98"/>
      <c r="AU64" s="98"/>
      <c r="AV64" s="98"/>
      <c r="AW64" s="98"/>
      <c r="AX64" s="98"/>
      <c r="AY64" s="98"/>
      <c r="AZ64" s="98"/>
      <c r="BA64" s="98"/>
      <c r="BB64" s="98"/>
      <c r="BC64" s="98"/>
      <c r="BD64" s="98"/>
      <c r="BE64" s="98"/>
      <c r="BF64" s="98"/>
      <c r="BG64" s="98"/>
      <c r="BH64" s="98"/>
      <c r="BI64" s="98"/>
      <c r="BJ64" s="98"/>
      <c r="BK64" s="98"/>
      <c r="BL64" s="98"/>
      <c r="BM64" s="98"/>
      <c r="BN64" s="98"/>
      <c r="BO64" s="98"/>
      <c r="BP64" s="98"/>
    </row>
    <row r="65">
      <c r="A65" s="485" t="b">
        <v>0</v>
      </c>
      <c r="B65" s="313"/>
      <c r="C65" s="314"/>
      <c r="D65" s="429"/>
      <c r="E65" s="316"/>
      <c r="F65" s="317"/>
      <c r="G65" s="317"/>
      <c r="H65" s="317"/>
      <c r="I65" s="328"/>
      <c r="J65" s="328"/>
      <c r="K65" s="315"/>
      <c r="L65" s="315"/>
      <c r="M65" s="315"/>
      <c r="N65" s="762"/>
      <c r="O65" s="221"/>
      <c r="P65" s="222"/>
      <c r="Q65" s="298"/>
      <c r="R65" s="299"/>
      <c r="S65" s="300"/>
      <c r="T65" s="301"/>
      <c r="U65" s="227"/>
      <c r="V65" s="228"/>
      <c r="W65" s="229"/>
      <c r="X65" s="229"/>
      <c r="Y65" s="322"/>
      <c r="Z65" s="493"/>
      <c r="AA65" s="418"/>
      <c r="AB65" s="325"/>
      <c r="AC65" s="510"/>
      <c r="AD65" s="322" t="s">
        <v>142</v>
      </c>
      <c r="AE65" s="331"/>
      <c r="AF65" s="328"/>
      <c r="AG65" s="331"/>
      <c r="AH65" s="490"/>
      <c r="AI65" s="384"/>
      <c r="AJ65" s="331"/>
      <c r="AK65" s="332"/>
      <c r="AL65" s="114"/>
      <c r="AM65" s="211"/>
      <c r="AN65" s="132"/>
      <c r="AO65" s="132"/>
      <c r="AP65" s="149"/>
      <c r="AQ65" s="150"/>
      <c r="AR65" s="149"/>
      <c r="AS65" s="132"/>
      <c r="AT65" s="132"/>
      <c r="AU65" s="132"/>
      <c r="AV65" s="132"/>
      <c r="AW65" s="132"/>
      <c r="AX65" s="132"/>
      <c r="AY65" s="132"/>
      <c r="AZ65" s="132"/>
      <c r="BA65" s="132"/>
      <c r="BB65" s="132"/>
      <c r="BC65" s="132"/>
      <c r="BD65" s="132"/>
      <c r="BE65" s="132"/>
      <c r="BF65" s="132"/>
      <c r="BG65" s="132"/>
      <c r="BH65" s="132"/>
      <c r="BI65" s="132"/>
      <c r="BJ65" s="132"/>
      <c r="BK65" s="132"/>
      <c r="BL65" s="132"/>
      <c r="BM65" s="132"/>
      <c r="BN65" s="132"/>
      <c r="BO65" s="132"/>
      <c r="BP65" s="132"/>
    </row>
    <row r="66">
      <c r="A66" s="484" t="b">
        <v>0</v>
      </c>
      <c r="B66" s="161">
        <v>44618.0</v>
      </c>
      <c r="C66" s="431"/>
      <c r="D66" s="163" t="s">
        <v>1426</v>
      </c>
      <c r="E66" s="432"/>
      <c r="F66" s="409"/>
      <c r="G66" s="409"/>
      <c r="H66" s="409"/>
      <c r="I66" s="165" t="s">
        <v>1427</v>
      </c>
      <c r="J66" s="165" t="s">
        <v>1428</v>
      </c>
      <c r="K66" s="433"/>
      <c r="L66" s="433"/>
      <c r="M66" s="433"/>
      <c r="N66" s="764"/>
      <c r="O66" s="254">
        <v>1.0</v>
      </c>
      <c r="P66" s="255">
        <v>0.0</v>
      </c>
      <c r="Q66" s="284">
        <v>0.0</v>
      </c>
      <c r="R66" s="285">
        <v>0.0</v>
      </c>
      <c r="S66" s="292"/>
      <c r="T66" s="293"/>
      <c r="U66" s="174"/>
      <c r="V66" s="175"/>
      <c r="W66" s="176"/>
      <c r="X66" s="176"/>
      <c r="Y66" s="182">
        <v>0.0</v>
      </c>
      <c r="Z66" s="178">
        <v>0.0</v>
      </c>
      <c r="AA66" s="179" t="s">
        <v>133</v>
      </c>
      <c r="AB66" s="180">
        <v>1.0</v>
      </c>
      <c r="AC66" s="181">
        <v>0.20318287037037036</v>
      </c>
      <c r="AD66" s="182" t="s">
        <v>140</v>
      </c>
      <c r="AE66" s="183" t="s">
        <v>132</v>
      </c>
      <c r="AF66" s="165" t="s">
        <v>166</v>
      </c>
      <c r="AG66" s="183">
        <v>1.21</v>
      </c>
      <c r="AH66" s="446">
        <v>71.43</v>
      </c>
      <c r="AI66" s="406"/>
      <c r="AJ66" s="183">
        <v>-22.37</v>
      </c>
      <c r="AK66" s="186">
        <v>0.0</v>
      </c>
      <c r="AL66" s="114"/>
      <c r="AM66" s="278"/>
      <c r="AN66" s="98"/>
      <c r="AO66" s="98"/>
      <c r="AP66" s="116"/>
      <c r="AQ66" s="117"/>
      <c r="AR66" s="116"/>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row>
    <row r="67">
      <c r="A67" s="485" t="b">
        <v>0</v>
      </c>
      <c r="B67" s="128"/>
      <c r="C67" s="129"/>
      <c r="D67" s="134">
        <v>100678.64</v>
      </c>
      <c r="E67" s="131"/>
      <c r="F67" s="132"/>
      <c r="G67" s="132"/>
      <c r="H67" s="132"/>
      <c r="I67" s="133">
        <v>1.25</v>
      </c>
      <c r="J67" s="133">
        <v>5.0</v>
      </c>
      <c r="K67" s="130"/>
      <c r="L67" s="130"/>
      <c r="M67" s="130"/>
      <c r="N67" s="519"/>
      <c r="O67" s="168">
        <v>1.0</v>
      </c>
      <c r="P67" s="169">
        <v>0.0</v>
      </c>
      <c r="Q67" s="294">
        <v>1.0</v>
      </c>
      <c r="R67" s="295">
        <v>0.0</v>
      </c>
      <c r="S67" s="296"/>
      <c r="T67" s="297"/>
      <c r="U67" s="200"/>
      <c r="V67" s="201"/>
      <c r="W67" s="202"/>
      <c r="X67" s="202"/>
      <c r="Y67" s="206">
        <v>0.0</v>
      </c>
      <c r="Z67" s="204">
        <v>0.0</v>
      </c>
      <c r="AA67" s="205" t="s">
        <v>132</v>
      </c>
      <c r="AB67" s="141">
        <v>2.0</v>
      </c>
      <c r="AC67" s="142">
        <v>0.20957175925925925</v>
      </c>
      <c r="AD67" s="206"/>
      <c r="AE67" s="207" t="s">
        <v>132</v>
      </c>
      <c r="AF67" s="133" t="s">
        <v>166</v>
      </c>
      <c r="AG67" s="207">
        <v>1.1</v>
      </c>
      <c r="AH67" s="449">
        <v>73.68</v>
      </c>
      <c r="AI67" s="146"/>
      <c r="AJ67" s="207">
        <v>142.21</v>
      </c>
      <c r="AK67" s="210">
        <v>0.0</v>
      </c>
      <c r="AL67" s="114"/>
      <c r="AM67" s="211"/>
      <c r="AN67" s="132"/>
      <c r="AO67" s="132"/>
      <c r="AP67" s="149"/>
      <c r="AQ67" s="150"/>
      <c r="AR67" s="149"/>
      <c r="AS67" s="132"/>
      <c r="AT67" s="132"/>
      <c r="AU67" s="132"/>
      <c r="AV67" s="132"/>
      <c r="AW67" s="132"/>
      <c r="AX67" s="132"/>
      <c r="AY67" s="132"/>
      <c r="AZ67" s="132"/>
      <c r="BA67" s="132"/>
      <c r="BB67" s="132"/>
      <c r="BC67" s="132"/>
      <c r="BD67" s="132"/>
      <c r="BE67" s="132"/>
      <c r="BF67" s="132"/>
      <c r="BG67" s="132"/>
      <c r="BH67" s="132"/>
      <c r="BI67" s="132"/>
      <c r="BJ67" s="132"/>
      <c r="BK67" s="132"/>
      <c r="BL67" s="132"/>
      <c r="BM67" s="132"/>
      <c r="BN67" s="132"/>
      <c r="BO67" s="132"/>
      <c r="BP67" s="132"/>
    </row>
    <row r="68">
      <c r="A68" s="484" t="b">
        <v>0</v>
      </c>
      <c r="B68" s="215"/>
      <c r="C68" s="216"/>
      <c r="D68" s="217"/>
      <c r="E68" s="218"/>
      <c r="F68" s="219"/>
      <c r="G68" s="219"/>
      <c r="H68" s="219"/>
      <c r="I68" s="237">
        <v>8619018.0</v>
      </c>
      <c r="J68" s="237">
        <v>4829328.0</v>
      </c>
      <c r="K68" s="217"/>
      <c r="L68" s="217"/>
      <c r="M68" s="217"/>
      <c r="N68" s="520"/>
      <c r="O68" s="422"/>
      <c r="P68" s="423"/>
      <c r="Q68" s="223"/>
      <c r="R68" s="224"/>
      <c r="S68" s="225"/>
      <c r="T68" s="226"/>
      <c r="U68" s="227"/>
      <c r="V68" s="228"/>
      <c r="W68" s="229"/>
      <c r="X68" s="229"/>
      <c r="Y68" s="302"/>
      <c r="Z68" s="231"/>
      <c r="AA68" s="232"/>
      <c r="AB68" s="233"/>
      <c r="AC68" s="234"/>
      <c r="AD68" s="235" t="s">
        <v>142</v>
      </c>
      <c r="AE68" s="236"/>
      <c r="AF68" s="237"/>
      <c r="AG68" s="236"/>
      <c r="AH68" s="463"/>
      <c r="AI68" s="390"/>
      <c r="AJ68" s="236"/>
      <c r="AK68" s="391"/>
      <c r="AL68" s="114"/>
      <c r="AM68" s="278"/>
      <c r="AN68" s="98"/>
      <c r="AO68" s="98"/>
      <c r="AP68" s="116"/>
      <c r="AQ68" s="117"/>
      <c r="AR68" s="116"/>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row>
    <row r="69">
      <c r="A69" s="485" t="b">
        <v>0</v>
      </c>
      <c r="B69" s="247">
        <v>44618.0</v>
      </c>
      <c r="C69" s="791"/>
      <c r="D69" s="249" t="s">
        <v>1229</v>
      </c>
      <c r="E69" s="517"/>
      <c r="F69" s="415"/>
      <c r="G69" s="415"/>
      <c r="H69" s="415"/>
      <c r="I69" s="251" t="s">
        <v>793</v>
      </c>
      <c r="J69" s="251" t="s">
        <v>1230</v>
      </c>
      <c r="K69" s="414"/>
      <c r="L69" s="414"/>
      <c r="M69" s="414"/>
      <c r="N69" s="759"/>
      <c r="O69" s="254"/>
      <c r="P69" s="255"/>
      <c r="Q69" s="170"/>
      <c r="R69" s="171"/>
      <c r="S69" s="172"/>
      <c r="T69" s="173"/>
      <c r="U69" s="174"/>
      <c r="V69" s="175"/>
      <c r="W69" s="176"/>
      <c r="X69" s="176"/>
      <c r="Y69" s="260"/>
      <c r="Z69" s="256"/>
      <c r="AA69" s="257"/>
      <c r="AB69" s="258">
        <v>1.0</v>
      </c>
      <c r="AC69" s="259">
        <v>0.0580787037037037</v>
      </c>
      <c r="AD69" s="260" t="s">
        <v>140</v>
      </c>
      <c r="AE69" s="261" t="s">
        <v>132</v>
      </c>
      <c r="AF69" s="251" t="s">
        <v>166</v>
      </c>
      <c r="AG69" s="261">
        <v>1.14</v>
      </c>
      <c r="AH69" s="464">
        <v>107.14</v>
      </c>
      <c r="AI69" s="571"/>
      <c r="AJ69" s="261">
        <v>-15.0</v>
      </c>
      <c r="AK69" s="264">
        <v>0.0</v>
      </c>
      <c r="AL69" s="114"/>
      <c r="AM69" s="211"/>
      <c r="AN69" s="132"/>
      <c r="AO69" s="132"/>
      <c r="AP69" s="149"/>
      <c r="AQ69" s="150"/>
      <c r="AR69" s="149"/>
      <c r="AS69" s="132"/>
      <c r="AT69" s="132"/>
      <c r="AU69" s="132"/>
      <c r="AV69" s="132"/>
      <c r="AW69" s="132"/>
      <c r="AX69" s="132"/>
      <c r="AY69" s="132"/>
      <c r="AZ69" s="132"/>
      <c r="BA69" s="132"/>
      <c r="BB69" s="132"/>
      <c r="BC69" s="132"/>
      <c r="BD69" s="132"/>
      <c r="BE69" s="132"/>
      <c r="BF69" s="132"/>
      <c r="BG69" s="132"/>
      <c r="BH69" s="132"/>
      <c r="BI69" s="132"/>
      <c r="BJ69" s="132"/>
      <c r="BK69" s="132"/>
      <c r="BL69" s="132"/>
      <c r="BM69" s="132"/>
      <c r="BN69" s="132"/>
      <c r="BO69" s="132"/>
      <c r="BP69" s="132"/>
    </row>
    <row r="70">
      <c r="A70" s="484" t="b">
        <v>0</v>
      </c>
      <c r="B70" s="94"/>
      <c r="C70" s="95"/>
      <c r="D70" s="100">
        <v>7137.21</v>
      </c>
      <c r="E70" s="97"/>
      <c r="F70" s="98"/>
      <c r="G70" s="98"/>
      <c r="H70" s="98"/>
      <c r="I70" s="99">
        <v>1.08</v>
      </c>
      <c r="J70" s="99">
        <v>12.0</v>
      </c>
      <c r="K70" s="96"/>
      <c r="L70" s="96"/>
      <c r="M70" s="96"/>
      <c r="N70" s="518"/>
      <c r="O70" s="168"/>
      <c r="P70" s="169"/>
      <c r="Q70" s="196"/>
      <c r="R70" s="197"/>
      <c r="S70" s="198"/>
      <c r="T70" s="199"/>
      <c r="U70" s="200"/>
      <c r="V70" s="201"/>
      <c r="W70" s="202"/>
      <c r="X70" s="202"/>
      <c r="Y70" s="273"/>
      <c r="Z70" s="271"/>
      <c r="AA70" s="272"/>
      <c r="AB70" s="107"/>
      <c r="AC70" s="108"/>
      <c r="AD70" s="273"/>
      <c r="AE70" s="274"/>
      <c r="AF70" s="99"/>
      <c r="AG70" s="274"/>
      <c r="AH70" s="411"/>
      <c r="AI70" s="112"/>
      <c r="AJ70" s="274">
        <v>105.0</v>
      </c>
      <c r="AK70" s="277">
        <v>0.0</v>
      </c>
      <c r="AL70" s="114"/>
      <c r="AM70" s="278"/>
      <c r="AN70" s="98"/>
      <c r="AO70" s="98"/>
      <c r="AP70" s="116"/>
      <c r="AQ70" s="117"/>
      <c r="AR70" s="116"/>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row>
    <row r="71">
      <c r="A71" s="485" t="b">
        <v>0</v>
      </c>
      <c r="B71" s="313"/>
      <c r="C71" s="314"/>
      <c r="D71" s="315"/>
      <c r="E71" s="316"/>
      <c r="F71" s="317"/>
      <c r="G71" s="317"/>
      <c r="H71" s="317"/>
      <c r="I71" s="328">
        <v>9634851.0</v>
      </c>
      <c r="J71" s="328">
        <v>3705838.0</v>
      </c>
      <c r="K71" s="315"/>
      <c r="L71" s="315"/>
      <c r="M71" s="315"/>
      <c r="N71" s="762"/>
      <c r="O71" s="221"/>
      <c r="P71" s="222"/>
      <c r="Q71" s="223"/>
      <c r="R71" s="224"/>
      <c r="S71" s="225"/>
      <c r="T71" s="226"/>
      <c r="U71" s="227"/>
      <c r="V71" s="228"/>
      <c r="W71" s="229"/>
      <c r="X71" s="229"/>
      <c r="Y71" s="322"/>
      <c r="Z71" s="493"/>
      <c r="AA71" s="418"/>
      <c r="AB71" s="325"/>
      <c r="AC71" s="510"/>
      <c r="AD71" s="322" t="s">
        <v>142</v>
      </c>
      <c r="AE71" s="331"/>
      <c r="AF71" s="328"/>
      <c r="AG71" s="331"/>
      <c r="AH71" s="490"/>
      <c r="AI71" s="384"/>
      <c r="AJ71" s="327"/>
      <c r="AK71" s="385"/>
      <c r="AL71" s="114"/>
      <c r="AM71" s="211"/>
      <c r="AN71" s="132"/>
      <c r="AO71" s="132"/>
      <c r="AP71" s="149"/>
      <c r="AQ71" s="150"/>
      <c r="AR71" s="149"/>
      <c r="AS71" s="132"/>
      <c r="AT71" s="132"/>
      <c r="AU71" s="132"/>
      <c r="AV71" s="132"/>
      <c r="AW71" s="132"/>
      <c r="AX71" s="132"/>
      <c r="AY71" s="132"/>
      <c r="AZ71" s="132"/>
      <c r="BA71" s="132"/>
      <c r="BB71" s="132"/>
      <c r="BC71" s="132"/>
      <c r="BD71" s="132"/>
      <c r="BE71" s="132"/>
      <c r="BF71" s="132"/>
      <c r="BG71" s="132"/>
      <c r="BH71" s="132"/>
      <c r="BI71" s="132"/>
      <c r="BJ71" s="132"/>
      <c r="BK71" s="132"/>
      <c r="BL71" s="132"/>
      <c r="BM71" s="132"/>
      <c r="BN71" s="132"/>
      <c r="BO71" s="132"/>
      <c r="BP71" s="132"/>
    </row>
    <row r="72">
      <c r="A72" s="484"/>
      <c r="B72" s="386">
        <v>44621.0</v>
      </c>
      <c r="C72" s="431"/>
      <c r="D72" s="433" t="s">
        <v>726</v>
      </c>
      <c r="E72" s="432"/>
      <c r="F72" s="409"/>
      <c r="G72" s="409"/>
      <c r="H72" s="409"/>
      <c r="I72" s="409" t="s">
        <v>727</v>
      </c>
      <c r="J72" s="409" t="s">
        <v>728</v>
      </c>
      <c r="K72" s="433"/>
      <c r="L72" s="433"/>
      <c r="M72" s="433"/>
      <c r="N72" s="764"/>
      <c r="O72" s="254">
        <v>0.0</v>
      </c>
      <c r="P72" s="255">
        <v>2.0</v>
      </c>
      <c r="Q72" s="284"/>
      <c r="R72" s="285"/>
      <c r="S72" s="292"/>
      <c r="T72" s="293"/>
      <c r="U72" s="174"/>
      <c r="V72" s="175"/>
      <c r="W72" s="176"/>
      <c r="X72" s="176"/>
      <c r="Y72" s="182">
        <v>0.0</v>
      </c>
      <c r="Z72" s="178">
        <v>0.0</v>
      </c>
      <c r="AA72" s="179" t="s">
        <v>133</v>
      </c>
      <c r="AB72" s="180">
        <v>1.0</v>
      </c>
      <c r="AC72" s="181">
        <v>0.5422800925925926</v>
      </c>
      <c r="AD72" s="182" t="s">
        <v>140</v>
      </c>
      <c r="AE72" s="183" t="s">
        <v>133</v>
      </c>
      <c r="AF72" s="165" t="s">
        <v>166</v>
      </c>
      <c r="AG72" s="183">
        <v>1.23</v>
      </c>
      <c r="AH72" s="446">
        <v>33.33</v>
      </c>
      <c r="AI72" s="406"/>
      <c r="AJ72" s="189"/>
      <c r="AK72" s="787"/>
      <c r="AL72" s="114"/>
      <c r="AM72" s="278"/>
      <c r="AN72" s="98"/>
      <c r="AO72" s="98"/>
      <c r="AP72" s="116"/>
      <c r="AQ72" s="117"/>
      <c r="AR72" s="116"/>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row>
    <row r="73">
      <c r="A73" s="485"/>
      <c r="B73" s="128"/>
      <c r="C73" s="129"/>
      <c r="D73" s="130">
        <v>15100.07</v>
      </c>
      <c r="E73" s="131"/>
      <c r="F73" s="132"/>
      <c r="G73" s="132"/>
      <c r="H73" s="132"/>
      <c r="I73" s="132">
        <v>3.35</v>
      </c>
      <c r="J73" s="132">
        <v>1.47</v>
      </c>
      <c r="K73" s="130"/>
      <c r="L73" s="130"/>
      <c r="M73" s="130"/>
      <c r="N73" s="519"/>
      <c r="O73" s="168">
        <v>0.0</v>
      </c>
      <c r="P73" s="169">
        <v>3.0</v>
      </c>
      <c r="Q73" s="294"/>
      <c r="R73" s="295"/>
      <c r="S73" s="296"/>
      <c r="T73" s="297"/>
      <c r="U73" s="200"/>
      <c r="V73" s="201"/>
      <c r="W73" s="202"/>
      <c r="X73" s="202"/>
      <c r="Y73" s="206">
        <v>0.0</v>
      </c>
      <c r="Z73" s="204">
        <v>0.0</v>
      </c>
      <c r="AA73" s="205" t="s">
        <v>132</v>
      </c>
      <c r="AB73" s="141">
        <v>2.0</v>
      </c>
      <c r="AC73" s="142">
        <v>0.5439930555555555</v>
      </c>
      <c r="AD73" s="206"/>
      <c r="AE73" s="207" t="s">
        <v>133</v>
      </c>
      <c r="AF73" s="133" t="s">
        <v>133</v>
      </c>
      <c r="AG73" s="207">
        <v>1.19</v>
      </c>
      <c r="AH73" s="449">
        <v>34.45</v>
      </c>
      <c r="AI73" s="146"/>
      <c r="AJ73" s="144"/>
      <c r="AK73" s="147"/>
      <c r="AL73" s="114"/>
      <c r="AM73" s="211"/>
      <c r="AN73" s="132"/>
      <c r="AO73" s="132"/>
      <c r="AP73" s="149"/>
      <c r="AQ73" s="150"/>
      <c r="AR73" s="149"/>
      <c r="AS73" s="132"/>
      <c r="AT73" s="132"/>
      <c r="AU73" s="132"/>
      <c r="AV73" s="132"/>
      <c r="AW73" s="132"/>
      <c r="AX73" s="132"/>
      <c r="AY73" s="132"/>
      <c r="AZ73" s="132"/>
      <c r="BA73" s="132"/>
      <c r="BB73" s="132"/>
      <c r="BC73" s="132"/>
      <c r="BD73" s="132"/>
      <c r="BE73" s="132"/>
      <c r="BF73" s="132"/>
      <c r="BG73" s="132"/>
      <c r="BH73" s="132"/>
      <c r="BI73" s="132"/>
      <c r="BJ73" s="132"/>
      <c r="BK73" s="132"/>
      <c r="BL73" s="132"/>
      <c r="BM73" s="132"/>
      <c r="BN73" s="132"/>
      <c r="BO73" s="132"/>
      <c r="BP73" s="132"/>
    </row>
    <row r="74">
      <c r="A74" s="484"/>
      <c r="B74" s="94"/>
      <c r="C74" s="95"/>
      <c r="D74" s="96"/>
      <c r="E74" s="97"/>
      <c r="F74" s="98"/>
      <c r="G74" s="98"/>
      <c r="H74" s="98"/>
      <c r="I74" s="98">
        <v>2250861.0</v>
      </c>
      <c r="J74" s="98">
        <v>5548385.0</v>
      </c>
      <c r="K74" s="96"/>
      <c r="L74" s="96"/>
      <c r="M74" s="96"/>
      <c r="N74" s="518"/>
      <c r="O74" s="168">
        <v>0.0</v>
      </c>
      <c r="P74" s="169">
        <v>4.0</v>
      </c>
      <c r="Q74" s="294"/>
      <c r="R74" s="295"/>
      <c r="S74" s="296"/>
      <c r="T74" s="297"/>
      <c r="U74" s="200"/>
      <c r="V74" s="201"/>
      <c r="W74" s="202"/>
      <c r="X74" s="202"/>
      <c r="Y74" s="273">
        <v>0.0</v>
      </c>
      <c r="Z74" s="271">
        <v>0.0</v>
      </c>
      <c r="AA74" s="272" t="s">
        <v>133</v>
      </c>
      <c r="AB74" s="107">
        <v>3.0</v>
      </c>
      <c r="AC74" s="108">
        <v>0.5481712962962964</v>
      </c>
      <c r="AD74" s="273"/>
      <c r="AE74" s="274" t="s">
        <v>133</v>
      </c>
      <c r="AF74" s="99" t="s">
        <v>166</v>
      </c>
      <c r="AG74" s="274">
        <v>1.13</v>
      </c>
      <c r="AH74" s="411">
        <v>57.14</v>
      </c>
      <c r="AI74" s="112"/>
      <c r="AJ74" s="110"/>
      <c r="AK74" s="113"/>
      <c r="AL74" s="114"/>
      <c r="AM74" s="278"/>
      <c r="AN74" s="98"/>
      <c r="AO74" s="98"/>
      <c r="AP74" s="116"/>
      <c r="AQ74" s="117"/>
      <c r="AR74" s="116"/>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row>
    <row r="75">
      <c r="A75" s="485"/>
      <c r="B75" s="128"/>
      <c r="C75" s="129"/>
      <c r="D75" s="130"/>
      <c r="E75" s="131"/>
      <c r="F75" s="132"/>
      <c r="G75" s="132"/>
      <c r="H75" s="132"/>
      <c r="I75" s="132"/>
      <c r="J75" s="132"/>
      <c r="K75" s="130"/>
      <c r="L75" s="130"/>
      <c r="M75" s="130"/>
      <c r="N75" s="519"/>
      <c r="O75" s="168">
        <v>0.0</v>
      </c>
      <c r="P75" s="169">
        <v>5.0</v>
      </c>
      <c r="Q75" s="294"/>
      <c r="R75" s="295"/>
      <c r="S75" s="296"/>
      <c r="T75" s="297"/>
      <c r="U75" s="200"/>
      <c r="V75" s="201"/>
      <c r="W75" s="202"/>
      <c r="X75" s="202"/>
      <c r="Y75" s="206">
        <v>0.0</v>
      </c>
      <c r="Z75" s="204">
        <v>0.0</v>
      </c>
      <c r="AA75" s="205" t="s">
        <v>132</v>
      </c>
      <c r="AB75" s="141">
        <v>4.0</v>
      </c>
      <c r="AC75" s="142">
        <v>0.5506134259259259</v>
      </c>
      <c r="AD75" s="206"/>
      <c r="AE75" s="207" t="s">
        <v>133</v>
      </c>
      <c r="AF75" s="133" t="s">
        <v>133</v>
      </c>
      <c r="AG75" s="207">
        <v>1.1</v>
      </c>
      <c r="AH75" s="449">
        <v>58.7</v>
      </c>
      <c r="AI75" s="146"/>
      <c r="AJ75" s="144"/>
      <c r="AK75" s="147"/>
      <c r="AL75" s="114"/>
      <c r="AM75" s="211"/>
      <c r="AN75" s="132"/>
      <c r="AO75" s="132"/>
      <c r="AP75" s="149"/>
      <c r="AQ75" s="150"/>
      <c r="AR75" s="149"/>
      <c r="AS75" s="132"/>
      <c r="AT75" s="132"/>
      <c r="AU75" s="132"/>
      <c r="AV75" s="132"/>
      <c r="AW75" s="132"/>
      <c r="AX75" s="132"/>
      <c r="AY75" s="132"/>
      <c r="AZ75" s="132"/>
      <c r="BA75" s="132"/>
      <c r="BB75" s="132"/>
      <c r="BC75" s="132"/>
      <c r="BD75" s="132"/>
      <c r="BE75" s="132"/>
      <c r="BF75" s="132"/>
      <c r="BG75" s="132"/>
      <c r="BH75" s="132"/>
      <c r="BI75" s="132"/>
      <c r="BJ75" s="132"/>
      <c r="BK75" s="132"/>
      <c r="BL75" s="132"/>
      <c r="BM75" s="132"/>
      <c r="BN75" s="132"/>
      <c r="BO75" s="132"/>
      <c r="BP75" s="132"/>
    </row>
    <row r="76">
      <c r="A76" s="484"/>
      <c r="B76" s="215"/>
      <c r="C76" s="216"/>
      <c r="D76" s="217"/>
      <c r="E76" s="218"/>
      <c r="F76" s="219"/>
      <c r="G76" s="219"/>
      <c r="H76" s="219"/>
      <c r="I76" s="219"/>
      <c r="J76" s="219"/>
      <c r="K76" s="217"/>
      <c r="L76" s="217"/>
      <c r="M76" s="217"/>
      <c r="N76" s="520"/>
      <c r="O76" s="221"/>
      <c r="P76" s="222"/>
      <c r="Q76" s="298"/>
      <c r="R76" s="299"/>
      <c r="S76" s="300"/>
      <c r="T76" s="301"/>
      <c r="U76" s="227"/>
      <c r="V76" s="228"/>
      <c r="W76" s="229"/>
      <c r="X76" s="229"/>
      <c r="Y76" s="235"/>
      <c r="Z76" s="482"/>
      <c r="AA76" s="479"/>
      <c r="AB76" s="389"/>
      <c r="AC76" s="507"/>
      <c r="AD76" s="235" t="s">
        <v>142</v>
      </c>
      <c r="AE76" s="240"/>
      <c r="AF76" s="237"/>
      <c r="AG76" s="240"/>
      <c r="AH76" s="488"/>
      <c r="AI76" s="390"/>
      <c r="AJ76" s="236"/>
      <c r="AK76" s="391"/>
      <c r="AL76" s="114"/>
      <c r="AM76" s="278"/>
      <c r="AN76" s="98"/>
      <c r="AO76" s="98"/>
      <c r="AP76" s="116"/>
      <c r="AQ76" s="117"/>
      <c r="AR76" s="116"/>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row>
    <row r="77">
      <c r="A77" s="485"/>
      <c r="B77" s="354">
        <v>44621.0</v>
      </c>
      <c r="C77" s="791"/>
      <c r="D77" s="414" t="s">
        <v>1429</v>
      </c>
      <c r="E77" s="517"/>
      <c r="F77" s="415"/>
      <c r="G77" s="415"/>
      <c r="H77" s="415"/>
      <c r="I77" s="415" t="s">
        <v>1419</v>
      </c>
      <c r="J77" s="415" t="s">
        <v>752</v>
      </c>
      <c r="K77" s="414"/>
      <c r="L77" s="414"/>
      <c r="M77" s="414"/>
      <c r="N77" s="759"/>
      <c r="O77" s="254">
        <v>1.0</v>
      </c>
      <c r="P77" s="255">
        <v>0.0</v>
      </c>
      <c r="Q77" s="284"/>
      <c r="R77" s="285"/>
      <c r="S77" s="292"/>
      <c r="T77" s="293"/>
      <c r="U77" s="174"/>
      <c r="V77" s="175"/>
      <c r="W77" s="176"/>
      <c r="X77" s="176"/>
      <c r="Y77" s="260">
        <v>0.0</v>
      </c>
      <c r="Z77" s="256">
        <v>0.0</v>
      </c>
      <c r="AA77" s="257" t="s">
        <v>133</v>
      </c>
      <c r="AB77" s="258">
        <v>1.0</v>
      </c>
      <c r="AC77" s="259">
        <v>0.5905787037037037</v>
      </c>
      <c r="AD77" s="260" t="s">
        <v>140</v>
      </c>
      <c r="AE77" s="261" t="s">
        <v>133</v>
      </c>
      <c r="AF77" s="251" t="s">
        <v>166</v>
      </c>
      <c r="AG77" s="261">
        <v>1.54</v>
      </c>
      <c r="AH77" s="464">
        <v>14.81</v>
      </c>
      <c r="AI77" s="571"/>
      <c r="AJ77" s="266">
        <v>-2.88</v>
      </c>
      <c r="AK77" s="786">
        <v>0.0</v>
      </c>
      <c r="AL77" s="114"/>
      <c r="AM77" s="211"/>
      <c r="AN77" s="132"/>
      <c r="AO77" s="132"/>
      <c r="AP77" s="149"/>
      <c r="AQ77" s="150"/>
      <c r="AR77" s="149"/>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row>
    <row r="78">
      <c r="A78" s="484"/>
      <c r="B78" s="94"/>
      <c r="C78" s="95"/>
      <c r="D78" s="96">
        <v>3286.14</v>
      </c>
      <c r="E78" s="97"/>
      <c r="F78" s="98"/>
      <c r="G78" s="98"/>
      <c r="H78" s="98"/>
      <c r="I78" s="98">
        <v>3.4</v>
      </c>
      <c r="J78" s="98">
        <v>1.39</v>
      </c>
      <c r="K78" s="96"/>
      <c r="L78" s="96"/>
      <c r="M78" s="96"/>
      <c r="N78" s="518"/>
      <c r="O78" s="168">
        <v>1.0</v>
      </c>
      <c r="P78" s="169">
        <v>1.0</v>
      </c>
      <c r="Q78" s="294"/>
      <c r="R78" s="295"/>
      <c r="S78" s="296"/>
      <c r="T78" s="297"/>
      <c r="U78" s="200"/>
      <c r="V78" s="201"/>
      <c r="W78" s="202"/>
      <c r="X78" s="202"/>
      <c r="Y78" s="273">
        <v>0.0</v>
      </c>
      <c r="Z78" s="271">
        <v>0.0</v>
      </c>
      <c r="AA78" s="272" t="s">
        <v>132</v>
      </c>
      <c r="AB78" s="107">
        <v>2.0</v>
      </c>
      <c r="AC78" s="108">
        <v>0.5936805555555555</v>
      </c>
      <c r="AD78" s="273"/>
      <c r="AE78" s="274" t="s">
        <v>133</v>
      </c>
      <c r="AF78" s="99" t="s">
        <v>133</v>
      </c>
      <c r="AG78" s="274">
        <v>1.42</v>
      </c>
      <c r="AH78" s="411">
        <v>16.06</v>
      </c>
      <c r="AI78" s="112"/>
      <c r="AJ78" s="110">
        <v>-2.88</v>
      </c>
      <c r="AK78" s="113">
        <v>0.0</v>
      </c>
      <c r="AL78" s="114"/>
      <c r="AM78" s="278"/>
      <c r="AN78" s="98"/>
      <c r="AO78" s="98"/>
      <c r="AP78" s="116"/>
      <c r="AQ78" s="117"/>
      <c r="AR78" s="116"/>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row>
    <row r="79">
      <c r="A79" s="485"/>
      <c r="B79" s="128"/>
      <c r="C79" s="129"/>
      <c r="D79" s="130"/>
      <c r="E79" s="131"/>
      <c r="F79" s="132"/>
      <c r="G79" s="132"/>
      <c r="H79" s="132"/>
      <c r="I79" s="132">
        <v>7414059.0</v>
      </c>
      <c r="J79" s="132">
        <v>2451050.0</v>
      </c>
      <c r="K79" s="130"/>
      <c r="L79" s="130"/>
      <c r="M79" s="130"/>
      <c r="N79" s="519"/>
      <c r="O79" s="168">
        <v>1.0</v>
      </c>
      <c r="P79" s="169">
        <v>2.0</v>
      </c>
      <c r="Q79" s="294"/>
      <c r="R79" s="295"/>
      <c r="S79" s="296"/>
      <c r="T79" s="297"/>
      <c r="U79" s="200"/>
      <c r="V79" s="201"/>
      <c r="W79" s="202"/>
      <c r="X79" s="202"/>
      <c r="Y79" s="206">
        <v>0.0</v>
      </c>
      <c r="Z79" s="204">
        <v>0.0</v>
      </c>
      <c r="AA79" s="205" t="s">
        <v>133</v>
      </c>
      <c r="AB79" s="141">
        <v>3.0</v>
      </c>
      <c r="AC79" s="142">
        <v>0.5958449074074074</v>
      </c>
      <c r="AD79" s="206"/>
      <c r="AE79" s="207" t="s">
        <v>133</v>
      </c>
      <c r="AF79" s="133" t="s">
        <v>166</v>
      </c>
      <c r="AG79" s="207">
        <v>1.24</v>
      </c>
      <c r="AH79" s="449">
        <v>32.0</v>
      </c>
      <c r="AI79" s="146"/>
      <c r="AJ79" s="144"/>
      <c r="AK79" s="147"/>
      <c r="AL79" s="114"/>
      <c r="AM79" s="211"/>
      <c r="AN79" s="132"/>
      <c r="AO79" s="132"/>
      <c r="AP79" s="149"/>
      <c r="AQ79" s="150"/>
      <c r="AR79" s="149"/>
      <c r="AS79" s="132"/>
      <c r="AT79" s="132"/>
      <c r="AU79" s="132"/>
      <c r="AV79" s="132"/>
      <c r="AW79" s="132"/>
      <c r="AX79" s="132"/>
      <c r="AY79" s="132"/>
      <c r="AZ79" s="132"/>
      <c r="BA79" s="132"/>
      <c r="BB79" s="132"/>
      <c r="BC79" s="132"/>
      <c r="BD79" s="132"/>
      <c r="BE79" s="132"/>
      <c r="BF79" s="132"/>
      <c r="BG79" s="132"/>
      <c r="BH79" s="132"/>
      <c r="BI79" s="132"/>
      <c r="BJ79" s="132"/>
      <c r="BK79" s="132"/>
      <c r="BL79" s="132"/>
      <c r="BM79" s="132"/>
      <c r="BN79" s="132"/>
      <c r="BO79" s="132"/>
      <c r="BP79" s="132"/>
    </row>
    <row r="80">
      <c r="A80" s="484"/>
      <c r="B80" s="94"/>
      <c r="C80" s="95"/>
      <c r="D80" s="96"/>
      <c r="E80" s="97"/>
      <c r="F80" s="98"/>
      <c r="G80" s="98"/>
      <c r="H80" s="98"/>
      <c r="I80" s="98"/>
      <c r="J80" s="98"/>
      <c r="K80" s="96"/>
      <c r="L80" s="96"/>
      <c r="M80" s="96"/>
      <c r="N80" s="518"/>
      <c r="O80" s="168">
        <v>1.0</v>
      </c>
      <c r="P80" s="169">
        <v>3.0</v>
      </c>
      <c r="Q80" s="294"/>
      <c r="R80" s="295"/>
      <c r="S80" s="296"/>
      <c r="T80" s="297"/>
      <c r="U80" s="200"/>
      <c r="V80" s="201"/>
      <c r="W80" s="202"/>
      <c r="X80" s="202"/>
      <c r="Y80" s="273">
        <v>0.0</v>
      </c>
      <c r="Z80" s="271">
        <v>0.0</v>
      </c>
      <c r="AA80" s="272" t="s">
        <v>132</v>
      </c>
      <c r="AB80" s="107">
        <v>4.0</v>
      </c>
      <c r="AC80" s="108">
        <v>0.5995949074074074</v>
      </c>
      <c r="AD80" s="273"/>
      <c r="AE80" s="274" t="s">
        <v>133</v>
      </c>
      <c r="AF80" s="99" t="s">
        <v>133</v>
      </c>
      <c r="AG80" s="274">
        <v>1.18</v>
      </c>
      <c r="AH80" s="411">
        <v>33.63</v>
      </c>
      <c r="AI80" s="112"/>
      <c r="AJ80" s="110"/>
      <c r="AK80" s="113"/>
      <c r="AL80" s="114"/>
      <c r="AM80" s="278"/>
      <c r="AN80" s="98"/>
      <c r="AO80" s="98"/>
      <c r="AP80" s="116"/>
      <c r="AQ80" s="117"/>
      <c r="AR80" s="116"/>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row>
    <row r="81">
      <c r="A81" s="485"/>
      <c r="B81" s="313"/>
      <c r="C81" s="314"/>
      <c r="D81" s="315"/>
      <c r="E81" s="316"/>
      <c r="F81" s="317"/>
      <c r="G81" s="317"/>
      <c r="H81" s="317"/>
      <c r="I81" s="317"/>
      <c r="J81" s="317"/>
      <c r="K81" s="315"/>
      <c r="L81" s="315"/>
      <c r="M81" s="315"/>
      <c r="N81" s="762"/>
      <c r="O81" s="221"/>
      <c r="P81" s="222"/>
      <c r="Q81" s="298"/>
      <c r="R81" s="299"/>
      <c r="S81" s="300"/>
      <c r="T81" s="301"/>
      <c r="U81" s="227"/>
      <c r="V81" s="228"/>
      <c r="W81" s="229"/>
      <c r="X81" s="229"/>
      <c r="Y81" s="322"/>
      <c r="Z81" s="493"/>
      <c r="AA81" s="418"/>
      <c r="AB81" s="325"/>
      <c r="AC81" s="510"/>
      <c r="AD81" s="322" t="s">
        <v>142</v>
      </c>
      <c r="AE81" s="331"/>
      <c r="AF81" s="328"/>
      <c r="AG81" s="331"/>
      <c r="AH81" s="490"/>
      <c r="AI81" s="384"/>
      <c r="AJ81" s="327"/>
      <c r="AK81" s="385"/>
      <c r="AL81" s="114"/>
      <c r="AM81" s="211"/>
      <c r="AN81" s="132"/>
      <c r="AO81" s="132"/>
      <c r="AP81" s="149"/>
      <c r="AQ81" s="150"/>
      <c r="AR81" s="149"/>
      <c r="AS81" s="132"/>
      <c r="AT81" s="132"/>
      <c r="AU81" s="132"/>
      <c r="AV81" s="132"/>
      <c r="AW81" s="132"/>
      <c r="AX81" s="132"/>
      <c r="AY81" s="132"/>
      <c r="AZ81" s="132"/>
      <c r="BA81" s="132"/>
      <c r="BB81" s="132"/>
      <c r="BC81" s="132"/>
      <c r="BD81" s="132"/>
      <c r="BE81" s="132"/>
      <c r="BF81" s="132"/>
      <c r="BG81" s="132"/>
      <c r="BH81" s="132"/>
      <c r="BI81" s="132"/>
      <c r="BJ81" s="132"/>
      <c r="BK81" s="132"/>
      <c r="BL81" s="132"/>
      <c r="BM81" s="132"/>
      <c r="BN81" s="132"/>
      <c r="BO81" s="132"/>
      <c r="BP81" s="132"/>
    </row>
    <row r="82">
      <c r="A82" s="484"/>
      <c r="B82" s="386">
        <v>44621.0</v>
      </c>
      <c r="C82" s="431"/>
      <c r="D82" s="433" t="s">
        <v>1430</v>
      </c>
      <c r="E82" s="432"/>
      <c r="F82" s="409"/>
      <c r="G82" s="409"/>
      <c r="H82" s="409"/>
      <c r="I82" s="409" t="s">
        <v>1307</v>
      </c>
      <c r="J82" s="409" t="s">
        <v>1431</v>
      </c>
      <c r="K82" s="433"/>
      <c r="L82" s="433"/>
      <c r="M82" s="433"/>
      <c r="N82" s="764"/>
      <c r="O82" s="254">
        <v>0.0</v>
      </c>
      <c r="P82" s="255">
        <v>0.0</v>
      </c>
      <c r="Q82" s="284"/>
      <c r="R82" s="285"/>
      <c r="S82" s="292"/>
      <c r="T82" s="293"/>
      <c r="U82" s="174"/>
      <c r="V82" s="175"/>
      <c r="W82" s="176"/>
      <c r="X82" s="176"/>
      <c r="Y82" s="182">
        <v>15.0</v>
      </c>
      <c r="Z82" s="178">
        <v>0.0</v>
      </c>
      <c r="AA82" s="179" t="s">
        <v>133</v>
      </c>
      <c r="AB82" s="180">
        <v>1.0</v>
      </c>
      <c r="AC82" s="181">
        <v>0.5495023148148148</v>
      </c>
      <c r="AD82" s="182" t="s">
        <v>140</v>
      </c>
      <c r="AE82" s="183" t="s">
        <v>133</v>
      </c>
      <c r="AF82" s="165" t="s">
        <v>166</v>
      </c>
      <c r="AG82" s="183">
        <v>1.61</v>
      </c>
      <c r="AH82" s="446">
        <v>3.37508E-14</v>
      </c>
      <c r="AI82" s="406"/>
      <c r="AJ82" s="189">
        <v>-0.68</v>
      </c>
      <c r="AK82" s="787">
        <v>0.0</v>
      </c>
      <c r="AL82" s="114"/>
      <c r="AM82" s="278"/>
      <c r="AN82" s="98"/>
      <c r="AO82" s="98"/>
      <c r="AP82" s="116"/>
      <c r="AQ82" s="117"/>
      <c r="AR82" s="116"/>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row>
    <row r="83">
      <c r="A83" s="485"/>
      <c r="B83" s="128"/>
      <c r="C83" s="129"/>
      <c r="D83" s="130">
        <v>31123.43</v>
      </c>
      <c r="E83" s="131"/>
      <c r="F83" s="132"/>
      <c r="G83" s="132"/>
      <c r="H83" s="132"/>
      <c r="I83" s="132">
        <v>2.76</v>
      </c>
      <c r="J83" s="132">
        <v>1.57</v>
      </c>
      <c r="K83" s="130"/>
      <c r="L83" s="130"/>
      <c r="M83" s="130"/>
      <c r="N83" s="519"/>
      <c r="O83" s="168">
        <v>1.0</v>
      </c>
      <c r="P83" s="169">
        <v>1.0</v>
      </c>
      <c r="Q83" s="294"/>
      <c r="R83" s="295"/>
      <c r="S83" s="296"/>
      <c r="T83" s="297"/>
      <c r="U83" s="200"/>
      <c r="V83" s="201"/>
      <c r="W83" s="202"/>
      <c r="X83" s="202"/>
      <c r="Y83" s="206">
        <v>0.0</v>
      </c>
      <c r="Z83" s="204">
        <v>0.0</v>
      </c>
      <c r="AA83" s="205" t="s">
        <v>133</v>
      </c>
      <c r="AB83" s="141">
        <v>2.0</v>
      </c>
      <c r="AC83" s="142">
        <v>0.5557175925925926</v>
      </c>
      <c r="AD83" s="206"/>
      <c r="AE83" s="207" t="s">
        <v>133</v>
      </c>
      <c r="AF83" s="133" t="s">
        <v>166</v>
      </c>
      <c r="AG83" s="207">
        <v>1.61</v>
      </c>
      <c r="AH83" s="449">
        <v>13.11</v>
      </c>
      <c r="AI83" s="146"/>
      <c r="AJ83" s="144">
        <v>-0.69</v>
      </c>
      <c r="AK83" s="147">
        <v>0.0</v>
      </c>
      <c r="AL83" s="114"/>
      <c r="AM83" s="211"/>
      <c r="AN83" s="132"/>
      <c r="AO83" s="132"/>
      <c r="AP83" s="149"/>
      <c r="AQ83" s="150"/>
      <c r="AR83" s="149"/>
      <c r="AS83" s="132"/>
      <c r="AT83" s="132"/>
      <c r="AU83" s="132"/>
      <c r="AV83" s="132"/>
      <c r="AW83" s="132"/>
      <c r="AX83" s="132"/>
      <c r="AY83" s="132"/>
      <c r="AZ83" s="132"/>
      <c r="BA83" s="132"/>
      <c r="BB83" s="132"/>
      <c r="BC83" s="132"/>
      <c r="BD83" s="132"/>
      <c r="BE83" s="132"/>
      <c r="BF83" s="132"/>
      <c r="BG83" s="132"/>
      <c r="BH83" s="132"/>
      <c r="BI83" s="132"/>
      <c r="BJ83" s="132"/>
      <c r="BK83" s="132"/>
      <c r="BL83" s="132"/>
      <c r="BM83" s="132"/>
      <c r="BN83" s="132"/>
      <c r="BO83" s="132"/>
      <c r="BP83" s="132"/>
    </row>
    <row r="84">
      <c r="A84" s="484"/>
      <c r="B84" s="94"/>
      <c r="C84" s="95"/>
      <c r="D84" s="96"/>
      <c r="E84" s="97"/>
      <c r="F84" s="98"/>
      <c r="G84" s="98"/>
      <c r="H84" s="98"/>
      <c r="I84" s="98">
        <v>3622052.0</v>
      </c>
      <c r="J84" s="98">
        <v>2386498.0</v>
      </c>
      <c r="K84" s="96"/>
      <c r="L84" s="96"/>
      <c r="M84" s="96"/>
      <c r="N84" s="518"/>
      <c r="O84" s="168">
        <v>2.0</v>
      </c>
      <c r="P84" s="169">
        <v>1.0</v>
      </c>
      <c r="Q84" s="294"/>
      <c r="R84" s="295"/>
      <c r="S84" s="296"/>
      <c r="T84" s="297"/>
      <c r="U84" s="200"/>
      <c r="V84" s="201"/>
      <c r="W84" s="202"/>
      <c r="X84" s="202"/>
      <c r="Y84" s="273">
        <v>0.0</v>
      </c>
      <c r="Z84" s="271">
        <v>0.0</v>
      </c>
      <c r="AA84" s="272" t="s">
        <v>132</v>
      </c>
      <c r="AB84" s="107">
        <v>3.0</v>
      </c>
      <c r="AC84" s="108">
        <v>0.5584606481481481</v>
      </c>
      <c r="AD84" s="273"/>
      <c r="AE84" s="274" t="s">
        <v>133</v>
      </c>
      <c r="AF84" s="99" t="s">
        <v>133</v>
      </c>
      <c r="AG84" s="274">
        <v>2.0</v>
      </c>
      <c r="AH84" s="411">
        <v>10.61</v>
      </c>
      <c r="AI84" s="112"/>
      <c r="AJ84" s="110"/>
      <c r="AK84" s="113"/>
      <c r="AL84" s="114"/>
      <c r="AM84" s="278"/>
      <c r="AN84" s="98"/>
      <c r="AO84" s="98"/>
      <c r="AP84" s="116"/>
      <c r="AQ84" s="117"/>
      <c r="AR84" s="116"/>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row>
    <row r="85">
      <c r="A85" s="485"/>
      <c r="B85" s="128"/>
      <c r="C85" s="129"/>
      <c r="D85" s="130"/>
      <c r="E85" s="131"/>
      <c r="F85" s="132"/>
      <c r="G85" s="132"/>
      <c r="H85" s="132"/>
      <c r="I85" s="132"/>
      <c r="J85" s="132"/>
      <c r="K85" s="130"/>
      <c r="L85" s="130"/>
      <c r="M85" s="130"/>
      <c r="N85" s="519"/>
      <c r="O85" s="168">
        <v>2.0</v>
      </c>
      <c r="P85" s="169">
        <v>1.0</v>
      </c>
      <c r="Q85" s="294"/>
      <c r="R85" s="295"/>
      <c r="S85" s="296"/>
      <c r="T85" s="297"/>
      <c r="U85" s="200"/>
      <c r="V85" s="201"/>
      <c r="W85" s="202"/>
      <c r="X85" s="202"/>
      <c r="Y85" s="206">
        <v>0.0</v>
      </c>
      <c r="Z85" s="204">
        <v>0.0</v>
      </c>
      <c r="AA85" s="205" t="s">
        <v>132</v>
      </c>
      <c r="AB85" s="141">
        <v>4.0</v>
      </c>
      <c r="AC85" s="142">
        <v>0.5584722222222223</v>
      </c>
      <c r="AD85" s="206"/>
      <c r="AE85" s="207" t="s">
        <v>132</v>
      </c>
      <c r="AF85" s="133" t="s">
        <v>166</v>
      </c>
      <c r="AG85" s="207">
        <v>2.0</v>
      </c>
      <c r="AH85" s="449">
        <v>7.84</v>
      </c>
      <c r="AI85" s="146"/>
      <c r="AJ85" s="144"/>
      <c r="AK85" s="147"/>
      <c r="AL85" s="114"/>
      <c r="AM85" s="211"/>
      <c r="AN85" s="132"/>
      <c r="AO85" s="132"/>
      <c r="AP85" s="149"/>
      <c r="AQ85" s="150"/>
      <c r="AR85" s="149"/>
      <c r="AS85" s="132"/>
      <c r="AT85" s="132"/>
      <c r="AU85" s="132"/>
      <c r="AV85" s="132"/>
      <c r="AW85" s="132"/>
      <c r="AX85" s="132"/>
      <c r="AY85" s="132"/>
      <c r="AZ85" s="132"/>
      <c r="BA85" s="132"/>
      <c r="BB85" s="132"/>
      <c r="BC85" s="132"/>
      <c r="BD85" s="132"/>
      <c r="BE85" s="132"/>
      <c r="BF85" s="132"/>
      <c r="BG85" s="132"/>
      <c r="BH85" s="132"/>
      <c r="BI85" s="132"/>
      <c r="BJ85" s="132"/>
      <c r="BK85" s="132"/>
      <c r="BL85" s="132"/>
      <c r="BM85" s="132"/>
      <c r="BN85" s="132"/>
      <c r="BO85" s="132"/>
      <c r="BP85" s="132"/>
    </row>
    <row r="86">
      <c r="A86" s="484"/>
      <c r="B86" s="94"/>
      <c r="C86" s="95"/>
      <c r="D86" s="96"/>
      <c r="E86" s="97"/>
      <c r="F86" s="98"/>
      <c r="G86" s="98"/>
      <c r="H86" s="98"/>
      <c r="I86" s="98"/>
      <c r="J86" s="98"/>
      <c r="K86" s="96"/>
      <c r="L86" s="96"/>
      <c r="M86" s="96"/>
      <c r="N86" s="518"/>
      <c r="O86" s="168">
        <v>3.0</v>
      </c>
      <c r="P86" s="169">
        <v>1.0</v>
      </c>
      <c r="Q86" s="294"/>
      <c r="R86" s="295"/>
      <c r="S86" s="296"/>
      <c r="T86" s="297"/>
      <c r="U86" s="200"/>
      <c r="V86" s="201"/>
      <c r="W86" s="202"/>
      <c r="X86" s="202"/>
      <c r="Y86" s="273">
        <v>0.0</v>
      </c>
      <c r="Z86" s="271">
        <v>0.0</v>
      </c>
      <c r="AA86" s="272" t="s">
        <v>133</v>
      </c>
      <c r="AB86" s="107">
        <v>5.0</v>
      </c>
      <c r="AC86" s="108">
        <v>0.5655902777777778</v>
      </c>
      <c r="AD86" s="273"/>
      <c r="AE86" s="274" t="s">
        <v>132</v>
      </c>
      <c r="AF86" s="99" t="s">
        <v>133</v>
      </c>
      <c r="AG86" s="274">
        <v>1.75</v>
      </c>
      <c r="AH86" s="411">
        <v>9.06</v>
      </c>
      <c r="AI86" s="112"/>
      <c r="AJ86" s="110"/>
      <c r="AK86" s="113"/>
      <c r="AL86" s="114"/>
      <c r="AM86" s="278"/>
      <c r="AN86" s="98"/>
      <c r="AO86" s="98"/>
      <c r="AP86" s="116"/>
      <c r="AQ86" s="117"/>
      <c r="AR86" s="116"/>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row>
    <row r="87">
      <c r="A87" s="485"/>
      <c r="B87" s="128"/>
      <c r="C87" s="129"/>
      <c r="D87" s="130"/>
      <c r="E87" s="131"/>
      <c r="F87" s="132"/>
      <c r="G87" s="132"/>
      <c r="H87" s="132"/>
      <c r="I87" s="132"/>
      <c r="J87" s="132"/>
      <c r="K87" s="130"/>
      <c r="L87" s="130"/>
      <c r="M87" s="130"/>
      <c r="N87" s="519"/>
      <c r="O87" s="168">
        <v>3.0</v>
      </c>
      <c r="P87" s="169">
        <v>2.0</v>
      </c>
      <c r="Q87" s="294"/>
      <c r="R87" s="295"/>
      <c r="S87" s="296"/>
      <c r="T87" s="297"/>
      <c r="U87" s="200"/>
      <c r="V87" s="201"/>
      <c r="W87" s="202"/>
      <c r="X87" s="202"/>
      <c r="Y87" s="206">
        <v>0.0</v>
      </c>
      <c r="Z87" s="204">
        <v>0.0</v>
      </c>
      <c r="AA87" s="205" t="s">
        <v>132</v>
      </c>
      <c r="AB87" s="141">
        <v>6.0</v>
      </c>
      <c r="AC87" s="142">
        <v>0.5680555555555555</v>
      </c>
      <c r="AD87" s="206"/>
      <c r="AE87" s="207" t="s">
        <v>132</v>
      </c>
      <c r="AF87" s="133" t="s">
        <v>166</v>
      </c>
      <c r="AG87" s="207">
        <v>1.9</v>
      </c>
      <c r="AH87" s="449">
        <v>8.7</v>
      </c>
      <c r="AI87" s="146"/>
      <c r="AJ87" s="144"/>
      <c r="AK87" s="147"/>
      <c r="AL87" s="114"/>
      <c r="AM87" s="211"/>
      <c r="AN87" s="132"/>
      <c r="AO87" s="132"/>
      <c r="AP87" s="149"/>
      <c r="AQ87" s="150"/>
      <c r="AR87" s="149"/>
      <c r="AS87" s="132"/>
      <c r="AT87" s="132"/>
      <c r="AU87" s="132"/>
      <c r="AV87" s="132"/>
      <c r="AW87" s="132"/>
      <c r="AX87" s="132"/>
      <c r="AY87" s="132"/>
      <c r="AZ87" s="132"/>
      <c r="BA87" s="132"/>
      <c r="BB87" s="132"/>
      <c r="BC87" s="132"/>
      <c r="BD87" s="132"/>
      <c r="BE87" s="132"/>
      <c r="BF87" s="132"/>
      <c r="BG87" s="132"/>
      <c r="BH87" s="132"/>
      <c r="BI87" s="132"/>
      <c r="BJ87" s="132"/>
      <c r="BK87" s="132"/>
      <c r="BL87" s="132"/>
      <c r="BM87" s="132"/>
      <c r="BN87" s="132"/>
      <c r="BO87" s="132"/>
      <c r="BP87" s="132"/>
    </row>
    <row r="88">
      <c r="A88" s="484"/>
      <c r="B88" s="94"/>
      <c r="C88" s="95"/>
      <c r="D88" s="96"/>
      <c r="E88" s="97"/>
      <c r="F88" s="98"/>
      <c r="G88" s="98"/>
      <c r="H88" s="98"/>
      <c r="I88" s="98"/>
      <c r="J88" s="98"/>
      <c r="K88" s="96"/>
      <c r="L88" s="96"/>
      <c r="M88" s="96"/>
      <c r="N88" s="518"/>
      <c r="O88" s="168">
        <v>3.0</v>
      </c>
      <c r="P88" s="169">
        <v>2.0</v>
      </c>
      <c r="Q88" s="294"/>
      <c r="R88" s="295"/>
      <c r="S88" s="296"/>
      <c r="T88" s="297"/>
      <c r="U88" s="200"/>
      <c r="V88" s="201"/>
      <c r="W88" s="202"/>
      <c r="X88" s="202"/>
      <c r="Y88" s="273">
        <v>0.0</v>
      </c>
      <c r="Z88" s="271">
        <v>0.0</v>
      </c>
      <c r="AA88" s="272" t="s">
        <v>132</v>
      </c>
      <c r="AB88" s="107">
        <v>7.0</v>
      </c>
      <c r="AC88" s="108">
        <v>0.5681481481481482</v>
      </c>
      <c r="AD88" s="273"/>
      <c r="AE88" s="274" t="s">
        <v>133</v>
      </c>
      <c r="AF88" s="99" t="s">
        <v>166</v>
      </c>
      <c r="AG88" s="274">
        <v>2.12</v>
      </c>
      <c r="AH88" s="411">
        <v>0.05</v>
      </c>
      <c r="AI88" s="112"/>
      <c r="AJ88" s="110"/>
      <c r="AK88" s="113"/>
      <c r="AL88" s="114"/>
      <c r="AM88" s="278"/>
      <c r="AN88" s="98"/>
      <c r="AO88" s="98"/>
      <c r="AP88" s="116"/>
      <c r="AQ88" s="117"/>
      <c r="AR88" s="116"/>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row>
    <row r="89">
      <c r="A89" s="485"/>
      <c r="B89" s="128"/>
      <c r="C89" s="129"/>
      <c r="D89" s="130"/>
      <c r="E89" s="131"/>
      <c r="F89" s="132"/>
      <c r="G89" s="132"/>
      <c r="H89" s="132"/>
      <c r="I89" s="132"/>
      <c r="J89" s="132"/>
      <c r="K89" s="130"/>
      <c r="L89" s="130"/>
      <c r="M89" s="130"/>
      <c r="N89" s="519"/>
      <c r="O89" s="168">
        <v>3.0</v>
      </c>
      <c r="P89" s="169">
        <v>3.0</v>
      </c>
      <c r="Q89" s="294"/>
      <c r="R89" s="295"/>
      <c r="S89" s="296"/>
      <c r="T89" s="297"/>
      <c r="U89" s="200"/>
      <c r="V89" s="201"/>
      <c r="W89" s="202"/>
      <c r="X89" s="202"/>
      <c r="Y89" s="206">
        <v>0.0</v>
      </c>
      <c r="Z89" s="204">
        <v>0.0</v>
      </c>
      <c r="AA89" s="205" t="s">
        <v>133</v>
      </c>
      <c r="AB89" s="141">
        <v>8.0</v>
      </c>
      <c r="AC89" s="142">
        <v>0.5721412037037037</v>
      </c>
      <c r="AD89" s="206"/>
      <c r="AE89" s="207" t="s">
        <v>132</v>
      </c>
      <c r="AF89" s="133" t="s">
        <v>133</v>
      </c>
      <c r="AG89" s="207">
        <v>2.42</v>
      </c>
      <c r="AH89" s="449">
        <v>6.81</v>
      </c>
      <c r="AI89" s="146"/>
      <c r="AJ89" s="144"/>
      <c r="AK89" s="147"/>
      <c r="AL89" s="114"/>
      <c r="AM89" s="211"/>
      <c r="AN89" s="132"/>
      <c r="AO89" s="132"/>
      <c r="AP89" s="149"/>
      <c r="AQ89" s="150"/>
      <c r="AR89" s="149"/>
      <c r="AS89" s="132"/>
      <c r="AT89" s="132"/>
      <c r="AU89" s="132"/>
      <c r="AV89" s="132"/>
      <c r="AW89" s="132"/>
      <c r="AX89" s="132"/>
      <c r="AY89" s="132"/>
      <c r="AZ89" s="132"/>
      <c r="BA89" s="132"/>
      <c r="BB89" s="132"/>
      <c r="BC89" s="132"/>
      <c r="BD89" s="132"/>
      <c r="BE89" s="132"/>
      <c r="BF89" s="132"/>
      <c r="BG89" s="132"/>
      <c r="BH89" s="132"/>
      <c r="BI89" s="132"/>
      <c r="BJ89" s="132"/>
      <c r="BK89" s="132"/>
      <c r="BL89" s="132"/>
      <c r="BM89" s="132"/>
      <c r="BN89" s="132"/>
      <c r="BO89" s="132"/>
      <c r="BP89" s="132"/>
    </row>
    <row r="90">
      <c r="A90" s="484"/>
      <c r="B90" s="94"/>
      <c r="C90" s="95"/>
      <c r="D90" s="96"/>
      <c r="E90" s="97"/>
      <c r="F90" s="98"/>
      <c r="G90" s="98"/>
      <c r="H90" s="98"/>
      <c r="I90" s="98"/>
      <c r="J90" s="98"/>
      <c r="K90" s="96"/>
      <c r="L90" s="96"/>
      <c r="M90" s="96"/>
      <c r="N90" s="518"/>
      <c r="O90" s="168">
        <v>3.0</v>
      </c>
      <c r="P90" s="169">
        <v>4.0</v>
      </c>
      <c r="Q90" s="294"/>
      <c r="R90" s="295"/>
      <c r="S90" s="296"/>
      <c r="T90" s="297"/>
      <c r="U90" s="200"/>
      <c r="V90" s="201"/>
      <c r="W90" s="202"/>
      <c r="X90" s="202"/>
      <c r="Y90" s="273">
        <v>0.0</v>
      </c>
      <c r="Z90" s="271">
        <v>0.0</v>
      </c>
      <c r="AA90" s="272" t="s">
        <v>132</v>
      </c>
      <c r="AB90" s="107">
        <v>9.0</v>
      </c>
      <c r="AC90" s="108">
        <v>0.5721412037037037</v>
      </c>
      <c r="AD90" s="273"/>
      <c r="AE90" s="274" t="s">
        <v>133</v>
      </c>
      <c r="AF90" s="99" t="s">
        <v>166</v>
      </c>
      <c r="AG90" s="274">
        <v>1.7</v>
      </c>
      <c r="AH90" s="411">
        <v>11.43</v>
      </c>
      <c r="AI90" s="112"/>
      <c r="AJ90" s="110"/>
      <c r="AK90" s="113"/>
      <c r="AL90" s="114"/>
      <c r="AM90" s="278"/>
      <c r="AN90" s="98"/>
      <c r="AO90" s="98"/>
      <c r="AP90" s="116"/>
      <c r="AQ90" s="117"/>
      <c r="AR90" s="116"/>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row>
    <row r="91">
      <c r="A91" s="485"/>
      <c r="B91" s="128"/>
      <c r="C91" s="129"/>
      <c r="D91" s="130"/>
      <c r="E91" s="131"/>
      <c r="F91" s="132"/>
      <c r="G91" s="132"/>
      <c r="H91" s="132"/>
      <c r="I91" s="132"/>
      <c r="J91" s="132"/>
      <c r="K91" s="130"/>
      <c r="L91" s="130"/>
      <c r="M91" s="130"/>
      <c r="N91" s="519"/>
      <c r="O91" s="168">
        <v>4.0</v>
      </c>
      <c r="P91" s="169">
        <v>4.0</v>
      </c>
      <c r="Q91" s="294"/>
      <c r="R91" s="295"/>
      <c r="S91" s="296"/>
      <c r="T91" s="297"/>
      <c r="U91" s="200"/>
      <c r="V91" s="201"/>
      <c r="W91" s="202"/>
      <c r="X91" s="202"/>
      <c r="Y91" s="206">
        <v>0.0</v>
      </c>
      <c r="Z91" s="204">
        <v>0.0</v>
      </c>
      <c r="AA91" s="205" t="s">
        <v>133</v>
      </c>
      <c r="AB91" s="141">
        <v>10.0</v>
      </c>
      <c r="AC91" s="142">
        <v>0.5747222222222222</v>
      </c>
      <c r="AD91" s="206"/>
      <c r="AE91" s="207" t="s">
        <v>133</v>
      </c>
      <c r="AF91" s="133" t="s">
        <v>133</v>
      </c>
      <c r="AG91" s="207">
        <v>1.52</v>
      </c>
      <c r="AH91" s="449">
        <v>12.78</v>
      </c>
      <c r="AI91" s="146"/>
      <c r="AJ91" s="144"/>
      <c r="AK91" s="147"/>
      <c r="AL91" s="114"/>
      <c r="AM91" s="211"/>
      <c r="AN91" s="132"/>
      <c r="AO91" s="132"/>
      <c r="AP91" s="149"/>
      <c r="AQ91" s="150"/>
      <c r="AR91" s="149"/>
      <c r="AS91" s="132"/>
      <c r="AT91" s="132"/>
      <c r="AU91" s="132"/>
      <c r="AV91" s="132"/>
      <c r="AW91" s="132"/>
      <c r="AX91" s="132"/>
      <c r="AY91" s="132"/>
      <c r="AZ91" s="132"/>
      <c r="BA91" s="132"/>
      <c r="BB91" s="132"/>
      <c r="BC91" s="132"/>
      <c r="BD91" s="132"/>
      <c r="BE91" s="132"/>
      <c r="BF91" s="132"/>
      <c r="BG91" s="132"/>
      <c r="BH91" s="132"/>
      <c r="BI91" s="132"/>
      <c r="BJ91" s="132"/>
      <c r="BK91" s="132"/>
      <c r="BL91" s="132"/>
      <c r="BM91" s="132"/>
      <c r="BN91" s="132"/>
      <c r="BO91" s="132"/>
      <c r="BP91" s="132"/>
    </row>
    <row r="92">
      <c r="A92" s="484"/>
      <c r="B92" s="94"/>
      <c r="C92" s="95"/>
      <c r="D92" s="96"/>
      <c r="E92" s="97"/>
      <c r="F92" s="98"/>
      <c r="G92" s="98"/>
      <c r="H92" s="98"/>
      <c r="I92" s="98"/>
      <c r="J92" s="98"/>
      <c r="K92" s="96"/>
      <c r="L92" s="96"/>
      <c r="M92" s="96"/>
      <c r="N92" s="518"/>
      <c r="O92" s="168">
        <v>4.0</v>
      </c>
      <c r="P92" s="169">
        <v>4.0</v>
      </c>
      <c r="Q92" s="294"/>
      <c r="R92" s="295"/>
      <c r="S92" s="296"/>
      <c r="T92" s="297"/>
      <c r="U92" s="200"/>
      <c r="V92" s="201"/>
      <c r="W92" s="202"/>
      <c r="X92" s="202"/>
      <c r="Y92" s="273">
        <v>0.0</v>
      </c>
      <c r="Z92" s="271">
        <v>0.0</v>
      </c>
      <c r="AA92" s="272" t="s">
        <v>133</v>
      </c>
      <c r="AB92" s="107">
        <v>11.0</v>
      </c>
      <c r="AC92" s="108">
        <v>0.5778819444444444</v>
      </c>
      <c r="AD92" s="273"/>
      <c r="AE92" s="274" t="s">
        <v>133</v>
      </c>
      <c r="AF92" s="99" t="s">
        <v>166</v>
      </c>
      <c r="AG92" s="274">
        <v>1.72</v>
      </c>
      <c r="AH92" s="411">
        <v>10.67</v>
      </c>
      <c r="AI92" s="112"/>
      <c r="AJ92" s="110"/>
      <c r="AK92" s="113"/>
      <c r="AL92" s="114"/>
      <c r="AM92" s="278"/>
      <c r="AN92" s="98"/>
      <c r="AO92" s="98"/>
      <c r="AP92" s="116"/>
      <c r="AQ92" s="117"/>
      <c r="AR92" s="116"/>
      <c r="AS92" s="98"/>
      <c r="AT92" s="98"/>
      <c r="AU92" s="98"/>
      <c r="AV92" s="98"/>
      <c r="AW92" s="98"/>
      <c r="AX92" s="98"/>
      <c r="AY92" s="98"/>
      <c r="AZ92" s="98"/>
      <c r="BA92" s="98"/>
      <c r="BB92" s="98"/>
      <c r="BC92" s="98"/>
      <c r="BD92" s="98"/>
      <c r="BE92" s="98"/>
      <c r="BF92" s="98"/>
      <c r="BG92" s="98"/>
      <c r="BH92" s="98"/>
      <c r="BI92" s="98"/>
      <c r="BJ92" s="98"/>
      <c r="BK92" s="98"/>
      <c r="BL92" s="98"/>
      <c r="BM92" s="98"/>
      <c r="BN92" s="98"/>
      <c r="BO92" s="98"/>
      <c r="BP92" s="98"/>
    </row>
    <row r="93">
      <c r="A93" s="485"/>
      <c r="B93" s="128"/>
      <c r="C93" s="129"/>
      <c r="D93" s="130"/>
      <c r="E93" s="131"/>
      <c r="F93" s="132"/>
      <c r="G93" s="132"/>
      <c r="H93" s="132"/>
      <c r="I93" s="132"/>
      <c r="J93" s="132"/>
      <c r="K93" s="130"/>
      <c r="L93" s="130"/>
      <c r="M93" s="130"/>
      <c r="N93" s="519"/>
      <c r="O93" s="168">
        <v>4.0</v>
      </c>
      <c r="P93" s="169">
        <v>4.0</v>
      </c>
      <c r="Q93" s="294"/>
      <c r="R93" s="295"/>
      <c r="S93" s="296"/>
      <c r="T93" s="297"/>
      <c r="U93" s="200"/>
      <c r="V93" s="201"/>
      <c r="W93" s="202"/>
      <c r="X93" s="202"/>
      <c r="Y93" s="206">
        <v>0.0</v>
      </c>
      <c r="Z93" s="204">
        <v>0.0</v>
      </c>
      <c r="AA93" s="205" t="s">
        <v>133</v>
      </c>
      <c r="AB93" s="141">
        <v>12.0</v>
      </c>
      <c r="AC93" s="142">
        <v>0.5779166666666666</v>
      </c>
      <c r="AD93" s="206"/>
      <c r="AE93" s="207" t="s">
        <v>132</v>
      </c>
      <c r="AF93" s="133" t="s">
        <v>166</v>
      </c>
      <c r="AG93" s="207">
        <v>2.38</v>
      </c>
      <c r="AH93" s="449">
        <v>0.05</v>
      </c>
      <c r="AI93" s="146"/>
      <c r="AJ93" s="144"/>
      <c r="AK93" s="147"/>
      <c r="AL93" s="114"/>
      <c r="AM93" s="211"/>
      <c r="AN93" s="132"/>
      <c r="AO93" s="132"/>
      <c r="AP93" s="149"/>
      <c r="AQ93" s="150"/>
      <c r="AR93" s="149"/>
      <c r="AS93" s="132"/>
      <c r="AT93" s="132"/>
      <c r="AU93" s="132"/>
      <c r="AV93" s="132"/>
      <c r="AW93" s="132"/>
      <c r="AX93" s="132"/>
      <c r="AY93" s="132"/>
      <c r="AZ93" s="132"/>
      <c r="BA93" s="132"/>
      <c r="BB93" s="132"/>
      <c r="BC93" s="132"/>
      <c r="BD93" s="132"/>
      <c r="BE93" s="132"/>
      <c r="BF93" s="132"/>
      <c r="BG93" s="132"/>
      <c r="BH93" s="132"/>
      <c r="BI93" s="132"/>
      <c r="BJ93" s="132"/>
      <c r="BK93" s="132"/>
      <c r="BL93" s="132"/>
      <c r="BM93" s="132"/>
      <c r="BN93" s="132"/>
      <c r="BO93" s="132"/>
      <c r="BP93" s="132"/>
    </row>
    <row r="94">
      <c r="A94" s="484"/>
      <c r="B94" s="94"/>
      <c r="C94" s="95"/>
      <c r="D94" s="96"/>
      <c r="E94" s="97"/>
      <c r="F94" s="98"/>
      <c r="G94" s="98"/>
      <c r="H94" s="98"/>
      <c r="I94" s="98"/>
      <c r="J94" s="98"/>
      <c r="K94" s="96"/>
      <c r="L94" s="96"/>
      <c r="M94" s="96"/>
      <c r="N94" s="518"/>
      <c r="O94" s="168">
        <v>4.0</v>
      </c>
      <c r="P94" s="169">
        <v>5.0</v>
      </c>
      <c r="Q94" s="294"/>
      <c r="R94" s="295"/>
      <c r="S94" s="296"/>
      <c r="T94" s="297"/>
      <c r="U94" s="200"/>
      <c r="V94" s="201"/>
      <c r="W94" s="202"/>
      <c r="X94" s="202"/>
      <c r="Y94" s="273">
        <v>0.0</v>
      </c>
      <c r="Z94" s="271">
        <v>0.0</v>
      </c>
      <c r="AA94" s="272" t="s">
        <v>132</v>
      </c>
      <c r="AB94" s="107">
        <v>13.0</v>
      </c>
      <c r="AC94" s="108">
        <v>0.5803587962962963</v>
      </c>
      <c r="AD94" s="273"/>
      <c r="AE94" s="274" t="s">
        <v>133</v>
      </c>
      <c r="AF94" s="99" t="s">
        <v>133</v>
      </c>
      <c r="AG94" s="274">
        <v>1.52</v>
      </c>
      <c r="AH94" s="411">
        <v>12.15</v>
      </c>
      <c r="AI94" s="112"/>
      <c r="AJ94" s="110"/>
      <c r="AK94" s="113"/>
      <c r="AL94" s="114"/>
      <c r="AM94" s="278"/>
      <c r="AN94" s="98"/>
      <c r="AO94" s="98"/>
      <c r="AP94" s="116"/>
      <c r="AQ94" s="117"/>
      <c r="AR94" s="116"/>
      <c r="AS94" s="98"/>
      <c r="AT94" s="98"/>
      <c r="AU94" s="98"/>
      <c r="AV94" s="98"/>
      <c r="AW94" s="98"/>
      <c r="AX94" s="98"/>
      <c r="AY94" s="98"/>
      <c r="AZ94" s="98"/>
      <c r="BA94" s="98"/>
      <c r="BB94" s="98"/>
      <c r="BC94" s="98"/>
      <c r="BD94" s="98"/>
      <c r="BE94" s="98"/>
      <c r="BF94" s="98"/>
      <c r="BG94" s="98"/>
      <c r="BH94" s="98"/>
      <c r="BI94" s="98"/>
      <c r="BJ94" s="98"/>
      <c r="BK94" s="98"/>
      <c r="BL94" s="98"/>
      <c r="BM94" s="98"/>
      <c r="BN94" s="98"/>
      <c r="BO94" s="98"/>
      <c r="BP94" s="98"/>
    </row>
    <row r="95">
      <c r="A95" s="485"/>
      <c r="B95" s="128"/>
      <c r="C95" s="129"/>
      <c r="D95" s="130"/>
      <c r="E95" s="131"/>
      <c r="F95" s="132"/>
      <c r="G95" s="132"/>
      <c r="H95" s="132"/>
      <c r="I95" s="132"/>
      <c r="J95" s="132"/>
      <c r="K95" s="130"/>
      <c r="L95" s="130"/>
      <c r="M95" s="130"/>
      <c r="N95" s="519"/>
      <c r="O95" s="168">
        <v>5.0</v>
      </c>
      <c r="P95" s="169">
        <v>5.0</v>
      </c>
      <c r="Q95" s="294"/>
      <c r="R95" s="295"/>
      <c r="S95" s="296"/>
      <c r="T95" s="297"/>
      <c r="U95" s="200"/>
      <c r="V95" s="201"/>
      <c r="W95" s="202"/>
      <c r="X95" s="202"/>
      <c r="Y95" s="206">
        <v>0.0</v>
      </c>
      <c r="Z95" s="204">
        <v>0.0</v>
      </c>
      <c r="AA95" s="205" t="s">
        <v>133</v>
      </c>
      <c r="AB95" s="141">
        <v>14.0</v>
      </c>
      <c r="AC95" s="142">
        <v>0.582974537037037</v>
      </c>
      <c r="AD95" s="206"/>
      <c r="AE95" s="207" t="s">
        <v>133</v>
      </c>
      <c r="AF95" s="133" t="s">
        <v>166</v>
      </c>
      <c r="AG95" s="207">
        <v>1.85</v>
      </c>
      <c r="AH95" s="449">
        <v>9.3</v>
      </c>
      <c r="AI95" s="146"/>
      <c r="AJ95" s="144"/>
      <c r="AK95" s="147"/>
      <c r="AL95" s="114"/>
      <c r="AM95" s="211"/>
      <c r="AN95" s="132"/>
      <c r="AO95" s="132"/>
      <c r="AP95" s="149"/>
      <c r="AQ95" s="150"/>
      <c r="AR95" s="149"/>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c r="BO95" s="132"/>
      <c r="BP95" s="132"/>
    </row>
    <row r="96">
      <c r="A96" s="484"/>
      <c r="B96" s="94"/>
      <c r="C96" s="95"/>
      <c r="D96" s="96"/>
      <c r="E96" s="97"/>
      <c r="F96" s="98"/>
      <c r="G96" s="98"/>
      <c r="H96" s="98"/>
      <c r="I96" s="98"/>
      <c r="J96" s="98"/>
      <c r="K96" s="96"/>
      <c r="L96" s="96"/>
      <c r="M96" s="96"/>
      <c r="N96" s="518"/>
      <c r="O96" s="168">
        <v>6.0</v>
      </c>
      <c r="P96" s="169">
        <v>5.0</v>
      </c>
      <c r="Q96" s="294"/>
      <c r="R96" s="295"/>
      <c r="S96" s="296"/>
      <c r="T96" s="297"/>
      <c r="U96" s="200"/>
      <c r="V96" s="201"/>
      <c r="W96" s="202"/>
      <c r="X96" s="202"/>
      <c r="Y96" s="273">
        <v>0.0</v>
      </c>
      <c r="Z96" s="271">
        <v>0.0</v>
      </c>
      <c r="AA96" s="272" t="s">
        <v>132</v>
      </c>
      <c r="AB96" s="107">
        <v>15.0</v>
      </c>
      <c r="AC96" s="108">
        <v>0.5851504629629629</v>
      </c>
      <c r="AD96" s="273"/>
      <c r="AE96" s="274" t="s">
        <v>133</v>
      </c>
      <c r="AF96" s="99" t="s">
        <v>133</v>
      </c>
      <c r="AG96" s="274">
        <v>2.8</v>
      </c>
      <c r="AH96" s="411">
        <v>6.1</v>
      </c>
      <c r="AI96" s="112"/>
      <c r="AJ96" s="110"/>
      <c r="AK96" s="113"/>
      <c r="AL96" s="114"/>
      <c r="AM96" s="278"/>
      <c r="AN96" s="98"/>
      <c r="AO96" s="98"/>
      <c r="AP96" s="116"/>
      <c r="AQ96" s="117"/>
      <c r="AR96" s="116"/>
      <c r="AS96" s="98"/>
      <c r="AT96" s="98"/>
      <c r="AU96" s="98"/>
      <c r="AV96" s="98"/>
      <c r="AW96" s="98"/>
      <c r="AX96" s="98"/>
      <c r="AY96" s="98"/>
      <c r="AZ96" s="98"/>
      <c r="BA96" s="98"/>
      <c r="BB96" s="98"/>
      <c r="BC96" s="98"/>
      <c r="BD96" s="98"/>
      <c r="BE96" s="98"/>
      <c r="BF96" s="98"/>
      <c r="BG96" s="98"/>
      <c r="BH96" s="98"/>
      <c r="BI96" s="98"/>
      <c r="BJ96" s="98"/>
      <c r="BK96" s="98"/>
      <c r="BL96" s="98"/>
      <c r="BM96" s="98"/>
      <c r="BN96" s="98"/>
      <c r="BO96" s="98"/>
      <c r="BP96" s="98"/>
    </row>
    <row r="97">
      <c r="A97" s="485"/>
      <c r="B97" s="128"/>
      <c r="C97" s="129"/>
      <c r="D97" s="130"/>
      <c r="E97" s="131"/>
      <c r="F97" s="132"/>
      <c r="G97" s="132"/>
      <c r="H97" s="132"/>
      <c r="I97" s="132"/>
      <c r="J97" s="132"/>
      <c r="K97" s="130"/>
      <c r="L97" s="130"/>
      <c r="M97" s="130"/>
      <c r="N97" s="519"/>
      <c r="O97" s="168">
        <v>0.0</v>
      </c>
      <c r="P97" s="169">
        <v>1.0</v>
      </c>
      <c r="Q97" s="294">
        <v>1.0</v>
      </c>
      <c r="R97" s="295">
        <v>0.0</v>
      </c>
      <c r="S97" s="296"/>
      <c r="T97" s="297"/>
      <c r="U97" s="200"/>
      <c r="V97" s="201"/>
      <c r="W97" s="202"/>
      <c r="X97" s="202"/>
      <c r="Y97" s="206">
        <v>0.0</v>
      </c>
      <c r="Z97" s="204">
        <v>0.0</v>
      </c>
      <c r="AA97" s="205" t="s">
        <v>133</v>
      </c>
      <c r="AB97" s="141">
        <v>16.0</v>
      </c>
      <c r="AC97" s="142">
        <v>0.5999421296296297</v>
      </c>
      <c r="AD97" s="206"/>
      <c r="AE97" s="207" t="s">
        <v>133</v>
      </c>
      <c r="AF97" s="133" t="s">
        <v>166</v>
      </c>
      <c r="AG97" s="207">
        <v>1.39</v>
      </c>
      <c r="AH97" s="449">
        <v>20.0</v>
      </c>
      <c r="AI97" s="146"/>
      <c r="AJ97" s="144"/>
      <c r="AK97" s="147"/>
      <c r="AL97" s="114"/>
      <c r="AM97" s="211"/>
      <c r="AN97" s="132"/>
      <c r="AO97" s="132"/>
      <c r="AP97" s="149"/>
      <c r="AQ97" s="150"/>
      <c r="AR97" s="149"/>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c r="BO97" s="132"/>
      <c r="BP97" s="132"/>
    </row>
    <row r="98">
      <c r="A98" s="484"/>
      <c r="B98" s="94"/>
      <c r="C98" s="95"/>
      <c r="D98" s="96"/>
      <c r="E98" s="97"/>
      <c r="F98" s="98"/>
      <c r="G98" s="98"/>
      <c r="H98" s="98"/>
      <c r="I98" s="98"/>
      <c r="J98" s="98"/>
      <c r="K98" s="96"/>
      <c r="L98" s="96"/>
      <c r="M98" s="96"/>
      <c r="N98" s="518"/>
      <c r="O98" s="168">
        <v>0.0</v>
      </c>
      <c r="P98" s="169">
        <v>1.0</v>
      </c>
      <c r="Q98" s="294">
        <v>1.0</v>
      </c>
      <c r="R98" s="295">
        <v>1.0</v>
      </c>
      <c r="S98" s="296"/>
      <c r="T98" s="297"/>
      <c r="U98" s="200"/>
      <c r="V98" s="201"/>
      <c r="W98" s="202"/>
      <c r="X98" s="202"/>
      <c r="Y98" s="273">
        <v>0.0</v>
      </c>
      <c r="Z98" s="271">
        <v>0.0</v>
      </c>
      <c r="AA98" s="272" t="s">
        <v>132</v>
      </c>
      <c r="AB98" s="107">
        <v>17.0</v>
      </c>
      <c r="AC98" s="108">
        <v>0.6018055555555556</v>
      </c>
      <c r="AD98" s="273"/>
      <c r="AE98" s="274" t="s">
        <v>133</v>
      </c>
      <c r="AF98" s="99" t="s">
        <v>133</v>
      </c>
      <c r="AG98" s="274">
        <v>1.29</v>
      </c>
      <c r="AH98" s="411">
        <v>21.56</v>
      </c>
      <c r="AI98" s="112"/>
      <c r="AJ98" s="110"/>
      <c r="AK98" s="113"/>
      <c r="AL98" s="114"/>
      <c r="AM98" s="278"/>
      <c r="AN98" s="98"/>
      <c r="AO98" s="98"/>
      <c r="AP98" s="116"/>
      <c r="AQ98" s="117"/>
      <c r="AR98" s="116"/>
      <c r="AS98" s="98"/>
      <c r="AT98" s="98"/>
      <c r="AU98" s="98"/>
      <c r="AV98" s="98"/>
      <c r="AW98" s="98"/>
      <c r="AX98" s="98"/>
      <c r="AY98" s="98"/>
      <c r="AZ98" s="98"/>
      <c r="BA98" s="98"/>
      <c r="BB98" s="98"/>
      <c r="BC98" s="98"/>
      <c r="BD98" s="98"/>
      <c r="BE98" s="98"/>
      <c r="BF98" s="98"/>
      <c r="BG98" s="98"/>
      <c r="BH98" s="98"/>
      <c r="BI98" s="98"/>
      <c r="BJ98" s="98"/>
      <c r="BK98" s="98"/>
      <c r="BL98" s="98"/>
      <c r="BM98" s="98"/>
      <c r="BN98" s="98"/>
      <c r="BO98" s="98"/>
      <c r="BP98" s="98"/>
    </row>
    <row r="99">
      <c r="A99" s="485"/>
      <c r="B99" s="128"/>
      <c r="C99" s="129"/>
      <c r="D99" s="130"/>
      <c r="E99" s="131"/>
      <c r="F99" s="132"/>
      <c r="G99" s="132"/>
      <c r="H99" s="132"/>
      <c r="I99" s="132"/>
      <c r="J99" s="132"/>
      <c r="K99" s="130"/>
      <c r="L99" s="130"/>
      <c r="M99" s="130"/>
      <c r="N99" s="519"/>
      <c r="O99" s="168">
        <v>0.0</v>
      </c>
      <c r="P99" s="169">
        <v>1.0</v>
      </c>
      <c r="Q99" s="294">
        <v>2.0</v>
      </c>
      <c r="R99" s="295">
        <v>1.0</v>
      </c>
      <c r="S99" s="296"/>
      <c r="T99" s="297"/>
      <c r="U99" s="200"/>
      <c r="V99" s="201"/>
      <c r="W99" s="202"/>
      <c r="X99" s="202"/>
      <c r="Y99" s="206">
        <v>0.0</v>
      </c>
      <c r="Z99" s="204">
        <v>0.0</v>
      </c>
      <c r="AA99" s="205" t="s">
        <v>133</v>
      </c>
      <c r="AB99" s="141">
        <v>18.0</v>
      </c>
      <c r="AC99" s="142">
        <v>0.604212962962963</v>
      </c>
      <c r="AD99" s="206"/>
      <c r="AE99" s="207" t="s">
        <v>133</v>
      </c>
      <c r="AF99" s="133" t="s">
        <v>166</v>
      </c>
      <c r="AG99" s="207">
        <v>1.39</v>
      </c>
      <c r="AH99" s="449">
        <v>20.51</v>
      </c>
      <c r="AI99" s="146"/>
      <c r="AJ99" s="144"/>
      <c r="AK99" s="147"/>
      <c r="AL99" s="114"/>
      <c r="AM99" s="211"/>
      <c r="AN99" s="132"/>
      <c r="AO99" s="132"/>
      <c r="AP99" s="149"/>
      <c r="AQ99" s="150"/>
      <c r="AR99" s="149"/>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c r="BO99" s="132"/>
      <c r="BP99" s="132"/>
    </row>
    <row r="100">
      <c r="A100" s="484"/>
      <c r="B100" s="94"/>
      <c r="C100" s="95"/>
      <c r="D100" s="96"/>
      <c r="E100" s="97"/>
      <c r="F100" s="98"/>
      <c r="G100" s="98"/>
      <c r="H100" s="98"/>
      <c r="I100" s="98"/>
      <c r="J100" s="98"/>
      <c r="K100" s="96"/>
      <c r="L100" s="96"/>
      <c r="M100" s="96"/>
      <c r="N100" s="518"/>
      <c r="O100" s="168">
        <v>0.0</v>
      </c>
      <c r="P100" s="169">
        <v>1.0</v>
      </c>
      <c r="Q100" s="294">
        <v>2.0</v>
      </c>
      <c r="R100" s="295">
        <v>2.0</v>
      </c>
      <c r="S100" s="296"/>
      <c r="T100" s="297"/>
      <c r="U100" s="200"/>
      <c r="V100" s="201"/>
      <c r="W100" s="202"/>
      <c r="X100" s="202"/>
      <c r="Y100" s="273">
        <v>0.0</v>
      </c>
      <c r="Z100" s="271">
        <v>0.0</v>
      </c>
      <c r="AA100" s="272" t="s">
        <v>132</v>
      </c>
      <c r="AB100" s="107">
        <v>19.0</v>
      </c>
      <c r="AC100" s="108">
        <v>0.6088541666666667</v>
      </c>
      <c r="AD100" s="273"/>
      <c r="AE100" s="274" t="s">
        <v>133</v>
      </c>
      <c r="AF100" s="99" t="s">
        <v>133</v>
      </c>
      <c r="AG100" s="274">
        <v>1.3</v>
      </c>
      <c r="AH100" s="411">
        <v>21.93</v>
      </c>
      <c r="AI100" s="112"/>
      <c r="AJ100" s="110"/>
      <c r="AK100" s="113"/>
      <c r="AL100" s="114"/>
      <c r="AM100" s="278"/>
      <c r="AN100" s="98"/>
      <c r="AO100" s="98"/>
      <c r="AP100" s="116"/>
      <c r="AQ100" s="117"/>
      <c r="AR100" s="116"/>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row>
    <row r="101">
      <c r="A101" s="485"/>
      <c r="B101" s="128"/>
      <c r="C101" s="129"/>
      <c r="D101" s="130"/>
      <c r="E101" s="131"/>
      <c r="F101" s="132"/>
      <c r="G101" s="132"/>
      <c r="H101" s="132"/>
      <c r="I101" s="132"/>
      <c r="J101" s="132"/>
      <c r="K101" s="130"/>
      <c r="L101" s="130"/>
      <c r="M101" s="130"/>
      <c r="N101" s="519"/>
      <c r="O101" s="168">
        <v>0.0</v>
      </c>
      <c r="P101" s="169">
        <v>1.0</v>
      </c>
      <c r="Q101" s="294">
        <v>3.0</v>
      </c>
      <c r="R101" s="295">
        <v>2.0</v>
      </c>
      <c r="S101" s="296"/>
      <c r="T101" s="297"/>
      <c r="U101" s="200"/>
      <c r="V101" s="201"/>
      <c r="W101" s="202"/>
      <c r="X101" s="202"/>
      <c r="Y101" s="206">
        <v>0.0</v>
      </c>
      <c r="Z101" s="204">
        <v>0.0</v>
      </c>
      <c r="AA101" s="205" t="s">
        <v>133</v>
      </c>
      <c r="AB101" s="141">
        <v>20.0</v>
      </c>
      <c r="AC101" s="142">
        <v>0.610625</v>
      </c>
      <c r="AD101" s="206"/>
      <c r="AE101" s="207" t="s">
        <v>133</v>
      </c>
      <c r="AF101" s="133" t="s">
        <v>166</v>
      </c>
      <c r="AG101" s="207">
        <v>1.45</v>
      </c>
      <c r="AH101" s="449">
        <v>17.78</v>
      </c>
      <c r="AI101" s="146"/>
      <c r="AJ101" s="144"/>
      <c r="AK101" s="147"/>
      <c r="AL101" s="114"/>
      <c r="AM101" s="211"/>
      <c r="AN101" s="132"/>
      <c r="AO101" s="132"/>
      <c r="AP101" s="149"/>
      <c r="AQ101" s="150"/>
      <c r="AR101" s="149"/>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row>
    <row r="102">
      <c r="A102" s="484"/>
      <c r="B102" s="94"/>
      <c r="C102" s="95"/>
      <c r="D102" s="96"/>
      <c r="E102" s="97"/>
      <c r="F102" s="98"/>
      <c r="G102" s="98"/>
      <c r="H102" s="98"/>
      <c r="I102" s="98"/>
      <c r="J102" s="98"/>
      <c r="K102" s="96"/>
      <c r="L102" s="96"/>
      <c r="M102" s="96"/>
      <c r="N102" s="518"/>
      <c r="O102" s="168">
        <v>0.0</v>
      </c>
      <c r="P102" s="169">
        <v>1.0</v>
      </c>
      <c r="Q102" s="294">
        <v>4.0</v>
      </c>
      <c r="R102" s="295">
        <v>2.0</v>
      </c>
      <c r="S102" s="296"/>
      <c r="T102" s="297"/>
      <c r="U102" s="200"/>
      <c r="V102" s="201"/>
      <c r="W102" s="202"/>
      <c r="X102" s="202"/>
      <c r="Y102" s="273">
        <v>0.0</v>
      </c>
      <c r="Z102" s="271">
        <v>0.0</v>
      </c>
      <c r="AA102" s="272" t="s">
        <v>132</v>
      </c>
      <c r="AB102" s="107">
        <v>21.0</v>
      </c>
      <c r="AC102" s="108">
        <v>0.6146412037037037</v>
      </c>
      <c r="AD102" s="273"/>
      <c r="AE102" s="274" t="s">
        <v>133</v>
      </c>
      <c r="AF102" s="99" t="s">
        <v>133</v>
      </c>
      <c r="AG102" s="274">
        <v>1.75</v>
      </c>
      <c r="AH102" s="411">
        <v>14.73</v>
      </c>
      <c r="AI102" s="112"/>
      <c r="AJ102" s="110"/>
      <c r="AK102" s="113"/>
      <c r="AL102" s="114"/>
      <c r="AM102" s="278"/>
      <c r="AN102" s="98"/>
      <c r="AO102" s="98"/>
      <c r="AP102" s="116"/>
      <c r="AQ102" s="117"/>
      <c r="AR102" s="116"/>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row>
    <row r="103">
      <c r="A103" s="485"/>
      <c r="B103" s="128"/>
      <c r="C103" s="129"/>
      <c r="D103" s="130"/>
      <c r="E103" s="131"/>
      <c r="F103" s="132"/>
      <c r="G103" s="132"/>
      <c r="H103" s="132"/>
      <c r="I103" s="132"/>
      <c r="J103" s="132"/>
      <c r="K103" s="130"/>
      <c r="L103" s="130"/>
      <c r="M103" s="130"/>
      <c r="N103" s="519"/>
      <c r="O103" s="168">
        <v>0.0</v>
      </c>
      <c r="P103" s="169">
        <v>1.0</v>
      </c>
      <c r="Q103" s="294">
        <v>4.0</v>
      </c>
      <c r="R103" s="295">
        <v>3.0</v>
      </c>
      <c r="S103" s="296"/>
      <c r="T103" s="297"/>
      <c r="U103" s="200"/>
      <c r="V103" s="201"/>
      <c r="W103" s="202"/>
      <c r="X103" s="202"/>
      <c r="Y103" s="206">
        <v>0.0</v>
      </c>
      <c r="Z103" s="204">
        <v>0.0</v>
      </c>
      <c r="AA103" s="205" t="s">
        <v>133</v>
      </c>
      <c r="AB103" s="141">
        <v>22.0</v>
      </c>
      <c r="AC103" s="142">
        <v>0.6172337962962963</v>
      </c>
      <c r="AD103" s="206"/>
      <c r="AE103" s="207" t="s">
        <v>133</v>
      </c>
      <c r="AF103" s="133" t="s">
        <v>166</v>
      </c>
      <c r="AG103" s="207">
        <v>1.46</v>
      </c>
      <c r="AH103" s="449">
        <v>17.02</v>
      </c>
      <c r="AI103" s="146"/>
      <c r="AJ103" s="144"/>
      <c r="AK103" s="147"/>
      <c r="AL103" s="114"/>
      <c r="AM103" s="211"/>
      <c r="AN103" s="132"/>
      <c r="AO103" s="132"/>
      <c r="AP103" s="149"/>
      <c r="AQ103" s="150"/>
      <c r="AR103" s="149"/>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c r="BO103" s="132"/>
      <c r="BP103" s="132"/>
    </row>
    <row r="104">
      <c r="A104" s="484"/>
      <c r="B104" s="94"/>
      <c r="C104" s="95"/>
      <c r="D104" s="96"/>
      <c r="E104" s="97"/>
      <c r="F104" s="98"/>
      <c r="G104" s="98"/>
      <c r="H104" s="98"/>
      <c r="I104" s="98"/>
      <c r="J104" s="98"/>
      <c r="K104" s="96"/>
      <c r="L104" s="96"/>
      <c r="M104" s="96"/>
      <c r="N104" s="518"/>
      <c r="O104" s="168">
        <v>0.0</v>
      </c>
      <c r="P104" s="169">
        <v>1.0</v>
      </c>
      <c r="Q104" s="294">
        <v>4.0</v>
      </c>
      <c r="R104" s="295">
        <v>4.0</v>
      </c>
      <c r="S104" s="296"/>
      <c r="T104" s="297"/>
      <c r="U104" s="200"/>
      <c r="V104" s="201"/>
      <c r="W104" s="202"/>
      <c r="X104" s="202"/>
      <c r="Y104" s="273">
        <v>0.0</v>
      </c>
      <c r="Z104" s="271">
        <v>0.0</v>
      </c>
      <c r="AA104" s="272" t="s">
        <v>132</v>
      </c>
      <c r="AB104" s="107">
        <v>23.0</v>
      </c>
      <c r="AC104" s="108">
        <v>0.6200347222222222</v>
      </c>
      <c r="AD104" s="273"/>
      <c r="AE104" s="274" t="s">
        <v>133</v>
      </c>
      <c r="AF104" s="99" t="s">
        <v>133</v>
      </c>
      <c r="AG104" s="274">
        <v>1.29</v>
      </c>
      <c r="AH104" s="411">
        <v>19.26</v>
      </c>
      <c r="AI104" s="112"/>
      <c r="AJ104" s="110"/>
      <c r="AK104" s="113"/>
      <c r="AL104" s="114"/>
      <c r="AM104" s="278"/>
      <c r="AN104" s="98"/>
      <c r="AO104" s="98"/>
      <c r="AP104" s="116"/>
      <c r="AQ104" s="117"/>
      <c r="AR104" s="116"/>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row>
    <row r="105">
      <c r="A105" s="485"/>
      <c r="B105" s="128"/>
      <c r="C105" s="129"/>
      <c r="D105" s="130"/>
      <c r="E105" s="131"/>
      <c r="F105" s="132"/>
      <c r="G105" s="132"/>
      <c r="H105" s="132"/>
      <c r="I105" s="132"/>
      <c r="J105" s="132"/>
      <c r="K105" s="130"/>
      <c r="L105" s="130"/>
      <c r="M105" s="130"/>
      <c r="N105" s="519"/>
      <c r="O105" s="168">
        <v>0.0</v>
      </c>
      <c r="P105" s="169">
        <v>1.0</v>
      </c>
      <c r="Q105" s="294">
        <v>5.0</v>
      </c>
      <c r="R105" s="295">
        <v>4.0</v>
      </c>
      <c r="S105" s="296"/>
      <c r="T105" s="297"/>
      <c r="U105" s="200"/>
      <c r="V105" s="201"/>
      <c r="W105" s="202"/>
      <c r="X105" s="202"/>
      <c r="Y105" s="206">
        <v>0.0</v>
      </c>
      <c r="Z105" s="204">
        <v>0.0</v>
      </c>
      <c r="AA105" s="205" t="s">
        <v>133</v>
      </c>
      <c r="AB105" s="141">
        <v>24.0</v>
      </c>
      <c r="AC105" s="142">
        <v>0.6243518518518518</v>
      </c>
      <c r="AD105" s="206"/>
      <c r="AE105" s="207" t="s">
        <v>133</v>
      </c>
      <c r="AF105" s="133" t="s">
        <v>166</v>
      </c>
      <c r="AG105" s="207">
        <v>1.45</v>
      </c>
      <c r="AH105" s="449">
        <v>17.39</v>
      </c>
      <c r="AI105" s="146"/>
      <c r="AJ105" s="144"/>
      <c r="AK105" s="147"/>
      <c r="AL105" s="114"/>
      <c r="AM105" s="211"/>
      <c r="AN105" s="132"/>
      <c r="AO105" s="132"/>
      <c r="AP105" s="149"/>
      <c r="AQ105" s="150"/>
      <c r="AR105" s="149"/>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c r="BO105" s="132"/>
      <c r="BP105" s="132"/>
    </row>
    <row r="106">
      <c r="A106" s="484"/>
      <c r="B106" s="94"/>
      <c r="C106" s="95"/>
      <c r="D106" s="96"/>
      <c r="E106" s="97"/>
      <c r="F106" s="98"/>
      <c r="G106" s="98"/>
      <c r="H106" s="98"/>
      <c r="I106" s="98"/>
      <c r="J106" s="98"/>
      <c r="K106" s="96"/>
      <c r="L106" s="96"/>
      <c r="M106" s="96"/>
      <c r="N106" s="518"/>
      <c r="O106" s="168">
        <v>0.0</v>
      </c>
      <c r="P106" s="169">
        <v>1.0</v>
      </c>
      <c r="Q106" s="294">
        <v>5.0</v>
      </c>
      <c r="R106" s="295">
        <v>5.0</v>
      </c>
      <c r="S106" s="296"/>
      <c r="T106" s="297"/>
      <c r="U106" s="200"/>
      <c r="V106" s="201"/>
      <c r="W106" s="202"/>
      <c r="X106" s="202"/>
      <c r="Y106" s="273">
        <v>0.0</v>
      </c>
      <c r="Z106" s="271">
        <v>0.0</v>
      </c>
      <c r="AA106" s="272" t="s">
        <v>132</v>
      </c>
      <c r="AB106" s="107">
        <v>25.0</v>
      </c>
      <c r="AC106" s="108">
        <v>0.6287037037037037</v>
      </c>
      <c r="AD106" s="273"/>
      <c r="AE106" s="274" t="s">
        <v>133</v>
      </c>
      <c r="AF106" s="99" t="s">
        <v>133</v>
      </c>
      <c r="AG106" s="274">
        <v>1.29</v>
      </c>
      <c r="AH106" s="411">
        <v>19.55</v>
      </c>
      <c r="AI106" s="112"/>
      <c r="AJ106" s="110"/>
      <c r="AK106" s="113"/>
      <c r="AL106" s="114"/>
      <c r="AM106" s="278"/>
      <c r="AN106" s="98"/>
      <c r="AO106" s="98"/>
      <c r="AP106" s="116"/>
      <c r="AQ106" s="117"/>
      <c r="AR106" s="116"/>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c r="BO106" s="98"/>
      <c r="BP106" s="98"/>
    </row>
    <row r="107">
      <c r="A107" s="485"/>
      <c r="B107" s="313"/>
      <c r="C107" s="314"/>
      <c r="D107" s="315"/>
      <c r="E107" s="316"/>
      <c r="F107" s="317"/>
      <c r="G107" s="317"/>
      <c r="H107" s="317"/>
      <c r="I107" s="317"/>
      <c r="J107" s="317"/>
      <c r="K107" s="315"/>
      <c r="L107" s="315"/>
      <c r="M107" s="315"/>
      <c r="N107" s="762"/>
      <c r="O107" s="221"/>
      <c r="P107" s="222"/>
      <c r="Q107" s="298"/>
      <c r="R107" s="299"/>
      <c r="S107" s="300"/>
      <c r="T107" s="301"/>
      <c r="U107" s="227"/>
      <c r="V107" s="228"/>
      <c r="W107" s="229"/>
      <c r="X107" s="229"/>
      <c r="Y107" s="322"/>
      <c r="Z107" s="493"/>
      <c r="AA107" s="418"/>
      <c r="AB107" s="325"/>
      <c r="AC107" s="510"/>
      <c r="AD107" s="322" t="s">
        <v>142</v>
      </c>
      <c r="AE107" s="331"/>
      <c r="AF107" s="328"/>
      <c r="AG107" s="331"/>
      <c r="AH107" s="490"/>
      <c r="AI107" s="384"/>
      <c r="AJ107" s="327"/>
      <c r="AK107" s="385"/>
      <c r="AL107" s="114"/>
      <c r="AM107" s="211"/>
      <c r="AN107" s="132"/>
      <c r="AO107" s="132"/>
      <c r="AP107" s="149"/>
      <c r="AQ107" s="150"/>
      <c r="AR107" s="149"/>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row>
    <row r="108">
      <c r="A108" s="484"/>
      <c r="B108" s="386">
        <v>44621.0</v>
      </c>
      <c r="C108" s="431"/>
      <c r="D108" s="433" t="s">
        <v>1432</v>
      </c>
      <c r="E108" s="432"/>
      <c r="F108" s="409"/>
      <c r="G108" s="409"/>
      <c r="H108" s="409"/>
      <c r="I108" s="409" t="s">
        <v>1008</v>
      </c>
      <c r="J108" s="409" t="s">
        <v>1433</v>
      </c>
      <c r="K108" s="433"/>
      <c r="L108" s="433"/>
      <c r="M108" s="433"/>
      <c r="N108" s="764"/>
      <c r="O108" s="254">
        <v>0.0</v>
      </c>
      <c r="P108" s="255">
        <v>0.0</v>
      </c>
      <c r="Q108" s="284"/>
      <c r="R108" s="285"/>
      <c r="S108" s="292"/>
      <c r="T108" s="293"/>
      <c r="U108" s="174"/>
      <c r="V108" s="175"/>
      <c r="W108" s="176"/>
      <c r="X108" s="176"/>
      <c r="Y108" s="182">
        <v>0.0</v>
      </c>
      <c r="Z108" s="178">
        <v>0.0</v>
      </c>
      <c r="AA108" s="179" t="s">
        <v>132</v>
      </c>
      <c r="AB108" s="180">
        <v>1.0</v>
      </c>
      <c r="AC108" s="181">
        <v>0.6518518518518519</v>
      </c>
      <c r="AD108" s="182" t="s">
        <v>140</v>
      </c>
      <c r="AE108" s="183" t="s">
        <v>132</v>
      </c>
      <c r="AF108" s="165" t="s">
        <v>166</v>
      </c>
      <c r="AG108" s="183">
        <v>1.72</v>
      </c>
      <c r="AH108" s="446">
        <v>11.11</v>
      </c>
      <c r="AI108" s="406"/>
      <c r="AJ108" s="189">
        <v>1.9</v>
      </c>
      <c r="AK108" s="787">
        <v>0.0</v>
      </c>
      <c r="AL108" s="114"/>
      <c r="AM108" s="278"/>
      <c r="AN108" s="98"/>
      <c r="AO108" s="98"/>
      <c r="AP108" s="116"/>
      <c r="AQ108" s="117"/>
      <c r="AR108" s="116"/>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c r="BO108" s="98"/>
      <c r="BP108" s="98"/>
    </row>
    <row r="109">
      <c r="A109" s="485"/>
      <c r="B109" s="128"/>
      <c r="C109" s="129"/>
      <c r="D109" s="130">
        <v>89592.29</v>
      </c>
      <c r="E109" s="131"/>
      <c r="F109" s="132"/>
      <c r="G109" s="132"/>
      <c r="H109" s="132"/>
      <c r="I109" s="132">
        <v>1.69</v>
      </c>
      <c r="J109" s="132">
        <v>2.38</v>
      </c>
      <c r="K109" s="130"/>
      <c r="L109" s="130"/>
      <c r="M109" s="130"/>
      <c r="N109" s="519"/>
      <c r="O109" s="168">
        <v>1.0</v>
      </c>
      <c r="P109" s="169">
        <v>0.0</v>
      </c>
      <c r="Q109" s="294"/>
      <c r="R109" s="295"/>
      <c r="S109" s="296"/>
      <c r="T109" s="297"/>
      <c r="U109" s="200"/>
      <c r="V109" s="201"/>
      <c r="W109" s="202"/>
      <c r="X109" s="202"/>
      <c r="Y109" s="206">
        <v>0.0</v>
      </c>
      <c r="Z109" s="204">
        <v>0.0</v>
      </c>
      <c r="AA109" s="205" t="s">
        <v>133</v>
      </c>
      <c r="AB109" s="141">
        <v>2.0</v>
      </c>
      <c r="AC109" s="142">
        <v>0.6534143518518518</v>
      </c>
      <c r="AD109" s="206"/>
      <c r="AE109" s="207" t="s">
        <v>132</v>
      </c>
      <c r="AF109" s="133" t="s">
        <v>133</v>
      </c>
      <c r="AG109" s="207">
        <v>1.55</v>
      </c>
      <c r="AH109" s="449">
        <v>12.33</v>
      </c>
      <c r="AI109" s="146"/>
      <c r="AJ109" s="144">
        <v>1.9</v>
      </c>
      <c r="AK109" s="147">
        <v>0.0</v>
      </c>
      <c r="AL109" s="114"/>
      <c r="AM109" s="211"/>
      <c r="AN109" s="132"/>
      <c r="AO109" s="132"/>
      <c r="AP109" s="149"/>
      <c r="AQ109" s="150"/>
      <c r="AR109" s="149"/>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c r="BO109" s="132"/>
      <c r="BP109" s="132"/>
    </row>
    <row r="110">
      <c r="A110" s="484"/>
      <c r="B110" s="94"/>
      <c r="C110" s="95"/>
      <c r="D110" s="96"/>
      <c r="E110" s="97"/>
      <c r="F110" s="98"/>
      <c r="G110" s="98"/>
      <c r="H110" s="98"/>
      <c r="I110" s="98">
        <v>5619012.0</v>
      </c>
      <c r="J110" s="98">
        <v>5248977.0</v>
      </c>
      <c r="K110" s="96"/>
      <c r="L110" s="96"/>
      <c r="M110" s="96"/>
      <c r="N110" s="518"/>
      <c r="O110" s="168">
        <v>1.0</v>
      </c>
      <c r="P110" s="169">
        <v>1.0</v>
      </c>
      <c r="Q110" s="294"/>
      <c r="R110" s="295"/>
      <c r="S110" s="296"/>
      <c r="T110" s="297"/>
      <c r="U110" s="200"/>
      <c r="V110" s="201"/>
      <c r="W110" s="202"/>
      <c r="X110" s="202"/>
      <c r="Y110" s="273">
        <v>0.0</v>
      </c>
      <c r="Z110" s="271">
        <v>0.0</v>
      </c>
      <c r="AA110" s="272" t="s">
        <v>132</v>
      </c>
      <c r="AB110" s="107">
        <v>3.0</v>
      </c>
      <c r="AC110" s="108">
        <v>0.6570486111111111</v>
      </c>
      <c r="AD110" s="273"/>
      <c r="AE110" s="274" t="s">
        <v>132</v>
      </c>
      <c r="AF110" s="99" t="s">
        <v>166</v>
      </c>
      <c r="AG110" s="274">
        <v>1.63</v>
      </c>
      <c r="AH110" s="411">
        <v>12.5</v>
      </c>
      <c r="AI110" s="112"/>
      <c r="AJ110" s="110"/>
      <c r="AK110" s="113"/>
      <c r="AL110" s="114"/>
      <c r="AM110" s="278"/>
      <c r="AN110" s="98"/>
      <c r="AO110" s="98"/>
      <c r="AP110" s="116"/>
      <c r="AQ110" s="117"/>
      <c r="AR110" s="116"/>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row>
    <row r="111">
      <c r="A111" s="485"/>
      <c r="B111" s="128"/>
      <c r="C111" s="129"/>
      <c r="D111" s="130"/>
      <c r="E111" s="131"/>
      <c r="F111" s="132"/>
      <c r="G111" s="132"/>
      <c r="H111" s="132"/>
      <c r="I111" s="132"/>
      <c r="J111" s="132"/>
      <c r="K111" s="130"/>
      <c r="L111" s="130"/>
      <c r="M111" s="130"/>
      <c r="N111" s="519"/>
      <c r="O111" s="168">
        <v>2.0</v>
      </c>
      <c r="P111" s="169">
        <v>1.0</v>
      </c>
      <c r="Q111" s="294"/>
      <c r="R111" s="295"/>
      <c r="S111" s="296"/>
      <c r="T111" s="297"/>
      <c r="U111" s="200"/>
      <c r="V111" s="201"/>
      <c r="W111" s="202"/>
      <c r="X111" s="202"/>
      <c r="Y111" s="206">
        <v>0.0</v>
      </c>
      <c r="Z111" s="204">
        <v>0.0</v>
      </c>
      <c r="AA111" s="205" t="s">
        <v>133</v>
      </c>
      <c r="AB111" s="141">
        <v>4.0</v>
      </c>
      <c r="AC111" s="142">
        <v>0.6590856481481482</v>
      </c>
      <c r="AD111" s="206"/>
      <c r="AE111" s="207" t="s">
        <v>132</v>
      </c>
      <c r="AF111" s="133" t="s">
        <v>133</v>
      </c>
      <c r="AG111" s="207">
        <v>1.5</v>
      </c>
      <c r="AH111" s="449">
        <v>13.58</v>
      </c>
      <c r="AI111" s="146"/>
      <c r="AJ111" s="144"/>
      <c r="AK111" s="147"/>
      <c r="AL111" s="114"/>
      <c r="AM111" s="211"/>
      <c r="AN111" s="132"/>
      <c r="AO111" s="132"/>
      <c r="AP111" s="149"/>
      <c r="AQ111" s="150"/>
      <c r="AR111" s="149"/>
      <c r="AS111" s="132"/>
      <c r="AT111" s="132"/>
      <c r="AU111" s="132"/>
      <c r="AV111" s="132"/>
      <c r="AW111" s="132"/>
      <c r="AX111" s="132"/>
      <c r="AY111" s="132"/>
      <c r="AZ111" s="132"/>
      <c r="BA111" s="132"/>
      <c r="BB111" s="132"/>
      <c r="BC111" s="132"/>
      <c r="BD111" s="132"/>
      <c r="BE111" s="132"/>
      <c r="BF111" s="132"/>
      <c r="BG111" s="132"/>
      <c r="BH111" s="132"/>
      <c r="BI111" s="132"/>
      <c r="BJ111" s="132"/>
      <c r="BK111" s="132"/>
      <c r="BL111" s="132"/>
      <c r="BM111" s="132"/>
      <c r="BN111" s="132"/>
      <c r="BO111" s="132"/>
      <c r="BP111" s="132"/>
    </row>
    <row r="112">
      <c r="A112" s="484"/>
      <c r="B112" s="94"/>
      <c r="C112" s="95"/>
      <c r="D112" s="96"/>
      <c r="E112" s="97"/>
      <c r="F112" s="98"/>
      <c r="G112" s="98"/>
      <c r="H112" s="98"/>
      <c r="I112" s="98"/>
      <c r="J112" s="98"/>
      <c r="K112" s="96"/>
      <c r="L112" s="96"/>
      <c r="M112" s="96"/>
      <c r="N112" s="518"/>
      <c r="O112" s="168">
        <v>3.0</v>
      </c>
      <c r="P112" s="169">
        <v>1.0</v>
      </c>
      <c r="Q112" s="294"/>
      <c r="R112" s="295"/>
      <c r="S112" s="296"/>
      <c r="T112" s="297"/>
      <c r="U112" s="200"/>
      <c r="V112" s="201"/>
      <c r="W112" s="202"/>
      <c r="X112" s="202"/>
      <c r="Y112" s="273">
        <v>0.0</v>
      </c>
      <c r="Z112" s="271">
        <v>0.0</v>
      </c>
      <c r="AA112" s="272" t="s">
        <v>132</v>
      </c>
      <c r="AB112" s="107">
        <v>5.0</v>
      </c>
      <c r="AC112" s="108">
        <v>0.6622222222222223</v>
      </c>
      <c r="AD112" s="273"/>
      <c r="AE112" s="274" t="s">
        <v>132</v>
      </c>
      <c r="AF112" s="99" t="s">
        <v>166</v>
      </c>
      <c r="AG112" s="274">
        <v>1.3</v>
      </c>
      <c r="AH112" s="411">
        <v>26.67</v>
      </c>
      <c r="AI112" s="112"/>
      <c r="AJ112" s="110"/>
      <c r="AK112" s="113"/>
      <c r="AL112" s="114"/>
      <c r="AM112" s="278"/>
      <c r="AN112" s="98"/>
      <c r="AO112" s="98"/>
      <c r="AP112" s="116"/>
      <c r="AQ112" s="117"/>
      <c r="AR112" s="116"/>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row>
    <row r="113">
      <c r="A113" s="485"/>
      <c r="B113" s="128"/>
      <c r="C113" s="129"/>
      <c r="D113" s="130"/>
      <c r="E113" s="131"/>
      <c r="F113" s="132"/>
      <c r="G113" s="132"/>
      <c r="H113" s="132"/>
      <c r="I113" s="132"/>
      <c r="J113" s="132"/>
      <c r="K113" s="130"/>
      <c r="L113" s="130"/>
      <c r="M113" s="130"/>
      <c r="N113" s="519"/>
      <c r="O113" s="168">
        <v>4.0</v>
      </c>
      <c r="P113" s="169">
        <v>1.0</v>
      </c>
      <c r="Q113" s="294"/>
      <c r="R113" s="295"/>
      <c r="S113" s="296"/>
      <c r="T113" s="297"/>
      <c r="U113" s="200"/>
      <c r="V113" s="201"/>
      <c r="W113" s="202"/>
      <c r="X113" s="202"/>
      <c r="Y113" s="206">
        <v>0.0</v>
      </c>
      <c r="Z113" s="204">
        <v>0.0</v>
      </c>
      <c r="AA113" s="205" t="s">
        <v>133</v>
      </c>
      <c r="AB113" s="141">
        <v>6.0</v>
      </c>
      <c r="AC113" s="142">
        <v>0.6655555555555556</v>
      </c>
      <c r="AD113" s="206"/>
      <c r="AE113" s="207" t="s">
        <v>132</v>
      </c>
      <c r="AF113" s="133" t="s">
        <v>133</v>
      </c>
      <c r="AG113" s="207">
        <v>1.24</v>
      </c>
      <c r="AH113" s="449">
        <v>27.96</v>
      </c>
      <c r="AI113" s="146"/>
      <c r="AJ113" s="144"/>
      <c r="AK113" s="147"/>
      <c r="AL113" s="114"/>
      <c r="AM113" s="211"/>
      <c r="AN113" s="132"/>
      <c r="AO113" s="132"/>
      <c r="AP113" s="149"/>
      <c r="AQ113" s="150"/>
      <c r="AR113" s="149"/>
      <c r="AS113" s="132"/>
      <c r="AT113" s="132"/>
      <c r="AU113" s="132"/>
      <c r="AV113" s="132"/>
      <c r="AW113" s="132"/>
      <c r="AX113" s="132"/>
      <c r="AY113" s="132"/>
      <c r="AZ113" s="132"/>
      <c r="BA113" s="132"/>
      <c r="BB113" s="132"/>
      <c r="BC113" s="132"/>
      <c r="BD113" s="132"/>
      <c r="BE113" s="132"/>
      <c r="BF113" s="132"/>
      <c r="BG113" s="132"/>
      <c r="BH113" s="132"/>
      <c r="BI113" s="132"/>
      <c r="BJ113" s="132"/>
      <c r="BK113" s="132"/>
      <c r="BL113" s="132"/>
      <c r="BM113" s="132"/>
      <c r="BN113" s="132"/>
      <c r="BO113" s="132"/>
      <c r="BP113" s="132"/>
    </row>
    <row r="114">
      <c r="A114" s="484"/>
      <c r="B114" s="94"/>
      <c r="C114" s="95"/>
      <c r="D114" s="96"/>
      <c r="E114" s="97"/>
      <c r="F114" s="98"/>
      <c r="G114" s="98"/>
      <c r="H114" s="98"/>
      <c r="I114" s="98"/>
      <c r="J114" s="98"/>
      <c r="K114" s="96"/>
      <c r="L114" s="96"/>
      <c r="M114" s="96"/>
      <c r="N114" s="518"/>
      <c r="O114" s="168">
        <v>4.0</v>
      </c>
      <c r="P114" s="169">
        <v>2.0</v>
      </c>
      <c r="Q114" s="294"/>
      <c r="R114" s="295"/>
      <c r="S114" s="296"/>
      <c r="T114" s="297"/>
      <c r="U114" s="200"/>
      <c r="V114" s="201"/>
      <c r="W114" s="202"/>
      <c r="X114" s="202"/>
      <c r="Y114" s="273">
        <v>0.0</v>
      </c>
      <c r="Z114" s="271">
        <v>0.0</v>
      </c>
      <c r="AA114" s="272" t="s">
        <v>132</v>
      </c>
      <c r="AB114" s="107">
        <v>7.0</v>
      </c>
      <c r="AC114" s="108">
        <v>0.6684953703703703</v>
      </c>
      <c r="AD114" s="273"/>
      <c r="AE114" s="274" t="s">
        <v>132</v>
      </c>
      <c r="AF114" s="99" t="s">
        <v>166</v>
      </c>
      <c r="AG114" s="274">
        <v>1.29</v>
      </c>
      <c r="AH114" s="411">
        <v>26.67</v>
      </c>
      <c r="AI114" s="112"/>
      <c r="AJ114" s="110"/>
      <c r="AK114" s="113"/>
      <c r="AL114" s="114"/>
      <c r="AM114" s="278"/>
      <c r="AN114" s="98"/>
      <c r="AO114" s="98"/>
      <c r="AP114" s="116"/>
      <c r="AQ114" s="117"/>
      <c r="AR114" s="116"/>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row>
    <row r="115">
      <c r="A115" s="485"/>
      <c r="B115" s="128"/>
      <c r="C115" s="129"/>
      <c r="D115" s="130"/>
      <c r="E115" s="131"/>
      <c r="F115" s="132"/>
      <c r="G115" s="132"/>
      <c r="H115" s="132"/>
      <c r="I115" s="132"/>
      <c r="J115" s="132"/>
      <c r="K115" s="130"/>
      <c r="L115" s="130"/>
      <c r="M115" s="130"/>
      <c r="N115" s="519"/>
      <c r="O115" s="168">
        <v>4.0</v>
      </c>
      <c r="P115" s="169">
        <v>3.0</v>
      </c>
      <c r="Q115" s="294"/>
      <c r="R115" s="295"/>
      <c r="S115" s="296"/>
      <c r="T115" s="297"/>
      <c r="U115" s="200"/>
      <c r="V115" s="201"/>
      <c r="W115" s="202"/>
      <c r="X115" s="202"/>
      <c r="Y115" s="206">
        <v>0.0</v>
      </c>
      <c r="Z115" s="204">
        <v>0.0</v>
      </c>
      <c r="AA115" s="205" t="s">
        <v>133</v>
      </c>
      <c r="AB115" s="141">
        <v>8.0</v>
      </c>
      <c r="AC115" s="142">
        <v>0.6728009259259259</v>
      </c>
      <c r="AD115" s="206"/>
      <c r="AE115" s="207" t="s">
        <v>132</v>
      </c>
      <c r="AF115" s="133" t="s">
        <v>133</v>
      </c>
      <c r="AG115" s="207">
        <v>1.61</v>
      </c>
      <c r="AH115" s="449">
        <v>21.37</v>
      </c>
      <c r="AI115" s="146"/>
      <c r="AJ115" s="144"/>
      <c r="AK115" s="147"/>
      <c r="AL115" s="114"/>
      <c r="AM115" s="211"/>
      <c r="AN115" s="132"/>
      <c r="AO115" s="132"/>
      <c r="AP115" s="149"/>
      <c r="AQ115" s="150"/>
      <c r="AR115" s="149"/>
      <c r="AS115" s="132"/>
      <c r="AT115" s="132"/>
      <c r="AU115" s="132"/>
      <c r="AV115" s="132"/>
      <c r="AW115" s="132"/>
      <c r="AX115" s="132"/>
      <c r="AY115" s="132"/>
      <c r="AZ115" s="132"/>
      <c r="BA115" s="132"/>
      <c r="BB115" s="132"/>
      <c r="BC115" s="132"/>
      <c r="BD115" s="132"/>
      <c r="BE115" s="132"/>
      <c r="BF115" s="132"/>
      <c r="BG115" s="132"/>
      <c r="BH115" s="132"/>
      <c r="BI115" s="132"/>
      <c r="BJ115" s="132"/>
      <c r="BK115" s="132"/>
      <c r="BL115" s="132"/>
      <c r="BM115" s="132"/>
      <c r="BN115" s="132"/>
      <c r="BO115" s="132"/>
      <c r="BP115" s="132"/>
    </row>
    <row r="116">
      <c r="A116" s="484"/>
      <c r="B116" s="94"/>
      <c r="C116" s="95"/>
      <c r="D116" s="96"/>
      <c r="E116" s="97"/>
      <c r="F116" s="98"/>
      <c r="G116" s="98"/>
      <c r="H116" s="98"/>
      <c r="I116" s="98"/>
      <c r="J116" s="98"/>
      <c r="K116" s="96"/>
      <c r="L116" s="96"/>
      <c r="M116" s="96"/>
      <c r="N116" s="518"/>
      <c r="O116" s="168">
        <v>4.0</v>
      </c>
      <c r="P116" s="169">
        <v>4.0</v>
      </c>
      <c r="Q116" s="294"/>
      <c r="R116" s="295"/>
      <c r="S116" s="296"/>
      <c r="T116" s="297"/>
      <c r="U116" s="200"/>
      <c r="V116" s="201"/>
      <c r="W116" s="202"/>
      <c r="X116" s="202"/>
      <c r="Y116" s="273">
        <v>0.0</v>
      </c>
      <c r="Z116" s="271">
        <v>0.0</v>
      </c>
      <c r="AA116" s="272" t="s">
        <v>132</v>
      </c>
      <c r="AB116" s="107">
        <v>9.0</v>
      </c>
      <c r="AC116" s="108">
        <v>0.6768402777777778</v>
      </c>
      <c r="AD116" s="273"/>
      <c r="AE116" s="274" t="s">
        <v>132</v>
      </c>
      <c r="AF116" s="99" t="s">
        <v>166</v>
      </c>
      <c r="AG116" s="274">
        <v>1.78</v>
      </c>
      <c r="AH116" s="411">
        <v>10.26</v>
      </c>
      <c r="AI116" s="112"/>
      <c r="AJ116" s="110"/>
      <c r="AK116" s="113"/>
      <c r="AL116" s="114"/>
      <c r="AM116" s="278"/>
      <c r="AN116" s="98"/>
      <c r="AO116" s="98"/>
      <c r="AP116" s="116"/>
      <c r="AQ116" s="117"/>
      <c r="AR116" s="116"/>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row>
    <row r="117">
      <c r="A117" s="485"/>
      <c r="B117" s="128"/>
      <c r="C117" s="129"/>
      <c r="D117" s="130"/>
      <c r="E117" s="131"/>
      <c r="F117" s="132"/>
      <c r="G117" s="132"/>
      <c r="H117" s="132"/>
      <c r="I117" s="132"/>
      <c r="J117" s="132"/>
      <c r="K117" s="130"/>
      <c r="L117" s="130"/>
      <c r="M117" s="130"/>
      <c r="N117" s="519"/>
      <c r="O117" s="168">
        <v>5.0</v>
      </c>
      <c r="P117" s="169">
        <v>4.0</v>
      </c>
      <c r="Q117" s="294"/>
      <c r="R117" s="295"/>
      <c r="S117" s="296"/>
      <c r="T117" s="297"/>
      <c r="U117" s="200"/>
      <c r="V117" s="201"/>
      <c r="W117" s="202"/>
      <c r="X117" s="202"/>
      <c r="Y117" s="206">
        <v>0.0</v>
      </c>
      <c r="Z117" s="204">
        <v>0.0</v>
      </c>
      <c r="AA117" s="205" t="s">
        <v>133</v>
      </c>
      <c r="AB117" s="141">
        <v>10.0</v>
      </c>
      <c r="AC117" s="142">
        <v>0.678599537037037</v>
      </c>
      <c r="AD117" s="206"/>
      <c r="AE117" s="207" t="s">
        <v>132</v>
      </c>
      <c r="AF117" s="133" t="s">
        <v>133</v>
      </c>
      <c r="AG117" s="207">
        <v>1.52</v>
      </c>
      <c r="AH117" s="449">
        <v>12.02</v>
      </c>
      <c r="AI117" s="146"/>
      <c r="AJ117" s="144"/>
      <c r="AK117" s="147"/>
      <c r="AL117" s="114"/>
      <c r="AM117" s="211"/>
      <c r="AN117" s="132"/>
      <c r="AO117" s="132"/>
      <c r="AP117" s="149"/>
      <c r="AQ117" s="150"/>
      <c r="AR117" s="149"/>
      <c r="AS117" s="132"/>
      <c r="AT117" s="132"/>
      <c r="AU117" s="132"/>
      <c r="AV117" s="132"/>
      <c r="AW117" s="132"/>
      <c r="AX117" s="132"/>
      <c r="AY117" s="132"/>
      <c r="AZ117" s="132"/>
      <c r="BA117" s="132"/>
      <c r="BB117" s="132"/>
      <c r="BC117" s="132"/>
      <c r="BD117" s="132"/>
      <c r="BE117" s="132"/>
      <c r="BF117" s="132"/>
      <c r="BG117" s="132"/>
      <c r="BH117" s="132"/>
      <c r="BI117" s="132"/>
      <c r="BJ117" s="132"/>
      <c r="BK117" s="132"/>
      <c r="BL117" s="132"/>
      <c r="BM117" s="132"/>
      <c r="BN117" s="132"/>
      <c r="BO117" s="132"/>
      <c r="BP117" s="132"/>
    </row>
    <row r="118">
      <c r="A118" s="484"/>
      <c r="B118" s="94"/>
      <c r="C118" s="95"/>
      <c r="D118" s="96"/>
      <c r="E118" s="97"/>
      <c r="F118" s="98"/>
      <c r="G118" s="98"/>
      <c r="H118" s="98"/>
      <c r="I118" s="98"/>
      <c r="J118" s="98"/>
      <c r="K118" s="96"/>
      <c r="L118" s="96"/>
      <c r="M118" s="96"/>
      <c r="N118" s="518"/>
      <c r="O118" s="168">
        <v>5.0</v>
      </c>
      <c r="P118" s="169">
        <v>5.0</v>
      </c>
      <c r="Q118" s="294"/>
      <c r="R118" s="295"/>
      <c r="S118" s="296"/>
      <c r="T118" s="297"/>
      <c r="U118" s="200"/>
      <c r="V118" s="201"/>
      <c r="W118" s="202"/>
      <c r="X118" s="202"/>
      <c r="Y118" s="273">
        <v>0.0</v>
      </c>
      <c r="Z118" s="271">
        <v>0.0</v>
      </c>
      <c r="AA118" s="272" t="s">
        <v>132</v>
      </c>
      <c r="AB118" s="107">
        <v>11.0</v>
      </c>
      <c r="AC118" s="108">
        <v>0.6829166666666666</v>
      </c>
      <c r="AD118" s="273"/>
      <c r="AE118" s="274" t="s">
        <v>132</v>
      </c>
      <c r="AF118" s="99" t="s">
        <v>166</v>
      </c>
      <c r="AG118" s="274">
        <v>1.65</v>
      </c>
      <c r="AH118" s="411">
        <v>12.31</v>
      </c>
      <c r="AI118" s="112"/>
      <c r="AJ118" s="110"/>
      <c r="AK118" s="113"/>
      <c r="AL118" s="114"/>
      <c r="AM118" s="278"/>
      <c r="AN118" s="98"/>
      <c r="AO118" s="98"/>
      <c r="AP118" s="116"/>
      <c r="AQ118" s="117"/>
      <c r="AR118" s="116"/>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row>
    <row r="119">
      <c r="A119" s="485"/>
      <c r="B119" s="128"/>
      <c r="C119" s="129"/>
      <c r="D119" s="130"/>
      <c r="E119" s="131"/>
      <c r="F119" s="132"/>
      <c r="G119" s="132"/>
      <c r="H119" s="132"/>
      <c r="I119" s="132"/>
      <c r="J119" s="132"/>
      <c r="K119" s="130"/>
      <c r="L119" s="130"/>
      <c r="M119" s="130"/>
      <c r="N119" s="519"/>
      <c r="O119" s="168">
        <v>6.0</v>
      </c>
      <c r="P119" s="169">
        <v>5.0</v>
      </c>
      <c r="Q119" s="294"/>
      <c r="R119" s="295"/>
      <c r="S119" s="296"/>
      <c r="T119" s="297"/>
      <c r="U119" s="200"/>
      <c r="V119" s="201"/>
      <c r="W119" s="202"/>
      <c r="X119" s="202"/>
      <c r="Y119" s="206">
        <v>0.0</v>
      </c>
      <c r="Z119" s="204">
        <v>0.0</v>
      </c>
      <c r="AA119" s="205" t="s">
        <v>133</v>
      </c>
      <c r="AB119" s="141">
        <v>12.0</v>
      </c>
      <c r="AC119" s="142">
        <v>0.6849884259259259</v>
      </c>
      <c r="AD119" s="206"/>
      <c r="AE119" s="207" t="s">
        <v>132</v>
      </c>
      <c r="AF119" s="133" t="s">
        <v>133</v>
      </c>
      <c r="AG119" s="207">
        <v>1.48</v>
      </c>
      <c r="AH119" s="449">
        <v>13.72</v>
      </c>
      <c r="AI119" s="146"/>
      <c r="AJ119" s="144"/>
      <c r="AK119" s="147"/>
      <c r="AL119" s="114"/>
      <c r="AM119" s="211"/>
      <c r="AN119" s="132"/>
      <c r="AO119" s="132"/>
      <c r="AP119" s="149"/>
      <c r="AQ119" s="150"/>
      <c r="AR119" s="149"/>
      <c r="AS119" s="132"/>
      <c r="AT119" s="132"/>
      <c r="AU119" s="132"/>
      <c r="AV119" s="132"/>
      <c r="AW119" s="132"/>
      <c r="AX119" s="132"/>
      <c r="AY119" s="132"/>
      <c r="AZ119" s="132"/>
      <c r="BA119" s="132"/>
      <c r="BB119" s="132"/>
      <c r="BC119" s="132"/>
      <c r="BD119" s="132"/>
      <c r="BE119" s="132"/>
      <c r="BF119" s="132"/>
      <c r="BG119" s="132"/>
      <c r="BH119" s="132"/>
      <c r="BI119" s="132"/>
      <c r="BJ119" s="132"/>
      <c r="BK119" s="132"/>
      <c r="BL119" s="132"/>
      <c r="BM119" s="132"/>
      <c r="BN119" s="132"/>
      <c r="BO119" s="132"/>
      <c r="BP119" s="132"/>
    </row>
    <row r="120">
      <c r="A120" s="484"/>
      <c r="B120" s="94"/>
      <c r="C120" s="95"/>
      <c r="D120" s="96"/>
      <c r="E120" s="97"/>
      <c r="F120" s="98"/>
      <c r="G120" s="98"/>
      <c r="H120" s="98"/>
      <c r="I120" s="98"/>
      <c r="J120" s="98"/>
      <c r="K120" s="96"/>
      <c r="L120" s="96"/>
      <c r="M120" s="96"/>
      <c r="N120" s="518"/>
      <c r="O120" s="168">
        <v>1.0</v>
      </c>
      <c r="P120" s="169">
        <v>0.0</v>
      </c>
      <c r="Q120" s="294">
        <v>0.0</v>
      </c>
      <c r="R120" s="295">
        <v>0.0</v>
      </c>
      <c r="S120" s="296"/>
      <c r="T120" s="297"/>
      <c r="U120" s="200"/>
      <c r="V120" s="201"/>
      <c r="W120" s="202"/>
      <c r="X120" s="202"/>
      <c r="Y120" s="273">
        <v>0.0</v>
      </c>
      <c r="Z120" s="271">
        <v>0.0</v>
      </c>
      <c r="AA120" s="272" t="s">
        <v>132</v>
      </c>
      <c r="AB120" s="107">
        <v>13.0</v>
      </c>
      <c r="AC120" s="108">
        <v>0.6880902777777778</v>
      </c>
      <c r="AD120" s="273"/>
      <c r="AE120" s="274" t="s">
        <v>132</v>
      </c>
      <c r="AF120" s="99" t="s">
        <v>166</v>
      </c>
      <c r="AG120" s="274">
        <v>1.2</v>
      </c>
      <c r="AH120" s="411">
        <v>38.1</v>
      </c>
      <c r="AI120" s="112"/>
      <c r="AJ120" s="110"/>
      <c r="AK120" s="113"/>
      <c r="AL120" s="114"/>
      <c r="AM120" s="278"/>
      <c r="AN120" s="98"/>
      <c r="AO120" s="98"/>
      <c r="AP120" s="116"/>
      <c r="AQ120" s="117"/>
      <c r="AR120" s="116"/>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row>
    <row r="121">
      <c r="A121" s="485"/>
      <c r="B121" s="128"/>
      <c r="C121" s="129"/>
      <c r="D121" s="130"/>
      <c r="E121" s="131"/>
      <c r="F121" s="132"/>
      <c r="G121" s="132"/>
      <c r="H121" s="132"/>
      <c r="I121" s="132"/>
      <c r="J121" s="132"/>
      <c r="K121" s="130"/>
      <c r="L121" s="130"/>
      <c r="M121" s="130"/>
      <c r="N121" s="519"/>
      <c r="O121" s="168">
        <v>1.0</v>
      </c>
      <c r="P121" s="169">
        <v>0.0</v>
      </c>
      <c r="Q121" s="294">
        <v>1.0</v>
      </c>
      <c r="R121" s="295">
        <v>0.0</v>
      </c>
      <c r="S121" s="296"/>
      <c r="T121" s="297"/>
      <c r="U121" s="200"/>
      <c r="V121" s="201"/>
      <c r="W121" s="202"/>
      <c r="X121" s="202"/>
      <c r="Y121" s="206">
        <v>0.0</v>
      </c>
      <c r="Z121" s="204">
        <v>0.0</v>
      </c>
      <c r="AA121" s="205" t="s">
        <v>133</v>
      </c>
      <c r="AB121" s="141">
        <v>14.0</v>
      </c>
      <c r="AC121" s="142">
        <v>0.6929050925925926</v>
      </c>
      <c r="AD121" s="206"/>
      <c r="AE121" s="207" t="s">
        <v>132</v>
      </c>
      <c r="AF121" s="133" t="s">
        <v>133</v>
      </c>
      <c r="AG121" s="207">
        <v>1.17</v>
      </c>
      <c r="AH121" s="449">
        <v>39.08</v>
      </c>
      <c r="AI121" s="146"/>
      <c r="AJ121" s="144"/>
      <c r="AK121" s="147"/>
      <c r="AL121" s="114"/>
      <c r="AM121" s="211"/>
      <c r="AN121" s="132"/>
      <c r="AO121" s="132"/>
      <c r="AP121" s="149"/>
      <c r="AQ121" s="150"/>
      <c r="AR121" s="149"/>
      <c r="AS121" s="132"/>
      <c r="AT121" s="132"/>
      <c r="AU121" s="132"/>
      <c r="AV121" s="132"/>
      <c r="AW121" s="132"/>
      <c r="AX121" s="132"/>
      <c r="AY121" s="132"/>
      <c r="AZ121" s="132"/>
      <c r="BA121" s="132"/>
      <c r="BB121" s="132"/>
      <c r="BC121" s="132"/>
      <c r="BD121" s="132"/>
      <c r="BE121" s="132"/>
      <c r="BF121" s="132"/>
      <c r="BG121" s="132"/>
      <c r="BH121" s="132"/>
      <c r="BI121" s="132"/>
      <c r="BJ121" s="132"/>
      <c r="BK121" s="132"/>
      <c r="BL121" s="132"/>
      <c r="BM121" s="132"/>
      <c r="BN121" s="132"/>
      <c r="BO121" s="132"/>
      <c r="BP121" s="132"/>
    </row>
    <row r="122">
      <c r="A122" s="484"/>
      <c r="B122" s="94"/>
      <c r="C122" s="95"/>
      <c r="D122" s="96"/>
      <c r="E122" s="97"/>
      <c r="F122" s="98"/>
      <c r="G122" s="98"/>
      <c r="H122" s="98"/>
      <c r="I122" s="98"/>
      <c r="J122" s="98"/>
      <c r="K122" s="96"/>
      <c r="L122" s="96"/>
      <c r="M122" s="96"/>
      <c r="N122" s="518"/>
      <c r="O122" s="168">
        <v>1.0</v>
      </c>
      <c r="P122" s="169">
        <v>0.0</v>
      </c>
      <c r="Q122" s="294">
        <v>1.0</v>
      </c>
      <c r="R122" s="295">
        <v>1.0</v>
      </c>
      <c r="S122" s="296"/>
      <c r="T122" s="297"/>
      <c r="U122" s="200"/>
      <c r="V122" s="201"/>
      <c r="W122" s="202"/>
      <c r="X122" s="202"/>
      <c r="Y122" s="273">
        <v>0.0</v>
      </c>
      <c r="Z122" s="271">
        <v>0.0</v>
      </c>
      <c r="AA122" s="272" t="s">
        <v>132</v>
      </c>
      <c r="AB122" s="107">
        <v>15.0</v>
      </c>
      <c r="AC122" s="108">
        <v>0.6946296296296296</v>
      </c>
      <c r="AD122" s="273"/>
      <c r="AE122" s="274" t="s">
        <v>132</v>
      </c>
      <c r="AF122" s="99" t="s">
        <v>166</v>
      </c>
      <c r="AG122" s="274">
        <v>1.24</v>
      </c>
      <c r="AH122" s="411">
        <v>32.0</v>
      </c>
      <c r="AI122" s="112"/>
      <c r="AJ122" s="110"/>
      <c r="AK122" s="113"/>
      <c r="AL122" s="114"/>
      <c r="AM122" s="278"/>
      <c r="AN122" s="98"/>
      <c r="AO122" s="98"/>
      <c r="AP122" s="116"/>
      <c r="AQ122" s="117"/>
      <c r="AR122" s="116"/>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c r="BO122" s="98"/>
      <c r="BP122" s="98"/>
    </row>
    <row r="123">
      <c r="A123" s="485"/>
      <c r="B123" s="128"/>
      <c r="C123" s="129"/>
      <c r="D123" s="130"/>
      <c r="E123" s="131"/>
      <c r="F123" s="132"/>
      <c r="G123" s="132"/>
      <c r="H123" s="132"/>
      <c r="I123" s="132"/>
      <c r="J123" s="132"/>
      <c r="K123" s="130"/>
      <c r="L123" s="130"/>
      <c r="M123" s="130"/>
      <c r="N123" s="519"/>
      <c r="O123" s="168">
        <v>1.0</v>
      </c>
      <c r="P123" s="169">
        <v>0.0</v>
      </c>
      <c r="Q123" s="294">
        <v>2.0</v>
      </c>
      <c r="R123" s="295">
        <v>1.0</v>
      </c>
      <c r="S123" s="296"/>
      <c r="T123" s="297"/>
      <c r="U123" s="200"/>
      <c r="V123" s="201"/>
      <c r="W123" s="202"/>
      <c r="X123" s="202"/>
      <c r="Y123" s="206">
        <v>0.0</v>
      </c>
      <c r="Z123" s="204">
        <v>0.0</v>
      </c>
      <c r="AA123" s="205" t="s">
        <v>133</v>
      </c>
      <c r="AB123" s="141">
        <v>16.0</v>
      </c>
      <c r="AC123" s="142">
        <v>0.6969097222222222</v>
      </c>
      <c r="AD123" s="206"/>
      <c r="AE123" s="207" t="s">
        <v>132</v>
      </c>
      <c r="AF123" s="133" t="s">
        <v>133</v>
      </c>
      <c r="AG123" s="207">
        <v>1.18</v>
      </c>
      <c r="AH123" s="449">
        <v>33.62</v>
      </c>
      <c r="AI123" s="146"/>
      <c r="AJ123" s="144"/>
      <c r="AK123" s="147"/>
      <c r="AL123" s="114"/>
      <c r="AM123" s="211"/>
      <c r="AN123" s="132"/>
      <c r="AO123" s="132"/>
      <c r="AP123" s="149"/>
      <c r="AQ123" s="150"/>
      <c r="AR123" s="149"/>
      <c r="AS123" s="132"/>
      <c r="AT123" s="132"/>
      <c r="AU123" s="132"/>
      <c r="AV123" s="132"/>
      <c r="AW123" s="132"/>
      <c r="AX123" s="132"/>
      <c r="AY123" s="132"/>
      <c r="AZ123" s="132"/>
      <c r="BA123" s="132"/>
      <c r="BB123" s="132"/>
      <c r="BC123" s="132"/>
      <c r="BD123" s="132"/>
      <c r="BE123" s="132"/>
      <c r="BF123" s="132"/>
      <c r="BG123" s="132"/>
      <c r="BH123" s="132"/>
      <c r="BI123" s="132"/>
      <c r="BJ123" s="132"/>
      <c r="BK123" s="132"/>
      <c r="BL123" s="132"/>
      <c r="BM123" s="132"/>
      <c r="BN123" s="132"/>
      <c r="BO123" s="132"/>
      <c r="BP123" s="132"/>
    </row>
    <row r="124">
      <c r="A124" s="484"/>
      <c r="B124" s="94"/>
      <c r="C124" s="95"/>
      <c r="D124" s="96"/>
      <c r="E124" s="97"/>
      <c r="F124" s="98"/>
      <c r="G124" s="98"/>
      <c r="H124" s="98"/>
      <c r="I124" s="98"/>
      <c r="J124" s="98"/>
      <c r="K124" s="96"/>
      <c r="L124" s="96"/>
      <c r="M124" s="96"/>
      <c r="N124" s="518"/>
      <c r="O124" s="168">
        <v>1.0</v>
      </c>
      <c r="P124" s="169">
        <v>0.0</v>
      </c>
      <c r="Q124" s="294">
        <v>2.0</v>
      </c>
      <c r="R124" s="295">
        <v>2.0</v>
      </c>
      <c r="S124" s="296"/>
      <c r="T124" s="297"/>
      <c r="U124" s="200"/>
      <c r="V124" s="201"/>
      <c r="W124" s="202"/>
      <c r="X124" s="202"/>
      <c r="Y124" s="273">
        <v>0.0</v>
      </c>
      <c r="Z124" s="271">
        <v>0.0</v>
      </c>
      <c r="AA124" s="272" t="s">
        <v>132</v>
      </c>
      <c r="AB124" s="107">
        <v>17.0</v>
      </c>
      <c r="AC124" s="108">
        <v>0.6999074074074074</v>
      </c>
      <c r="AD124" s="273"/>
      <c r="AE124" s="274" t="s">
        <v>132</v>
      </c>
      <c r="AF124" s="99" t="s">
        <v>166</v>
      </c>
      <c r="AG124" s="274">
        <v>1.24</v>
      </c>
      <c r="AH124" s="411">
        <v>32.0</v>
      </c>
      <c r="AI124" s="112"/>
      <c r="AJ124" s="110"/>
      <c r="AK124" s="113"/>
      <c r="AL124" s="114"/>
      <c r="AM124" s="278"/>
      <c r="AN124" s="98"/>
      <c r="AO124" s="98"/>
      <c r="AP124" s="116"/>
      <c r="AQ124" s="117"/>
      <c r="AR124" s="116"/>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c r="BO124" s="98"/>
      <c r="BP124" s="98"/>
    </row>
    <row r="125">
      <c r="A125" s="485"/>
      <c r="B125" s="128"/>
      <c r="C125" s="129"/>
      <c r="D125" s="130"/>
      <c r="E125" s="131"/>
      <c r="F125" s="132"/>
      <c r="G125" s="132"/>
      <c r="H125" s="132"/>
      <c r="I125" s="132"/>
      <c r="J125" s="132"/>
      <c r="K125" s="130"/>
      <c r="L125" s="130"/>
      <c r="M125" s="130"/>
      <c r="N125" s="519"/>
      <c r="O125" s="168">
        <v>1.0</v>
      </c>
      <c r="P125" s="169">
        <v>0.0</v>
      </c>
      <c r="Q125" s="294">
        <v>3.0</v>
      </c>
      <c r="R125" s="295">
        <v>2.0</v>
      </c>
      <c r="S125" s="296"/>
      <c r="T125" s="297"/>
      <c r="U125" s="200"/>
      <c r="V125" s="201"/>
      <c r="W125" s="202"/>
      <c r="X125" s="202"/>
      <c r="Y125" s="206">
        <v>0.0</v>
      </c>
      <c r="Z125" s="204">
        <v>0.0</v>
      </c>
      <c r="AA125" s="205" t="s">
        <v>133</v>
      </c>
      <c r="AB125" s="141">
        <v>18.0</v>
      </c>
      <c r="AC125" s="142">
        <v>0.7023379629629629</v>
      </c>
      <c r="AD125" s="206"/>
      <c r="AE125" s="207" t="s">
        <v>132</v>
      </c>
      <c r="AF125" s="133" t="s">
        <v>133</v>
      </c>
      <c r="AG125" s="207">
        <v>1.18</v>
      </c>
      <c r="AH125" s="449">
        <v>33.63</v>
      </c>
      <c r="AI125" s="146"/>
      <c r="AJ125" s="144"/>
      <c r="AK125" s="147"/>
      <c r="AL125" s="114"/>
      <c r="AM125" s="211"/>
      <c r="AN125" s="132"/>
      <c r="AO125" s="132"/>
      <c r="AP125" s="149"/>
      <c r="AQ125" s="150"/>
      <c r="AR125" s="149"/>
      <c r="AS125" s="132"/>
      <c r="AT125" s="132"/>
      <c r="AU125" s="132"/>
      <c r="AV125" s="132"/>
      <c r="AW125" s="132"/>
      <c r="AX125" s="132"/>
      <c r="AY125" s="132"/>
      <c r="AZ125" s="132"/>
      <c r="BA125" s="132"/>
      <c r="BB125" s="132"/>
      <c r="BC125" s="132"/>
      <c r="BD125" s="132"/>
      <c r="BE125" s="132"/>
      <c r="BF125" s="132"/>
      <c r="BG125" s="132"/>
      <c r="BH125" s="132"/>
      <c r="BI125" s="132"/>
      <c r="BJ125" s="132"/>
      <c r="BK125" s="132"/>
      <c r="BL125" s="132"/>
      <c r="BM125" s="132"/>
      <c r="BN125" s="132"/>
      <c r="BO125" s="132"/>
      <c r="BP125" s="132"/>
    </row>
    <row r="126">
      <c r="A126" s="484"/>
      <c r="B126" s="94"/>
      <c r="C126" s="95"/>
      <c r="D126" s="96"/>
      <c r="E126" s="97"/>
      <c r="F126" s="98"/>
      <c r="G126" s="98"/>
      <c r="H126" s="98"/>
      <c r="I126" s="98"/>
      <c r="J126" s="98"/>
      <c r="K126" s="96"/>
      <c r="L126" s="96"/>
      <c r="M126" s="96"/>
      <c r="N126" s="518"/>
      <c r="O126" s="168">
        <v>1.0</v>
      </c>
      <c r="P126" s="169">
        <v>0.0</v>
      </c>
      <c r="Q126" s="294">
        <v>3.0</v>
      </c>
      <c r="R126" s="295">
        <v>3.0</v>
      </c>
      <c r="S126" s="296"/>
      <c r="T126" s="297"/>
      <c r="U126" s="200"/>
      <c r="V126" s="201"/>
      <c r="W126" s="202"/>
      <c r="X126" s="202"/>
      <c r="Y126" s="273">
        <v>0.0</v>
      </c>
      <c r="Z126" s="271">
        <v>0.0</v>
      </c>
      <c r="AA126" s="272" t="s">
        <v>132</v>
      </c>
      <c r="AB126" s="107">
        <v>19.0</v>
      </c>
      <c r="AC126" s="108">
        <v>0.7098611111111112</v>
      </c>
      <c r="AD126" s="273"/>
      <c r="AE126" s="274" t="s">
        <v>132</v>
      </c>
      <c r="AF126" s="99" t="s">
        <v>166</v>
      </c>
      <c r="AG126" s="274">
        <v>1.23</v>
      </c>
      <c r="AH126" s="411">
        <v>33.33</v>
      </c>
      <c r="AI126" s="112"/>
      <c r="AJ126" s="110"/>
      <c r="AK126" s="113"/>
      <c r="AL126" s="114"/>
      <c r="AM126" s="278"/>
      <c r="AN126" s="98"/>
      <c r="AO126" s="98"/>
      <c r="AP126" s="116"/>
      <c r="AQ126" s="117"/>
      <c r="AR126" s="116"/>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c r="BO126" s="98"/>
      <c r="BP126" s="98"/>
    </row>
    <row r="127">
      <c r="A127" s="485"/>
      <c r="B127" s="128"/>
      <c r="C127" s="129"/>
      <c r="D127" s="130"/>
      <c r="E127" s="131"/>
      <c r="F127" s="132"/>
      <c r="G127" s="132"/>
      <c r="H127" s="132"/>
      <c r="I127" s="132"/>
      <c r="J127" s="132"/>
      <c r="K127" s="130"/>
      <c r="L127" s="130"/>
      <c r="M127" s="130"/>
      <c r="N127" s="519"/>
      <c r="O127" s="168">
        <v>1.0</v>
      </c>
      <c r="P127" s="169">
        <v>0.0</v>
      </c>
      <c r="Q127" s="294">
        <v>4.0</v>
      </c>
      <c r="R127" s="295">
        <v>3.0</v>
      </c>
      <c r="S127" s="296"/>
      <c r="T127" s="297"/>
      <c r="U127" s="200"/>
      <c r="V127" s="201"/>
      <c r="W127" s="202"/>
      <c r="X127" s="202"/>
      <c r="Y127" s="206">
        <v>0.0</v>
      </c>
      <c r="Z127" s="204">
        <v>0.0</v>
      </c>
      <c r="AA127" s="205" t="s">
        <v>133</v>
      </c>
      <c r="AB127" s="141">
        <v>20.0</v>
      </c>
      <c r="AC127" s="142">
        <v>0.7116087962962963</v>
      </c>
      <c r="AD127" s="206"/>
      <c r="AE127" s="207" t="s">
        <v>132</v>
      </c>
      <c r="AF127" s="133" t="s">
        <v>133</v>
      </c>
      <c r="AG127" s="207">
        <v>1.15</v>
      </c>
      <c r="AH127" s="449">
        <v>35.65</v>
      </c>
      <c r="AI127" s="146"/>
      <c r="AJ127" s="144"/>
      <c r="AK127" s="147"/>
      <c r="AL127" s="114"/>
      <c r="AM127" s="211"/>
      <c r="AN127" s="132"/>
      <c r="AO127" s="132"/>
      <c r="AP127" s="149"/>
      <c r="AQ127" s="150"/>
      <c r="AR127" s="149"/>
      <c r="AS127" s="132"/>
      <c r="AT127" s="132"/>
      <c r="AU127" s="132"/>
      <c r="AV127" s="132"/>
      <c r="AW127" s="132"/>
      <c r="AX127" s="132"/>
      <c r="AY127" s="132"/>
      <c r="AZ127" s="132"/>
      <c r="BA127" s="132"/>
      <c r="BB127" s="132"/>
      <c r="BC127" s="132"/>
      <c r="BD127" s="132"/>
      <c r="BE127" s="132"/>
      <c r="BF127" s="132"/>
      <c r="BG127" s="132"/>
      <c r="BH127" s="132"/>
      <c r="BI127" s="132"/>
      <c r="BJ127" s="132"/>
      <c r="BK127" s="132"/>
      <c r="BL127" s="132"/>
      <c r="BM127" s="132"/>
      <c r="BN127" s="132"/>
      <c r="BO127" s="132"/>
      <c r="BP127" s="132"/>
    </row>
    <row r="128">
      <c r="A128" s="484"/>
      <c r="B128" s="94"/>
      <c r="C128" s="95"/>
      <c r="D128" s="96"/>
      <c r="E128" s="97"/>
      <c r="F128" s="98"/>
      <c r="G128" s="98"/>
      <c r="H128" s="98"/>
      <c r="I128" s="98"/>
      <c r="J128" s="98"/>
      <c r="K128" s="96"/>
      <c r="L128" s="96"/>
      <c r="M128" s="96"/>
      <c r="N128" s="518"/>
      <c r="O128" s="168">
        <v>1.0</v>
      </c>
      <c r="P128" s="169">
        <v>0.0</v>
      </c>
      <c r="Q128" s="294">
        <v>4.0</v>
      </c>
      <c r="R128" s="295">
        <v>4.0</v>
      </c>
      <c r="S128" s="296"/>
      <c r="T128" s="297"/>
      <c r="U128" s="200"/>
      <c r="V128" s="201"/>
      <c r="W128" s="202"/>
      <c r="X128" s="202"/>
      <c r="Y128" s="273">
        <v>0.0</v>
      </c>
      <c r="Z128" s="271">
        <v>0.0</v>
      </c>
      <c r="AA128" s="272" t="s">
        <v>132</v>
      </c>
      <c r="AB128" s="107">
        <v>21.0</v>
      </c>
      <c r="AC128" s="108">
        <v>0.7140625</v>
      </c>
      <c r="AD128" s="273"/>
      <c r="AE128" s="274" t="s">
        <v>132</v>
      </c>
      <c r="AF128" s="99" t="s">
        <v>166</v>
      </c>
      <c r="AG128" s="274">
        <v>1.26</v>
      </c>
      <c r="AH128" s="411">
        <v>29.63</v>
      </c>
      <c r="AI128" s="112"/>
      <c r="AJ128" s="110"/>
      <c r="AK128" s="113"/>
      <c r="AL128" s="114"/>
      <c r="AM128" s="278"/>
      <c r="AN128" s="98"/>
      <c r="AO128" s="98"/>
      <c r="AP128" s="116"/>
      <c r="AQ128" s="117"/>
      <c r="AR128" s="116"/>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c r="BO128" s="98"/>
      <c r="BP128" s="98"/>
    </row>
    <row r="129">
      <c r="A129" s="485"/>
      <c r="B129" s="128"/>
      <c r="C129" s="129"/>
      <c r="D129" s="130"/>
      <c r="E129" s="131"/>
      <c r="F129" s="132"/>
      <c r="G129" s="132"/>
      <c r="H129" s="132"/>
      <c r="I129" s="132"/>
      <c r="J129" s="132"/>
      <c r="K129" s="130"/>
      <c r="L129" s="130"/>
      <c r="M129" s="130"/>
      <c r="N129" s="519"/>
      <c r="O129" s="168">
        <v>1.0</v>
      </c>
      <c r="P129" s="169">
        <v>0.0</v>
      </c>
      <c r="Q129" s="294">
        <v>4.0</v>
      </c>
      <c r="R129" s="295">
        <v>5.0</v>
      </c>
      <c r="S129" s="296"/>
      <c r="T129" s="297"/>
      <c r="U129" s="200"/>
      <c r="V129" s="201"/>
      <c r="W129" s="202"/>
      <c r="X129" s="202"/>
      <c r="Y129" s="206">
        <v>0.0</v>
      </c>
      <c r="Z129" s="204">
        <v>0.0</v>
      </c>
      <c r="AA129" s="205" t="s">
        <v>133</v>
      </c>
      <c r="AB129" s="141">
        <v>22.0</v>
      </c>
      <c r="AC129" s="142">
        <v>0.7160416666666667</v>
      </c>
      <c r="AD129" s="206"/>
      <c r="AE129" s="207" t="s">
        <v>132</v>
      </c>
      <c r="AF129" s="133" t="s">
        <v>133</v>
      </c>
      <c r="AG129" s="207">
        <v>1.73</v>
      </c>
      <c r="AH129" s="449">
        <v>21.58</v>
      </c>
      <c r="AI129" s="146"/>
      <c r="AJ129" s="144"/>
      <c r="AK129" s="147"/>
      <c r="AL129" s="114"/>
      <c r="AM129" s="211"/>
      <c r="AN129" s="132"/>
      <c r="AO129" s="132"/>
      <c r="AP129" s="149"/>
      <c r="AQ129" s="150"/>
      <c r="AR129" s="149"/>
      <c r="AS129" s="132"/>
      <c r="AT129" s="132"/>
      <c r="AU129" s="132"/>
      <c r="AV129" s="132"/>
      <c r="AW129" s="132"/>
      <c r="AX129" s="132"/>
      <c r="AY129" s="132"/>
      <c r="AZ129" s="132"/>
      <c r="BA129" s="132"/>
      <c r="BB129" s="132"/>
      <c r="BC129" s="132"/>
      <c r="BD129" s="132"/>
      <c r="BE129" s="132"/>
      <c r="BF129" s="132"/>
      <c r="BG129" s="132"/>
      <c r="BH129" s="132"/>
      <c r="BI129" s="132"/>
      <c r="BJ129" s="132"/>
      <c r="BK129" s="132"/>
      <c r="BL129" s="132"/>
      <c r="BM129" s="132"/>
      <c r="BN129" s="132"/>
      <c r="BO129" s="132"/>
      <c r="BP129" s="132"/>
    </row>
    <row r="130">
      <c r="A130" s="484"/>
      <c r="B130" s="94"/>
      <c r="C130" s="95"/>
      <c r="D130" s="96"/>
      <c r="E130" s="97"/>
      <c r="F130" s="98"/>
      <c r="G130" s="98"/>
      <c r="H130" s="98"/>
      <c r="I130" s="98"/>
      <c r="J130" s="98"/>
      <c r="K130" s="96"/>
      <c r="L130" s="96"/>
      <c r="M130" s="96"/>
      <c r="N130" s="518"/>
      <c r="O130" s="168">
        <v>1.0</v>
      </c>
      <c r="P130" s="169">
        <v>1.0</v>
      </c>
      <c r="Q130" s="294">
        <v>1.0</v>
      </c>
      <c r="R130" s="295">
        <v>1.0</v>
      </c>
      <c r="S130" s="296">
        <v>0.0</v>
      </c>
      <c r="T130" s="297">
        <v>0.0</v>
      </c>
      <c r="U130" s="200"/>
      <c r="V130" s="201"/>
      <c r="W130" s="202"/>
      <c r="X130" s="202"/>
      <c r="Y130" s="273">
        <v>0.0</v>
      </c>
      <c r="Z130" s="271">
        <v>0.0</v>
      </c>
      <c r="AA130" s="272" t="s">
        <v>132</v>
      </c>
      <c r="AB130" s="107">
        <v>23.0</v>
      </c>
      <c r="AC130" s="108">
        <v>0.7188310185185185</v>
      </c>
      <c r="AD130" s="273"/>
      <c r="AE130" s="274" t="s">
        <v>132</v>
      </c>
      <c r="AF130" s="99" t="s">
        <v>166</v>
      </c>
      <c r="AG130" s="274">
        <v>1.92</v>
      </c>
      <c r="AH130" s="411">
        <v>8.6</v>
      </c>
      <c r="AI130" s="112"/>
      <c r="AJ130" s="110"/>
      <c r="AK130" s="113"/>
      <c r="AL130" s="114"/>
      <c r="AM130" s="278"/>
      <c r="AN130" s="98"/>
      <c r="AO130" s="98"/>
      <c r="AP130" s="116"/>
      <c r="AQ130" s="117"/>
      <c r="AR130" s="116"/>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row>
    <row r="131">
      <c r="A131" s="485"/>
      <c r="B131" s="128"/>
      <c r="C131" s="129"/>
      <c r="D131" s="130"/>
      <c r="E131" s="131"/>
      <c r="F131" s="132"/>
      <c r="G131" s="132"/>
      <c r="H131" s="132"/>
      <c r="I131" s="132"/>
      <c r="J131" s="132"/>
      <c r="K131" s="130"/>
      <c r="L131" s="130"/>
      <c r="M131" s="130"/>
      <c r="N131" s="519"/>
      <c r="O131" s="168">
        <v>1.0</v>
      </c>
      <c r="P131" s="169">
        <v>1.0</v>
      </c>
      <c r="Q131" s="294">
        <v>1.0</v>
      </c>
      <c r="R131" s="295">
        <v>1.0</v>
      </c>
      <c r="S131" s="296">
        <v>0.0</v>
      </c>
      <c r="T131" s="297">
        <v>1.0</v>
      </c>
      <c r="U131" s="200"/>
      <c r="V131" s="201"/>
      <c r="W131" s="202"/>
      <c r="X131" s="202"/>
      <c r="Y131" s="206">
        <v>0.0</v>
      </c>
      <c r="Z131" s="204">
        <v>0.0</v>
      </c>
      <c r="AA131" s="205" t="s">
        <v>133</v>
      </c>
      <c r="AB131" s="141">
        <v>24.0</v>
      </c>
      <c r="AC131" s="142">
        <v>0.7234259259259259</v>
      </c>
      <c r="AD131" s="206"/>
      <c r="AE131" s="207" t="s">
        <v>132</v>
      </c>
      <c r="AF131" s="133" t="s">
        <v>133</v>
      </c>
      <c r="AG131" s="207">
        <v>3.25</v>
      </c>
      <c r="AH131" s="449">
        <v>5.08</v>
      </c>
      <c r="AI131" s="146"/>
      <c r="AJ131" s="144"/>
      <c r="AK131" s="147"/>
      <c r="AL131" s="114"/>
      <c r="AM131" s="211"/>
      <c r="AN131" s="132"/>
      <c r="AO131" s="132"/>
      <c r="AP131" s="149"/>
      <c r="AQ131" s="150"/>
      <c r="AR131" s="149"/>
      <c r="AS131" s="132"/>
      <c r="AT131" s="132"/>
      <c r="AU131" s="132"/>
      <c r="AV131" s="132"/>
      <c r="AW131" s="132"/>
      <c r="AX131" s="132"/>
      <c r="AY131" s="132"/>
      <c r="AZ131" s="132"/>
      <c r="BA131" s="132"/>
      <c r="BB131" s="132"/>
      <c r="BC131" s="132"/>
      <c r="BD131" s="132"/>
      <c r="BE131" s="132"/>
      <c r="BF131" s="132"/>
      <c r="BG131" s="132"/>
      <c r="BH131" s="132"/>
      <c r="BI131" s="132"/>
      <c r="BJ131" s="132"/>
      <c r="BK131" s="132"/>
      <c r="BL131" s="132"/>
      <c r="BM131" s="132"/>
      <c r="BN131" s="132"/>
      <c r="BO131" s="132"/>
      <c r="BP131" s="132"/>
    </row>
    <row r="132">
      <c r="A132" s="484"/>
      <c r="B132" s="94"/>
      <c r="C132" s="95"/>
      <c r="D132" s="96"/>
      <c r="E132" s="97"/>
      <c r="F132" s="98"/>
      <c r="G132" s="98"/>
      <c r="H132" s="98"/>
      <c r="I132" s="98"/>
      <c r="J132" s="98"/>
      <c r="K132" s="96"/>
      <c r="L132" s="96"/>
      <c r="M132" s="96"/>
      <c r="N132" s="518"/>
      <c r="O132" s="168">
        <v>1.0</v>
      </c>
      <c r="P132" s="169">
        <v>1.0</v>
      </c>
      <c r="Q132" s="294">
        <v>1.0</v>
      </c>
      <c r="R132" s="295">
        <v>1.0</v>
      </c>
      <c r="S132" s="296">
        <v>0.0</v>
      </c>
      <c r="T132" s="297">
        <v>1.0</v>
      </c>
      <c r="U132" s="200"/>
      <c r="V132" s="201"/>
      <c r="W132" s="202"/>
      <c r="X132" s="202"/>
      <c r="Y132" s="273">
        <v>0.0</v>
      </c>
      <c r="Z132" s="271">
        <v>0.0</v>
      </c>
      <c r="AA132" s="272" t="s">
        <v>133</v>
      </c>
      <c r="AB132" s="107">
        <v>25.0</v>
      </c>
      <c r="AC132" s="108">
        <v>0.7234259259259259</v>
      </c>
      <c r="AD132" s="273"/>
      <c r="AE132" s="274" t="s">
        <v>133</v>
      </c>
      <c r="AF132" s="99" t="s">
        <v>166</v>
      </c>
      <c r="AG132" s="274">
        <v>1.44</v>
      </c>
      <c r="AH132" s="411">
        <v>17.78</v>
      </c>
      <c r="AI132" s="112"/>
      <c r="AJ132" s="110"/>
      <c r="AK132" s="113"/>
      <c r="AL132" s="114"/>
      <c r="AM132" s="278"/>
      <c r="AN132" s="98"/>
      <c r="AO132" s="98"/>
      <c r="AP132" s="116"/>
      <c r="AQ132" s="117"/>
      <c r="AR132" s="116"/>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row>
    <row r="133">
      <c r="A133" s="485"/>
      <c r="B133" s="128"/>
      <c r="C133" s="129"/>
      <c r="D133" s="130"/>
      <c r="E133" s="131"/>
      <c r="F133" s="132"/>
      <c r="G133" s="132"/>
      <c r="H133" s="132"/>
      <c r="I133" s="132"/>
      <c r="J133" s="132"/>
      <c r="K133" s="130"/>
      <c r="L133" s="130"/>
      <c r="M133" s="130"/>
      <c r="N133" s="519"/>
      <c r="O133" s="168">
        <v>1.0</v>
      </c>
      <c r="P133" s="169">
        <v>1.0</v>
      </c>
      <c r="Q133" s="294">
        <v>1.0</v>
      </c>
      <c r="R133" s="295">
        <v>1.0</v>
      </c>
      <c r="S133" s="296">
        <v>0.0</v>
      </c>
      <c r="T133" s="297">
        <v>2.0</v>
      </c>
      <c r="U133" s="200"/>
      <c r="V133" s="201"/>
      <c r="W133" s="202"/>
      <c r="X133" s="202"/>
      <c r="Y133" s="206">
        <v>0.0</v>
      </c>
      <c r="Z133" s="204">
        <v>0.0</v>
      </c>
      <c r="AA133" s="205" t="s">
        <v>132</v>
      </c>
      <c r="AB133" s="141">
        <v>26.0</v>
      </c>
      <c r="AC133" s="142">
        <v>0.7270949074074075</v>
      </c>
      <c r="AD133" s="206"/>
      <c r="AE133" s="207" t="s">
        <v>133</v>
      </c>
      <c r="AF133" s="133" t="s">
        <v>133</v>
      </c>
      <c r="AG133" s="207">
        <v>1.32</v>
      </c>
      <c r="AH133" s="449">
        <v>19.4</v>
      </c>
      <c r="AI133" s="146"/>
      <c r="AJ133" s="144"/>
      <c r="AK133" s="147"/>
      <c r="AL133" s="114"/>
      <c r="AM133" s="211"/>
      <c r="AN133" s="132"/>
      <c r="AO133" s="132"/>
      <c r="AP133" s="149"/>
      <c r="AQ133" s="150"/>
      <c r="AR133" s="149"/>
      <c r="AS133" s="132"/>
      <c r="AT133" s="132"/>
      <c r="AU133" s="132"/>
      <c r="AV133" s="132"/>
      <c r="AW133" s="132"/>
      <c r="AX133" s="132"/>
      <c r="AY133" s="132"/>
      <c r="AZ133" s="132"/>
      <c r="BA133" s="132"/>
      <c r="BB133" s="132"/>
      <c r="BC133" s="132"/>
      <c r="BD133" s="132"/>
      <c r="BE133" s="132"/>
      <c r="BF133" s="132"/>
      <c r="BG133" s="132"/>
      <c r="BH133" s="132"/>
      <c r="BI133" s="132"/>
      <c r="BJ133" s="132"/>
      <c r="BK133" s="132"/>
      <c r="BL133" s="132"/>
      <c r="BM133" s="132"/>
      <c r="BN133" s="132"/>
      <c r="BO133" s="132"/>
      <c r="BP133" s="132"/>
    </row>
    <row r="134">
      <c r="A134" s="484"/>
      <c r="B134" s="215"/>
      <c r="C134" s="216"/>
      <c r="D134" s="217"/>
      <c r="E134" s="218"/>
      <c r="F134" s="219"/>
      <c r="G134" s="219"/>
      <c r="H134" s="219"/>
      <c r="I134" s="219"/>
      <c r="J134" s="219"/>
      <c r="K134" s="217"/>
      <c r="L134" s="217"/>
      <c r="M134" s="217"/>
      <c r="N134" s="520"/>
      <c r="O134" s="221"/>
      <c r="P134" s="222"/>
      <c r="Q134" s="298"/>
      <c r="R134" s="299"/>
      <c r="S134" s="300"/>
      <c r="T134" s="301"/>
      <c r="U134" s="227"/>
      <c r="V134" s="228"/>
      <c r="W134" s="229"/>
      <c r="X134" s="229"/>
      <c r="Y134" s="235"/>
      <c r="Z134" s="482"/>
      <c r="AA134" s="479"/>
      <c r="AB134" s="389"/>
      <c r="AC134" s="507"/>
      <c r="AD134" s="235" t="s">
        <v>142</v>
      </c>
      <c r="AE134" s="240"/>
      <c r="AF134" s="237"/>
      <c r="AG134" s="240"/>
      <c r="AH134" s="488"/>
      <c r="AI134" s="390"/>
      <c r="AJ134" s="236"/>
      <c r="AK134" s="391"/>
      <c r="AL134" s="114"/>
      <c r="AM134" s="278"/>
      <c r="AN134" s="98"/>
      <c r="AO134" s="98"/>
      <c r="AP134" s="116"/>
      <c r="AQ134" s="117"/>
      <c r="AR134" s="116"/>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row>
    <row r="135">
      <c r="A135" s="485"/>
      <c r="B135" s="128"/>
      <c r="C135" s="129"/>
      <c r="D135" s="130"/>
      <c r="E135" s="131"/>
      <c r="F135" s="132"/>
      <c r="G135" s="132"/>
      <c r="H135" s="132"/>
      <c r="I135" s="132"/>
      <c r="J135" s="132"/>
      <c r="K135" s="130"/>
      <c r="L135" s="130"/>
      <c r="M135" s="130"/>
      <c r="N135" s="519"/>
      <c r="O135" s="369"/>
      <c r="P135" s="370"/>
      <c r="Q135" s="196"/>
      <c r="R135" s="197"/>
      <c r="S135" s="198"/>
      <c r="T135" s="199"/>
      <c r="U135" s="200"/>
      <c r="V135" s="201"/>
      <c r="W135" s="202"/>
      <c r="X135" s="202"/>
      <c r="Y135" s="143"/>
      <c r="Z135" s="367"/>
      <c r="AA135" s="140"/>
      <c r="AB135" s="420"/>
      <c r="AC135" s="421"/>
      <c r="AD135" s="206"/>
      <c r="AE135" s="144"/>
      <c r="AF135" s="133"/>
      <c r="AG135" s="144"/>
      <c r="AH135" s="430"/>
      <c r="AI135" s="146"/>
      <c r="AJ135" s="144"/>
      <c r="AK135" s="147"/>
      <c r="AL135" s="114"/>
      <c r="AM135" s="211"/>
      <c r="AN135" s="132"/>
      <c r="AO135" s="132"/>
      <c r="AP135" s="149"/>
      <c r="AQ135" s="150"/>
      <c r="AR135" s="149"/>
      <c r="AS135" s="132"/>
      <c r="AT135" s="132"/>
      <c r="AU135" s="132"/>
      <c r="AV135" s="132"/>
      <c r="AW135" s="132"/>
      <c r="AX135" s="132"/>
      <c r="AY135" s="132"/>
      <c r="AZ135" s="132"/>
      <c r="BA135" s="132"/>
      <c r="BB135" s="132"/>
      <c r="BC135" s="132"/>
      <c r="BD135" s="132"/>
      <c r="BE135" s="132"/>
      <c r="BF135" s="132"/>
      <c r="BG135" s="132"/>
      <c r="BH135" s="132"/>
      <c r="BI135" s="132"/>
      <c r="BJ135" s="132"/>
      <c r="BK135" s="132"/>
      <c r="BL135" s="132"/>
      <c r="BM135" s="132"/>
      <c r="BN135" s="132"/>
      <c r="BO135" s="132"/>
      <c r="BP135" s="132"/>
    </row>
    <row r="136">
      <c r="A136" s="484"/>
      <c r="B136" s="363"/>
      <c r="C136" s="95"/>
      <c r="D136" s="100"/>
      <c r="E136" s="97"/>
      <c r="F136" s="98"/>
      <c r="G136" s="98"/>
      <c r="H136" s="98"/>
      <c r="I136" s="99"/>
      <c r="J136" s="99"/>
      <c r="K136" s="96"/>
      <c r="L136" s="96"/>
      <c r="M136" s="96"/>
      <c r="N136" s="518"/>
      <c r="O136" s="168"/>
      <c r="P136" s="169"/>
      <c r="Q136" s="196"/>
      <c r="R136" s="197"/>
      <c r="S136" s="198"/>
      <c r="T136" s="199"/>
      <c r="U136" s="200"/>
      <c r="V136" s="201"/>
      <c r="W136" s="202"/>
      <c r="X136" s="202"/>
      <c r="Y136" s="273"/>
      <c r="Z136" s="271"/>
      <c r="AA136" s="272"/>
      <c r="AB136" s="107"/>
      <c r="AC136" s="108"/>
      <c r="AD136" s="273"/>
      <c r="AE136" s="274"/>
      <c r="AF136" s="99"/>
      <c r="AG136" s="274"/>
      <c r="AH136" s="411"/>
      <c r="AI136" s="112"/>
      <c r="AJ136" s="274"/>
      <c r="AK136" s="277"/>
      <c r="AL136" s="114"/>
      <c r="AM136" s="278"/>
      <c r="AN136" s="98"/>
      <c r="AO136" s="98"/>
      <c r="AP136" s="116"/>
      <c r="AQ136" s="117"/>
      <c r="AR136" s="116"/>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c r="BO136" s="98"/>
      <c r="BP136" s="98"/>
    </row>
    <row r="137">
      <c r="A137" s="485"/>
      <c r="B137" s="128"/>
      <c r="C137" s="129"/>
      <c r="D137" s="134"/>
      <c r="E137" s="131"/>
      <c r="F137" s="132"/>
      <c r="G137" s="132"/>
      <c r="H137" s="132"/>
      <c r="I137" s="133"/>
      <c r="J137" s="133"/>
      <c r="K137" s="130"/>
      <c r="L137" s="130"/>
      <c r="M137" s="130"/>
      <c r="N137" s="519"/>
      <c r="O137" s="168"/>
      <c r="P137" s="169"/>
      <c r="Q137" s="196"/>
      <c r="R137" s="197"/>
      <c r="S137" s="198"/>
      <c r="T137" s="199"/>
      <c r="U137" s="200"/>
      <c r="V137" s="201"/>
      <c r="W137" s="202"/>
      <c r="X137" s="202"/>
      <c r="Y137" s="206"/>
      <c r="Z137" s="204"/>
      <c r="AA137" s="205"/>
      <c r="AB137" s="141"/>
      <c r="AC137" s="142"/>
      <c r="AD137" s="206"/>
      <c r="AE137" s="207"/>
      <c r="AF137" s="133"/>
      <c r="AG137" s="207"/>
      <c r="AH137" s="449"/>
      <c r="AI137" s="146"/>
      <c r="AJ137" s="207"/>
      <c r="AK137" s="210"/>
      <c r="AL137" s="114"/>
      <c r="AM137" s="211"/>
      <c r="AN137" s="132"/>
      <c r="AO137" s="132"/>
      <c r="AP137" s="149"/>
      <c r="AQ137" s="150"/>
      <c r="AR137" s="149"/>
      <c r="AS137" s="132"/>
      <c r="AT137" s="132"/>
      <c r="AU137" s="132"/>
      <c r="AV137" s="132"/>
      <c r="AW137" s="132"/>
      <c r="AX137" s="132"/>
      <c r="AY137" s="132"/>
      <c r="AZ137" s="132"/>
      <c r="BA137" s="132"/>
      <c r="BB137" s="132"/>
      <c r="BC137" s="132"/>
      <c r="BD137" s="132"/>
      <c r="BE137" s="132"/>
      <c r="BF137" s="132"/>
      <c r="BG137" s="132"/>
      <c r="BH137" s="132"/>
      <c r="BI137" s="132"/>
      <c r="BJ137" s="132"/>
      <c r="BK137" s="132"/>
      <c r="BL137" s="132"/>
      <c r="BM137" s="132"/>
      <c r="BN137" s="132"/>
      <c r="BO137" s="132"/>
      <c r="BP137" s="132"/>
    </row>
    <row r="138">
      <c r="A138" s="484"/>
      <c r="B138" s="94"/>
      <c r="C138" s="95"/>
      <c r="D138" s="96"/>
      <c r="E138" s="97"/>
      <c r="F138" s="98"/>
      <c r="G138" s="98"/>
      <c r="H138" s="98"/>
      <c r="I138" s="99"/>
      <c r="J138" s="99"/>
      <c r="K138" s="96"/>
      <c r="L138" s="96"/>
      <c r="M138" s="96"/>
      <c r="N138" s="518"/>
      <c r="O138" s="168"/>
      <c r="P138" s="169"/>
      <c r="Q138" s="196"/>
      <c r="R138" s="197"/>
      <c r="S138" s="198"/>
      <c r="T138" s="199"/>
      <c r="U138" s="200"/>
      <c r="V138" s="201"/>
      <c r="W138" s="202"/>
      <c r="X138" s="202"/>
      <c r="Y138" s="273"/>
      <c r="Z138" s="271"/>
      <c r="AA138" s="272"/>
      <c r="AB138" s="107"/>
      <c r="AC138" s="108"/>
      <c r="AD138" s="273"/>
      <c r="AE138" s="274"/>
      <c r="AF138" s="99"/>
      <c r="AG138" s="274"/>
      <c r="AH138" s="411"/>
      <c r="AI138" s="112"/>
      <c r="AJ138" s="110"/>
      <c r="AK138" s="113"/>
      <c r="AL138" s="114"/>
      <c r="AM138" s="278"/>
      <c r="AN138" s="98"/>
      <c r="AO138" s="98"/>
      <c r="AP138" s="116"/>
      <c r="AQ138" s="117"/>
      <c r="AR138" s="116"/>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row>
    <row r="139">
      <c r="A139" s="485"/>
      <c r="B139" s="128"/>
      <c r="C139" s="129"/>
      <c r="D139" s="130"/>
      <c r="E139" s="131"/>
      <c r="F139" s="132"/>
      <c r="G139" s="132"/>
      <c r="H139" s="132"/>
      <c r="I139" s="132"/>
      <c r="J139" s="132"/>
      <c r="K139" s="130"/>
      <c r="L139" s="130"/>
      <c r="M139" s="130"/>
      <c r="N139" s="519"/>
      <c r="O139" s="168"/>
      <c r="P139" s="169"/>
      <c r="Q139" s="294"/>
      <c r="R139" s="295"/>
      <c r="S139" s="198"/>
      <c r="T139" s="199"/>
      <c r="U139" s="200"/>
      <c r="V139" s="201"/>
      <c r="W139" s="202"/>
      <c r="X139" s="202"/>
      <c r="Y139" s="206"/>
      <c r="Z139" s="204"/>
      <c r="AA139" s="205"/>
      <c r="AB139" s="141"/>
      <c r="AC139" s="142"/>
      <c r="AD139" s="206"/>
      <c r="AE139" s="207"/>
      <c r="AF139" s="133"/>
      <c r="AG139" s="207"/>
      <c r="AH139" s="449"/>
      <c r="AI139" s="146"/>
      <c r="AJ139" s="144"/>
      <c r="AK139" s="147"/>
      <c r="AL139" s="114"/>
      <c r="AM139" s="211"/>
      <c r="AN139" s="132"/>
      <c r="AO139" s="132"/>
      <c r="AP139" s="149"/>
      <c r="AQ139" s="150"/>
      <c r="AR139" s="149"/>
      <c r="AS139" s="132"/>
      <c r="AT139" s="132"/>
      <c r="AU139" s="132"/>
      <c r="AV139" s="132"/>
      <c r="AW139" s="132"/>
      <c r="AX139" s="132"/>
      <c r="AY139" s="132"/>
      <c r="AZ139" s="132"/>
      <c r="BA139" s="132"/>
      <c r="BB139" s="132"/>
      <c r="BC139" s="132"/>
      <c r="BD139" s="132"/>
      <c r="BE139" s="132"/>
      <c r="BF139" s="132"/>
      <c r="BG139" s="132"/>
      <c r="BH139" s="132"/>
      <c r="BI139" s="132"/>
      <c r="BJ139" s="132"/>
      <c r="BK139" s="132"/>
      <c r="BL139" s="132"/>
      <c r="BM139" s="132"/>
      <c r="BN139" s="132"/>
      <c r="BO139" s="132"/>
      <c r="BP139" s="132"/>
    </row>
    <row r="140">
      <c r="A140" s="484"/>
      <c r="B140" s="94"/>
      <c r="C140" s="95"/>
      <c r="D140" s="96"/>
      <c r="E140" s="97"/>
      <c r="F140" s="98"/>
      <c r="G140" s="98"/>
      <c r="H140" s="98"/>
      <c r="I140" s="98"/>
      <c r="J140" s="98"/>
      <c r="K140" s="96"/>
      <c r="L140" s="96"/>
      <c r="M140" s="96"/>
      <c r="N140" s="518"/>
      <c r="O140" s="168"/>
      <c r="P140" s="169"/>
      <c r="Q140" s="294"/>
      <c r="R140" s="295"/>
      <c r="S140" s="198"/>
      <c r="T140" s="199"/>
      <c r="U140" s="200"/>
      <c r="V140" s="201"/>
      <c r="W140" s="202"/>
      <c r="X140" s="202"/>
      <c r="Y140" s="273"/>
      <c r="Z140" s="271"/>
      <c r="AA140" s="272"/>
      <c r="AB140" s="107"/>
      <c r="AC140" s="108"/>
      <c r="AD140" s="273"/>
      <c r="AE140" s="274"/>
      <c r="AF140" s="99"/>
      <c r="AG140" s="274"/>
      <c r="AH140" s="411"/>
      <c r="AI140" s="112"/>
      <c r="AJ140" s="110"/>
      <c r="AK140" s="113"/>
      <c r="AL140" s="114"/>
      <c r="AM140" s="278"/>
      <c r="AN140" s="98"/>
      <c r="AO140" s="98"/>
      <c r="AP140" s="116"/>
      <c r="AQ140" s="117"/>
      <c r="AR140" s="116"/>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c r="BO140" s="98"/>
      <c r="BP140" s="98"/>
    </row>
    <row r="141">
      <c r="A141" s="485"/>
      <c r="B141" s="128"/>
      <c r="C141" s="129"/>
      <c r="D141" s="130"/>
      <c r="E141" s="131"/>
      <c r="F141" s="132"/>
      <c r="G141" s="132"/>
      <c r="H141" s="132"/>
      <c r="I141" s="132"/>
      <c r="J141" s="132"/>
      <c r="K141" s="130"/>
      <c r="L141" s="130"/>
      <c r="M141" s="130"/>
      <c r="N141" s="519"/>
      <c r="O141" s="168"/>
      <c r="P141" s="169"/>
      <c r="Q141" s="294"/>
      <c r="R141" s="295"/>
      <c r="S141" s="198"/>
      <c r="T141" s="199"/>
      <c r="U141" s="200"/>
      <c r="V141" s="201"/>
      <c r="W141" s="202"/>
      <c r="X141" s="202"/>
      <c r="Y141" s="206"/>
      <c r="Z141" s="204"/>
      <c r="AA141" s="205"/>
      <c r="AB141" s="141"/>
      <c r="AC141" s="142"/>
      <c r="AD141" s="206"/>
      <c r="AE141" s="207"/>
      <c r="AF141" s="133"/>
      <c r="AG141" s="207"/>
      <c r="AH141" s="449"/>
      <c r="AI141" s="146"/>
      <c r="AJ141" s="144"/>
      <c r="AK141" s="147"/>
      <c r="AL141" s="114"/>
      <c r="AM141" s="211"/>
      <c r="AN141" s="132"/>
      <c r="AO141" s="132"/>
      <c r="AP141" s="149"/>
      <c r="AQ141" s="150"/>
      <c r="AR141" s="149"/>
      <c r="AS141" s="132"/>
      <c r="AT141" s="132"/>
      <c r="AU141" s="132"/>
      <c r="AV141" s="132"/>
      <c r="AW141" s="132"/>
      <c r="AX141" s="132"/>
      <c r="AY141" s="132"/>
      <c r="AZ141" s="132"/>
      <c r="BA141" s="132"/>
      <c r="BB141" s="132"/>
      <c r="BC141" s="132"/>
      <c r="BD141" s="132"/>
      <c r="BE141" s="132"/>
      <c r="BF141" s="132"/>
      <c r="BG141" s="132"/>
      <c r="BH141" s="132"/>
      <c r="BI141" s="132"/>
      <c r="BJ141" s="132"/>
      <c r="BK141" s="132"/>
      <c r="BL141" s="132"/>
      <c r="BM141" s="132"/>
      <c r="BN141" s="132"/>
      <c r="BO141" s="132"/>
      <c r="BP141" s="132"/>
    </row>
    <row r="142">
      <c r="A142" s="484"/>
      <c r="B142" s="94"/>
      <c r="C142" s="95"/>
      <c r="D142" s="96"/>
      <c r="E142" s="97"/>
      <c r="F142" s="98"/>
      <c r="G142" s="98"/>
      <c r="H142" s="98"/>
      <c r="I142" s="98"/>
      <c r="J142" s="98"/>
      <c r="K142" s="96"/>
      <c r="L142" s="96"/>
      <c r="M142" s="96"/>
      <c r="N142" s="518"/>
      <c r="O142" s="168"/>
      <c r="P142" s="169"/>
      <c r="Q142" s="294"/>
      <c r="R142" s="295"/>
      <c r="S142" s="198"/>
      <c r="T142" s="199"/>
      <c r="U142" s="200"/>
      <c r="V142" s="201"/>
      <c r="W142" s="202"/>
      <c r="X142" s="202"/>
      <c r="Y142" s="273"/>
      <c r="Z142" s="271"/>
      <c r="AA142" s="272"/>
      <c r="AB142" s="107"/>
      <c r="AC142" s="108"/>
      <c r="AD142" s="273"/>
      <c r="AE142" s="274"/>
      <c r="AF142" s="99"/>
      <c r="AG142" s="274"/>
      <c r="AH142" s="411"/>
      <c r="AI142" s="112"/>
      <c r="AJ142" s="110"/>
      <c r="AK142" s="113"/>
      <c r="AL142" s="114"/>
      <c r="AM142" s="278"/>
      <c r="AN142" s="98"/>
      <c r="AO142" s="98"/>
      <c r="AP142" s="116"/>
      <c r="AQ142" s="117"/>
      <c r="AR142" s="116"/>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c r="BO142" s="98"/>
      <c r="BP142" s="98"/>
    </row>
    <row r="143">
      <c r="A143" s="485"/>
      <c r="B143" s="128"/>
      <c r="C143" s="129"/>
      <c r="D143" s="130"/>
      <c r="E143" s="131"/>
      <c r="F143" s="132"/>
      <c r="G143" s="132"/>
      <c r="H143" s="132"/>
      <c r="I143" s="132"/>
      <c r="J143" s="132"/>
      <c r="K143" s="130"/>
      <c r="L143" s="130"/>
      <c r="M143" s="130"/>
      <c r="N143" s="519"/>
      <c r="O143" s="303"/>
      <c r="P143" s="304"/>
      <c r="Q143" s="305"/>
      <c r="R143" s="306"/>
      <c r="S143" s="198"/>
      <c r="T143" s="199"/>
      <c r="U143" s="200"/>
      <c r="V143" s="201"/>
      <c r="W143" s="202"/>
      <c r="X143" s="202"/>
      <c r="Y143" s="376"/>
      <c r="Z143" s="377"/>
      <c r="AA143" s="345"/>
      <c r="AB143" s="141"/>
      <c r="AC143" s="142"/>
      <c r="AD143" s="206"/>
      <c r="AE143" s="207"/>
      <c r="AF143" s="133"/>
      <c r="AG143" s="207"/>
      <c r="AH143" s="449"/>
      <c r="AI143" s="146"/>
      <c r="AJ143" s="144"/>
      <c r="AK143" s="147"/>
      <c r="AL143" s="114"/>
      <c r="AM143" s="211"/>
      <c r="AN143" s="132"/>
      <c r="AO143" s="132"/>
      <c r="AP143" s="149"/>
      <c r="AQ143" s="150"/>
      <c r="AR143" s="149"/>
      <c r="AS143" s="132"/>
      <c r="AT143" s="132"/>
      <c r="AU143" s="132"/>
      <c r="AV143" s="132"/>
      <c r="AW143" s="132"/>
      <c r="AX143" s="132"/>
      <c r="AY143" s="132"/>
      <c r="AZ143" s="132"/>
      <c r="BA143" s="132"/>
      <c r="BB143" s="132"/>
      <c r="BC143" s="132"/>
      <c r="BD143" s="132"/>
      <c r="BE143" s="132"/>
      <c r="BF143" s="132"/>
      <c r="BG143" s="132"/>
      <c r="BH143" s="132"/>
      <c r="BI143" s="132"/>
      <c r="BJ143" s="132"/>
      <c r="BK143" s="132"/>
      <c r="BL143" s="132"/>
      <c r="BM143" s="132"/>
      <c r="BN143" s="132"/>
      <c r="BO143" s="132"/>
      <c r="BP143" s="132"/>
    </row>
    <row r="144">
      <c r="A144" s="484"/>
      <c r="B144" s="94"/>
      <c r="C144" s="95"/>
      <c r="D144" s="96"/>
      <c r="E144" s="97"/>
      <c r="F144" s="98"/>
      <c r="G144" s="98"/>
      <c r="H144" s="98"/>
      <c r="I144" s="98"/>
      <c r="J144" s="98"/>
      <c r="K144" s="96"/>
      <c r="L144" s="96"/>
      <c r="M144" s="96"/>
      <c r="N144" s="518"/>
      <c r="O144" s="303"/>
      <c r="P144" s="304"/>
      <c r="Q144" s="305"/>
      <c r="R144" s="306"/>
      <c r="S144" s="198"/>
      <c r="T144" s="199"/>
      <c r="U144" s="200"/>
      <c r="V144" s="201"/>
      <c r="W144" s="202"/>
      <c r="X144" s="202"/>
      <c r="Y144" s="360"/>
      <c r="Z144" s="361"/>
      <c r="AA144" s="346"/>
      <c r="AB144" s="107"/>
      <c r="AC144" s="108"/>
      <c r="AD144" s="273"/>
      <c r="AE144" s="274"/>
      <c r="AF144" s="99"/>
      <c r="AG144" s="274"/>
      <c r="AH144" s="411"/>
      <c r="AI144" s="112"/>
      <c r="AJ144" s="110"/>
      <c r="AK144" s="113"/>
      <c r="AL144" s="114"/>
      <c r="AM144" s="278"/>
      <c r="AN144" s="98"/>
      <c r="AO144" s="98"/>
      <c r="AP144" s="116"/>
      <c r="AQ144" s="117"/>
      <c r="AR144" s="116"/>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c r="BO144" s="98"/>
      <c r="BP144" s="98"/>
    </row>
    <row r="145">
      <c r="A145" s="485"/>
      <c r="B145" s="128"/>
      <c r="C145" s="129"/>
      <c r="D145" s="130"/>
      <c r="E145" s="131"/>
      <c r="F145" s="132"/>
      <c r="G145" s="132"/>
      <c r="H145" s="132"/>
      <c r="I145" s="132"/>
      <c r="J145" s="132"/>
      <c r="K145" s="130"/>
      <c r="L145" s="130"/>
      <c r="M145" s="130"/>
      <c r="N145" s="519"/>
      <c r="O145" s="303"/>
      <c r="P145" s="304"/>
      <c r="Q145" s="305"/>
      <c r="R145" s="306"/>
      <c r="S145" s="198"/>
      <c r="T145" s="199"/>
      <c r="U145" s="200"/>
      <c r="V145" s="201"/>
      <c r="W145" s="202"/>
      <c r="X145" s="202"/>
      <c r="Y145" s="376"/>
      <c r="Z145" s="377"/>
      <c r="AA145" s="345"/>
      <c r="AB145" s="141"/>
      <c r="AC145" s="142"/>
      <c r="AD145" s="206"/>
      <c r="AE145" s="207"/>
      <c r="AF145" s="133"/>
      <c r="AG145" s="207"/>
      <c r="AH145" s="449"/>
      <c r="AI145" s="146"/>
      <c r="AJ145" s="144"/>
      <c r="AK145" s="147"/>
      <c r="AL145" s="114"/>
      <c r="AM145" s="211"/>
      <c r="AN145" s="132"/>
      <c r="AO145" s="132"/>
      <c r="AP145" s="149"/>
      <c r="AQ145" s="150"/>
      <c r="AR145" s="149"/>
      <c r="AS145" s="132"/>
      <c r="AT145" s="132"/>
      <c r="AU145" s="132"/>
      <c r="AV145" s="132"/>
      <c r="AW145" s="132"/>
      <c r="AX145" s="132"/>
      <c r="AY145" s="132"/>
      <c r="AZ145" s="132"/>
      <c r="BA145" s="132"/>
      <c r="BB145" s="132"/>
      <c r="BC145" s="132"/>
      <c r="BD145" s="132"/>
      <c r="BE145" s="132"/>
      <c r="BF145" s="132"/>
      <c r="BG145" s="132"/>
      <c r="BH145" s="132"/>
      <c r="BI145" s="132"/>
      <c r="BJ145" s="132"/>
      <c r="BK145" s="132"/>
      <c r="BL145" s="132"/>
      <c r="BM145" s="132"/>
      <c r="BN145" s="132"/>
      <c r="BO145" s="132"/>
      <c r="BP145" s="132"/>
    </row>
    <row r="146">
      <c r="A146" s="484"/>
      <c r="B146" s="94"/>
      <c r="C146" s="95"/>
      <c r="D146" s="96"/>
      <c r="E146" s="97"/>
      <c r="F146" s="98"/>
      <c r="G146" s="98"/>
      <c r="H146" s="98"/>
      <c r="I146" s="98"/>
      <c r="J146" s="98"/>
      <c r="K146" s="96"/>
      <c r="L146" s="96"/>
      <c r="M146" s="96"/>
      <c r="N146" s="518"/>
      <c r="O146" s="369"/>
      <c r="P146" s="370"/>
      <c r="Q146" s="196"/>
      <c r="R146" s="197"/>
      <c r="S146" s="198"/>
      <c r="T146" s="199"/>
      <c r="U146" s="200"/>
      <c r="V146" s="201"/>
      <c r="W146" s="202"/>
      <c r="X146" s="202"/>
      <c r="Y146" s="109"/>
      <c r="Z146" s="280"/>
      <c r="AA146" s="106"/>
      <c r="AB146" s="281"/>
      <c r="AC146" s="282"/>
      <c r="AD146" s="273"/>
      <c r="AE146" s="110"/>
      <c r="AF146" s="99"/>
      <c r="AG146" s="110"/>
      <c r="AH146" s="427"/>
      <c r="AI146" s="112"/>
      <c r="AJ146" s="110"/>
      <c r="AK146" s="113"/>
      <c r="AL146" s="114"/>
      <c r="AM146" s="278"/>
      <c r="AN146" s="98"/>
      <c r="AO146" s="98"/>
      <c r="AP146" s="116"/>
      <c r="AQ146" s="117"/>
      <c r="AR146" s="116"/>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c r="BO146" s="98"/>
      <c r="BP146" s="98"/>
    </row>
    <row r="147">
      <c r="A147" s="485"/>
      <c r="B147" s="288"/>
      <c r="C147" s="129"/>
      <c r="D147" s="134"/>
      <c r="E147" s="131"/>
      <c r="F147" s="132"/>
      <c r="G147" s="132"/>
      <c r="H147" s="132"/>
      <c r="I147" s="133"/>
      <c r="J147" s="133"/>
      <c r="K147" s="130"/>
      <c r="L147" s="130"/>
      <c r="M147" s="130"/>
      <c r="N147" s="519"/>
      <c r="O147" s="168"/>
      <c r="P147" s="169"/>
      <c r="Q147" s="196"/>
      <c r="R147" s="197"/>
      <c r="S147" s="198"/>
      <c r="T147" s="199"/>
      <c r="U147" s="200"/>
      <c r="V147" s="201"/>
      <c r="W147" s="202"/>
      <c r="X147" s="202"/>
      <c r="Y147" s="206"/>
      <c r="Z147" s="204"/>
      <c r="AA147" s="205"/>
      <c r="AB147" s="141"/>
      <c r="AC147" s="142"/>
      <c r="AD147" s="206"/>
      <c r="AE147" s="207"/>
      <c r="AF147" s="133"/>
      <c r="AG147" s="207"/>
      <c r="AH147" s="449"/>
      <c r="AI147" s="146"/>
      <c r="AJ147" s="207"/>
      <c r="AK147" s="210"/>
      <c r="AL147" s="114"/>
      <c r="AM147" s="211"/>
      <c r="AN147" s="132"/>
      <c r="AO147" s="132"/>
      <c r="AP147" s="149"/>
      <c r="AQ147" s="150"/>
      <c r="AR147" s="149"/>
      <c r="AS147" s="132"/>
      <c r="AT147" s="132"/>
      <c r="AU147" s="132"/>
      <c r="AV147" s="132"/>
      <c r="AW147" s="132"/>
      <c r="AX147" s="132"/>
      <c r="AY147" s="132"/>
      <c r="AZ147" s="132"/>
      <c r="BA147" s="132"/>
      <c r="BB147" s="132"/>
      <c r="BC147" s="132"/>
      <c r="BD147" s="132"/>
      <c r="BE147" s="132"/>
      <c r="BF147" s="132"/>
      <c r="BG147" s="132"/>
      <c r="BH147" s="132"/>
      <c r="BI147" s="132"/>
      <c r="BJ147" s="132"/>
      <c r="BK147" s="132"/>
      <c r="BL147" s="132"/>
      <c r="BM147" s="132"/>
      <c r="BN147" s="132"/>
      <c r="BO147" s="132"/>
      <c r="BP147" s="132"/>
    </row>
    <row r="148">
      <c r="A148" s="484"/>
      <c r="B148" s="94"/>
      <c r="C148" s="95"/>
      <c r="D148" s="100"/>
      <c r="E148" s="97"/>
      <c r="F148" s="98"/>
      <c r="G148" s="98"/>
      <c r="H148" s="98"/>
      <c r="I148" s="99"/>
      <c r="J148" s="99"/>
      <c r="K148" s="96"/>
      <c r="L148" s="96"/>
      <c r="M148" s="96"/>
      <c r="N148" s="518"/>
      <c r="O148" s="168"/>
      <c r="P148" s="169"/>
      <c r="Q148" s="196"/>
      <c r="R148" s="197"/>
      <c r="S148" s="198"/>
      <c r="T148" s="199"/>
      <c r="U148" s="200"/>
      <c r="V148" s="201"/>
      <c r="W148" s="202"/>
      <c r="X148" s="202"/>
      <c r="Y148" s="273"/>
      <c r="Z148" s="271"/>
      <c r="AA148" s="272"/>
      <c r="AB148" s="107"/>
      <c r="AC148" s="108"/>
      <c r="AD148" s="273"/>
      <c r="AE148" s="274"/>
      <c r="AF148" s="99"/>
      <c r="AG148" s="274"/>
      <c r="AH148" s="411"/>
      <c r="AI148" s="112"/>
      <c r="AJ148" s="274"/>
      <c r="AK148" s="277"/>
      <c r="AL148" s="114"/>
      <c r="AM148" s="278"/>
      <c r="AN148" s="98"/>
      <c r="AO148" s="98"/>
      <c r="AP148" s="116"/>
      <c r="AQ148" s="117"/>
      <c r="AR148" s="116"/>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c r="BO148" s="98"/>
      <c r="BP148" s="98"/>
    </row>
    <row r="149">
      <c r="A149" s="485"/>
      <c r="B149" s="128"/>
      <c r="C149" s="129"/>
      <c r="D149" s="130"/>
      <c r="E149" s="131"/>
      <c r="F149" s="132"/>
      <c r="G149" s="132"/>
      <c r="H149" s="132"/>
      <c r="I149" s="133"/>
      <c r="J149" s="133"/>
      <c r="K149" s="130"/>
      <c r="L149" s="130"/>
      <c r="M149" s="130"/>
      <c r="N149" s="519"/>
      <c r="O149" s="168"/>
      <c r="P149" s="169"/>
      <c r="Q149" s="196"/>
      <c r="R149" s="197"/>
      <c r="S149" s="198"/>
      <c r="T149" s="199"/>
      <c r="U149" s="200"/>
      <c r="V149" s="201"/>
      <c r="W149" s="202"/>
      <c r="X149" s="202"/>
      <c r="Y149" s="206"/>
      <c r="Z149" s="204"/>
      <c r="AA149" s="205"/>
      <c r="AB149" s="141"/>
      <c r="AC149" s="142"/>
      <c r="AD149" s="206"/>
      <c r="AE149" s="207"/>
      <c r="AF149" s="133"/>
      <c r="AG149" s="207"/>
      <c r="AH149" s="449"/>
      <c r="AI149" s="146"/>
      <c r="AJ149" s="144"/>
      <c r="AK149" s="147"/>
      <c r="AL149" s="114"/>
      <c r="AM149" s="211"/>
      <c r="AN149" s="132"/>
      <c r="AO149" s="132"/>
      <c r="AP149" s="149"/>
      <c r="AQ149" s="150"/>
      <c r="AR149" s="149"/>
      <c r="AS149" s="132"/>
      <c r="AT149" s="132"/>
      <c r="AU149" s="132"/>
      <c r="AV149" s="132"/>
      <c r="AW149" s="132"/>
      <c r="AX149" s="132"/>
      <c r="AY149" s="132"/>
      <c r="AZ149" s="132"/>
      <c r="BA149" s="132"/>
      <c r="BB149" s="132"/>
      <c r="BC149" s="132"/>
      <c r="BD149" s="132"/>
      <c r="BE149" s="132"/>
      <c r="BF149" s="132"/>
      <c r="BG149" s="132"/>
      <c r="BH149" s="132"/>
      <c r="BI149" s="132"/>
      <c r="BJ149" s="132"/>
      <c r="BK149" s="132"/>
      <c r="BL149" s="132"/>
      <c r="BM149" s="132"/>
      <c r="BN149" s="132"/>
      <c r="BO149" s="132"/>
      <c r="BP149" s="132"/>
    </row>
    <row r="150">
      <c r="A150" s="484"/>
      <c r="B150" s="94"/>
      <c r="C150" s="95"/>
      <c r="D150" s="96"/>
      <c r="E150" s="97"/>
      <c r="F150" s="98"/>
      <c r="G150" s="98"/>
      <c r="H150" s="98"/>
      <c r="I150" s="98"/>
      <c r="J150" s="98"/>
      <c r="K150" s="96"/>
      <c r="L150" s="96"/>
      <c r="M150" s="96"/>
      <c r="N150" s="518"/>
      <c r="O150" s="168"/>
      <c r="P150" s="169"/>
      <c r="Q150" s="196"/>
      <c r="R150" s="197"/>
      <c r="S150" s="198"/>
      <c r="T150" s="199"/>
      <c r="U150" s="200"/>
      <c r="V150" s="201"/>
      <c r="W150" s="202"/>
      <c r="X150" s="202"/>
      <c r="Y150" s="273"/>
      <c r="Z150" s="271"/>
      <c r="AA150" s="272"/>
      <c r="AB150" s="107"/>
      <c r="AC150" s="108"/>
      <c r="AD150" s="273"/>
      <c r="AE150" s="274"/>
      <c r="AF150" s="99"/>
      <c r="AG150" s="274"/>
      <c r="AH150" s="411"/>
      <c r="AI150" s="112"/>
      <c r="AJ150" s="110"/>
      <c r="AK150" s="113"/>
      <c r="AL150" s="114"/>
      <c r="AM150" s="278"/>
      <c r="AN150" s="98"/>
      <c r="AO150" s="98"/>
      <c r="AP150" s="116"/>
      <c r="AQ150" s="117"/>
      <c r="AR150" s="116"/>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c r="BO150" s="98"/>
      <c r="BP150" s="98"/>
    </row>
    <row r="151">
      <c r="A151" s="485"/>
      <c r="B151" s="128"/>
      <c r="C151" s="129"/>
      <c r="D151" s="130"/>
      <c r="E151" s="131"/>
      <c r="F151" s="132"/>
      <c r="G151" s="132"/>
      <c r="H151" s="132"/>
      <c r="I151" s="132"/>
      <c r="J151" s="132"/>
      <c r="K151" s="130"/>
      <c r="L151" s="130"/>
      <c r="M151" s="130"/>
      <c r="N151" s="519"/>
      <c r="O151" s="168"/>
      <c r="P151" s="169"/>
      <c r="Q151" s="294"/>
      <c r="R151" s="295"/>
      <c r="S151" s="198"/>
      <c r="T151" s="199"/>
      <c r="U151" s="200"/>
      <c r="V151" s="201"/>
      <c r="W151" s="202"/>
      <c r="X151" s="202"/>
      <c r="Y151" s="206"/>
      <c r="Z151" s="204"/>
      <c r="AA151" s="205"/>
      <c r="AB151" s="141"/>
      <c r="AC151" s="142"/>
      <c r="AD151" s="206"/>
      <c r="AE151" s="207"/>
      <c r="AF151" s="133"/>
      <c r="AG151" s="207"/>
      <c r="AH151" s="449"/>
      <c r="AI151" s="146"/>
      <c r="AJ151" s="144"/>
      <c r="AK151" s="147"/>
      <c r="AL151" s="114"/>
      <c r="AM151" s="211"/>
      <c r="AN151" s="132"/>
      <c r="AO151" s="132"/>
      <c r="AP151" s="149"/>
      <c r="AQ151" s="150"/>
      <c r="AR151" s="149"/>
      <c r="AS151" s="132"/>
      <c r="AT151" s="132"/>
      <c r="AU151" s="132"/>
      <c r="AV151" s="132"/>
      <c r="AW151" s="132"/>
      <c r="AX151" s="132"/>
      <c r="AY151" s="132"/>
      <c r="AZ151" s="132"/>
      <c r="BA151" s="132"/>
      <c r="BB151" s="132"/>
      <c r="BC151" s="132"/>
      <c r="BD151" s="132"/>
      <c r="BE151" s="132"/>
      <c r="BF151" s="132"/>
      <c r="BG151" s="132"/>
      <c r="BH151" s="132"/>
      <c r="BI151" s="132"/>
      <c r="BJ151" s="132"/>
      <c r="BK151" s="132"/>
      <c r="BL151" s="132"/>
      <c r="BM151" s="132"/>
      <c r="BN151" s="132"/>
      <c r="BO151" s="132"/>
      <c r="BP151" s="132"/>
    </row>
    <row r="152">
      <c r="A152" s="484"/>
      <c r="B152" s="94"/>
      <c r="C152" s="95"/>
      <c r="D152" s="96"/>
      <c r="E152" s="97"/>
      <c r="F152" s="98"/>
      <c r="G152" s="98"/>
      <c r="H152" s="98"/>
      <c r="I152" s="98"/>
      <c r="J152" s="98"/>
      <c r="K152" s="96"/>
      <c r="L152" s="96"/>
      <c r="M152" s="96"/>
      <c r="N152" s="518"/>
      <c r="O152" s="168"/>
      <c r="P152" s="169"/>
      <c r="Q152" s="294"/>
      <c r="R152" s="295"/>
      <c r="S152" s="198"/>
      <c r="T152" s="199"/>
      <c r="U152" s="200"/>
      <c r="V152" s="201"/>
      <c r="W152" s="202"/>
      <c r="X152" s="202"/>
      <c r="Y152" s="273"/>
      <c r="Z152" s="271"/>
      <c r="AA152" s="272"/>
      <c r="AB152" s="281"/>
      <c r="AC152" s="282"/>
      <c r="AD152" s="273"/>
      <c r="AE152" s="110"/>
      <c r="AF152" s="99"/>
      <c r="AG152" s="110"/>
      <c r="AH152" s="427"/>
      <c r="AI152" s="112"/>
      <c r="AJ152" s="110"/>
      <c r="AK152" s="113"/>
      <c r="AL152" s="114"/>
      <c r="AM152" s="278"/>
      <c r="AN152" s="98"/>
      <c r="AO152" s="98"/>
      <c r="AP152" s="116"/>
      <c r="AQ152" s="117"/>
      <c r="AR152" s="116"/>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row>
    <row r="153">
      <c r="A153" s="485"/>
      <c r="B153" s="128"/>
      <c r="C153" s="129"/>
      <c r="D153" s="130"/>
      <c r="E153" s="131"/>
      <c r="F153" s="132"/>
      <c r="G153" s="132"/>
      <c r="H153" s="132"/>
      <c r="I153" s="132"/>
      <c r="J153" s="132"/>
      <c r="K153" s="130"/>
      <c r="L153" s="130"/>
      <c r="M153" s="130"/>
      <c r="N153" s="519"/>
      <c r="O153" s="369"/>
      <c r="P153" s="370"/>
      <c r="Q153" s="196"/>
      <c r="R153" s="197"/>
      <c r="S153" s="198"/>
      <c r="T153" s="199"/>
      <c r="U153" s="200"/>
      <c r="V153" s="201"/>
      <c r="W153" s="202"/>
      <c r="X153" s="202"/>
      <c r="Y153" s="143"/>
      <c r="Z153" s="367"/>
      <c r="AA153" s="140"/>
      <c r="AB153" s="420"/>
      <c r="AC153" s="421"/>
      <c r="AD153" s="206"/>
      <c r="AE153" s="144"/>
      <c r="AF153" s="133"/>
      <c r="AG153" s="144"/>
      <c r="AH153" s="430"/>
      <c r="AI153" s="146"/>
      <c r="AJ153" s="144"/>
      <c r="AK153" s="147"/>
      <c r="AL153" s="114"/>
      <c r="AM153" s="211"/>
      <c r="AN153" s="132"/>
      <c r="AO153" s="132"/>
      <c r="AP153" s="149"/>
      <c r="AQ153" s="150"/>
      <c r="AR153" s="149"/>
      <c r="AS153" s="132"/>
      <c r="AT153" s="132"/>
      <c r="AU153" s="132"/>
      <c r="AV153" s="132"/>
      <c r="AW153" s="132"/>
      <c r="AX153" s="132"/>
      <c r="AY153" s="132"/>
      <c r="AZ153" s="132"/>
      <c r="BA153" s="132"/>
      <c r="BB153" s="132"/>
      <c r="BC153" s="132"/>
      <c r="BD153" s="132"/>
      <c r="BE153" s="132"/>
      <c r="BF153" s="132"/>
      <c r="BG153" s="132"/>
      <c r="BH153" s="132"/>
      <c r="BI153" s="132"/>
      <c r="BJ153" s="132"/>
      <c r="BK153" s="132"/>
      <c r="BL153" s="132"/>
      <c r="BM153" s="132"/>
      <c r="BN153" s="132"/>
      <c r="BO153" s="132"/>
      <c r="BP153" s="132"/>
    </row>
    <row r="154">
      <c r="A154" s="484"/>
      <c r="B154" s="363"/>
      <c r="C154" s="95"/>
      <c r="D154" s="100"/>
      <c r="E154" s="97"/>
      <c r="F154" s="98"/>
      <c r="G154" s="98"/>
      <c r="H154" s="98"/>
      <c r="I154" s="99"/>
      <c r="J154" s="99"/>
      <c r="K154" s="96"/>
      <c r="L154" s="96"/>
      <c r="M154" s="96"/>
      <c r="N154" s="518"/>
      <c r="O154" s="168"/>
      <c r="P154" s="169"/>
      <c r="Q154" s="294"/>
      <c r="R154" s="295"/>
      <c r="S154" s="198"/>
      <c r="T154" s="199"/>
      <c r="U154" s="200"/>
      <c r="V154" s="201"/>
      <c r="W154" s="202"/>
      <c r="X154" s="202"/>
      <c r="Y154" s="273"/>
      <c r="Z154" s="271"/>
      <c r="AA154" s="272"/>
      <c r="AB154" s="107"/>
      <c r="AC154" s="108"/>
      <c r="AD154" s="273"/>
      <c r="AE154" s="274"/>
      <c r="AF154" s="99"/>
      <c r="AG154" s="274"/>
      <c r="AH154" s="411"/>
      <c r="AI154" s="112"/>
      <c r="AJ154" s="274"/>
      <c r="AK154" s="277"/>
      <c r="AL154" s="114"/>
      <c r="AM154" s="278"/>
      <c r="AN154" s="98"/>
      <c r="AO154" s="98"/>
      <c r="AP154" s="116"/>
      <c r="AQ154" s="117"/>
      <c r="AR154" s="116"/>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c r="BO154" s="98"/>
      <c r="BP154" s="98"/>
    </row>
    <row r="155">
      <c r="A155" s="485"/>
      <c r="B155" s="128"/>
      <c r="C155" s="129"/>
      <c r="D155" s="134"/>
      <c r="E155" s="131"/>
      <c r="F155" s="132"/>
      <c r="G155" s="132"/>
      <c r="H155" s="132"/>
      <c r="I155" s="133"/>
      <c r="J155" s="133"/>
      <c r="K155" s="130"/>
      <c r="L155" s="130"/>
      <c r="M155" s="130"/>
      <c r="N155" s="519"/>
      <c r="O155" s="168"/>
      <c r="P155" s="169"/>
      <c r="Q155" s="294"/>
      <c r="R155" s="295"/>
      <c r="S155" s="198"/>
      <c r="T155" s="199"/>
      <c r="U155" s="200"/>
      <c r="V155" s="201"/>
      <c r="W155" s="202"/>
      <c r="X155" s="202"/>
      <c r="Y155" s="206"/>
      <c r="Z155" s="204"/>
      <c r="AA155" s="205"/>
      <c r="AB155" s="141"/>
      <c r="AC155" s="142"/>
      <c r="AD155" s="206"/>
      <c r="AE155" s="207"/>
      <c r="AF155" s="133"/>
      <c r="AG155" s="207"/>
      <c r="AH155" s="449"/>
      <c r="AI155" s="146"/>
      <c r="AJ155" s="207"/>
      <c r="AK155" s="210"/>
      <c r="AL155" s="114"/>
      <c r="AM155" s="211"/>
      <c r="AN155" s="132"/>
      <c r="AO155" s="132"/>
      <c r="AP155" s="149"/>
      <c r="AQ155" s="150"/>
      <c r="AR155" s="149"/>
      <c r="AS155" s="132"/>
      <c r="AT155" s="132"/>
      <c r="AU155" s="132"/>
      <c r="AV155" s="132"/>
      <c r="AW155" s="132"/>
      <c r="AX155" s="132"/>
      <c r="AY155" s="132"/>
      <c r="AZ155" s="132"/>
      <c r="BA155" s="132"/>
      <c r="BB155" s="132"/>
      <c r="BC155" s="132"/>
      <c r="BD155" s="132"/>
      <c r="BE155" s="132"/>
      <c r="BF155" s="132"/>
      <c r="BG155" s="132"/>
      <c r="BH155" s="132"/>
      <c r="BI155" s="132"/>
      <c r="BJ155" s="132"/>
      <c r="BK155" s="132"/>
      <c r="BL155" s="132"/>
      <c r="BM155" s="132"/>
      <c r="BN155" s="132"/>
      <c r="BO155" s="132"/>
      <c r="BP155" s="132"/>
    </row>
    <row r="156">
      <c r="A156" s="484"/>
      <c r="B156" s="94"/>
      <c r="C156" s="95"/>
      <c r="D156" s="96"/>
      <c r="E156" s="97"/>
      <c r="F156" s="98"/>
      <c r="G156" s="98"/>
      <c r="H156" s="98"/>
      <c r="I156" s="99"/>
      <c r="J156" s="99"/>
      <c r="K156" s="96"/>
      <c r="L156" s="96"/>
      <c r="M156" s="96"/>
      <c r="N156" s="518"/>
      <c r="O156" s="168"/>
      <c r="P156" s="169"/>
      <c r="Q156" s="294"/>
      <c r="R156" s="295"/>
      <c r="S156" s="198"/>
      <c r="T156" s="199"/>
      <c r="U156" s="200"/>
      <c r="V156" s="201"/>
      <c r="W156" s="202"/>
      <c r="X156" s="202"/>
      <c r="Y156" s="273"/>
      <c r="Z156" s="271"/>
      <c r="AA156" s="272"/>
      <c r="AB156" s="107"/>
      <c r="AC156" s="108"/>
      <c r="AD156" s="273"/>
      <c r="AE156" s="274"/>
      <c r="AF156" s="99"/>
      <c r="AG156" s="274"/>
      <c r="AH156" s="411"/>
      <c r="AI156" s="112"/>
      <c r="AJ156" s="110"/>
      <c r="AK156" s="113"/>
      <c r="AL156" s="114"/>
      <c r="AM156" s="278"/>
      <c r="AN156" s="98"/>
      <c r="AO156" s="98"/>
      <c r="AP156" s="116"/>
      <c r="AQ156" s="117"/>
      <c r="AR156" s="116"/>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row>
    <row r="157">
      <c r="A157" s="485"/>
      <c r="B157" s="128"/>
      <c r="C157" s="129"/>
      <c r="D157" s="130"/>
      <c r="E157" s="131"/>
      <c r="F157" s="132"/>
      <c r="G157" s="132"/>
      <c r="H157" s="132"/>
      <c r="I157" s="132"/>
      <c r="J157" s="132"/>
      <c r="K157" s="130"/>
      <c r="L157" s="130"/>
      <c r="M157" s="130"/>
      <c r="N157" s="519"/>
      <c r="O157" s="168"/>
      <c r="P157" s="169"/>
      <c r="Q157" s="294"/>
      <c r="R157" s="295"/>
      <c r="S157" s="198"/>
      <c r="T157" s="199"/>
      <c r="U157" s="200"/>
      <c r="V157" s="201"/>
      <c r="W157" s="202"/>
      <c r="X157" s="202"/>
      <c r="Y157" s="206"/>
      <c r="Z157" s="204"/>
      <c r="AA157" s="205"/>
      <c r="AB157" s="141"/>
      <c r="AC157" s="142"/>
      <c r="AD157" s="206"/>
      <c r="AE157" s="207"/>
      <c r="AF157" s="133"/>
      <c r="AG157" s="207"/>
      <c r="AH157" s="449"/>
      <c r="AI157" s="146"/>
      <c r="AJ157" s="144"/>
      <c r="AK157" s="147"/>
      <c r="AL157" s="114"/>
      <c r="AM157" s="211"/>
      <c r="AN157" s="132"/>
      <c r="AO157" s="132"/>
      <c r="AP157" s="149"/>
      <c r="AQ157" s="150"/>
      <c r="AR157" s="149"/>
      <c r="AS157" s="132"/>
      <c r="AT157" s="132"/>
      <c r="AU157" s="132"/>
      <c r="AV157" s="132"/>
      <c r="AW157" s="132"/>
      <c r="AX157" s="132"/>
      <c r="AY157" s="132"/>
      <c r="AZ157" s="132"/>
      <c r="BA157" s="132"/>
      <c r="BB157" s="132"/>
      <c r="BC157" s="132"/>
      <c r="BD157" s="132"/>
      <c r="BE157" s="132"/>
      <c r="BF157" s="132"/>
      <c r="BG157" s="132"/>
      <c r="BH157" s="132"/>
      <c r="BI157" s="132"/>
      <c r="BJ157" s="132"/>
      <c r="BK157" s="132"/>
      <c r="BL157" s="132"/>
      <c r="BM157" s="132"/>
      <c r="BN157" s="132"/>
      <c r="BO157" s="132"/>
      <c r="BP157" s="132"/>
    </row>
    <row r="158">
      <c r="A158" s="484"/>
      <c r="B158" s="94"/>
      <c r="C158" s="95"/>
      <c r="D158" s="96"/>
      <c r="E158" s="97"/>
      <c r="F158" s="98"/>
      <c r="G158" s="98"/>
      <c r="H158" s="98"/>
      <c r="I158" s="98"/>
      <c r="J158" s="98"/>
      <c r="K158" s="96"/>
      <c r="L158" s="96"/>
      <c r="M158" s="96"/>
      <c r="N158" s="518"/>
      <c r="O158" s="168"/>
      <c r="P158" s="169"/>
      <c r="Q158" s="294"/>
      <c r="R158" s="295"/>
      <c r="S158" s="198"/>
      <c r="T158" s="199"/>
      <c r="U158" s="200"/>
      <c r="V158" s="201"/>
      <c r="W158" s="202"/>
      <c r="X158" s="202"/>
      <c r="Y158" s="273"/>
      <c r="Z158" s="271"/>
      <c r="AA158" s="272"/>
      <c r="AB158" s="107"/>
      <c r="AC158" s="108"/>
      <c r="AD158" s="273"/>
      <c r="AE158" s="274"/>
      <c r="AF158" s="99"/>
      <c r="AG158" s="274"/>
      <c r="AH158" s="411"/>
      <c r="AI158" s="112"/>
      <c r="AJ158" s="110"/>
      <c r="AK158" s="113"/>
      <c r="AL158" s="114"/>
      <c r="AM158" s="278"/>
      <c r="AN158" s="98"/>
      <c r="AO158" s="98"/>
      <c r="AP158" s="116"/>
      <c r="AQ158" s="117"/>
      <c r="AR158" s="116"/>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c r="BO158" s="98"/>
      <c r="BP158" s="98"/>
    </row>
    <row r="159">
      <c r="A159" s="485"/>
      <c r="B159" s="128"/>
      <c r="C159" s="129"/>
      <c r="D159" s="130"/>
      <c r="E159" s="131"/>
      <c r="F159" s="132"/>
      <c r="G159" s="132"/>
      <c r="H159" s="132"/>
      <c r="I159" s="132"/>
      <c r="J159" s="132"/>
      <c r="K159" s="130"/>
      <c r="L159" s="130"/>
      <c r="M159" s="130"/>
      <c r="N159" s="519"/>
      <c r="O159" s="369"/>
      <c r="P159" s="370"/>
      <c r="Q159" s="196"/>
      <c r="R159" s="197"/>
      <c r="S159" s="198"/>
      <c r="T159" s="199"/>
      <c r="U159" s="200"/>
      <c r="V159" s="201"/>
      <c r="W159" s="202"/>
      <c r="X159" s="202"/>
      <c r="Y159" s="143"/>
      <c r="Z159" s="367"/>
      <c r="AA159" s="140"/>
      <c r="AB159" s="420"/>
      <c r="AC159" s="421"/>
      <c r="AD159" s="206"/>
      <c r="AE159" s="144"/>
      <c r="AF159" s="133"/>
      <c r="AG159" s="144"/>
      <c r="AH159" s="430"/>
      <c r="AI159" s="146"/>
      <c r="AJ159" s="144"/>
      <c r="AK159" s="147"/>
      <c r="AL159" s="114"/>
      <c r="AM159" s="211"/>
      <c r="AN159" s="132"/>
      <c r="AO159" s="132"/>
      <c r="AP159" s="149"/>
      <c r="AQ159" s="150"/>
      <c r="AR159" s="149"/>
      <c r="AS159" s="132"/>
      <c r="AT159" s="132"/>
      <c r="AU159" s="132"/>
      <c r="AV159" s="132"/>
      <c r="AW159" s="132"/>
      <c r="AX159" s="132"/>
      <c r="AY159" s="132"/>
      <c r="AZ159" s="132"/>
      <c r="BA159" s="132"/>
      <c r="BB159" s="132"/>
      <c r="BC159" s="132"/>
      <c r="BD159" s="132"/>
      <c r="BE159" s="132"/>
      <c r="BF159" s="132"/>
      <c r="BG159" s="132"/>
      <c r="BH159" s="132"/>
      <c r="BI159" s="132"/>
      <c r="BJ159" s="132"/>
      <c r="BK159" s="132"/>
      <c r="BL159" s="132"/>
      <c r="BM159" s="132"/>
      <c r="BN159" s="132"/>
      <c r="BO159" s="132"/>
      <c r="BP159" s="132"/>
    </row>
    <row r="160">
      <c r="A160" s="484"/>
      <c r="B160" s="363"/>
      <c r="C160" s="95"/>
      <c r="D160" s="100"/>
      <c r="E160" s="97"/>
      <c r="F160" s="98"/>
      <c r="G160" s="98"/>
      <c r="H160" s="98"/>
      <c r="I160" s="99"/>
      <c r="J160" s="99"/>
      <c r="K160" s="96"/>
      <c r="L160" s="96"/>
      <c r="M160" s="96"/>
      <c r="N160" s="518"/>
      <c r="O160" s="168"/>
      <c r="P160" s="169"/>
      <c r="Q160" s="196"/>
      <c r="R160" s="197"/>
      <c r="S160" s="198"/>
      <c r="T160" s="199"/>
      <c r="U160" s="200"/>
      <c r="V160" s="201"/>
      <c r="W160" s="202"/>
      <c r="X160" s="202"/>
      <c r="Y160" s="273"/>
      <c r="Z160" s="271"/>
      <c r="AA160" s="272"/>
      <c r="AB160" s="107"/>
      <c r="AC160" s="108"/>
      <c r="AD160" s="273"/>
      <c r="AE160" s="274"/>
      <c r="AF160" s="99"/>
      <c r="AG160" s="274"/>
      <c r="AH160" s="411"/>
      <c r="AI160" s="112"/>
      <c r="AJ160" s="274"/>
      <c r="AK160" s="277"/>
      <c r="AL160" s="114"/>
      <c r="AM160" s="278"/>
      <c r="AN160" s="98"/>
      <c r="AO160" s="98"/>
      <c r="AP160" s="116"/>
      <c r="AQ160" s="117"/>
      <c r="AR160" s="116"/>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c r="BO160" s="98"/>
      <c r="BP160" s="98"/>
    </row>
    <row r="161">
      <c r="A161" s="485"/>
      <c r="B161" s="128"/>
      <c r="C161" s="129"/>
      <c r="D161" s="134"/>
      <c r="E161" s="131"/>
      <c r="F161" s="132"/>
      <c r="G161" s="132"/>
      <c r="H161" s="132"/>
      <c r="I161" s="133"/>
      <c r="J161" s="133"/>
      <c r="K161" s="130"/>
      <c r="L161" s="130"/>
      <c r="M161" s="130"/>
      <c r="N161" s="519"/>
      <c r="O161" s="168"/>
      <c r="P161" s="169"/>
      <c r="Q161" s="196"/>
      <c r="R161" s="197"/>
      <c r="S161" s="198"/>
      <c r="T161" s="199"/>
      <c r="U161" s="200"/>
      <c r="V161" s="201"/>
      <c r="W161" s="202"/>
      <c r="X161" s="202"/>
      <c r="Y161" s="206"/>
      <c r="Z161" s="204"/>
      <c r="AA161" s="205"/>
      <c r="AB161" s="141"/>
      <c r="AC161" s="142"/>
      <c r="AD161" s="206"/>
      <c r="AE161" s="207"/>
      <c r="AF161" s="133"/>
      <c r="AG161" s="207"/>
      <c r="AH161" s="449"/>
      <c r="AI161" s="146"/>
      <c r="AJ161" s="207"/>
      <c r="AK161" s="210"/>
      <c r="AL161" s="114"/>
      <c r="AM161" s="211"/>
      <c r="AN161" s="132"/>
      <c r="AO161" s="132"/>
      <c r="AP161" s="149"/>
      <c r="AQ161" s="150"/>
      <c r="AR161" s="149"/>
      <c r="AS161" s="132"/>
      <c r="AT161" s="132"/>
      <c r="AU161" s="132"/>
      <c r="AV161" s="132"/>
      <c r="AW161" s="132"/>
      <c r="AX161" s="132"/>
      <c r="AY161" s="132"/>
      <c r="AZ161" s="132"/>
      <c r="BA161" s="132"/>
      <c r="BB161" s="132"/>
      <c r="BC161" s="132"/>
      <c r="BD161" s="132"/>
      <c r="BE161" s="132"/>
      <c r="BF161" s="132"/>
      <c r="BG161" s="132"/>
      <c r="BH161" s="132"/>
      <c r="BI161" s="132"/>
      <c r="BJ161" s="132"/>
      <c r="BK161" s="132"/>
      <c r="BL161" s="132"/>
      <c r="BM161" s="132"/>
      <c r="BN161" s="132"/>
      <c r="BO161" s="132"/>
      <c r="BP161" s="132"/>
    </row>
    <row r="162">
      <c r="A162" s="484"/>
      <c r="B162" s="94"/>
      <c r="C162" s="95"/>
      <c r="D162" s="96"/>
      <c r="E162" s="97"/>
      <c r="F162" s="98"/>
      <c r="G162" s="98"/>
      <c r="H162" s="98"/>
      <c r="I162" s="99"/>
      <c r="J162" s="99"/>
      <c r="K162" s="96"/>
      <c r="L162" s="96"/>
      <c r="M162" s="96"/>
      <c r="N162" s="518"/>
      <c r="O162" s="168"/>
      <c r="P162" s="169"/>
      <c r="Q162" s="196"/>
      <c r="R162" s="197"/>
      <c r="S162" s="198"/>
      <c r="T162" s="199"/>
      <c r="U162" s="200"/>
      <c r="V162" s="201"/>
      <c r="W162" s="202"/>
      <c r="X162" s="202"/>
      <c r="Y162" s="273"/>
      <c r="Z162" s="271"/>
      <c r="AA162" s="272"/>
      <c r="AB162" s="107"/>
      <c r="AC162" s="108"/>
      <c r="AD162" s="273"/>
      <c r="AE162" s="274"/>
      <c r="AF162" s="99"/>
      <c r="AG162" s="274"/>
      <c r="AH162" s="411"/>
      <c r="AI162" s="112"/>
      <c r="AJ162" s="110"/>
      <c r="AK162" s="113"/>
      <c r="AL162" s="114"/>
      <c r="AM162" s="278"/>
      <c r="AN162" s="98"/>
      <c r="AO162" s="98"/>
      <c r="AP162" s="116"/>
      <c r="AQ162" s="117"/>
      <c r="AR162" s="116"/>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row>
    <row r="163">
      <c r="A163" s="485"/>
      <c r="B163" s="128"/>
      <c r="C163" s="129"/>
      <c r="D163" s="130"/>
      <c r="E163" s="131"/>
      <c r="F163" s="132"/>
      <c r="G163" s="132"/>
      <c r="H163" s="132"/>
      <c r="I163" s="132"/>
      <c r="J163" s="132"/>
      <c r="K163" s="130"/>
      <c r="L163" s="130"/>
      <c r="M163" s="130"/>
      <c r="N163" s="519"/>
      <c r="O163" s="168"/>
      <c r="P163" s="169"/>
      <c r="Q163" s="196"/>
      <c r="R163" s="197"/>
      <c r="S163" s="198"/>
      <c r="T163" s="199"/>
      <c r="U163" s="200"/>
      <c r="V163" s="201"/>
      <c r="W163" s="202"/>
      <c r="X163" s="202"/>
      <c r="Y163" s="206"/>
      <c r="Z163" s="204"/>
      <c r="AA163" s="205"/>
      <c r="AB163" s="141"/>
      <c r="AC163" s="142"/>
      <c r="AD163" s="206"/>
      <c r="AE163" s="207"/>
      <c r="AF163" s="133"/>
      <c r="AG163" s="207"/>
      <c r="AH163" s="449"/>
      <c r="AI163" s="146"/>
      <c r="AJ163" s="144"/>
      <c r="AK163" s="147"/>
      <c r="AL163" s="114"/>
      <c r="AM163" s="211"/>
      <c r="AN163" s="132"/>
      <c r="AO163" s="132"/>
      <c r="AP163" s="149"/>
      <c r="AQ163" s="150"/>
      <c r="AR163" s="149"/>
      <c r="AS163" s="132"/>
      <c r="AT163" s="132"/>
      <c r="AU163" s="132"/>
      <c r="AV163" s="132"/>
      <c r="AW163" s="132"/>
      <c r="AX163" s="132"/>
      <c r="AY163" s="132"/>
      <c r="AZ163" s="132"/>
      <c r="BA163" s="132"/>
      <c r="BB163" s="132"/>
      <c r="BC163" s="132"/>
      <c r="BD163" s="132"/>
      <c r="BE163" s="132"/>
      <c r="BF163" s="132"/>
      <c r="BG163" s="132"/>
      <c r="BH163" s="132"/>
      <c r="BI163" s="132"/>
      <c r="BJ163" s="132"/>
      <c r="BK163" s="132"/>
      <c r="BL163" s="132"/>
      <c r="BM163" s="132"/>
      <c r="BN163" s="132"/>
      <c r="BO163" s="132"/>
      <c r="BP163" s="132"/>
    </row>
    <row r="164">
      <c r="A164" s="484"/>
      <c r="B164" s="94"/>
      <c r="C164" s="95"/>
      <c r="D164" s="96"/>
      <c r="E164" s="97"/>
      <c r="F164" s="98"/>
      <c r="G164" s="98"/>
      <c r="H164" s="98"/>
      <c r="I164" s="98"/>
      <c r="J164" s="98"/>
      <c r="K164" s="96"/>
      <c r="L164" s="96"/>
      <c r="M164" s="96"/>
      <c r="N164" s="518"/>
      <c r="O164" s="168"/>
      <c r="P164" s="169"/>
      <c r="Q164" s="196"/>
      <c r="R164" s="197"/>
      <c r="S164" s="198"/>
      <c r="T164" s="199"/>
      <c r="U164" s="200"/>
      <c r="V164" s="201"/>
      <c r="W164" s="202"/>
      <c r="X164" s="202"/>
      <c r="Y164" s="273"/>
      <c r="Z164" s="271"/>
      <c r="AA164" s="272"/>
      <c r="AB164" s="107"/>
      <c r="AC164" s="108"/>
      <c r="AD164" s="273"/>
      <c r="AE164" s="274"/>
      <c r="AF164" s="99"/>
      <c r="AG164" s="274"/>
      <c r="AH164" s="411"/>
      <c r="AI164" s="112"/>
      <c r="AJ164" s="110"/>
      <c r="AK164" s="113"/>
      <c r="AL164" s="114"/>
      <c r="AM164" s="278"/>
      <c r="AN164" s="98"/>
      <c r="AO164" s="98"/>
      <c r="AP164" s="116"/>
      <c r="AQ164" s="117"/>
      <c r="AR164" s="116"/>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c r="BO164" s="98"/>
      <c r="BP164" s="98"/>
    </row>
    <row r="165">
      <c r="A165" s="485"/>
      <c r="B165" s="128"/>
      <c r="C165" s="129"/>
      <c r="D165" s="130"/>
      <c r="E165" s="131"/>
      <c r="F165" s="132"/>
      <c r="G165" s="132"/>
      <c r="H165" s="132"/>
      <c r="I165" s="132"/>
      <c r="J165" s="132"/>
      <c r="K165" s="130"/>
      <c r="L165" s="130"/>
      <c r="M165" s="130"/>
      <c r="N165" s="519"/>
      <c r="O165" s="168"/>
      <c r="P165" s="169"/>
      <c r="Q165" s="294"/>
      <c r="R165" s="295"/>
      <c r="S165" s="198"/>
      <c r="T165" s="199"/>
      <c r="U165" s="200"/>
      <c r="V165" s="201"/>
      <c r="W165" s="202"/>
      <c r="X165" s="202"/>
      <c r="Y165" s="206"/>
      <c r="Z165" s="204"/>
      <c r="AA165" s="205"/>
      <c r="AB165" s="141"/>
      <c r="AC165" s="142"/>
      <c r="AD165" s="206"/>
      <c r="AE165" s="207"/>
      <c r="AF165" s="133"/>
      <c r="AG165" s="207"/>
      <c r="AH165" s="449"/>
      <c r="AI165" s="146"/>
      <c r="AJ165" s="144"/>
      <c r="AK165" s="147"/>
      <c r="AL165" s="114"/>
      <c r="AM165" s="211"/>
      <c r="AN165" s="132"/>
      <c r="AO165" s="132"/>
      <c r="AP165" s="149"/>
      <c r="AQ165" s="150"/>
      <c r="AR165" s="149"/>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c r="BO165" s="132"/>
      <c r="BP165" s="132"/>
    </row>
    <row r="166">
      <c r="A166" s="484"/>
      <c r="B166" s="94"/>
      <c r="C166" s="95"/>
      <c r="D166" s="96"/>
      <c r="E166" s="97"/>
      <c r="F166" s="98"/>
      <c r="G166" s="98"/>
      <c r="H166" s="98"/>
      <c r="I166" s="98"/>
      <c r="J166" s="98"/>
      <c r="K166" s="96"/>
      <c r="L166" s="96"/>
      <c r="M166" s="96"/>
      <c r="N166" s="518"/>
      <c r="O166" s="168"/>
      <c r="P166" s="169"/>
      <c r="Q166" s="294"/>
      <c r="R166" s="295"/>
      <c r="S166" s="198"/>
      <c r="T166" s="199"/>
      <c r="U166" s="200"/>
      <c r="V166" s="201"/>
      <c r="W166" s="202"/>
      <c r="X166" s="202"/>
      <c r="Y166" s="273"/>
      <c r="Z166" s="271"/>
      <c r="AA166" s="272"/>
      <c r="AB166" s="107"/>
      <c r="AC166" s="108"/>
      <c r="AD166" s="273"/>
      <c r="AE166" s="274"/>
      <c r="AF166" s="99"/>
      <c r="AG166" s="274"/>
      <c r="AH166" s="411"/>
      <c r="AI166" s="112"/>
      <c r="AJ166" s="110"/>
      <c r="AK166" s="113"/>
      <c r="AL166" s="114"/>
      <c r="AM166" s="278"/>
      <c r="AN166" s="98"/>
      <c r="AO166" s="98"/>
      <c r="AP166" s="116"/>
      <c r="AQ166" s="117"/>
      <c r="AR166" s="116"/>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c r="BO166" s="98"/>
      <c r="BP166" s="98"/>
    </row>
    <row r="167">
      <c r="A167" s="485"/>
      <c r="B167" s="128"/>
      <c r="C167" s="129"/>
      <c r="D167" s="130"/>
      <c r="E167" s="131"/>
      <c r="F167" s="132"/>
      <c r="G167" s="132"/>
      <c r="H167" s="132"/>
      <c r="I167" s="132"/>
      <c r="J167" s="132"/>
      <c r="K167" s="130"/>
      <c r="L167" s="130"/>
      <c r="M167" s="130"/>
      <c r="N167" s="519"/>
      <c r="O167" s="168"/>
      <c r="P167" s="169"/>
      <c r="Q167" s="294"/>
      <c r="R167" s="295"/>
      <c r="S167" s="198"/>
      <c r="T167" s="199"/>
      <c r="U167" s="200"/>
      <c r="V167" s="201"/>
      <c r="W167" s="202"/>
      <c r="X167" s="202"/>
      <c r="Y167" s="206"/>
      <c r="Z167" s="204"/>
      <c r="AA167" s="205"/>
      <c r="AB167" s="141"/>
      <c r="AC167" s="142"/>
      <c r="AD167" s="206"/>
      <c r="AE167" s="207"/>
      <c r="AF167" s="133"/>
      <c r="AG167" s="207"/>
      <c r="AH167" s="449"/>
      <c r="AI167" s="146"/>
      <c r="AJ167" s="144"/>
      <c r="AK167" s="147"/>
      <c r="AL167" s="114"/>
      <c r="AM167" s="211"/>
      <c r="AN167" s="132"/>
      <c r="AO167" s="132"/>
      <c r="AP167" s="149"/>
      <c r="AQ167" s="150"/>
      <c r="AR167" s="149"/>
      <c r="AS167" s="132"/>
      <c r="AT167" s="132"/>
      <c r="AU167" s="132"/>
      <c r="AV167" s="132"/>
      <c r="AW167" s="132"/>
      <c r="AX167" s="132"/>
      <c r="AY167" s="132"/>
      <c r="AZ167" s="132"/>
      <c r="BA167" s="132"/>
      <c r="BB167" s="132"/>
      <c r="BC167" s="132"/>
      <c r="BD167" s="132"/>
      <c r="BE167" s="132"/>
      <c r="BF167" s="132"/>
      <c r="BG167" s="132"/>
      <c r="BH167" s="132"/>
      <c r="BI167" s="132"/>
      <c r="BJ167" s="132"/>
      <c r="BK167" s="132"/>
      <c r="BL167" s="132"/>
      <c r="BM167" s="132"/>
      <c r="BN167" s="132"/>
      <c r="BO167" s="132"/>
      <c r="BP167" s="132"/>
    </row>
    <row r="168">
      <c r="A168" s="484"/>
      <c r="B168" s="94"/>
      <c r="C168" s="95"/>
      <c r="D168" s="96"/>
      <c r="E168" s="97"/>
      <c r="F168" s="98"/>
      <c r="G168" s="98"/>
      <c r="H168" s="98"/>
      <c r="I168" s="98"/>
      <c r="J168" s="98"/>
      <c r="K168" s="96"/>
      <c r="L168" s="96"/>
      <c r="M168" s="96"/>
      <c r="N168" s="518"/>
      <c r="O168" s="168"/>
      <c r="P168" s="169"/>
      <c r="Q168" s="294"/>
      <c r="R168" s="295"/>
      <c r="S168" s="198"/>
      <c r="T168" s="199"/>
      <c r="U168" s="200"/>
      <c r="V168" s="201"/>
      <c r="W168" s="202"/>
      <c r="X168" s="202"/>
      <c r="Y168" s="273"/>
      <c r="Z168" s="271"/>
      <c r="AA168" s="272"/>
      <c r="AB168" s="281"/>
      <c r="AC168" s="282"/>
      <c r="AD168" s="273"/>
      <c r="AE168" s="110"/>
      <c r="AF168" s="99"/>
      <c r="AG168" s="110"/>
      <c r="AH168" s="427"/>
      <c r="AI168" s="112"/>
      <c r="AJ168" s="110"/>
      <c r="AK168" s="113"/>
      <c r="AL168" s="114"/>
      <c r="AM168" s="278"/>
      <c r="AN168" s="98"/>
      <c r="AO168" s="98"/>
      <c r="AP168" s="116"/>
      <c r="AQ168" s="117"/>
      <c r="AR168" s="116"/>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c r="BO168" s="98"/>
      <c r="BP168" s="98"/>
    </row>
    <row r="169">
      <c r="A169" s="485"/>
      <c r="B169" s="128"/>
      <c r="C169" s="129"/>
      <c r="D169" s="130"/>
      <c r="E169" s="131"/>
      <c r="F169" s="132"/>
      <c r="G169" s="132"/>
      <c r="H169" s="132"/>
      <c r="I169" s="132"/>
      <c r="J169" s="132"/>
      <c r="K169" s="130"/>
      <c r="L169" s="130"/>
      <c r="M169" s="130"/>
      <c r="N169" s="519"/>
      <c r="O169" s="369"/>
      <c r="P169" s="370"/>
      <c r="Q169" s="196"/>
      <c r="R169" s="197"/>
      <c r="S169" s="198"/>
      <c r="T169" s="199"/>
      <c r="U169" s="200"/>
      <c r="V169" s="201"/>
      <c r="W169" s="202"/>
      <c r="X169" s="202"/>
      <c r="Y169" s="143"/>
      <c r="Z169" s="367"/>
      <c r="AA169" s="140"/>
      <c r="AB169" s="420"/>
      <c r="AC169" s="421"/>
      <c r="AD169" s="206"/>
      <c r="AE169" s="144"/>
      <c r="AF169" s="133"/>
      <c r="AG169" s="144"/>
      <c r="AH169" s="430"/>
      <c r="AI169" s="146"/>
      <c r="AJ169" s="144"/>
      <c r="AK169" s="147"/>
      <c r="AL169" s="114"/>
      <c r="AM169" s="211"/>
      <c r="AN169" s="132"/>
      <c r="AO169" s="132"/>
      <c r="AP169" s="149"/>
      <c r="AQ169" s="150"/>
      <c r="AR169" s="149"/>
      <c r="AS169" s="132"/>
      <c r="AT169" s="132"/>
      <c r="AU169" s="132"/>
      <c r="AV169" s="132"/>
      <c r="AW169" s="132"/>
      <c r="AX169" s="132"/>
      <c r="AY169" s="132"/>
      <c r="AZ169" s="132"/>
      <c r="BA169" s="132"/>
      <c r="BB169" s="132"/>
      <c r="BC169" s="132"/>
      <c r="BD169" s="132"/>
      <c r="BE169" s="132"/>
      <c r="BF169" s="132"/>
      <c r="BG169" s="132"/>
      <c r="BH169" s="132"/>
      <c r="BI169" s="132"/>
      <c r="BJ169" s="132"/>
      <c r="BK169" s="132"/>
      <c r="BL169" s="132"/>
      <c r="BM169" s="132"/>
      <c r="BN169" s="132"/>
      <c r="BO169" s="132"/>
      <c r="BP169" s="132"/>
    </row>
    <row r="170">
      <c r="A170" s="484"/>
      <c r="B170" s="363"/>
      <c r="C170" s="95"/>
      <c r="D170" s="100"/>
      <c r="E170" s="97"/>
      <c r="F170" s="98"/>
      <c r="G170" s="98"/>
      <c r="H170" s="98"/>
      <c r="I170" s="99"/>
      <c r="J170" s="99"/>
      <c r="K170" s="96"/>
      <c r="L170" s="96"/>
      <c r="M170" s="96"/>
      <c r="N170" s="518"/>
      <c r="O170" s="168"/>
      <c r="P170" s="169"/>
      <c r="Q170" s="196"/>
      <c r="R170" s="197"/>
      <c r="S170" s="198"/>
      <c r="T170" s="199"/>
      <c r="U170" s="200"/>
      <c r="V170" s="201"/>
      <c r="W170" s="202"/>
      <c r="X170" s="202"/>
      <c r="Y170" s="273"/>
      <c r="Z170" s="271"/>
      <c r="AA170" s="272"/>
      <c r="AB170" s="107"/>
      <c r="AC170" s="108"/>
      <c r="AD170" s="273"/>
      <c r="AE170" s="274"/>
      <c r="AF170" s="99"/>
      <c r="AG170" s="274"/>
      <c r="AH170" s="411"/>
      <c r="AI170" s="112"/>
      <c r="AJ170" s="274"/>
      <c r="AK170" s="277"/>
      <c r="AL170" s="114"/>
      <c r="AM170" s="278"/>
      <c r="AN170" s="98"/>
      <c r="AO170" s="98"/>
      <c r="AP170" s="116"/>
      <c r="AQ170" s="117"/>
      <c r="AR170" s="116"/>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c r="BO170" s="98"/>
      <c r="BP170" s="98"/>
    </row>
    <row r="171">
      <c r="A171" s="485"/>
      <c r="B171" s="128"/>
      <c r="C171" s="129"/>
      <c r="D171" s="134"/>
      <c r="E171" s="131"/>
      <c r="F171" s="132"/>
      <c r="G171" s="132"/>
      <c r="H171" s="132"/>
      <c r="I171" s="133"/>
      <c r="J171" s="133"/>
      <c r="K171" s="130"/>
      <c r="L171" s="130"/>
      <c r="M171" s="130"/>
      <c r="N171" s="519"/>
      <c r="O171" s="168"/>
      <c r="P171" s="169"/>
      <c r="Q171" s="196"/>
      <c r="R171" s="197"/>
      <c r="S171" s="198"/>
      <c r="T171" s="199"/>
      <c r="U171" s="200"/>
      <c r="V171" s="201"/>
      <c r="W171" s="202"/>
      <c r="X171" s="202"/>
      <c r="Y171" s="206"/>
      <c r="Z171" s="204"/>
      <c r="AA171" s="205"/>
      <c r="AB171" s="141"/>
      <c r="AC171" s="142"/>
      <c r="AD171" s="206"/>
      <c r="AE171" s="207"/>
      <c r="AF171" s="133"/>
      <c r="AG171" s="207"/>
      <c r="AH171" s="449"/>
      <c r="AI171" s="146"/>
      <c r="AJ171" s="207"/>
      <c r="AK171" s="210"/>
      <c r="AL171" s="114"/>
      <c r="AM171" s="211"/>
      <c r="AN171" s="132"/>
      <c r="AO171" s="132"/>
      <c r="AP171" s="149"/>
      <c r="AQ171" s="150"/>
      <c r="AR171" s="149"/>
      <c r="AS171" s="132"/>
      <c r="AT171" s="132"/>
      <c r="AU171" s="132"/>
      <c r="AV171" s="132"/>
      <c r="AW171" s="132"/>
      <c r="AX171" s="132"/>
      <c r="AY171" s="132"/>
      <c r="AZ171" s="132"/>
      <c r="BA171" s="132"/>
      <c r="BB171" s="132"/>
      <c r="BC171" s="132"/>
      <c r="BD171" s="132"/>
      <c r="BE171" s="132"/>
      <c r="BF171" s="132"/>
      <c r="BG171" s="132"/>
      <c r="BH171" s="132"/>
      <c r="BI171" s="132"/>
      <c r="BJ171" s="132"/>
      <c r="BK171" s="132"/>
      <c r="BL171" s="132"/>
      <c r="BM171" s="132"/>
      <c r="BN171" s="132"/>
      <c r="BO171" s="132"/>
      <c r="BP171" s="132"/>
    </row>
    <row r="172">
      <c r="A172" s="484"/>
      <c r="B172" s="94"/>
      <c r="C172" s="95"/>
      <c r="D172" s="96"/>
      <c r="E172" s="97"/>
      <c r="F172" s="98"/>
      <c r="G172" s="98"/>
      <c r="H172" s="98"/>
      <c r="I172" s="99"/>
      <c r="J172" s="99"/>
      <c r="K172" s="96"/>
      <c r="L172" s="96"/>
      <c r="M172" s="96"/>
      <c r="N172" s="518"/>
      <c r="O172" s="168"/>
      <c r="P172" s="169"/>
      <c r="Q172" s="196"/>
      <c r="R172" s="197"/>
      <c r="S172" s="198"/>
      <c r="T172" s="199"/>
      <c r="U172" s="200"/>
      <c r="V172" s="201"/>
      <c r="W172" s="202"/>
      <c r="X172" s="202"/>
      <c r="Y172" s="273"/>
      <c r="Z172" s="271"/>
      <c r="AA172" s="272"/>
      <c r="AB172" s="107"/>
      <c r="AC172" s="108"/>
      <c r="AD172" s="273"/>
      <c r="AE172" s="274"/>
      <c r="AF172" s="99"/>
      <c r="AG172" s="274"/>
      <c r="AH172" s="411"/>
      <c r="AI172" s="112"/>
      <c r="AJ172" s="110"/>
      <c r="AK172" s="113"/>
      <c r="AL172" s="114"/>
      <c r="AM172" s="278"/>
      <c r="AN172" s="98"/>
      <c r="AO172" s="98"/>
      <c r="AP172" s="116"/>
      <c r="AQ172" s="117"/>
      <c r="AR172" s="116"/>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c r="BO172" s="98"/>
      <c r="BP172" s="98"/>
    </row>
    <row r="173">
      <c r="A173" s="485"/>
      <c r="B173" s="128"/>
      <c r="C173" s="129"/>
      <c r="D173" s="130"/>
      <c r="E173" s="131"/>
      <c r="F173" s="132"/>
      <c r="G173" s="132"/>
      <c r="H173" s="132"/>
      <c r="I173" s="132"/>
      <c r="J173" s="132"/>
      <c r="K173" s="130"/>
      <c r="L173" s="130"/>
      <c r="M173" s="130"/>
      <c r="N173" s="519"/>
      <c r="O173" s="168"/>
      <c r="P173" s="169"/>
      <c r="Q173" s="294"/>
      <c r="R173" s="295"/>
      <c r="S173" s="198"/>
      <c r="T173" s="199"/>
      <c r="U173" s="200"/>
      <c r="V173" s="201"/>
      <c r="W173" s="202"/>
      <c r="X173" s="202"/>
      <c r="Y173" s="206"/>
      <c r="Z173" s="204"/>
      <c r="AA173" s="205"/>
      <c r="AB173" s="141"/>
      <c r="AC173" s="142"/>
      <c r="AD173" s="206"/>
      <c r="AE173" s="207"/>
      <c r="AF173" s="133"/>
      <c r="AG173" s="207"/>
      <c r="AH173" s="449"/>
      <c r="AI173" s="146"/>
      <c r="AJ173" s="144"/>
      <c r="AK173" s="147"/>
      <c r="AL173" s="114"/>
      <c r="AM173" s="211"/>
      <c r="AN173" s="132"/>
      <c r="AO173" s="132"/>
      <c r="AP173" s="149"/>
      <c r="AQ173" s="150"/>
      <c r="AR173" s="149"/>
      <c r="AS173" s="132"/>
      <c r="AT173" s="132"/>
      <c r="AU173" s="132"/>
      <c r="AV173" s="132"/>
      <c r="AW173" s="132"/>
      <c r="AX173" s="132"/>
      <c r="AY173" s="132"/>
      <c r="AZ173" s="132"/>
      <c r="BA173" s="132"/>
      <c r="BB173" s="132"/>
      <c r="BC173" s="132"/>
      <c r="BD173" s="132"/>
      <c r="BE173" s="132"/>
      <c r="BF173" s="132"/>
      <c r="BG173" s="132"/>
      <c r="BH173" s="132"/>
      <c r="BI173" s="132"/>
      <c r="BJ173" s="132"/>
      <c r="BK173" s="132"/>
      <c r="BL173" s="132"/>
      <c r="BM173" s="132"/>
      <c r="BN173" s="132"/>
      <c r="BO173" s="132"/>
      <c r="BP173" s="132"/>
    </row>
    <row r="174">
      <c r="A174" s="484"/>
      <c r="B174" s="94"/>
      <c r="C174" s="95"/>
      <c r="D174" s="96"/>
      <c r="E174" s="97"/>
      <c r="F174" s="98"/>
      <c r="G174" s="98"/>
      <c r="H174" s="98"/>
      <c r="I174" s="98"/>
      <c r="J174" s="98"/>
      <c r="K174" s="96"/>
      <c r="L174" s="96"/>
      <c r="M174" s="96"/>
      <c r="N174" s="518"/>
      <c r="O174" s="168"/>
      <c r="P174" s="169"/>
      <c r="Q174" s="294"/>
      <c r="R174" s="295"/>
      <c r="S174" s="198"/>
      <c r="T174" s="199"/>
      <c r="U174" s="200"/>
      <c r="V174" s="201"/>
      <c r="W174" s="202"/>
      <c r="X174" s="202"/>
      <c r="Y174" s="273"/>
      <c r="Z174" s="271"/>
      <c r="AA174" s="272"/>
      <c r="AB174" s="107"/>
      <c r="AC174" s="108"/>
      <c r="AD174" s="273"/>
      <c r="AE174" s="274"/>
      <c r="AF174" s="99"/>
      <c r="AG174" s="274"/>
      <c r="AH174" s="411"/>
      <c r="AI174" s="112"/>
      <c r="AJ174" s="110"/>
      <c r="AK174" s="113"/>
      <c r="AL174" s="114"/>
      <c r="AM174" s="278"/>
      <c r="AN174" s="98"/>
      <c r="AO174" s="98"/>
      <c r="AP174" s="116"/>
      <c r="AQ174" s="117"/>
      <c r="AR174" s="116"/>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c r="BO174" s="98"/>
      <c r="BP174" s="98"/>
    </row>
    <row r="175">
      <c r="A175" s="485"/>
      <c r="B175" s="128"/>
      <c r="C175" s="129"/>
      <c r="D175" s="130"/>
      <c r="E175" s="131"/>
      <c r="F175" s="132"/>
      <c r="G175" s="132"/>
      <c r="H175" s="132"/>
      <c r="I175" s="132"/>
      <c r="J175" s="132"/>
      <c r="K175" s="130"/>
      <c r="L175" s="130"/>
      <c r="M175" s="130"/>
      <c r="N175" s="519"/>
      <c r="O175" s="168"/>
      <c r="P175" s="169"/>
      <c r="Q175" s="294"/>
      <c r="R175" s="295"/>
      <c r="S175" s="296"/>
      <c r="T175" s="297"/>
      <c r="U175" s="200"/>
      <c r="V175" s="201"/>
      <c r="W175" s="202"/>
      <c r="X175" s="202"/>
      <c r="Y175" s="206"/>
      <c r="Z175" s="204"/>
      <c r="AA175" s="205"/>
      <c r="AB175" s="141"/>
      <c r="AC175" s="142"/>
      <c r="AD175" s="206"/>
      <c r="AE175" s="207"/>
      <c r="AF175" s="133"/>
      <c r="AG175" s="207"/>
      <c r="AH175" s="449"/>
      <c r="AI175" s="146"/>
      <c r="AJ175" s="144"/>
      <c r="AK175" s="147"/>
      <c r="AL175" s="114"/>
      <c r="AM175" s="211"/>
      <c r="AN175" s="132"/>
      <c r="AO175" s="132"/>
      <c r="AP175" s="149"/>
      <c r="AQ175" s="150"/>
      <c r="AR175" s="149"/>
      <c r="AS175" s="132"/>
      <c r="AT175" s="132"/>
      <c r="AU175" s="132"/>
      <c r="AV175" s="132"/>
      <c r="AW175" s="132"/>
      <c r="AX175" s="132"/>
      <c r="AY175" s="132"/>
      <c r="AZ175" s="132"/>
      <c r="BA175" s="132"/>
      <c r="BB175" s="132"/>
      <c r="BC175" s="132"/>
      <c r="BD175" s="132"/>
      <c r="BE175" s="132"/>
      <c r="BF175" s="132"/>
      <c r="BG175" s="132"/>
      <c r="BH175" s="132"/>
      <c r="BI175" s="132"/>
      <c r="BJ175" s="132"/>
      <c r="BK175" s="132"/>
      <c r="BL175" s="132"/>
      <c r="BM175" s="132"/>
      <c r="BN175" s="132"/>
      <c r="BO175" s="132"/>
      <c r="BP175" s="132"/>
    </row>
    <row r="176">
      <c r="A176" s="484"/>
      <c r="B176" s="94"/>
      <c r="C176" s="95"/>
      <c r="D176" s="96"/>
      <c r="E176" s="97"/>
      <c r="F176" s="98"/>
      <c r="G176" s="98"/>
      <c r="H176" s="98"/>
      <c r="I176" s="98"/>
      <c r="J176" s="98"/>
      <c r="K176" s="96"/>
      <c r="L176" s="96"/>
      <c r="M176" s="96"/>
      <c r="N176" s="518"/>
      <c r="O176" s="168"/>
      <c r="P176" s="169"/>
      <c r="Q176" s="294"/>
      <c r="R176" s="295"/>
      <c r="S176" s="296"/>
      <c r="T176" s="297"/>
      <c r="U176" s="200"/>
      <c r="V176" s="201"/>
      <c r="W176" s="202"/>
      <c r="X176" s="202"/>
      <c r="Y176" s="273"/>
      <c r="Z176" s="271"/>
      <c r="AA176" s="272"/>
      <c r="AB176" s="107"/>
      <c r="AC176" s="108"/>
      <c r="AD176" s="273"/>
      <c r="AE176" s="274"/>
      <c r="AF176" s="99"/>
      <c r="AG176" s="274"/>
      <c r="AH176" s="411"/>
      <c r="AI176" s="112"/>
      <c r="AJ176" s="110"/>
      <c r="AK176" s="113"/>
      <c r="AL176" s="114"/>
      <c r="AM176" s="278"/>
      <c r="AN176" s="98"/>
      <c r="AO176" s="98"/>
      <c r="AP176" s="116"/>
      <c r="AQ176" s="117"/>
      <c r="AR176" s="116"/>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c r="BO176" s="98"/>
      <c r="BP176" s="98"/>
    </row>
    <row r="177">
      <c r="A177" s="485"/>
      <c r="B177" s="128"/>
      <c r="C177" s="129"/>
      <c r="D177" s="130"/>
      <c r="E177" s="131"/>
      <c r="F177" s="132"/>
      <c r="G177" s="132"/>
      <c r="H177" s="132"/>
      <c r="I177" s="132"/>
      <c r="J177" s="132"/>
      <c r="K177" s="130"/>
      <c r="L177" s="130"/>
      <c r="M177" s="130"/>
      <c r="N177" s="519"/>
      <c r="O177" s="168"/>
      <c r="P177" s="169"/>
      <c r="Q177" s="294"/>
      <c r="R177" s="295"/>
      <c r="S177" s="296"/>
      <c r="T177" s="297"/>
      <c r="U177" s="200"/>
      <c r="V177" s="201"/>
      <c r="W177" s="202"/>
      <c r="X177" s="202"/>
      <c r="Y177" s="206"/>
      <c r="Z177" s="204"/>
      <c r="AA177" s="205"/>
      <c r="AB177" s="141"/>
      <c r="AC177" s="142"/>
      <c r="AD177" s="206"/>
      <c r="AE177" s="207"/>
      <c r="AF177" s="133"/>
      <c r="AG177" s="207"/>
      <c r="AH177" s="449"/>
      <c r="AI177" s="146"/>
      <c r="AJ177" s="144"/>
      <c r="AK177" s="147"/>
      <c r="AL177" s="114"/>
      <c r="AM177" s="211"/>
      <c r="AN177" s="132"/>
      <c r="AO177" s="132"/>
      <c r="AP177" s="149"/>
      <c r="AQ177" s="150"/>
      <c r="AR177" s="149"/>
      <c r="AS177" s="132"/>
      <c r="AT177" s="132"/>
      <c r="AU177" s="132"/>
      <c r="AV177" s="132"/>
      <c r="AW177" s="132"/>
      <c r="AX177" s="132"/>
      <c r="AY177" s="132"/>
      <c r="AZ177" s="132"/>
      <c r="BA177" s="132"/>
      <c r="BB177" s="132"/>
      <c r="BC177" s="132"/>
      <c r="BD177" s="132"/>
      <c r="BE177" s="132"/>
      <c r="BF177" s="132"/>
      <c r="BG177" s="132"/>
      <c r="BH177" s="132"/>
      <c r="BI177" s="132"/>
      <c r="BJ177" s="132"/>
      <c r="BK177" s="132"/>
      <c r="BL177" s="132"/>
      <c r="BM177" s="132"/>
      <c r="BN177" s="132"/>
      <c r="BO177" s="132"/>
      <c r="BP177" s="132"/>
    </row>
    <row r="178">
      <c r="A178" s="484"/>
      <c r="B178" s="94"/>
      <c r="C178" s="95"/>
      <c r="D178" s="96"/>
      <c r="E178" s="97"/>
      <c r="F178" s="98"/>
      <c r="G178" s="98"/>
      <c r="H178" s="98"/>
      <c r="I178" s="98"/>
      <c r="J178" s="98"/>
      <c r="K178" s="96"/>
      <c r="L178" s="96"/>
      <c r="M178" s="96"/>
      <c r="N178" s="518"/>
      <c r="O178" s="168"/>
      <c r="P178" s="169"/>
      <c r="Q178" s="294"/>
      <c r="R178" s="295"/>
      <c r="S178" s="296"/>
      <c r="T178" s="297"/>
      <c r="U178" s="200"/>
      <c r="V178" s="201"/>
      <c r="W178" s="202"/>
      <c r="X178" s="202"/>
      <c r="Y178" s="273"/>
      <c r="Z178" s="271"/>
      <c r="AA178" s="272"/>
      <c r="AB178" s="107"/>
      <c r="AC178" s="108"/>
      <c r="AD178" s="273"/>
      <c r="AE178" s="274"/>
      <c r="AF178" s="99"/>
      <c r="AG178" s="274"/>
      <c r="AH178" s="411"/>
      <c r="AI178" s="112"/>
      <c r="AJ178" s="110"/>
      <c r="AK178" s="113"/>
      <c r="AL178" s="114"/>
      <c r="AM178" s="278"/>
      <c r="AN178" s="98"/>
      <c r="AO178" s="98"/>
      <c r="AP178" s="116"/>
      <c r="AQ178" s="117"/>
      <c r="AR178" s="116"/>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c r="BO178" s="98"/>
      <c r="BP178" s="98"/>
    </row>
    <row r="179">
      <c r="A179" s="485"/>
      <c r="B179" s="128"/>
      <c r="C179" s="129"/>
      <c r="D179" s="130"/>
      <c r="E179" s="131"/>
      <c r="F179" s="132"/>
      <c r="G179" s="132"/>
      <c r="H179" s="132"/>
      <c r="I179" s="132"/>
      <c r="J179" s="132"/>
      <c r="K179" s="130"/>
      <c r="L179" s="130"/>
      <c r="M179" s="130"/>
      <c r="N179" s="519"/>
      <c r="O179" s="168"/>
      <c r="P179" s="169"/>
      <c r="Q179" s="294"/>
      <c r="R179" s="295"/>
      <c r="S179" s="296"/>
      <c r="T179" s="297"/>
      <c r="U179" s="200"/>
      <c r="V179" s="201"/>
      <c r="W179" s="202"/>
      <c r="X179" s="202"/>
      <c r="Y179" s="206"/>
      <c r="Z179" s="204"/>
      <c r="AA179" s="205"/>
      <c r="AB179" s="141"/>
      <c r="AC179" s="142"/>
      <c r="AD179" s="206"/>
      <c r="AE179" s="207"/>
      <c r="AF179" s="133"/>
      <c r="AG179" s="207"/>
      <c r="AH179" s="449"/>
      <c r="AI179" s="146"/>
      <c r="AJ179" s="144"/>
      <c r="AK179" s="147"/>
      <c r="AL179" s="114"/>
      <c r="AM179" s="211"/>
      <c r="AN179" s="132"/>
      <c r="AO179" s="132"/>
      <c r="AP179" s="149"/>
      <c r="AQ179" s="150"/>
      <c r="AR179" s="149"/>
      <c r="AS179" s="132"/>
      <c r="AT179" s="132"/>
      <c r="AU179" s="132"/>
      <c r="AV179" s="132"/>
      <c r="AW179" s="132"/>
      <c r="AX179" s="132"/>
      <c r="AY179" s="132"/>
      <c r="AZ179" s="132"/>
      <c r="BA179" s="132"/>
      <c r="BB179" s="132"/>
      <c r="BC179" s="132"/>
      <c r="BD179" s="132"/>
      <c r="BE179" s="132"/>
      <c r="BF179" s="132"/>
      <c r="BG179" s="132"/>
      <c r="BH179" s="132"/>
      <c r="BI179" s="132"/>
      <c r="BJ179" s="132"/>
      <c r="BK179" s="132"/>
      <c r="BL179" s="132"/>
      <c r="BM179" s="132"/>
      <c r="BN179" s="132"/>
      <c r="BO179" s="132"/>
      <c r="BP179" s="132"/>
    </row>
    <row r="180">
      <c r="A180" s="484"/>
      <c r="B180" s="94"/>
      <c r="C180" s="95"/>
      <c r="D180" s="96"/>
      <c r="E180" s="97"/>
      <c r="F180" s="98"/>
      <c r="G180" s="98"/>
      <c r="H180" s="98"/>
      <c r="I180" s="98"/>
      <c r="J180" s="98"/>
      <c r="K180" s="96"/>
      <c r="L180" s="96"/>
      <c r="M180" s="96"/>
      <c r="N180" s="518"/>
      <c r="O180" s="168"/>
      <c r="P180" s="169"/>
      <c r="Q180" s="294"/>
      <c r="R180" s="295"/>
      <c r="S180" s="296"/>
      <c r="T180" s="297"/>
      <c r="U180" s="200"/>
      <c r="V180" s="201"/>
      <c r="W180" s="202"/>
      <c r="X180" s="202"/>
      <c r="Y180" s="273"/>
      <c r="Z180" s="271"/>
      <c r="AA180" s="272"/>
      <c r="AB180" s="107"/>
      <c r="AC180" s="108"/>
      <c r="AD180" s="273"/>
      <c r="AE180" s="274"/>
      <c r="AF180" s="99"/>
      <c r="AG180" s="274"/>
      <c r="AH180" s="411"/>
      <c r="AI180" s="112"/>
      <c r="AJ180" s="110"/>
      <c r="AK180" s="113"/>
      <c r="AL180" s="114"/>
      <c r="AM180" s="278"/>
      <c r="AN180" s="98"/>
      <c r="AO180" s="98"/>
      <c r="AP180" s="116"/>
      <c r="AQ180" s="117"/>
      <c r="AR180" s="116"/>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c r="BO180" s="98"/>
      <c r="BP180" s="98"/>
    </row>
    <row r="181">
      <c r="A181" s="485"/>
      <c r="B181" s="128"/>
      <c r="C181" s="129"/>
      <c r="D181" s="130"/>
      <c r="E181" s="131"/>
      <c r="F181" s="132"/>
      <c r="G181" s="132"/>
      <c r="H181" s="132"/>
      <c r="I181" s="132"/>
      <c r="J181" s="132"/>
      <c r="K181" s="130"/>
      <c r="L181" s="130"/>
      <c r="M181" s="130"/>
      <c r="N181" s="519"/>
      <c r="O181" s="168"/>
      <c r="P181" s="169"/>
      <c r="Q181" s="294"/>
      <c r="R181" s="295"/>
      <c r="S181" s="296"/>
      <c r="T181" s="297"/>
      <c r="U181" s="200"/>
      <c r="V181" s="201"/>
      <c r="W181" s="202"/>
      <c r="X181" s="202"/>
      <c r="Y181" s="206"/>
      <c r="Z181" s="204"/>
      <c r="AA181" s="205"/>
      <c r="AB181" s="141"/>
      <c r="AC181" s="142"/>
      <c r="AD181" s="206"/>
      <c r="AE181" s="207"/>
      <c r="AF181" s="133"/>
      <c r="AG181" s="207"/>
      <c r="AH181" s="449"/>
      <c r="AI181" s="146"/>
      <c r="AJ181" s="144"/>
      <c r="AK181" s="147"/>
      <c r="AL181" s="114"/>
      <c r="AM181" s="211"/>
      <c r="AN181" s="132"/>
      <c r="AO181" s="132"/>
      <c r="AP181" s="149"/>
      <c r="AQ181" s="150"/>
      <c r="AR181" s="149"/>
      <c r="AS181" s="132"/>
      <c r="AT181" s="132"/>
      <c r="AU181" s="132"/>
      <c r="AV181" s="132"/>
      <c r="AW181" s="132"/>
      <c r="AX181" s="132"/>
      <c r="AY181" s="132"/>
      <c r="AZ181" s="132"/>
      <c r="BA181" s="132"/>
      <c r="BB181" s="132"/>
      <c r="BC181" s="132"/>
      <c r="BD181" s="132"/>
      <c r="BE181" s="132"/>
      <c r="BF181" s="132"/>
      <c r="BG181" s="132"/>
      <c r="BH181" s="132"/>
      <c r="BI181" s="132"/>
      <c r="BJ181" s="132"/>
      <c r="BK181" s="132"/>
      <c r="BL181" s="132"/>
      <c r="BM181" s="132"/>
      <c r="BN181" s="132"/>
      <c r="BO181" s="132"/>
      <c r="BP181" s="132"/>
    </row>
    <row r="182">
      <c r="A182" s="484"/>
      <c r="B182" s="94"/>
      <c r="C182" s="95"/>
      <c r="D182" s="96"/>
      <c r="E182" s="97"/>
      <c r="F182" s="98"/>
      <c r="G182" s="98"/>
      <c r="H182" s="98"/>
      <c r="I182" s="98"/>
      <c r="J182" s="98"/>
      <c r="K182" s="96"/>
      <c r="L182" s="96"/>
      <c r="M182" s="96"/>
      <c r="N182" s="518"/>
      <c r="O182" s="168"/>
      <c r="P182" s="169"/>
      <c r="Q182" s="294"/>
      <c r="R182" s="295"/>
      <c r="S182" s="296"/>
      <c r="T182" s="297"/>
      <c r="U182" s="200"/>
      <c r="V182" s="201"/>
      <c r="W182" s="202"/>
      <c r="X182" s="202"/>
      <c r="Y182" s="273"/>
      <c r="Z182" s="271"/>
      <c r="AA182" s="272"/>
      <c r="AB182" s="107"/>
      <c r="AC182" s="108"/>
      <c r="AD182" s="273"/>
      <c r="AE182" s="274"/>
      <c r="AF182" s="99"/>
      <c r="AG182" s="274"/>
      <c r="AH182" s="411"/>
      <c r="AI182" s="112"/>
      <c r="AJ182" s="110"/>
      <c r="AK182" s="113"/>
      <c r="AL182" s="114"/>
      <c r="AM182" s="278"/>
      <c r="AN182" s="98"/>
      <c r="AO182" s="98"/>
      <c r="AP182" s="116"/>
      <c r="AQ182" s="117"/>
      <c r="AR182" s="116"/>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c r="BO182" s="98"/>
      <c r="BP182" s="98"/>
    </row>
    <row r="183">
      <c r="A183" s="485"/>
      <c r="B183" s="128"/>
      <c r="C183" s="129"/>
      <c r="D183" s="130"/>
      <c r="E183" s="131"/>
      <c r="F183" s="132"/>
      <c r="G183" s="132"/>
      <c r="H183" s="132"/>
      <c r="I183" s="132"/>
      <c r="J183" s="132"/>
      <c r="K183" s="130"/>
      <c r="L183" s="130"/>
      <c r="M183" s="130"/>
      <c r="N183" s="519"/>
      <c r="O183" s="168"/>
      <c r="P183" s="169"/>
      <c r="Q183" s="294"/>
      <c r="R183" s="295"/>
      <c r="S183" s="296"/>
      <c r="T183" s="297"/>
      <c r="U183" s="200"/>
      <c r="V183" s="201"/>
      <c r="W183" s="202"/>
      <c r="X183" s="202"/>
      <c r="Y183" s="206"/>
      <c r="Z183" s="204"/>
      <c r="AA183" s="205"/>
      <c r="AB183" s="141"/>
      <c r="AC183" s="142"/>
      <c r="AD183" s="206"/>
      <c r="AE183" s="207"/>
      <c r="AF183" s="133"/>
      <c r="AG183" s="207"/>
      <c r="AH183" s="449"/>
      <c r="AI183" s="146"/>
      <c r="AJ183" s="144"/>
      <c r="AK183" s="147"/>
      <c r="AL183" s="114"/>
      <c r="AM183" s="211"/>
      <c r="AN183" s="132"/>
      <c r="AO183" s="132"/>
      <c r="AP183" s="149"/>
      <c r="AQ183" s="150"/>
      <c r="AR183" s="149"/>
      <c r="AS183" s="132"/>
      <c r="AT183" s="132"/>
      <c r="AU183" s="132"/>
      <c r="AV183" s="132"/>
      <c r="AW183" s="132"/>
      <c r="AX183" s="132"/>
      <c r="AY183" s="132"/>
      <c r="AZ183" s="132"/>
      <c r="BA183" s="132"/>
      <c r="BB183" s="132"/>
      <c r="BC183" s="132"/>
      <c r="BD183" s="132"/>
      <c r="BE183" s="132"/>
      <c r="BF183" s="132"/>
      <c r="BG183" s="132"/>
      <c r="BH183" s="132"/>
      <c r="BI183" s="132"/>
      <c r="BJ183" s="132"/>
      <c r="BK183" s="132"/>
      <c r="BL183" s="132"/>
      <c r="BM183" s="132"/>
      <c r="BN183" s="132"/>
      <c r="BO183" s="132"/>
      <c r="BP183" s="132"/>
    </row>
    <row r="184">
      <c r="A184" s="484"/>
      <c r="B184" s="94"/>
      <c r="C184" s="95"/>
      <c r="D184" s="96"/>
      <c r="E184" s="97"/>
      <c r="F184" s="98"/>
      <c r="G184" s="98"/>
      <c r="H184" s="98"/>
      <c r="I184" s="98"/>
      <c r="J184" s="98"/>
      <c r="K184" s="96"/>
      <c r="L184" s="96"/>
      <c r="M184" s="96"/>
      <c r="N184" s="518"/>
      <c r="O184" s="168"/>
      <c r="P184" s="169"/>
      <c r="Q184" s="294"/>
      <c r="R184" s="295"/>
      <c r="S184" s="296"/>
      <c r="T184" s="297"/>
      <c r="U184" s="200"/>
      <c r="V184" s="201"/>
      <c r="W184" s="202"/>
      <c r="X184" s="202"/>
      <c r="Y184" s="273"/>
      <c r="Z184" s="271"/>
      <c r="AA184" s="272"/>
      <c r="AB184" s="107"/>
      <c r="AC184" s="108"/>
      <c r="AD184" s="273"/>
      <c r="AE184" s="274"/>
      <c r="AF184" s="99"/>
      <c r="AG184" s="274"/>
      <c r="AH184" s="411"/>
      <c r="AI184" s="112"/>
      <c r="AJ184" s="110"/>
      <c r="AK184" s="113"/>
      <c r="AL184" s="114"/>
      <c r="AM184" s="278"/>
      <c r="AN184" s="98"/>
      <c r="AO184" s="98"/>
      <c r="AP184" s="116"/>
      <c r="AQ184" s="117"/>
      <c r="AR184" s="116"/>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c r="BO184" s="98"/>
      <c r="BP184" s="98"/>
    </row>
    <row r="185">
      <c r="A185" s="485"/>
      <c r="B185" s="128"/>
      <c r="C185" s="129"/>
      <c r="D185" s="130"/>
      <c r="E185" s="131"/>
      <c r="F185" s="132"/>
      <c r="G185" s="132"/>
      <c r="H185" s="132"/>
      <c r="I185" s="132"/>
      <c r="J185" s="132"/>
      <c r="K185" s="130"/>
      <c r="L185" s="130"/>
      <c r="M185" s="130"/>
      <c r="N185" s="519"/>
      <c r="O185" s="168"/>
      <c r="P185" s="169"/>
      <c r="Q185" s="294"/>
      <c r="R185" s="295"/>
      <c r="S185" s="296"/>
      <c r="T185" s="297"/>
      <c r="U185" s="200"/>
      <c r="V185" s="201"/>
      <c r="W185" s="202"/>
      <c r="X185" s="202"/>
      <c r="Y185" s="206"/>
      <c r="Z185" s="204"/>
      <c r="AA185" s="205"/>
      <c r="AB185" s="141"/>
      <c r="AC185" s="142"/>
      <c r="AD185" s="206"/>
      <c r="AE185" s="207"/>
      <c r="AF185" s="133"/>
      <c r="AG185" s="207"/>
      <c r="AH185" s="449"/>
      <c r="AI185" s="146"/>
      <c r="AJ185" s="144"/>
      <c r="AK185" s="147"/>
      <c r="AL185" s="114"/>
      <c r="AM185" s="211"/>
      <c r="AN185" s="132"/>
      <c r="AO185" s="132"/>
      <c r="AP185" s="149"/>
      <c r="AQ185" s="150"/>
      <c r="AR185" s="149"/>
      <c r="AS185" s="132"/>
      <c r="AT185" s="132"/>
      <c r="AU185" s="132"/>
      <c r="AV185" s="132"/>
      <c r="AW185" s="132"/>
      <c r="AX185" s="132"/>
      <c r="AY185" s="132"/>
      <c r="AZ185" s="132"/>
      <c r="BA185" s="132"/>
      <c r="BB185" s="132"/>
      <c r="BC185" s="132"/>
      <c r="BD185" s="132"/>
      <c r="BE185" s="132"/>
      <c r="BF185" s="132"/>
      <c r="BG185" s="132"/>
      <c r="BH185" s="132"/>
      <c r="BI185" s="132"/>
      <c r="BJ185" s="132"/>
      <c r="BK185" s="132"/>
      <c r="BL185" s="132"/>
      <c r="BM185" s="132"/>
      <c r="BN185" s="132"/>
      <c r="BO185" s="132"/>
      <c r="BP185" s="132"/>
    </row>
    <row r="186">
      <c r="A186" s="484"/>
      <c r="B186" s="94"/>
      <c r="C186" s="95"/>
      <c r="D186" s="96"/>
      <c r="E186" s="97"/>
      <c r="F186" s="98"/>
      <c r="G186" s="98"/>
      <c r="H186" s="98"/>
      <c r="I186" s="98"/>
      <c r="J186" s="98"/>
      <c r="K186" s="96"/>
      <c r="L186" s="96"/>
      <c r="M186" s="96"/>
      <c r="N186" s="518"/>
      <c r="O186" s="168"/>
      <c r="P186" s="169"/>
      <c r="Q186" s="294"/>
      <c r="R186" s="295"/>
      <c r="S186" s="296"/>
      <c r="T186" s="297"/>
      <c r="U186" s="200"/>
      <c r="V186" s="201"/>
      <c r="W186" s="202"/>
      <c r="X186" s="202"/>
      <c r="Y186" s="273"/>
      <c r="Z186" s="271"/>
      <c r="AA186" s="272"/>
      <c r="AB186" s="107"/>
      <c r="AC186" s="108"/>
      <c r="AD186" s="273"/>
      <c r="AE186" s="274"/>
      <c r="AF186" s="99"/>
      <c r="AG186" s="274"/>
      <c r="AH186" s="411"/>
      <c r="AI186" s="112"/>
      <c r="AJ186" s="110"/>
      <c r="AK186" s="113"/>
      <c r="AL186" s="114"/>
      <c r="AM186" s="278"/>
      <c r="AN186" s="98"/>
      <c r="AO186" s="98"/>
      <c r="AP186" s="116"/>
      <c r="AQ186" s="117"/>
      <c r="AR186" s="116"/>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c r="BO186" s="98"/>
      <c r="BP186" s="98"/>
    </row>
    <row r="187">
      <c r="A187" s="485"/>
      <c r="B187" s="128"/>
      <c r="C187" s="129"/>
      <c r="D187" s="130"/>
      <c r="E187" s="131"/>
      <c r="F187" s="132"/>
      <c r="G187" s="132"/>
      <c r="H187" s="132"/>
      <c r="I187" s="132"/>
      <c r="J187" s="132"/>
      <c r="K187" s="130"/>
      <c r="L187" s="130"/>
      <c r="M187" s="130"/>
      <c r="N187" s="519"/>
      <c r="O187" s="168"/>
      <c r="P187" s="169"/>
      <c r="Q187" s="294"/>
      <c r="R187" s="295"/>
      <c r="S187" s="296"/>
      <c r="T187" s="297"/>
      <c r="U187" s="200"/>
      <c r="V187" s="201"/>
      <c r="W187" s="202"/>
      <c r="X187" s="202"/>
      <c r="Y187" s="206"/>
      <c r="Z187" s="204"/>
      <c r="AA187" s="205"/>
      <c r="AB187" s="141"/>
      <c r="AC187" s="142"/>
      <c r="AD187" s="206"/>
      <c r="AE187" s="207"/>
      <c r="AF187" s="133"/>
      <c r="AG187" s="207"/>
      <c r="AH187" s="449"/>
      <c r="AI187" s="146"/>
      <c r="AJ187" s="144"/>
      <c r="AK187" s="147"/>
      <c r="AL187" s="114"/>
      <c r="AM187" s="211"/>
      <c r="AN187" s="132"/>
      <c r="AO187" s="132"/>
      <c r="AP187" s="149"/>
      <c r="AQ187" s="150"/>
      <c r="AR187" s="149"/>
      <c r="AS187" s="132"/>
      <c r="AT187" s="132"/>
      <c r="AU187" s="132"/>
      <c r="AV187" s="132"/>
      <c r="AW187" s="132"/>
      <c r="AX187" s="132"/>
      <c r="AY187" s="132"/>
      <c r="AZ187" s="132"/>
      <c r="BA187" s="132"/>
      <c r="BB187" s="132"/>
      <c r="BC187" s="132"/>
      <c r="BD187" s="132"/>
      <c r="BE187" s="132"/>
      <c r="BF187" s="132"/>
      <c r="BG187" s="132"/>
      <c r="BH187" s="132"/>
      <c r="BI187" s="132"/>
      <c r="BJ187" s="132"/>
      <c r="BK187" s="132"/>
      <c r="BL187" s="132"/>
      <c r="BM187" s="132"/>
      <c r="BN187" s="132"/>
      <c r="BO187" s="132"/>
      <c r="BP187" s="132"/>
    </row>
    <row r="188">
      <c r="A188" s="484"/>
      <c r="B188" s="94"/>
      <c r="C188" s="95"/>
      <c r="D188" s="96"/>
      <c r="E188" s="97"/>
      <c r="F188" s="98"/>
      <c r="G188" s="98"/>
      <c r="H188" s="98"/>
      <c r="I188" s="98"/>
      <c r="J188" s="98"/>
      <c r="K188" s="96"/>
      <c r="L188" s="96"/>
      <c r="M188" s="96"/>
      <c r="N188" s="518"/>
      <c r="O188" s="168"/>
      <c r="P188" s="169"/>
      <c r="Q188" s="294"/>
      <c r="R188" s="295"/>
      <c r="S188" s="296"/>
      <c r="T188" s="297"/>
      <c r="U188" s="200"/>
      <c r="V188" s="201"/>
      <c r="W188" s="202"/>
      <c r="X188" s="202"/>
      <c r="Y188" s="273"/>
      <c r="Z188" s="271"/>
      <c r="AA188" s="272"/>
      <c r="AB188" s="107"/>
      <c r="AC188" s="108"/>
      <c r="AD188" s="273"/>
      <c r="AE188" s="274"/>
      <c r="AF188" s="99"/>
      <c r="AG188" s="274"/>
      <c r="AH188" s="411"/>
      <c r="AI188" s="112"/>
      <c r="AJ188" s="110"/>
      <c r="AK188" s="113"/>
      <c r="AL188" s="114"/>
      <c r="AM188" s="278"/>
      <c r="AN188" s="98"/>
      <c r="AO188" s="98"/>
      <c r="AP188" s="116"/>
      <c r="AQ188" s="117"/>
      <c r="AR188" s="116"/>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c r="BO188" s="98"/>
      <c r="BP188" s="98"/>
    </row>
    <row r="189">
      <c r="A189" s="485"/>
      <c r="B189" s="128"/>
      <c r="C189" s="129"/>
      <c r="D189" s="130"/>
      <c r="E189" s="131"/>
      <c r="F189" s="132"/>
      <c r="G189" s="132"/>
      <c r="H189" s="132"/>
      <c r="I189" s="132"/>
      <c r="J189" s="132"/>
      <c r="K189" s="130"/>
      <c r="L189" s="130"/>
      <c r="M189" s="130"/>
      <c r="N189" s="519"/>
      <c r="O189" s="168"/>
      <c r="P189" s="169"/>
      <c r="Q189" s="294"/>
      <c r="R189" s="295"/>
      <c r="S189" s="296"/>
      <c r="T189" s="297"/>
      <c r="U189" s="200"/>
      <c r="V189" s="201"/>
      <c r="W189" s="202"/>
      <c r="X189" s="202"/>
      <c r="Y189" s="206"/>
      <c r="Z189" s="204"/>
      <c r="AA189" s="205"/>
      <c r="AB189" s="141"/>
      <c r="AC189" s="142"/>
      <c r="AD189" s="206"/>
      <c r="AE189" s="207"/>
      <c r="AF189" s="133"/>
      <c r="AG189" s="207"/>
      <c r="AH189" s="449"/>
      <c r="AI189" s="146"/>
      <c r="AJ189" s="144"/>
      <c r="AK189" s="147"/>
      <c r="AL189" s="114"/>
      <c r="AM189" s="211"/>
      <c r="AN189" s="132"/>
      <c r="AO189" s="132"/>
      <c r="AP189" s="149"/>
      <c r="AQ189" s="150"/>
      <c r="AR189" s="149"/>
      <c r="AS189" s="132"/>
      <c r="AT189" s="132"/>
      <c r="AU189" s="132"/>
      <c r="AV189" s="132"/>
      <c r="AW189" s="132"/>
      <c r="AX189" s="132"/>
      <c r="AY189" s="132"/>
      <c r="AZ189" s="132"/>
      <c r="BA189" s="132"/>
      <c r="BB189" s="132"/>
      <c r="BC189" s="132"/>
      <c r="BD189" s="132"/>
      <c r="BE189" s="132"/>
      <c r="BF189" s="132"/>
      <c r="BG189" s="132"/>
      <c r="BH189" s="132"/>
      <c r="BI189" s="132"/>
      <c r="BJ189" s="132"/>
      <c r="BK189" s="132"/>
      <c r="BL189" s="132"/>
      <c r="BM189" s="132"/>
      <c r="BN189" s="132"/>
      <c r="BO189" s="132"/>
      <c r="BP189" s="132"/>
    </row>
    <row r="190">
      <c r="A190" s="484"/>
      <c r="B190" s="94"/>
      <c r="C190" s="95"/>
      <c r="D190" s="96"/>
      <c r="E190" s="97"/>
      <c r="F190" s="98"/>
      <c r="G190" s="98"/>
      <c r="H190" s="98"/>
      <c r="I190" s="98"/>
      <c r="J190" s="98"/>
      <c r="K190" s="96"/>
      <c r="L190" s="96"/>
      <c r="M190" s="96"/>
      <c r="N190" s="518"/>
      <c r="O190" s="168"/>
      <c r="P190" s="169"/>
      <c r="Q190" s="294"/>
      <c r="R190" s="295"/>
      <c r="S190" s="296"/>
      <c r="T190" s="297"/>
      <c r="U190" s="200"/>
      <c r="V190" s="201"/>
      <c r="W190" s="202"/>
      <c r="X190" s="202"/>
      <c r="Y190" s="273"/>
      <c r="Z190" s="271"/>
      <c r="AA190" s="272"/>
      <c r="AB190" s="107"/>
      <c r="AC190" s="108"/>
      <c r="AD190" s="273"/>
      <c r="AE190" s="274"/>
      <c r="AF190" s="99"/>
      <c r="AG190" s="274"/>
      <c r="AH190" s="411"/>
      <c r="AI190" s="112"/>
      <c r="AJ190" s="110"/>
      <c r="AK190" s="113"/>
      <c r="AL190" s="114"/>
      <c r="AM190" s="278"/>
      <c r="AN190" s="98"/>
      <c r="AO190" s="98"/>
      <c r="AP190" s="116"/>
      <c r="AQ190" s="117"/>
      <c r="AR190" s="116"/>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c r="BO190" s="98"/>
      <c r="BP190" s="98"/>
    </row>
    <row r="191">
      <c r="A191" s="485"/>
      <c r="B191" s="128"/>
      <c r="C191" s="129"/>
      <c r="D191" s="130"/>
      <c r="E191" s="131"/>
      <c r="F191" s="132"/>
      <c r="G191" s="132"/>
      <c r="H191" s="132"/>
      <c r="I191" s="132"/>
      <c r="J191" s="132"/>
      <c r="K191" s="130"/>
      <c r="L191" s="130"/>
      <c r="M191" s="130"/>
      <c r="N191" s="519"/>
      <c r="O191" s="168"/>
      <c r="P191" s="169"/>
      <c r="Q191" s="294"/>
      <c r="R191" s="295"/>
      <c r="S191" s="296"/>
      <c r="T191" s="297"/>
      <c r="U191" s="200"/>
      <c r="V191" s="201"/>
      <c r="W191" s="202"/>
      <c r="X191" s="202"/>
      <c r="Y191" s="206"/>
      <c r="Z191" s="204"/>
      <c r="AA191" s="205"/>
      <c r="AB191" s="141"/>
      <c r="AC191" s="142"/>
      <c r="AD191" s="206"/>
      <c r="AE191" s="207"/>
      <c r="AF191" s="133"/>
      <c r="AG191" s="207"/>
      <c r="AH191" s="449"/>
      <c r="AI191" s="146"/>
      <c r="AJ191" s="144"/>
      <c r="AK191" s="147"/>
      <c r="AL191" s="114"/>
      <c r="AM191" s="211"/>
      <c r="AN191" s="132"/>
      <c r="AO191" s="132"/>
      <c r="AP191" s="149"/>
      <c r="AQ191" s="150"/>
      <c r="AR191" s="149"/>
      <c r="AS191" s="132"/>
      <c r="AT191" s="132"/>
      <c r="AU191" s="132"/>
      <c r="AV191" s="132"/>
      <c r="AW191" s="132"/>
      <c r="AX191" s="132"/>
      <c r="AY191" s="132"/>
      <c r="AZ191" s="132"/>
      <c r="BA191" s="132"/>
      <c r="BB191" s="132"/>
      <c r="BC191" s="132"/>
      <c r="BD191" s="132"/>
      <c r="BE191" s="132"/>
      <c r="BF191" s="132"/>
      <c r="BG191" s="132"/>
      <c r="BH191" s="132"/>
      <c r="BI191" s="132"/>
      <c r="BJ191" s="132"/>
      <c r="BK191" s="132"/>
      <c r="BL191" s="132"/>
      <c r="BM191" s="132"/>
      <c r="BN191" s="132"/>
      <c r="BO191" s="132"/>
      <c r="BP191" s="132"/>
    </row>
    <row r="192">
      <c r="A192" s="484"/>
      <c r="B192" s="94"/>
      <c r="C192" s="95"/>
      <c r="D192" s="96"/>
      <c r="E192" s="97"/>
      <c r="F192" s="98"/>
      <c r="G192" s="98"/>
      <c r="H192" s="98"/>
      <c r="I192" s="98"/>
      <c r="J192" s="98"/>
      <c r="K192" s="96"/>
      <c r="L192" s="96"/>
      <c r="M192" s="96"/>
      <c r="N192" s="518"/>
      <c r="O192" s="168"/>
      <c r="P192" s="169"/>
      <c r="Q192" s="294"/>
      <c r="R192" s="295"/>
      <c r="S192" s="296"/>
      <c r="T192" s="297"/>
      <c r="U192" s="200"/>
      <c r="V192" s="201"/>
      <c r="W192" s="202"/>
      <c r="X192" s="202"/>
      <c r="Y192" s="273"/>
      <c r="Z192" s="271"/>
      <c r="AA192" s="272"/>
      <c r="AB192" s="107"/>
      <c r="AC192" s="108"/>
      <c r="AD192" s="273"/>
      <c r="AE192" s="274"/>
      <c r="AF192" s="99"/>
      <c r="AG192" s="274"/>
      <c r="AH192" s="411"/>
      <c r="AI192" s="112"/>
      <c r="AJ192" s="110"/>
      <c r="AK192" s="113"/>
      <c r="AL192" s="114"/>
      <c r="AM192" s="278"/>
      <c r="AN192" s="98"/>
      <c r="AO192" s="98"/>
      <c r="AP192" s="116"/>
      <c r="AQ192" s="117"/>
      <c r="AR192" s="116"/>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c r="BO192" s="98"/>
      <c r="BP192" s="98"/>
    </row>
    <row r="193">
      <c r="A193" s="485"/>
      <c r="B193" s="128"/>
      <c r="C193" s="129"/>
      <c r="D193" s="130"/>
      <c r="E193" s="131"/>
      <c r="F193" s="132"/>
      <c r="G193" s="132"/>
      <c r="H193" s="132"/>
      <c r="I193" s="132"/>
      <c r="J193" s="132"/>
      <c r="K193" s="130"/>
      <c r="L193" s="130"/>
      <c r="M193" s="130"/>
      <c r="N193" s="519"/>
      <c r="O193" s="168"/>
      <c r="P193" s="169"/>
      <c r="Q193" s="294"/>
      <c r="R193" s="295"/>
      <c r="S193" s="296"/>
      <c r="T193" s="297"/>
      <c r="U193" s="200"/>
      <c r="V193" s="201"/>
      <c r="W193" s="202"/>
      <c r="X193" s="202"/>
      <c r="Y193" s="206"/>
      <c r="Z193" s="204"/>
      <c r="AA193" s="205"/>
      <c r="AB193" s="141"/>
      <c r="AC193" s="142"/>
      <c r="AD193" s="206"/>
      <c r="AE193" s="207"/>
      <c r="AF193" s="133"/>
      <c r="AG193" s="207"/>
      <c r="AH193" s="449"/>
      <c r="AI193" s="146"/>
      <c r="AJ193" s="144"/>
      <c r="AK193" s="147"/>
      <c r="AL193" s="114"/>
      <c r="AM193" s="211"/>
      <c r="AN193" s="132"/>
      <c r="AO193" s="132"/>
      <c r="AP193" s="149"/>
      <c r="AQ193" s="150"/>
      <c r="AR193" s="149"/>
      <c r="AS193" s="132"/>
      <c r="AT193" s="132"/>
      <c r="AU193" s="132"/>
      <c r="AV193" s="132"/>
      <c r="AW193" s="132"/>
      <c r="AX193" s="132"/>
      <c r="AY193" s="132"/>
      <c r="AZ193" s="132"/>
      <c r="BA193" s="132"/>
      <c r="BB193" s="132"/>
      <c r="BC193" s="132"/>
      <c r="BD193" s="132"/>
      <c r="BE193" s="132"/>
      <c r="BF193" s="132"/>
      <c r="BG193" s="132"/>
      <c r="BH193" s="132"/>
      <c r="BI193" s="132"/>
      <c r="BJ193" s="132"/>
      <c r="BK193" s="132"/>
      <c r="BL193" s="132"/>
      <c r="BM193" s="132"/>
      <c r="BN193" s="132"/>
      <c r="BO193" s="132"/>
      <c r="BP193" s="132"/>
    </row>
    <row r="194">
      <c r="A194" s="484"/>
      <c r="B194" s="94"/>
      <c r="C194" s="95"/>
      <c r="D194" s="96"/>
      <c r="E194" s="97"/>
      <c r="F194" s="98"/>
      <c r="G194" s="98"/>
      <c r="H194" s="98"/>
      <c r="I194" s="98"/>
      <c r="J194" s="98"/>
      <c r="K194" s="96"/>
      <c r="L194" s="96"/>
      <c r="M194" s="96"/>
      <c r="N194" s="518"/>
      <c r="O194" s="369"/>
      <c r="P194" s="370"/>
      <c r="Q194" s="196"/>
      <c r="R194" s="197"/>
      <c r="S194" s="198"/>
      <c r="T194" s="199"/>
      <c r="U194" s="200"/>
      <c r="V194" s="201"/>
      <c r="W194" s="202"/>
      <c r="X194" s="202"/>
      <c r="Y194" s="109"/>
      <c r="Z194" s="280"/>
      <c r="AA194" s="106"/>
      <c r="AB194" s="107"/>
      <c r="AC194" s="108"/>
      <c r="AD194" s="273"/>
      <c r="AE194" s="274"/>
      <c r="AF194" s="99"/>
      <c r="AG194" s="274"/>
      <c r="AH194" s="411"/>
      <c r="AI194" s="112"/>
      <c r="AJ194" s="110"/>
      <c r="AK194" s="113"/>
      <c r="AL194" s="114"/>
      <c r="AM194" s="278"/>
      <c r="AN194" s="98"/>
      <c r="AO194" s="98"/>
      <c r="AP194" s="116"/>
      <c r="AQ194" s="117"/>
      <c r="AR194" s="116"/>
      <c r="AS194" s="98"/>
      <c r="AT194" s="98"/>
      <c r="AU194" s="98"/>
      <c r="AV194" s="98"/>
      <c r="AW194" s="98"/>
      <c r="AX194" s="98"/>
      <c r="AY194" s="98"/>
      <c r="AZ194" s="98"/>
      <c r="BA194" s="98"/>
      <c r="BB194" s="98"/>
      <c r="BC194" s="98"/>
      <c r="BD194" s="98"/>
      <c r="BE194" s="98"/>
      <c r="BF194" s="98"/>
      <c r="BG194" s="98"/>
      <c r="BH194" s="98"/>
      <c r="BI194" s="98"/>
      <c r="BJ194" s="98"/>
      <c r="BK194" s="98"/>
      <c r="BL194" s="98"/>
      <c r="BM194" s="98"/>
      <c r="BN194" s="98"/>
      <c r="BO194" s="98"/>
      <c r="BP194" s="98"/>
    </row>
    <row r="195">
      <c r="A195" s="485"/>
      <c r="B195" s="128"/>
      <c r="C195" s="129"/>
      <c r="D195" s="130"/>
      <c r="E195" s="131"/>
      <c r="F195" s="132"/>
      <c r="G195" s="132"/>
      <c r="H195" s="132"/>
      <c r="I195" s="132"/>
      <c r="J195" s="132"/>
      <c r="K195" s="130"/>
      <c r="L195" s="130"/>
      <c r="M195" s="130"/>
      <c r="N195" s="519"/>
      <c r="O195" s="369"/>
      <c r="P195" s="370"/>
      <c r="Q195" s="196"/>
      <c r="R195" s="197"/>
      <c r="S195" s="198"/>
      <c r="T195" s="199"/>
      <c r="U195" s="200"/>
      <c r="V195" s="201"/>
      <c r="W195" s="202"/>
      <c r="X195" s="202"/>
      <c r="Y195" s="143"/>
      <c r="Z195" s="367"/>
      <c r="AA195" s="140"/>
      <c r="AB195" s="141"/>
      <c r="AC195" s="142"/>
      <c r="AD195" s="206"/>
      <c r="AE195" s="207"/>
      <c r="AF195" s="133"/>
      <c r="AG195" s="207"/>
      <c r="AH195" s="449"/>
      <c r="AI195" s="146"/>
      <c r="AJ195" s="144"/>
      <c r="AK195" s="147"/>
      <c r="AL195" s="114"/>
      <c r="AM195" s="211"/>
      <c r="AN195" s="132"/>
      <c r="AO195" s="132"/>
      <c r="AP195" s="149"/>
      <c r="AQ195" s="150"/>
      <c r="AR195" s="149"/>
      <c r="AS195" s="132"/>
      <c r="AT195" s="132"/>
      <c r="AU195" s="132"/>
      <c r="AV195" s="132"/>
      <c r="AW195" s="132"/>
      <c r="AX195" s="132"/>
      <c r="AY195" s="132"/>
      <c r="AZ195" s="132"/>
      <c r="BA195" s="132"/>
      <c r="BB195" s="132"/>
      <c r="BC195" s="132"/>
      <c r="BD195" s="132"/>
      <c r="BE195" s="132"/>
      <c r="BF195" s="132"/>
      <c r="BG195" s="132"/>
      <c r="BH195" s="132"/>
      <c r="BI195" s="132"/>
      <c r="BJ195" s="132"/>
      <c r="BK195" s="132"/>
      <c r="BL195" s="132"/>
      <c r="BM195" s="132"/>
      <c r="BN195" s="132"/>
      <c r="BO195" s="132"/>
      <c r="BP195" s="132"/>
    </row>
    <row r="196">
      <c r="A196" s="484"/>
      <c r="B196" s="94"/>
      <c r="C196" s="95"/>
      <c r="D196" s="96"/>
      <c r="E196" s="97"/>
      <c r="F196" s="98"/>
      <c r="G196" s="98"/>
      <c r="H196" s="98"/>
      <c r="I196" s="98"/>
      <c r="J196" s="98"/>
      <c r="K196" s="96"/>
      <c r="L196" s="96"/>
      <c r="M196" s="96"/>
      <c r="N196" s="518"/>
      <c r="O196" s="369"/>
      <c r="P196" s="370"/>
      <c r="Q196" s="196"/>
      <c r="R196" s="197"/>
      <c r="S196" s="198"/>
      <c r="T196" s="199"/>
      <c r="U196" s="200"/>
      <c r="V196" s="201"/>
      <c r="W196" s="202"/>
      <c r="X196" s="202"/>
      <c r="Y196" s="109"/>
      <c r="Z196" s="280"/>
      <c r="AA196" s="106"/>
      <c r="AB196" s="107"/>
      <c r="AC196" s="108"/>
      <c r="AD196" s="273"/>
      <c r="AE196" s="274"/>
      <c r="AF196" s="99"/>
      <c r="AG196" s="274"/>
      <c r="AH196" s="411"/>
      <c r="AI196" s="112"/>
      <c r="AJ196" s="110"/>
      <c r="AK196" s="113"/>
      <c r="AL196" s="114"/>
      <c r="AM196" s="278"/>
      <c r="AN196" s="98"/>
      <c r="AO196" s="98"/>
      <c r="AP196" s="116"/>
      <c r="AQ196" s="117"/>
      <c r="AR196" s="116"/>
      <c r="AS196" s="98"/>
      <c r="AT196" s="98"/>
      <c r="AU196" s="98"/>
      <c r="AV196" s="98"/>
      <c r="AW196" s="98"/>
      <c r="AX196" s="98"/>
      <c r="AY196" s="98"/>
      <c r="AZ196" s="98"/>
      <c r="BA196" s="98"/>
      <c r="BB196" s="98"/>
      <c r="BC196" s="98"/>
      <c r="BD196" s="98"/>
      <c r="BE196" s="98"/>
      <c r="BF196" s="98"/>
      <c r="BG196" s="98"/>
      <c r="BH196" s="98"/>
      <c r="BI196" s="98"/>
      <c r="BJ196" s="98"/>
      <c r="BK196" s="98"/>
      <c r="BL196" s="98"/>
      <c r="BM196" s="98"/>
      <c r="BN196" s="98"/>
      <c r="BO196" s="98"/>
      <c r="BP196" s="98"/>
    </row>
    <row r="197">
      <c r="A197" s="485"/>
      <c r="B197" s="128"/>
      <c r="C197" s="129"/>
      <c r="D197" s="130"/>
      <c r="E197" s="131"/>
      <c r="F197" s="132"/>
      <c r="G197" s="132"/>
      <c r="H197" s="132"/>
      <c r="I197" s="132"/>
      <c r="J197" s="132"/>
      <c r="K197" s="130"/>
      <c r="L197" s="130"/>
      <c r="M197" s="130"/>
      <c r="N197" s="519"/>
      <c r="O197" s="369"/>
      <c r="P197" s="370"/>
      <c r="Q197" s="196"/>
      <c r="R197" s="197"/>
      <c r="S197" s="198"/>
      <c r="T197" s="199"/>
      <c r="U197" s="200"/>
      <c r="V197" s="201"/>
      <c r="W197" s="202"/>
      <c r="X197" s="202"/>
      <c r="Y197" s="143"/>
      <c r="Z197" s="367"/>
      <c r="AA197" s="140"/>
      <c r="AB197" s="141"/>
      <c r="AC197" s="142"/>
      <c r="AD197" s="206"/>
      <c r="AE197" s="207"/>
      <c r="AF197" s="133"/>
      <c r="AG197" s="207"/>
      <c r="AH197" s="449"/>
      <c r="AI197" s="146"/>
      <c r="AJ197" s="144"/>
      <c r="AK197" s="147"/>
      <c r="AL197" s="114"/>
      <c r="AM197" s="211"/>
      <c r="AN197" s="132"/>
      <c r="AO197" s="132"/>
      <c r="AP197" s="149"/>
      <c r="AQ197" s="150"/>
      <c r="AR197" s="149"/>
      <c r="AS197" s="132"/>
      <c r="AT197" s="132"/>
      <c r="AU197" s="132"/>
      <c r="AV197" s="132"/>
      <c r="AW197" s="132"/>
      <c r="AX197" s="132"/>
      <c r="AY197" s="132"/>
      <c r="AZ197" s="132"/>
      <c r="BA197" s="132"/>
      <c r="BB197" s="132"/>
      <c r="BC197" s="132"/>
      <c r="BD197" s="132"/>
      <c r="BE197" s="132"/>
      <c r="BF197" s="132"/>
      <c r="BG197" s="132"/>
      <c r="BH197" s="132"/>
      <c r="BI197" s="132"/>
      <c r="BJ197" s="132"/>
      <c r="BK197" s="132"/>
      <c r="BL197" s="132"/>
      <c r="BM197" s="132"/>
      <c r="BN197" s="132"/>
      <c r="BO197" s="132"/>
      <c r="BP197" s="132"/>
    </row>
    <row r="198">
      <c r="A198" s="484"/>
      <c r="B198" s="94"/>
      <c r="C198" s="95"/>
      <c r="D198" s="96"/>
      <c r="E198" s="97"/>
      <c r="F198" s="98"/>
      <c r="G198" s="98"/>
      <c r="H198" s="98"/>
      <c r="I198" s="98"/>
      <c r="J198" s="98"/>
      <c r="K198" s="96"/>
      <c r="L198" s="96"/>
      <c r="M198" s="96"/>
      <c r="N198" s="518"/>
      <c r="O198" s="369"/>
      <c r="P198" s="370"/>
      <c r="Q198" s="196"/>
      <c r="R198" s="197"/>
      <c r="S198" s="198"/>
      <c r="T198" s="199"/>
      <c r="U198" s="200"/>
      <c r="V198" s="201"/>
      <c r="W198" s="202"/>
      <c r="X198" s="202"/>
      <c r="Y198" s="109"/>
      <c r="Z198" s="280"/>
      <c r="AA198" s="106"/>
      <c r="AB198" s="107"/>
      <c r="AC198" s="108"/>
      <c r="AD198" s="273"/>
      <c r="AE198" s="274"/>
      <c r="AF198" s="99"/>
      <c r="AG198" s="274"/>
      <c r="AH198" s="411"/>
      <c r="AI198" s="112"/>
      <c r="AJ198" s="110"/>
      <c r="AK198" s="113"/>
      <c r="AL198" s="114"/>
      <c r="AM198" s="278"/>
      <c r="AN198" s="98"/>
      <c r="AO198" s="98"/>
      <c r="AP198" s="116"/>
      <c r="AQ198" s="117"/>
      <c r="AR198" s="116"/>
      <c r="AS198" s="98"/>
      <c r="AT198" s="98"/>
      <c r="AU198" s="98"/>
      <c r="AV198" s="98"/>
      <c r="AW198" s="98"/>
      <c r="AX198" s="98"/>
      <c r="AY198" s="98"/>
      <c r="AZ198" s="98"/>
      <c r="BA198" s="98"/>
      <c r="BB198" s="98"/>
      <c r="BC198" s="98"/>
      <c r="BD198" s="98"/>
      <c r="BE198" s="98"/>
      <c r="BF198" s="98"/>
      <c r="BG198" s="98"/>
      <c r="BH198" s="98"/>
      <c r="BI198" s="98"/>
      <c r="BJ198" s="98"/>
      <c r="BK198" s="98"/>
      <c r="BL198" s="98"/>
      <c r="BM198" s="98"/>
      <c r="BN198" s="98"/>
      <c r="BO198" s="98"/>
      <c r="BP198" s="98"/>
    </row>
    <row r="199">
      <c r="A199" s="485"/>
      <c r="B199" s="128"/>
      <c r="C199" s="129"/>
      <c r="D199" s="130"/>
      <c r="E199" s="131"/>
      <c r="F199" s="132"/>
      <c r="G199" s="132"/>
      <c r="H199" s="132"/>
      <c r="I199" s="132"/>
      <c r="J199" s="132"/>
      <c r="K199" s="130"/>
      <c r="L199" s="130"/>
      <c r="M199" s="130"/>
      <c r="N199" s="519"/>
      <c r="O199" s="369"/>
      <c r="P199" s="370"/>
      <c r="Q199" s="196"/>
      <c r="R199" s="197"/>
      <c r="S199" s="198"/>
      <c r="T199" s="199"/>
      <c r="U199" s="200"/>
      <c r="V199" s="201"/>
      <c r="W199" s="202"/>
      <c r="X199" s="202"/>
      <c r="Y199" s="143"/>
      <c r="Z199" s="367"/>
      <c r="AA199" s="140"/>
      <c r="AB199" s="420"/>
      <c r="AC199" s="421"/>
      <c r="AD199" s="206"/>
      <c r="AE199" s="144"/>
      <c r="AF199" s="133"/>
      <c r="AG199" s="144"/>
      <c r="AH199" s="430"/>
      <c r="AI199" s="146"/>
      <c r="AJ199" s="144"/>
      <c r="AK199" s="147"/>
      <c r="AL199" s="114"/>
      <c r="AM199" s="211"/>
      <c r="AN199" s="132"/>
      <c r="AO199" s="132"/>
      <c r="AP199" s="149"/>
      <c r="AQ199" s="150"/>
      <c r="AR199" s="149"/>
      <c r="AS199" s="132"/>
      <c r="AT199" s="132"/>
      <c r="AU199" s="132"/>
      <c r="AV199" s="132"/>
      <c r="AW199" s="132"/>
      <c r="AX199" s="132"/>
      <c r="AY199" s="132"/>
      <c r="AZ199" s="132"/>
      <c r="BA199" s="132"/>
      <c r="BB199" s="132"/>
      <c r="BC199" s="132"/>
      <c r="BD199" s="132"/>
      <c r="BE199" s="132"/>
      <c r="BF199" s="132"/>
      <c r="BG199" s="132"/>
      <c r="BH199" s="132"/>
      <c r="BI199" s="132"/>
      <c r="BJ199" s="132"/>
      <c r="BK199" s="132"/>
      <c r="BL199" s="132"/>
      <c r="BM199" s="132"/>
      <c r="BN199" s="132"/>
      <c r="BO199" s="132"/>
      <c r="BP199" s="132"/>
    </row>
    <row r="200">
      <c r="A200" s="484"/>
      <c r="B200" s="363"/>
      <c r="C200" s="95"/>
      <c r="D200" s="100"/>
      <c r="E200" s="97"/>
      <c r="F200" s="98"/>
      <c r="G200" s="98"/>
      <c r="H200" s="98"/>
      <c r="I200" s="99"/>
      <c r="J200" s="99"/>
      <c r="K200" s="96"/>
      <c r="L200" s="96"/>
      <c r="M200" s="96"/>
      <c r="N200" s="518"/>
      <c r="O200" s="168"/>
      <c r="P200" s="169"/>
      <c r="Q200" s="196"/>
      <c r="R200" s="197"/>
      <c r="S200" s="198"/>
      <c r="T200" s="199"/>
      <c r="U200" s="200"/>
      <c r="V200" s="201"/>
      <c r="W200" s="202"/>
      <c r="X200" s="202"/>
      <c r="Y200" s="273"/>
      <c r="Z200" s="271"/>
      <c r="AA200" s="272"/>
      <c r="AB200" s="107"/>
      <c r="AC200" s="108"/>
      <c r="AD200" s="273"/>
      <c r="AE200" s="274"/>
      <c r="AF200" s="99"/>
      <c r="AG200" s="274"/>
      <c r="AH200" s="411"/>
      <c r="AI200" s="112"/>
      <c r="AJ200" s="274"/>
      <c r="AK200" s="277"/>
      <c r="AL200" s="114"/>
      <c r="AM200" s="278"/>
      <c r="AN200" s="98"/>
      <c r="AO200" s="98"/>
      <c r="AP200" s="116"/>
      <c r="AQ200" s="117"/>
      <c r="AR200" s="116"/>
      <c r="AS200" s="98"/>
      <c r="AT200" s="98"/>
      <c r="AU200" s="98"/>
      <c r="AV200" s="98"/>
      <c r="AW200" s="98"/>
      <c r="AX200" s="98"/>
      <c r="AY200" s="98"/>
      <c r="AZ200" s="98"/>
      <c r="BA200" s="98"/>
      <c r="BB200" s="98"/>
      <c r="BC200" s="98"/>
      <c r="BD200" s="98"/>
      <c r="BE200" s="98"/>
      <c r="BF200" s="98"/>
      <c r="BG200" s="98"/>
      <c r="BH200" s="98"/>
      <c r="BI200" s="98"/>
      <c r="BJ200" s="98"/>
      <c r="BK200" s="98"/>
      <c r="BL200" s="98"/>
      <c r="BM200" s="98"/>
      <c r="BN200" s="98"/>
      <c r="BO200" s="98"/>
      <c r="BP200" s="98"/>
    </row>
    <row r="201">
      <c r="A201" s="485"/>
      <c r="B201" s="128"/>
      <c r="C201" s="129"/>
      <c r="D201" s="134"/>
      <c r="E201" s="131"/>
      <c r="F201" s="132"/>
      <c r="G201" s="132"/>
      <c r="H201" s="132"/>
      <c r="I201" s="133"/>
      <c r="J201" s="133"/>
      <c r="K201" s="130"/>
      <c r="L201" s="130"/>
      <c r="M201" s="130"/>
      <c r="N201" s="519"/>
      <c r="O201" s="168"/>
      <c r="P201" s="169"/>
      <c r="Q201" s="196"/>
      <c r="R201" s="197"/>
      <c r="S201" s="198"/>
      <c r="T201" s="199"/>
      <c r="U201" s="200"/>
      <c r="V201" s="201"/>
      <c r="W201" s="202"/>
      <c r="X201" s="202"/>
      <c r="Y201" s="206"/>
      <c r="Z201" s="204"/>
      <c r="AA201" s="205"/>
      <c r="AB201" s="141"/>
      <c r="AC201" s="142"/>
      <c r="AD201" s="206"/>
      <c r="AE201" s="207"/>
      <c r="AF201" s="133"/>
      <c r="AG201" s="207"/>
      <c r="AH201" s="449"/>
      <c r="AI201" s="146"/>
      <c r="AJ201" s="207"/>
      <c r="AK201" s="210"/>
      <c r="AL201" s="114"/>
      <c r="AM201" s="211"/>
      <c r="AN201" s="132"/>
      <c r="AO201" s="132"/>
      <c r="AP201" s="149"/>
      <c r="AQ201" s="150"/>
      <c r="AR201" s="149"/>
      <c r="AS201" s="132"/>
      <c r="AT201" s="132"/>
      <c r="AU201" s="132"/>
      <c r="AV201" s="132"/>
      <c r="AW201" s="132"/>
      <c r="AX201" s="132"/>
      <c r="AY201" s="132"/>
      <c r="AZ201" s="132"/>
      <c r="BA201" s="132"/>
      <c r="BB201" s="132"/>
      <c r="BC201" s="132"/>
      <c r="BD201" s="132"/>
      <c r="BE201" s="132"/>
      <c r="BF201" s="132"/>
      <c r="BG201" s="132"/>
      <c r="BH201" s="132"/>
      <c r="BI201" s="132"/>
      <c r="BJ201" s="132"/>
      <c r="BK201" s="132"/>
      <c r="BL201" s="132"/>
      <c r="BM201" s="132"/>
      <c r="BN201" s="132"/>
      <c r="BO201" s="132"/>
      <c r="BP201" s="132"/>
    </row>
    <row r="202">
      <c r="A202" s="484"/>
      <c r="B202" s="94"/>
      <c r="C202" s="95"/>
      <c r="D202" s="96"/>
      <c r="E202" s="97"/>
      <c r="F202" s="98"/>
      <c r="G202" s="98"/>
      <c r="H202" s="98"/>
      <c r="I202" s="99"/>
      <c r="J202" s="99"/>
      <c r="K202" s="96"/>
      <c r="L202" s="96"/>
      <c r="M202" s="96"/>
      <c r="N202" s="518"/>
      <c r="O202" s="168"/>
      <c r="P202" s="169"/>
      <c r="Q202" s="196"/>
      <c r="R202" s="197"/>
      <c r="S202" s="198"/>
      <c r="T202" s="199"/>
      <c r="U202" s="200"/>
      <c r="V202" s="201"/>
      <c r="W202" s="202"/>
      <c r="X202" s="202"/>
      <c r="Y202" s="273"/>
      <c r="Z202" s="271"/>
      <c r="AA202" s="272"/>
      <c r="AB202" s="107"/>
      <c r="AC202" s="108"/>
      <c r="AD202" s="273"/>
      <c r="AE202" s="274"/>
      <c r="AF202" s="99"/>
      <c r="AG202" s="274"/>
      <c r="AH202" s="411"/>
      <c r="AI202" s="112"/>
      <c r="AJ202" s="110"/>
      <c r="AK202" s="113"/>
      <c r="AL202" s="114"/>
      <c r="AM202" s="278"/>
      <c r="AN202" s="98"/>
      <c r="AO202" s="98"/>
      <c r="AP202" s="116"/>
      <c r="AQ202" s="117"/>
      <c r="AR202" s="116"/>
      <c r="AS202" s="98"/>
      <c r="AT202" s="98"/>
      <c r="AU202" s="98"/>
      <c r="AV202" s="98"/>
      <c r="AW202" s="98"/>
      <c r="AX202" s="98"/>
      <c r="AY202" s="98"/>
      <c r="AZ202" s="98"/>
      <c r="BA202" s="98"/>
      <c r="BB202" s="98"/>
      <c r="BC202" s="98"/>
      <c r="BD202" s="98"/>
      <c r="BE202" s="98"/>
      <c r="BF202" s="98"/>
      <c r="BG202" s="98"/>
      <c r="BH202" s="98"/>
      <c r="BI202" s="98"/>
      <c r="BJ202" s="98"/>
      <c r="BK202" s="98"/>
      <c r="BL202" s="98"/>
      <c r="BM202" s="98"/>
      <c r="BN202" s="98"/>
      <c r="BO202" s="98"/>
      <c r="BP202" s="98"/>
    </row>
    <row r="203">
      <c r="A203" s="485"/>
      <c r="B203" s="128"/>
      <c r="C203" s="129"/>
      <c r="D203" s="130"/>
      <c r="E203" s="131"/>
      <c r="F203" s="132"/>
      <c r="G203" s="132"/>
      <c r="H203" s="132"/>
      <c r="I203" s="132"/>
      <c r="J203" s="132"/>
      <c r="K203" s="130"/>
      <c r="L203" s="130"/>
      <c r="M203" s="130"/>
      <c r="N203" s="519"/>
      <c r="O203" s="168"/>
      <c r="P203" s="169"/>
      <c r="Q203" s="196"/>
      <c r="R203" s="197"/>
      <c r="S203" s="198"/>
      <c r="T203" s="199"/>
      <c r="U203" s="200"/>
      <c r="V203" s="201"/>
      <c r="W203" s="202"/>
      <c r="X203" s="202"/>
      <c r="Y203" s="206"/>
      <c r="Z203" s="204"/>
      <c r="AA203" s="205"/>
      <c r="AB203" s="141"/>
      <c r="AC203" s="142"/>
      <c r="AD203" s="206"/>
      <c r="AE203" s="207"/>
      <c r="AF203" s="133"/>
      <c r="AG203" s="207"/>
      <c r="AH203" s="449"/>
      <c r="AI203" s="146"/>
      <c r="AJ203" s="144"/>
      <c r="AK203" s="147"/>
      <c r="AL203" s="114"/>
      <c r="AM203" s="211"/>
      <c r="AN203" s="132"/>
      <c r="AO203" s="132"/>
      <c r="AP203" s="149"/>
      <c r="AQ203" s="150"/>
      <c r="AR203" s="149"/>
      <c r="AS203" s="132"/>
      <c r="AT203" s="132"/>
      <c r="AU203" s="132"/>
      <c r="AV203" s="132"/>
      <c r="AW203" s="132"/>
      <c r="AX203" s="132"/>
      <c r="AY203" s="132"/>
      <c r="AZ203" s="132"/>
      <c r="BA203" s="132"/>
      <c r="BB203" s="132"/>
      <c r="BC203" s="132"/>
      <c r="BD203" s="132"/>
      <c r="BE203" s="132"/>
      <c r="BF203" s="132"/>
      <c r="BG203" s="132"/>
      <c r="BH203" s="132"/>
      <c r="BI203" s="132"/>
      <c r="BJ203" s="132"/>
      <c r="BK203" s="132"/>
      <c r="BL203" s="132"/>
      <c r="BM203" s="132"/>
      <c r="BN203" s="132"/>
      <c r="BO203" s="132"/>
      <c r="BP203" s="132"/>
    </row>
    <row r="204">
      <c r="A204" s="484"/>
      <c r="B204" s="94"/>
      <c r="C204" s="95"/>
      <c r="D204" s="96"/>
      <c r="E204" s="97"/>
      <c r="F204" s="98"/>
      <c r="G204" s="98"/>
      <c r="H204" s="98"/>
      <c r="I204" s="98"/>
      <c r="J204" s="98"/>
      <c r="K204" s="96"/>
      <c r="L204" s="96"/>
      <c r="M204" s="96"/>
      <c r="N204" s="518"/>
      <c r="O204" s="168"/>
      <c r="P204" s="169"/>
      <c r="Q204" s="294"/>
      <c r="R204" s="295"/>
      <c r="S204" s="198"/>
      <c r="T204" s="199"/>
      <c r="U204" s="200"/>
      <c r="V204" s="201"/>
      <c r="W204" s="202"/>
      <c r="X204" s="202"/>
      <c r="Y204" s="273"/>
      <c r="Z204" s="271"/>
      <c r="AA204" s="272"/>
      <c r="AB204" s="107"/>
      <c r="AC204" s="108"/>
      <c r="AD204" s="273"/>
      <c r="AE204" s="274"/>
      <c r="AF204" s="99"/>
      <c r="AG204" s="274"/>
      <c r="AH204" s="411"/>
      <c r="AI204" s="112"/>
      <c r="AJ204" s="110"/>
      <c r="AK204" s="113"/>
      <c r="AL204" s="114"/>
      <c r="AM204" s="278"/>
      <c r="AN204" s="98"/>
      <c r="AO204" s="98"/>
      <c r="AP204" s="116"/>
      <c r="AQ204" s="117"/>
      <c r="AR204" s="116"/>
      <c r="AS204" s="98"/>
      <c r="AT204" s="98"/>
      <c r="AU204" s="98"/>
      <c r="AV204" s="98"/>
      <c r="AW204" s="98"/>
      <c r="AX204" s="98"/>
      <c r="AY204" s="98"/>
      <c r="AZ204" s="98"/>
      <c r="BA204" s="98"/>
      <c r="BB204" s="98"/>
      <c r="BC204" s="98"/>
      <c r="BD204" s="98"/>
      <c r="BE204" s="98"/>
      <c r="BF204" s="98"/>
      <c r="BG204" s="98"/>
      <c r="BH204" s="98"/>
      <c r="BI204" s="98"/>
      <c r="BJ204" s="98"/>
      <c r="BK204" s="98"/>
      <c r="BL204" s="98"/>
      <c r="BM204" s="98"/>
      <c r="BN204" s="98"/>
      <c r="BO204" s="98"/>
      <c r="BP204" s="98"/>
    </row>
    <row r="205">
      <c r="A205" s="485"/>
      <c r="B205" s="128"/>
      <c r="C205" s="129"/>
      <c r="D205" s="130"/>
      <c r="E205" s="131"/>
      <c r="F205" s="132"/>
      <c r="G205" s="132"/>
      <c r="H205" s="132"/>
      <c r="I205" s="132"/>
      <c r="J205" s="132"/>
      <c r="K205" s="130"/>
      <c r="L205" s="130"/>
      <c r="M205" s="130"/>
      <c r="N205" s="519"/>
      <c r="O205" s="168"/>
      <c r="P205" s="169"/>
      <c r="Q205" s="294"/>
      <c r="R205" s="295"/>
      <c r="S205" s="198"/>
      <c r="T205" s="199"/>
      <c r="U205" s="200"/>
      <c r="V205" s="201"/>
      <c r="W205" s="202"/>
      <c r="X205" s="202"/>
      <c r="Y205" s="206"/>
      <c r="Z205" s="204"/>
      <c r="AA205" s="205"/>
      <c r="AB205" s="141"/>
      <c r="AC205" s="142"/>
      <c r="AD205" s="206"/>
      <c r="AE205" s="207"/>
      <c r="AF205" s="133"/>
      <c r="AG205" s="207"/>
      <c r="AH205" s="449"/>
      <c r="AI205" s="146"/>
      <c r="AJ205" s="144"/>
      <c r="AK205" s="147"/>
      <c r="AL205" s="114"/>
      <c r="AM205" s="211"/>
      <c r="AN205" s="132"/>
      <c r="AO205" s="132"/>
      <c r="AP205" s="149"/>
      <c r="AQ205" s="150"/>
      <c r="AR205" s="149"/>
      <c r="AS205" s="132"/>
      <c r="AT205" s="132"/>
      <c r="AU205" s="132"/>
      <c r="AV205" s="132"/>
      <c r="AW205" s="132"/>
      <c r="AX205" s="132"/>
      <c r="AY205" s="132"/>
      <c r="AZ205" s="132"/>
      <c r="BA205" s="132"/>
      <c r="BB205" s="132"/>
      <c r="BC205" s="132"/>
      <c r="BD205" s="132"/>
      <c r="BE205" s="132"/>
      <c r="BF205" s="132"/>
      <c r="BG205" s="132"/>
      <c r="BH205" s="132"/>
      <c r="BI205" s="132"/>
      <c r="BJ205" s="132"/>
      <c r="BK205" s="132"/>
      <c r="BL205" s="132"/>
      <c r="BM205" s="132"/>
      <c r="BN205" s="132"/>
      <c r="BO205" s="132"/>
      <c r="BP205" s="132"/>
    </row>
    <row r="206">
      <c r="A206" s="484"/>
      <c r="B206" s="94"/>
      <c r="C206" s="95"/>
      <c r="D206" s="96"/>
      <c r="E206" s="97"/>
      <c r="F206" s="98"/>
      <c r="G206" s="98"/>
      <c r="H206" s="98"/>
      <c r="I206" s="98"/>
      <c r="J206" s="98"/>
      <c r="K206" s="96"/>
      <c r="L206" s="96"/>
      <c r="M206" s="96"/>
      <c r="N206" s="518"/>
      <c r="O206" s="168"/>
      <c r="P206" s="169"/>
      <c r="Q206" s="294"/>
      <c r="R206" s="295"/>
      <c r="S206" s="198"/>
      <c r="T206" s="199"/>
      <c r="U206" s="200"/>
      <c r="V206" s="201"/>
      <c r="W206" s="202"/>
      <c r="X206" s="202"/>
      <c r="Y206" s="273"/>
      <c r="Z206" s="271"/>
      <c r="AA206" s="272"/>
      <c r="AB206" s="107"/>
      <c r="AC206" s="108"/>
      <c r="AD206" s="273"/>
      <c r="AE206" s="274"/>
      <c r="AF206" s="99"/>
      <c r="AG206" s="274"/>
      <c r="AH206" s="411"/>
      <c r="AI206" s="112"/>
      <c r="AJ206" s="110"/>
      <c r="AK206" s="113"/>
      <c r="AL206" s="114"/>
      <c r="AM206" s="278"/>
      <c r="AN206" s="98"/>
      <c r="AO206" s="98"/>
      <c r="AP206" s="116"/>
      <c r="AQ206" s="117"/>
      <c r="AR206" s="116"/>
      <c r="AS206" s="98"/>
      <c r="AT206" s="98"/>
      <c r="AU206" s="98"/>
      <c r="AV206" s="98"/>
      <c r="AW206" s="98"/>
      <c r="AX206" s="98"/>
      <c r="AY206" s="98"/>
      <c r="AZ206" s="98"/>
      <c r="BA206" s="98"/>
      <c r="BB206" s="98"/>
      <c r="BC206" s="98"/>
      <c r="BD206" s="98"/>
      <c r="BE206" s="98"/>
      <c r="BF206" s="98"/>
      <c r="BG206" s="98"/>
      <c r="BH206" s="98"/>
      <c r="BI206" s="98"/>
      <c r="BJ206" s="98"/>
      <c r="BK206" s="98"/>
      <c r="BL206" s="98"/>
      <c r="BM206" s="98"/>
      <c r="BN206" s="98"/>
      <c r="BO206" s="98"/>
      <c r="BP206" s="98"/>
    </row>
    <row r="207">
      <c r="A207" s="485"/>
      <c r="B207" s="128"/>
      <c r="C207" s="129"/>
      <c r="D207" s="130"/>
      <c r="E207" s="131"/>
      <c r="F207" s="132"/>
      <c r="G207" s="132"/>
      <c r="H207" s="132"/>
      <c r="I207" s="132"/>
      <c r="J207" s="132"/>
      <c r="K207" s="130"/>
      <c r="L207" s="130"/>
      <c r="M207" s="130"/>
      <c r="N207" s="519"/>
      <c r="O207" s="168"/>
      <c r="P207" s="169"/>
      <c r="Q207" s="294"/>
      <c r="R207" s="295"/>
      <c r="S207" s="198"/>
      <c r="T207" s="199"/>
      <c r="U207" s="200"/>
      <c r="V207" s="201"/>
      <c r="W207" s="202"/>
      <c r="X207" s="202"/>
      <c r="Y207" s="206"/>
      <c r="Z207" s="204"/>
      <c r="AA207" s="205"/>
      <c r="AB207" s="141"/>
      <c r="AC207" s="142"/>
      <c r="AD207" s="206"/>
      <c r="AE207" s="207"/>
      <c r="AF207" s="133"/>
      <c r="AG207" s="207"/>
      <c r="AH207" s="449"/>
      <c r="AI207" s="146"/>
      <c r="AJ207" s="144"/>
      <c r="AK207" s="147"/>
      <c r="AL207" s="114"/>
      <c r="AM207" s="211"/>
      <c r="AN207" s="132"/>
      <c r="AO207" s="132"/>
      <c r="AP207" s="149"/>
      <c r="AQ207" s="150"/>
      <c r="AR207" s="149"/>
      <c r="AS207" s="132"/>
      <c r="AT207" s="132"/>
      <c r="AU207" s="132"/>
      <c r="AV207" s="132"/>
      <c r="AW207" s="132"/>
      <c r="AX207" s="132"/>
      <c r="AY207" s="132"/>
      <c r="AZ207" s="132"/>
      <c r="BA207" s="132"/>
      <c r="BB207" s="132"/>
      <c r="BC207" s="132"/>
      <c r="BD207" s="132"/>
      <c r="BE207" s="132"/>
      <c r="BF207" s="132"/>
      <c r="BG207" s="132"/>
      <c r="BH207" s="132"/>
      <c r="BI207" s="132"/>
      <c r="BJ207" s="132"/>
      <c r="BK207" s="132"/>
      <c r="BL207" s="132"/>
      <c r="BM207" s="132"/>
      <c r="BN207" s="132"/>
      <c r="BO207" s="132"/>
      <c r="BP207" s="132"/>
    </row>
    <row r="208">
      <c r="A208" s="484"/>
      <c r="B208" s="94"/>
      <c r="C208" s="95"/>
      <c r="D208" s="96"/>
      <c r="E208" s="97"/>
      <c r="F208" s="98"/>
      <c r="G208" s="98"/>
      <c r="H208" s="98"/>
      <c r="I208" s="98"/>
      <c r="J208" s="98"/>
      <c r="K208" s="96"/>
      <c r="L208" s="96"/>
      <c r="M208" s="96"/>
      <c r="N208" s="518"/>
      <c r="O208" s="168"/>
      <c r="P208" s="169"/>
      <c r="Q208" s="294"/>
      <c r="R208" s="295"/>
      <c r="S208" s="198"/>
      <c r="T208" s="199"/>
      <c r="U208" s="200"/>
      <c r="V208" s="201"/>
      <c r="W208" s="202"/>
      <c r="X208" s="202"/>
      <c r="Y208" s="273"/>
      <c r="Z208" s="271"/>
      <c r="AA208" s="272"/>
      <c r="AB208" s="107"/>
      <c r="AC208" s="108"/>
      <c r="AD208" s="273"/>
      <c r="AE208" s="274"/>
      <c r="AF208" s="99"/>
      <c r="AG208" s="274"/>
      <c r="AH208" s="411"/>
      <c r="AI208" s="112"/>
      <c r="AJ208" s="110"/>
      <c r="AK208" s="113"/>
      <c r="AL208" s="114"/>
      <c r="AM208" s="278"/>
      <c r="AN208" s="98"/>
      <c r="AO208" s="98"/>
      <c r="AP208" s="116"/>
      <c r="AQ208" s="117"/>
      <c r="AR208" s="116"/>
      <c r="AS208" s="98"/>
      <c r="AT208" s="98"/>
      <c r="AU208" s="98"/>
      <c r="AV208" s="98"/>
      <c r="AW208" s="98"/>
      <c r="AX208" s="98"/>
      <c r="AY208" s="98"/>
      <c r="AZ208" s="98"/>
      <c r="BA208" s="98"/>
      <c r="BB208" s="98"/>
      <c r="BC208" s="98"/>
      <c r="BD208" s="98"/>
      <c r="BE208" s="98"/>
      <c r="BF208" s="98"/>
      <c r="BG208" s="98"/>
      <c r="BH208" s="98"/>
      <c r="BI208" s="98"/>
      <c r="BJ208" s="98"/>
      <c r="BK208" s="98"/>
      <c r="BL208" s="98"/>
      <c r="BM208" s="98"/>
      <c r="BN208" s="98"/>
      <c r="BO208" s="98"/>
      <c r="BP208" s="98"/>
    </row>
    <row r="209">
      <c r="A209" s="485"/>
      <c r="B209" s="128"/>
      <c r="C209" s="129"/>
      <c r="D209" s="130"/>
      <c r="E209" s="131"/>
      <c r="F209" s="132"/>
      <c r="G209" s="132"/>
      <c r="H209" s="132"/>
      <c r="I209" s="132"/>
      <c r="J209" s="132"/>
      <c r="K209" s="130"/>
      <c r="L209" s="130"/>
      <c r="M209" s="130"/>
      <c r="N209" s="519"/>
      <c r="O209" s="168"/>
      <c r="P209" s="169"/>
      <c r="Q209" s="294"/>
      <c r="R209" s="295"/>
      <c r="S209" s="198"/>
      <c r="T209" s="199"/>
      <c r="U209" s="200"/>
      <c r="V209" s="201"/>
      <c r="W209" s="202"/>
      <c r="X209" s="202"/>
      <c r="Y209" s="206"/>
      <c r="Z209" s="204"/>
      <c r="AA209" s="205"/>
      <c r="AB209" s="141"/>
      <c r="AC209" s="142"/>
      <c r="AD209" s="206"/>
      <c r="AE209" s="207"/>
      <c r="AF209" s="133"/>
      <c r="AG209" s="207"/>
      <c r="AH209" s="449"/>
      <c r="AI209" s="146"/>
      <c r="AJ209" s="144"/>
      <c r="AK209" s="147"/>
      <c r="AL209" s="114"/>
      <c r="AM209" s="211"/>
      <c r="AN209" s="132"/>
      <c r="AO209" s="132"/>
      <c r="AP209" s="149"/>
      <c r="AQ209" s="150"/>
      <c r="AR209" s="149"/>
      <c r="AS209" s="132"/>
      <c r="AT209" s="132"/>
      <c r="AU209" s="132"/>
      <c r="AV209" s="132"/>
      <c r="AW209" s="132"/>
      <c r="AX209" s="132"/>
      <c r="AY209" s="132"/>
      <c r="AZ209" s="132"/>
      <c r="BA209" s="132"/>
      <c r="BB209" s="132"/>
      <c r="BC209" s="132"/>
      <c r="BD209" s="132"/>
      <c r="BE209" s="132"/>
      <c r="BF209" s="132"/>
      <c r="BG209" s="132"/>
      <c r="BH209" s="132"/>
      <c r="BI209" s="132"/>
      <c r="BJ209" s="132"/>
      <c r="BK209" s="132"/>
      <c r="BL209" s="132"/>
      <c r="BM209" s="132"/>
      <c r="BN209" s="132"/>
      <c r="BO209" s="132"/>
      <c r="BP209" s="132"/>
    </row>
    <row r="210">
      <c r="A210" s="484"/>
      <c r="B210" s="94"/>
      <c r="C210" s="95"/>
      <c r="D210" s="96"/>
      <c r="E210" s="97"/>
      <c r="F210" s="98"/>
      <c r="G210" s="98"/>
      <c r="H210" s="98"/>
      <c r="I210" s="98"/>
      <c r="J210" s="98"/>
      <c r="K210" s="96"/>
      <c r="L210" s="96"/>
      <c r="M210" s="96"/>
      <c r="N210" s="518"/>
      <c r="O210" s="168"/>
      <c r="P210" s="169"/>
      <c r="Q210" s="294"/>
      <c r="R210" s="295"/>
      <c r="S210" s="198"/>
      <c r="T210" s="199"/>
      <c r="U210" s="200"/>
      <c r="V210" s="201"/>
      <c r="W210" s="202"/>
      <c r="X210" s="202"/>
      <c r="Y210" s="273"/>
      <c r="Z210" s="271"/>
      <c r="AA210" s="272"/>
      <c r="AB210" s="107"/>
      <c r="AC210" s="108"/>
      <c r="AD210" s="273"/>
      <c r="AE210" s="274"/>
      <c r="AF210" s="99"/>
      <c r="AG210" s="274"/>
      <c r="AH210" s="411"/>
      <c r="AI210" s="112"/>
      <c r="AJ210" s="110"/>
      <c r="AK210" s="113"/>
      <c r="AL210" s="114"/>
      <c r="AM210" s="278"/>
      <c r="AN210" s="98"/>
      <c r="AO210" s="98"/>
      <c r="AP210" s="116"/>
      <c r="AQ210" s="117"/>
      <c r="AR210" s="116"/>
      <c r="AS210" s="98"/>
      <c r="AT210" s="98"/>
      <c r="AU210" s="98"/>
      <c r="AV210" s="98"/>
      <c r="AW210" s="98"/>
      <c r="AX210" s="98"/>
      <c r="AY210" s="98"/>
      <c r="AZ210" s="98"/>
      <c r="BA210" s="98"/>
      <c r="BB210" s="98"/>
      <c r="BC210" s="98"/>
      <c r="BD210" s="98"/>
      <c r="BE210" s="98"/>
      <c r="BF210" s="98"/>
      <c r="BG210" s="98"/>
      <c r="BH210" s="98"/>
      <c r="BI210" s="98"/>
      <c r="BJ210" s="98"/>
      <c r="BK210" s="98"/>
      <c r="BL210" s="98"/>
      <c r="BM210" s="98"/>
      <c r="BN210" s="98"/>
      <c r="BO210" s="98"/>
      <c r="BP210" s="98"/>
    </row>
    <row r="211">
      <c r="A211" s="485"/>
      <c r="B211" s="128"/>
      <c r="C211" s="129"/>
      <c r="D211" s="130"/>
      <c r="E211" s="131"/>
      <c r="F211" s="132"/>
      <c r="G211" s="132"/>
      <c r="H211" s="132"/>
      <c r="I211" s="132"/>
      <c r="J211" s="132"/>
      <c r="K211" s="130"/>
      <c r="L211" s="130"/>
      <c r="M211" s="130"/>
      <c r="N211" s="519"/>
      <c r="O211" s="168"/>
      <c r="P211" s="169"/>
      <c r="Q211" s="294"/>
      <c r="R211" s="295"/>
      <c r="S211" s="198"/>
      <c r="T211" s="199"/>
      <c r="U211" s="200"/>
      <c r="V211" s="201"/>
      <c r="W211" s="202"/>
      <c r="X211" s="202"/>
      <c r="Y211" s="206"/>
      <c r="Z211" s="204"/>
      <c r="AA211" s="205"/>
      <c r="AB211" s="141"/>
      <c r="AC211" s="142"/>
      <c r="AD211" s="206"/>
      <c r="AE211" s="207"/>
      <c r="AF211" s="133"/>
      <c r="AG211" s="207"/>
      <c r="AH211" s="449"/>
      <c r="AI211" s="146"/>
      <c r="AJ211" s="144"/>
      <c r="AK211" s="147"/>
      <c r="AL211" s="114"/>
      <c r="AM211" s="211"/>
      <c r="AN211" s="132"/>
      <c r="AO211" s="132"/>
      <c r="AP211" s="149"/>
      <c r="AQ211" s="150"/>
      <c r="AR211" s="149"/>
      <c r="AS211" s="132"/>
      <c r="AT211" s="132"/>
      <c r="AU211" s="132"/>
      <c r="AV211" s="132"/>
      <c r="AW211" s="132"/>
      <c r="AX211" s="132"/>
      <c r="AY211" s="132"/>
      <c r="AZ211" s="132"/>
      <c r="BA211" s="132"/>
      <c r="BB211" s="132"/>
      <c r="BC211" s="132"/>
      <c r="BD211" s="132"/>
      <c r="BE211" s="132"/>
      <c r="BF211" s="132"/>
      <c r="BG211" s="132"/>
      <c r="BH211" s="132"/>
      <c r="BI211" s="132"/>
      <c r="BJ211" s="132"/>
      <c r="BK211" s="132"/>
      <c r="BL211" s="132"/>
      <c r="BM211" s="132"/>
      <c r="BN211" s="132"/>
      <c r="BO211" s="132"/>
      <c r="BP211" s="132"/>
    </row>
    <row r="212">
      <c r="A212" s="484"/>
      <c r="B212" s="94"/>
      <c r="C212" s="95"/>
      <c r="D212" s="96"/>
      <c r="E212" s="97"/>
      <c r="F212" s="98"/>
      <c r="G212" s="98"/>
      <c r="H212" s="98"/>
      <c r="I212" s="98"/>
      <c r="J212" s="98"/>
      <c r="K212" s="96"/>
      <c r="L212" s="96"/>
      <c r="M212" s="96"/>
      <c r="N212" s="518"/>
      <c r="O212" s="369"/>
      <c r="P212" s="370"/>
      <c r="Q212" s="196"/>
      <c r="R212" s="197"/>
      <c r="S212" s="198"/>
      <c r="T212" s="199"/>
      <c r="U212" s="200"/>
      <c r="V212" s="201"/>
      <c r="W212" s="202"/>
      <c r="X212" s="202"/>
      <c r="Y212" s="109"/>
      <c r="Z212" s="280"/>
      <c r="AA212" s="106"/>
      <c r="AB212" s="281"/>
      <c r="AC212" s="282"/>
      <c r="AD212" s="273"/>
      <c r="AE212" s="110"/>
      <c r="AF212" s="99"/>
      <c r="AG212" s="110"/>
      <c r="AH212" s="427"/>
      <c r="AI212" s="112"/>
      <c r="AJ212" s="110"/>
      <c r="AK212" s="113"/>
      <c r="AL212" s="114"/>
      <c r="AM212" s="278"/>
      <c r="AN212" s="98"/>
      <c r="AO212" s="98"/>
      <c r="AP212" s="116"/>
      <c r="AQ212" s="117"/>
      <c r="AR212" s="116"/>
      <c r="AS212" s="98"/>
      <c r="AT212" s="98"/>
      <c r="AU212" s="98"/>
      <c r="AV212" s="98"/>
      <c r="AW212" s="98"/>
      <c r="AX212" s="98"/>
      <c r="AY212" s="98"/>
      <c r="AZ212" s="98"/>
      <c r="BA212" s="98"/>
      <c r="BB212" s="98"/>
      <c r="BC212" s="98"/>
      <c r="BD212" s="98"/>
      <c r="BE212" s="98"/>
      <c r="BF212" s="98"/>
      <c r="BG212" s="98"/>
      <c r="BH212" s="98"/>
      <c r="BI212" s="98"/>
      <c r="BJ212" s="98"/>
      <c r="BK212" s="98"/>
      <c r="BL212" s="98"/>
      <c r="BM212" s="98"/>
      <c r="BN212" s="98"/>
      <c r="BO212" s="98"/>
      <c r="BP212" s="98"/>
    </row>
    <row r="213">
      <c r="A213" s="485"/>
      <c r="B213" s="288"/>
      <c r="C213" s="129"/>
      <c r="D213" s="134"/>
      <c r="E213" s="131"/>
      <c r="F213" s="132"/>
      <c r="G213" s="132"/>
      <c r="H213" s="132"/>
      <c r="I213" s="133"/>
      <c r="J213" s="133"/>
      <c r="K213" s="130"/>
      <c r="L213" s="130"/>
      <c r="M213" s="130"/>
      <c r="N213" s="519"/>
      <c r="O213" s="168"/>
      <c r="P213" s="169"/>
      <c r="Q213" s="196"/>
      <c r="R213" s="197"/>
      <c r="S213" s="198"/>
      <c r="T213" s="199"/>
      <c r="U213" s="200"/>
      <c r="V213" s="201"/>
      <c r="W213" s="202"/>
      <c r="X213" s="202"/>
      <c r="Y213" s="206"/>
      <c r="Z213" s="204"/>
      <c r="AA213" s="205"/>
      <c r="AB213" s="141"/>
      <c r="AC213" s="142"/>
      <c r="AD213" s="206"/>
      <c r="AE213" s="207"/>
      <c r="AF213" s="133"/>
      <c r="AG213" s="207"/>
      <c r="AH213" s="449"/>
      <c r="AI213" s="146"/>
      <c r="AJ213" s="207"/>
      <c r="AK213" s="210"/>
      <c r="AL213" s="114"/>
      <c r="AM213" s="211"/>
      <c r="AN213" s="132"/>
      <c r="AO213" s="132"/>
      <c r="AP213" s="149"/>
      <c r="AQ213" s="150"/>
      <c r="AR213" s="149"/>
      <c r="AS213" s="132"/>
      <c r="AT213" s="132"/>
      <c r="AU213" s="132"/>
      <c r="AV213" s="132"/>
      <c r="AW213" s="132"/>
      <c r="AX213" s="132"/>
      <c r="AY213" s="132"/>
      <c r="AZ213" s="132"/>
      <c r="BA213" s="132"/>
      <c r="BB213" s="132"/>
      <c r="BC213" s="132"/>
      <c r="BD213" s="132"/>
      <c r="BE213" s="132"/>
      <c r="BF213" s="132"/>
      <c r="BG213" s="132"/>
      <c r="BH213" s="132"/>
      <c r="BI213" s="132"/>
      <c r="BJ213" s="132"/>
      <c r="BK213" s="132"/>
      <c r="BL213" s="132"/>
      <c r="BM213" s="132"/>
      <c r="BN213" s="132"/>
      <c r="BO213" s="132"/>
      <c r="BP213" s="132"/>
    </row>
    <row r="214">
      <c r="A214" s="484"/>
      <c r="B214" s="94"/>
      <c r="C214" s="95"/>
      <c r="D214" s="100"/>
      <c r="E214" s="97"/>
      <c r="F214" s="98"/>
      <c r="G214" s="98"/>
      <c r="H214" s="98"/>
      <c r="I214" s="99"/>
      <c r="J214" s="99"/>
      <c r="K214" s="96"/>
      <c r="L214" s="96"/>
      <c r="M214" s="96"/>
      <c r="N214" s="518"/>
      <c r="O214" s="168"/>
      <c r="P214" s="169"/>
      <c r="Q214" s="196"/>
      <c r="R214" s="197"/>
      <c r="S214" s="198"/>
      <c r="T214" s="199"/>
      <c r="U214" s="200"/>
      <c r="V214" s="201"/>
      <c r="W214" s="202"/>
      <c r="X214" s="202"/>
      <c r="Y214" s="273"/>
      <c r="Z214" s="271"/>
      <c r="AA214" s="272"/>
      <c r="AB214" s="107"/>
      <c r="AC214" s="108"/>
      <c r="AD214" s="273"/>
      <c r="AE214" s="274"/>
      <c r="AF214" s="99"/>
      <c r="AG214" s="274"/>
      <c r="AH214" s="411"/>
      <c r="AI214" s="112"/>
      <c r="AJ214" s="274"/>
      <c r="AK214" s="277"/>
      <c r="AL214" s="114"/>
      <c r="AM214" s="278"/>
      <c r="AN214" s="98"/>
      <c r="AO214" s="98"/>
      <c r="AP214" s="116"/>
      <c r="AQ214" s="117"/>
      <c r="AR214" s="116"/>
      <c r="AS214" s="98"/>
      <c r="AT214" s="98"/>
      <c r="AU214" s="98"/>
      <c r="AV214" s="98"/>
      <c r="AW214" s="98"/>
      <c r="AX214" s="98"/>
      <c r="AY214" s="98"/>
      <c r="AZ214" s="98"/>
      <c r="BA214" s="98"/>
      <c r="BB214" s="98"/>
      <c r="BC214" s="98"/>
      <c r="BD214" s="98"/>
      <c r="BE214" s="98"/>
      <c r="BF214" s="98"/>
      <c r="BG214" s="98"/>
      <c r="BH214" s="98"/>
      <c r="BI214" s="98"/>
      <c r="BJ214" s="98"/>
      <c r="BK214" s="98"/>
      <c r="BL214" s="98"/>
      <c r="BM214" s="98"/>
      <c r="BN214" s="98"/>
      <c r="BO214" s="98"/>
      <c r="BP214" s="98"/>
    </row>
    <row r="215">
      <c r="A215" s="485"/>
      <c r="B215" s="128"/>
      <c r="C215" s="129"/>
      <c r="D215" s="130"/>
      <c r="E215" s="131"/>
      <c r="F215" s="132"/>
      <c r="G215" s="132"/>
      <c r="H215" s="132"/>
      <c r="I215" s="133"/>
      <c r="J215" s="133"/>
      <c r="K215" s="130"/>
      <c r="L215" s="130"/>
      <c r="M215" s="130"/>
      <c r="N215" s="519"/>
      <c r="O215" s="168"/>
      <c r="P215" s="169"/>
      <c r="Q215" s="196"/>
      <c r="R215" s="197"/>
      <c r="S215" s="198"/>
      <c r="T215" s="199"/>
      <c r="U215" s="200"/>
      <c r="V215" s="201"/>
      <c r="W215" s="202"/>
      <c r="X215" s="202"/>
      <c r="Y215" s="206"/>
      <c r="Z215" s="204"/>
      <c r="AA215" s="205"/>
      <c r="AB215" s="141"/>
      <c r="AC215" s="142"/>
      <c r="AD215" s="206"/>
      <c r="AE215" s="207"/>
      <c r="AF215" s="133"/>
      <c r="AG215" s="207"/>
      <c r="AH215" s="449"/>
      <c r="AI215" s="146"/>
      <c r="AJ215" s="144"/>
      <c r="AK215" s="147"/>
      <c r="AL215" s="114"/>
      <c r="AM215" s="211"/>
      <c r="AN215" s="132"/>
      <c r="AO215" s="132"/>
      <c r="AP215" s="149"/>
      <c r="AQ215" s="150"/>
      <c r="AR215" s="149"/>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c r="BN215" s="132"/>
      <c r="BO215" s="132"/>
      <c r="BP215" s="132"/>
    </row>
    <row r="216">
      <c r="A216" s="484"/>
      <c r="B216" s="94"/>
      <c r="C216" s="95"/>
      <c r="D216" s="96"/>
      <c r="E216" s="97"/>
      <c r="F216" s="98"/>
      <c r="G216" s="98"/>
      <c r="H216" s="98"/>
      <c r="I216" s="98"/>
      <c r="J216" s="98"/>
      <c r="K216" s="96"/>
      <c r="L216" s="96"/>
      <c r="M216" s="96"/>
      <c r="N216" s="518"/>
      <c r="O216" s="168"/>
      <c r="P216" s="169"/>
      <c r="Q216" s="196"/>
      <c r="R216" s="197"/>
      <c r="S216" s="198"/>
      <c r="T216" s="199"/>
      <c r="U216" s="200"/>
      <c r="V216" s="201"/>
      <c r="W216" s="202"/>
      <c r="X216" s="202"/>
      <c r="Y216" s="273"/>
      <c r="Z216" s="271"/>
      <c r="AA216" s="272"/>
      <c r="AB216" s="107"/>
      <c r="AC216" s="108"/>
      <c r="AD216" s="273"/>
      <c r="AE216" s="274"/>
      <c r="AF216" s="99"/>
      <c r="AG216" s="274"/>
      <c r="AH216" s="411"/>
      <c r="AI216" s="112"/>
      <c r="AJ216" s="110"/>
      <c r="AK216" s="113"/>
      <c r="AL216" s="114"/>
      <c r="AM216" s="278"/>
      <c r="AN216" s="98"/>
      <c r="AO216" s="98"/>
      <c r="AP216" s="116"/>
      <c r="AQ216" s="117"/>
      <c r="AR216" s="116"/>
      <c r="AS216" s="98"/>
      <c r="AT216" s="98"/>
      <c r="AU216" s="98"/>
      <c r="AV216" s="98"/>
      <c r="AW216" s="98"/>
      <c r="AX216" s="98"/>
      <c r="AY216" s="98"/>
      <c r="AZ216" s="98"/>
      <c r="BA216" s="98"/>
      <c r="BB216" s="98"/>
      <c r="BC216" s="98"/>
      <c r="BD216" s="98"/>
      <c r="BE216" s="98"/>
      <c r="BF216" s="98"/>
      <c r="BG216" s="98"/>
      <c r="BH216" s="98"/>
      <c r="BI216" s="98"/>
      <c r="BJ216" s="98"/>
      <c r="BK216" s="98"/>
      <c r="BL216" s="98"/>
      <c r="BM216" s="98"/>
      <c r="BN216" s="98"/>
      <c r="BO216" s="98"/>
      <c r="BP216" s="98"/>
    </row>
    <row r="217">
      <c r="A217" s="485"/>
      <c r="B217" s="128"/>
      <c r="C217" s="129"/>
      <c r="D217" s="130"/>
      <c r="E217" s="131"/>
      <c r="F217" s="132"/>
      <c r="G217" s="132"/>
      <c r="H217" s="132"/>
      <c r="I217" s="132"/>
      <c r="J217" s="132"/>
      <c r="K217" s="130"/>
      <c r="L217" s="130"/>
      <c r="M217" s="130"/>
      <c r="N217" s="519"/>
      <c r="O217" s="168"/>
      <c r="P217" s="169"/>
      <c r="Q217" s="294"/>
      <c r="R217" s="295"/>
      <c r="S217" s="198"/>
      <c r="T217" s="199"/>
      <c r="U217" s="200"/>
      <c r="V217" s="201"/>
      <c r="W217" s="202"/>
      <c r="X217" s="202"/>
      <c r="Y217" s="206"/>
      <c r="Z217" s="204"/>
      <c r="AA217" s="205"/>
      <c r="AB217" s="141"/>
      <c r="AC217" s="142"/>
      <c r="AD217" s="206"/>
      <c r="AE217" s="207"/>
      <c r="AF217" s="133"/>
      <c r="AG217" s="207"/>
      <c r="AH217" s="449"/>
      <c r="AI217" s="146"/>
      <c r="AJ217" s="144"/>
      <c r="AK217" s="147"/>
      <c r="AL217" s="114"/>
      <c r="AM217" s="211"/>
      <c r="AN217" s="132"/>
      <c r="AO217" s="132"/>
      <c r="AP217" s="149"/>
      <c r="AQ217" s="150"/>
      <c r="AR217" s="149"/>
      <c r="AS217" s="132"/>
      <c r="AT217" s="132"/>
      <c r="AU217" s="132"/>
      <c r="AV217" s="132"/>
      <c r="AW217" s="132"/>
      <c r="AX217" s="132"/>
      <c r="AY217" s="132"/>
      <c r="AZ217" s="132"/>
      <c r="BA217" s="132"/>
      <c r="BB217" s="132"/>
      <c r="BC217" s="132"/>
      <c r="BD217" s="132"/>
      <c r="BE217" s="132"/>
      <c r="BF217" s="132"/>
      <c r="BG217" s="132"/>
      <c r="BH217" s="132"/>
      <c r="BI217" s="132"/>
      <c r="BJ217" s="132"/>
      <c r="BK217" s="132"/>
      <c r="BL217" s="132"/>
      <c r="BM217" s="132"/>
      <c r="BN217" s="132"/>
      <c r="BO217" s="132"/>
      <c r="BP217" s="132"/>
    </row>
    <row r="218">
      <c r="A218" s="484"/>
      <c r="B218" s="94"/>
      <c r="C218" s="95"/>
      <c r="D218" s="96"/>
      <c r="E218" s="97"/>
      <c r="F218" s="98"/>
      <c r="G218" s="98"/>
      <c r="H218" s="98"/>
      <c r="I218" s="98"/>
      <c r="J218" s="98"/>
      <c r="K218" s="96"/>
      <c r="L218" s="96"/>
      <c r="M218" s="96"/>
      <c r="N218" s="518"/>
      <c r="O218" s="168"/>
      <c r="P218" s="169"/>
      <c r="Q218" s="294"/>
      <c r="R218" s="295"/>
      <c r="S218" s="198"/>
      <c r="T218" s="199"/>
      <c r="U218" s="200"/>
      <c r="V218" s="201"/>
      <c r="W218" s="202"/>
      <c r="X218" s="202"/>
      <c r="Y218" s="273"/>
      <c r="Z218" s="271"/>
      <c r="AA218" s="272"/>
      <c r="AB218" s="107"/>
      <c r="AC218" s="108"/>
      <c r="AD218" s="273"/>
      <c r="AE218" s="274"/>
      <c r="AF218" s="99"/>
      <c r="AG218" s="274"/>
      <c r="AH218" s="411"/>
      <c r="AI218" s="112"/>
      <c r="AJ218" s="110"/>
      <c r="AK218" s="113"/>
      <c r="AL218" s="114"/>
      <c r="AM218" s="278"/>
      <c r="AN218" s="98"/>
      <c r="AO218" s="98"/>
      <c r="AP218" s="116"/>
      <c r="AQ218" s="117"/>
      <c r="AR218" s="116"/>
      <c r="AS218" s="98"/>
      <c r="AT218" s="98"/>
      <c r="AU218" s="98"/>
      <c r="AV218" s="98"/>
      <c r="AW218" s="98"/>
      <c r="AX218" s="98"/>
      <c r="AY218" s="98"/>
      <c r="AZ218" s="98"/>
      <c r="BA218" s="98"/>
      <c r="BB218" s="98"/>
      <c r="BC218" s="98"/>
      <c r="BD218" s="98"/>
      <c r="BE218" s="98"/>
      <c r="BF218" s="98"/>
      <c r="BG218" s="98"/>
      <c r="BH218" s="98"/>
      <c r="BI218" s="98"/>
      <c r="BJ218" s="98"/>
      <c r="BK218" s="98"/>
      <c r="BL218" s="98"/>
      <c r="BM218" s="98"/>
      <c r="BN218" s="98"/>
      <c r="BO218" s="98"/>
      <c r="BP218" s="98"/>
    </row>
    <row r="219">
      <c r="A219" s="485"/>
      <c r="B219" s="128"/>
      <c r="C219" s="129"/>
      <c r="D219" s="130"/>
      <c r="E219" s="131"/>
      <c r="F219" s="132"/>
      <c r="G219" s="132"/>
      <c r="H219" s="132"/>
      <c r="I219" s="132"/>
      <c r="J219" s="132"/>
      <c r="K219" s="130"/>
      <c r="L219" s="130"/>
      <c r="M219" s="130"/>
      <c r="N219" s="519"/>
      <c r="O219" s="168"/>
      <c r="P219" s="169"/>
      <c r="Q219" s="294"/>
      <c r="R219" s="295"/>
      <c r="S219" s="198"/>
      <c r="T219" s="199"/>
      <c r="U219" s="200"/>
      <c r="V219" s="201"/>
      <c r="W219" s="202"/>
      <c r="X219" s="202"/>
      <c r="Y219" s="206"/>
      <c r="Z219" s="204"/>
      <c r="AA219" s="205"/>
      <c r="AB219" s="141"/>
      <c r="AC219" s="142"/>
      <c r="AD219" s="206"/>
      <c r="AE219" s="207"/>
      <c r="AF219" s="133"/>
      <c r="AG219" s="207"/>
      <c r="AH219" s="449"/>
      <c r="AI219" s="146"/>
      <c r="AJ219" s="144"/>
      <c r="AK219" s="147"/>
      <c r="AL219" s="114"/>
      <c r="AM219" s="211"/>
      <c r="AN219" s="132"/>
      <c r="AO219" s="132"/>
      <c r="AP219" s="149"/>
      <c r="AQ219" s="150"/>
      <c r="AR219" s="149"/>
      <c r="AS219" s="132"/>
      <c r="AT219" s="132"/>
      <c r="AU219" s="132"/>
      <c r="AV219" s="132"/>
      <c r="AW219" s="132"/>
      <c r="AX219" s="132"/>
      <c r="AY219" s="132"/>
      <c r="AZ219" s="132"/>
      <c r="BA219" s="132"/>
      <c r="BB219" s="132"/>
      <c r="BC219" s="132"/>
      <c r="BD219" s="132"/>
      <c r="BE219" s="132"/>
      <c r="BF219" s="132"/>
      <c r="BG219" s="132"/>
      <c r="BH219" s="132"/>
      <c r="BI219" s="132"/>
      <c r="BJ219" s="132"/>
      <c r="BK219" s="132"/>
      <c r="BL219" s="132"/>
      <c r="BM219" s="132"/>
      <c r="BN219" s="132"/>
      <c r="BO219" s="132"/>
      <c r="BP219" s="132"/>
    </row>
    <row r="220">
      <c r="A220" s="484"/>
      <c r="B220" s="94"/>
      <c r="C220" s="95"/>
      <c r="D220" s="96"/>
      <c r="E220" s="97"/>
      <c r="F220" s="98"/>
      <c r="G220" s="98"/>
      <c r="H220" s="98"/>
      <c r="I220" s="98"/>
      <c r="J220" s="98"/>
      <c r="K220" s="96"/>
      <c r="L220" s="96"/>
      <c r="M220" s="96"/>
      <c r="N220" s="518"/>
      <c r="O220" s="168"/>
      <c r="P220" s="169"/>
      <c r="Q220" s="294"/>
      <c r="R220" s="295"/>
      <c r="S220" s="198"/>
      <c r="T220" s="199"/>
      <c r="U220" s="200"/>
      <c r="V220" s="201"/>
      <c r="W220" s="202"/>
      <c r="X220" s="202"/>
      <c r="Y220" s="273"/>
      <c r="Z220" s="271"/>
      <c r="AA220" s="272"/>
      <c r="AB220" s="107"/>
      <c r="AC220" s="108"/>
      <c r="AD220" s="273"/>
      <c r="AE220" s="274"/>
      <c r="AF220" s="99"/>
      <c r="AG220" s="274"/>
      <c r="AH220" s="411"/>
      <c r="AI220" s="112"/>
      <c r="AJ220" s="110"/>
      <c r="AK220" s="113"/>
      <c r="AL220" s="114"/>
      <c r="AM220" s="278"/>
      <c r="AN220" s="98"/>
      <c r="AO220" s="98"/>
      <c r="AP220" s="116"/>
      <c r="AQ220" s="117"/>
      <c r="AR220" s="116"/>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c r="BO220" s="98"/>
      <c r="BP220" s="98"/>
    </row>
    <row r="221">
      <c r="A221" s="485"/>
      <c r="B221" s="128"/>
      <c r="C221" s="129"/>
      <c r="D221" s="130"/>
      <c r="E221" s="131"/>
      <c r="F221" s="132"/>
      <c r="G221" s="132"/>
      <c r="H221" s="132"/>
      <c r="I221" s="132"/>
      <c r="J221" s="132"/>
      <c r="K221" s="130"/>
      <c r="L221" s="130"/>
      <c r="M221" s="130"/>
      <c r="N221" s="519"/>
      <c r="O221" s="168"/>
      <c r="P221" s="169"/>
      <c r="Q221" s="294"/>
      <c r="R221" s="295"/>
      <c r="S221" s="296"/>
      <c r="T221" s="297"/>
      <c r="U221" s="200"/>
      <c r="V221" s="201"/>
      <c r="W221" s="202"/>
      <c r="X221" s="202"/>
      <c r="Y221" s="206"/>
      <c r="Z221" s="204"/>
      <c r="AA221" s="205"/>
      <c r="AB221" s="141"/>
      <c r="AC221" s="142"/>
      <c r="AD221" s="206"/>
      <c r="AE221" s="207"/>
      <c r="AF221" s="133"/>
      <c r="AG221" s="207"/>
      <c r="AH221" s="449"/>
      <c r="AI221" s="146"/>
      <c r="AJ221" s="144"/>
      <c r="AK221" s="147"/>
      <c r="AL221" s="114"/>
      <c r="AM221" s="211"/>
      <c r="AN221" s="132"/>
      <c r="AO221" s="132"/>
      <c r="AP221" s="149"/>
      <c r="AQ221" s="150"/>
      <c r="AR221" s="149"/>
      <c r="AS221" s="132"/>
      <c r="AT221" s="132"/>
      <c r="AU221" s="132"/>
      <c r="AV221" s="132"/>
      <c r="AW221" s="132"/>
      <c r="AX221" s="132"/>
      <c r="AY221" s="132"/>
      <c r="AZ221" s="132"/>
      <c r="BA221" s="132"/>
      <c r="BB221" s="132"/>
      <c r="BC221" s="132"/>
      <c r="BD221" s="132"/>
      <c r="BE221" s="132"/>
      <c r="BF221" s="132"/>
      <c r="BG221" s="132"/>
      <c r="BH221" s="132"/>
      <c r="BI221" s="132"/>
      <c r="BJ221" s="132"/>
      <c r="BK221" s="132"/>
      <c r="BL221" s="132"/>
      <c r="BM221" s="132"/>
      <c r="BN221" s="132"/>
      <c r="BO221" s="132"/>
      <c r="BP221" s="132"/>
    </row>
    <row r="222">
      <c r="A222" s="484"/>
      <c r="B222" s="94"/>
      <c r="C222" s="95"/>
      <c r="D222" s="96"/>
      <c r="E222" s="97"/>
      <c r="F222" s="98"/>
      <c r="G222" s="98"/>
      <c r="H222" s="98"/>
      <c r="I222" s="98"/>
      <c r="J222" s="98"/>
      <c r="K222" s="96"/>
      <c r="L222" s="96"/>
      <c r="M222" s="96"/>
      <c r="N222" s="518"/>
      <c r="O222" s="168"/>
      <c r="P222" s="169"/>
      <c r="Q222" s="294"/>
      <c r="R222" s="295"/>
      <c r="S222" s="296"/>
      <c r="T222" s="297"/>
      <c r="U222" s="200"/>
      <c r="V222" s="201"/>
      <c r="W222" s="202"/>
      <c r="X222" s="202"/>
      <c r="Y222" s="273"/>
      <c r="Z222" s="271"/>
      <c r="AA222" s="272"/>
      <c r="AB222" s="107"/>
      <c r="AC222" s="108"/>
      <c r="AD222" s="273"/>
      <c r="AE222" s="274"/>
      <c r="AF222" s="99"/>
      <c r="AG222" s="274"/>
      <c r="AH222" s="411"/>
      <c r="AI222" s="112"/>
      <c r="AJ222" s="110"/>
      <c r="AK222" s="113"/>
      <c r="AL222" s="114"/>
      <c r="AM222" s="278"/>
      <c r="AN222" s="98"/>
      <c r="AO222" s="98"/>
      <c r="AP222" s="116"/>
      <c r="AQ222" s="117"/>
      <c r="AR222" s="116"/>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c r="BO222" s="98"/>
      <c r="BP222" s="98"/>
    </row>
    <row r="223">
      <c r="A223" s="485"/>
      <c r="B223" s="128"/>
      <c r="C223" s="129"/>
      <c r="D223" s="130"/>
      <c r="E223" s="131"/>
      <c r="F223" s="132"/>
      <c r="G223" s="132"/>
      <c r="H223" s="132"/>
      <c r="I223" s="132"/>
      <c r="J223" s="132"/>
      <c r="K223" s="130"/>
      <c r="L223" s="130"/>
      <c r="M223" s="130"/>
      <c r="N223" s="519"/>
      <c r="O223" s="168"/>
      <c r="P223" s="169"/>
      <c r="Q223" s="294"/>
      <c r="R223" s="295"/>
      <c r="S223" s="296"/>
      <c r="T223" s="297"/>
      <c r="U223" s="200"/>
      <c r="V223" s="201"/>
      <c r="W223" s="202"/>
      <c r="X223" s="202"/>
      <c r="Y223" s="206"/>
      <c r="Z223" s="204"/>
      <c r="AA223" s="205"/>
      <c r="AB223" s="141"/>
      <c r="AC223" s="142"/>
      <c r="AD223" s="206"/>
      <c r="AE223" s="207"/>
      <c r="AF223" s="133"/>
      <c r="AG223" s="207"/>
      <c r="AH223" s="449"/>
      <c r="AI223" s="146"/>
      <c r="AJ223" s="144"/>
      <c r="AK223" s="147"/>
      <c r="AL223" s="114"/>
      <c r="AM223" s="211"/>
      <c r="AN223" s="132"/>
      <c r="AO223" s="132"/>
      <c r="AP223" s="149"/>
      <c r="AQ223" s="150"/>
      <c r="AR223" s="149"/>
      <c r="AS223" s="132"/>
      <c r="AT223" s="132"/>
      <c r="AU223" s="132"/>
      <c r="AV223" s="132"/>
      <c r="AW223" s="132"/>
      <c r="AX223" s="132"/>
      <c r="AY223" s="132"/>
      <c r="AZ223" s="132"/>
      <c r="BA223" s="132"/>
      <c r="BB223" s="132"/>
      <c r="BC223" s="132"/>
      <c r="BD223" s="132"/>
      <c r="BE223" s="132"/>
      <c r="BF223" s="132"/>
      <c r="BG223" s="132"/>
      <c r="BH223" s="132"/>
      <c r="BI223" s="132"/>
      <c r="BJ223" s="132"/>
      <c r="BK223" s="132"/>
      <c r="BL223" s="132"/>
      <c r="BM223" s="132"/>
      <c r="BN223" s="132"/>
      <c r="BO223" s="132"/>
      <c r="BP223" s="132"/>
    </row>
    <row r="224">
      <c r="A224" s="484"/>
      <c r="B224" s="94"/>
      <c r="C224" s="95"/>
      <c r="D224" s="96"/>
      <c r="E224" s="97"/>
      <c r="F224" s="98"/>
      <c r="G224" s="98"/>
      <c r="H224" s="98"/>
      <c r="I224" s="98"/>
      <c r="J224" s="98"/>
      <c r="K224" s="96"/>
      <c r="L224" s="96"/>
      <c r="M224" s="96"/>
      <c r="N224" s="518"/>
      <c r="O224" s="168"/>
      <c r="P224" s="169"/>
      <c r="Q224" s="294"/>
      <c r="R224" s="295"/>
      <c r="S224" s="296"/>
      <c r="T224" s="297"/>
      <c r="U224" s="200"/>
      <c r="V224" s="201"/>
      <c r="W224" s="202"/>
      <c r="X224" s="202"/>
      <c r="Y224" s="273"/>
      <c r="Z224" s="271"/>
      <c r="AA224" s="272"/>
      <c r="AB224" s="107"/>
      <c r="AC224" s="108"/>
      <c r="AD224" s="273"/>
      <c r="AE224" s="274"/>
      <c r="AF224" s="99"/>
      <c r="AG224" s="274"/>
      <c r="AH224" s="411"/>
      <c r="AI224" s="112"/>
      <c r="AJ224" s="110"/>
      <c r="AK224" s="113"/>
      <c r="AL224" s="114"/>
      <c r="AM224" s="278"/>
      <c r="AN224" s="98"/>
      <c r="AO224" s="98"/>
      <c r="AP224" s="116"/>
      <c r="AQ224" s="117"/>
      <c r="AR224" s="116"/>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c r="BO224" s="98"/>
      <c r="BP224" s="98"/>
    </row>
    <row r="225">
      <c r="A225" s="485"/>
      <c r="B225" s="128"/>
      <c r="C225" s="129"/>
      <c r="D225" s="130"/>
      <c r="E225" s="131"/>
      <c r="F225" s="132"/>
      <c r="G225" s="132"/>
      <c r="H225" s="132"/>
      <c r="I225" s="132"/>
      <c r="J225" s="132"/>
      <c r="K225" s="130"/>
      <c r="L225" s="130"/>
      <c r="M225" s="130"/>
      <c r="N225" s="519"/>
      <c r="O225" s="168"/>
      <c r="P225" s="169"/>
      <c r="Q225" s="294"/>
      <c r="R225" s="295"/>
      <c r="S225" s="296"/>
      <c r="T225" s="297"/>
      <c r="U225" s="200"/>
      <c r="V225" s="201"/>
      <c r="W225" s="202"/>
      <c r="X225" s="202"/>
      <c r="Y225" s="206"/>
      <c r="Z225" s="204"/>
      <c r="AA225" s="205"/>
      <c r="AB225" s="141"/>
      <c r="AC225" s="142"/>
      <c r="AD225" s="206"/>
      <c r="AE225" s="207"/>
      <c r="AF225" s="133"/>
      <c r="AG225" s="207"/>
      <c r="AH225" s="449"/>
      <c r="AI225" s="146"/>
      <c r="AJ225" s="144"/>
      <c r="AK225" s="147"/>
      <c r="AL225" s="114"/>
      <c r="AM225" s="211"/>
      <c r="AN225" s="132"/>
      <c r="AO225" s="132"/>
      <c r="AP225" s="149"/>
      <c r="AQ225" s="150"/>
      <c r="AR225" s="149"/>
      <c r="AS225" s="132"/>
      <c r="AT225" s="132"/>
      <c r="AU225" s="132"/>
      <c r="AV225" s="132"/>
      <c r="AW225" s="132"/>
      <c r="AX225" s="132"/>
      <c r="AY225" s="132"/>
      <c r="AZ225" s="132"/>
      <c r="BA225" s="132"/>
      <c r="BB225" s="132"/>
      <c r="BC225" s="132"/>
      <c r="BD225" s="132"/>
      <c r="BE225" s="132"/>
      <c r="BF225" s="132"/>
      <c r="BG225" s="132"/>
      <c r="BH225" s="132"/>
      <c r="BI225" s="132"/>
      <c r="BJ225" s="132"/>
      <c r="BK225" s="132"/>
      <c r="BL225" s="132"/>
      <c r="BM225" s="132"/>
      <c r="BN225" s="132"/>
      <c r="BO225" s="132"/>
      <c r="BP225" s="132"/>
    </row>
    <row r="226">
      <c r="A226" s="484"/>
      <c r="B226" s="94"/>
      <c r="C226" s="95"/>
      <c r="D226" s="96"/>
      <c r="E226" s="97"/>
      <c r="F226" s="98"/>
      <c r="G226" s="98"/>
      <c r="H226" s="98"/>
      <c r="I226" s="98"/>
      <c r="J226" s="98"/>
      <c r="K226" s="96"/>
      <c r="L226" s="96"/>
      <c r="M226" s="96"/>
      <c r="N226" s="518"/>
      <c r="O226" s="168"/>
      <c r="P226" s="169"/>
      <c r="Q226" s="294"/>
      <c r="R226" s="295"/>
      <c r="S226" s="296"/>
      <c r="T226" s="297"/>
      <c r="U226" s="200"/>
      <c r="V226" s="201"/>
      <c r="W226" s="202"/>
      <c r="X226" s="202"/>
      <c r="Y226" s="273"/>
      <c r="Z226" s="271"/>
      <c r="AA226" s="272"/>
      <c r="AB226" s="107"/>
      <c r="AC226" s="108"/>
      <c r="AD226" s="273"/>
      <c r="AE226" s="274"/>
      <c r="AF226" s="99"/>
      <c r="AG226" s="274"/>
      <c r="AH226" s="411"/>
      <c r="AI226" s="112"/>
      <c r="AJ226" s="110"/>
      <c r="AK226" s="113"/>
      <c r="AL226" s="114"/>
      <c r="AM226" s="278"/>
      <c r="AN226" s="98"/>
      <c r="AO226" s="98"/>
      <c r="AP226" s="116"/>
      <c r="AQ226" s="117"/>
      <c r="AR226" s="116"/>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c r="BO226" s="98"/>
      <c r="BP226" s="98"/>
    </row>
    <row r="227">
      <c r="A227" s="485"/>
      <c r="B227" s="128"/>
      <c r="C227" s="129"/>
      <c r="D227" s="130"/>
      <c r="E227" s="131"/>
      <c r="F227" s="132"/>
      <c r="G227" s="132"/>
      <c r="H227" s="132"/>
      <c r="I227" s="132"/>
      <c r="J227" s="132"/>
      <c r="K227" s="130"/>
      <c r="L227" s="130"/>
      <c r="M227" s="130"/>
      <c r="N227" s="519"/>
      <c r="O227" s="168"/>
      <c r="P227" s="169"/>
      <c r="Q227" s="294"/>
      <c r="R227" s="295"/>
      <c r="S227" s="296"/>
      <c r="T227" s="297"/>
      <c r="U227" s="200"/>
      <c r="V227" s="201"/>
      <c r="W227" s="202"/>
      <c r="X227" s="202"/>
      <c r="Y227" s="206"/>
      <c r="Z227" s="204"/>
      <c r="AA227" s="205"/>
      <c r="AB227" s="141"/>
      <c r="AC227" s="142"/>
      <c r="AD227" s="206"/>
      <c r="AE227" s="207"/>
      <c r="AF227" s="133"/>
      <c r="AG227" s="207"/>
      <c r="AH227" s="449"/>
      <c r="AI227" s="146"/>
      <c r="AJ227" s="144"/>
      <c r="AK227" s="147"/>
      <c r="AL227" s="114"/>
      <c r="AM227" s="211"/>
      <c r="AN227" s="132"/>
      <c r="AO227" s="132"/>
      <c r="AP227" s="149"/>
      <c r="AQ227" s="150"/>
      <c r="AR227" s="149"/>
      <c r="AS227" s="132"/>
      <c r="AT227" s="132"/>
      <c r="AU227" s="132"/>
      <c r="AV227" s="132"/>
      <c r="AW227" s="132"/>
      <c r="AX227" s="132"/>
      <c r="AY227" s="132"/>
      <c r="AZ227" s="132"/>
      <c r="BA227" s="132"/>
      <c r="BB227" s="132"/>
      <c r="BC227" s="132"/>
      <c r="BD227" s="132"/>
      <c r="BE227" s="132"/>
      <c r="BF227" s="132"/>
      <c r="BG227" s="132"/>
      <c r="BH227" s="132"/>
      <c r="BI227" s="132"/>
      <c r="BJ227" s="132"/>
      <c r="BK227" s="132"/>
      <c r="BL227" s="132"/>
      <c r="BM227" s="132"/>
      <c r="BN227" s="132"/>
      <c r="BO227" s="132"/>
      <c r="BP227" s="132"/>
    </row>
    <row r="228">
      <c r="A228" s="484"/>
      <c r="B228" s="94"/>
      <c r="C228" s="95"/>
      <c r="D228" s="96"/>
      <c r="E228" s="97"/>
      <c r="F228" s="98"/>
      <c r="G228" s="98"/>
      <c r="H228" s="98"/>
      <c r="I228" s="98"/>
      <c r="J228" s="98"/>
      <c r="K228" s="96"/>
      <c r="L228" s="96"/>
      <c r="M228" s="96"/>
      <c r="N228" s="518"/>
      <c r="O228" s="168"/>
      <c r="P228" s="169"/>
      <c r="Q228" s="294"/>
      <c r="R228" s="295"/>
      <c r="S228" s="296"/>
      <c r="T228" s="297"/>
      <c r="U228" s="200"/>
      <c r="V228" s="201"/>
      <c r="W228" s="202"/>
      <c r="X228" s="202"/>
      <c r="Y228" s="273"/>
      <c r="Z228" s="271"/>
      <c r="AA228" s="272"/>
      <c r="AB228" s="107"/>
      <c r="AC228" s="108"/>
      <c r="AD228" s="273"/>
      <c r="AE228" s="274"/>
      <c r="AF228" s="99"/>
      <c r="AG228" s="274"/>
      <c r="AH228" s="411"/>
      <c r="AI228" s="112"/>
      <c r="AJ228" s="110"/>
      <c r="AK228" s="113"/>
      <c r="AL228" s="114"/>
      <c r="AM228" s="278"/>
      <c r="AN228" s="98"/>
      <c r="AO228" s="98"/>
      <c r="AP228" s="116"/>
      <c r="AQ228" s="117"/>
      <c r="AR228" s="116"/>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c r="BO228" s="98"/>
      <c r="BP228" s="98"/>
    </row>
    <row r="229">
      <c r="A229" s="485"/>
      <c r="B229" s="128"/>
      <c r="C229" s="129"/>
      <c r="D229" s="130"/>
      <c r="E229" s="131"/>
      <c r="F229" s="132"/>
      <c r="G229" s="132"/>
      <c r="H229" s="132"/>
      <c r="I229" s="132"/>
      <c r="J229" s="132"/>
      <c r="K229" s="130"/>
      <c r="L229" s="130"/>
      <c r="M229" s="130"/>
      <c r="N229" s="519"/>
      <c r="O229" s="168"/>
      <c r="P229" s="169"/>
      <c r="Q229" s="294"/>
      <c r="R229" s="295"/>
      <c r="S229" s="296"/>
      <c r="T229" s="297"/>
      <c r="U229" s="200"/>
      <c r="V229" s="201"/>
      <c r="W229" s="202"/>
      <c r="X229" s="202"/>
      <c r="Y229" s="206"/>
      <c r="Z229" s="204"/>
      <c r="AA229" s="205"/>
      <c r="AB229" s="141"/>
      <c r="AC229" s="142"/>
      <c r="AD229" s="206"/>
      <c r="AE229" s="207"/>
      <c r="AF229" s="133"/>
      <c r="AG229" s="207"/>
      <c r="AH229" s="449"/>
      <c r="AI229" s="146"/>
      <c r="AJ229" s="144"/>
      <c r="AK229" s="147"/>
      <c r="AL229" s="114"/>
      <c r="AM229" s="211"/>
      <c r="AN229" s="132"/>
      <c r="AO229" s="132"/>
      <c r="AP229" s="149"/>
      <c r="AQ229" s="150"/>
      <c r="AR229" s="149"/>
      <c r="AS229" s="132"/>
      <c r="AT229" s="132"/>
      <c r="AU229" s="132"/>
      <c r="AV229" s="132"/>
      <c r="AW229" s="132"/>
      <c r="AX229" s="132"/>
      <c r="AY229" s="132"/>
      <c r="AZ229" s="132"/>
      <c r="BA229" s="132"/>
      <c r="BB229" s="132"/>
      <c r="BC229" s="132"/>
      <c r="BD229" s="132"/>
      <c r="BE229" s="132"/>
      <c r="BF229" s="132"/>
      <c r="BG229" s="132"/>
      <c r="BH229" s="132"/>
      <c r="BI229" s="132"/>
      <c r="BJ229" s="132"/>
      <c r="BK229" s="132"/>
      <c r="BL229" s="132"/>
      <c r="BM229" s="132"/>
      <c r="BN229" s="132"/>
      <c r="BO229" s="132"/>
      <c r="BP229" s="132"/>
    </row>
    <row r="230">
      <c r="A230" s="484"/>
      <c r="B230" s="94"/>
      <c r="C230" s="95"/>
      <c r="D230" s="96"/>
      <c r="E230" s="97"/>
      <c r="F230" s="98"/>
      <c r="G230" s="98"/>
      <c r="H230" s="98"/>
      <c r="I230" s="98"/>
      <c r="J230" s="98"/>
      <c r="K230" s="96"/>
      <c r="L230" s="96"/>
      <c r="M230" s="96"/>
      <c r="N230" s="518"/>
      <c r="O230" s="168"/>
      <c r="P230" s="169"/>
      <c r="Q230" s="294"/>
      <c r="R230" s="295"/>
      <c r="S230" s="296"/>
      <c r="T230" s="297"/>
      <c r="U230" s="200"/>
      <c r="V230" s="201"/>
      <c r="W230" s="202"/>
      <c r="X230" s="202"/>
      <c r="Y230" s="273"/>
      <c r="Z230" s="271"/>
      <c r="AA230" s="272"/>
      <c r="AB230" s="107"/>
      <c r="AC230" s="108"/>
      <c r="AD230" s="273"/>
      <c r="AE230" s="274"/>
      <c r="AF230" s="99"/>
      <c r="AG230" s="274"/>
      <c r="AH230" s="411"/>
      <c r="AI230" s="112"/>
      <c r="AJ230" s="110"/>
      <c r="AK230" s="113"/>
      <c r="AL230" s="114"/>
      <c r="AM230" s="278"/>
      <c r="AN230" s="98"/>
      <c r="AO230" s="98"/>
      <c r="AP230" s="116"/>
      <c r="AQ230" s="117"/>
      <c r="AR230" s="116"/>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c r="BO230" s="98"/>
      <c r="BP230" s="98"/>
    </row>
    <row r="231">
      <c r="A231" s="485"/>
      <c r="B231" s="128"/>
      <c r="C231" s="129"/>
      <c r="D231" s="130"/>
      <c r="E231" s="131"/>
      <c r="F231" s="132"/>
      <c r="G231" s="132"/>
      <c r="H231" s="132"/>
      <c r="I231" s="132"/>
      <c r="J231" s="132"/>
      <c r="K231" s="130"/>
      <c r="L231" s="130"/>
      <c r="M231" s="130"/>
      <c r="N231" s="519"/>
      <c r="O231" s="168"/>
      <c r="P231" s="169"/>
      <c r="Q231" s="294"/>
      <c r="R231" s="295"/>
      <c r="S231" s="296"/>
      <c r="T231" s="297"/>
      <c r="U231" s="200"/>
      <c r="V231" s="201"/>
      <c r="W231" s="202"/>
      <c r="X231" s="202"/>
      <c r="Y231" s="206"/>
      <c r="Z231" s="204"/>
      <c r="AA231" s="205"/>
      <c r="AB231" s="141"/>
      <c r="AC231" s="142"/>
      <c r="AD231" s="206"/>
      <c r="AE231" s="207"/>
      <c r="AF231" s="133"/>
      <c r="AG231" s="207"/>
      <c r="AH231" s="449"/>
      <c r="AI231" s="146"/>
      <c r="AJ231" s="144"/>
      <c r="AK231" s="147"/>
      <c r="AL231" s="114"/>
      <c r="AM231" s="211"/>
      <c r="AN231" s="132"/>
      <c r="AO231" s="132"/>
      <c r="AP231" s="149"/>
      <c r="AQ231" s="150"/>
      <c r="AR231" s="149"/>
      <c r="AS231" s="132"/>
      <c r="AT231" s="132"/>
      <c r="AU231" s="132"/>
      <c r="AV231" s="132"/>
      <c r="AW231" s="132"/>
      <c r="AX231" s="132"/>
      <c r="AY231" s="132"/>
      <c r="AZ231" s="132"/>
      <c r="BA231" s="132"/>
      <c r="BB231" s="132"/>
      <c r="BC231" s="132"/>
      <c r="BD231" s="132"/>
      <c r="BE231" s="132"/>
      <c r="BF231" s="132"/>
      <c r="BG231" s="132"/>
      <c r="BH231" s="132"/>
      <c r="BI231" s="132"/>
      <c r="BJ231" s="132"/>
      <c r="BK231" s="132"/>
      <c r="BL231" s="132"/>
      <c r="BM231" s="132"/>
      <c r="BN231" s="132"/>
      <c r="BO231" s="132"/>
      <c r="BP231" s="132"/>
    </row>
    <row r="232">
      <c r="A232" s="484"/>
      <c r="B232" s="94"/>
      <c r="C232" s="95"/>
      <c r="D232" s="96"/>
      <c r="E232" s="97"/>
      <c r="F232" s="98"/>
      <c r="G232" s="98"/>
      <c r="H232" s="98"/>
      <c r="I232" s="98"/>
      <c r="J232" s="98"/>
      <c r="K232" s="96"/>
      <c r="L232" s="96"/>
      <c r="M232" s="96"/>
      <c r="N232" s="518"/>
      <c r="O232" s="168"/>
      <c r="P232" s="169"/>
      <c r="Q232" s="294"/>
      <c r="R232" s="295"/>
      <c r="S232" s="296"/>
      <c r="T232" s="297"/>
      <c r="U232" s="200"/>
      <c r="V232" s="201"/>
      <c r="W232" s="202"/>
      <c r="X232" s="202"/>
      <c r="Y232" s="273"/>
      <c r="Z232" s="271"/>
      <c r="AA232" s="272"/>
      <c r="AB232" s="107"/>
      <c r="AC232" s="108"/>
      <c r="AD232" s="273"/>
      <c r="AE232" s="274"/>
      <c r="AF232" s="99"/>
      <c r="AG232" s="274"/>
      <c r="AH232" s="411"/>
      <c r="AI232" s="112"/>
      <c r="AJ232" s="110"/>
      <c r="AK232" s="113"/>
      <c r="AL232" s="114"/>
      <c r="AM232" s="278"/>
      <c r="AN232" s="98"/>
      <c r="AO232" s="98"/>
      <c r="AP232" s="116"/>
      <c r="AQ232" s="117"/>
      <c r="AR232" s="116"/>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c r="BO232" s="98"/>
      <c r="BP232" s="98"/>
    </row>
    <row r="233">
      <c r="A233" s="485"/>
      <c r="B233" s="128"/>
      <c r="C233" s="129"/>
      <c r="D233" s="130"/>
      <c r="E233" s="131"/>
      <c r="F233" s="132"/>
      <c r="G233" s="132"/>
      <c r="H233" s="132"/>
      <c r="I233" s="132"/>
      <c r="J233" s="132"/>
      <c r="K233" s="130"/>
      <c r="L233" s="130"/>
      <c r="M233" s="130"/>
      <c r="N233" s="519"/>
      <c r="O233" s="168"/>
      <c r="P233" s="169"/>
      <c r="Q233" s="294"/>
      <c r="R233" s="295"/>
      <c r="S233" s="296"/>
      <c r="T233" s="297"/>
      <c r="U233" s="200"/>
      <c r="V233" s="201"/>
      <c r="W233" s="202"/>
      <c r="X233" s="202"/>
      <c r="Y233" s="206"/>
      <c r="Z233" s="204"/>
      <c r="AA233" s="205"/>
      <c r="AB233" s="141"/>
      <c r="AC233" s="142"/>
      <c r="AD233" s="206"/>
      <c r="AE233" s="207"/>
      <c r="AF233" s="133"/>
      <c r="AG233" s="207"/>
      <c r="AH233" s="449"/>
      <c r="AI233" s="146"/>
      <c r="AJ233" s="144"/>
      <c r="AK233" s="147"/>
      <c r="AL233" s="114"/>
      <c r="AM233" s="211"/>
      <c r="AN233" s="132"/>
      <c r="AO233" s="132"/>
      <c r="AP233" s="149"/>
      <c r="AQ233" s="150"/>
      <c r="AR233" s="149"/>
      <c r="AS233" s="132"/>
      <c r="AT233" s="132"/>
      <c r="AU233" s="132"/>
      <c r="AV233" s="132"/>
      <c r="AW233" s="132"/>
      <c r="AX233" s="132"/>
      <c r="AY233" s="132"/>
      <c r="AZ233" s="132"/>
      <c r="BA233" s="132"/>
      <c r="BB233" s="132"/>
      <c r="BC233" s="132"/>
      <c r="BD233" s="132"/>
      <c r="BE233" s="132"/>
      <c r="BF233" s="132"/>
      <c r="BG233" s="132"/>
      <c r="BH233" s="132"/>
      <c r="BI233" s="132"/>
      <c r="BJ233" s="132"/>
      <c r="BK233" s="132"/>
      <c r="BL233" s="132"/>
      <c r="BM233" s="132"/>
      <c r="BN233" s="132"/>
      <c r="BO233" s="132"/>
      <c r="BP233" s="132"/>
    </row>
    <row r="234">
      <c r="A234" s="484"/>
      <c r="B234" s="94"/>
      <c r="C234" s="95"/>
      <c r="D234" s="96"/>
      <c r="E234" s="97"/>
      <c r="F234" s="98"/>
      <c r="G234" s="98"/>
      <c r="H234" s="98"/>
      <c r="I234" s="98"/>
      <c r="J234" s="98"/>
      <c r="K234" s="96"/>
      <c r="L234" s="96"/>
      <c r="M234" s="96"/>
      <c r="N234" s="518"/>
      <c r="O234" s="168"/>
      <c r="P234" s="169"/>
      <c r="Q234" s="294"/>
      <c r="R234" s="295"/>
      <c r="S234" s="296"/>
      <c r="T234" s="297"/>
      <c r="U234" s="200"/>
      <c r="V234" s="201"/>
      <c r="W234" s="202"/>
      <c r="X234" s="202"/>
      <c r="Y234" s="273"/>
      <c r="Z234" s="271"/>
      <c r="AA234" s="272"/>
      <c r="AB234" s="107"/>
      <c r="AC234" s="108"/>
      <c r="AD234" s="273"/>
      <c r="AE234" s="274"/>
      <c r="AF234" s="99"/>
      <c r="AG234" s="274"/>
      <c r="AH234" s="411"/>
      <c r="AI234" s="112"/>
      <c r="AJ234" s="110"/>
      <c r="AK234" s="113"/>
      <c r="AL234" s="114"/>
      <c r="AM234" s="278"/>
      <c r="AN234" s="98"/>
      <c r="AO234" s="98"/>
      <c r="AP234" s="116"/>
      <c r="AQ234" s="117"/>
      <c r="AR234" s="116"/>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c r="BO234" s="98"/>
      <c r="BP234" s="98"/>
    </row>
    <row r="235">
      <c r="A235" s="485"/>
      <c r="B235" s="128"/>
      <c r="C235" s="129"/>
      <c r="D235" s="130"/>
      <c r="E235" s="131"/>
      <c r="F235" s="132"/>
      <c r="G235" s="132"/>
      <c r="H235" s="132"/>
      <c r="I235" s="132"/>
      <c r="J235" s="132"/>
      <c r="K235" s="130"/>
      <c r="L235" s="130"/>
      <c r="M235" s="130"/>
      <c r="N235" s="519"/>
      <c r="O235" s="168"/>
      <c r="P235" s="169"/>
      <c r="Q235" s="294"/>
      <c r="R235" s="295"/>
      <c r="S235" s="296"/>
      <c r="T235" s="297"/>
      <c r="U235" s="200"/>
      <c r="V235" s="201"/>
      <c r="W235" s="202"/>
      <c r="X235" s="202"/>
      <c r="Y235" s="206"/>
      <c r="Z235" s="204"/>
      <c r="AA235" s="205"/>
      <c r="AB235" s="141"/>
      <c r="AC235" s="142"/>
      <c r="AD235" s="206"/>
      <c r="AE235" s="207"/>
      <c r="AF235" s="133"/>
      <c r="AG235" s="207"/>
      <c r="AH235" s="449"/>
      <c r="AI235" s="146"/>
      <c r="AJ235" s="144"/>
      <c r="AK235" s="147"/>
      <c r="AL235" s="114"/>
      <c r="AM235" s="211"/>
      <c r="AN235" s="132"/>
      <c r="AO235" s="132"/>
      <c r="AP235" s="149"/>
      <c r="AQ235" s="150"/>
      <c r="AR235" s="149"/>
      <c r="AS235" s="132"/>
      <c r="AT235" s="132"/>
      <c r="AU235" s="132"/>
      <c r="AV235" s="132"/>
      <c r="AW235" s="132"/>
      <c r="AX235" s="132"/>
      <c r="AY235" s="132"/>
      <c r="AZ235" s="132"/>
      <c r="BA235" s="132"/>
      <c r="BB235" s="132"/>
      <c r="BC235" s="132"/>
      <c r="BD235" s="132"/>
      <c r="BE235" s="132"/>
      <c r="BF235" s="132"/>
      <c r="BG235" s="132"/>
      <c r="BH235" s="132"/>
      <c r="BI235" s="132"/>
      <c r="BJ235" s="132"/>
      <c r="BK235" s="132"/>
      <c r="BL235" s="132"/>
      <c r="BM235" s="132"/>
      <c r="BN235" s="132"/>
      <c r="BO235" s="132"/>
      <c r="BP235" s="132"/>
    </row>
    <row r="236">
      <c r="A236" s="484"/>
      <c r="B236" s="94"/>
      <c r="C236" s="95"/>
      <c r="D236" s="96"/>
      <c r="E236" s="97"/>
      <c r="F236" s="98"/>
      <c r="G236" s="98"/>
      <c r="H236" s="98"/>
      <c r="I236" s="98"/>
      <c r="J236" s="98"/>
      <c r="K236" s="96"/>
      <c r="L236" s="96"/>
      <c r="M236" s="96"/>
      <c r="N236" s="518"/>
      <c r="O236" s="168"/>
      <c r="P236" s="169"/>
      <c r="Q236" s="294"/>
      <c r="R236" s="295"/>
      <c r="S236" s="296"/>
      <c r="T236" s="297"/>
      <c r="U236" s="200"/>
      <c r="V236" s="201"/>
      <c r="W236" s="202"/>
      <c r="X236" s="202"/>
      <c r="Y236" s="273"/>
      <c r="Z236" s="271"/>
      <c r="AA236" s="272"/>
      <c r="AB236" s="107"/>
      <c r="AC236" s="108"/>
      <c r="AD236" s="273"/>
      <c r="AE236" s="274"/>
      <c r="AF236" s="99"/>
      <c r="AG236" s="274"/>
      <c r="AH236" s="411"/>
      <c r="AI236" s="112"/>
      <c r="AJ236" s="110"/>
      <c r="AK236" s="113"/>
      <c r="AL236" s="114"/>
      <c r="AM236" s="278"/>
      <c r="AN236" s="98"/>
      <c r="AO236" s="98"/>
      <c r="AP236" s="116"/>
      <c r="AQ236" s="117"/>
      <c r="AR236" s="116"/>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c r="BO236" s="98"/>
      <c r="BP236" s="98"/>
    </row>
    <row r="237">
      <c r="A237" s="485"/>
      <c r="B237" s="128"/>
      <c r="C237" s="129"/>
      <c r="D237" s="130"/>
      <c r="E237" s="131"/>
      <c r="F237" s="132"/>
      <c r="G237" s="132"/>
      <c r="H237" s="132"/>
      <c r="I237" s="132"/>
      <c r="J237" s="132"/>
      <c r="K237" s="130"/>
      <c r="L237" s="130"/>
      <c r="M237" s="130"/>
      <c r="N237" s="519"/>
      <c r="O237" s="168"/>
      <c r="P237" s="169"/>
      <c r="Q237" s="294"/>
      <c r="R237" s="295"/>
      <c r="S237" s="296"/>
      <c r="T237" s="297"/>
      <c r="U237" s="200"/>
      <c r="V237" s="201"/>
      <c r="W237" s="202"/>
      <c r="X237" s="202"/>
      <c r="Y237" s="206"/>
      <c r="Z237" s="204"/>
      <c r="AA237" s="205"/>
      <c r="AB237" s="141"/>
      <c r="AC237" s="142"/>
      <c r="AD237" s="206"/>
      <c r="AE237" s="207"/>
      <c r="AF237" s="133"/>
      <c r="AG237" s="207"/>
      <c r="AH237" s="449"/>
      <c r="AI237" s="146"/>
      <c r="AJ237" s="144"/>
      <c r="AK237" s="147"/>
      <c r="AL237" s="114"/>
      <c r="AM237" s="211"/>
      <c r="AN237" s="132"/>
      <c r="AO237" s="132"/>
      <c r="AP237" s="149"/>
      <c r="AQ237" s="150"/>
      <c r="AR237" s="149"/>
      <c r="AS237" s="132"/>
      <c r="AT237" s="132"/>
      <c r="AU237" s="132"/>
      <c r="AV237" s="132"/>
      <c r="AW237" s="132"/>
      <c r="AX237" s="132"/>
      <c r="AY237" s="132"/>
      <c r="AZ237" s="132"/>
      <c r="BA237" s="132"/>
      <c r="BB237" s="132"/>
      <c r="BC237" s="132"/>
      <c r="BD237" s="132"/>
      <c r="BE237" s="132"/>
      <c r="BF237" s="132"/>
      <c r="BG237" s="132"/>
      <c r="BH237" s="132"/>
      <c r="BI237" s="132"/>
      <c r="BJ237" s="132"/>
      <c r="BK237" s="132"/>
      <c r="BL237" s="132"/>
      <c r="BM237" s="132"/>
      <c r="BN237" s="132"/>
      <c r="BO237" s="132"/>
      <c r="BP237" s="132"/>
    </row>
    <row r="238">
      <c r="A238" s="484"/>
      <c r="B238" s="94"/>
      <c r="C238" s="95"/>
      <c r="D238" s="96"/>
      <c r="E238" s="97"/>
      <c r="F238" s="98"/>
      <c r="G238" s="98"/>
      <c r="H238" s="98"/>
      <c r="I238" s="98"/>
      <c r="J238" s="98"/>
      <c r="K238" s="96"/>
      <c r="L238" s="96"/>
      <c r="M238" s="96"/>
      <c r="N238" s="518"/>
      <c r="O238" s="168"/>
      <c r="P238" s="169"/>
      <c r="Q238" s="294"/>
      <c r="R238" s="295"/>
      <c r="S238" s="296"/>
      <c r="T238" s="297"/>
      <c r="U238" s="200"/>
      <c r="V238" s="201"/>
      <c r="W238" s="202"/>
      <c r="X238" s="202"/>
      <c r="Y238" s="273"/>
      <c r="Z238" s="271"/>
      <c r="AA238" s="272"/>
      <c r="AB238" s="107"/>
      <c r="AC238" s="108"/>
      <c r="AD238" s="273"/>
      <c r="AE238" s="274"/>
      <c r="AF238" s="99"/>
      <c r="AG238" s="274"/>
      <c r="AH238" s="411"/>
      <c r="AI238" s="112"/>
      <c r="AJ238" s="110"/>
      <c r="AK238" s="113"/>
      <c r="AL238" s="114"/>
      <c r="AM238" s="278"/>
      <c r="AN238" s="98"/>
      <c r="AO238" s="98"/>
      <c r="AP238" s="116"/>
      <c r="AQ238" s="117"/>
      <c r="AR238" s="116"/>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c r="BO238" s="98"/>
      <c r="BP238" s="98"/>
    </row>
    <row r="239">
      <c r="A239" s="485"/>
      <c r="B239" s="128"/>
      <c r="C239" s="129"/>
      <c r="D239" s="130"/>
      <c r="E239" s="131"/>
      <c r="F239" s="132"/>
      <c r="G239" s="132"/>
      <c r="H239" s="132"/>
      <c r="I239" s="132"/>
      <c r="J239" s="132"/>
      <c r="K239" s="130"/>
      <c r="L239" s="130"/>
      <c r="M239" s="130"/>
      <c r="N239" s="519"/>
      <c r="O239" s="168"/>
      <c r="P239" s="169"/>
      <c r="Q239" s="294"/>
      <c r="R239" s="295"/>
      <c r="S239" s="296"/>
      <c r="T239" s="297"/>
      <c r="U239" s="200"/>
      <c r="V239" s="201"/>
      <c r="W239" s="202"/>
      <c r="X239" s="202"/>
      <c r="Y239" s="206"/>
      <c r="Z239" s="204"/>
      <c r="AA239" s="205"/>
      <c r="AB239" s="141"/>
      <c r="AC239" s="142"/>
      <c r="AD239" s="206"/>
      <c r="AE239" s="207"/>
      <c r="AF239" s="133"/>
      <c r="AG239" s="207"/>
      <c r="AH239" s="449"/>
      <c r="AI239" s="146"/>
      <c r="AJ239" s="144"/>
      <c r="AK239" s="147"/>
      <c r="AL239" s="114"/>
      <c r="AM239" s="211"/>
      <c r="AN239" s="132"/>
      <c r="AO239" s="132"/>
      <c r="AP239" s="149"/>
      <c r="AQ239" s="150"/>
      <c r="AR239" s="149"/>
      <c r="AS239" s="132"/>
      <c r="AT239" s="132"/>
      <c r="AU239" s="132"/>
      <c r="AV239" s="132"/>
      <c r="AW239" s="132"/>
      <c r="AX239" s="132"/>
      <c r="AY239" s="132"/>
      <c r="AZ239" s="132"/>
      <c r="BA239" s="132"/>
      <c r="BB239" s="132"/>
      <c r="BC239" s="132"/>
      <c r="BD239" s="132"/>
      <c r="BE239" s="132"/>
      <c r="BF239" s="132"/>
      <c r="BG239" s="132"/>
      <c r="BH239" s="132"/>
      <c r="BI239" s="132"/>
      <c r="BJ239" s="132"/>
      <c r="BK239" s="132"/>
      <c r="BL239" s="132"/>
      <c r="BM239" s="132"/>
      <c r="BN239" s="132"/>
      <c r="BO239" s="132"/>
      <c r="BP239" s="132"/>
    </row>
    <row r="240">
      <c r="A240" s="484"/>
      <c r="B240" s="94"/>
      <c r="C240" s="95"/>
      <c r="D240" s="96"/>
      <c r="E240" s="97"/>
      <c r="F240" s="98"/>
      <c r="G240" s="98"/>
      <c r="H240" s="98"/>
      <c r="I240" s="98"/>
      <c r="J240" s="98"/>
      <c r="K240" s="96"/>
      <c r="L240" s="96"/>
      <c r="M240" s="96"/>
      <c r="N240" s="518"/>
      <c r="O240" s="168"/>
      <c r="P240" s="169"/>
      <c r="Q240" s="294"/>
      <c r="R240" s="295"/>
      <c r="S240" s="296"/>
      <c r="T240" s="297"/>
      <c r="U240" s="200"/>
      <c r="V240" s="201"/>
      <c r="W240" s="202"/>
      <c r="X240" s="202"/>
      <c r="Y240" s="273"/>
      <c r="Z240" s="271"/>
      <c r="AA240" s="272"/>
      <c r="AB240" s="107"/>
      <c r="AC240" s="108"/>
      <c r="AD240" s="273"/>
      <c r="AE240" s="274"/>
      <c r="AF240" s="99"/>
      <c r="AG240" s="274"/>
      <c r="AH240" s="411"/>
      <c r="AI240" s="112"/>
      <c r="AJ240" s="110"/>
      <c r="AK240" s="113"/>
      <c r="AL240" s="114"/>
      <c r="AM240" s="278"/>
      <c r="AN240" s="98"/>
      <c r="AO240" s="98"/>
      <c r="AP240" s="116"/>
      <c r="AQ240" s="117"/>
      <c r="AR240" s="116"/>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c r="BO240" s="98"/>
      <c r="BP240" s="98"/>
    </row>
    <row r="241">
      <c r="A241" s="485"/>
      <c r="B241" s="128"/>
      <c r="C241" s="129"/>
      <c r="D241" s="130"/>
      <c r="E241" s="131"/>
      <c r="F241" s="132"/>
      <c r="G241" s="132"/>
      <c r="H241" s="132"/>
      <c r="I241" s="132"/>
      <c r="J241" s="132"/>
      <c r="K241" s="130"/>
      <c r="L241" s="130"/>
      <c r="M241" s="130"/>
      <c r="N241" s="519"/>
      <c r="O241" s="168"/>
      <c r="P241" s="169"/>
      <c r="Q241" s="294"/>
      <c r="R241" s="295"/>
      <c r="S241" s="296"/>
      <c r="T241" s="297"/>
      <c r="U241" s="200"/>
      <c r="V241" s="201"/>
      <c r="W241" s="202"/>
      <c r="X241" s="202"/>
      <c r="Y241" s="206"/>
      <c r="Z241" s="204"/>
      <c r="AA241" s="205"/>
      <c r="AB241" s="141"/>
      <c r="AC241" s="142"/>
      <c r="AD241" s="206"/>
      <c r="AE241" s="207"/>
      <c r="AF241" s="133"/>
      <c r="AG241" s="207"/>
      <c r="AH241" s="449"/>
      <c r="AI241" s="146"/>
      <c r="AJ241" s="144"/>
      <c r="AK241" s="147"/>
      <c r="AL241" s="114"/>
      <c r="AM241" s="211"/>
      <c r="AN241" s="132"/>
      <c r="AO241" s="132"/>
      <c r="AP241" s="149"/>
      <c r="AQ241" s="150"/>
      <c r="AR241" s="149"/>
      <c r="AS241" s="132"/>
      <c r="AT241" s="132"/>
      <c r="AU241" s="132"/>
      <c r="AV241" s="132"/>
      <c r="AW241" s="132"/>
      <c r="AX241" s="132"/>
      <c r="AY241" s="132"/>
      <c r="AZ241" s="132"/>
      <c r="BA241" s="132"/>
      <c r="BB241" s="132"/>
      <c r="BC241" s="132"/>
      <c r="BD241" s="132"/>
      <c r="BE241" s="132"/>
      <c r="BF241" s="132"/>
      <c r="BG241" s="132"/>
      <c r="BH241" s="132"/>
      <c r="BI241" s="132"/>
      <c r="BJ241" s="132"/>
      <c r="BK241" s="132"/>
      <c r="BL241" s="132"/>
      <c r="BM241" s="132"/>
      <c r="BN241" s="132"/>
      <c r="BO241" s="132"/>
      <c r="BP241" s="132"/>
    </row>
    <row r="242">
      <c r="A242" s="484"/>
      <c r="B242" s="94"/>
      <c r="C242" s="95"/>
      <c r="D242" s="96"/>
      <c r="E242" s="97"/>
      <c r="F242" s="98"/>
      <c r="G242" s="98"/>
      <c r="H242" s="98"/>
      <c r="I242" s="98"/>
      <c r="J242" s="98"/>
      <c r="K242" s="96"/>
      <c r="L242" s="96"/>
      <c r="M242" s="96"/>
      <c r="N242" s="518"/>
      <c r="O242" s="168"/>
      <c r="P242" s="169"/>
      <c r="Q242" s="294"/>
      <c r="R242" s="295"/>
      <c r="S242" s="296"/>
      <c r="T242" s="297"/>
      <c r="U242" s="200"/>
      <c r="V242" s="201"/>
      <c r="W242" s="202"/>
      <c r="X242" s="202"/>
      <c r="Y242" s="273"/>
      <c r="Z242" s="271"/>
      <c r="AA242" s="272"/>
      <c r="AB242" s="107"/>
      <c r="AC242" s="108"/>
      <c r="AD242" s="273"/>
      <c r="AE242" s="274"/>
      <c r="AF242" s="99"/>
      <c r="AG242" s="274"/>
      <c r="AH242" s="411"/>
      <c r="AI242" s="112"/>
      <c r="AJ242" s="110"/>
      <c r="AK242" s="113"/>
      <c r="AL242" s="114"/>
      <c r="AM242" s="278"/>
      <c r="AN242" s="98"/>
      <c r="AO242" s="98"/>
      <c r="AP242" s="116"/>
      <c r="AQ242" s="117"/>
      <c r="AR242" s="116"/>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c r="BO242" s="98"/>
      <c r="BP242" s="98"/>
    </row>
    <row r="243">
      <c r="A243" s="485"/>
      <c r="B243" s="128"/>
      <c r="C243" s="129"/>
      <c r="D243" s="130"/>
      <c r="E243" s="131"/>
      <c r="F243" s="132"/>
      <c r="G243" s="132"/>
      <c r="H243" s="132"/>
      <c r="I243" s="132"/>
      <c r="J243" s="132"/>
      <c r="K243" s="130"/>
      <c r="L243" s="130"/>
      <c r="M243" s="130"/>
      <c r="N243" s="519"/>
      <c r="O243" s="168"/>
      <c r="P243" s="169"/>
      <c r="Q243" s="294"/>
      <c r="R243" s="295"/>
      <c r="S243" s="296"/>
      <c r="T243" s="297"/>
      <c r="U243" s="200"/>
      <c r="V243" s="201"/>
      <c r="W243" s="202"/>
      <c r="X243" s="202"/>
      <c r="Y243" s="206"/>
      <c r="Z243" s="204"/>
      <c r="AA243" s="205"/>
      <c r="AB243" s="141"/>
      <c r="AC243" s="142"/>
      <c r="AD243" s="206"/>
      <c r="AE243" s="207"/>
      <c r="AF243" s="133"/>
      <c r="AG243" s="207"/>
      <c r="AH243" s="449"/>
      <c r="AI243" s="146"/>
      <c r="AJ243" s="144"/>
      <c r="AK243" s="147"/>
      <c r="AL243" s="114"/>
      <c r="AM243" s="211"/>
      <c r="AN243" s="132"/>
      <c r="AO243" s="132"/>
      <c r="AP243" s="149"/>
      <c r="AQ243" s="150"/>
      <c r="AR243" s="149"/>
      <c r="AS243" s="132"/>
      <c r="AT243" s="132"/>
      <c r="AU243" s="132"/>
      <c r="AV243" s="132"/>
      <c r="AW243" s="132"/>
      <c r="AX243" s="132"/>
      <c r="AY243" s="132"/>
      <c r="AZ243" s="132"/>
      <c r="BA243" s="132"/>
      <c r="BB243" s="132"/>
      <c r="BC243" s="132"/>
      <c r="BD243" s="132"/>
      <c r="BE243" s="132"/>
      <c r="BF243" s="132"/>
      <c r="BG243" s="132"/>
      <c r="BH243" s="132"/>
      <c r="BI243" s="132"/>
      <c r="BJ243" s="132"/>
      <c r="BK243" s="132"/>
      <c r="BL243" s="132"/>
      <c r="BM243" s="132"/>
      <c r="BN243" s="132"/>
      <c r="BO243" s="132"/>
      <c r="BP243" s="132"/>
    </row>
    <row r="244">
      <c r="A244" s="484"/>
      <c r="B244" s="94"/>
      <c r="C244" s="95"/>
      <c r="D244" s="96"/>
      <c r="E244" s="97"/>
      <c r="F244" s="98"/>
      <c r="G244" s="98"/>
      <c r="H244" s="98"/>
      <c r="I244" s="98"/>
      <c r="J244" s="98"/>
      <c r="K244" s="96"/>
      <c r="L244" s="96"/>
      <c r="M244" s="96"/>
      <c r="N244" s="518"/>
      <c r="O244" s="168"/>
      <c r="P244" s="169"/>
      <c r="Q244" s="294"/>
      <c r="R244" s="295"/>
      <c r="S244" s="296"/>
      <c r="T244" s="297"/>
      <c r="U244" s="200"/>
      <c r="V244" s="201"/>
      <c r="W244" s="202"/>
      <c r="X244" s="202"/>
      <c r="Y244" s="273"/>
      <c r="Z244" s="271"/>
      <c r="AA244" s="272"/>
      <c r="AB244" s="107"/>
      <c r="AC244" s="108"/>
      <c r="AD244" s="273"/>
      <c r="AE244" s="274"/>
      <c r="AF244" s="99"/>
      <c r="AG244" s="274"/>
      <c r="AH244" s="411"/>
      <c r="AI244" s="112"/>
      <c r="AJ244" s="110"/>
      <c r="AK244" s="113"/>
      <c r="AL244" s="114"/>
      <c r="AM244" s="278"/>
      <c r="AN244" s="98"/>
      <c r="AO244" s="98"/>
      <c r="AP244" s="116"/>
      <c r="AQ244" s="117"/>
      <c r="AR244" s="116"/>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c r="BO244" s="98"/>
      <c r="BP244" s="98"/>
    </row>
    <row r="245">
      <c r="A245" s="485"/>
      <c r="B245" s="128"/>
      <c r="C245" s="129"/>
      <c r="D245" s="130"/>
      <c r="E245" s="131"/>
      <c r="F245" s="132"/>
      <c r="G245" s="132"/>
      <c r="H245" s="132"/>
      <c r="I245" s="132"/>
      <c r="J245" s="132"/>
      <c r="K245" s="130"/>
      <c r="L245" s="130"/>
      <c r="M245" s="130"/>
      <c r="N245" s="519"/>
      <c r="O245" s="168"/>
      <c r="P245" s="169"/>
      <c r="Q245" s="294"/>
      <c r="R245" s="295"/>
      <c r="S245" s="296"/>
      <c r="T245" s="297"/>
      <c r="U245" s="200"/>
      <c r="V245" s="201"/>
      <c r="W245" s="202"/>
      <c r="X245" s="202"/>
      <c r="Y245" s="206"/>
      <c r="Z245" s="204"/>
      <c r="AA245" s="205"/>
      <c r="AB245" s="141"/>
      <c r="AC245" s="142"/>
      <c r="AD245" s="206"/>
      <c r="AE245" s="207"/>
      <c r="AF245" s="133"/>
      <c r="AG245" s="207"/>
      <c r="AH245" s="449"/>
      <c r="AI245" s="146"/>
      <c r="AJ245" s="144"/>
      <c r="AK245" s="147"/>
      <c r="AL245" s="114"/>
      <c r="AM245" s="211"/>
      <c r="AN245" s="132"/>
      <c r="AO245" s="132"/>
      <c r="AP245" s="149"/>
      <c r="AQ245" s="150"/>
      <c r="AR245" s="149"/>
      <c r="AS245" s="132"/>
      <c r="AT245" s="132"/>
      <c r="AU245" s="132"/>
      <c r="AV245" s="132"/>
      <c r="AW245" s="132"/>
      <c r="AX245" s="132"/>
      <c r="AY245" s="132"/>
      <c r="AZ245" s="132"/>
      <c r="BA245" s="132"/>
      <c r="BB245" s="132"/>
      <c r="BC245" s="132"/>
      <c r="BD245" s="132"/>
      <c r="BE245" s="132"/>
      <c r="BF245" s="132"/>
      <c r="BG245" s="132"/>
      <c r="BH245" s="132"/>
      <c r="BI245" s="132"/>
      <c r="BJ245" s="132"/>
      <c r="BK245" s="132"/>
      <c r="BL245" s="132"/>
      <c r="BM245" s="132"/>
      <c r="BN245" s="132"/>
      <c r="BO245" s="132"/>
      <c r="BP245" s="132"/>
    </row>
    <row r="246">
      <c r="A246" s="484"/>
      <c r="B246" s="94"/>
      <c r="C246" s="95"/>
      <c r="D246" s="96"/>
      <c r="E246" s="97"/>
      <c r="F246" s="98"/>
      <c r="G246" s="98"/>
      <c r="H246" s="98"/>
      <c r="I246" s="98"/>
      <c r="J246" s="98"/>
      <c r="K246" s="96"/>
      <c r="L246" s="96"/>
      <c r="M246" s="96"/>
      <c r="N246" s="518"/>
      <c r="O246" s="168"/>
      <c r="P246" s="169"/>
      <c r="Q246" s="294"/>
      <c r="R246" s="295"/>
      <c r="S246" s="296"/>
      <c r="T246" s="297"/>
      <c r="U246" s="200"/>
      <c r="V246" s="201"/>
      <c r="W246" s="202"/>
      <c r="X246" s="202"/>
      <c r="Y246" s="273"/>
      <c r="Z246" s="271"/>
      <c r="AA246" s="272"/>
      <c r="AB246" s="107"/>
      <c r="AC246" s="108"/>
      <c r="AD246" s="273"/>
      <c r="AE246" s="274"/>
      <c r="AF246" s="99"/>
      <c r="AG246" s="274"/>
      <c r="AH246" s="411"/>
      <c r="AI246" s="112"/>
      <c r="AJ246" s="110"/>
      <c r="AK246" s="113"/>
      <c r="AL246" s="114"/>
      <c r="AM246" s="278"/>
      <c r="AN246" s="98"/>
      <c r="AO246" s="98"/>
      <c r="AP246" s="116"/>
      <c r="AQ246" s="117"/>
      <c r="AR246" s="116"/>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c r="BO246" s="98"/>
      <c r="BP246" s="98"/>
    </row>
    <row r="247">
      <c r="A247" s="485"/>
      <c r="B247" s="128"/>
      <c r="C247" s="129"/>
      <c r="D247" s="130"/>
      <c r="E247" s="131"/>
      <c r="F247" s="132"/>
      <c r="G247" s="132"/>
      <c r="H247" s="132"/>
      <c r="I247" s="132"/>
      <c r="J247" s="132"/>
      <c r="K247" s="130"/>
      <c r="L247" s="130"/>
      <c r="M247" s="130"/>
      <c r="N247" s="519"/>
      <c r="O247" s="168"/>
      <c r="P247" s="169"/>
      <c r="Q247" s="294"/>
      <c r="R247" s="295"/>
      <c r="S247" s="296"/>
      <c r="T247" s="297"/>
      <c r="U247" s="200"/>
      <c r="V247" s="201"/>
      <c r="W247" s="202"/>
      <c r="X247" s="202"/>
      <c r="Y247" s="206"/>
      <c r="Z247" s="204"/>
      <c r="AA247" s="205"/>
      <c r="AB247" s="141"/>
      <c r="AC247" s="142"/>
      <c r="AD247" s="206"/>
      <c r="AE247" s="207"/>
      <c r="AF247" s="133"/>
      <c r="AG247" s="207"/>
      <c r="AH247" s="449"/>
      <c r="AI247" s="146"/>
      <c r="AJ247" s="144"/>
      <c r="AK247" s="147"/>
      <c r="AL247" s="114"/>
      <c r="AM247" s="211"/>
      <c r="AN247" s="132"/>
      <c r="AO247" s="132"/>
      <c r="AP247" s="149"/>
      <c r="AQ247" s="150"/>
      <c r="AR247" s="149"/>
      <c r="AS247" s="132"/>
      <c r="AT247" s="132"/>
      <c r="AU247" s="132"/>
      <c r="AV247" s="132"/>
      <c r="AW247" s="132"/>
      <c r="AX247" s="132"/>
      <c r="AY247" s="132"/>
      <c r="AZ247" s="132"/>
      <c r="BA247" s="132"/>
      <c r="BB247" s="132"/>
      <c r="BC247" s="132"/>
      <c r="BD247" s="132"/>
      <c r="BE247" s="132"/>
      <c r="BF247" s="132"/>
      <c r="BG247" s="132"/>
      <c r="BH247" s="132"/>
      <c r="BI247" s="132"/>
      <c r="BJ247" s="132"/>
      <c r="BK247" s="132"/>
      <c r="BL247" s="132"/>
      <c r="BM247" s="132"/>
      <c r="BN247" s="132"/>
      <c r="BO247" s="132"/>
      <c r="BP247" s="132"/>
    </row>
    <row r="248">
      <c r="A248" s="484"/>
      <c r="B248" s="94"/>
      <c r="C248" s="95"/>
      <c r="D248" s="96"/>
      <c r="E248" s="97"/>
      <c r="F248" s="98"/>
      <c r="G248" s="98"/>
      <c r="H248" s="98"/>
      <c r="I248" s="98"/>
      <c r="J248" s="98"/>
      <c r="K248" s="96"/>
      <c r="L248" s="96"/>
      <c r="M248" s="96"/>
      <c r="N248" s="518"/>
      <c r="O248" s="168"/>
      <c r="P248" s="169"/>
      <c r="Q248" s="294"/>
      <c r="R248" s="295"/>
      <c r="S248" s="296"/>
      <c r="T248" s="297"/>
      <c r="U248" s="200"/>
      <c r="V248" s="201"/>
      <c r="W248" s="202"/>
      <c r="X248" s="202"/>
      <c r="Y248" s="273"/>
      <c r="Z248" s="271"/>
      <c r="AA248" s="272"/>
      <c r="AB248" s="107"/>
      <c r="AC248" s="108"/>
      <c r="AD248" s="273"/>
      <c r="AE248" s="274"/>
      <c r="AF248" s="99"/>
      <c r="AG248" s="274"/>
      <c r="AH248" s="411"/>
      <c r="AI248" s="112"/>
      <c r="AJ248" s="110"/>
      <c r="AK248" s="113"/>
      <c r="AL248" s="114"/>
      <c r="AM248" s="278"/>
      <c r="AN248" s="98"/>
      <c r="AO248" s="98"/>
      <c r="AP248" s="116"/>
      <c r="AQ248" s="117"/>
      <c r="AR248" s="116"/>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c r="BO248" s="98"/>
      <c r="BP248" s="98"/>
    </row>
    <row r="249">
      <c r="A249" s="485"/>
      <c r="B249" s="128"/>
      <c r="C249" s="129"/>
      <c r="D249" s="130"/>
      <c r="E249" s="131"/>
      <c r="F249" s="132"/>
      <c r="G249" s="132"/>
      <c r="H249" s="132"/>
      <c r="I249" s="132"/>
      <c r="J249" s="132"/>
      <c r="K249" s="130"/>
      <c r="L249" s="130"/>
      <c r="M249" s="130"/>
      <c r="N249" s="519"/>
      <c r="O249" s="168"/>
      <c r="P249" s="169"/>
      <c r="Q249" s="294"/>
      <c r="R249" s="295"/>
      <c r="S249" s="296"/>
      <c r="T249" s="297"/>
      <c r="U249" s="200"/>
      <c r="V249" s="201"/>
      <c r="W249" s="202"/>
      <c r="X249" s="202"/>
      <c r="Y249" s="206"/>
      <c r="Z249" s="204"/>
      <c r="AA249" s="205"/>
      <c r="AB249" s="141"/>
      <c r="AC249" s="142"/>
      <c r="AD249" s="206"/>
      <c r="AE249" s="207"/>
      <c r="AF249" s="133"/>
      <c r="AG249" s="207"/>
      <c r="AH249" s="449"/>
      <c r="AI249" s="146"/>
      <c r="AJ249" s="144"/>
      <c r="AK249" s="147"/>
      <c r="AL249" s="114"/>
      <c r="AM249" s="211"/>
      <c r="AN249" s="132"/>
      <c r="AO249" s="132"/>
      <c r="AP249" s="149"/>
      <c r="AQ249" s="150"/>
      <c r="AR249" s="149"/>
      <c r="AS249" s="132"/>
      <c r="AT249" s="132"/>
      <c r="AU249" s="132"/>
      <c r="AV249" s="132"/>
      <c r="AW249" s="132"/>
      <c r="AX249" s="132"/>
      <c r="AY249" s="132"/>
      <c r="AZ249" s="132"/>
      <c r="BA249" s="132"/>
      <c r="BB249" s="132"/>
      <c r="BC249" s="132"/>
      <c r="BD249" s="132"/>
      <c r="BE249" s="132"/>
      <c r="BF249" s="132"/>
      <c r="BG249" s="132"/>
      <c r="BH249" s="132"/>
      <c r="BI249" s="132"/>
      <c r="BJ249" s="132"/>
      <c r="BK249" s="132"/>
      <c r="BL249" s="132"/>
      <c r="BM249" s="132"/>
      <c r="BN249" s="132"/>
      <c r="BO249" s="132"/>
      <c r="BP249" s="132"/>
    </row>
    <row r="250">
      <c r="A250" s="484"/>
      <c r="B250" s="94"/>
      <c r="C250" s="95"/>
      <c r="D250" s="96"/>
      <c r="E250" s="97"/>
      <c r="F250" s="98"/>
      <c r="G250" s="98"/>
      <c r="H250" s="98"/>
      <c r="I250" s="98"/>
      <c r="J250" s="98"/>
      <c r="K250" s="96"/>
      <c r="L250" s="96"/>
      <c r="M250" s="96"/>
      <c r="N250" s="518"/>
      <c r="O250" s="369"/>
      <c r="P250" s="370"/>
      <c r="Q250" s="196"/>
      <c r="R250" s="197"/>
      <c r="S250" s="198"/>
      <c r="T250" s="199"/>
      <c r="U250" s="200"/>
      <c r="V250" s="201"/>
      <c r="W250" s="202"/>
      <c r="X250" s="202"/>
      <c r="Y250" s="109"/>
      <c r="Z250" s="280"/>
      <c r="AA250" s="106"/>
      <c r="AB250" s="281"/>
      <c r="AC250" s="282"/>
      <c r="AD250" s="273"/>
      <c r="AE250" s="110"/>
      <c r="AF250" s="99"/>
      <c r="AG250" s="110"/>
      <c r="AH250" s="427"/>
      <c r="AI250" s="112"/>
      <c r="AJ250" s="110"/>
      <c r="AK250" s="113"/>
      <c r="AL250" s="114"/>
      <c r="AM250" s="278"/>
      <c r="AN250" s="98"/>
      <c r="AO250" s="98"/>
      <c r="AP250" s="116"/>
      <c r="AQ250" s="117"/>
      <c r="AR250" s="116"/>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c r="BO250" s="98"/>
      <c r="BP250" s="98"/>
    </row>
    <row r="251">
      <c r="A251" s="485"/>
      <c r="B251" s="288"/>
      <c r="C251" s="129"/>
      <c r="D251" s="134"/>
      <c r="E251" s="131"/>
      <c r="F251" s="132"/>
      <c r="G251" s="132"/>
      <c r="H251" s="132"/>
      <c r="I251" s="133"/>
      <c r="J251" s="133"/>
      <c r="K251" s="130"/>
      <c r="L251" s="130"/>
      <c r="M251" s="130"/>
      <c r="N251" s="519"/>
      <c r="O251" s="168"/>
      <c r="P251" s="169"/>
      <c r="Q251" s="196"/>
      <c r="R251" s="197"/>
      <c r="S251" s="198"/>
      <c r="T251" s="199"/>
      <c r="U251" s="200"/>
      <c r="V251" s="201"/>
      <c r="W251" s="202"/>
      <c r="X251" s="202"/>
      <c r="Y251" s="206"/>
      <c r="Z251" s="204"/>
      <c r="AA251" s="205"/>
      <c r="AB251" s="141"/>
      <c r="AC251" s="142"/>
      <c r="AD251" s="206"/>
      <c r="AE251" s="207"/>
      <c r="AF251" s="133"/>
      <c r="AG251" s="207"/>
      <c r="AH251" s="449"/>
      <c r="AI251" s="146"/>
      <c r="AJ251" s="207"/>
      <c r="AK251" s="210"/>
      <c r="AL251" s="114"/>
      <c r="AM251" s="211"/>
      <c r="AN251" s="132"/>
      <c r="AO251" s="132"/>
      <c r="AP251" s="149"/>
      <c r="AQ251" s="150"/>
      <c r="AR251" s="149"/>
      <c r="AS251" s="132"/>
      <c r="AT251" s="132"/>
      <c r="AU251" s="132"/>
      <c r="AV251" s="132"/>
      <c r="AW251" s="132"/>
      <c r="AX251" s="132"/>
      <c r="AY251" s="132"/>
      <c r="AZ251" s="132"/>
      <c r="BA251" s="132"/>
      <c r="BB251" s="132"/>
      <c r="BC251" s="132"/>
      <c r="BD251" s="132"/>
      <c r="BE251" s="132"/>
      <c r="BF251" s="132"/>
      <c r="BG251" s="132"/>
      <c r="BH251" s="132"/>
      <c r="BI251" s="132"/>
      <c r="BJ251" s="132"/>
      <c r="BK251" s="132"/>
      <c r="BL251" s="132"/>
      <c r="BM251" s="132"/>
      <c r="BN251" s="132"/>
      <c r="BO251" s="132"/>
      <c r="BP251" s="132"/>
    </row>
    <row r="252">
      <c r="A252" s="484"/>
      <c r="B252" s="94"/>
      <c r="C252" s="95"/>
      <c r="D252" s="100"/>
      <c r="E252" s="97"/>
      <c r="F252" s="98"/>
      <c r="G252" s="98"/>
      <c r="H252" s="98"/>
      <c r="I252" s="99"/>
      <c r="J252" s="99"/>
      <c r="K252" s="96"/>
      <c r="L252" s="96"/>
      <c r="M252" s="96"/>
      <c r="N252" s="518"/>
      <c r="O252" s="168"/>
      <c r="P252" s="169"/>
      <c r="Q252" s="196"/>
      <c r="R252" s="197"/>
      <c r="S252" s="198"/>
      <c r="T252" s="199"/>
      <c r="U252" s="200"/>
      <c r="V252" s="201"/>
      <c r="W252" s="202"/>
      <c r="X252" s="202"/>
      <c r="Y252" s="273"/>
      <c r="Z252" s="271"/>
      <c r="AA252" s="272"/>
      <c r="AB252" s="107"/>
      <c r="AC252" s="108"/>
      <c r="AD252" s="273"/>
      <c r="AE252" s="274"/>
      <c r="AF252" s="99"/>
      <c r="AG252" s="274"/>
      <c r="AH252" s="411"/>
      <c r="AI252" s="112"/>
      <c r="AJ252" s="274"/>
      <c r="AK252" s="277"/>
      <c r="AL252" s="114"/>
      <c r="AM252" s="278"/>
      <c r="AN252" s="98"/>
      <c r="AO252" s="98"/>
      <c r="AP252" s="116"/>
      <c r="AQ252" s="117"/>
      <c r="AR252" s="116"/>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c r="BO252" s="98"/>
      <c r="BP252" s="98"/>
    </row>
    <row r="253">
      <c r="A253" s="485"/>
      <c r="B253" s="128"/>
      <c r="C253" s="129"/>
      <c r="D253" s="130"/>
      <c r="E253" s="131"/>
      <c r="F253" s="132"/>
      <c r="G253" s="132"/>
      <c r="H253" s="132"/>
      <c r="I253" s="133"/>
      <c r="J253" s="133"/>
      <c r="K253" s="130"/>
      <c r="L253" s="130"/>
      <c r="M253" s="130"/>
      <c r="N253" s="519"/>
      <c r="O253" s="168"/>
      <c r="P253" s="169"/>
      <c r="Q253" s="294"/>
      <c r="R253" s="295"/>
      <c r="S253" s="198"/>
      <c r="T253" s="199"/>
      <c r="U253" s="200"/>
      <c r="V253" s="201"/>
      <c r="W253" s="202"/>
      <c r="X253" s="202"/>
      <c r="Y253" s="206"/>
      <c r="Z253" s="204"/>
      <c r="AA253" s="205"/>
      <c r="AB253" s="141"/>
      <c r="AC253" s="142"/>
      <c r="AD253" s="206"/>
      <c r="AE253" s="207"/>
      <c r="AF253" s="133"/>
      <c r="AG253" s="207"/>
      <c r="AH253" s="449"/>
      <c r="AI253" s="146"/>
      <c r="AJ253" s="144"/>
      <c r="AK253" s="147"/>
      <c r="AL253" s="114"/>
      <c r="AM253" s="211"/>
      <c r="AN253" s="132"/>
      <c r="AO253" s="132"/>
      <c r="AP253" s="149"/>
      <c r="AQ253" s="150"/>
      <c r="AR253" s="149"/>
      <c r="AS253" s="132"/>
      <c r="AT253" s="132"/>
      <c r="AU253" s="132"/>
      <c r="AV253" s="132"/>
      <c r="AW253" s="132"/>
      <c r="AX253" s="132"/>
      <c r="AY253" s="132"/>
      <c r="AZ253" s="132"/>
      <c r="BA253" s="132"/>
      <c r="BB253" s="132"/>
      <c r="BC253" s="132"/>
      <c r="BD253" s="132"/>
      <c r="BE253" s="132"/>
      <c r="BF253" s="132"/>
      <c r="BG253" s="132"/>
      <c r="BH253" s="132"/>
      <c r="BI253" s="132"/>
      <c r="BJ253" s="132"/>
      <c r="BK253" s="132"/>
      <c r="BL253" s="132"/>
      <c r="BM253" s="132"/>
      <c r="BN253" s="132"/>
      <c r="BO253" s="132"/>
      <c r="BP253" s="132"/>
    </row>
    <row r="254">
      <c r="A254" s="484"/>
      <c r="B254" s="94"/>
      <c r="C254" s="95"/>
      <c r="D254" s="96"/>
      <c r="E254" s="97"/>
      <c r="F254" s="98"/>
      <c r="G254" s="98"/>
      <c r="H254" s="98"/>
      <c r="I254" s="98"/>
      <c r="J254" s="98"/>
      <c r="K254" s="96"/>
      <c r="L254" s="96"/>
      <c r="M254" s="96"/>
      <c r="N254" s="518"/>
      <c r="O254" s="168"/>
      <c r="P254" s="169"/>
      <c r="Q254" s="294"/>
      <c r="R254" s="295"/>
      <c r="S254" s="198"/>
      <c r="T254" s="199"/>
      <c r="U254" s="200"/>
      <c r="V254" s="201"/>
      <c r="W254" s="202"/>
      <c r="X254" s="202"/>
      <c r="Y254" s="273"/>
      <c r="Z254" s="271"/>
      <c r="AA254" s="272"/>
      <c r="AB254" s="107"/>
      <c r="AC254" s="108"/>
      <c r="AD254" s="273"/>
      <c r="AE254" s="274"/>
      <c r="AF254" s="99"/>
      <c r="AG254" s="274"/>
      <c r="AH254" s="411"/>
      <c r="AI254" s="112"/>
      <c r="AJ254" s="110"/>
      <c r="AK254" s="113"/>
      <c r="AL254" s="114"/>
      <c r="AM254" s="278"/>
      <c r="AN254" s="98"/>
      <c r="AO254" s="98"/>
      <c r="AP254" s="116"/>
      <c r="AQ254" s="117"/>
      <c r="AR254" s="116"/>
      <c r="AS254" s="98"/>
      <c r="AT254" s="98"/>
      <c r="AU254" s="98"/>
      <c r="AV254" s="98"/>
      <c r="AW254" s="98"/>
      <c r="AX254" s="98"/>
      <c r="AY254" s="98"/>
      <c r="AZ254" s="98"/>
      <c r="BA254" s="98"/>
      <c r="BB254" s="98"/>
      <c r="BC254" s="98"/>
      <c r="BD254" s="98"/>
      <c r="BE254" s="98"/>
      <c r="BF254" s="98"/>
      <c r="BG254" s="98"/>
      <c r="BH254" s="98"/>
      <c r="BI254" s="98"/>
      <c r="BJ254" s="98"/>
      <c r="BK254" s="98"/>
      <c r="BL254" s="98"/>
      <c r="BM254" s="98"/>
      <c r="BN254" s="98"/>
      <c r="BO254" s="98"/>
      <c r="BP254" s="98"/>
    </row>
    <row r="255">
      <c r="A255" s="485"/>
      <c r="B255" s="128"/>
      <c r="C255" s="129"/>
      <c r="D255" s="130"/>
      <c r="E255" s="131"/>
      <c r="F255" s="132"/>
      <c r="G255" s="132"/>
      <c r="H255" s="132"/>
      <c r="I255" s="132"/>
      <c r="J255" s="132"/>
      <c r="K255" s="130"/>
      <c r="L255" s="130"/>
      <c r="M255" s="130"/>
      <c r="N255" s="519"/>
      <c r="O255" s="168"/>
      <c r="P255" s="169"/>
      <c r="Q255" s="294"/>
      <c r="R255" s="295"/>
      <c r="S255" s="198"/>
      <c r="T255" s="199"/>
      <c r="U255" s="200"/>
      <c r="V255" s="201"/>
      <c r="W255" s="202"/>
      <c r="X255" s="202"/>
      <c r="Y255" s="206"/>
      <c r="Z255" s="204"/>
      <c r="AA255" s="205"/>
      <c r="AB255" s="141"/>
      <c r="AC255" s="142"/>
      <c r="AD255" s="206"/>
      <c r="AE255" s="207"/>
      <c r="AF255" s="133"/>
      <c r="AG255" s="207"/>
      <c r="AH255" s="449"/>
      <c r="AI255" s="146"/>
      <c r="AJ255" s="144"/>
      <c r="AK255" s="147"/>
      <c r="AL255" s="114"/>
      <c r="AM255" s="211"/>
      <c r="AN255" s="132"/>
      <c r="AO255" s="132"/>
      <c r="AP255" s="149"/>
      <c r="AQ255" s="150"/>
      <c r="AR255" s="149"/>
      <c r="AS255" s="132"/>
      <c r="AT255" s="132"/>
      <c r="AU255" s="132"/>
      <c r="AV255" s="132"/>
      <c r="AW255" s="132"/>
      <c r="AX255" s="132"/>
      <c r="AY255" s="132"/>
      <c r="AZ255" s="132"/>
      <c r="BA255" s="132"/>
      <c r="BB255" s="132"/>
      <c r="BC255" s="132"/>
      <c r="BD255" s="132"/>
      <c r="BE255" s="132"/>
      <c r="BF255" s="132"/>
      <c r="BG255" s="132"/>
      <c r="BH255" s="132"/>
      <c r="BI255" s="132"/>
      <c r="BJ255" s="132"/>
      <c r="BK255" s="132"/>
      <c r="BL255" s="132"/>
      <c r="BM255" s="132"/>
      <c r="BN255" s="132"/>
      <c r="BO255" s="132"/>
      <c r="BP255" s="132"/>
    </row>
    <row r="256">
      <c r="A256" s="484"/>
      <c r="B256" s="94"/>
      <c r="C256" s="95"/>
      <c r="D256" s="96"/>
      <c r="E256" s="97"/>
      <c r="F256" s="98"/>
      <c r="G256" s="98"/>
      <c r="H256" s="98"/>
      <c r="I256" s="98"/>
      <c r="J256" s="98"/>
      <c r="K256" s="96"/>
      <c r="L256" s="96"/>
      <c r="M256" s="96"/>
      <c r="N256" s="518"/>
      <c r="O256" s="168"/>
      <c r="P256" s="169"/>
      <c r="Q256" s="294"/>
      <c r="R256" s="295"/>
      <c r="S256" s="198"/>
      <c r="T256" s="199"/>
      <c r="U256" s="200"/>
      <c r="V256" s="201"/>
      <c r="W256" s="202"/>
      <c r="X256" s="202"/>
      <c r="Y256" s="273"/>
      <c r="Z256" s="271"/>
      <c r="AA256" s="272"/>
      <c r="AB256" s="107"/>
      <c r="AC256" s="108"/>
      <c r="AD256" s="273"/>
      <c r="AE256" s="274"/>
      <c r="AF256" s="99"/>
      <c r="AG256" s="274"/>
      <c r="AH256" s="411"/>
      <c r="AI256" s="112"/>
      <c r="AJ256" s="110"/>
      <c r="AK256" s="113"/>
      <c r="AL256" s="114"/>
      <c r="AM256" s="278"/>
      <c r="AN256" s="98"/>
      <c r="AO256" s="98"/>
      <c r="AP256" s="116"/>
      <c r="AQ256" s="117"/>
      <c r="AR256" s="116"/>
      <c r="AS256" s="98"/>
      <c r="AT256" s="98"/>
      <c r="AU256" s="98"/>
      <c r="AV256" s="98"/>
      <c r="AW256" s="98"/>
      <c r="AX256" s="98"/>
      <c r="AY256" s="98"/>
      <c r="AZ256" s="98"/>
      <c r="BA256" s="98"/>
      <c r="BB256" s="98"/>
      <c r="BC256" s="98"/>
      <c r="BD256" s="98"/>
      <c r="BE256" s="98"/>
      <c r="BF256" s="98"/>
      <c r="BG256" s="98"/>
      <c r="BH256" s="98"/>
      <c r="BI256" s="98"/>
      <c r="BJ256" s="98"/>
      <c r="BK256" s="98"/>
      <c r="BL256" s="98"/>
      <c r="BM256" s="98"/>
      <c r="BN256" s="98"/>
      <c r="BO256" s="98"/>
      <c r="BP256" s="98"/>
    </row>
    <row r="257">
      <c r="A257" s="485"/>
      <c r="B257" s="128"/>
      <c r="C257" s="129"/>
      <c r="D257" s="130"/>
      <c r="E257" s="131"/>
      <c r="F257" s="132"/>
      <c r="G257" s="132"/>
      <c r="H257" s="132"/>
      <c r="I257" s="132"/>
      <c r="J257" s="132"/>
      <c r="K257" s="130"/>
      <c r="L257" s="130"/>
      <c r="M257" s="130"/>
      <c r="N257" s="519"/>
      <c r="O257" s="168"/>
      <c r="P257" s="169"/>
      <c r="Q257" s="294"/>
      <c r="R257" s="295"/>
      <c r="S257" s="198"/>
      <c r="T257" s="199"/>
      <c r="U257" s="200"/>
      <c r="V257" s="201"/>
      <c r="W257" s="202"/>
      <c r="X257" s="202"/>
      <c r="Y257" s="206"/>
      <c r="Z257" s="204"/>
      <c r="AA257" s="205"/>
      <c r="AB257" s="141"/>
      <c r="AC257" s="142"/>
      <c r="AD257" s="206"/>
      <c r="AE257" s="207"/>
      <c r="AF257" s="133"/>
      <c r="AG257" s="207"/>
      <c r="AH257" s="449"/>
      <c r="AI257" s="146"/>
      <c r="AJ257" s="144"/>
      <c r="AK257" s="147"/>
      <c r="AL257" s="114"/>
      <c r="AM257" s="211"/>
      <c r="AN257" s="132"/>
      <c r="AO257" s="132"/>
      <c r="AP257" s="149"/>
      <c r="AQ257" s="150"/>
      <c r="AR257" s="149"/>
      <c r="AS257" s="132"/>
      <c r="AT257" s="132"/>
      <c r="AU257" s="132"/>
      <c r="AV257" s="132"/>
      <c r="AW257" s="132"/>
      <c r="AX257" s="132"/>
      <c r="AY257" s="132"/>
      <c r="AZ257" s="132"/>
      <c r="BA257" s="132"/>
      <c r="BB257" s="132"/>
      <c r="BC257" s="132"/>
      <c r="BD257" s="132"/>
      <c r="BE257" s="132"/>
      <c r="BF257" s="132"/>
      <c r="BG257" s="132"/>
      <c r="BH257" s="132"/>
      <c r="BI257" s="132"/>
      <c r="BJ257" s="132"/>
      <c r="BK257" s="132"/>
      <c r="BL257" s="132"/>
      <c r="BM257" s="132"/>
      <c r="BN257" s="132"/>
      <c r="BO257" s="132"/>
      <c r="BP257" s="132"/>
    </row>
    <row r="258">
      <c r="A258" s="484"/>
      <c r="B258" s="94"/>
      <c r="C258" s="95"/>
      <c r="D258" s="96"/>
      <c r="E258" s="97"/>
      <c r="F258" s="98"/>
      <c r="G258" s="98"/>
      <c r="H258" s="98"/>
      <c r="I258" s="98"/>
      <c r="J258" s="98"/>
      <c r="K258" s="96"/>
      <c r="L258" s="96"/>
      <c r="M258" s="96"/>
      <c r="N258" s="518"/>
      <c r="O258" s="168"/>
      <c r="P258" s="169"/>
      <c r="Q258" s="294"/>
      <c r="R258" s="295"/>
      <c r="S258" s="198"/>
      <c r="T258" s="199"/>
      <c r="U258" s="200"/>
      <c r="V258" s="201"/>
      <c r="W258" s="202"/>
      <c r="X258" s="202"/>
      <c r="Y258" s="273"/>
      <c r="Z258" s="271"/>
      <c r="AA258" s="272"/>
      <c r="AB258" s="107"/>
      <c r="AC258" s="108"/>
      <c r="AD258" s="273"/>
      <c r="AE258" s="274"/>
      <c r="AF258" s="99"/>
      <c r="AG258" s="274"/>
      <c r="AH258" s="411"/>
      <c r="AI258" s="112"/>
      <c r="AJ258" s="110"/>
      <c r="AK258" s="113"/>
      <c r="AL258" s="114"/>
      <c r="AM258" s="278"/>
      <c r="AN258" s="98"/>
      <c r="AO258" s="98"/>
      <c r="AP258" s="116"/>
      <c r="AQ258" s="117"/>
      <c r="AR258" s="116"/>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c r="BO258" s="98"/>
      <c r="BP258" s="98"/>
    </row>
    <row r="259">
      <c r="A259" s="485"/>
      <c r="B259" s="128"/>
      <c r="C259" s="129"/>
      <c r="D259" s="130"/>
      <c r="E259" s="131"/>
      <c r="F259" s="132"/>
      <c r="G259" s="132"/>
      <c r="H259" s="132"/>
      <c r="I259" s="132"/>
      <c r="J259" s="132"/>
      <c r="K259" s="130"/>
      <c r="L259" s="130"/>
      <c r="M259" s="130"/>
      <c r="N259" s="519"/>
      <c r="O259" s="168"/>
      <c r="P259" s="169"/>
      <c r="Q259" s="294"/>
      <c r="R259" s="295"/>
      <c r="S259" s="198"/>
      <c r="T259" s="199"/>
      <c r="U259" s="200"/>
      <c r="V259" s="201"/>
      <c r="W259" s="202"/>
      <c r="X259" s="202"/>
      <c r="Y259" s="206"/>
      <c r="Z259" s="204"/>
      <c r="AA259" s="205"/>
      <c r="AB259" s="141"/>
      <c r="AC259" s="142"/>
      <c r="AD259" s="206"/>
      <c r="AE259" s="207"/>
      <c r="AF259" s="133"/>
      <c r="AG259" s="207"/>
      <c r="AH259" s="449"/>
      <c r="AI259" s="146"/>
      <c r="AJ259" s="144"/>
      <c r="AK259" s="147"/>
      <c r="AL259" s="114"/>
      <c r="AM259" s="211"/>
      <c r="AN259" s="132"/>
      <c r="AO259" s="132"/>
      <c r="AP259" s="149"/>
      <c r="AQ259" s="150"/>
      <c r="AR259" s="149"/>
      <c r="AS259" s="132"/>
      <c r="AT259" s="132"/>
      <c r="AU259" s="132"/>
      <c r="AV259" s="132"/>
      <c r="AW259" s="132"/>
      <c r="AX259" s="132"/>
      <c r="AY259" s="132"/>
      <c r="AZ259" s="132"/>
      <c r="BA259" s="132"/>
      <c r="BB259" s="132"/>
      <c r="BC259" s="132"/>
      <c r="BD259" s="132"/>
      <c r="BE259" s="132"/>
      <c r="BF259" s="132"/>
      <c r="BG259" s="132"/>
      <c r="BH259" s="132"/>
      <c r="BI259" s="132"/>
      <c r="BJ259" s="132"/>
      <c r="BK259" s="132"/>
      <c r="BL259" s="132"/>
      <c r="BM259" s="132"/>
      <c r="BN259" s="132"/>
      <c r="BO259" s="132"/>
      <c r="BP259" s="132"/>
    </row>
    <row r="260">
      <c r="A260" s="484"/>
      <c r="B260" s="94"/>
      <c r="C260" s="95"/>
      <c r="D260" s="96"/>
      <c r="E260" s="97"/>
      <c r="F260" s="98"/>
      <c r="G260" s="98"/>
      <c r="H260" s="98"/>
      <c r="I260" s="98"/>
      <c r="J260" s="98"/>
      <c r="K260" s="96"/>
      <c r="L260" s="96"/>
      <c r="M260" s="96"/>
      <c r="N260" s="518"/>
      <c r="O260" s="168"/>
      <c r="P260" s="169"/>
      <c r="Q260" s="294"/>
      <c r="R260" s="295"/>
      <c r="S260" s="198"/>
      <c r="T260" s="199"/>
      <c r="U260" s="200"/>
      <c r="V260" s="201"/>
      <c r="W260" s="202"/>
      <c r="X260" s="202"/>
      <c r="Y260" s="273"/>
      <c r="Z260" s="271"/>
      <c r="AA260" s="272"/>
      <c r="AB260" s="107"/>
      <c r="AC260" s="108"/>
      <c r="AD260" s="273"/>
      <c r="AE260" s="274"/>
      <c r="AF260" s="99"/>
      <c r="AG260" s="274"/>
      <c r="AH260" s="411"/>
      <c r="AI260" s="112"/>
      <c r="AJ260" s="110"/>
      <c r="AK260" s="113"/>
      <c r="AL260" s="114"/>
      <c r="AM260" s="278"/>
      <c r="AN260" s="98"/>
      <c r="AO260" s="98"/>
      <c r="AP260" s="116"/>
      <c r="AQ260" s="117"/>
      <c r="AR260" s="116"/>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98"/>
      <c r="BO260" s="98"/>
      <c r="BP260" s="98"/>
    </row>
    <row r="261">
      <c r="A261" s="485"/>
      <c r="B261" s="128"/>
      <c r="C261" s="129"/>
      <c r="D261" s="130"/>
      <c r="E261" s="131"/>
      <c r="F261" s="132"/>
      <c r="G261" s="132"/>
      <c r="H261" s="132"/>
      <c r="I261" s="132"/>
      <c r="J261" s="132"/>
      <c r="K261" s="130"/>
      <c r="L261" s="130"/>
      <c r="M261" s="130"/>
      <c r="N261" s="519"/>
      <c r="O261" s="168"/>
      <c r="P261" s="169"/>
      <c r="Q261" s="294"/>
      <c r="R261" s="295"/>
      <c r="S261" s="296"/>
      <c r="T261" s="297"/>
      <c r="U261" s="200"/>
      <c r="V261" s="201"/>
      <c r="W261" s="202"/>
      <c r="X261" s="202"/>
      <c r="Y261" s="206"/>
      <c r="Z261" s="204"/>
      <c r="AA261" s="205"/>
      <c r="AB261" s="141"/>
      <c r="AC261" s="142"/>
      <c r="AD261" s="206"/>
      <c r="AE261" s="207"/>
      <c r="AF261" s="133"/>
      <c r="AG261" s="207"/>
      <c r="AH261" s="449"/>
      <c r="AI261" s="146"/>
      <c r="AJ261" s="144"/>
      <c r="AK261" s="147"/>
      <c r="AL261" s="114"/>
      <c r="AM261" s="211"/>
      <c r="AN261" s="132"/>
      <c r="AO261" s="132"/>
      <c r="AP261" s="149"/>
      <c r="AQ261" s="150"/>
      <c r="AR261" s="149"/>
      <c r="AS261" s="132"/>
      <c r="AT261" s="132"/>
      <c r="AU261" s="132"/>
      <c r="AV261" s="132"/>
      <c r="AW261" s="132"/>
      <c r="AX261" s="132"/>
      <c r="AY261" s="132"/>
      <c r="AZ261" s="132"/>
      <c r="BA261" s="132"/>
      <c r="BB261" s="132"/>
      <c r="BC261" s="132"/>
      <c r="BD261" s="132"/>
      <c r="BE261" s="132"/>
      <c r="BF261" s="132"/>
      <c r="BG261" s="132"/>
      <c r="BH261" s="132"/>
      <c r="BI261" s="132"/>
      <c r="BJ261" s="132"/>
      <c r="BK261" s="132"/>
      <c r="BL261" s="132"/>
      <c r="BM261" s="132"/>
      <c r="BN261" s="132"/>
      <c r="BO261" s="132"/>
      <c r="BP261" s="132"/>
    </row>
    <row r="262">
      <c r="A262" s="484"/>
      <c r="B262" s="94"/>
      <c r="C262" s="95"/>
      <c r="D262" s="96"/>
      <c r="E262" s="97"/>
      <c r="F262" s="98"/>
      <c r="G262" s="98"/>
      <c r="H262" s="98"/>
      <c r="I262" s="98"/>
      <c r="J262" s="98"/>
      <c r="K262" s="96"/>
      <c r="L262" s="96"/>
      <c r="M262" s="96"/>
      <c r="N262" s="518"/>
      <c r="O262" s="168"/>
      <c r="P262" s="169"/>
      <c r="Q262" s="294"/>
      <c r="R262" s="295"/>
      <c r="S262" s="296"/>
      <c r="T262" s="297"/>
      <c r="U262" s="200"/>
      <c r="V262" s="201"/>
      <c r="W262" s="202"/>
      <c r="X262" s="202"/>
      <c r="Y262" s="273"/>
      <c r="Z262" s="271"/>
      <c r="AA262" s="272"/>
      <c r="AB262" s="107"/>
      <c r="AC262" s="108"/>
      <c r="AD262" s="273"/>
      <c r="AE262" s="274"/>
      <c r="AF262" s="99"/>
      <c r="AG262" s="274"/>
      <c r="AH262" s="411"/>
      <c r="AI262" s="112"/>
      <c r="AJ262" s="110"/>
      <c r="AK262" s="113"/>
      <c r="AL262" s="114"/>
      <c r="AM262" s="278"/>
      <c r="AN262" s="98"/>
      <c r="AO262" s="98"/>
      <c r="AP262" s="116"/>
      <c r="AQ262" s="117"/>
      <c r="AR262" s="116"/>
      <c r="AS262" s="98"/>
      <c r="AT262" s="98"/>
      <c r="AU262" s="98"/>
      <c r="AV262" s="98"/>
      <c r="AW262" s="98"/>
      <c r="AX262" s="98"/>
      <c r="AY262" s="98"/>
      <c r="AZ262" s="98"/>
      <c r="BA262" s="98"/>
      <c r="BB262" s="98"/>
      <c r="BC262" s="98"/>
      <c r="BD262" s="98"/>
      <c r="BE262" s="98"/>
      <c r="BF262" s="98"/>
      <c r="BG262" s="98"/>
      <c r="BH262" s="98"/>
      <c r="BI262" s="98"/>
      <c r="BJ262" s="98"/>
      <c r="BK262" s="98"/>
      <c r="BL262" s="98"/>
      <c r="BM262" s="98"/>
      <c r="BN262" s="98"/>
      <c r="BO262" s="98"/>
      <c r="BP262" s="98"/>
    </row>
    <row r="263">
      <c r="A263" s="485"/>
      <c r="B263" s="128"/>
      <c r="C263" s="129"/>
      <c r="D263" s="130"/>
      <c r="E263" s="131"/>
      <c r="F263" s="132"/>
      <c r="G263" s="132"/>
      <c r="H263" s="132"/>
      <c r="I263" s="132"/>
      <c r="J263" s="132"/>
      <c r="K263" s="130"/>
      <c r="L263" s="130"/>
      <c r="M263" s="130"/>
      <c r="N263" s="519"/>
      <c r="O263" s="168"/>
      <c r="P263" s="169"/>
      <c r="Q263" s="294"/>
      <c r="R263" s="295"/>
      <c r="S263" s="296"/>
      <c r="T263" s="297"/>
      <c r="U263" s="200"/>
      <c r="V263" s="201"/>
      <c r="W263" s="202"/>
      <c r="X263" s="202"/>
      <c r="Y263" s="206"/>
      <c r="Z263" s="204"/>
      <c r="AA263" s="205"/>
      <c r="AB263" s="141"/>
      <c r="AC263" s="142"/>
      <c r="AD263" s="206"/>
      <c r="AE263" s="207"/>
      <c r="AF263" s="133"/>
      <c r="AG263" s="207"/>
      <c r="AH263" s="449"/>
      <c r="AI263" s="146"/>
      <c r="AJ263" s="144"/>
      <c r="AK263" s="147"/>
      <c r="AL263" s="114"/>
      <c r="AM263" s="211"/>
      <c r="AN263" s="132"/>
      <c r="AO263" s="132"/>
      <c r="AP263" s="149"/>
      <c r="AQ263" s="150"/>
      <c r="AR263" s="149"/>
      <c r="AS263" s="132"/>
      <c r="AT263" s="132"/>
      <c r="AU263" s="132"/>
      <c r="AV263" s="132"/>
      <c r="AW263" s="132"/>
      <c r="AX263" s="132"/>
      <c r="AY263" s="132"/>
      <c r="AZ263" s="132"/>
      <c r="BA263" s="132"/>
      <c r="BB263" s="132"/>
      <c r="BC263" s="132"/>
      <c r="BD263" s="132"/>
      <c r="BE263" s="132"/>
      <c r="BF263" s="132"/>
      <c r="BG263" s="132"/>
      <c r="BH263" s="132"/>
      <c r="BI263" s="132"/>
      <c r="BJ263" s="132"/>
      <c r="BK263" s="132"/>
      <c r="BL263" s="132"/>
      <c r="BM263" s="132"/>
      <c r="BN263" s="132"/>
      <c r="BO263" s="132"/>
      <c r="BP263" s="132"/>
    </row>
    <row r="264">
      <c r="A264" s="484"/>
      <c r="B264" s="94"/>
      <c r="C264" s="95"/>
      <c r="D264" s="96"/>
      <c r="E264" s="97"/>
      <c r="F264" s="98"/>
      <c r="G264" s="98"/>
      <c r="H264" s="98"/>
      <c r="I264" s="98"/>
      <c r="J264" s="98"/>
      <c r="K264" s="96"/>
      <c r="L264" s="96"/>
      <c r="M264" s="96"/>
      <c r="N264" s="518"/>
      <c r="O264" s="168"/>
      <c r="P264" s="169"/>
      <c r="Q264" s="294"/>
      <c r="R264" s="295"/>
      <c r="S264" s="296"/>
      <c r="T264" s="297"/>
      <c r="U264" s="200"/>
      <c r="V264" s="201"/>
      <c r="W264" s="202"/>
      <c r="X264" s="202"/>
      <c r="Y264" s="273"/>
      <c r="Z264" s="271"/>
      <c r="AA264" s="272"/>
      <c r="AB264" s="107"/>
      <c r="AC264" s="108"/>
      <c r="AD264" s="273"/>
      <c r="AE264" s="274"/>
      <c r="AF264" s="99"/>
      <c r="AG264" s="274"/>
      <c r="AH264" s="411"/>
      <c r="AI264" s="112"/>
      <c r="AJ264" s="110"/>
      <c r="AK264" s="113"/>
      <c r="AL264" s="114"/>
      <c r="AM264" s="278"/>
      <c r="AN264" s="98"/>
      <c r="AO264" s="98"/>
      <c r="AP264" s="116"/>
      <c r="AQ264" s="117"/>
      <c r="AR264" s="116"/>
      <c r="AS264" s="98"/>
      <c r="AT264" s="98"/>
      <c r="AU264" s="98"/>
      <c r="AV264" s="98"/>
      <c r="AW264" s="98"/>
      <c r="AX264" s="98"/>
      <c r="AY264" s="98"/>
      <c r="AZ264" s="98"/>
      <c r="BA264" s="98"/>
      <c r="BB264" s="98"/>
      <c r="BC264" s="98"/>
      <c r="BD264" s="98"/>
      <c r="BE264" s="98"/>
      <c r="BF264" s="98"/>
      <c r="BG264" s="98"/>
      <c r="BH264" s="98"/>
      <c r="BI264" s="98"/>
      <c r="BJ264" s="98"/>
      <c r="BK264" s="98"/>
      <c r="BL264" s="98"/>
      <c r="BM264" s="98"/>
      <c r="BN264" s="98"/>
      <c r="BO264" s="98"/>
      <c r="BP264" s="98"/>
    </row>
    <row r="265">
      <c r="A265" s="485"/>
      <c r="B265" s="128"/>
      <c r="C265" s="129"/>
      <c r="D265" s="130"/>
      <c r="E265" s="131"/>
      <c r="F265" s="132"/>
      <c r="G265" s="132"/>
      <c r="H265" s="132"/>
      <c r="I265" s="132"/>
      <c r="J265" s="132"/>
      <c r="K265" s="130"/>
      <c r="L265" s="130"/>
      <c r="M265" s="130"/>
      <c r="N265" s="519"/>
      <c r="O265" s="168"/>
      <c r="P265" s="169"/>
      <c r="Q265" s="294"/>
      <c r="R265" s="295"/>
      <c r="S265" s="296"/>
      <c r="T265" s="297"/>
      <c r="U265" s="200"/>
      <c r="V265" s="201"/>
      <c r="W265" s="202"/>
      <c r="X265" s="202"/>
      <c r="Y265" s="206"/>
      <c r="Z265" s="204"/>
      <c r="AA265" s="205"/>
      <c r="AB265" s="141"/>
      <c r="AC265" s="142"/>
      <c r="AD265" s="206"/>
      <c r="AE265" s="207"/>
      <c r="AF265" s="133"/>
      <c r="AG265" s="207"/>
      <c r="AH265" s="449"/>
      <c r="AI265" s="146"/>
      <c r="AJ265" s="144"/>
      <c r="AK265" s="147"/>
      <c r="AL265" s="114"/>
      <c r="AM265" s="211"/>
      <c r="AN265" s="132"/>
      <c r="AO265" s="132"/>
      <c r="AP265" s="149"/>
      <c r="AQ265" s="150"/>
      <c r="AR265" s="149"/>
      <c r="AS265" s="132"/>
      <c r="AT265" s="132"/>
      <c r="AU265" s="132"/>
      <c r="AV265" s="132"/>
      <c r="AW265" s="132"/>
      <c r="AX265" s="132"/>
      <c r="AY265" s="132"/>
      <c r="AZ265" s="132"/>
      <c r="BA265" s="132"/>
      <c r="BB265" s="132"/>
      <c r="BC265" s="132"/>
      <c r="BD265" s="132"/>
      <c r="BE265" s="132"/>
      <c r="BF265" s="132"/>
      <c r="BG265" s="132"/>
      <c r="BH265" s="132"/>
      <c r="BI265" s="132"/>
      <c r="BJ265" s="132"/>
      <c r="BK265" s="132"/>
      <c r="BL265" s="132"/>
      <c r="BM265" s="132"/>
      <c r="BN265" s="132"/>
      <c r="BO265" s="132"/>
      <c r="BP265" s="132"/>
    </row>
    <row r="266">
      <c r="A266" s="484"/>
      <c r="B266" s="94"/>
      <c r="C266" s="95"/>
      <c r="D266" s="96"/>
      <c r="E266" s="97"/>
      <c r="F266" s="98"/>
      <c r="G266" s="98"/>
      <c r="H266" s="98"/>
      <c r="I266" s="98"/>
      <c r="J266" s="98"/>
      <c r="K266" s="96"/>
      <c r="L266" s="96"/>
      <c r="M266" s="96"/>
      <c r="N266" s="518"/>
      <c r="O266" s="168"/>
      <c r="P266" s="169"/>
      <c r="Q266" s="294"/>
      <c r="R266" s="295"/>
      <c r="S266" s="296"/>
      <c r="T266" s="297"/>
      <c r="U266" s="200"/>
      <c r="V266" s="201"/>
      <c r="W266" s="202"/>
      <c r="X266" s="202"/>
      <c r="Y266" s="273"/>
      <c r="Z266" s="271"/>
      <c r="AA266" s="272"/>
      <c r="AB266" s="107"/>
      <c r="AC266" s="108"/>
      <c r="AD266" s="273"/>
      <c r="AE266" s="274"/>
      <c r="AF266" s="99"/>
      <c r="AG266" s="274"/>
      <c r="AH266" s="411"/>
      <c r="AI266" s="112"/>
      <c r="AJ266" s="110"/>
      <c r="AK266" s="113"/>
      <c r="AL266" s="114"/>
      <c r="AM266" s="278"/>
      <c r="AN266" s="98"/>
      <c r="AO266" s="98"/>
      <c r="AP266" s="116"/>
      <c r="AQ266" s="117"/>
      <c r="AR266" s="116"/>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c r="BO266" s="98"/>
      <c r="BP266" s="98"/>
    </row>
    <row r="267">
      <c r="A267" s="485"/>
      <c r="B267" s="128"/>
      <c r="C267" s="129"/>
      <c r="D267" s="130"/>
      <c r="E267" s="131"/>
      <c r="F267" s="132"/>
      <c r="G267" s="132"/>
      <c r="H267" s="132"/>
      <c r="I267" s="132"/>
      <c r="J267" s="132"/>
      <c r="K267" s="130"/>
      <c r="L267" s="130"/>
      <c r="M267" s="130"/>
      <c r="N267" s="519"/>
      <c r="O267" s="168"/>
      <c r="P267" s="169"/>
      <c r="Q267" s="294"/>
      <c r="R267" s="295"/>
      <c r="S267" s="296"/>
      <c r="T267" s="297"/>
      <c r="U267" s="200"/>
      <c r="V267" s="201"/>
      <c r="W267" s="202"/>
      <c r="X267" s="202"/>
      <c r="Y267" s="206"/>
      <c r="Z267" s="204"/>
      <c r="AA267" s="205"/>
      <c r="AB267" s="141"/>
      <c r="AC267" s="142"/>
      <c r="AD267" s="206"/>
      <c r="AE267" s="207"/>
      <c r="AF267" s="133"/>
      <c r="AG267" s="207"/>
      <c r="AH267" s="449"/>
      <c r="AI267" s="146"/>
      <c r="AJ267" s="144"/>
      <c r="AK267" s="147"/>
      <c r="AL267" s="114"/>
      <c r="AM267" s="211"/>
      <c r="AN267" s="132"/>
      <c r="AO267" s="132"/>
      <c r="AP267" s="149"/>
      <c r="AQ267" s="150"/>
      <c r="AR267" s="149"/>
      <c r="AS267" s="132"/>
      <c r="AT267" s="132"/>
      <c r="AU267" s="132"/>
      <c r="AV267" s="132"/>
      <c r="AW267" s="132"/>
      <c r="AX267" s="132"/>
      <c r="AY267" s="132"/>
      <c r="AZ267" s="132"/>
      <c r="BA267" s="132"/>
      <c r="BB267" s="132"/>
      <c r="BC267" s="132"/>
      <c r="BD267" s="132"/>
      <c r="BE267" s="132"/>
      <c r="BF267" s="132"/>
      <c r="BG267" s="132"/>
      <c r="BH267" s="132"/>
      <c r="BI267" s="132"/>
      <c r="BJ267" s="132"/>
      <c r="BK267" s="132"/>
      <c r="BL267" s="132"/>
      <c r="BM267" s="132"/>
      <c r="BN267" s="132"/>
      <c r="BO267" s="132"/>
      <c r="BP267" s="132"/>
    </row>
    <row r="268">
      <c r="A268" s="484"/>
      <c r="B268" s="94"/>
      <c r="C268" s="95"/>
      <c r="D268" s="96"/>
      <c r="E268" s="97"/>
      <c r="F268" s="98"/>
      <c r="G268" s="98"/>
      <c r="H268" s="98"/>
      <c r="I268" s="98"/>
      <c r="J268" s="98"/>
      <c r="K268" s="96"/>
      <c r="L268" s="96"/>
      <c r="M268" s="96"/>
      <c r="N268" s="518"/>
      <c r="O268" s="168"/>
      <c r="P268" s="169"/>
      <c r="Q268" s="294"/>
      <c r="R268" s="295"/>
      <c r="S268" s="296"/>
      <c r="T268" s="297"/>
      <c r="U268" s="200"/>
      <c r="V268" s="201"/>
      <c r="W268" s="202"/>
      <c r="X268" s="202"/>
      <c r="Y268" s="273"/>
      <c r="Z268" s="271"/>
      <c r="AA268" s="272"/>
      <c r="AB268" s="107"/>
      <c r="AC268" s="108"/>
      <c r="AD268" s="273"/>
      <c r="AE268" s="274"/>
      <c r="AF268" s="99"/>
      <c r="AG268" s="274"/>
      <c r="AH268" s="411"/>
      <c r="AI268" s="112"/>
      <c r="AJ268" s="110"/>
      <c r="AK268" s="113"/>
      <c r="AL268" s="114"/>
      <c r="AM268" s="278"/>
      <c r="AN268" s="98"/>
      <c r="AO268" s="98"/>
      <c r="AP268" s="116"/>
      <c r="AQ268" s="117"/>
      <c r="AR268" s="116"/>
      <c r="AS268" s="98"/>
      <c r="AT268" s="98"/>
      <c r="AU268" s="98"/>
      <c r="AV268" s="98"/>
      <c r="AW268" s="98"/>
      <c r="AX268" s="98"/>
      <c r="AY268" s="98"/>
      <c r="AZ268" s="98"/>
      <c r="BA268" s="98"/>
      <c r="BB268" s="98"/>
      <c r="BC268" s="98"/>
      <c r="BD268" s="98"/>
      <c r="BE268" s="98"/>
      <c r="BF268" s="98"/>
      <c r="BG268" s="98"/>
      <c r="BH268" s="98"/>
      <c r="BI268" s="98"/>
      <c r="BJ268" s="98"/>
      <c r="BK268" s="98"/>
      <c r="BL268" s="98"/>
      <c r="BM268" s="98"/>
      <c r="BN268" s="98"/>
      <c r="BO268" s="98"/>
      <c r="BP268" s="98"/>
    </row>
    <row r="269">
      <c r="A269" s="485"/>
      <c r="B269" s="128"/>
      <c r="C269" s="129"/>
      <c r="D269" s="130"/>
      <c r="E269" s="131"/>
      <c r="F269" s="132"/>
      <c r="G269" s="132"/>
      <c r="H269" s="132"/>
      <c r="I269" s="132"/>
      <c r="J269" s="132"/>
      <c r="K269" s="130"/>
      <c r="L269" s="130"/>
      <c r="M269" s="130"/>
      <c r="N269" s="519"/>
      <c r="O269" s="168"/>
      <c r="P269" s="169"/>
      <c r="Q269" s="294"/>
      <c r="R269" s="295"/>
      <c r="S269" s="296"/>
      <c r="T269" s="297"/>
      <c r="U269" s="200"/>
      <c r="V269" s="201"/>
      <c r="W269" s="202"/>
      <c r="X269" s="202"/>
      <c r="Y269" s="206"/>
      <c r="Z269" s="204"/>
      <c r="AA269" s="205"/>
      <c r="AB269" s="141"/>
      <c r="AC269" s="142"/>
      <c r="AD269" s="206"/>
      <c r="AE269" s="207"/>
      <c r="AF269" s="133"/>
      <c r="AG269" s="207"/>
      <c r="AH269" s="449"/>
      <c r="AI269" s="146"/>
      <c r="AJ269" s="144"/>
      <c r="AK269" s="147"/>
      <c r="AL269" s="114"/>
      <c r="AM269" s="211"/>
      <c r="AN269" s="132"/>
      <c r="AO269" s="132"/>
      <c r="AP269" s="149"/>
      <c r="AQ269" s="150"/>
      <c r="AR269" s="149"/>
      <c r="AS269" s="132"/>
      <c r="AT269" s="132"/>
      <c r="AU269" s="132"/>
      <c r="AV269" s="132"/>
      <c r="AW269" s="132"/>
      <c r="AX269" s="132"/>
      <c r="AY269" s="132"/>
      <c r="AZ269" s="132"/>
      <c r="BA269" s="132"/>
      <c r="BB269" s="132"/>
      <c r="BC269" s="132"/>
      <c r="BD269" s="132"/>
      <c r="BE269" s="132"/>
      <c r="BF269" s="132"/>
      <c r="BG269" s="132"/>
      <c r="BH269" s="132"/>
      <c r="BI269" s="132"/>
      <c r="BJ269" s="132"/>
      <c r="BK269" s="132"/>
      <c r="BL269" s="132"/>
      <c r="BM269" s="132"/>
      <c r="BN269" s="132"/>
      <c r="BO269" s="132"/>
      <c r="BP269" s="132"/>
    </row>
    <row r="270">
      <c r="A270" s="484"/>
      <c r="B270" s="94"/>
      <c r="C270" s="95"/>
      <c r="D270" s="96"/>
      <c r="E270" s="97"/>
      <c r="F270" s="98"/>
      <c r="G270" s="98"/>
      <c r="H270" s="98"/>
      <c r="I270" s="98"/>
      <c r="J270" s="98"/>
      <c r="K270" s="96"/>
      <c r="L270" s="96"/>
      <c r="M270" s="96"/>
      <c r="N270" s="518"/>
      <c r="O270" s="168"/>
      <c r="P270" s="169"/>
      <c r="Q270" s="294"/>
      <c r="R270" s="295"/>
      <c r="S270" s="296"/>
      <c r="T270" s="297"/>
      <c r="U270" s="200"/>
      <c r="V270" s="201"/>
      <c r="W270" s="202"/>
      <c r="X270" s="202"/>
      <c r="Y270" s="273"/>
      <c r="Z270" s="271"/>
      <c r="AA270" s="272"/>
      <c r="AB270" s="107"/>
      <c r="AC270" s="108"/>
      <c r="AD270" s="273"/>
      <c r="AE270" s="274"/>
      <c r="AF270" s="99"/>
      <c r="AG270" s="274"/>
      <c r="AH270" s="411"/>
      <c r="AI270" s="112"/>
      <c r="AJ270" s="110"/>
      <c r="AK270" s="113"/>
      <c r="AL270" s="114"/>
      <c r="AM270" s="278"/>
      <c r="AN270" s="98"/>
      <c r="AO270" s="98"/>
      <c r="AP270" s="116"/>
      <c r="AQ270" s="117"/>
      <c r="AR270" s="116"/>
      <c r="AS270" s="98"/>
      <c r="AT270" s="98"/>
      <c r="AU270" s="98"/>
      <c r="AV270" s="98"/>
      <c r="AW270" s="98"/>
      <c r="AX270" s="98"/>
      <c r="AY270" s="98"/>
      <c r="AZ270" s="98"/>
      <c r="BA270" s="98"/>
      <c r="BB270" s="98"/>
      <c r="BC270" s="98"/>
      <c r="BD270" s="98"/>
      <c r="BE270" s="98"/>
      <c r="BF270" s="98"/>
      <c r="BG270" s="98"/>
      <c r="BH270" s="98"/>
      <c r="BI270" s="98"/>
      <c r="BJ270" s="98"/>
      <c r="BK270" s="98"/>
      <c r="BL270" s="98"/>
      <c r="BM270" s="98"/>
      <c r="BN270" s="98"/>
      <c r="BO270" s="98"/>
      <c r="BP270" s="98"/>
    </row>
    <row r="271">
      <c r="A271" s="485"/>
      <c r="B271" s="128"/>
      <c r="C271" s="129"/>
      <c r="D271" s="130"/>
      <c r="E271" s="131"/>
      <c r="F271" s="132"/>
      <c r="G271" s="132"/>
      <c r="H271" s="132"/>
      <c r="I271" s="132"/>
      <c r="J271" s="132"/>
      <c r="K271" s="130"/>
      <c r="L271" s="130"/>
      <c r="M271" s="130"/>
      <c r="N271" s="519"/>
      <c r="O271" s="168"/>
      <c r="P271" s="169"/>
      <c r="Q271" s="294"/>
      <c r="R271" s="295"/>
      <c r="S271" s="296"/>
      <c r="T271" s="297"/>
      <c r="U271" s="200"/>
      <c r="V271" s="201"/>
      <c r="W271" s="202"/>
      <c r="X271" s="202"/>
      <c r="Y271" s="206"/>
      <c r="Z271" s="204"/>
      <c r="AA271" s="205"/>
      <c r="AB271" s="141"/>
      <c r="AC271" s="142"/>
      <c r="AD271" s="206"/>
      <c r="AE271" s="207"/>
      <c r="AF271" s="133"/>
      <c r="AG271" s="207"/>
      <c r="AH271" s="449"/>
      <c r="AI271" s="146"/>
      <c r="AJ271" s="144"/>
      <c r="AK271" s="147"/>
      <c r="AL271" s="114"/>
      <c r="AM271" s="211"/>
      <c r="AN271" s="132"/>
      <c r="AO271" s="132"/>
      <c r="AP271" s="149"/>
      <c r="AQ271" s="150"/>
      <c r="AR271" s="149"/>
      <c r="AS271" s="132"/>
      <c r="AT271" s="132"/>
      <c r="AU271" s="132"/>
      <c r="AV271" s="132"/>
      <c r="AW271" s="132"/>
      <c r="AX271" s="132"/>
      <c r="AY271" s="132"/>
      <c r="AZ271" s="132"/>
      <c r="BA271" s="132"/>
      <c r="BB271" s="132"/>
      <c r="BC271" s="132"/>
      <c r="BD271" s="132"/>
      <c r="BE271" s="132"/>
      <c r="BF271" s="132"/>
      <c r="BG271" s="132"/>
      <c r="BH271" s="132"/>
      <c r="BI271" s="132"/>
      <c r="BJ271" s="132"/>
      <c r="BK271" s="132"/>
      <c r="BL271" s="132"/>
      <c r="BM271" s="132"/>
      <c r="BN271" s="132"/>
      <c r="BO271" s="132"/>
      <c r="BP271" s="132"/>
    </row>
    <row r="272">
      <c r="A272" s="484"/>
      <c r="B272" s="94"/>
      <c r="C272" s="95"/>
      <c r="D272" s="96"/>
      <c r="E272" s="97"/>
      <c r="F272" s="98"/>
      <c r="G272" s="98"/>
      <c r="H272" s="98"/>
      <c r="I272" s="98"/>
      <c r="J272" s="98"/>
      <c r="K272" s="96"/>
      <c r="L272" s="96"/>
      <c r="M272" s="96"/>
      <c r="N272" s="518"/>
      <c r="O272" s="168"/>
      <c r="P272" s="169"/>
      <c r="Q272" s="294"/>
      <c r="R272" s="295"/>
      <c r="S272" s="296"/>
      <c r="T272" s="297"/>
      <c r="U272" s="200"/>
      <c r="V272" s="201"/>
      <c r="W272" s="202"/>
      <c r="X272" s="202"/>
      <c r="Y272" s="273"/>
      <c r="Z272" s="271"/>
      <c r="AA272" s="272"/>
      <c r="AB272" s="107"/>
      <c r="AC272" s="108"/>
      <c r="AD272" s="273"/>
      <c r="AE272" s="274"/>
      <c r="AF272" s="99"/>
      <c r="AG272" s="274"/>
      <c r="AH272" s="411"/>
      <c r="AI272" s="112"/>
      <c r="AJ272" s="110"/>
      <c r="AK272" s="113"/>
      <c r="AL272" s="114"/>
      <c r="AM272" s="278"/>
      <c r="AN272" s="98"/>
      <c r="AO272" s="98"/>
      <c r="AP272" s="116"/>
      <c r="AQ272" s="117"/>
      <c r="AR272" s="116"/>
      <c r="AS272" s="98"/>
      <c r="AT272" s="98"/>
      <c r="AU272" s="98"/>
      <c r="AV272" s="98"/>
      <c r="AW272" s="98"/>
      <c r="AX272" s="98"/>
      <c r="AY272" s="98"/>
      <c r="AZ272" s="98"/>
      <c r="BA272" s="98"/>
      <c r="BB272" s="98"/>
      <c r="BC272" s="98"/>
      <c r="BD272" s="98"/>
      <c r="BE272" s="98"/>
      <c r="BF272" s="98"/>
      <c r="BG272" s="98"/>
      <c r="BH272" s="98"/>
      <c r="BI272" s="98"/>
      <c r="BJ272" s="98"/>
      <c r="BK272" s="98"/>
      <c r="BL272" s="98"/>
      <c r="BM272" s="98"/>
      <c r="BN272" s="98"/>
      <c r="BO272" s="98"/>
      <c r="BP272" s="98"/>
    </row>
    <row r="273">
      <c r="A273" s="485"/>
      <c r="B273" s="128"/>
      <c r="C273" s="129"/>
      <c r="D273" s="130"/>
      <c r="E273" s="131"/>
      <c r="F273" s="132"/>
      <c r="G273" s="132"/>
      <c r="H273" s="132"/>
      <c r="I273" s="132"/>
      <c r="J273" s="132"/>
      <c r="K273" s="130"/>
      <c r="L273" s="130"/>
      <c r="M273" s="130"/>
      <c r="N273" s="519"/>
      <c r="O273" s="168"/>
      <c r="P273" s="169"/>
      <c r="Q273" s="294"/>
      <c r="R273" s="295"/>
      <c r="S273" s="296"/>
      <c r="T273" s="297"/>
      <c r="U273" s="200"/>
      <c r="V273" s="201"/>
      <c r="W273" s="202"/>
      <c r="X273" s="202"/>
      <c r="Y273" s="206"/>
      <c r="Z273" s="204"/>
      <c r="AA273" s="205"/>
      <c r="AB273" s="141"/>
      <c r="AC273" s="142"/>
      <c r="AD273" s="206"/>
      <c r="AE273" s="207"/>
      <c r="AF273" s="133"/>
      <c r="AG273" s="207"/>
      <c r="AH273" s="449"/>
      <c r="AI273" s="146"/>
      <c r="AJ273" s="144"/>
      <c r="AK273" s="147"/>
      <c r="AL273" s="114"/>
      <c r="AM273" s="211"/>
      <c r="AN273" s="132"/>
      <c r="AO273" s="132"/>
      <c r="AP273" s="149"/>
      <c r="AQ273" s="150"/>
      <c r="AR273" s="149"/>
      <c r="AS273" s="132"/>
      <c r="AT273" s="132"/>
      <c r="AU273" s="132"/>
      <c r="AV273" s="132"/>
      <c r="AW273" s="132"/>
      <c r="AX273" s="132"/>
      <c r="AY273" s="132"/>
      <c r="AZ273" s="132"/>
      <c r="BA273" s="132"/>
      <c r="BB273" s="132"/>
      <c r="BC273" s="132"/>
      <c r="BD273" s="132"/>
      <c r="BE273" s="132"/>
      <c r="BF273" s="132"/>
      <c r="BG273" s="132"/>
      <c r="BH273" s="132"/>
      <c r="BI273" s="132"/>
      <c r="BJ273" s="132"/>
      <c r="BK273" s="132"/>
      <c r="BL273" s="132"/>
      <c r="BM273" s="132"/>
      <c r="BN273" s="132"/>
      <c r="BO273" s="132"/>
      <c r="BP273" s="132"/>
    </row>
    <row r="274">
      <c r="A274" s="484"/>
      <c r="B274" s="94"/>
      <c r="C274" s="95"/>
      <c r="D274" s="96"/>
      <c r="E274" s="97"/>
      <c r="F274" s="98"/>
      <c r="G274" s="98"/>
      <c r="H274" s="98"/>
      <c r="I274" s="98"/>
      <c r="J274" s="98"/>
      <c r="K274" s="96"/>
      <c r="L274" s="96"/>
      <c r="M274" s="96"/>
      <c r="N274" s="518"/>
      <c r="O274" s="168"/>
      <c r="P274" s="169"/>
      <c r="Q274" s="294"/>
      <c r="R274" s="295"/>
      <c r="S274" s="296"/>
      <c r="T274" s="297"/>
      <c r="U274" s="200"/>
      <c r="V274" s="201"/>
      <c r="W274" s="202"/>
      <c r="X274" s="202"/>
      <c r="Y274" s="273"/>
      <c r="Z274" s="271"/>
      <c r="AA274" s="272"/>
      <c r="AB274" s="107"/>
      <c r="AC274" s="108"/>
      <c r="AD274" s="273"/>
      <c r="AE274" s="274"/>
      <c r="AF274" s="99"/>
      <c r="AG274" s="274"/>
      <c r="AH274" s="411"/>
      <c r="AI274" s="112"/>
      <c r="AJ274" s="110"/>
      <c r="AK274" s="113"/>
      <c r="AL274" s="114"/>
      <c r="AM274" s="278"/>
      <c r="AN274" s="98"/>
      <c r="AO274" s="98"/>
      <c r="AP274" s="116"/>
      <c r="AQ274" s="117"/>
      <c r="AR274" s="116"/>
      <c r="AS274" s="98"/>
      <c r="AT274" s="98"/>
      <c r="AU274" s="98"/>
      <c r="AV274" s="98"/>
      <c r="AW274" s="98"/>
      <c r="AX274" s="98"/>
      <c r="AY274" s="98"/>
      <c r="AZ274" s="98"/>
      <c r="BA274" s="98"/>
      <c r="BB274" s="98"/>
      <c r="BC274" s="98"/>
      <c r="BD274" s="98"/>
      <c r="BE274" s="98"/>
      <c r="BF274" s="98"/>
      <c r="BG274" s="98"/>
      <c r="BH274" s="98"/>
      <c r="BI274" s="98"/>
      <c r="BJ274" s="98"/>
      <c r="BK274" s="98"/>
      <c r="BL274" s="98"/>
      <c r="BM274" s="98"/>
      <c r="BN274" s="98"/>
      <c r="BO274" s="98"/>
      <c r="BP274" s="98"/>
    </row>
    <row r="275">
      <c r="A275" s="485"/>
      <c r="B275" s="128"/>
      <c r="C275" s="129"/>
      <c r="D275" s="130"/>
      <c r="E275" s="131"/>
      <c r="F275" s="132"/>
      <c r="G275" s="132"/>
      <c r="H275" s="132"/>
      <c r="I275" s="132"/>
      <c r="J275" s="132"/>
      <c r="K275" s="130"/>
      <c r="L275" s="130"/>
      <c r="M275" s="130"/>
      <c r="N275" s="519"/>
      <c r="O275" s="369"/>
      <c r="P275" s="370"/>
      <c r="Q275" s="196"/>
      <c r="R275" s="197"/>
      <c r="S275" s="198"/>
      <c r="T275" s="199"/>
      <c r="U275" s="200"/>
      <c r="V275" s="201"/>
      <c r="W275" s="202"/>
      <c r="X275" s="202"/>
      <c r="Y275" s="143"/>
      <c r="Z275" s="367"/>
      <c r="AA275" s="140"/>
      <c r="AB275" s="141"/>
      <c r="AC275" s="142"/>
      <c r="AD275" s="206"/>
      <c r="AE275" s="207"/>
      <c r="AF275" s="133"/>
      <c r="AG275" s="207"/>
      <c r="AH275" s="449"/>
      <c r="AI275" s="146"/>
      <c r="AJ275" s="144"/>
      <c r="AK275" s="147"/>
      <c r="AL275" s="114"/>
      <c r="AM275" s="211"/>
      <c r="AN275" s="132"/>
      <c r="AO275" s="132"/>
      <c r="AP275" s="149"/>
      <c r="AQ275" s="150"/>
      <c r="AR275" s="149"/>
      <c r="AS275" s="132"/>
      <c r="AT275" s="132"/>
      <c r="AU275" s="132"/>
      <c r="AV275" s="132"/>
      <c r="AW275" s="132"/>
      <c r="AX275" s="132"/>
      <c r="AY275" s="132"/>
      <c r="AZ275" s="132"/>
      <c r="BA275" s="132"/>
      <c r="BB275" s="132"/>
      <c r="BC275" s="132"/>
      <c r="BD275" s="132"/>
      <c r="BE275" s="132"/>
      <c r="BF275" s="132"/>
      <c r="BG275" s="132"/>
      <c r="BH275" s="132"/>
      <c r="BI275" s="132"/>
      <c r="BJ275" s="132"/>
      <c r="BK275" s="132"/>
      <c r="BL275" s="132"/>
      <c r="BM275" s="132"/>
      <c r="BN275" s="132"/>
      <c r="BO275" s="132"/>
      <c r="BP275" s="132"/>
    </row>
    <row r="276">
      <c r="A276" s="484"/>
      <c r="B276" s="94"/>
      <c r="C276" s="95"/>
      <c r="D276" s="96"/>
      <c r="E276" s="97"/>
      <c r="F276" s="98"/>
      <c r="G276" s="98"/>
      <c r="H276" s="98"/>
      <c r="I276" s="98"/>
      <c r="J276" s="98"/>
      <c r="K276" s="96"/>
      <c r="L276" s="96"/>
      <c r="M276" s="96"/>
      <c r="N276" s="518"/>
      <c r="O276" s="369"/>
      <c r="P276" s="370"/>
      <c r="Q276" s="196"/>
      <c r="R276" s="197"/>
      <c r="S276" s="198"/>
      <c r="T276" s="199"/>
      <c r="U276" s="200"/>
      <c r="V276" s="201"/>
      <c r="W276" s="202"/>
      <c r="X276" s="202"/>
      <c r="Y276" s="109"/>
      <c r="Z276" s="280"/>
      <c r="AA276" s="106"/>
      <c r="AB276" s="107"/>
      <c r="AC276" s="108"/>
      <c r="AD276" s="273"/>
      <c r="AE276" s="274"/>
      <c r="AF276" s="99"/>
      <c r="AG276" s="274"/>
      <c r="AH276" s="411"/>
      <c r="AI276" s="112"/>
      <c r="AJ276" s="110"/>
      <c r="AK276" s="113"/>
      <c r="AL276" s="114"/>
      <c r="AM276" s="278"/>
      <c r="AN276" s="98"/>
      <c r="AO276" s="98"/>
      <c r="AP276" s="116"/>
      <c r="AQ276" s="117"/>
      <c r="AR276" s="116"/>
      <c r="AS276" s="98"/>
      <c r="AT276" s="98"/>
      <c r="AU276" s="98"/>
      <c r="AV276" s="98"/>
      <c r="AW276" s="98"/>
      <c r="AX276" s="98"/>
      <c r="AY276" s="98"/>
      <c r="AZ276" s="98"/>
      <c r="BA276" s="98"/>
      <c r="BB276" s="98"/>
      <c r="BC276" s="98"/>
      <c r="BD276" s="98"/>
      <c r="BE276" s="98"/>
      <c r="BF276" s="98"/>
      <c r="BG276" s="98"/>
      <c r="BH276" s="98"/>
      <c r="BI276" s="98"/>
      <c r="BJ276" s="98"/>
      <c r="BK276" s="98"/>
      <c r="BL276" s="98"/>
      <c r="BM276" s="98"/>
      <c r="BN276" s="98"/>
      <c r="BO276" s="98"/>
      <c r="BP276" s="98"/>
    </row>
    <row r="277">
      <c r="A277" s="485"/>
      <c r="B277" s="128"/>
      <c r="C277" s="129"/>
      <c r="D277" s="130"/>
      <c r="E277" s="131"/>
      <c r="F277" s="132"/>
      <c r="G277" s="132"/>
      <c r="H277" s="132"/>
      <c r="I277" s="132"/>
      <c r="J277" s="132"/>
      <c r="K277" s="130"/>
      <c r="L277" s="130"/>
      <c r="M277" s="130"/>
      <c r="N277" s="519"/>
      <c r="O277" s="369"/>
      <c r="P277" s="370"/>
      <c r="Q277" s="196"/>
      <c r="R277" s="197"/>
      <c r="S277" s="198"/>
      <c r="T277" s="199"/>
      <c r="U277" s="200"/>
      <c r="V277" s="201"/>
      <c r="W277" s="202"/>
      <c r="X277" s="202"/>
      <c r="Y277" s="143"/>
      <c r="Z277" s="367"/>
      <c r="AA277" s="140"/>
      <c r="AB277" s="141"/>
      <c r="AC277" s="142"/>
      <c r="AD277" s="206"/>
      <c r="AE277" s="207"/>
      <c r="AF277" s="133"/>
      <c r="AG277" s="207"/>
      <c r="AH277" s="449"/>
      <c r="AI277" s="146"/>
      <c r="AJ277" s="144"/>
      <c r="AK277" s="147"/>
      <c r="AL277" s="114"/>
      <c r="AM277" s="211"/>
      <c r="AN277" s="132"/>
      <c r="AO277" s="132"/>
      <c r="AP277" s="149"/>
      <c r="AQ277" s="150"/>
      <c r="AR277" s="149"/>
      <c r="AS277" s="132"/>
      <c r="AT277" s="132"/>
      <c r="AU277" s="132"/>
      <c r="AV277" s="132"/>
      <c r="AW277" s="132"/>
      <c r="AX277" s="132"/>
      <c r="AY277" s="132"/>
      <c r="AZ277" s="132"/>
      <c r="BA277" s="132"/>
      <c r="BB277" s="132"/>
      <c r="BC277" s="132"/>
      <c r="BD277" s="132"/>
      <c r="BE277" s="132"/>
      <c r="BF277" s="132"/>
      <c r="BG277" s="132"/>
      <c r="BH277" s="132"/>
      <c r="BI277" s="132"/>
      <c r="BJ277" s="132"/>
      <c r="BK277" s="132"/>
      <c r="BL277" s="132"/>
      <c r="BM277" s="132"/>
      <c r="BN277" s="132"/>
      <c r="BO277" s="132"/>
      <c r="BP277" s="132"/>
    </row>
    <row r="278">
      <c r="A278" s="484"/>
      <c r="B278" s="94"/>
      <c r="C278" s="95"/>
      <c r="D278" s="96"/>
      <c r="E278" s="97"/>
      <c r="F278" s="98"/>
      <c r="G278" s="98"/>
      <c r="H278" s="98"/>
      <c r="I278" s="98"/>
      <c r="J278" s="98"/>
      <c r="K278" s="96"/>
      <c r="L278" s="96"/>
      <c r="M278" s="96"/>
      <c r="N278" s="518"/>
      <c r="O278" s="369"/>
      <c r="P278" s="370"/>
      <c r="Q278" s="196"/>
      <c r="R278" s="197"/>
      <c r="S278" s="198"/>
      <c r="T278" s="199"/>
      <c r="U278" s="200"/>
      <c r="V278" s="201"/>
      <c r="W278" s="202"/>
      <c r="X278" s="202"/>
      <c r="Y278" s="109"/>
      <c r="Z278" s="280"/>
      <c r="AA278" s="106"/>
      <c r="AB278" s="107"/>
      <c r="AC278" s="108"/>
      <c r="AD278" s="273"/>
      <c r="AE278" s="274"/>
      <c r="AF278" s="99"/>
      <c r="AG278" s="274"/>
      <c r="AH278" s="411"/>
      <c r="AI278" s="112"/>
      <c r="AJ278" s="110"/>
      <c r="AK278" s="113"/>
      <c r="AL278" s="114"/>
      <c r="AM278" s="278"/>
      <c r="AN278" s="98"/>
      <c r="AO278" s="98"/>
      <c r="AP278" s="116"/>
      <c r="AQ278" s="117"/>
      <c r="AR278" s="116"/>
      <c r="AS278" s="98"/>
      <c r="AT278" s="98"/>
      <c r="AU278" s="98"/>
      <c r="AV278" s="98"/>
      <c r="AW278" s="98"/>
      <c r="AX278" s="98"/>
      <c r="AY278" s="98"/>
      <c r="AZ278" s="98"/>
      <c r="BA278" s="98"/>
      <c r="BB278" s="98"/>
      <c r="BC278" s="98"/>
      <c r="BD278" s="98"/>
      <c r="BE278" s="98"/>
      <c r="BF278" s="98"/>
      <c r="BG278" s="98"/>
      <c r="BH278" s="98"/>
      <c r="BI278" s="98"/>
      <c r="BJ278" s="98"/>
      <c r="BK278" s="98"/>
      <c r="BL278" s="98"/>
      <c r="BM278" s="98"/>
      <c r="BN278" s="98"/>
      <c r="BO278" s="98"/>
      <c r="BP278" s="98"/>
    </row>
    <row r="279">
      <c r="A279" s="485"/>
      <c r="B279" s="128"/>
      <c r="C279" s="129"/>
      <c r="D279" s="130"/>
      <c r="E279" s="131"/>
      <c r="F279" s="132"/>
      <c r="G279" s="132"/>
      <c r="H279" s="132"/>
      <c r="I279" s="132"/>
      <c r="J279" s="132"/>
      <c r="K279" s="130"/>
      <c r="L279" s="130"/>
      <c r="M279" s="130"/>
      <c r="N279" s="519"/>
      <c r="O279" s="369"/>
      <c r="P279" s="370"/>
      <c r="Q279" s="196"/>
      <c r="R279" s="197"/>
      <c r="S279" s="198"/>
      <c r="T279" s="199"/>
      <c r="U279" s="200"/>
      <c r="V279" s="201"/>
      <c r="W279" s="202"/>
      <c r="X279" s="202"/>
      <c r="Y279" s="143"/>
      <c r="Z279" s="367"/>
      <c r="AA279" s="140"/>
      <c r="AB279" s="141"/>
      <c r="AC279" s="142"/>
      <c r="AD279" s="206"/>
      <c r="AE279" s="207"/>
      <c r="AF279" s="133"/>
      <c r="AG279" s="207"/>
      <c r="AH279" s="449"/>
      <c r="AI279" s="146"/>
      <c r="AJ279" s="144"/>
      <c r="AK279" s="147"/>
      <c r="AL279" s="114"/>
      <c r="AM279" s="211"/>
      <c r="AN279" s="132"/>
      <c r="AO279" s="132"/>
      <c r="AP279" s="149"/>
      <c r="AQ279" s="150"/>
      <c r="AR279" s="149"/>
      <c r="AS279" s="132"/>
      <c r="AT279" s="132"/>
      <c r="AU279" s="132"/>
      <c r="AV279" s="132"/>
      <c r="AW279" s="132"/>
      <c r="AX279" s="132"/>
      <c r="AY279" s="132"/>
      <c r="AZ279" s="132"/>
      <c r="BA279" s="132"/>
      <c r="BB279" s="132"/>
      <c r="BC279" s="132"/>
      <c r="BD279" s="132"/>
      <c r="BE279" s="132"/>
      <c r="BF279" s="132"/>
      <c r="BG279" s="132"/>
      <c r="BH279" s="132"/>
      <c r="BI279" s="132"/>
      <c r="BJ279" s="132"/>
      <c r="BK279" s="132"/>
      <c r="BL279" s="132"/>
      <c r="BM279" s="132"/>
      <c r="BN279" s="132"/>
      <c r="BO279" s="132"/>
      <c r="BP279" s="132"/>
    </row>
    <row r="280">
      <c r="A280" s="484"/>
      <c r="B280" s="94"/>
      <c r="C280" s="95"/>
      <c r="D280" s="96"/>
      <c r="E280" s="97"/>
      <c r="F280" s="98"/>
      <c r="G280" s="98"/>
      <c r="H280" s="98"/>
      <c r="I280" s="98"/>
      <c r="J280" s="98"/>
      <c r="K280" s="96"/>
      <c r="L280" s="96"/>
      <c r="M280" s="96"/>
      <c r="N280" s="518"/>
      <c r="O280" s="369"/>
      <c r="P280" s="370"/>
      <c r="Q280" s="196"/>
      <c r="R280" s="197"/>
      <c r="S280" s="198"/>
      <c r="T280" s="199"/>
      <c r="U280" s="200"/>
      <c r="V280" s="201"/>
      <c r="W280" s="202"/>
      <c r="X280" s="202"/>
      <c r="Y280" s="109"/>
      <c r="Z280" s="280"/>
      <c r="AA280" s="106"/>
      <c r="AB280" s="107"/>
      <c r="AC280" s="108"/>
      <c r="AD280" s="273"/>
      <c r="AE280" s="274"/>
      <c r="AF280" s="99"/>
      <c r="AG280" s="274"/>
      <c r="AH280" s="411"/>
      <c r="AI280" s="112"/>
      <c r="AJ280" s="110"/>
      <c r="AK280" s="113"/>
      <c r="AL280" s="114"/>
      <c r="AM280" s="278"/>
      <c r="AN280" s="98"/>
      <c r="AO280" s="98"/>
      <c r="AP280" s="116"/>
      <c r="AQ280" s="117"/>
      <c r="AR280" s="116"/>
      <c r="AS280" s="98"/>
      <c r="AT280" s="98"/>
      <c r="AU280" s="98"/>
      <c r="AV280" s="98"/>
      <c r="AW280" s="98"/>
      <c r="AX280" s="98"/>
      <c r="AY280" s="98"/>
      <c r="AZ280" s="98"/>
      <c r="BA280" s="98"/>
      <c r="BB280" s="98"/>
      <c r="BC280" s="98"/>
      <c r="BD280" s="98"/>
      <c r="BE280" s="98"/>
      <c r="BF280" s="98"/>
      <c r="BG280" s="98"/>
      <c r="BH280" s="98"/>
      <c r="BI280" s="98"/>
      <c r="BJ280" s="98"/>
      <c r="BK280" s="98"/>
      <c r="BL280" s="98"/>
      <c r="BM280" s="98"/>
      <c r="BN280" s="98"/>
      <c r="BO280" s="98"/>
      <c r="BP280" s="98"/>
    </row>
    <row r="281">
      <c r="A281" s="485"/>
      <c r="B281" s="128"/>
      <c r="C281" s="129"/>
      <c r="D281" s="130"/>
      <c r="E281" s="131"/>
      <c r="F281" s="132"/>
      <c r="G281" s="132"/>
      <c r="H281" s="132"/>
      <c r="I281" s="132"/>
      <c r="J281" s="132"/>
      <c r="K281" s="130"/>
      <c r="L281" s="130"/>
      <c r="M281" s="130"/>
      <c r="N281" s="519"/>
      <c r="O281" s="369"/>
      <c r="P281" s="370"/>
      <c r="Q281" s="196"/>
      <c r="R281" s="197"/>
      <c r="S281" s="198"/>
      <c r="T281" s="199"/>
      <c r="U281" s="200"/>
      <c r="V281" s="201"/>
      <c r="W281" s="202"/>
      <c r="X281" s="202"/>
      <c r="Y281" s="143"/>
      <c r="Z281" s="367"/>
      <c r="AA281" s="140"/>
      <c r="AB281" s="141"/>
      <c r="AC281" s="142"/>
      <c r="AD281" s="206"/>
      <c r="AE281" s="207"/>
      <c r="AF281" s="133"/>
      <c r="AG281" s="207"/>
      <c r="AH281" s="449"/>
      <c r="AI281" s="146"/>
      <c r="AJ281" s="144"/>
      <c r="AK281" s="147"/>
      <c r="AL281" s="114"/>
      <c r="AM281" s="211"/>
      <c r="AN281" s="132"/>
      <c r="AO281" s="132"/>
      <c r="AP281" s="149"/>
      <c r="AQ281" s="150"/>
      <c r="AR281" s="149"/>
      <c r="AS281" s="132"/>
      <c r="AT281" s="132"/>
      <c r="AU281" s="132"/>
      <c r="AV281" s="132"/>
      <c r="AW281" s="132"/>
      <c r="AX281" s="132"/>
      <c r="AY281" s="132"/>
      <c r="AZ281" s="132"/>
      <c r="BA281" s="132"/>
      <c r="BB281" s="132"/>
      <c r="BC281" s="132"/>
      <c r="BD281" s="132"/>
      <c r="BE281" s="132"/>
      <c r="BF281" s="132"/>
      <c r="BG281" s="132"/>
      <c r="BH281" s="132"/>
      <c r="BI281" s="132"/>
      <c r="BJ281" s="132"/>
      <c r="BK281" s="132"/>
      <c r="BL281" s="132"/>
      <c r="BM281" s="132"/>
      <c r="BN281" s="132"/>
      <c r="BO281" s="132"/>
      <c r="BP281" s="132"/>
    </row>
    <row r="282">
      <c r="A282" s="484"/>
      <c r="B282" s="94"/>
      <c r="C282" s="95"/>
      <c r="D282" s="96"/>
      <c r="E282" s="97"/>
      <c r="F282" s="98"/>
      <c r="G282" s="98"/>
      <c r="H282" s="98"/>
      <c r="I282" s="98"/>
      <c r="J282" s="98"/>
      <c r="K282" s="96"/>
      <c r="L282" s="96"/>
      <c r="M282" s="96"/>
      <c r="N282" s="518"/>
      <c r="O282" s="369"/>
      <c r="P282" s="370"/>
      <c r="Q282" s="196"/>
      <c r="R282" s="197"/>
      <c r="S282" s="198"/>
      <c r="T282" s="199"/>
      <c r="U282" s="200"/>
      <c r="V282" s="201"/>
      <c r="W282" s="202"/>
      <c r="X282" s="202"/>
      <c r="Y282" s="109"/>
      <c r="Z282" s="280"/>
      <c r="AA282" s="106"/>
      <c r="AB282" s="281"/>
      <c r="AC282" s="282"/>
      <c r="AD282" s="273"/>
      <c r="AE282" s="110"/>
      <c r="AF282" s="99"/>
      <c r="AG282" s="110"/>
      <c r="AH282" s="427"/>
      <c r="AI282" s="112"/>
      <c r="AJ282" s="110"/>
      <c r="AK282" s="113"/>
      <c r="AL282" s="114"/>
      <c r="AM282" s="278"/>
      <c r="AN282" s="98"/>
      <c r="AO282" s="98"/>
      <c r="AP282" s="116"/>
      <c r="AQ282" s="117"/>
      <c r="AR282" s="116"/>
      <c r="AS282" s="98"/>
      <c r="AT282" s="98"/>
      <c r="AU282" s="98"/>
      <c r="AV282" s="98"/>
      <c r="AW282" s="98"/>
      <c r="AX282" s="98"/>
      <c r="AY282" s="98"/>
      <c r="AZ282" s="98"/>
      <c r="BA282" s="98"/>
      <c r="BB282" s="98"/>
      <c r="BC282" s="98"/>
      <c r="BD282" s="98"/>
      <c r="BE282" s="98"/>
      <c r="BF282" s="98"/>
      <c r="BG282" s="98"/>
      <c r="BH282" s="98"/>
      <c r="BI282" s="98"/>
      <c r="BJ282" s="98"/>
      <c r="BK282" s="98"/>
      <c r="BL282" s="98"/>
      <c r="BM282" s="98"/>
      <c r="BN282" s="98"/>
      <c r="BO282" s="98"/>
      <c r="BP282" s="98"/>
    </row>
    <row r="283">
      <c r="A283" s="485"/>
      <c r="B283" s="128"/>
      <c r="C283" s="129"/>
      <c r="D283" s="130"/>
      <c r="E283" s="131"/>
      <c r="F283" s="132"/>
      <c r="G283" s="132"/>
      <c r="H283" s="132"/>
      <c r="I283" s="132"/>
      <c r="J283" s="132"/>
      <c r="K283" s="130"/>
      <c r="L283" s="130"/>
      <c r="M283" s="130"/>
      <c r="N283" s="519"/>
      <c r="O283" s="369"/>
      <c r="P283" s="370"/>
      <c r="Q283" s="196"/>
      <c r="R283" s="197"/>
      <c r="S283" s="198"/>
      <c r="T283" s="199"/>
      <c r="U283" s="200"/>
      <c r="V283" s="201"/>
      <c r="W283" s="202"/>
      <c r="X283" s="202"/>
      <c r="Y283" s="143"/>
      <c r="Z283" s="367"/>
      <c r="AA283" s="140"/>
      <c r="AB283" s="420"/>
      <c r="AC283" s="421"/>
      <c r="AD283" s="206"/>
      <c r="AE283" s="144"/>
      <c r="AF283" s="133"/>
      <c r="AG283" s="144"/>
      <c r="AH283" s="430"/>
      <c r="AI283" s="146"/>
      <c r="AJ283" s="144"/>
      <c r="AK283" s="147"/>
      <c r="AL283" s="114"/>
      <c r="AM283" s="211"/>
      <c r="AN283" s="132"/>
      <c r="AO283" s="132"/>
      <c r="AP283" s="149"/>
      <c r="AQ283" s="150"/>
      <c r="AR283" s="149"/>
      <c r="AS283" s="132"/>
      <c r="AT283" s="132"/>
      <c r="AU283" s="132"/>
      <c r="AV283" s="132"/>
      <c r="AW283" s="132"/>
      <c r="AX283" s="132"/>
      <c r="AY283" s="132"/>
      <c r="AZ283" s="132"/>
      <c r="BA283" s="132"/>
      <c r="BB283" s="132"/>
      <c r="BC283" s="132"/>
      <c r="BD283" s="132"/>
      <c r="BE283" s="132"/>
      <c r="BF283" s="132"/>
      <c r="BG283" s="132"/>
      <c r="BH283" s="132"/>
      <c r="BI283" s="132"/>
      <c r="BJ283" s="132"/>
      <c r="BK283" s="132"/>
      <c r="BL283" s="132"/>
      <c r="BM283" s="132"/>
      <c r="BN283" s="132"/>
      <c r="BO283" s="132"/>
      <c r="BP283" s="132"/>
    </row>
    <row r="284">
      <c r="A284" s="484"/>
      <c r="B284" s="94"/>
      <c r="C284" s="95"/>
      <c r="D284" s="96"/>
      <c r="E284" s="97"/>
      <c r="F284" s="98"/>
      <c r="G284" s="98"/>
      <c r="H284" s="98"/>
      <c r="I284" s="98"/>
      <c r="J284" s="98"/>
      <c r="K284" s="96"/>
      <c r="L284" s="96"/>
      <c r="M284" s="96"/>
      <c r="N284" s="518"/>
      <c r="O284" s="369"/>
      <c r="P284" s="370"/>
      <c r="Q284" s="196"/>
      <c r="R284" s="197"/>
      <c r="S284" s="198"/>
      <c r="T284" s="199"/>
      <c r="U284" s="200"/>
      <c r="V284" s="201"/>
      <c r="W284" s="202"/>
      <c r="X284" s="202"/>
      <c r="Y284" s="109"/>
      <c r="Z284" s="280"/>
      <c r="AA284" s="106"/>
      <c r="AB284" s="281"/>
      <c r="AC284" s="282"/>
      <c r="AD284" s="273"/>
      <c r="AE284" s="110"/>
      <c r="AF284" s="99"/>
      <c r="AG284" s="110"/>
      <c r="AH284" s="427"/>
      <c r="AI284" s="112"/>
      <c r="AJ284" s="110"/>
      <c r="AK284" s="113"/>
      <c r="AL284" s="114"/>
      <c r="AM284" s="278"/>
      <c r="AN284" s="98"/>
      <c r="AO284" s="98"/>
      <c r="AP284" s="116"/>
      <c r="AQ284" s="117"/>
      <c r="AR284" s="116"/>
      <c r="AS284" s="98"/>
      <c r="AT284" s="98"/>
      <c r="AU284" s="98"/>
      <c r="AV284" s="98"/>
      <c r="AW284" s="98"/>
      <c r="AX284" s="98"/>
      <c r="AY284" s="98"/>
      <c r="AZ284" s="98"/>
      <c r="BA284" s="98"/>
      <c r="BB284" s="98"/>
      <c r="BC284" s="98"/>
      <c r="BD284" s="98"/>
      <c r="BE284" s="98"/>
      <c r="BF284" s="98"/>
      <c r="BG284" s="98"/>
      <c r="BH284" s="98"/>
      <c r="BI284" s="98"/>
      <c r="BJ284" s="98"/>
      <c r="BK284" s="98"/>
      <c r="BL284" s="98"/>
      <c r="BM284" s="98"/>
      <c r="BN284" s="98"/>
      <c r="BO284" s="98"/>
      <c r="BP284" s="98"/>
    </row>
    <row r="285">
      <c r="A285" s="485"/>
      <c r="B285" s="128"/>
      <c r="C285" s="129"/>
      <c r="D285" s="130"/>
      <c r="E285" s="131"/>
      <c r="F285" s="132"/>
      <c r="G285" s="132"/>
      <c r="H285" s="132"/>
      <c r="I285" s="132"/>
      <c r="J285" s="132"/>
      <c r="K285" s="130"/>
      <c r="L285" s="130"/>
      <c r="M285" s="130"/>
      <c r="N285" s="519"/>
      <c r="O285" s="369"/>
      <c r="P285" s="370"/>
      <c r="Q285" s="196"/>
      <c r="R285" s="197"/>
      <c r="S285" s="198"/>
      <c r="T285" s="199"/>
      <c r="U285" s="200"/>
      <c r="V285" s="201"/>
      <c r="W285" s="202"/>
      <c r="X285" s="202"/>
      <c r="Y285" s="143"/>
      <c r="Z285" s="367"/>
      <c r="AA285" s="140"/>
      <c r="AB285" s="420"/>
      <c r="AC285" s="421"/>
      <c r="AD285" s="206"/>
      <c r="AE285" s="144"/>
      <c r="AF285" s="133"/>
      <c r="AG285" s="144"/>
      <c r="AH285" s="430"/>
      <c r="AI285" s="146"/>
      <c r="AJ285" s="144"/>
      <c r="AK285" s="147"/>
      <c r="AL285" s="114"/>
      <c r="AM285" s="211"/>
      <c r="AN285" s="132"/>
      <c r="AO285" s="132"/>
      <c r="AP285" s="149"/>
      <c r="AQ285" s="150"/>
      <c r="AR285" s="149"/>
      <c r="AS285" s="132"/>
      <c r="AT285" s="132"/>
      <c r="AU285" s="132"/>
      <c r="AV285" s="132"/>
      <c r="AW285" s="132"/>
      <c r="AX285" s="132"/>
      <c r="AY285" s="132"/>
      <c r="AZ285" s="132"/>
      <c r="BA285" s="132"/>
      <c r="BB285" s="132"/>
      <c r="BC285" s="132"/>
      <c r="BD285" s="132"/>
      <c r="BE285" s="132"/>
      <c r="BF285" s="132"/>
      <c r="BG285" s="132"/>
      <c r="BH285" s="132"/>
      <c r="BI285" s="132"/>
      <c r="BJ285" s="132"/>
      <c r="BK285" s="132"/>
      <c r="BL285" s="132"/>
      <c r="BM285" s="132"/>
      <c r="BN285" s="132"/>
      <c r="BO285" s="132"/>
      <c r="BP285" s="132"/>
    </row>
    <row r="286">
      <c r="A286" s="484"/>
      <c r="B286" s="94"/>
      <c r="C286" s="95"/>
      <c r="D286" s="96"/>
      <c r="E286" s="97"/>
      <c r="F286" s="98"/>
      <c r="G286" s="98"/>
      <c r="H286" s="98"/>
      <c r="I286" s="98"/>
      <c r="J286" s="98"/>
      <c r="K286" s="96"/>
      <c r="L286" s="96"/>
      <c r="M286" s="96"/>
      <c r="N286" s="518"/>
      <c r="O286" s="369"/>
      <c r="P286" s="370"/>
      <c r="Q286" s="196"/>
      <c r="R286" s="197"/>
      <c r="S286" s="198"/>
      <c r="T286" s="199"/>
      <c r="U286" s="200"/>
      <c r="V286" s="201"/>
      <c r="W286" s="202"/>
      <c r="X286" s="202"/>
      <c r="Y286" s="109"/>
      <c r="Z286" s="280"/>
      <c r="AA286" s="106"/>
      <c r="AB286" s="281"/>
      <c r="AC286" s="282"/>
      <c r="AD286" s="273"/>
      <c r="AE286" s="110"/>
      <c r="AF286" s="99"/>
      <c r="AG286" s="110"/>
      <c r="AH286" s="427"/>
      <c r="AI286" s="112"/>
      <c r="AJ286" s="110"/>
      <c r="AK286" s="113"/>
      <c r="AL286" s="114"/>
      <c r="AM286" s="278"/>
      <c r="AN286" s="98"/>
      <c r="AO286" s="98"/>
      <c r="AP286" s="116"/>
      <c r="AQ286" s="117"/>
      <c r="AR286" s="116"/>
      <c r="AS286" s="98"/>
      <c r="AT286" s="98"/>
      <c r="AU286" s="98"/>
      <c r="AV286" s="98"/>
      <c r="AW286" s="98"/>
      <c r="AX286" s="98"/>
      <c r="AY286" s="98"/>
      <c r="AZ286" s="98"/>
      <c r="BA286" s="98"/>
      <c r="BB286" s="98"/>
      <c r="BC286" s="98"/>
      <c r="BD286" s="98"/>
      <c r="BE286" s="98"/>
      <c r="BF286" s="98"/>
      <c r="BG286" s="98"/>
      <c r="BH286" s="98"/>
      <c r="BI286" s="98"/>
      <c r="BJ286" s="98"/>
      <c r="BK286" s="98"/>
      <c r="BL286" s="98"/>
      <c r="BM286" s="98"/>
      <c r="BN286" s="98"/>
      <c r="BO286" s="98"/>
      <c r="BP286" s="98"/>
    </row>
    <row r="287">
      <c r="A287" s="485" t="b">
        <v>0</v>
      </c>
      <c r="B287" s="128"/>
      <c r="C287" s="129"/>
      <c r="D287" s="130"/>
      <c r="E287" s="131"/>
      <c r="F287" s="132"/>
      <c r="G287" s="132"/>
      <c r="H287" s="132"/>
      <c r="I287" s="132"/>
      <c r="J287" s="132"/>
      <c r="K287" s="130"/>
      <c r="L287" s="130"/>
      <c r="M287" s="130"/>
      <c r="N287" s="519"/>
      <c r="O287" s="369"/>
      <c r="P287" s="370"/>
      <c r="Q287" s="196"/>
      <c r="R287" s="197"/>
      <c r="S287" s="198"/>
      <c r="T287" s="199"/>
      <c r="U287" s="200"/>
      <c r="V287" s="201"/>
      <c r="W287" s="202"/>
      <c r="X287" s="202"/>
      <c r="Y287" s="143"/>
      <c r="Z287" s="367"/>
      <c r="AA287" s="140"/>
      <c r="AB287" s="420"/>
      <c r="AC287" s="421"/>
      <c r="AD287" s="206"/>
      <c r="AE287" s="144"/>
      <c r="AF287" s="133"/>
      <c r="AG287" s="144"/>
      <c r="AH287" s="430"/>
      <c r="AI287" s="146"/>
      <c r="AJ287" s="144"/>
      <c r="AK287" s="147"/>
      <c r="AL287" s="114"/>
      <c r="AM287" s="211"/>
      <c r="AN287" s="132"/>
      <c r="AO287" s="132"/>
      <c r="AP287" s="149"/>
      <c r="AQ287" s="150"/>
      <c r="AR287" s="149"/>
      <c r="AS287" s="132"/>
      <c r="AT287" s="132"/>
      <c r="AU287" s="132"/>
      <c r="AV287" s="132"/>
      <c r="AW287" s="132"/>
      <c r="AX287" s="132"/>
      <c r="AY287" s="132"/>
      <c r="AZ287" s="132"/>
      <c r="BA287" s="132"/>
      <c r="BB287" s="132"/>
      <c r="BC287" s="132"/>
      <c r="BD287" s="132"/>
      <c r="BE287" s="132"/>
      <c r="BF287" s="132"/>
      <c r="BG287" s="132"/>
      <c r="BH287" s="132"/>
      <c r="BI287" s="132"/>
      <c r="BJ287" s="132"/>
      <c r="BK287" s="132"/>
      <c r="BL287" s="132"/>
      <c r="BM287" s="132"/>
      <c r="BN287" s="132"/>
      <c r="BO287" s="132"/>
      <c r="BP287" s="132"/>
    </row>
    <row r="288">
      <c r="A288" s="484" t="b">
        <v>0</v>
      </c>
      <c r="B288" s="94"/>
      <c r="C288" s="95"/>
      <c r="D288" s="96"/>
      <c r="E288" s="97"/>
      <c r="F288" s="98"/>
      <c r="G288" s="98"/>
      <c r="H288" s="98"/>
      <c r="I288" s="98"/>
      <c r="J288" s="98"/>
      <c r="K288" s="96"/>
      <c r="L288" s="96"/>
      <c r="M288" s="96"/>
      <c r="N288" s="518"/>
      <c r="O288" s="369"/>
      <c r="P288" s="370"/>
      <c r="Q288" s="196"/>
      <c r="R288" s="197"/>
      <c r="S288" s="198"/>
      <c r="T288" s="199"/>
      <c r="U288" s="200"/>
      <c r="V288" s="201"/>
      <c r="W288" s="202"/>
      <c r="X288" s="202"/>
      <c r="Y288" s="109"/>
      <c r="Z288" s="280"/>
      <c r="AA288" s="106"/>
      <c r="AB288" s="281"/>
      <c r="AC288" s="282"/>
      <c r="AD288" s="273"/>
      <c r="AE288" s="110"/>
      <c r="AF288" s="99"/>
      <c r="AG288" s="110"/>
      <c r="AH288" s="427"/>
      <c r="AI288" s="112"/>
      <c r="AJ288" s="110"/>
      <c r="AK288" s="113"/>
      <c r="AL288" s="114"/>
      <c r="AM288" s="278"/>
      <c r="AN288" s="98"/>
      <c r="AO288" s="98"/>
      <c r="AP288" s="116"/>
      <c r="AQ288" s="117"/>
      <c r="AR288" s="116"/>
      <c r="AS288" s="98"/>
      <c r="AT288" s="98"/>
      <c r="AU288" s="98"/>
      <c r="AV288" s="98"/>
      <c r="AW288" s="98"/>
      <c r="AX288" s="98"/>
      <c r="AY288" s="98"/>
      <c r="AZ288" s="98"/>
      <c r="BA288" s="98"/>
      <c r="BB288" s="98"/>
      <c r="BC288" s="98"/>
      <c r="BD288" s="98"/>
      <c r="BE288" s="98"/>
      <c r="BF288" s="98"/>
      <c r="BG288" s="98"/>
      <c r="BH288" s="98"/>
      <c r="BI288" s="98"/>
      <c r="BJ288" s="98"/>
      <c r="BK288" s="98"/>
      <c r="BL288" s="98"/>
      <c r="BM288" s="98"/>
      <c r="BN288" s="98"/>
      <c r="BO288" s="98"/>
      <c r="BP288" s="98"/>
    </row>
    <row r="289">
      <c r="A289" s="485" t="b">
        <v>0</v>
      </c>
      <c r="B289" s="128"/>
      <c r="C289" s="129"/>
      <c r="D289" s="130"/>
      <c r="E289" s="131"/>
      <c r="F289" s="132"/>
      <c r="G289" s="132"/>
      <c r="H289" s="132"/>
      <c r="I289" s="132"/>
      <c r="J289" s="132"/>
      <c r="K289" s="130"/>
      <c r="L289" s="130"/>
      <c r="M289" s="130"/>
      <c r="N289" s="519"/>
      <c r="O289" s="369"/>
      <c r="P289" s="370"/>
      <c r="Q289" s="196"/>
      <c r="R289" s="197"/>
      <c r="S289" s="198"/>
      <c r="T289" s="199"/>
      <c r="U289" s="200"/>
      <c r="V289" s="201"/>
      <c r="W289" s="202"/>
      <c r="X289" s="202"/>
      <c r="Y289" s="143"/>
      <c r="Z289" s="367"/>
      <c r="AA289" s="140"/>
      <c r="AB289" s="420"/>
      <c r="AC289" s="421"/>
      <c r="AD289" s="206"/>
      <c r="AE289" s="144"/>
      <c r="AF289" s="133"/>
      <c r="AG289" s="144"/>
      <c r="AH289" s="430"/>
      <c r="AI289" s="146"/>
      <c r="AJ289" s="144"/>
      <c r="AK289" s="147"/>
      <c r="AL289" s="114"/>
      <c r="AM289" s="211"/>
      <c r="AN289" s="132"/>
      <c r="AO289" s="132"/>
      <c r="AP289" s="149"/>
      <c r="AQ289" s="150"/>
      <c r="AR289" s="149"/>
      <c r="AS289" s="132"/>
      <c r="AT289" s="132"/>
      <c r="AU289" s="132"/>
      <c r="AV289" s="132"/>
      <c r="AW289" s="132"/>
      <c r="AX289" s="132"/>
      <c r="AY289" s="132"/>
      <c r="AZ289" s="132"/>
      <c r="BA289" s="132"/>
      <c r="BB289" s="132"/>
      <c r="BC289" s="132"/>
      <c r="BD289" s="132"/>
      <c r="BE289" s="132"/>
      <c r="BF289" s="132"/>
      <c r="BG289" s="132"/>
      <c r="BH289" s="132"/>
      <c r="BI289" s="132"/>
      <c r="BJ289" s="132"/>
      <c r="BK289" s="132"/>
      <c r="BL289" s="132"/>
      <c r="BM289" s="132"/>
      <c r="BN289" s="132"/>
      <c r="BO289" s="132"/>
      <c r="BP289" s="132"/>
    </row>
    <row r="290">
      <c r="A290" s="484" t="b">
        <v>0</v>
      </c>
      <c r="B290" s="94"/>
      <c r="C290" s="95"/>
      <c r="D290" s="96"/>
      <c r="E290" s="97"/>
      <c r="F290" s="98"/>
      <c r="G290" s="98"/>
      <c r="H290" s="98"/>
      <c r="I290" s="98"/>
      <c r="J290" s="98"/>
      <c r="K290" s="96"/>
      <c r="L290" s="96"/>
      <c r="M290" s="96"/>
      <c r="N290" s="518"/>
      <c r="O290" s="369"/>
      <c r="P290" s="370"/>
      <c r="Q290" s="196"/>
      <c r="R290" s="197"/>
      <c r="S290" s="198"/>
      <c r="T290" s="199"/>
      <c r="U290" s="200"/>
      <c r="V290" s="201"/>
      <c r="W290" s="202"/>
      <c r="X290" s="202"/>
      <c r="Y290" s="109"/>
      <c r="Z290" s="280"/>
      <c r="AA290" s="106"/>
      <c r="AB290" s="281"/>
      <c r="AC290" s="282"/>
      <c r="AD290" s="273"/>
      <c r="AE290" s="110"/>
      <c r="AF290" s="99"/>
      <c r="AG290" s="110"/>
      <c r="AH290" s="427"/>
      <c r="AI290" s="112"/>
      <c r="AJ290" s="110"/>
      <c r="AK290" s="113"/>
      <c r="AL290" s="114"/>
      <c r="AM290" s="278"/>
      <c r="AN290" s="98"/>
      <c r="AO290" s="98"/>
      <c r="AP290" s="116"/>
      <c r="AQ290" s="117"/>
      <c r="AR290" s="116"/>
      <c r="AS290" s="98"/>
      <c r="AT290" s="98"/>
      <c r="AU290" s="98"/>
      <c r="AV290" s="98"/>
      <c r="AW290" s="98"/>
      <c r="AX290" s="98"/>
      <c r="AY290" s="98"/>
      <c r="AZ290" s="98"/>
      <c r="BA290" s="98"/>
      <c r="BB290" s="98"/>
      <c r="BC290" s="98"/>
      <c r="BD290" s="98"/>
      <c r="BE290" s="98"/>
      <c r="BF290" s="98"/>
      <c r="BG290" s="98"/>
      <c r="BH290" s="98"/>
      <c r="BI290" s="98"/>
      <c r="BJ290" s="98"/>
      <c r="BK290" s="98"/>
      <c r="BL290" s="98"/>
      <c r="BM290" s="98"/>
      <c r="BN290" s="98"/>
      <c r="BO290" s="98"/>
      <c r="BP290" s="98"/>
    </row>
    <row r="291">
      <c r="A291" s="485" t="b">
        <v>0</v>
      </c>
      <c r="B291" s="128"/>
      <c r="C291" s="129"/>
      <c r="D291" s="130"/>
      <c r="E291" s="131"/>
      <c r="F291" s="132"/>
      <c r="G291" s="132"/>
      <c r="H291" s="132"/>
      <c r="I291" s="132"/>
      <c r="J291" s="132"/>
      <c r="K291" s="130"/>
      <c r="L291" s="130"/>
      <c r="M291" s="130"/>
      <c r="N291" s="519"/>
      <c r="O291" s="369"/>
      <c r="P291" s="370"/>
      <c r="Q291" s="196"/>
      <c r="R291" s="197"/>
      <c r="S291" s="198"/>
      <c r="T291" s="199"/>
      <c r="U291" s="200"/>
      <c r="V291" s="201"/>
      <c r="W291" s="202"/>
      <c r="X291" s="202"/>
      <c r="Y291" s="143"/>
      <c r="Z291" s="367"/>
      <c r="AA291" s="140"/>
      <c r="AB291" s="420"/>
      <c r="AC291" s="421"/>
      <c r="AD291" s="206"/>
      <c r="AE291" s="144"/>
      <c r="AF291" s="133"/>
      <c r="AG291" s="144"/>
      <c r="AH291" s="430"/>
      <c r="AI291" s="146"/>
      <c r="AJ291" s="144"/>
      <c r="AK291" s="147"/>
      <c r="AL291" s="114"/>
      <c r="AM291" s="211"/>
      <c r="AN291" s="132"/>
      <c r="AO291" s="132"/>
      <c r="AP291" s="149"/>
      <c r="AQ291" s="150"/>
      <c r="AR291" s="149"/>
      <c r="AS291" s="132"/>
      <c r="AT291" s="132"/>
      <c r="AU291" s="132"/>
      <c r="AV291" s="132"/>
      <c r="AW291" s="132"/>
      <c r="AX291" s="132"/>
      <c r="AY291" s="132"/>
      <c r="AZ291" s="132"/>
      <c r="BA291" s="132"/>
      <c r="BB291" s="132"/>
      <c r="BC291" s="132"/>
      <c r="BD291" s="132"/>
      <c r="BE291" s="132"/>
      <c r="BF291" s="132"/>
      <c r="BG291" s="132"/>
      <c r="BH291" s="132"/>
      <c r="BI291" s="132"/>
      <c r="BJ291" s="132"/>
      <c r="BK291" s="132"/>
      <c r="BL291" s="132"/>
      <c r="BM291" s="132"/>
      <c r="BN291" s="132"/>
      <c r="BO291" s="132"/>
      <c r="BP291" s="132"/>
    </row>
    <row r="292">
      <c r="A292" s="484" t="b">
        <v>0</v>
      </c>
      <c r="B292" s="94"/>
      <c r="C292" s="95"/>
      <c r="D292" s="96"/>
      <c r="E292" s="97"/>
      <c r="F292" s="98"/>
      <c r="G292" s="98"/>
      <c r="H292" s="98"/>
      <c r="I292" s="98"/>
      <c r="J292" s="98"/>
      <c r="K292" s="96"/>
      <c r="L292" s="96"/>
      <c r="M292" s="96"/>
      <c r="N292" s="518"/>
      <c r="O292" s="369"/>
      <c r="P292" s="370"/>
      <c r="Q292" s="196"/>
      <c r="R292" s="197"/>
      <c r="S292" s="198"/>
      <c r="T292" s="199"/>
      <c r="U292" s="200"/>
      <c r="V292" s="201"/>
      <c r="W292" s="202"/>
      <c r="X292" s="202"/>
      <c r="Y292" s="109"/>
      <c r="Z292" s="280"/>
      <c r="AA292" s="106"/>
      <c r="AB292" s="281"/>
      <c r="AC292" s="282"/>
      <c r="AD292" s="273"/>
      <c r="AE292" s="110"/>
      <c r="AF292" s="99"/>
      <c r="AG292" s="110"/>
      <c r="AH292" s="427"/>
      <c r="AI292" s="112"/>
      <c r="AJ292" s="110"/>
      <c r="AK292" s="113"/>
      <c r="AL292" s="114"/>
      <c r="AM292" s="278"/>
      <c r="AN292" s="98"/>
      <c r="AO292" s="98"/>
      <c r="AP292" s="116"/>
      <c r="AQ292" s="117"/>
      <c r="AR292" s="116"/>
      <c r="AS292" s="98"/>
      <c r="AT292" s="98"/>
      <c r="AU292" s="98"/>
      <c r="AV292" s="98"/>
      <c r="AW292" s="98"/>
      <c r="AX292" s="98"/>
      <c r="AY292" s="98"/>
      <c r="AZ292" s="98"/>
      <c r="BA292" s="98"/>
      <c r="BB292" s="98"/>
      <c r="BC292" s="98"/>
      <c r="BD292" s="98"/>
      <c r="BE292" s="98"/>
      <c r="BF292" s="98"/>
      <c r="BG292" s="98"/>
      <c r="BH292" s="98"/>
      <c r="BI292" s="98"/>
      <c r="BJ292" s="98"/>
      <c r="BK292" s="98"/>
      <c r="BL292" s="98"/>
      <c r="BM292" s="98"/>
      <c r="BN292" s="98"/>
      <c r="BO292" s="98"/>
      <c r="BP292" s="98"/>
    </row>
    <row r="293">
      <c r="A293" s="485" t="b">
        <v>0</v>
      </c>
      <c r="B293" s="128"/>
      <c r="C293" s="129"/>
      <c r="D293" s="130"/>
      <c r="E293" s="131"/>
      <c r="F293" s="132"/>
      <c r="G293" s="132"/>
      <c r="H293" s="132"/>
      <c r="I293" s="132"/>
      <c r="J293" s="132"/>
      <c r="K293" s="130"/>
      <c r="L293" s="130"/>
      <c r="M293" s="130"/>
      <c r="N293" s="519"/>
      <c r="O293" s="369"/>
      <c r="P293" s="370"/>
      <c r="Q293" s="196"/>
      <c r="R293" s="197"/>
      <c r="S293" s="198"/>
      <c r="T293" s="199"/>
      <c r="U293" s="200"/>
      <c r="V293" s="201"/>
      <c r="W293" s="202"/>
      <c r="X293" s="202"/>
      <c r="Y293" s="143"/>
      <c r="Z293" s="367"/>
      <c r="AA293" s="140"/>
      <c r="AB293" s="420"/>
      <c r="AC293" s="421"/>
      <c r="AD293" s="206"/>
      <c r="AE293" s="144"/>
      <c r="AF293" s="133"/>
      <c r="AG293" s="144"/>
      <c r="AH293" s="430"/>
      <c r="AI293" s="146"/>
      <c r="AJ293" s="144"/>
      <c r="AK293" s="147"/>
      <c r="AL293" s="114"/>
      <c r="AM293" s="211"/>
      <c r="AN293" s="132"/>
      <c r="AO293" s="132"/>
      <c r="AP293" s="149"/>
      <c r="AQ293" s="150"/>
      <c r="AR293" s="149"/>
      <c r="AS293" s="132"/>
      <c r="AT293" s="132"/>
      <c r="AU293" s="132"/>
      <c r="AV293" s="132"/>
      <c r="AW293" s="132"/>
      <c r="AX293" s="132"/>
      <c r="AY293" s="132"/>
      <c r="AZ293" s="132"/>
      <c r="BA293" s="132"/>
      <c r="BB293" s="132"/>
      <c r="BC293" s="132"/>
      <c r="BD293" s="132"/>
      <c r="BE293" s="132"/>
      <c r="BF293" s="132"/>
      <c r="BG293" s="132"/>
      <c r="BH293" s="132"/>
      <c r="BI293" s="132"/>
      <c r="BJ293" s="132"/>
      <c r="BK293" s="132"/>
      <c r="BL293" s="132"/>
      <c r="BM293" s="132"/>
      <c r="BN293" s="132"/>
      <c r="BO293" s="132"/>
      <c r="BP293" s="132"/>
    </row>
    <row r="294">
      <c r="A294" s="484" t="b">
        <v>0</v>
      </c>
      <c r="B294" s="94"/>
      <c r="C294" s="95"/>
      <c r="D294" s="96"/>
      <c r="E294" s="97"/>
      <c r="F294" s="98"/>
      <c r="G294" s="98"/>
      <c r="H294" s="98"/>
      <c r="I294" s="98"/>
      <c r="J294" s="98"/>
      <c r="K294" s="96"/>
      <c r="L294" s="96"/>
      <c r="M294" s="96"/>
      <c r="N294" s="518"/>
      <c r="O294" s="369"/>
      <c r="P294" s="370"/>
      <c r="Q294" s="196"/>
      <c r="R294" s="197"/>
      <c r="S294" s="198"/>
      <c r="T294" s="199"/>
      <c r="U294" s="200"/>
      <c r="V294" s="201"/>
      <c r="W294" s="202"/>
      <c r="X294" s="202"/>
      <c r="Y294" s="109"/>
      <c r="Z294" s="280"/>
      <c r="AA294" s="106"/>
      <c r="AB294" s="281"/>
      <c r="AC294" s="282"/>
      <c r="AD294" s="273"/>
      <c r="AE294" s="110"/>
      <c r="AF294" s="99"/>
      <c r="AG294" s="110"/>
      <c r="AH294" s="427"/>
      <c r="AI294" s="112"/>
      <c r="AJ294" s="110"/>
      <c r="AK294" s="113"/>
      <c r="AL294" s="114"/>
      <c r="AM294" s="278"/>
      <c r="AN294" s="98"/>
      <c r="AO294" s="98"/>
      <c r="AP294" s="116"/>
      <c r="AQ294" s="117"/>
      <c r="AR294" s="116"/>
      <c r="AS294" s="98"/>
      <c r="AT294" s="98"/>
      <c r="AU294" s="98"/>
      <c r="AV294" s="98"/>
      <c r="AW294" s="98"/>
      <c r="AX294" s="98"/>
      <c r="AY294" s="98"/>
      <c r="AZ294" s="98"/>
      <c r="BA294" s="98"/>
      <c r="BB294" s="98"/>
      <c r="BC294" s="98"/>
      <c r="BD294" s="98"/>
      <c r="BE294" s="98"/>
      <c r="BF294" s="98"/>
      <c r="BG294" s="98"/>
      <c r="BH294" s="98"/>
      <c r="BI294" s="98"/>
      <c r="BJ294" s="98"/>
      <c r="BK294" s="98"/>
      <c r="BL294" s="98"/>
      <c r="BM294" s="98"/>
      <c r="BN294" s="98"/>
      <c r="BO294" s="98"/>
      <c r="BP294" s="98"/>
    </row>
    <row r="295">
      <c r="A295" s="485" t="b">
        <v>0</v>
      </c>
      <c r="B295" s="128"/>
      <c r="C295" s="129"/>
      <c r="D295" s="130"/>
      <c r="E295" s="131"/>
      <c r="F295" s="132"/>
      <c r="G295" s="132"/>
      <c r="H295" s="132"/>
      <c r="I295" s="132"/>
      <c r="J295" s="132"/>
      <c r="K295" s="130"/>
      <c r="L295" s="130"/>
      <c r="M295" s="130"/>
      <c r="N295" s="519"/>
      <c r="O295" s="369"/>
      <c r="P295" s="370"/>
      <c r="Q295" s="196"/>
      <c r="R295" s="197"/>
      <c r="S295" s="198"/>
      <c r="T295" s="199"/>
      <c r="U295" s="200"/>
      <c r="V295" s="201"/>
      <c r="W295" s="202"/>
      <c r="X295" s="202"/>
      <c r="Y295" s="143"/>
      <c r="Z295" s="367"/>
      <c r="AA295" s="140"/>
      <c r="AB295" s="420"/>
      <c r="AC295" s="421"/>
      <c r="AD295" s="206"/>
      <c r="AE295" s="144"/>
      <c r="AF295" s="133"/>
      <c r="AG295" s="144"/>
      <c r="AH295" s="430"/>
      <c r="AI295" s="146"/>
      <c r="AJ295" s="144"/>
      <c r="AK295" s="147"/>
      <c r="AL295" s="114"/>
      <c r="AM295" s="211"/>
      <c r="AN295" s="132"/>
      <c r="AO295" s="132"/>
      <c r="AP295" s="149"/>
      <c r="AQ295" s="150"/>
      <c r="AR295" s="149"/>
      <c r="AS295" s="132"/>
      <c r="AT295" s="132"/>
      <c r="AU295" s="132"/>
      <c r="AV295" s="132"/>
      <c r="AW295" s="132"/>
      <c r="AX295" s="132"/>
      <c r="AY295" s="132"/>
      <c r="AZ295" s="132"/>
      <c r="BA295" s="132"/>
      <c r="BB295" s="132"/>
      <c r="BC295" s="132"/>
      <c r="BD295" s="132"/>
      <c r="BE295" s="132"/>
      <c r="BF295" s="132"/>
      <c r="BG295" s="132"/>
      <c r="BH295" s="132"/>
      <c r="BI295" s="132"/>
      <c r="BJ295" s="132"/>
      <c r="BK295" s="132"/>
      <c r="BL295" s="132"/>
      <c r="BM295" s="132"/>
      <c r="BN295" s="132"/>
      <c r="BO295" s="132"/>
      <c r="BP295" s="132"/>
    </row>
    <row r="296">
      <c r="A296" s="484" t="b">
        <v>0</v>
      </c>
      <c r="B296" s="94"/>
      <c r="C296" s="95"/>
      <c r="D296" s="96"/>
      <c r="E296" s="97"/>
      <c r="F296" s="98"/>
      <c r="G296" s="98"/>
      <c r="H296" s="98"/>
      <c r="I296" s="98"/>
      <c r="J296" s="98"/>
      <c r="K296" s="96"/>
      <c r="L296" s="96"/>
      <c r="M296" s="96"/>
      <c r="N296" s="518"/>
      <c r="O296" s="369"/>
      <c r="P296" s="370"/>
      <c r="Q296" s="196"/>
      <c r="R296" s="197"/>
      <c r="S296" s="198"/>
      <c r="T296" s="199"/>
      <c r="U296" s="200"/>
      <c r="V296" s="201"/>
      <c r="W296" s="202"/>
      <c r="X296" s="202"/>
      <c r="Y296" s="109"/>
      <c r="Z296" s="280"/>
      <c r="AA296" s="106"/>
      <c r="AB296" s="281"/>
      <c r="AC296" s="282"/>
      <c r="AD296" s="273"/>
      <c r="AE296" s="110"/>
      <c r="AF296" s="99"/>
      <c r="AG296" s="110"/>
      <c r="AH296" s="427"/>
      <c r="AI296" s="112"/>
      <c r="AJ296" s="110"/>
      <c r="AK296" s="113"/>
      <c r="AL296" s="114"/>
      <c r="AM296" s="278"/>
      <c r="AN296" s="98"/>
      <c r="AO296" s="98"/>
      <c r="AP296" s="116"/>
      <c r="AQ296" s="117"/>
      <c r="AR296" s="116"/>
      <c r="AS296" s="98"/>
      <c r="AT296" s="98"/>
      <c r="AU296" s="98"/>
      <c r="AV296" s="98"/>
      <c r="AW296" s="98"/>
      <c r="AX296" s="98"/>
      <c r="AY296" s="98"/>
      <c r="AZ296" s="98"/>
      <c r="BA296" s="98"/>
      <c r="BB296" s="98"/>
      <c r="BC296" s="98"/>
      <c r="BD296" s="98"/>
      <c r="BE296" s="98"/>
      <c r="BF296" s="98"/>
      <c r="BG296" s="98"/>
      <c r="BH296" s="98"/>
      <c r="BI296" s="98"/>
      <c r="BJ296" s="98"/>
      <c r="BK296" s="98"/>
      <c r="BL296" s="98"/>
      <c r="BM296" s="98"/>
      <c r="BN296" s="98"/>
      <c r="BO296" s="98"/>
      <c r="BP296" s="98"/>
    </row>
    <row r="297">
      <c r="A297" s="485" t="b">
        <v>0</v>
      </c>
      <c r="B297" s="128"/>
      <c r="C297" s="129"/>
      <c r="D297" s="130"/>
      <c r="E297" s="131"/>
      <c r="F297" s="132"/>
      <c r="G297" s="132"/>
      <c r="H297" s="132"/>
      <c r="I297" s="132"/>
      <c r="J297" s="132"/>
      <c r="K297" s="130"/>
      <c r="L297" s="130"/>
      <c r="M297" s="130"/>
      <c r="N297" s="519"/>
      <c r="O297" s="369"/>
      <c r="P297" s="370"/>
      <c r="Q297" s="196"/>
      <c r="R297" s="197"/>
      <c r="S297" s="198"/>
      <c r="T297" s="199"/>
      <c r="U297" s="200"/>
      <c r="V297" s="201"/>
      <c r="W297" s="202"/>
      <c r="X297" s="202"/>
      <c r="Y297" s="143"/>
      <c r="Z297" s="367"/>
      <c r="AA297" s="140"/>
      <c r="AB297" s="420"/>
      <c r="AC297" s="421"/>
      <c r="AD297" s="206"/>
      <c r="AE297" s="144"/>
      <c r="AF297" s="133"/>
      <c r="AG297" s="144"/>
      <c r="AH297" s="430"/>
      <c r="AI297" s="146"/>
      <c r="AJ297" s="144"/>
      <c r="AK297" s="147"/>
      <c r="AL297" s="114"/>
      <c r="AM297" s="211"/>
      <c r="AN297" s="132"/>
      <c r="AO297" s="132"/>
      <c r="AP297" s="149"/>
      <c r="AQ297" s="150"/>
      <c r="AR297" s="149"/>
      <c r="AS297" s="132"/>
      <c r="AT297" s="132"/>
      <c r="AU297" s="132"/>
      <c r="AV297" s="132"/>
      <c r="AW297" s="132"/>
      <c r="AX297" s="132"/>
      <c r="AY297" s="132"/>
      <c r="AZ297" s="132"/>
      <c r="BA297" s="132"/>
      <c r="BB297" s="132"/>
      <c r="BC297" s="132"/>
      <c r="BD297" s="132"/>
      <c r="BE297" s="132"/>
      <c r="BF297" s="132"/>
      <c r="BG297" s="132"/>
      <c r="BH297" s="132"/>
      <c r="BI297" s="132"/>
      <c r="BJ297" s="132"/>
      <c r="BK297" s="132"/>
      <c r="BL297" s="132"/>
      <c r="BM297" s="132"/>
      <c r="BN297" s="132"/>
      <c r="BO297" s="132"/>
      <c r="BP297" s="132"/>
    </row>
    <row r="298">
      <c r="A298" s="484" t="b">
        <v>0</v>
      </c>
      <c r="B298" s="94"/>
      <c r="C298" s="95"/>
      <c r="D298" s="96"/>
      <c r="E298" s="97"/>
      <c r="F298" s="98"/>
      <c r="G298" s="98"/>
      <c r="H298" s="98"/>
      <c r="I298" s="98"/>
      <c r="J298" s="98"/>
      <c r="K298" s="96"/>
      <c r="L298" s="96"/>
      <c r="M298" s="96"/>
      <c r="N298" s="518"/>
      <c r="O298" s="369"/>
      <c r="P298" s="370"/>
      <c r="Q298" s="196"/>
      <c r="R298" s="197"/>
      <c r="S298" s="198"/>
      <c r="T298" s="199"/>
      <c r="U298" s="200"/>
      <c r="V298" s="201"/>
      <c r="W298" s="202"/>
      <c r="X298" s="202"/>
      <c r="Y298" s="109"/>
      <c r="Z298" s="280"/>
      <c r="AA298" s="106"/>
      <c r="AB298" s="281"/>
      <c r="AC298" s="282"/>
      <c r="AD298" s="273"/>
      <c r="AE298" s="110"/>
      <c r="AF298" s="99"/>
      <c r="AG298" s="110"/>
      <c r="AH298" s="427"/>
      <c r="AI298" s="112"/>
      <c r="AJ298" s="110"/>
      <c r="AK298" s="113"/>
      <c r="AL298" s="114"/>
      <c r="AM298" s="278"/>
      <c r="AN298" s="98"/>
      <c r="AO298" s="98"/>
      <c r="AP298" s="116"/>
      <c r="AQ298" s="117"/>
      <c r="AR298" s="116"/>
      <c r="AS298" s="98"/>
      <c r="AT298" s="98"/>
      <c r="AU298" s="98"/>
      <c r="AV298" s="98"/>
      <c r="AW298" s="98"/>
      <c r="AX298" s="98"/>
      <c r="AY298" s="98"/>
      <c r="AZ298" s="98"/>
      <c r="BA298" s="98"/>
      <c r="BB298" s="98"/>
      <c r="BC298" s="98"/>
      <c r="BD298" s="98"/>
      <c r="BE298" s="98"/>
      <c r="BF298" s="98"/>
      <c r="BG298" s="98"/>
      <c r="BH298" s="98"/>
      <c r="BI298" s="98"/>
      <c r="BJ298" s="98"/>
      <c r="BK298" s="98"/>
      <c r="BL298" s="98"/>
      <c r="BM298" s="98"/>
      <c r="BN298" s="98"/>
      <c r="BO298" s="98"/>
      <c r="BP298" s="98"/>
    </row>
    <row r="299">
      <c r="A299" s="485" t="b">
        <v>0</v>
      </c>
      <c r="B299" s="128"/>
      <c r="C299" s="129"/>
      <c r="D299" s="130"/>
      <c r="E299" s="131"/>
      <c r="F299" s="132"/>
      <c r="G299" s="132"/>
      <c r="H299" s="132"/>
      <c r="I299" s="132"/>
      <c r="J299" s="132"/>
      <c r="K299" s="130"/>
      <c r="L299" s="130"/>
      <c r="M299" s="130"/>
      <c r="N299" s="519"/>
      <c r="O299" s="369"/>
      <c r="P299" s="370"/>
      <c r="Q299" s="196"/>
      <c r="R299" s="197"/>
      <c r="S299" s="198"/>
      <c r="T299" s="199"/>
      <c r="U299" s="200"/>
      <c r="V299" s="201"/>
      <c r="W299" s="202"/>
      <c r="X299" s="202"/>
      <c r="Y299" s="143"/>
      <c r="Z299" s="367"/>
      <c r="AA299" s="140"/>
      <c r="AB299" s="420"/>
      <c r="AC299" s="421"/>
      <c r="AD299" s="206"/>
      <c r="AE299" s="144"/>
      <c r="AF299" s="133"/>
      <c r="AG299" s="144"/>
      <c r="AH299" s="430"/>
      <c r="AI299" s="146"/>
      <c r="AJ299" s="144"/>
      <c r="AK299" s="147"/>
      <c r="AL299" s="114"/>
      <c r="AM299" s="211"/>
      <c r="AN299" s="132"/>
      <c r="AO299" s="132"/>
      <c r="AP299" s="149"/>
      <c r="AQ299" s="150"/>
      <c r="AR299" s="149"/>
      <c r="AS299" s="132"/>
      <c r="AT299" s="132"/>
      <c r="AU299" s="132"/>
      <c r="AV299" s="132"/>
      <c r="AW299" s="132"/>
      <c r="AX299" s="132"/>
      <c r="AY299" s="132"/>
      <c r="AZ299" s="132"/>
      <c r="BA299" s="132"/>
      <c r="BB299" s="132"/>
      <c r="BC299" s="132"/>
      <c r="BD299" s="132"/>
      <c r="BE299" s="132"/>
      <c r="BF299" s="132"/>
      <c r="BG299" s="132"/>
      <c r="BH299" s="132"/>
      <c r="BI299" s="132"/>
      <c r="BJ299" s="132"/>
      <c r="BK299" s="132"/>
      <c r="BL299" s="132"/>
      <c r="BM299" s="132"/>
      <c r="BN299" s="132"/>
      <c r="BO299" s="132"/>
      <c r="BP299" s="132"/>
    </row>
    <row r="300">
      <c r="A300" s="484" t="b">
        <v>0</v>
      </c>
      <c r="B300" s="94"/>
      <c r="C300" s="95"/>
      <c r="D300" s="96"/>
      <c r="E300" s="97"/>
      <c r="F300" s="98"/>
      <c r="G300" s="98"/>
      <c r="H300" s="98"/>
      <c r="I300" s="98"/>
      <c r="J300" s="98"/>
      <c r="K300" s="96"/>
      <c r="L300" s="96"/>
      <c r="M300" s="96"/>
      <c r="N300" s="518"/>
      <c r="O300" s="369"/>
      <c r="P300" s="370"/>
      <c r="Q300" s="196"/>
      <c r="R300" s="197"/>
      <c r="S300" s="198"/>
      <c r="T300" s="199"/>
      <c r="U300" s="200"/>
      <c r="V300" s="201"/>
      <c r="W300" s="202"/>
      <c r="X300" s="202"/>
      <c r="Y300" s="109"/>
      <c r="Z300" s="280"/>
      <c r="AA300" s="106"/>
      <c r="AB300" s="281"/>
      <c r="AC300" s="282"/>
      <c r="AD300" s="273"/>
      <c r="AE300" s="110"/>
      <c r="AF300" s="99"/>
      <c r="AG300" s="110"/>
      <c r="AH300" s="427"/>
      <c r="AI300" s="112"/>
      <c r="AJ300" s="110"/>
      <c r="AK300" s="113"/>
      <c r="AL300" s="114"/>
      <c r="AM300" s="278"/>
      <c r="AN300" s="98"/>
      <c r="AO300" s="98"/>
      <c r="AP300" s="116"/>
      <c r="AQ300" s="117"/>
      <c r="AR300" s="116"/>
      <c r="AS300" s="98"/>
      <c r="AT300" s="98"/>
      <c r="AU300" s="98"/>
      <c r="AV300" s="98"/>
      <c r="AW300" s="98"/>
      <c r="AX300" s="98"/>
      <c r="AY300" s="98"/>
      <c r="AZ300" s="98"/>
      <c r="BA300" s="98"/>
      <c r="BB300" s="98"/>
      <c r="BC300" s="98"/>
      <c r="BD300" s="98"/>
      <c r="BE300" s="98"/>
      <c r="BF300" s="98"/>
      <c r="BG300" s="98"/>
      <c r="BH300" s="98"/>
      <c r="BI300" s="98"/>
      <c r="BJ300" s="98"/>
      <c r="BK300" s="98"/>
      <c r="BL300" s="98"/>
      <c r="BM300" s="98"/>
      <c r="BN300" s="98"/>
      <c r="BO300" s="98"/>
      <c r="BP300" s="98"/>
    </row>
    <row r="301">
      <c r="A301" s="485" t="b">
        <v>0</v>
      </c>
      <c r="B301" s="128"/>
      <c r="C301" s="129"/>
      <c r="D301" s="130"/>
      <c r="E301" s="131"/>
      <c r="F301" s="132"/>
      <c r="G301" s="132"/>
      <c r="H301" s="132"/>
      <c r="I301" s="132"/>
      <c r="J301" s="132"/>
      <c r="K301" s="130"/>
      <c r="L301" s="130"/>
      <c r="M301" s="130"/>
      <c r="N301" s="519"/>
      <c r="O301" s="369"/>
      <c r="P301" s="370"/>
      <c r="Q301" s="196"/>
      <c r="R301" s="197"/>
      <c r="S301" s="198"/>
      <c r="T301" s="199"/>
      <c r="U301" s="200"/>
      <c r="V301" s="201"/>
      <c r="W301" s="202"/>
      <c r="X301" s="202"/>
      <c r="Y301" s="143"/>
      <c r="Z301" s="367"/>
      <c r="AA301" s="140"/>
      <c r="AB301" s="420"/>
      <c r="AC301" s="421"/>
      <c r="AD301" s="206"/>
      <c r="AE301" s="144"/>
      <c r="AF301" s="133"/>
      <c r="AG301" s="144"/>
      <c r="AH301" s="430"/>
      <c r="AI301" s="146"/>
      <c r="AJ301" s="144"/>
      <c r="AK301" s="147"/>
      <c r="AL301" s="114"/>
      <c r="AM301" s="211"/>
      <c r="AN301" s="132"/>
      <c r="AO301" s="132"/>
      <c r="AP301" s="149"/>
      <c r="AQ301" s="150"/>
      <c r="AR301" s="149"/>
      <c r="AS301" s="132"/>
      <c r="AT301" s="132"/>
      <c r="AU301" s="132"/>
      <c r="AV301" s="132"/>
      <c r="AW301" s="132"/>
      <c r="AX301" s="132"/>
      <c r="AY301" s="132"/>
      <c r="AZ301" s="132"/>
      <c r="BA301" s="132"/>
      <c r="BB301" s="132"/>
      <c r="BC301" s="132"/>
      <c r="BD301" s="132"/>
      <c r="BE301" s="132"/>
      <c r="BF301" s="132"/>
      <c r="BG301" s="132"/>
      <c r="BH301" s="132"/>
      <c r="BI301" s="132"/>
      <c r="BJ301" s="132"/>
      <c r="BK301" s="132"/>
      <c r="BL301" s="132"/>
      <c r="BM301" s="132"/>
      <c r="BN301" s="132"/>
      <c r="BO301" s="132"/>
      <c r="BP301" s="132"/>
    </row>
    <row r="302">
      <c r="A302" s="484" t="b">
        <v>0</v>
      </c>
      <c r="B302" s="94"/>
      <c r="C302" s="95"/>
      <c r="D302" s="96"/>
      <c r="E302" s="97"/>
      <c r="F302" s="98"/>
      <c r="G302" s="98"/>
      <c r="H302" s="98"/>
      <c r="I302" s="98"/>
      <c r="J302" s="98"/>
      <c r="K302" s="96"/>
      <c r="L302" s="96"/>
      <c r="M302" s="96"/>
      <c r="N302" s="518"/>
      <c r="O302" s="369"/>
      <c r="P302" s="370"/>
      <c r="Q302" s="196"/>
      <c r="R302" s="197"/>
      <c r="S302" s="198"/>
      <c r="T302" s="199"/>
      <c r="U302" s="200"/>
      <c r="V302" s="201"/>
      <c r="W302" s="202"/>
      <c r="X302" s="202"/>
      <c r="Y302" s="109"/>
      <c r="Z302" s="280"/>
      <c r="AA302" s="106"/>
      <c r="AB302" s="281"/>
      <c r="AC302" s="282"/>
      <c r="AD302" s="273"/>
      <c r="AE302" s="110"/>
      <c r="AF302" s="99"/>
      <c r="AG302" s="110"/>
      <c r="AH302" s="427"/>
      <c r="AI302" s="112"/>
      <c r="AJ302" s="110"/>
      <c r="AK302" s="113"/>
      <c r="AL302" s="114"/>
      <c r="AM302" s="278"/>
      <c r="AN302" s="98"/>
      <c r="AO302" s="98"/>
      <c r="AP302" s="116"/>
      <c r="AQ302" s="117"/>
      <c r="AR302" s="116"/>
      <c r="AS302" s="98"/>
      <c r="AT302" s="98"/>
      <c r="AU302" s="98"/>
      <c r="AV302" s="98"/>
      <c r="AW302" s="98"/>
      <c r="AX302" s="98"/>
      <c r="AY302" s="98"/>
      <c r="AZ302" s="98"/>
      <c r="BA302" s="98"/>
      <c r="BB302" s="98"/>
      <c r="BC302" s="98"/>
      <c r="BD302" s="98"/>
      <c r="BE302" s="98"/>
      <c r="BF302" s="98"/>
      <c r="BG302" s="98"/>
      <c r="BH302" s="98"/>
      <c r="BI302" s="98"/>
      <c r="BJ302" s="98"/>
      <c r="BK302" s="98"/>
      <c r="BL302" s="98"/>
      <c r="BM302" s="98"/>
      <c r="BN302" s="98"/>
      <c r="BO302" s="98"/>
      <c r="BP302" s="98"/>
    </row>
    <row r="303">
      <c r="A303" s="485" t="b">
        <v>0</v>
      </c>
      <c r="B303" s="128"/>
      <c r="C303" s="129"/>
      <c r="D303" s="130"/>
      <c r="E303" s="131"/>
      <c r="F303" s="132"/>
      <c r="G303" s="132"/>
      <c r="H303" s="132"/>
      <c r="I303" s="132"/>
      <c r="J303" s="132"/>
      <c r="K303" s="130"/>
      <c r="L303" s="130"/>
      <c r="M303" s="130"/>
      <c r="N303" s="519"/>
      <c r="O303" s="369"/>
      <c r="P303" s="370"/>
      <c r="Q303" s="196"/>
      <c r="R303" s="197"/>
      <c r="S303" s="198"/>
      <c r="T303" s="199"/>
      <c r="U303" s="200"/>
      <c r="V303" s="201"/>
      <c r="W303" s="202"/>
      <c r="X303" s="202"/>
      <c r="Y303" s="143"/>
      <c r="Z303" s="367"/>
      <c r="AA303" s="140"/>
      <c r="AB303" s="420"/>
      <c r="AC303" s="421"/>
      <c r="AD303" s="206"/>
      <c r="AE303" s="144"/>
      <c r="AF303" s="133"/>
      <c r="AG303" s="144"/>
      <c r="AH303" s="430"/>
      <c r="AI303" s="146"/>
      <c r="AJ303" s="144"/>
      <c r="AK303" s="147"/>
      <c r="AL303" s="114"/>
      <c r="AM303" s="211"/>
      <c r="AN303" s="132"/>
      <c r="AO303" s="132"/>
      <c r="AP303" s="149"/>
      <c r="AQ303" s="150"/>
      <c r="AR303" s="149"/>
      <c r="AS303" s="132"/>
      <c r="AT303" s="132"/>
      <c r="AU303" s="132"/>
      <c r="AV303" s="132"/>
      <c r="AW303" s="132"/>
      <c r="AX303" s="132"/>
      <c r="AY303" s="132"/>
      <c r="AZ303" s="132"/>
      <c r="BA303" s="132"/>
      <c r="BB303" s="132"/>
      <c r="BC303" s="132"/>
      <c r="BD303" s="132"/>
      <c r="BE303" s="132"/>
      <c r="BF303" s="132"/>
      <c r="BG303" s="132"/>
      <c r="BH303" s="132"/>
      <c r="BI303" s="132"/>
      <c r="BJ303" s="132"/>
      <c r="BK303" s="132"/>
      <c r="BL303" s="132"/>
      <c r="BM303" s="132"/>
      <c r="BN303" s="132"/>
      <c r="BO303" s="132"/>
      <c r="BP303" s="132"/>
    </row>
    <row r="304">
      <c r="A304" s="484" t="b">
        <v>0</v>
      </c>
      <c r="B304" s="94"/>
      <c r="C304" s="95"/>
      <c r="D304" s="96"/>
      <c r="E304" s="97"/>
      <c r="F304" s="98"/>
      <c r="G304" s="98"/>
      <c r="H304" s="98"/>
      <c r="I304" s="98"/>
      <c r="J304" s="98"/>
      <c r="K304" s="96"/>
      <c r="L304" s="96"/>
      <c r="M304" s="96"/>
      <c r="N304" s="518"/>
      <c r="O304" s="369"/>
      <c r="P304" s="370"/>
      <c r="Q304" s="196"/>
      <c r="R304" s="197"/>
      <c r="S304" s="198"/>
      <c r="T304" s="199"/>
      <c r="U304" s="200"/>
      <c r="V304" s="201"/>
      <c r="W304" s="202"/>
      <c r="X304" s="202"/>
      <c r="Y304" s="109"/>
      <c r="Z304" s="280"/>
      <c r="AA304" s="106"/>
      <c r="AB304" s="281"/>
      <c r="AC304" s="282"/>
      <c r="AD304" s="273"/>
      <c r="AE304" s="110"/>
      <c r="AF304" s="99"/>
      <c r="AG304" s="110"/>
      <c r="AH304" s="427"/>
      <c r="AI304" s="112"/>
      <c r="AJ304" s="110"/>
      <c r="AK304" s="113"/>
      <c r="AL304" s="114"/>
      <c r="AM304" s="278"/>
      <c r="AN304" s="98"/>
      <c r="AO304" s="98"/>
      <c r="AP304" s="116"/>
      <c r="AQ304" s="117"/>
      <c r="AR304" s="116"/>
      <c r="AS304" s="98"/>
      <c r="AT304" s="98"/>
      <c r="AU304" s="98"/>
      <c r="AV304" s="98"/>
      <c r="AW304" s="98"/>
      <c r="AX304" s="98"/>
      <c r="AY304" s="98"/>
      <c r="AZ304" s="98"/>
      <c r="BA304" s="98"/>
      <c r="BB304" s="98"/>
      <c r="BC304" s="98"/>
      <c r="BD304" s="98"/>
      <c r="BE304" s="98"/>
      <c r="BF304" s="98"/>
      <c r="BG304" s="98"/>
      <c r="BH304" s="98"/>
      <c r="BI304" s="98"/>
      <c r="BJ304" s="98"/>
      <c r="BK304" s="98"/>
      <c r="BL304" s="98"/>
      <c r="BM304" s="98"/>
      <c r="BN304" s="98"/>
      <c r="BO304" s="98"/>
      <c r="BP304" s="98"/>
    </row>
    <row r="305">
      <c r="A305" s="485" t="b">
        <v>0</v>
      </c>
      <c r="B305" s="128"/>
      <c r="C305" s="129"/>
      <c r="D305" s="130"/>
      <c r="E305" s="131"/>
      <c r="F305" s="132"/>
      <c r="G305" s="132"/>
      <c r="H305" s="132"/>
      <c r="I305" s="132"/>
      <c r="J305" s="132"/>
      <c r="K305" s="130"/>
      <c r="L305" s="130"/>
      <c r="M305" s="130"/>
      <c r="N305" s="519"/>
      <c r="O305" s="369"/>
      <c r="P305" s="370"/>
      <c r="Q305" s="196"/>
      <c r="R305" s="197"/>
      <c r="S305" s="198"/>
      <c r="T305" s="199"/>
      <c r="U305" s="200"/>
      <c r="V305" s="201"/>
      <c r="W305" s="202"/>
      <c r="X305" s="202"/>
      <c r="Y305" s="143"/>
      <c r="Z305" s="367"/>
      <c r="AA305" s="140"/>
      <c r="AB305" s="420"/>
      <c r="AC305" s="421"/>
      <c r="AD305" s="206"/>
      <c r="AE305" s="144"/>
      <c r="AF305" s="133"/>
      <c r="AG305" s="144"/>
      <c r="AH305" s="430"/>
      <c r="AI305" s="146"/>
      <c r="AJ305" s="144"/>
      <c r="AK305" s="147"/>
      <c r="AL305" s="114"/>
      <c r="AM305" s="211"/>
      <c r="AN305" s="132"/>
      <c r="AO305" s="132"/>
      <c r="AP305" s="149"/>
      <c r="AQ305" s="150"/>
      <c r="AR305" s="149"/>
      <c r="AS305" s="132"/>
      <c r="AT305" s="132"/>
      <c r="AU305" s="132"/>
      <c r="AV305" s="132"/>
      <c r="AW305" s="132"/>
      <c r="AX305" s="132"/>
      <c r="AY305" s="132"/>
      <c r="AZ305" s="132"/>
      <c r="BA305" s="132"/>
      <c r="BB305" s="132"/>
      <c r="BC305" s="132"/>
      <c r="BD305" s="132"/>
      <c r="BE305" s="132"/>
      <c r="BF305" s="132"/>
      <c r="BG305" s="132"/>
      <c r="BH305" s="132"/>
      <c r="BI305" s="132"/>
      <c r="BJ305" s="132"/>
      <c r="BK305" s="132"/>
      <c r="BL305" s="132"/>
      <c r="BM305" s="132"/>
      <c r="BN305" s="132"/>
      <c r="BO305" s="132"/>
      <c r="BP305" s="132"/>
    </row>
    <row r="306">
      <c r="A306" s="484" t="b">
        <v>0</v>
      </c>
      <c r="B306" s="94"/>
      <c r="C306" s="95"/>
      <c r="D306" s="96"/>
      <c r="E306" s="97"/>
      <c r="F306" s="98"/>
      <c r="G306" s="98"/>
      <c r="H306" s="98"/>
      <c r="I306" s="98"/>
      <c r="J306" s="98"/>
      <c r="K306" s="96"/>
      <c r="L306" s="96"/>
      <c r="M306" s="96"/>
      <c r="N306" s="518"/>
      <c r="O306" s="369"/>
      <c r="P306" s="370"/>
      <c r="Q306" s="196"/>
      <c r="R306" s="197"/>
      <c r="S306" s="198"/>
      <c r="T306" s="199"/>
      <c r="U306" s="200"/>
      <c r="V306" s="201"/>
      <c r="W306" s="202"/>
      <c r="X306" s="202"/>
      <c r="Y306" s="109"/>
      <c r="Z306" s="280"/>
      <c r="AA306" s="106"/>
      <c r="AB306" s="281"/>
      <c r="AC306" s="282"/>
      <c r="AD306" s="273"/>
      <c r="AE306" s="110"/>
      <c r="AF306" s="99"/>
      <c r="AG306" s="110"/>
      <c r="AH306" s="427"/>
      <c r="AI306" s="112"/>
      <c r="AJ306" s="110"/>
      <c r="AK306" s="113"/>
      <c r="AL306" s="114"/>
      <c r="AM306" s="278"/>
      <c r="AN306" s="98"/>
      <c r="AO306" s="98"/>
      <c r="AP306" s="116"/>
      <c r="AQ306" s="117"/>
      <c r="AR306" s="116"/>
      <c r="AS306" s="98"/>
      <c r="AT306" s="98"/>
      <c r="AU306" s="98"/>
      <c r="AV306" s="98"/>
      <c r="AW306" s="98"/>
      <c r="AX306" s="98"/>
      <c r="AY306" s="98"/>
      <c r="AZ306" s="98"/>
      <c r="BA306" s="98"/>
      <c r="BB306" s="98"/>
      <c r="BC306" s="98"/>
      <c r="BD306" s="98"/>
      <c r="BE306" s="98"/>
      <c r="BF306" s="98"/>
      <c r="BG306" s="98"/>
      <c r="BH306" s="98"/>
      <c r="BI306" s="98"/>
      <c r="BJ306" s="98"/>
      <c r="BK306" s="98"/>
      <c r="BL306" s="98"/>
      <c r="BM306" s="98"/>
      <c r="BN306" s="98"/>
      <c r="BO306" s="98"/>
      <c r="BP306" s="98"/>
    </row>
    <row r="307">
      <c r="A307" s="485" t="b">
        <v>0</v>
      </c>
      <c r="B307" s="128"/>
      <c r="C307" s="129"/>
      <c r="D307" s="130"/>
      <c r="E307" s="131"/>
      <c r="F307" s="132"/>
      <c r="G307" s="132"/>
      <c r="H307" s="132"/>
      <c r="I307" s="132"/>
      <c r="J307" s="132"/>
      <c r="K307" s="130"/>
      <c r="L307" s="130"/>
      <c r="M307" s="130"/>
      <c r="N307" s="519"/>
      <c r="O307" s="369"/>
      <c r="P307" s="370"/>
      <c r="Q307" s="196"/>
      <c r="R307" s="197"/>
      <c r="S307" s="198"/>
      <c r="T307" s="199"/>
      <c r="U307" s="200"/>
      <c r="V307" s="201"/>
      <c r="W307" s="202"/>
      <c r="X307" s="202"/>
      <c r="Y307" s="143"/>
      <c r="Z307" s="367"/>
      <c r="AA307" s="140"/>
      <c r="AB307" s="420"/>
      <c r="AC307" s="421"/>
      <c r="AD307" s="206"/>
      <c r="AE307" s="144"/>
      <c r="AF307" s="133"/>
      <c r="AG307" s="144"/>
      <c r="AH307" s="430"/>
      <c r="AI307" s="146"/>
      <c r="AJ307" s="144"/>
      <c r="AK307" s="147"/>
      <c r="AL307" s="114"/>
      <c r="AM307" s="211"/>
      <c r="AN307" s="132"/>
      <c r="AO307" s="132"/>
      <c r="AP307" s="149"/>
      <c r="AQ307" s="150"/>
      <c r="AR307" s="149"/>
      <c r="AS307" s="132"/>
      <c r="AT307" s="132"/>
      <c r="AU307" s="132"/>
      <c r="AV307" s="132"/>
      <c r="AW307" s="132"/>
      <c r="AX307" s="132"/>
      <c r="AY307" s="132"/>
      <c r="AZ307" s="132"/>
      <c r="BA307" s="132"/>
      <c r="BB307" s="132"/>
      <c r="BC307" s="132"/>
      <c r="BD307" s="132"/>
      <c r="BE307" s="132"/>
      <c r="BF307" s="132"/>
      <c r="BG307" s="132"/>
      <c r="BH307" s="132"/>
      <c r="BI307" s="132"/>
      <c r="BJ307" s="132"/>
      <c r="BK307" s="132"/>
      <c r="BL307" s="132"/>
      <c r="BM307" s="132"/>
      <c r="BN307" s="132"/>
      <c r="BO307" s="132"/>
      <c r="BP307" s="132"/>
    </row>
    <row r="308">
      <c r="A308" s="484" t="b">
        <v>0</v>
      </c>
      <c r="B308" s="94"/>
      <c r="C308" s="95"/>
      <c r="D308" s="96"/>
      <c r="E308" s="97"/>
      <c r="F308" s="98"/>
      <c r="G308" s="98"/>
      <c r="H308" s="98"/>
      <c r="I308" s="98"/>
      <c r="J308" s="98"/>
      <c r="K308" s="96"/>
      <c r="L308" s="96"/>
      <c r="M308" s="96"/>
      <c r="N308" s="518"/>
      <c r="O308" s="369"/>
      <c r="P308" s="370"/>
      <c r="Q308" s="196"/>
      <c r="R308" s="197"/>
      <c r="S308" s="198"/>
      <c r="T308" s="199"/>
      <c r="U308" s="200"/>
      <c r="V308" s="201"/>
      <c r="W308" s="202"/>
      <c r="X308" s="202"/>
      <c r="Y308" s="109"/>
      <c r="Z308" s="280"/>
      <c r="AA308" s="106"/>
      <c r="AB308" s="281"/>
      <c r="AC308" s="282"/>
      <c r="AD308" s="273"/>
      <c r="AE308" s="110"/>
      <c r="AF308" s="99"/>
      <c r="AG308" s="110"/>
      <c r="AH308" s="427"/>
      <c r="AI308" s="112"/>
      <c r="AJ308" s="110"/>
      <c r="AK308" s="113"/>
      <c r="AL308" s="114"/>
      <c r="AM308" s="278"/>
      <c r="AN308" s="98"/>
      <c r="AO308" s="98"/>
      <c r="AP308" s="116"/>
      <c r="AQ308" s="117"/>
      <c r="AR308" s="116"/>
      <c r="AS308" s="98"/>
      <c r="AT308" s="98"/>
      <c r="AU308" s="98"/>
      <c r="AV308" s="98"/>
      <c r="AW308" s="98"/>
      <c r="AX308" s="98"/>
      <c r="AY308" s="98"/>
      <c r="AZ308" s="98"/>
      <c r="BA308" s="98"/>
      <c r="BB308" s="98"/>
      <c r="BC308" s="98"/>
      <c r="BD308" s="98"/>
      <c r="BE308" s="98"/>
      <c r="BF308" s="98"/>
      <c r="BG308" s="98"/>
      <c r="BH308" s="98"/>
      <c r="BI308" s="98"/>
      <c r="BJ308" s="98"/>
      <c r="BK308" s="98"/>
      <c r="BL308" s="98"/>
      <c r="BM308" s="98"/>
      <c r="BN308" s="98"/>
      <c r="BO308" s="98"/>
      <c r="BP308" s="98"/>
    </row>
    <row r="309">
      <c r="A309" s="485" t="b">
        <v>0</v>
      </c>
      <c r="B309" s="128"/>
      <c r="C309" s="129"/>
      <c r="D309" s="130"/>
      <c r="E309" s="131"/>
      <c r="F309" s="132"/>
      <c r="G309" s="132"/>
      <c r="H309" s="132"/>
      <c r="I309" s="132"/>
      <c r="J309" s="132"/>
      <c r="K309" s="130"/>
      <c r="L309" s="130"/>
      <c r="M309" s="130"/>
      <c r="N309" s="519"/>
      <c r="O309" s="369"/>
      <c r="P309" s="370"/>
      <c r="Q309" s="196"/>
      <c r="R309" s="197"/>
      <c r="S309" s="198"/>
      <c r="T309" s="199"/>
      <c r="U309" s="200"/>
      <c r="V309" s="201"/>
      <c r="W309" s="202"/>
      <c r="X309" s="202"/>
      <c r="Y309" s="143"/>
      <c r="Z309" s="367"/>
      <c r="AA309" s="140"/>
      <c r="AB309" s="420"/>
      <c r="AC309" s="421"/>
      <c r="AD309" s="206"/>
      <c r="AE309" s="144"/>
      <c r="AF309" s="133"/>
      <c r="AG309" s="144"/>
      <c r="AH309" s="430"/>
      <c r="AI309" s="146"/>
      <c r="AJ309" s="144"/>
      <c r="AK309" s="147"/>
      <c r="AL309" s="114"/>
      <c r="AM309" s="211"/>
      <c r="AN309" s="132"/>
      <c r="AO309" s="132"/>
      <c r="AP309" s="149"/>
      <c r="AQ309" s="150"/>
      <c r="AR309" s="149"/>
      <c r="AS309" s="132"/>
      <c r="AT309" s="132"/>
      <c r="AU309" s="132"/>
      <c r="AV309" s="132"/>
      <c r="AW309" s="132"/>
      <c r="AX309" s="132"/>
      <c r="AY309" s="132"/>
      <c r="AZ309" s="132"/>
      <c r="BA309" s="132"/>
      <c r="BB309" s="132"/>
      <c r="BC309" s="132"/>
      <c r="BD309" s="132"/>
      <c r="BE309" s="132"/>
      <c r="BF309" s="132"/>
      <c r="BG309" s="132"/>
      <c r="BH309" s="132"/>
      <c r="BI309" s="132"/>
      <c r="BJ309" s="132"/>
      <c r="BK309" s="132"/>
      <c r="BL309" s="132"/>
      <c r="BM309" s="132"/>
      <c r="BN309" s="132"/>
      <c r="BO309" s="132"/>
      <c r="BP309" s="132"/>
    </row>
    <row r="310">
      <c r="A310" s="484" t="b">
        <v>0</v>
      </c>
      <c r="B310" s="94"/>
      <c r="C310" s="95"/>
      <c r="D310" s="96"/>
      <c r="E310" s="97"/>
      <c r="F310" s="98"/>
      <c r="G310" s="98"/>
      <c r="H310" s="98"/>
      <c r="I310" s="98"/>
      <c r="J310" s="98"/>
      <c r="K310" s="96"/>
      <c r="L310" s="96"/>
      <c r="M310" s="96"/>
      <c r="N310" s="518"/>
      <c r="O310" s="369"/>
      <c r="P310" s="370"/>
      <c r="Q310" s="196"/>
      <c r="R310" s="197"/>
      <c r="S310" s="198"/>
      <c r="T310" s="199"/>
      <c r="U310" s="200"/>
      <c r="V310" s="201"/>
      <c r="W310" s="202"/>
      <c r="X310" s="202"/>
      <c r="Y310" s="109"/>
      <c r="Z310" s="280"/>
      <c r="AA310" s="106"/>
      <c r="AB310" s="281"/>
      <c r="AC310" s="282"/>
      <c r="AD310" s="273"/>
      <c r="AE310" s="110"/>
      <c r="AF310" s="99"/>
      <c r="AG310" s="110"/>
      <c r="AH310" s="427"/>
      <c r="AI310" s="112"/>
      <c r="AJ310" s="110"/>
      <c r="AK310" s="113"/>
      <c r="AL310" s="114"/>
      <c r="AM310" s="278"/>
      <c r="AN310" s="98"/>
      <c r="AO310" s="98"/>
      <c r="AP310" s="116"/>
      <c r="AQ310" s="117"/>
      <c r="AR310" s="116"/>
      <c r="AS310" s="98"/>
      <c r="AT310" s="98"/>
      <c r="AU310" s="98"/>
      <c r="AV310" s="98"/>
      <c r="AW310" s="98"/>
      <c r="AX310" s="98"/>
      <c r="AY310" s="98"/>
      <c r="AZ310" s="98"/>
      <c r="BA310" s="98"/>
      <c r="BB310" s="98"/>
      <c r="BC310" s="98"/>
      <c r="BD310" s="98"/>
      <c r="BE310" s="98"/>
      <c r="BF310" s="98"/>
      <c r="BG310" s="98"/>
      <c r="BH310" s="98"/>
      <c r="BI310" s="98"/>
      <c r="BJ310" s="98"/>
      <c r="BK310" s="98"/>
      <c r="BL310" s="98"/>
      <c r="BM310" s="98"/>
      <c r="BN310" s="98"/>
      <c r="BO310" s="98"/>
      <c r="BP310" s="98"/>
    </row>
    <row r="311">
      <c r="A311" s="485" t="b">
        <v>0</v>
      </c>
      <c r="B311" s="128"/>
      <c r="C311" s="129"/>
      <c r="D311" s="130"/>
      <c r="E311" s="131"/>
      <c r="F311" s="132"/>
      <c r="G311" s="132"/>
      <c r="H311" s="132"/>
      <c r="I311" s="132"/>
      <c r="J311" s="132"/>
      <c r="K311" s="130"/>
      <c r="L311" s="130"/>
      <c r="M311" s="130"/>
      <c r="N311" s="519"/>
      <c r="O311" s="369"/>
      <c r="P311" s="370"/>
      <c r="Q311" s="196"/>
      <c r="R311" s="197"/>
      <c r="S311" s="198"/>
      <c r="T311" s="199"/>
      <c r="U311" s="200"/>
      <c r="V311" s="201"/>
      <c r="W311" s="202"/>
      <c r="X311" s="202"/>
      <c r="Y311" s="143"/>
      <c r="Z311" s="367"/>
      <c r="AA311" s="140"/>
      <c r="AB311" s="420"/>
      <c r="AC311" s="421"/>
      <c r="AD311" s="206"/>
      <c r="AE311" s="144"/>
      <c r="AF311" s="133"/>
      <c r="AG311" s="144"/>
      <c r="AH311" s="430"/>
      <c r="AI311" s="146"/>
      <c r="AJ311" s="144"/>
      <c r="AK311" s="147"/>
      <c r="AL311" s="114"/>
      <c r="AM311" s="211"/>
      <c r="AN311" s="132"/>
      <c r="AO311" s="132"/>
      <c r="AP311" s="149"/>
      <c r="AQ311" s="150"/>
      <c r="AR311" s="149"/>
      <c r="AS311" s="132"/>
      <c r="AT311" s="132"/>
      <c r="AU311" s="132"/>
      <c r="AV311" s="132"/>
      <c r="AW311" s="132"/>
      <c r="AX311" s="132"/>
      <c r="AY311" s="132"/>
      <c r="AZ311" s="132"/>
      <c r="BA311" s="132"/>
      <c r="BB311" s="132"/>
      <c r="BC311" s="132"/>
      <c r="BD311" s="132"/>
      <c r="BE311" s="132"/>
      <c r="BF311" s="132"/>
      <c r="BG311" s="132"/>
      <c r="BH311" s="132"/>
      <c r="BI311" s="132"/>
      <c r="BJ311" s="132"/>
      <c r="BK311" s="132"/>
      <c r="BL311" s="132"/>
      <c r="BM311" s="132"/>
      <c r="BN311" s="132"/>
      <c r="BO311" s="132"/>
      <c r="BP311" s="132"/>
    </row>
    <row r="312">
      <c r="A312" s="484" t="b">
        <v>0</v>
      </c>
      <c r="B312" s="94"/>
      <c r="C312" s="95"/>
      <c r="D312" s="96"/>
      <c r="E312" s="97"/>
      <c r="F312" s="98"/>
      <c r="G312" s="98"/>
      <c r="H312" s="98"/>
      <c r="I312" s="98"/>
      <c r="J312" s="98"/>
      <c r="K312" s="96"/>
      <c r="L312" s="96"/>
      <c r="M312" s="96"/>
      <c r="N312" s="518"/>
      <c r="O312" s="369"/>
      <c r="P312" s="370"/>
      <c r="Q312" s="196"/>
      <c r="R312" s="197"/>
      <c r="S312" s="198"/>
      <c r="T312" s="199"/>
      <c r="U312" s="200"/>
      <c r="V312" s="201"/>
      <c r="W312" s="202"/>
      <c r="X312" s="202"/>
      <c r="Y312" s="109"/>
      <c r="Z312" s="280"/>
      <c r="AA312" s="106"/>
      <c r="AB312" s="281"/>
      <c r="AC312" s="282"/>
      <c r="AD312" s="273"/>
      <c r="AE312" s="110"/>
      <c r="AF312" s="99"/>
      <c r="AG312" s="110"/>
      <c r="AH312" s="427"/>
      <c r="AI312" s="112"/>
      <c r="AJ312" s="110"/>
      <c r="AK312" s="113"/>
      <c r="AL312" s="114"/>
      <c r="AM312" s="278"/>
      <c r="AN312" s="98"/>
      <c r="AO312" s="98"/>
      <c r="AP312" s="116"/>
      <c r="AQ312" s="117"/>
      <c r="AR312" s="116"/>
      <c r="AS312" s="98"/>
      <c r="AT312" s="98"/>
      <c r="AU312" s="98"/>
      <c r="AV312" s="98"/>
      <c r="AW312" s="98"/>
      <c r="AX312" s="98"/>
      <c r="AY312" s="98"/>
      <c r="AZ312" s="98"/>
      <c r="BA312" s="98"/>
      <c r="BB312" s="98"/>
      <c r="BC312" s="98"/>
      <c r="BD312" s="98"/>
      <c r="BE312" s="98"/>
      <c r="BF312" s="98"/>
      <c r="BG312" s="98"/>
      <c r="BH312" s="98"/>
      <c r="BI312" s="98"/>
      <c r="BJ312" s="98"/>
      <c r="BK312" s="98"/>
      <c r="BL312" s="98"/>
      <c r="BM312" s="98"/>
      <c r="BN312" s="98"/>
      <c r="BO312" s="98"/>
      <c r="BP312" s="98"/>
    </row>
    <row r="313">
      <c r="A313" s="485" t="b">
        <v>0</v>
      </c>
      <c r="B313" s="128"/>
      <c r="C313" s="129"/>
      <c r="D313" s="130"/>
      <c r="E313" s="131"/>
      <c r="F313" s="132"/>
      <c r="G313" s="132"/>
      <c r="H313" s="132"/>
      <c r="I313" s="132"/>
      <c r="J313" s="132"/>
      <c r="K313" s="130"/>
      <c r="L313" s="130"/>
      <c r="M313" s="130"/>
      <c r="N313" s="519"/>
      <c r="O313" s="369"/>
      <c r="P313" s="370"/>
      <c r="Q313" s="196"/>
      <c r="R313" s="197"/>
      <c r="S313" s="198"/>
      <c r="T313" s="199"/>
      <c r="U313" s="200"/>
      <c r="V313" s="201"/>
      <c r="W313" s="202"/>
      <c r="X313" s="202"/>
      <c r="Y313" s="143"/>
      <c r="Z313" s="367"/>
      <c r="AA313" s="140"/>
      <c r="AB313" s="420"/>
      <c r="AC313" s="421"/>
      <c r="AD313" s="206"/>
      <c r="AE313" s="144"/>
      <c r="AF313" s="133"/>
      <c r="AG313" s="144"/>
      <c r="AH313" s="430"/>
      <c r="AI313" s="146"/>
      <c r="AJ313" s="144"/>
      <c r="AK313" s="147"/>
      <c r="AL313" s="114"/>
      <c r="AM313" s="211"/>
      <c r="AN313" s="132"/>
      <c r="AO313" s="132"/>
      <c r="AP313" s="149"/>
      <c r="AQ313" s="150"/>
      <c r="AR313" s="149"/>
      <c r="AS313" s="132"/>
      <c r="AT313" s="132"/>
      <c r="AU313" s="132"/>
      <c r="AV313" s="132"/>
      <c r="AW313" s="132"/>
      <c r="AX313" s="132"/>
      <c r="AY313" s="132"/>
      <c r="AZ313" s="132"/>
      <c r="BA313" s="132"/>
      <c r="BB313" s="132"/>
      <c r="BC313" s="132"/>
      <c r="BD313" s="132"/>
      <c r="BE313" s="132"/>
      <c r="BF313" s="132"/>
      <c r="BG313" s="132"/>
      <c r="BH313" s="132"/>
      <c r="BI313" s="132"/>
      <c r="BJ313" s="132"/>
      <c r="BK313" s="132"/>
      <c r="BL313" s="132"/>
      <c r="BM313" s="132"/>
      <c r="BN313" s="132"/>
      <c r="BO313" s="132"/>
      <c r="BP313" s="132"/>
    </row>
    <row r="314">
      <c r="A314" s="484" t="b">
        <v>0</v>
      </c>
      <c r="B314" s="94"/>
      <c r="C314" s="95"/>
      <c r="D314" s="96"/>
      <c r="E314" s="97"/>
      <c r="F314" s="98"/>
      <c r="G314" s="98"/>
      <c r="H314" s="98"/>
      <c r="I314" s="98"/>
      <c r="J314" s="98"/>
      <c r="K314" s="96"/>
      <c r="L314" s="96"/>
      <c r="M314" s="96"/>
      <c r="N314" s="518"/>
      <c r="O314" s="369"/>
      <c r="P314" s="370"/>
      <c r="Q314" s="196"/>
      <c r="R314" s="197"/>
      <c r="S314" s="198"/>
      <c r="T314" s="199"/>
      <c r="U314" s="200"/>
      <c r="V314" s="201"/>
      <c r="W314" s="202"/>
      <c r="X314" s="202"/>
      <c r="Y314" s="109"/>
      <c r="Z314" s="280"/>
      <c r="AA314" s="106"/>
      <c r="AB314" s="281"/>
      <c r="AC314" s="282"/>
      <c r="AD314" s="273"/>
      <c r="AE314" s="110"/>
      <c r="AF314" s="99"/>
      <c r="AG314" s="110"/>
      <c r="AH314" s="427"/>
      <c r="AI314" s="112"/>
      <c r="AJ314" s="110"/>
      <c r="AK314" s="113"/>
      <c r="AL314" s="114"/>
      <c r="AM314" s="278"/>
      <c r="AN314" s="98"/>
      <c r="AO314" s="98"/>
      <c r="AP314" s="116"/>
      <c r="AQ314" s="117"/>
      <c r="AR314" s="116"/>
      <c r="AS314" s="98"/>
      <c r="AT314" s="98"/>
      <c r="AU314" s="98"/>
      <c r="AV314" s="98"/>
      <c r="AW314" s="98"/>
      <c r="AX314" s="98"/>
      <c r="AY314" s="98"/>
      <c r="AZ314" s="98"/>
      <c r="BA314" s="98"/>
      <c r="BB314" s="98"/>
      <c r="BC314" s="98"/>
      <c r="BD314" s="98"/>
      <c r="BE314" s="98"/>
      <c r="BF314" s="98"/>
      <c r="BG314" s="98"/>
      <c r="BH314" s="98"/>
      <c r="BI314" s="98"/>
      <c r="BJ314" s="98"/>
      <c r="BK314" s="98"/>
      <c r="BL314" s="98"/>
      <c r="BM314" s="98"/>
      <c r="BN314" s="98"/>
      <c r="BO314" s="98"/>
      <c r="BP314" s="98"/>
    </row>
    <row r="315">
      <c r="A315" s="485" t="b">
        <v>0</v>
      </c>
      <c r="B315" s="128"/>
      <c r="C315" s="129"/>
      <c r="D315" s="130"/>
      <c r="E315" s="131"/>
      <c r="F315" s="132"/>
      <c r="G315" s="132"/>
      <c r="H315" s="132"/>
      <c r="I315" s="132"/>
      <c r="J315" s="132"/>
      <c r="K315" s="130"/>
      <c r="L315" s="130"/>
      <c r="M315" s="130"/>
      <c r="N315" s="519"/>
      <c r="O315" s="369"/>
      <c r="P315" s="370"/>
      <c r="Q315" s="196"/>
      <c r="R315" s="197"/>
      <c r="S315" s="198"/>
      <c r="T315" s="199"/>
      <c r="U315" s="200"/>
      <c r="V315" s="201"/>
      <c r="W315" s="202"/>
      <c r="X315" s="202"/>
      <c r="Y315" s="143"/>
      <c r="Z315" s="367"/>
      <c r="AA315" s="140"/>
      <c r="AB315" s="420"/>
      <c r="AC315" s="421"/>
      <c r="AD315" s="206"/>
      <c r="AE315" s="144"/>
      <c r="AF315" s="133"/>
      <c r="AG315" s="144"/>
      <c r="AH315" s="430"/>
      <c r="AI315" s="146"/>
      <c r="AJ315" s="144"/>
      <c r="AK315" s="147"/>
      <c r="AL315" s="114"/>
      <c r="AM315" s="211"/>
      <c r="AN315" s="132"/>
      <c r="AO315" s="132"/>
      <c r="AP315" s="149"/>
      <c r="AQ315" s="150"/>
      <c r="AR315" s="149"/>
      <c r="AS315" s="132"/>
      <c r="AT315" s="132"/>
      <c r="AU315" s="132"/>
      <c r="AV315" s="132"/>
      <c r="AW315" s="132"/>
      <c r="AX315" s="132"/>
      <c r="AY315" s="132"/>
      <c r="AZ315" s="132"/>
      <c r="BA315" s="132"/>
      <c r="BB315" s="132"/>
      <c r="BC315" s="132"/>
      <c r="BD315" s="132"/>
      <c r="BE315" s="132"/>
      <c r="BF315" s="132"/>
      <c r="BG315" s="132"/>
      <c r="BH315" s="132"/>
      <c r="BI315" s="132"/>
      <c r="BJ315" s="132"/>
      <c r="BK315" s="132"/>
      <c r="BL315" s="132"/>
      <c r="BM315" s="132"/>
      <c r="BN315" s="132"/>
      <c r="BO315" s="132"/>
      <c r="BP315" s="132"/>
    </row>
    <row r="316">
      <c r="A316" s="484" t="b">
        <v>0</v>
      </c>
      <c r="B316" s="94"/>
      <c r="C316" s="95"/>
      <c r="D316" s="96"/>
      <c r="E316" s="97"/>
      <c r="F316" s="98"/>
      <c r="G316" s="98"/>
      <c r="H316" s="98"/>
      <c r="I316" s="98"/>
      <c r="J316" s="98"/>
      <c r="K316" s="96"/>
      <c r="L316" s="96"/>
      <c r="M316" s="96"/>
      <c r="N316" s="518"/>
      <c r="O316" s="369"/>
      <c r="P316" s="370"/>
      <c r="Q316" s="196"/>
      <c r="R316" s="197"/>
      <c r="S316" s="198"/>
      <c r="T316" s="199"/>
      <c r="U316" s="200"/>
      <c r="V316" s="201"/>
      <c r="W316" s="202"/>
      <c r="X316" s="202"/>
      <c r="Y316" s="109"/>
      <c r="Z316" s="280"/>
      <c r="AA316" s="106"/>
      <c r="AB316" s="281"/>
      <c r="AC316" s="282"/>
      <c r="AD316" s="273"/>
      <c r="AE316" s="110"/>
      <c r="AF316" s="99"/>
      <c r="AG316" s="110"/>
      <c r="AH316" s="427"/>
      <c r="AI316" s="112"/>
      <c r="AJ316" s="110"/>
      <c r="AK316" s="113"/>
      <c r="AL316" s="114"/>
      <c r="AM316" s="278"/>
      <c r="AN316" s="98"/>
      <c r="AO316" s="98"/>
      <c r="AP316" s="116"/>
      <c r="AQ316" s="117"/>
      <c r="AR316" s="116"/>
      <c r="AS316" s="98"/>
      <c r="AT316" s="98"/>
      <c r="AU316" s="98"/>
      <c r="AV316" s="98"/>
      <c r="AW316" s="98"/>
      <c r="AX316" s="98"/>
      <c r="AY316" s="98"/>
      <c r="AZ316" s="98"/>
      <c r="BA316" s="98"/>
      <c r="BB316" s="98"/>
      <c r="BC316" s="98"/>
      <c r="BD316" s="98"/>
      <c r="BE316" s="98"/>
      <c r="BF316" s="98"/>
      <c r="BG316" s="98"/>
      <c r="BH316" s="98"/>
      <c r="BI316" s="98"/>
      <c r="BJ316" s="98"/>
      <c r="BK316" s="98"/>
      <c r="BL316" s="98"/>
      <c r="BM316" s="98"/>
      <c r="BN316" s="98"/>
      <c r="BO316" s="98"/>
      <c r="BP316" s="98"/>
    </row>
    <row r="317">
      <c r="A317" s="485" t="b">
        <v>0</v>
      </c>
      <c r="B317" s="128"/>
      <c r="C317" s="129"/>
      <c r="D317" s="130"/>
      <c r="E317" s="131"/>
      <c r="F317" s="132"/>
      <c r="G317" s="132"/>
      <c r="H317" s="132"/>
      <c r="I317" s="132"/>
      <c r="J317" s="132"/>
      <c r="K317" s="130"/>
      <c r="L317" s="130"/>
      <c r="M317" s="130"/>
      <c r="N317" s="519"/>
      <c r="O317" s="369"/>
      <c r="P317" s="370"/>
      <c r="Q317" s="196"/>
      <c r="R317" s="197"/>
      <c r="S317" s="198"/>
      <c r="T317" s="199"/>
      <c r="U317" s="200"/>
      <c r="V317" s="201"/>
      <c r="W317" s="202"/>
      <c r="X317" s="202"/>
      <c r="Y317" s="143"/>
      <c r="Z317" s="367"/>
      <c r="AA317" s="140"/>
      <c r="AB317" s="420"/>
      <c r="AC317" s="421"/>
      <c r="AD317" s="206"/>
      <c r="AE317" s="144"/>
      <c r="AF317" s="133"/>
      <c r="AG317" s="144"/>
      <c r="AH317" s="430"/>
      <c r="AI317" s="146"/>
      <c r="AJ317" s="144"/>
      <c r="AK317" s="147"/>
      <c r="AL317" s="114"/>
      <c r="AM317" s="211"/>
      <c r="AN317" s="132"/>
      <c r="AO317" s="132"/>
      <c r="AP317" s="149"/>
      <c r="AQ317" s="150"/>
      <c r="AR317" s="149"/>
      <c r="AS317" s="132"/>
      <c r="AT317" s="132"/>
      <c r="AU317" s="132"/>
      <c r="AV317" s="132"/>
      <c r="AW317" s="132"/>
      <c r="AX317" s="132"/>
      <c r="AY317" s="132"/>
      <c r="AZ317" s="132"/>
      <c r="BA317" s="132"/>
      <c r="BB317" s="132"/>
      <c r="BC317" s="132"/>
      <c r="BD317" s="132"/>
      <c r="BE317" s="132"/>
      <c r="BF317" s="132"/>
      <c r="BG317" s="132"/>
      <c r="BH317" s="132"/>
      <c r="BI317" s="132"/>
      <c r="BJ317" s="132"/>
      <c r="BK317" s="132"/>
      <c r="BL317" s="132"/>
      <c r="BM317" s="132"/>
      <c r="BN317" s="132"/>
      <c r="BO317" s="132"/>
      <c r="BP317" s="132"/>
    </row>
    <row r="318">
      <c r="A318" s="484" t="b">
        <v>0</v>
      </c>
      <c r="B318" s="94"/>
      <c r="C318" s="95"/>
      <c r="D318" s="96"/>
      <c r="E318" s="97"/>
      <c r="F318" s="98"/>
      <c r="G318" s="98"/>
      <c r="H318" s="98"/>
      <c r="I318" s="98"/>
      <c r="J318" s="98"/>
      <c r="K318" s="96"/>
      <c r="L318" s="96"/>
      <c r="M318" s="96"/>
      <c r="N318" s="518"/>
      <c r="O318" s="369"/>
      <c r="P318" s="370"/>
      <c r="Q318" s="196"/>
      <c r="R318" s="197"/>
      <c r="S318" s="198"/>
      <c r="T318" s="199"/>
      <c r="U318" s="200"/>
      <c r="V318" s="201"/>
      <c r="W318" s="202"/>
      <c r="X318" s="202"/>
      <c r="Y318" s="109"/>
      <c r="Z318" s="280"/>
      <c r="AA318" s="106"/>
      <c r="AB318" s="281"/>
      <c r="AC318" s="282"/>
      <c r="AD318" s="273"/>
      <c r="AE318" s="110"/>
      <c r="AF318" s="99"/>
      <c r="AG318" s="110"/>
      <c r="AH318" s="427"/>
      <c r="AI318" s="112"/>
      <c r="AJ318" s="110"/>
      <c r="AK318" s="113"/>
      <c r="AL318" s="114"/>
      <c r="AM318" s="278"/>
      <c r="AN318" s="98"/>
      <c r="AO318" s="98"/>
      <c r="AP318" s="116"/>
      <c r="AQ318" s="117"/>
      <c r="AR318" s="116"/>
      <c r="AS318" s="98"/>
      <c r="AT318" s="98"/>
      <c r="AU318" s="98"/>
      <c r="AV318" s="98"/>
      <c r="AW318" s="98"/>
      <c r="AX318" s="98"/>
      <c r="AY318" s="98"/>
      <c r="AZ318" s="98"/>
      <c r="BA318" s="98"/>
      <c r="BB318" s="98"/>
      <c r="BC318" s="98"/>
      <c r="BD318" s="98"/>
      <c r="BE318" s="98"/>
      <c r="BF318" s="98"/>
      <c r="BG318" s="98"/>
      <c r="BH318" s="98"/>
      <c r="BI318" s="98"/>
      <c r="BJ318" s="98"/>
      <c r="BK318" s="98"/>
      <c r="BL318" s="98"/>
      <c r="BM318" s="98"/>
      <c r="BN318" s="98"/>
      <c r="BO318" s="98"/>
      <c r="BP318" s="98"/>
    </row>
    <row r="319">
      <c r="A319" s="485" t="b">
        <v>0</v>
      </c>
      <c r="B319" s="128"/>
      <c r="C319" s="129"/>
      <c r="D319" s="130"/>
      <c r="E319" s="131"/>
      <c r="F319" s="132"/>
      <c r="G319" s="132"/>
      <c r="H319" s="132"/>
      <c r="I319" s="132"/>
      <c r="J319" s="132"/>
      <c r="K319" s="130"/>
      <c r="L319" s="130"/>
      <c r="M319" s="130"/>
      <c r="N319" s="519"/>
      <c r="O319" s="369"/>
      <c r="P319" s="370"/>
      <c r="Q319" s="196"/>
      <c r="R319" s="197"/>
      <c r="S319" s="198"/>
      <c r="T319" s="199"/>
      <c r="U319" s="200"/>
      <c r="V319" s="201"/>
      <c r="W319" s="202"/>
      <c r="X319" s="202"/>
      <c r="Y319" s="143"/>
      <c r="Z319" s="367"/>
      <c r="AA319" s="140"/>
      <c r="AB319" s="420"/>
      <c r="AC319" s="421"/>
      <c r="AD319" s="206"/>
      <c r="AE319" s="144"/>
      <c r="AF319" s="133"/>
      <c r="AG319" s="144"/>
      <c r="AH319" s="430"/>
      <c r="AI319" s="146"/>
      <c r="AJ319" s="144"/>
      <c r="AK319" s="147"/>
      <c r="AL319" s="114"/>
      <c r="AM319" s="211"/>
      <c r="AN319" s="132"/>
      <c r="AO319" s="132"/>
      <c r="AP319" s="149"/>
      <c r="AQ319" s="150"/>
      <c r="AR319" s="149"/>
      <c r="AS319" s="132"/>
      <c r="AT319" s="132"/>
      <c r="AU319" s="132"/>
      <c r="AV319" s="132"/>
      <c r="AW319" s="132"/>
      <c r="AX319" s="132"/>
      <c r="AY319" s="132"/>
      <c r="AZ319" s="132"/>
      <c r="BA319" s="132"/>
      <c r="BB319" s="132"/>
      <c r="BC319" s="132"/>
      <c r="BD319" s="132"/>
      <c r="BE319" s="132"/>
      <c r="BF319" s="132"/>
      <c r="BG319" s="132"/>
      <c r="BH319" s="132"/>
      <c r="BI319" s="132"/>
      <c r="BJ319" s="132"/>
      <c r="BK319" s="132"/>
      <c r="BL319" s="132"/>
      <c r="BM319" s="132"/>
      <c r="BN319" s="132"/>
      <c r="BO319" s="132"/>
      <c r="BP319" s="132"/>
    </row>
    <row r="320">
      <c r="A320" s="484" t="b">
        <v>0</v>
      </c>
      <c r="B320" s="94"/>
      <c r="C320" s="95"/>
      <c r="D320" s="96"/>
      <c r="E320" s="97"/>
      <c r="F320" s="98"/>
      <c r="G320" s="98"/>
      <c r="H320" s="98"/>
      <c r="I320" s="98"/>
      <c r="J320" s="98"/>
      <c r="K320" s="96"/>
      <c r="L320" s="96"/>
      <c r="M320" s="96"/>
      <c r="N320" s="518"/>
      <c r="O320" s="369"/>
      <c r="P320" s="370"/>
      <c r="Q320" s="196"/>
      <c r="R320" s="197"/>
      <c r="S320" s="198"/>
      <c r="T320" s="199"/>
      <c r="U320" s="200"/>
      <c r="V320" s="201"/>
      <c r="W320" s="202"/>
      <c r="X320" s="202"/>
      <c r="Y320" s="109"/>
      <c r="Z320" s="280"/>
      <c r="AA320" s="106"/>
      <c r="AB320" s="281"/>
      <c r="AC320" s="282"/>
      <c r="AD320" s="273"/>
      <c r="AE320" s="110"/>
      <c r="AF320" s="99"/>
      <c r="AG320" s="110"/>
      <c r="AH320" s="427"/>
      <c r="AI320" s="112"/>
      <c r="AJ320" s="110"/>
      <c r="AK320" s="113"/>
      <c r="AL320" s="114"/>
      <c r="AM320" s="278"/>
      <c r="AN320" s="98"/>
      <c r="AO320" s="98"/>
      <c r="AP320" s="116"/>
      <c r="AQ320" s="117"/>
      <c r="AR320" s="116"/>
      <c r="AS320" s="98"/>
      <c r="AT320" s="98"/>
      <c r="AU320" s="98"/>
      <c r="AV320" s="98"/>
      <c r="AW320" s="98"/>
      <c r="AX320" s="98"/>
      <c r="AY320" s="98"/>
      <c r="AZ320" s="98"/>
      <c r="BA320" s="98"/>
      <c r="BB320" s="98"/>
      <c r="BC320" s="98"/>
      <c r="BD320" s="98"/>
      <c r="BE320" s="98"/>
      <c r="BF320" s="98"/>
      <c r="BG320" s="98"/>
      <c r="BH320" s="98"/>
      <c r="BI320" s="98"/>
      <c r="BJ320" s="98"/>
      <c r="BK320" s="98"/>
      <c r="BL320" s="98"/>
      <c r="BM320" s="98"/>
      <c r="BN320" s="98"/>
      <c r="BO320" s="98"/>
      <c r="BP320" s="98"/>
    </row>
    <row r="321">
      <c r="A321" s="485" t="b">
        <v>0</v>
      </c>
      <c r="B321" s="128"/>
      <c r="C321" s="129"/>
      <c r="D321" s="130"/>
      <c r="E321" s="131"/>
      <c r="F321" s="132"/>
      <c r="G321" s="132"/>
      <c r="H321" s="132"/>
      <c r="I321" s="132"/>
      <c r="J321" s="132"/>
      <c r="K321" s="130"/>
      <c r="L321" s="130"/>
      <c r="M321" s="130"/>
      <c r="N321" s="519"/>
      <c r="O321" s="369"/>
      <c r="P321" s="370"/>
      <c r="Q321" s="196"/>
      <c r="R321" s="197"/>
      <c r="S321" s="198"/>
      <c r="T321" s="199"/>
      <c r="U321" s="200"/>
      <c r="V321" s="201"/>
      <c r="W321" s="202"/>
      <c r="X321" s="202"/>
      <c r="Y321" s="143"/>
      <c r="Z321" s="367"/>
      <c r="AA321" s="140"/>
      <c r="AB321" s="420"/>
      <c r="AC321" s="421"/>
      <c r="AD321" s="206"/>
      <c r="AE321" s="144"/>
      <c r="AF321" s="133"/>
      <c r="AG321" s="144"/>
      <c r="AH321" s="430"/>
      <c r="AI321" s="146"/>
      <c r="AJ321" s="144"/>
      <c r="AK321" s="147"/>
      <c r="AL321" s="114"/>
      <c r="AM321" s="211"/>
      <c r="AN321" s="132"/>
      <c r="AO321" s="132"/>
      <c r="AP321" s="149"/>
      <c r="AQ321" s="150"/>
      <c r="AR321" s="149"/>
      <c r="AS321" s="132"/>
      <c r="AT321" s="132"/>
      <c r="AU321" s="132"/>
      <c r="AV321" s="132"/>
      <c r="AW321" s="132"/>
      <c r="AX321" s="132"/>
      <c r="AY321" s="132"/>
      <c r="AZ321" s="132"/>
      <c r="BA321" s="132"/>
      <c r="BB321" s="132"/>
      <c r="BC321" s="132"/>
      <c r="BD321" s="132"/>
      <c r="BE321" s="132"/>
      <c r="BF321" s="132"/>
      <c r="BG321" s="132"/>
      <c r="BH321" s="132"/>
      <c r="BI321" s="132"/>
      <c r="BJ321" s="132"/>
      <c r="BK321" s="132"/>
      <c r="BL321" s="132"/>
      <c r="BM321" s="132"/>
      <c r="BN321" s="132"/>
      <c r="BO321" s="132"/>
      <c r="BP321" s="132"/>
    </row>
    <row r="322">
      <c r="A322" s="484" t="b">
        <v>0</v>
      </c>
      <c r="B322" s="94"/>
      <c r="C322" s="95"/>
      <c r="D322" s="96"/>
      <c r="E322" s="97"/>
      <c r="F322" s="98"/>
      <c r="G322" s="98"/>
      <c r="H322" s="98"/>
      <c r="I322" s="98"/>
      <c r="J322" s="98"/>
      <c r="K322" s="96"/>
      <c r="L322" s="96"/>
      <c r="M322" s="96"/>
      <c r="N322" s="518"/>
      <c r="O322" s="369"/>
      <c r="P322" s="370"/>
      <c r="Q322" s="196"/>
      <c r="R322" s="197"/>
      <c r="S322" s="198"/>
      <c r="T322" s="199"/>
      <c r="U322" s="200"/>
      <c r="V322" s="201"/>
      <c r="W322" s="202"/>
      <c r="X322" s="202"/>
      <c r="Y322" s="109"/>
      <c r="Z322" s="280"/>
      <c r="AA322" s="106"/>
      <c r="AB322" s="281"/>
      <c r="AC322" s="282"/>
      <c r="AD322" s="273"/>
      <c r="AE322" s="110"/>
      <c r="AF322" s="99"/>
      <c r="AG322" s="110"/>
      <c r="AH322" s="427"/>
      <c r="AI322" s="112"/>
      <c r="AJ322" s="110"/>
      <c r="AK322" s="113"/>
      <c r="AL322" s="114"/>
      <c r="AM322" s="278"/>
      <c r="AN322" s="98"/>
      <c r="AO322" s="98"/>
      <c r="AP322" s="116"/>
      <c r="AQ322" s="117"/>
      <c r="AR322" s="116"/>
      <c r="AS322" s="98"/>
      <c r="AT322" s="98"/>
      <c r="AU322" s="98"/>
      <c r="AV322" s="98"/>
      <c r="AW322" s="98"/>
      <c r="AX322" s="98"/>
      <c r="AY322" s="98"/>
      <c r="AZ322" s="98"/>
      <c r="BA322" s="98"/>
      <c r="BB322" s="98"/>
      <c r="BC322" s="98"/>
      <c r="BD322" s="98"/>
      <c r="BE322" s="98"/>
      <c r="BF322" s="98"/>
      <c r="BG322" s="98"/>
      <c r="BH322" s="98"/>
      <c r="BI322" s="98"/>
      <c r="BJ322" s="98"/>
      <c r="BK322" s="98"/>
      <c r="BL322" s="98"/>
      <c r="BM322" s="98"/>
      <c r="BN322" s="98"/>
      <c r="BO322" s="98"/>
      <c r="BP322" s="98"/>
    </row>
    <row r="323">
      <c r="A323" s="485" t="b">
        <v>0</v>
      </c>
      <c r="B323" s="128"/>
      <c r="C323" s="129"/>
      <c r="D323" s="130"/>
      <c r="E323" s="131"/>
      <c r="F323" s="132"/>
      <c r="G323" s="132"/>
      <c r="H323" s="132"/>
      <c r="I323" s="132"/>
      <c r="J323" s="132"/>
      <c r="K323" s="130"/>
      <c r="L323" s="130"/>
      <c r="M323" s="130"/>
      <c r="N323" s="519"/>
      <c r="O323" s="369"/>
      <c r="P323" s="370"/>
      <c r="Q323" s="196"/>
      <c r="R323" s="197"/>
      <c r="S323" s="198"/>
      <c r="T323" s="199"/>
      <c r="U323" s="200"/>
      <c r="V323" s="201"/>
      <c r="W323" s="202"/>
      <c r="X323" s="202"/>
      <c r="Y323" s="143"/>
      <c r="Z323" s="367"/>
      <c r="AA323" s="140"/>
      <c r="AB323" s="420"/>
      <c r="AC323" s="421"/>
      <c r="AD323" s="206"/>
      <c r="AE323" s="144"/>
      <c r="AF323" s="133"/>
      <c r="AG323" s="144"/>
      <c r="AH323" s="430"/>
      <c r="AI323" s="146"/>
      <c r="AJ323" s="144"/>
      <c r="AK323" s="147"/>
      <c r="AL323" s="114"/>
      <c r="AM323" s="211"/>
      <c r="AN323" s="132"/>
      <c r="AO323" s="132"/>
      <c r="AP323" s="149"/>
      <c r="AQ323" s="150"/>
      <c r="AR323" s="149"/>
      <c r="AS323" s="132"/>
      <c r="AT323" s="132"/>
      <c r="AU323" s="132"/>
      <c r="AV323" s="132"/>
      <c r="AW323" s="132"/>
      <c r="AX323" s="132"/>
      <c r="AY323" s="132"/>
      <c r="AZ323" s="132"/>
      <c r="BA323" s="132"/>
      <c r="BB323" s="132"/>
      <c r="BC323" s="132"/>
      <c r="BD323" s="132"/>
      <c r="BE323" s="132"/>
      <c r="BF323" s="132"/>
      <c r="BG323" s="132"/>
      <c r="BH323" s="132"/>
      <c r="BI323" s="132"/>
      <c r="BJ323" s="132"/>
      <c r="BK323" s="132"/>
      <c r="BL323" s="132"/>
      <c r="BM323" s="132"/>
      <c r="BN323" s="132"/>
      <c r="BO323" s="132"/>
      <c r="BP323" s="132"/>
    </row>
    <row r="324">
      <c r="A324" s="484" t="b">
        <v>0</v>
      </c>
      <c r="B324" s="94"/>
      <c r="C324" s="95"/>
      <c r="D324" s="96"/>
      <c r="E324" s="97"/>
      <c r="F324" s="98"/>
      <c r="G324" s="98"/>
      <c r="H324" s="98"/>
      <c r="I324" s="98"/>
      <c r="J324" s="98"/>
      <c r="K324" s="96"/>
      <c r="L324" s="96"/>
      <c r="M324" s="96"/>
      <c r="N324" s="518"/>
      <c r="O324" s="369"/>
      <c r="P324" s="370"/>
      <c r="Q324" s="196"/>
      <c r="R324" s="197"/>
      <c r="S324" s="198"/>
      <c r="T324" s="199"/>
      <c r="U324" s="200"/>
      <c r="V324" s="201"/>
      <c r="W324" s="202"/>
      <c r="X324" s="202"/>
      <c r="Y324" s="109"/>
      <c r="Z324" s="280"/>
      <c r="AA324" s="106"/>
      <c r="AB324" s="281"/>
      <c r="AC324" s="282"/>
      <c r="AD324" s="273"/>
      <c r="AE324" s="110"/>
      <c r="AF324" s="99"/>
      <c r="AG324" s="110"/>
      <c r="AH324" s="427"/>
      <c r="AI324" s="112"/>
      <c r="AJ324" s="110"/>
      <c r="AK324" s="113"/>
      <c r="AL324" s="114"/>
      <c r="AM324" s="278"/>
      <c r="AN324" s="98"/>
      <c r="AO324" s="98"/>
      <c r="AP324" s="116"/>
      <c r="AQ324" s="117"/>
      <c r="AR324" s="116"/>
      <c r="AS324" s="98"/>
      <c r="AT324" s="98"/>
      <c r="AU324" s="98"/>
      <c r="AV324" s="98"/>
      <c r="AW324" s="98"/>
      <c r="AX324" s="98"/>
      <c r="AY324" s="98"/>
      <c r="AZ324" s="98"/>
      <c r="BA324" s="98"/>
      <c r="BB324" s="98"/>
      <c r="BC324" s="98"/>
      <c r="BD324" s="98"/>
      <c r="BE324" s="98"/>
      <c r="BF324" s="98"/>
      <c r="BG324" s="98"/>
      <c r="BH324" s="98"/>
      <c r="BI324" s="98"/>
      <c r="BJ324" s="98"/>
      <c r="BK324" s="98"/>
      <c r="BL324" s="98"/>
      <c r="BM324" s="98"/>
      <c r="BN324" s="98"/>
      <c r="BO324" s="98"/>
      <c r="BP324" s="98"/>
    </row>
    <row r="325">
      <c r="A325" s="485" t="b">
        <v>0</v>
      </c>
      <c r="B325" s="128"/>
      <c r="C325" s="129"/>
      <c r="D325" s="130"/>
      <c r="E325" s="131"/>
      <c r="F325" s="132"/>
      <c r="G325" s="132"/>
      <c r="H325" s="132"/>
      <c r="I325" s="132"/>
      <c r="J325" s="132"/>
      <c r="K325" s="130"/>
      <c r="L325" s="130"/>
      <c r="M325" s="130"/>
      <c r="N325" s="519"/>
      <c r="O325" s="369"/>
      <c r="P325" s="370"/>
      <c r="Q325" s="196"/>
      <c r="R325" s="197"/>
      <c r="S325" s="198"/>
      <c r="T325" s="199"/>
      <c r="U325" s="200"/>
      <c r="V325" s="201"/>
      <c r="W325" s="202"/>
      <c r="X325" s="202"/>
      <c r="Y325" s="143"/>
      <c r="Z325" s="367"/>
      <c r="AA325" s="140"/>
      <c r="AB325" s="420"/>
      <c r="AC325" s="421"/>
      <c r="AD325" s="206"/>
      <c r="AE325" s="144"/>
      <c r="AF325" s="133"/>
      <c r="AG325" s="144"/>
      <c r="AH325" s="430"/>
      <c r="AI325" s="146"/>
      <c r="AJ325" s="144"/>
      <c r="AK325" s="147"/>
      <c r="AL325" s="114"/>
      <c r="AM325" s="211"/>
      <c r="AN325" s="132"/>
      <c r="AO325" s="132"/>
      <c r="AP325" s="149"/>
      <c r="AQ325" s="150"/>
      <c r="AR325" s="149"/>
      <c r="AS325" s="132"/>
      <c r="AT325" s="132"/>
      <c r="AU325" s="132"/>
      <c r="AV325" s="132"/>
      <c r="AW325" s="132"/>
      <c r="AX325" s="132"/>
      <c r="AY325" s="132"/>
      <c r="AZ325" s="132"/>
      <c r="BA325" s="132"/>
      <c r="BB325" s="132"/>
      <c r="BC325" s="132"/>
      <c r="BD325" s="132"/>
      <c r="BE325" s="132"/>
      <c r="BF325" s="132"/>
      <c r="BG325" s="132"/>
      <c r="BH325" s="132"/>
      <c r="BI325" s="132"/>
      <c r="BJ325" s="132"/>
      <c r="BK325" s="132"/>
      <c r="BL325" s="132"/>
      <c r="BM325" s="132"/>
      <c r="BN325" s="132"/>
      <c r="BO325" s="132"/>
      <c r="BP325" s="132"/>
    </row>
    <row r="326">
      <c r="A326" s="484" t="b">
        <v>0</v>
      </c>
      <c r="B326" s="94"/>
      <c r="C326" s="95"/>
      <c r="D326" s="96"/>
      <c r="E326" s="97"/>
      <c r="F326" s="98"/>
      <c r="G326" s="98"/>
      <c r="H326" s="98"/>
      <c r="I326" s="98"/>
      <c r="J326" s="98"/>
      <c r="K326" s="96"/>
      <c r="L326" s="96"/>
      <c r="M326" s="96"/>
      <c r="N326" s="518"/>
      <c r="O326" s="369"/>
      <c r="P326" s="370"/>
      <c r="Q326" s="196"/>
      <c r="R326" s="197"/>
      <c r="S326" s="198"/>
      <c r="T326" s="199"/>
      <c r="U326" s="200"/>
      <c r="V326" s="201"/>
      <c r="W326" s="202"/>
      <c r="X326" s="202"/>
      <c r="Y326" s="109"/>
      <c r="Z326" s="280"/>
      <c r="AA326" s="106"/>
      <c r="AB326" s="281"/>
      <c r="AC326" s="282"/>
      <c r="AD326" s="273"/>
      <c r="AE326" s="110"/>
      <c r="AF326" s="99"/>
      <c r="AG326" s="110"/>
      <c r="AH326" s="427"/>
      <c r="AI326" s="112"/>
      <c r="AJ326" s="110"/>
      <c r="AK326" s="113"/>
      <c r="AL326" s="114"/>
      <c r="AM326" s="278"/>
      <c r="AN326" s="98"/>
      <c r="AO326" s="98"/>
      <c r="AP326" s="116"/>
      <c r="AQ326" s="117"/>
      <c r="AR326" s="116"/>
      <c r="AS326" s="98"/>
      <c r="AT326" s="98"/>
      <c r="AU326" s="98"/>
      <c r="AV326" s="98"/>
      <c r="AW326" s="98"/>
      <c r="AX326" s="98"/>
      <c r="AY326" s="98"/>
      <c r="AZ326" s="98"/>
      <c r="BA326" s="98"/>
      <c r="BB326" s="98"/>
      <c r="BC326" s="98"/>
      <c r="BD326" s="98"/>
      <c r="BE326" s="98"/>
      <c r="BF326" s="98"/>
      <c r="BG326" s="98"/>
      <c r="BH326" s="98"/>
      <c r="BI326" s="98"/>
      <c r="BJ326" s="98"/>
      <c r="BK326" s="98"/>
      <c r="BL326" s="98"/>
      <c r="BM326" s="98"/>
      <c r="BN326" s="98"/>
      <c r="BO326" s="98"/>
      <c r="BP326" s="98"/>
    </row>
    <row r="327">
      <c r="A327" s="485" t="b">
        <v>0</v>
      </c>
      <c r="B327" s="128"/>
      <c r="C327" s="129"/>
      <c r="D327" s="130"/>
      <c r="E327" s="131"/>
      <c r="F327" s="132"/>
      <c r="G327" s="132"/>
      <c r="H327" s="132"/>
      <c r="I327" s="132"/>
      <c r="J327" s="132"/>
      <c r="K327" s="130"/>
      <c r="L327" s="130"/>
      <c r="M327" s="130"/>
      <c r="N327" s="519"/>
      <c r="O327" s="369"/>
      <c r="P327" s="370"/>
      <c r="Q327" s="196"/>
      <c r="R327" s="197"/>
      <c r="S327" s="198"/>
      <c r="T327" s="199"/>
      <c r="U327" s="200"/>
      <c r="V327" s="201"/>
      <c r="W327" s="202"/>
      <c r="X327" s="202"/>
      <c r="Y327" s="143"/>
      <c r="Z327" s="367"/>
      <c r="AA327" s="140"/>
      <c r="AB327" s="420"/>
      <c r="AC327" s="421"/>
      <c r="AD327" s="206"/>
      <c r="AE327" s="144"/>
      <c r="AF327" s="133"/>
      <c r="AG327" s="144"/>
      <c r="AH327" s="430"/>
      <c r="AI327" s="146"/>
      <c r="AJ327" s="144"/>
      <c r="AK327" s="147"/>
      <c r="AL327" s="114"/>
      <c r="AM327" s="211"/>
      <c r="AN327" s="132"/>
      <c r="AO327" s="132"/>
      <c r="AP327" s="149"/>
      <c r="AQ327" s="150"/>
      <c r="AR327" s="149"/>
      <c r="AS327" s="132"/>
      <c r="AT327" s="132"/>
      <c r="AU327" s="132"/>
      <c r="AV327" s="132"/>
      <c r="AW327" s="132"/>
      <c r="AX327" s="132"/>
      <c r="AY327" s="132"/>
      <c r="AZ327" s="132"/>
      <c r="BA327" s="132"/>
      <c r="BB327" s="132"/>
      <c r="BC327" s="132"/>
      <c r="BD327" s="132"/>
      <c r="BE327" s="132"/>
      <c r="BF327" s="132"/>
      <c r="BG327" s="132"/>
      <c r="BH327" s="132"/>
      <c r="BI327" s="132"/>
      <c r="BJ327" s="132"/>
      <c r="BK327" s="132"/>
      <c r="BL327" s="132"/>
      <c r="BM327" s="132"/>
      <c r="BN327" s="132"/>
      <c r="BO327" s="132"/>
      <c r="BP327" s="132"/>
    </row>
    <row r="328">
      <c r="A328" s="484" t="b">
        <v>0</v>
      </c>
      <c r="B328" s="94"/>
      <c r="C328" s="95"/>
      <c r="D328" s="96"/>
      <c r="E328" s="97"/>
      <c r="F328" s="98"/>
      <c r="G328" s="98"/>
      <c r="H328" s="98"/>
      <c r="I328" s="98"/>
      <c r="J328" s="98"/>
      <c r="K328" s="96"/>
      <c r="L328" s="96"/>
      <c r="M328" s="96"/>
      <c r="N328" s="518"/>
      <c r="O328" s="369"/>
      <c r="P328" s="370"/>
      <c r="Q328" s="196"/>
      <c r="R328" s="197"/>
      <c r="S328" s="198"/>
      <c r="T328" s="199"/>
      <c r="U328" s="200"/>
      <c r="V328" s="201"/>
      <c r="W328" s="202"/>
      <c r="X328" s="202"/>
      <c r="Y328" s="109"/>
      <c r="Z328" s="280"/>
      <c r="AA328" s="106"/>
      <c r="AB328" s="281"/>
      <c r="AC328" s="282"/>
      <c r="AD328" s="273"/>
      <c r="AE328" s="110"/>
      <c r="AF328" s="99"/>
      <c r="AG328" s="110"/>
      <c r="AH328" s="427"/>
      <c r="AI328" s="112"/>
      <c r="AJ328" s="110"/>
      <c r="AK328" s="113"/>
      <c r="AL328" s="114"/>
      <c r="AM328" s="278"/>
      <c r="AN328" s="98"/>
      <c r="AO328" s="98"/>
      <c r="AP328" s="116"/>
      <c r="AQ328" s="117"/>
      <c r="AR328" s="116"/>
      <c r="AS328" s="98"/>
      <c r="AT328" s="98"/>
      <c r="AU328" s="98"/>
      <c r="AV328" s="98"/>
      <c r="AW328" s="98"/>
      <c r="AX328" s="98"/>
      <c r="AY328" s="98"/>
      <c r="AZ328" s="98"/>
      <c r="BA328" s="98"/>
      <c r="BB328" s="98"/>
      <c r="BC328" s="98"/>
      <c r="BD328" s="98"/>
      <c r="BE328" s="98"/>
      <c r="BF328" s="98"/>
      <c r="BG328" s="98"/>
      <c r="BH328" s="98"/>
      <c r="BI328" s="98"/>
      <c r="BJ328" s="98"/>
      <c r="BK328" s="98"/>
      <c r="BL328" s="98"/>
      <c r="BM328" s="98"/>
      <c r="BN328" s="98"/>
      <c r="BO328" s="98"/>
      <c r="BP328" s="98"/>
    </row>
    <row r="329">
      <c r="A329" s="485" t="b">
        <v>0</v>
      </c>
      <c r="B329" s="128"/>
      <c r="C329" s="129"/>
      <c r="D329" s="130"/>
      <c r="E329" s="131"/>
      <c r="F329" s="132"/>
      <c r="G329" s="132"/>
      <c r="H329" s="132"/>
      <c r="I329" s="132"/>
      <c r="J329" s="132"/>
      <c r="K329" s="130"/>
      <c r="L329" s="130"/>
      <c r="M329" s="130"/>
      <c r="N329" s="519"/>
      <c r="O329" s="369"/>
      <c r="P329" s="370"/>
      <c r="Q329" s="196"/>
      <c r="R329" s="197"/>
      <c r="S329" s="198"/>
      <c r="T329" s="199"/>
      <c r="U329" s="200"/>
      <c r="V329" s="201"/>
      <c r="W329" s="202"/>
      <c r="X329" s="202"/>
      <c r="Y329" s="143"/>
      <c r="Z329" s="367"/>
      <c r="AA329" s="140"/>
      <c r="AB329" s="420"/>
      <c r="AC329" s="421"/>
      <c r="AD329" s="206"/>
      <c r="AE329" s="144"/>
      <c r="AF329" s="133"/>
      <c r="AG329" s="144"/>
      <c r="AH329" s="430"/>
      <c r="AI329" s="146"/>
      <c r="AJ329" s="144"/>
      <c r="AK329" s="147"/>
      <c r="AL329" s="114"/>
      <c r="AM329" s="211"/>
      <c r="AN329" s="132"/>
      <c r="AO329" s="132"/>
      <c r="AP329" s="149"/>
      <c r="AQ329" s="150"/>
      <c r="AR329" s="149"/>
      <c r="AS329" s="132"/>
      <c r="AT329" s="132"/>
      <c r="AU329" s="132"/>
      <c r="AV329" s="132"/>
      <c r="AW329" s="132"/>
      <c r="AX329" s="132"/>
      <c r="AY329" s="132"/>
      <c r="AZ329" s="132"/>
      <c r="BA329" s="132"/>
      <c r="BB329" s="132"/>
      <c r="BC329" s="132"/>
      <c r="BD329" s="132"/>
      <c r="BE329" s="132"/>
      <c r="BF329" s="132"/>
      <c r="BG329" s="132"/>
      <c r="BH329" s="132"/>
      <c r="BI329" s="132"/>
      <c r="BJ329" s="132"/>
      <c r="BK329" s="132"/>
      <c r="BL329" s="132"/>
      <c r="BM329" s="132"/>
      <c r="BN329" s="132"/>
      <c r="BO329" s="132"/>
      <c r="BP329" s="132"/>
    </row>
    <row r="330">
      <c r="A330" s="484" t="b">
        <v>0</v>
      </c>
      <c r="B330" s="94"/>
      <c r="C330" s="95"/>
      <c r="D330" s="96"/>
      <c r="E330" s="97"/>
      <c r="F330" s="98"/>
      <c r="G330" s="98"/>
      <c r="H330" s="98"/>
      <c r="I330" s="98"/>
      <c r="J330" s="98"/>
      <c r="K330" s="96"/>
      <c r="L330" s="96"/>
      <c r="M330" s="96"/>
      <c r="N330" s="518"/>
      <c r="O330" s="369"/>
      <c r="P330" s="370"/>
      <c r="Q330" s="196"/>
      <c r="R330" s="197"/>
      <c r="S330" s="198"/>
      <c r="T330" s="199"/>
      <c r="U330" s="200"/>
      <c r="V330" s="201"/>
      <c r="W330" s="202"/>
      <c r="X330" s="202"/>
      <c r="Y330" s="109"/>
      <c r="Z330" s="280"/>
      <c r="AA330" s="106"/>
      <c r="AB330" s="281"/>
      <c r="AC330" s="282"/>
      <c r="AD330" s="273"/>
      <c r="AE330" s="110"/>
      <c r="AF330" s="99"/>
      <c r="AG330" s="110"/>
      <c r="AH330" s="427"/>
      <c r="AI330" s="112"/>
      <c r="AJ330" s="110"/>
      <c r="AK330" s="113"/>
      <c r="AL330" s="114"/>
      <c r="AM330" s="278"/>
      <c r="AN330" s="98"/>
      <c r="AO330" s="98"/>
      <c r="AP330" s="116"/>
      <c r="AQ330" s="117"/>
      <c r="AR330" s="116"/>
      <c r="AS330" s="98"/>
      <c r="AT330" s="98"/>
      <c r="AU330" s="98"/>
      <c r="AV330" s="98"/>
      <c r="AW330" s="98"/>
      <c r="AX330" s="98"/>
      <c r="AY330" s="98"/>
      <c r="AZ330" s="98"/>
      <c r="BA330" s="98"/>
      <c r="BB330" s="98"/>
      <c r="BC330" s="98"/>
      <c r="BD330" s="98"/>
      <c r="BE330" s="98"/>
      <c r="BF330" s="98"/>
      <c r="BG330" s="98"/>
      <c r="BH330" s="98"/>
      <c r="BI330" s="98"/>
      <c r="BJ330" s="98"/>
      <c r="BK330" s="98"/>
      <c r="BL330" s="98"/>
      <c r="BM330" s="98"/>
      <c r="BN330" s="98"/>
      <c r="BO330" s="98"/>
      <c r="BP330" s="98"/>
    </row>
    <row r="331">
      <c r="A331" s="485" t="b">
        <v>0</v>
      </c>
      <c r="B331" s="128"/>
      <c r="C331" s="129"/>
      <c r="D331" s="130"/>
      <c r="E331" s="131"/>
      <c r="F331" s="132"/>
      <c r="G331" s="132"/>
      <c r="H331" s="132"/>
      <c r="I331" s="132"/>
      <c r="J331" s="132"/>
      <c r="K331" s="130"/>
      <c r="L331" s="130"/>
      <c r="M331" s="130"/>
      <c r="N331" s="519"/>
      <c r="O331" s="369"/>
      <c r="P331" s="370"/>
      <c r="Q331" s="196"/>
      <c r="R331" s="197"/>
      <c r="S331" s="198"/>
      <c r="T331" s="199"/>
      <c r="U331" s="200"/>
      <c r="V331" s="201"/>
      <c r="W331" s="202"/>
      <c r="X331" s="202"/>
      <c r="Y331" s="143"/>
      <c r="Z331" s="367"/>
      <c r="AA331" s="140"/>
      <c r="AB331" s="420"/>
      <c r="AC331" s="421"/>
      <c r="AD331" s="206"/>
      <c r="AE331" s="144"/>
      <c r="AF331" s="133"/>
      <c r="AG331" s="144"/>
      <c r="AH331" s="430"/>
      <c r="AI331" s="146"/>
      <c r="AJ331" s="144"/>
      <c r="AK331" s="147"/>
      <c r="AL331" s="114"/>
      <c r="AM331" s="211"/>
      <c r="AN331" s="132"/>
      <c r="AO331" s="132"/>
      <c r="AP331" s="149"/>
      <c r="AQ331" s="150"/>
      <c r="AR331" s="149"/>
      <c r="AS331" s="132"/>
      <c r="AT331" s="132"/>
      <c r="AU331" s="132"/>
      <c r="AV331" s="132"/>
      <c r="AW331" s="132"/>
      <c r="AX331" s="132"/>
      <c r="AY331" s="132"/>
      <c r="AZ331" s="132"/>
      <c r="BA331" s="132"/>
      <c r="BB331" s="132"/>
      <c r="BC331" s="132"/>
      <c r="BD331" s="132"/>
      <c r="BE331" s="132"/>
      <c r="BF331" s="132"/>
      <c r="BG331" s="132"/>
      <c r="BH331" s="132"/>
      <c r="BI331" s="132"/>
      <c r="BJ331" s="132"/>
      <c r="BK331" s="132"/>
      <c r="BL331" s="132"/>
      <c r="BM331" s="132"/>
      <c r="BN331" s="132"/>
      <c r="BO331" s="132"/>
      <c r="BP331" s="132"/>
    </row>
    <row r="332">
      <c r="A332" s="484" t="b">
        <v>0</v>
      </c>
      <c r="B332" s="94"/>
      <c r="C332" s="95"/>
      <c r="D332" s="96"/>
      <c r="E332" s="97"/>
      <c r="F332" s="98"/>
      <c r="G332" s="98"/>
      <c r="H332" s="98"/>
      <c r="I332" s="98"/>
      <c r="J332" s="98"/>
      <c r="K332" s="96"/>
      <c r="L332" s="96"/>
      <c r="M332" s="96"/>
      <c r="N332" s="518"/>
      <c r="O332" s="369"/>
      <c r="P332" s="370"/>
      <c r="Q332" s="196"/>
      <c r="R332" s="197"/>
      <c r="S332" s="198"/>
      <c r="T332" s="199"/>
      <c r="U332" s="200"/>
      <c r="V332" s="201"/>
      <c r="W332" s="202"/>
      <c r="X332" s="202"/>
      <c r="Y332" s="109"/>
      <c r="Z332" s="280"/>
      <c r="AA332" s="106"/>
      <c r="AB332" s="281"/>
      <c r="AC332" s="282"/>
      <c r="AD332" s="273"/>
      <c r="AE332" s="110"/>
      <c r="AF332" s="99"/>
      <c r="AG332" s="110"/>
      <c r="AH332" s="427"/>
      <c r="AI332" s="112"/>
      <c r="AJ332" s="110"/>
      <c r="AK332" s="113"/>
      <c r="AL332" s="114"/>
      <c r="AM332" s="278"/>
      <c r="AN332" s="98"/>
      <c r="AO332" s="98"/>
      <c r="AP332" s="116"/>
      <c r="AQ332" s="117"/>
      <c r="AR332" s="116"/>
      <c r="AS332" s="98"/>
      <c r="AT332" s="98"/>
      <c r="AU332" s="98"/>
      <c r="AV332" s="98"/>
      <c r="AW332" s="98"/>
      <c r="AX332" s="98"/>
      <c r="AY332" s="98"/>
      <c r="AZ332" s="98"/>
      <c r="BA332" s="98"/>
      <c r="BB332" s="98"/>
      <c r="BC332" s="98"/>
      <c r="BD332" s="98"/>
      <c r="BE332" s="98"/>
      <c r="BF332" s="98"/>
      <c r="BG332" s="98"/>
      <c r="BH332" s="98"/>
      <c r="BI332" s="98"/>
      <c r="BJ332" s="98"/>
      <c r="BK332" s="98"/>
      <c r="BL332" s="98"/>
      <c r="BM332" s="98"/>
      <c r="BN332" s="98"/>
      <c r="BO332" s="98"/>
      <c r="BP332" s="98"/>
    </row>
    <row r="333">
      <c r="A333" s="485" t="b">
        <v>0</v>
      </c>
      <c r="B333" s="128"/>
      <c r="C333" s="129"/>
      <c r="D333" s="130"/>
      <c r="E333" s="131"/>
      <c r="F333" s="132"/>
      <c r="G333" s="132"/>
      <c r="H333" s="132"/>
      <c r="I333" s="132"/>
      <c r="J333" s="132"/>
      <c r="K333" s="130"/>
      <c r="L333" s="130"/>
      <c r="M333" s="130"/>
      <c r="N333" s="519"/>
      <c r="O333" s="369"/>
      <c r="P333" s="370"/>
      <c r="Q333" s="196"/>
      <c r="R333" s="197"/>
      <c r="S333" s="198"/>
      <c r="T333" s="199"/>
      <c r="U333" s="200"/>
      <c r="V333" s="201"/>
      <c r="W333" s="202"/>
      <c r="X333" s="202"/>
      <c r="Y333" s="143"/>
      <c r="Z333" s="367"/>
      <c r="AA333" s="140"/>
      <c r="AB333" s="420"/>
      <c r="AC333" s="421"/>
      <c r="AD333" s="206"/>
      <c r="AE333" s="144"/>
      <c r="AF333" s="133"/>
      <c r="AG333" s="144"/>
      <c r="AH333" s="430"/>
      <c r="AI333" s="146"/>
      <c r="AJ333" s="144"/>
      <c r="AK333" s="147"/>
      <c r="AL333" s="114"/>
      <c r="AM333" s="211"/>
      <c r="AN333" s="132"/>
      <c r="AO333" s="132"/>
      <c r="AP333" s="149"/>
      <c r="AQ333" s="150"/>
      <c r="AR333" s="149"/>
      <c r="AS333" s="132"/>
      <c r="AT333" s="132"/>
      <c r="AU333" s="132"/>
      <c r="AV333" s="132"/>
      <c r="AW333" s="132"/>
      <c r="AX333" s="132"/>
      <c r="AY333" s="132"/>
      <c r="AZ333" s="132"/>
      <c r="BA333" s="132"/>
      <c r="BB333" s="132"/>
      <c r="BC333" s="132"/>
      <c r="BD333" s="132"/>
      <c r="BE333" s="132"/>
      <c r="BF333" s="132"/>
      <c r="BG333" s="132"/>
      <c r="BH333" s="132"/>
      <c r="BI333" s="132"/>
      <c r="BJ333" s="132"/>
      <c r="BK333" s="132"/>
      <c r="BL333" s="132"/>
      <c r="BM333" s="132"/>
      <c r="BN333" s="132"/>
      <c r="BO333" s="132"/>
      <c r="BP333" s="132"/>
    </row>
    <row r="334">
      <c r="A334" s="484" t="b">
        <v>0</v>
      </c>
      <c r="B334" s="94"/>
      <c r="C334" s="95"/>
      <c r="D334" s="96"/>
      <c r="E334" s="97"/>
      <c r="F334" s="98"/>
      <c r="G334" s="98"/>
      <c r="H334" s="98"/>
      <c r="I334" s="98"/>
      <c r="J334" s="98"/>
      <c r="K334" s="96"/>
      <c r="L334" s="96"/>
      <c r="M334" s="96"/>
      <c r="N334" s="518"/>
      <c r="O334" s="369"/>
      <c r="P334" s="370"/>
      <c r="Q334" s="196"/>
      <c r="R334" s="197"/>
      <c r="S334" s="198"/>
      <c r="T334" s="199"/>
      <c r="U334" s="200"/>
      <c r="V334" s="201"/>
      <c r="W334" s="202"/>
      <c r="X334" s="202"/>
      <c r="Y334" s="109"/>
      <c r="Z334" s="280"/>
      <c r="AA334" s="106"/>
      <c r="AB334" s="281"/>
      <c r="AC334" s="282"/>
      <c r="AD334" s="273"/>
      <c r="AE334" s="110"/>
      <c r="AF334" s="99"/>
      <c r="AG334" s="110"/>
      <c r="AH334" s="427"/>
      <c r="AI334" s="112"/>
      <c r="AJ334" s="110"/>
      <c r="AK334" s="113"/>
      <c r="AL334" s="114"/>
      <c r="AM334" s="278"/>
      <c r="AN334" s="98"/>
      <c r="AO334" s="98"/>
      <c r="AP334" s="116"/>
      <c r="AQ334" s="117"/>
      <c r="AR334" s="116"/>
      <c r="AS334" s="98"/>
      <c r="AT334" s="98"/>
      <c r="AU334" s="98"/>
      <c r="AV334" s="98"/>
      <c r="AW334" s="98"/>
      <c r="AX334" s="98"/>
      <c r="AY334" s="98"/>
      <c r="AZ334" s="98"/>
      <c r="BA334" s="98"/>
      <c r="BB334" s="98"/>
      <c r="BC334" s="98"/>
      <c r="BD334" s="98"/>
      <c r="BE334" s="98"/>
      <c r="BF334" s="98"/>
      <c r="BG334" s="98"/>
      <c r="BH334" s="98"/>
      <c r="BI334" s="98"/>
      <c r="BJ334" s="98"/>
      <c r="BK334" s="98"/>
      <c r="BL334" s="98"/>
      <c r="BM334" s="98"/>
      <c r="BN334" s="98"/>
      <c r="BO334" s="98"/>
      <c r="BP334" s="98"/>
    </row>
    <row r="335">
      <c r="A335" s="485" t="b">
        <v>0</v>
      </c>
      <c r="B335" s="128"/>
      <c r="C335" s="129"/>
      <c r="D335" s="130"/>
      <c r="E335" s="131"/>
      <c r="F335" s="132"/>
      <c r="G335" s="132"/>
      <c r="H335" s="132"/>
      <c r="I335" s="132"/>
      <c r="J335" s="132"/>
      <c r="K335" s="130"/>
      <c r="L335" s="130"/>
      <c r="M335" s="130"/>
      <c r="N335" s="519"/>
      <c r="O335" s="369"/>
      <c r="P335" s="370"/>
      <c r="Q335" s="196"/>
      <c r="R335" s="197"/>
      <c r="S335" s="198"/>
      <c r="T335" s="199"/>
      <c r="U335" s="200"/>
      <c r="V335" s="201"/>
      <c r="W335" s="202"/>
      <c r="X335" s="202"/>
      <c r="Y335" s="143"/>
      <c r="Z335" s="367"/>
      <c r="AA335" s="140"/>
      <c r="AB335" s="420"/>
      <c r="AC335" s="421"/>
      <c r="AD335" s="206"/>
      <c r="AE335" s="144"/>
      <c r="AF335" s="133"/>
      <c r="AG335" s="144"/>
      <c r="AH335" s="430"/>
      <c r="AI335" s="146"/>
      <c r="AJ335" s="144"/>
      <c r="AK335" s="147"/>
      <c r="AL335" s="114"/>
      <c r="AM335" s="211"/>
      <c r="AN335" s="132"/>
      <c r="AO335" s="132"/>
      <c r="AP335" s="149"/>
      <c r="AQ335" s="150"/>
      <c r="AR335" s="149"/>
      <c r="AS335" s="132"/>
      <c r="AT335" s="132"/>
      <c r="AU335" s="132"/>
      <c r="AV335" s="132"/>
      <c r="AW335" s="132"/>
      <c r="AX335" s="132"/>
      <c r="AY335" s="132"/>
      <c r="AZ335" s="132"/>
      <c r="BA335" s="132"/>
      <c r="BB335" s="132"/>
      <c r="BC335" s="132"/>
      <c r="BD335" s="132"/>
      <c r="BE335" s="132"/>
      <c r="BF335" s="132"/>
      <c r="BG335" s="132"/>
      <c r="BH335" s="132"/>
      <c r="BI335" s="132"/>
      <c r="BJ335" s="132"/>
      <c r="BK335" s="132"/>
      <c r="BL335" s="132"/>
      <c r="BM335" s="132"/>
      <c r="BN335" s="132"/>
      <c r="BO335" s="132"/>
      <c r="BP335" s="132"/>
    </row>
    <row r="336">
      <c r="A336" s="484" t="b">
        <v>0</v>
      </c>
      <c r="B336" s="94"/>
      <c r="C336" s="95"/>
      <c r="D336" s="96"/>
      <c r="E336" s="97"/>
      <c r="F336" s="98"/>
      <c r="G336" s="98"/>
      <c r="H336" s="98"/>
      <c r="I336" s="98"/>
      <c r="J336" s="98"/>
      <c r="K336" s="96"/>
      <c r="L336" s="96"/>
      <c r="M336" s="96"/>
      <c r="N336" s="518"/>
      <c r="O336" s="369"/>
      <c r="P336" s="370"/>
      <c r="Q336" s="196"/>
      <c r="R336" s="197"/>
      <c r="S336" s="198"/>
      <c r="T336" s="199"/>
      <c r="U336" s="200"/>
      <c r="V336" s="201"/>
      <c r="W336" s="202"/>
      <c r="X336" s="202"/>
      <c r="Y336" s="109"/>
      <c r="Z336" s="280"/>
      <c r="AA336" s="106"/>
      <c r="AB336" s="281"/>
      <c r="AC336" s="282"/>
      <c r="AD336" s="273"/>
      <c r="AE336" s="110"/>
      <c r="AF336" s="99"/>
      <c r="AG336" s="110"/>
      <c r="AH336" s="427"/>
      <c r="AI336" s="112"/>
      <c r="AJ336" s="110"/>
      <c r="AK336" s="113"/>
      <c r="AL336" s="114"/>
      <c r="AM336" s="278"/>
      <c r="AN336" s="98"/>
      <c r="AO336" s="98"/>
      <c r="AP336" s="116"/>
      <c r="AQ336" s="117"/>
      <c r="AR336" s="116"/>
      <c r="AS336" s="98"/>
      <c r="AT336" s="98"/>
      <c r="AU336" s="98"/>
      <c r="AV336" s="98"/>
      <c r="AW336" s="98"/>
      <c r="AX336" s="98"/>
      <c r="AY336" s="98"/>
      <c r="AZ336" s="98"/>
      <c r="BA336" s="98"/>
      <c r="BB336" s="98"/>
      <c r="BC336" s="98"/>
      <c r="BD336" s="98"/>
      <c r="BE336" s="98"/>
      <c r="BF336" s="98"/>
      <c r="BG336" s="98"/>
      <c r="BH336" s="98"/>
      <c r="BI336" s="98"/>
      <c r="BJ336" s="98"/>
      <c r="BK336" s="98"/>
      <c r="BL336" s="98"/>
      <c r="BM336" s="98"/>
      <c r="BN336" s="98"/>
      <c r="BO336" s="98"/>
      <c r="BP336" s="98"/>
    </row>
    <row r="337">
      <c r="A337" s="485" t="b">
        <v>0</v>
      </c>
      <c r="B337" s="128"/>
      <c r="C337" s="129"/>
      <c r="D337" s="130"/>
      <c r="E337" s="131"/>
      <c r="F337" s="132"/>
      <c r="G337" s="132"/>
      <c r="H337" s="132"/>
      <c r="I337" s="132"/>
      <c r="J337" s="132"/>
      <c r="K337" s="130"/>
      <c r="L337" s="130"/>
      <c r="M337" s="130"/>
      <c r="N337" s="519"/>
      <c r="O337" s="369"/>
      <c r="P337" s="370"/>
      <c r="Q337" s="196"/>
      <c r="R337" s="197"/>
      <c r="S337" s="198"/>
      <c r="T337" s="199"/>
      <c r="U337" s="200"/>
      <c r="V337" s="201"/>
      <c r="W337" s="202"/>
      <c r="X337" s="202"/>
      <c r="Y337" s="143"/>
      <c r="Z337" s="367"/>
      <c r="AA337" s="140"/>
      <c r="AB337" s="420"/>
      <c r="AC337" s="421"/>
      <c r="AD337" s="206"/>
      <c r="AE337" s="144"/>
      <c r="AF337" s="133"/>
      <c r="AG337" s="144"/>
      <c r="AH337" s="430"/>
      <c r="AI337" s="146"/>
      <c r="AJ337" s="144"/>
      <c r="AK337" s="147"/>
      <c r="AL337" s="114"/>
      <c r="AM337" s="211"/>
      <c r="AN337" s="132"/>
      <c r="AO337" s="132"/>
      <c r="AP337" s="149"/>
      <c r="AQ337" s="150"/>
      <c r="AR337" s="149"/>
      <c r="AS337" s="132"/>
      <c r="AT337" s="132"/>
      <c r="AU337" s="132"/>
      <c r="AV337" s="132"/>
      <c r="AW337" s="132"/>
      <c r="AX337" s="132"/>
      <c r="AY337" s="132"/>
      <c r="AZ337" s="132"/>
      <c r="BA337" s="132"/>
      <c r="BB337" s="132"/>
      <c r="BC337" s="132"/>
      <c r="BD337" s="132"/>
      <c r="BE337" s="132"/>
      <c r="BF337" s="132"/>
      <c r="BG337" s="132"/>
      <c r="BH337" s="132"/>
      <c r="BI337" s="132"/>
      <c r="BJ337" s="132"/>
      <c r="BK337" s="132"/>
      <c r="BL337" s="132"/>
      <c r="BM337" s="132"/>
      <c r="BN337" s="132"/>
      <c r="BO337" s="132"/>
      <c r="BP337" s="132"/>
    </row>
    <row r="338">
      <c r="A338" s="484" t="b">
        <v>0</v>
      </c>
      <c r="B338" s="94"/>
      <c r="C338" s="95"/>
      <c r="D338" s="96"/>
      <c r="E338" s="97"/>
      <c r="F338" s="98"/>
      <c r="G338" s="98"/>
      <c r="H338" s="98"/>
      <c r="I338" s="98"/>
      <c r="J338" s="98"/>
      <c r="K338" s="96"/>
      <c r="L338" s="96"/>
      <c r="M338" s="96"/>
      <c r="N338" s="518"/>
      <c r="O338" s="369"/>
      <c r="P338" s="370"/>
      <c r="Q338" s="196"/>
      <c r="R338" s="197"/>
      <c r="S338" s="198"/>
      <c r="T338" s="199"/>
      <c r="U338" s="200"/>
      <c r="V338" s="201"/>
      <c r="W338" s="202"/>
      <c r="X338" s="202"/>
      <c r="Y338" s="109"/>
      <c r="Z338" s="280"/>
      <c r="AA338" s="106"/>
      <c r="AB338" s="281"/>
      <c r="AC338" s="282"/>
      <c r="AD338" s="273"/>
      <c r="AE338" s="110"/>
      <c r="AF338" s="99"/>
      <c r="AG338" s="110"/>
      <c r="AH338" s="427"/>
      <c r="AI338" s="112"/>
      <c r="AJ338" s="110"/>
      <c r="AK338" s="113"/>
      <c r="AL338" s="114"/>
      <c r="AM338" s="278"/>
      <c r="AN338" s="98"/>
      <c r="AO338" s="98"/>
      <c r="AP338" s="116"/>
      <c r="AQ338" s="117"/>
      <c r="AR338" s="116"/>
      <c r="AS338" s="98"/>
      <c r="AT338" s="98"/>
      <c r="AU338" s="98"/>
      <c r="AV338" s="98"/>
      <c r="AW338" s="98"/>
      <c r="AX338" s="98"/>
      <c r="AY338" s="98"/>
      <c r="AZ338" s="98"/>
      <c r="BA338" s="98"/>
      <c r="BB338" s="98"/>
      <c r="BC338" s="98"/>
      <c r="BD338" s="98"/>
      <c r="BE338" s="98"/>
      <c r="BF338" s="98"/>
      <c r="BG338" s="98"/>
      <c r="BH338" s="98"/>
      <c r="BI338" s="98"/>
      <c r="BJ338" s="98"/>
      <c r="BK338" s="98"/>
      <c r="BL338" s="98"/>
      <c r="BM338" s="98"/>
      <c r="BN338" s="98"/>
      <c r="BO338" s="98"/>
      <c r="BP338" s="98"/>
    </row>
    <row r="339">
      <c r="A339" s="485" t="b">
        <v>0</v>
      </c>
      <c r="B339" s="128"/>
      <c r="C339" s="129"/>
      <c r="D339" s="130"/>
      <c r="E339" s="131"/>
      <c r="F339" s="132"/>
      <c r="G339" s="132"/>
      <c r="H339" s="132"/>
      <c r="I339" s="132"/>
      <c r="J339" s="132"/>
      <c r="K339" s="130"/>
      <c r="L339" s="130"/>
      <c r="M339" s="130"/>
      <c r="N339" s="519"/>
      <c r="O339" s="369"/>
      <c r="P339" s="370"/>
      <c r="Q339" s="196"/>
      <c r="R339" s="197"/>
      <c r="S339" s="198"/>
      <c r="T339" s="199"/>
      <c r="U339" s="200"/>
      <c r="V339" s="201"/>
      <c r="W339" s="202"/>
      <c r="X339" s="202"/>
      <c r="Y339" s="143"/>
      <c r="Z339" s="367"/>
      <c r="AA339" s="140"/>
      <c r="AB339" s="420"/>
      <c r="AC339" s="421"/>
      <c r="AD339" s="206"/>
      <c r="AE339" s="144"/>
      <c r="AF339" s="133"/>
      <c r="AG339" s="144"/>
      <c r="AH339" s="430"/>
      <c r="AI339" s="146"/>
      <c r="AJ339" s="144"/>
      <c r="AK339" s="147"/>
      <c r="AL339" s="114"/>
      <c r="AM339" s="211"/>
      <c r="AN339" s="132"/>
      <c r="AO339" s="132"/>
      <c r="AP339" s="149"/>
      <c r="AQ339" s="150"/>
      <c r="AR339" s="149"/>
      <c r="AS339" s="132"/>
      <c r="AT339" s="132"/>
      <c r="AU339" s="132"/>
      <c r="AV339" s="132"/>
      <c r="AW339" s="132"/>
      <c r="AX339" s="132"/>
      <c r="AY339" s="132"/>
      <c r="AZ339" s="132"/>
      <c r="BA339" s="132"/>
      <c r="BB339" s="132"/>
      <c r="BC339" s="132"/>
      <c r="BD339" s="132"/>
      <c r="BE339" s="132"/>
      <c r="BF339" s="132"/>
      <c r="BG339" s="132"/>
      <c r="BH339" s="132"/>
      <c r="BI339" s="132"/>
      <c r="BJ339" s="132"/>
      <c r="BK339" s="132"/>
      <c r="BL339" s="132"/>
      <c r="BM339" s="132"/>
      <c r="BN339" s="132"/>
      <c r="BO339" s="132"/>
      <c r="BP339" s="132"/>
    </row>
    <row r="340">
      <c r="A340" s="484" t="b">
        <v>0</v>
      </c>
      <c r="B340" s="94"/>
      <c r="C340" s="95"/>
      <c r="D340" s="96"/>
      <c r="E340" s="97"/>
      <c r="F340" s="98"/>
      <c r="G340" s="98"/>
      <c r="H340" s="98"/>
      <c r="I340" s="98"/>
      <c r="J340" s="98"/>
      <c r="K340" s="96"/>
      <c r="L340" s="96"/>
      <c r="M340" s="96"/>
      <c r="N340" s="518"/>
      <c r="O340" s="369"/>
      <c r="P340" s="370"/>
      <c r="Q340" s="196"/>
      <c r="R340" s="197"/>
      <c r="S340" s="198"/>
      <c r="T340" s="199"/>
      <c r="U340" s="200"/>
      <c r="V340" s="201"/>
      <c r="W340" s="202"/>
      <c r="X340" s="202"/>
      <c r="Y340" s="109"/>
      <c r="Z340" s="280"/>
      <c r="AA340" s="106"/>
      <c r="AB340" s="281"/>
      <c r="AC340" s="282"/>
      <c r="AD340" s="273"/>
      <c r="AE340" s="110"/>
      <c r="AF340" s="99"/>
      <c r="AG340" s="110"/>
      <c r="AH340" s="427"/>
      <c r="AI340" s="112"/>
      <c r="AJ340" s="110"/>
      <c r="AK340" s="113"/>
      <c r="AL340" s="114"/>
      <c r="AM340" s="278"/>
      <c r="AN340" s="98"/>
      <c r="AO340" s="98"/>
      <c r="AP340" s="116"/>
      <c r="AQ340" s="117"/>
      <c r="AR340" s="116"/>
      <c r="AS340" s="98"/>
      <c r="AT340" s="98"/>
      <c r="AU340" s="98"/>
      <c r="AV340" s="98"/>
      <c r="AW340" s="98"/>
      <c r="AX340" s="98"/>
      <c r="AY340" s="98"/>
      <c r="AZ340" s="98"/>
      <c r="BA340" s="98"/>
      <c r="BB340" s="98"/>
      <c r="BC340" s="98"/>
      <c r="BD340" s="98"/>
      <c r="BE340" s="98"/>
      <c r="BF340" s="98"/>
      <c r="BG340" s="98"/>
      <c r="BH340" s="98"/>
      <c r="BI340" s="98"/>
      <c r="BJ340" s="98"/>
      <c r="BK340" s="98"/>
      <c r="BL340" s="98"/>
      <c r="BM340" s="98"/>
      <c r="BN340" s="98"/>
      <c r="BO340" s="98"/>
      <c r="BP340" s="98"/>
    </row>
    <row r="341">
      <c r="A341" s="485" t="b">
        <v>0</v>
      </c>
      <c r="B341" s="128"/>
      <c r="C341" s="129"/>
      <c r="D341" s="130"/>
      <c r="E341" s="131"/>
      <c r="F341" s="132"/>
      <c r="G341" s="132"/>
      <c r="H341" s="132"/>
      <c r="I341" s="132"/>
      <c r="J341" s="132"/>
      <c r="K341" s="130"/>
      <c r="L341" s="130"/>
      <c r="M341" s="130"/>
      <c r="N341" s="519"/>
      <c r="O341" s="369"/>
      <c r="P341" s="370"/>
      <c r="Q341" s="196"/>
      <c r="R341" s="197"/>
      <c r="S341" s="198"/>
      <c r="T341" s="199"/>
      <c r="U341" s="200"/>
      <c r="V341" s="201"/>
      <c r="W341" s="202"/>
      <c r="X341" s="202"/>
      <c r="Y341" s="143"/>
      <c r="Z341" s="367"/>
      <c r="AA341" s="140"/>
      <c r="AB341" s="420"/>
      <c r="AC341" s="421"/>
      <c r="AD341" s="206"/>
      <c r="AE341" s="144"/>
      <c r="AF341" s="133"/>
      <c r="AG341" s="144"/>
      <c r="AH341" s="430"/>
      <c r="AI341" s="146"/>
      <c r="AJ341" s="144"/>
      <c r="AK341" s="147"/>
      <c r="AL341" s="114"/>
      <c r="AM341" s="211"/>
      <c r="AN341" s="132"/>
      <c r="AO341" s="132"/>
      <c r="AP341" s="149"/>
      <c r="AQ341" s="150"/>
      <c r="AR341" s="149"/>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c r="BO341" s="132"/>
      <c r="BP341" s="132"/>
    </row>
    <row r="342">
      <c r="A342" s="484" t="b">
        <v>0</v>
      </c>
      <c r="B342" s="94"/>
      <c r="C342" s="95"/>
      <c r="D342" s="96"/>
      <c r="E342" s="97"/>
      <c r="F342" s="98"/>
      <c r="G342" s="98"/>
      <c r="H342" s="98"/>
      <c r="I342" s="98"/>
      <c r="J342" s="98"/>
      <c r="K342" s="96"/>
      <c r="L342" s="96"/>
      <c r="M342" s="96"/>
      <c r="N342" s="518"/>
      <c r="O342" s="369"/>
      <c r="P342" s="370"/>
      <c r="Q342" s="196"/>
      <c r="R342" s="197"/>
      <c r="S342" s="198"/>
      <c r="T342" s="199"/>
      <c r="U342" s="200"/>
      <c r="V342" s="201"/>
      <c r="W342" s="202"/>
      <c r="X342" s="202"/>
      <c r="Y342" s="109"/>
      <c r="Z342" s="280"/>
      <c r="AA342" s="106"/>
      <c r="AB342" s="281"/>
      <c r="AC342" s="282"/>
      <c r="AD342" s="273"/>
      <c r="AE342" s="110"/>
      <c r="AF342" s="99"/>
      <c r="AG342" s="110"/>
      <c r="AH342" s="427"/>
      <c r="AI342" s="112"/>
      <c r="AJ342" s="110"/>
      <c r="AK342" s="113"/>
      <c r="AL342" s="114"/>
      <c r="AM342" s="278"/>
      <c r="AN342" s="98"/>
      <c r="AO342" s="98"/>
      <c r="AP342" s="116"/>
      <c r="AQ342" s="117"/>
      <c r="AR342" s="116"/>
      <c r="AS342" s="98"/>
      <c r="AT342" s="98"/>
      <c r="AU342" s="98"/>
      <c r="AV342" s="98"/>
      <c r="AW342" s="98"/>
      <c r="AX342" s="98"/>
      <c r="AY342" s="98"/>
      <c r="AZ342" s="98"/>
      <c r="BA342" s="98"/>
      <c r="BB342" s="98"/>
      <c r="BC342" s="98"/>
      <c r="BD342" s="98"/>
      <c r="BE342" s="98"/>
      <c r="BF342" s="98"/>
      <c r="BG342" s="98"/>
      <c r="BH342" s="98"/>
      <c r="BI342" s="98"/>
      <c r="BJ342" s="98"/>
      <c r="BK342" s="98"/>
      <c r="BL342" s="98"/>
      <c r="BM342" s="98"/>
      <c r="BN342" s="98"/>
      <c r="BO342" s="98"/>
      <c r="BP342" s="98"/>
    </row>
    <row r="343">
      <c r="A343" s="485" t="b">
        <v>0</v>
      </c>
      <c r="B343" s="128"/>
      <c r="C343" s="129"/>
      <c r="D343" s="130"/>
      <c r="E343" s="131"/>
      <c r="F343" s="132"/>
      <c r="G343" s="132"/>
      <c r="H343" s="132"/>
      <c r="I343" s="132"/>
      <c r="J343" s="132"/>
      <c r="K343" s="130"/>
      <c r="L343" s="130"/>
      <c r="M343" s="130"/>
      <c r="N343" s="519"/>
      <c r="O343" s="369"/>
      <c r="P343" s="370"/>
      <c r="Q343" s="196"/>
      <c r="R343" s="197"/>
      <c r="S343" s="198"/>
      <c r="T343" s="199"/>
      <c r="U343" s="200"/>
      <c r="V343" s="201"/>
      <c r="W343" s="202"/>
      <c r="X343" s="202"/>
      <c r="Y343" s="143"/>
      <c r="Z343" s="367"/>
      <c r="AA343" s="140"/>
      <c r="AB343" s="420"/>
      <c r="AC343" s="421"/>
      <c r="AD343" s="206"/>
      <c r="AE343" s="144"/>
      <c r="AF343" s="133"/>
      <c r="AG343" s="144"/>
      <c r="AH343" s="430"/>
      <c r="AI343" s="146"/>
      <c r="AJ343" s="144"/>
      <c r="AK343" s="147"/>
      <c r="AL343" s="114"/>
      <c r="AM343" s="211"/>
      <c r="AN343" s="132"/>
      <c r="AO343" s="132"/>
      <c r="AP343" s="149"/>
      <c r="AQ343" s="150"/>
      <c r="AR343" s="149"/>
      <c r="AS343" s="132"/>
      <c r="AT343" s="132"/>
      <c r="AU343" s="132"/>
      <c r="AV343" s="132"/>
      <c r="AW343" s="132"/>
      <c r="AX343" s="132"/>
      <c r="AY343" s="132"/>
      <c r="AZ343" s="132"/>
      <c r="BA343" s="132"/>
      <c r="BB343" s="132"/>
      <c r="BC343" s="132"/>
      <c r="BD343" s="132"/>
      <c r="BE343" s="132"/>
      <c r="BF343" s="132"/>
      <c r="BG343" s="132"/>
      <c r="BH343" s="132"/>
      <c r="BI343" s="132"/>
      <c r="BJ343" s="132"/>
      <c r="BK343" s="132"/>
      <c r="BL343" s="132"/>
      <c r="BM343" s="132"/>
      <c r="BN343" s="132"/>
      <c r="BO343" s="132"/>
      <c r="BP343" s="132"/>
    </row>
    <row r="344">
      <c r="A344" s="484" t="b">
        <v>0</v>
      </c>
      <c r="B344" s="94"/>
      <c r="C344" s="95"/>
      <c r="D344" s="96"/>
      <c r="E344" s="97"/>
      <c r="F344" s="98"/>
      <c r="G344" s="98"/>
      <c r="H344" s="98"/>
      <c r="I344" s="98"/>
      <c r="J344" s="98"/>
      <c r="K344" s="96"/>
      <c r="L344" s="96"/>
      <c r="M344" s="96"/>
      <c r="N344" s="518"/>
      <c r="O344" s="369"/>
      <c r="P344" s="370"/>
      <c r="Q344" s="196"/>
      <c r="R344" s="197"/>
      <c r="S344" s="198"/>
      <c r="T344" s="199"/>
      <c r="U344" s="200"/>
      <c r="V344" s="201"/>
      <c r="W344" s="202"/>
      <c r="X344" s="202"/>
      <c r="Y344" s="109"/>
      <c r="Z344" s="280"/>
      <c r="AA344" s="106"/>
      <c r="AB344" s="281"/>
      <c r="AC344" s="282"/>
      <c r="AD344" s="273"/>
      <c r="AE344" s="110"/>
      <c r="AF344" s="99"/>
      <c r="AG344" s="110"/>
      <c r="AH344" s="427"/>
      <c r="AI344" s="112"/>
      <c r="AJ344" s="110"/>
      <c r="AK344" s="113"/>
      <c r="AL344" s="114"/>
      <c r="AM344" s="278"/>
      <c r="AN344" s="98"/>
      <c r="AO344" s="98"/>
      <c r="AP344" s="116"/>
      <c r="AQ344" s="117"/>
      <c r="AR344" s="116"/>
      <c r="AS344" s="98"/>
      <c r="AT344" s="98"/>
      <c r="AU344" s="98"/>
      <c r="AV344" s="98"/>
      <c r="AW344" s="98"/>
      <c r="AX344" s="98"/>
      <c r="AY344" s="98"/>
      <c r="AZ344" s="98"/>
      <c r="BA344" s="98"/>
      <c r="BB344" s="98"/>
      <c r="BC344" s="98"/>
      <c r="BD344" s="98"/>
      <c r="BE344" s="98"/>
      <c r="BF344" s="98"/>
      <c r="BG344" s="98"/>
      <c r="BH344" s="98"/>
      <c r="BI344" s="98"/>
      <c r="BJ344" s="98"/>
      <c r="BK344" s="98"/>
      <c r="BL344" s="98"/>
      <c r="BM344" s="98"/>
      <c r="BN344" s="98"/>
      <c r="BO344" s="98"/>
      <c r="BP344" s="98"/>
    </row>
    <row r="345">
      <c r="A345" s="485" t="b">
        <v>0</v>
      </c>
      <c r="B345" s="128"/>
      <c r="C345" s="129"/>
      <c r="D345" s="130"/>
      <c r="E345" s="131"/>
      <c r="F345" s="132"/>
      <c r="G345" s="132"/>
      <c r="H345" s="132"/>
      <c r="I345" s="132"/>
      <c r="J345" s="132"/>
      <c r="K345" s="130"/>
      <c r="L345" s="130"/>
      <c r="M345" s="130"/>
      <c r="N345" s="519"/>
      <c r="O345" s="369"/>
      <c r="P345" s="370"/>
      <c r="Q345" s="196"/>
      <c r="R345" s="197"/>
      <c r="S345" s="198"/>
      <c r="T345" s="199"/>
      <c r="U345" s="200"/>
      <c r="V345" s="201"/>
      <c r="W345" s="202"/>
      <c r="X345" s="202"/>
      <c r="Y345" s="143"/>
      <c r="Z345" s="367"/>
      <c r="AA345" s="140"/>
      <c r="AB345" s="420"/>
      <c r="AC345" s="421"/>
      <c r="AD345" s="206"/>
      <c r="AE345" s="144"/>
      <c r="AF345" s="133"/>
      <c r="AG345" s="144"/>
      <c r="AH345" s="430"/>
      <c r="AI345" s="146"/>
      <c r="AJ345" s="144"/>
      <c r="AK345" s="147"/>
      <c r="AL345" s="114"/>
      <c r="AM345" s="211"/>
      <c r="AN345" s="132"/>
      <c r="AO345" s="132"/>
      <c r="AP345" s="149"/>
      <c r="AQ345" s="150"/>
      <c r="AR345" s="149"/>
      <c r="AS345" s="132"/>
      <c r="AT345" s="132"/>
      <c r="AU345" s="132"/>
      <c r="AV345" s="132"/>
      <c r="AW345" s="132"/>
      <c r="AX345" s="132"/>
      <c r="AY345" s="132"/>
      <c r="AZ345" s="132"/>
      <c r="BA345" s="132"/>
      <c r="BB345" s="132"/>
      <c r="BC345" s="132"/>
      <c r="BD345" s="132"/>
      <c r="BE345" s="132"/>
      <c r="BF345" s="132"/>
      <c r="BG345" s="132"/>
      <c r="BH345" s="132"/>
      <c r="BI345" s="132"/>
      <c r="BJ345" s="132"/>
      <c r="BK345" s="132"/>
      <c r="BL345" s="132"/>
      <c r="BM345" s="132"/>
      <c r="BN345" s="132"/>
      <c r="BO345" s="132"/>
      <c r="BP345" s="132"/>
    </row>
    <row r="346">
      <c r="A346" s="484" t="b">
        <v>0</v>
      </c>
      <c r="B346" s="94"/>
      <c r="C346" s="95"/>
      <c r="D346" s="96"/>
      <c r="E346" s="97"/>
      <c r="F346" s="98"/>
      <c r="G346" s="98"/>
      <c r="H346" s="98"/>
      <c r="I346" s="98"/>
      <c r="J346" s="98"/>
      <c r="K346" s="96"/>
      <c r="L346" s="96"/>
      <c r="M346" s="96"/>
      <c r="N346" s="518"/>
      <c r="O346" s="369"/>
      <c r="P346" s="370"/>
      <c r="Q346" s="196"/>
      <c r="R346" s="197"/>
      <c r="S346" s="198"/>
      <c r="T346" s="199"/>
      <c r="U346" s="200"/>
      <c r="V346" s="201"/>
      <c r="W346" s="202"/>
      <c r="X346" s="202"/>
      <c r="Y346" s="109"/>
      <c r="Z346" s="280"/>
      <c r="AA346" s="106"/>
      <c r="AB346" s="281"/>
      <c r="AC346" s="282"/>
      <c r="AD346" s="273"/>
      <c r="AE346" s="110"/>
      <c r="AF346" s="99"/>
      <c r="AG346" s="110"/>
      <c r="AH346" s="427"/>
      <c r="AI346" s="112"/>
      <c r="AJ346" s="110"/>
      <c r="AK346" s="113"/>
      <c r="AL346" s="114"/>
      <c r="AM346" s="278"/>
      <c r="AN346" s="98"/>
      <c r="AO346" s="98"/>
      <c r="AP346" s="116"/>
      <c r="AQ346" s="117"/>
      <c r="AR346" s="116"/>
      <c r="AS346" s="98"/>
      <c r="AT346" s="98"/>
      <c r="AU346" s="98"/>
      <c r="AV346" s="98"/>
      <c r="AW346" s="98"/>
      <c r="AX346" s="98"/>
      <c r="AY346" s="98"/>
      <c r="AZ346" s="98"/>
      <c r="BA346" s="98"/>
      <c r="BB346" s="98"/>
      <c r="BC346" s="98"/>
      <c r="BD346" s="98"/>
      <c r="BE346" s="98"/>
      <c r="BF346" s="98"/>
      <c r="BG346" s="98"/>
      <c r="BH346" s="98"/>
      <c r="BI346" s="98"/>
      <c r="BJ346" s="98"/>
      <c r="BK346" s="98"/>
      <c r="BL346" s="98"/>
      <c r="BM346" s="98"/>
      <c r="BN346" s="98"/>
      <c r="BO346" s="98"/>
      <c r="BP346" s="98"/>
    </row>
    <row r="347">
      <c r="A347" s="485" t="b">
        <v>0</v>
      </c>
      <c r="B347" s="128"/>
      <c r="C347" s="129"/>
      <c r="D347" s="130"/>
      <c r="E347" s="131"/>
      <c r="F347" s="132"/>
      <c r="G347" s="132"/>
      <c r="H347" s="132"/>
      <c r="I347" s="132"/>
      <c r="J347" s="132"/>
      <c r="K347" s="130"/>
      <c r="L347" s="130"/>
      <c r="M347" s="130"/>
      <c r="N347" s="519"/>
      <c r="O347" s="369"/>
      <c r="P347" s="370"/>
      <c r="Q347" s="196"/>
      <c r="R347" s="197"/>
      <c r="S347" s="198"/>
      <c r="T347" s="199"/>
      <c r="U347" s="200"/>
      <c r="V347" s="201"/>
      <c r="W347" s="202"/>
      <c r="X347" s="202"/>
      <c r="Y347" s="143"/>
      <c r="Z347" s="367"/>
      <c r="AA347" s="140"/>
      <c r="AB347" s="420"/>
      <c r="AC347" s="421"/>
      <c r="AD347" s="206"/>
      <c r="AE347" s="144"/>
      <c r="AF347" s="133"/>
      <c r="AG347" s="144"/>
      <c r="AH347" s="430"/>
      <c r="AI347" s="146"/>
      <c r="AJ347" s="144"/>
      <c r="AK347" s="147"/>
      <c r="AL347" s="114"/>
      <c r="AM347" s="211"/>
      <c r="AN347" s="132"/>
      <c r="AO347" s="132"/>
      <c r="AP347" s="149"/>
      <c r="AQ347" s="150"/>
      <c r="AR347" s="149"/>
      <c r="AS347" s="132"/>
      <c r="AT347" s="132"/>
      <c r="AU347" s="132"/>
      <c r="AV347" s="132"/>
      <c r="AW347" s="132"/>
      <c r="AX347" s="132"/>
      <c r="AY347" s="132"/>
      <c r="AZ347" s="132"/>
      <c r="BA347" s="132"/>
      <c r="BB347" s="132"/>
      <c r="BC347" s="132"/>
      <c r="BD347" s="132"/>
      <c r="BE347" s="132"/>
      <c r="BF347" s="132"/>
      <c r="BG347" s="132"/>
      <c r="BH347" s="132"/>
      <c r="BI347" s="132"/>
      <c r="BJ347" s="132"/>
      <c r="BK347" s="132"/>
      <c r="BL347" s="132"/>
      <c r="BM347" s="132"/>
      <c r="BN347" s="132"/>
      <c r="BO347" s="132"/>
      <c r="BP347" s="132"/>
    </row>
    <row r="348">
      <c r="A348" s="484" t="b">
        <v>0</v>
      </c>
      <c r="B348" s="94"/>
      <c r="C348" s="95"/>
      <c r="D348" s="96"/>
      <c r="E348" s="97"/>
      <c r="F348" s="98"/>
      <c r="G348" s="98"/>
      <c r="H348" s="98"/>
      <c r="I348" s="98"/>
      <c r="J348" s="98"/>
      <c r="K348" s="96"/>
      <c r="L348" s="96"/>
      <c r="M348" s="96"/>
      <c r="N348" s="518"/>
      <c r="O348" s="369"/>
      <c r="P348" s="370"/>
      <c r="Q348" s="196"/>
      <c r="R348" s="197"/>
      <c r="S348" s="198"/>
      <c r="T348" s="199"/>
      <c r="U348" s="200"/>
      <c r="V348" s="201"/>
      <c r="W348" s="202"/>
      <c r="X348" s="202"/>
      <c r="Y348" s="109"/>
      <c r="Z348" s="280"/>
      <c r="AA348" s="106"/>
      <c r="AB348" s="281"/>
      <c r="AC348" s="282"/>
      <c r="AD348" s="273"/>
      <c r="AE348" s="110"/>
      <c r="AF348" s="99"/>
      <c r="AG348" s="110"/>
      <c r="AH348" s="427"/>
      <c r="AI348" s="112"/>
      <c r="AJ348" s="110"/>
      <c r="AK348" s="113"/>
      <c r="AL348" s="114"/>
      <c r="AM348" s="278"/>
      <c r="AN348" s="98"/>
      <c r="AO348" s="98"/>
      <c r="AP348" s="116"/>
      <c r="AQ348" s="117"/>
      <c r="AR348" s="116"/>
      <c r="AS348" s="98"/>
      <c r="AT348" s="98"/>
      <c r="AU348" s="98"/>
      <c r="AV348" s="98"/>
      <c r="AW348" s="98"/>
      <c r="AX348" s="98"/>
      <c r="AY348" s="98"/>
      <c r="AZ348" s="98"/>
      <c r="BA348" s="98"/>
      <c r="BB348" s="98"/>
      <c r="BC348" s="98"/>
      <c r="BD348" s="98"/>
      <c r="BE348" s="98"/>
      <c r="BF348" s="98"/>
      <c r="BG348" s="98"/>
      <c r="BH348" s="98"/>
      <c r="BI348" s="98"/>
      <c r="BJ348" s="98"/>
      <c r="BK348" s="98"/>
      <c r="BL348" s="98"/>
      <c r="BM348" s="98"/>
      <c r="BN348" s="98"/>
      <c r="BO348" s="98"/>
      <c r="BP348" s="98"/>
    </row>
    <row r="349">
      <c r="A349" s="485" t="b">
        <v>0</v>
      </c>
      <c r="B349" s="128"/>
      <c r="C349" s="129"/>
      <c r="D349" s="130"/>
      <c r="E349" s="131"/>
      <c r="F349" s="132"/>
      <c r="G349" s="132"/>
      <c r="H349" s="132"/>
      <c r="I349" s="132"/>
      <c r="J349" s="132"/>
      <c r="K349" s="130"/>
      <c r="L349" s="130"/>
      <c r="M349" s="130"/>
      <c r="N349" s="519"/>
      <c r="O349" s="369"/>
      <c r="P349" s="370"/>
      <c r="Q349" s="196"/>
      <c r="R349" s="197"/>
      <c r="S349" s="198"/>
      <c r="T349" s="199"/>
      <c r="U349" s="200"/>
      <c r="V349" s="201"/>
      <c r="W349" s="202"/>
      <c r="X349" s="202"/>
      <c r="Y349" s="143"/>
      <c r="Z349" s="367"/>
      <c r="AA349" s="140"/>
      <c r="AB349" s="420"/>
      <c r="AC349" s="421"/>
      <c r="AD349" s="206"/>
      <c r="AE349" s="144"/>
      <c r="AF349" s="133"/>
      <c r="AG349" s="144"/>
      <c r="AH349" s="430"/>
      <c r="AI349" s="146"/>
      <c r="AJ349" s="144"/>
      <c r="AK349" s="147"/>
      <c r="AL349" s="114"/>
      <c r="AM349" s="211"/>
      <c r="AN349" s="132"/>
      <c r="AO349" s="132"/>
      <c r="AP349" s="149"/>
      <c r="AQ349" s="150"/>
      <c r="AR349" s="149"/>
      <c r="AS349" s="132"/>
      <c r="AT349" s="132"/>
      <c r="AU349" s="132"/>
      <c r="AV349" s="132"/>
      <c r="AW349" s="132"/>
      <c r="AX349" s="132"/>
      <c r="AY349" s="132"/>
      <c r="AZ349" s="132"/>
      <c r="BA349" s="132"/>
      <c r="BB349" s="132"/>
      <c r="BC349" s="132"/>
      <c r="BD349" s="132"/>
      <c r="BE349" s="132"/>
      <c r="BF349" s="132"/>
      <c r="BG349" s="132"/>
      <c r="BH349" s="132"/>
      <c r="BI349" s="132"/>
      <c r="BJ349" s="132"/>
      <c r="BK349" s="132"/>
      <c r="BL349" s="132"/>
      <c r="BM349" s="132"/>
      <c r="BN349" s="132"/>
      <c r="BO349" s="132"/>
      <c r="BP349" s="132"/>
    </row>
    <row r="350">
      <c r="A350" s="484" t="b">
        <v>0</v>
      </c>
      <c r="B350" s="94"/>
      <c r="C350" s="95"/>
      <c r="D350" s="96"/>
      <c r="E350" s="97"/>
      <c r="F350" s="98"/>
      <c r="G350" s="98"/>
      <c r="H350" s="98"/>
      <c r="I350" s="98"/>
      <c r="J350" s="98"/>
      <c r="K350" s="96"/>
      <c r="L350" s="96"/>
      <c r="M350" s="96"/>
      <c r="N350" s="518"/>
      <c r="O350" s="369"/>
      <c r="P350" s="370"/>
      <c r="Q350" s="196"/>
      <c r="R350" s="197"/>
      <c r="S350" s="198"/>
      <c r="T350" s="199"/>
      <c r="U350" s="200"/>
      <c r="V350" s="201"/>
      <c r="W350" s="202"/>
      <c r="X350" s="202"/>
      <c r="Y350" s="109"/>
      <c r="Z350" s="280"/>
      <c r="AA350" s="106"/>
      <c r="AB350" s="281"/>
      <c r="AC350" s="282"/>
      <c r="AD350" s="273"/>
      <c r="AE350" s="110"/>
      <c r="AF350" s="99"/>
      <c r="AG350" s="110"/>
      <c r="AH350" s="427"/>
      <c r="AI350" s="112"/>
      <c r="AJ350" s="110"/>
      <c r="AK350" s="113"/>
      <c r="AL350" s="114"/>
      <c r="AM350" s="278"/>
      <c r="AN350" s="98"/>
      <c r="AO350" s="98"/>
      <c r="AP350" s="116"/>
      <c r="AQ350" s="117"/>
      <c r="AR350" s="116"/>
      <c r="AS350" s="98"/>
      <c r="AT350" s="98"/>
      <c r="AU350" s="98"/>
      <c r="AV350" s="98"/>
      <c r="AW350" s="98"/>
      <c r="AX350" s="98"/>
      <c r="AY350" s="98"/>
      <c r="AZ350" s="98"/>
      <c r="BA350" s="98"/>
      <c r="BB350" s="98"/>
      <c r="BC350" s="98"/>
      <c r="BD350" s="98"/>
      <c r="BE350" s="98"/>
      <c r="BF350" s="98"/>
      <c r="BG350" s="98"/>
      <c r="BH350" s="98"/>
      <c r="BI350" s="98"/>
      <c r="BJ350" s="98"/>
      <c r="BK350" s="98"/>
      <c r="BL350" s="98"/>
      <c r="BM350" s="98"/>
      <c r="BN350" s="98"/>
      <c r="BO350" s="98"/>
      <c r="BP350" s="98"/>
    </row>
    <row r="351">
      <c r="A351" s="485" t="b">
        <v>0</v>
      </c>
      <c r="B351" s="128"/>
      <c r="C351" s="129"/>
      <c r="D351" s="130"/>
      <c r="E351" s="131"/>
      <c r="F351" s="132"/>
      <c r="G351" s="132"/>
      <c r="H351" s="132"/>
      <c r="I351" s="132"/>
      <c r="J351" s="132"/>
      <c r="K351" s="130"/>
      <c r="L351" s="130"/>
      <c r="M351" s="130"/>
      <c r="N351" s="519"/>
      <c r="O351" s="369"/>
      <c r="P351" s="370"/>
      <c r="Q351" s="196"/>
      <c r="R351" s="197"/>
      <c r="S351" s="198"/>
      <c r="T351" s="199"/>
      <c r="U351" s="200"/>
      <c r="V351" s="201"/>
      <c r="W351" s="202"/>
      <c r="X351" s="202"/>
      <c r="Y351" s="143"/>
      <c r="Z351" s="367"/>
      <c r="AA351" s="140"/>
      <c r="AB351" s="420"/>
      <c r="AC351" s="421"/>
      <c r="AD351" s="206"/>
      <c r="AE351" s="144"/>
      <c r="AF351" s="133"/>
      <c r="AG351" s="144"/>
      <c r="AH351" s="430"/>
      <c r="AI351" s="146"/>
      <c r="AJ351" s="144"/>
      <c r="AK351" s="147"/>
      <c r="AL351" s="114"/>
      <c r="AM351" s="211"/>
      <c r="AN351" s="132"/>
      <c r="AO351" s="132"/>
      <c r="AP351" s="149"/>
      <c r="AQ351" s="150"/>
      <c r="AR351" s="149"/>
      <c r="AS351" s="132"/>
      <c r="AT351" s="132"/>
      <c r="AU351" s="132"/>
      <c r="AV351" s="132"/>
      <c r="AW351" s="132"/>
      <c r="AX351" s="132"/>
      <c r="AY351" s="132"/>
      <c r="AZ351" s="132"/>
      <c r="BA351" s="132"/>
      <c r="BB351" s="132"/>
      <c r="BC351" s="132"/>
      <c r="BD351" s="132"/>
      <c r="BE351" s="132"/>
      <c r="BF351" s="132"/>
      <c r="BG351" s="132"/>
      <c r="BH351" s="132"/>
      <c r="BI351" s="132"/>
      <c r="BJ351" s="132"/>
      <c r="BK351" s="132"/>
      <c r="BL351" s="132"/>
      <c r="BM351" s="132"/>
      <c r="BN351" s="132"/>
      <c r="BO351" s="132"/>
      <c r="BP351" s="132"/>
    </row>
    <row r="352">
      <c r="A352" s="484" t="b">
        <v>0</v>
      </c>
      <c r="B352" s="94"/>
      <c r="C352" s="95"/>
      <c r="D352" s="96"/>
      <c r="E352" s="97"/>
      <c r="F352" s="98"/>
      <c r="G352" s="98"/>
      <c r="H352" s="98"/>
      <c r="I352" s="98"/>
      <c r="J352" s="98"/>
      <c r="K352" s="96"/>
      <c r="L352" s="96"/>
      <c r="M352" s="96"/>
      <c r="N352" s="518"/>
      <c r="O352" s="369"/>
      <c r="P352" s="370"/>
      <c r="Q352" s="196"/>
      <c r="R352" s="197"/>
      <c r="S352" s="198"/>
      <c r="T352" s="199"/>
      <c r="U352" s="200"/>
      <c r="V352" s="201"/>
      <c r="W352" s="202"/>
      <c r="X352" s="202"/>
      <c r="Y352" s="109"/>
      <c r="Z352" s="280"/>
      <c r="AA352" s="106"/>
      <c r="AB352" s="281"/>
      <c r="AC352" s="282"/>
      <c r="AD352" s="273"/>
      <c r="AE352" s="110"/>
      <c r="AF352" s="99"/>
      <c r="AG352" s="110"/>
      <c r="AH352" s="427"/>
      <c r="AI352" s="112"/>
      <c r="AJ352" s="110"/>
      <c r="AK352" s="113"/>
      <c r="AL352" s="114"/>
      <c r="AM352" s="278"/>
      <c r="AN352" s="98"/>
      <c r="AO352" s="98"/>
      <c r="AP352" s="116"/>
      <c r="AQ352" s="117"/>
      <c r="AR352" s="116"/>
      <c r="AS352" s="98"/>
      <c r="AT352" s="98"/>
      <c r="AU352" s="98"/>
      <c r="AV352" s="98"/>
      <c r="AW352" s="98"/>
      <c r="AX352" s="98"/>
      <c r="AY352" s="98"/>
      <c r="AZ352" s="98"/>
      <c r="BA352" s="98"/>
      <c r="BB352" s="98"/>
      <c r="BC352" s="98"/>
      <c r="BD352" s="98"/>
      <c r="BE352" s="98"/>
      <c r="BF352" s="98"/>
      <c r="BG352" s="98"/>
      <c r="BH352" s="98"/>
      <c r="BI352" s="98"/>
      <c r="BJ352" s="98"/>
      <c r="BK352" s="98"/>
      <c r="BL352" s="98"/>
      <c r="BM352" s="98"/>
      <c r="BN352" s="98"/>
      <c r="BO352" s="98"/>
      <c r="BP352" s="98"/>
    </row>
    <row r="353">
      <c r="A353" s="485" t="b">
        <v>0</v>
      </c>
      <c r="B353" s="128"/>
      <c r="C353" s="129"/>
      <c r="D353" s="130"/>
      <c r="E353" s="131"/>
      <c r="F353" s="132"/>
      <c r="G353" s="132"/>
      <c r="H353" s="132"/>
      <c r="I353" s="132"/>
      <c r="J353" s="132"/>
      <c r="K353" s="130"/>
      <c r="L353" s="130"/>
      <c r="M353" s="130"/>
      <c r="N353" s="519"/>
      <c r="O353" s="369"/>
      <c r="P353" s="370"/>
      <c r="Q353" s="196"/>
      <c r="R353" s="197"/>
      <c r="S353" s="198"/>
      <c r="T353" s="199"/>
      <c r="U353" s="200"/>
      <c r="V353" s="201"/>
      <c r="W353" s="202"/>
      <c r="X353" s="202"/>
      <c r="Y353" s="143"/>
      <c r="Z353" s="367"/>
      <c r="AA353" s="140"/>
      <c r="AB353" s="420"/>
      <c r="AC353" s="421"/>
      <c r="AD353" s="206"/>
      <c r="AE353" s="144"/>
      <c r="AF353" s="133"/>
      <c r="AG353" s="144"/>
      <c r="AH353" s="430"/>
      <c r="AI353" s="146"/>
      <c r="AJ353" s="144"/>
      <c r="AK353" s="147"/>
      <c r="AL353" s="114"/>
      <c r="AM353" s="211"/>
      <c r="AN353" s="132"/>
      <c r="AO353" s="132"/>
      <c r="AP353" s="149"/>
      <c r="AQ353" s="150"/>
      <c r="AR353" s="149"/>
      <c r="AS353" s="132"/>
      <c r="AT353" s="132"/>
      <c r="AU353" s="132"/>
      <c r="AV353" s="132"/>
      <c r="AW353" s="132"/>
      <c r="AX353" s="132"/>
      <c r="AY353" s="132"/>
      <c r="AZ353" s="132"/>
      <c r="BA353" s="132"/>
      <c r="BB353" s="132"/>
      <c r="BC353" s="132"/>
      <c r="BD353" s="132"/>
      <c r="BE353" s="132"/>
      <c r="BF353" s="132"/>
      <c r="BG353" s="132"/>
      <c r="BH353" s="132"/>
      <c r="BI353" s="132"/>
      <c r="BJ353" s="132"/>
      <c r="BK353" s="132"/>
      <c r="BL353" s="132"/>
      <c r="BM353" s="132"/>
      <c r="BN353" s="132"/>
      <c r="BO353" s="132"/>
      <c r="BP353" s="132"/>
    </row>
    <row r="354">
      <c r="A354" s="484" t="b">
        <v>0</v>
      </c>
      <c r="B354" s="94"/>
      <c r="C354" s="95"/>
      <c r="D354" s="96"/>
      <c r="E354" s="97"/>
      <c r="F354" s="98"/>
      <c r="G354" s="98"/>
      <c r="H354" s="98"/>
      <c r="I354" s="98"/>
      <c r="J354" s="98"/>
      <c r="K354" s="96"/>
      <c r="L354" s="96"/>
      <c r="M354" s="96"/>
      <c r="N354" s="518"/>
      <c r="O354" s="369"/>
      <c r="P354" s="370"/>
      <c r="Q354" s="196"/>
      <c r="R354" s="197"/>
      <c r="S354" s="198"/>
      <c r="T354" s="199"/>
      <c r="U354" s="200"/>
      <c r="V354" s="201"/>
      <c r="W354" s="202"/>
      <c r="X354" s="202"/>
      <c r="Y354" s="109"/>
      <c r="Z354" s="280"/>
      <c r="AA354" s="106"/>
      <c r="AB354" s="281"/>
      <c r="AC354" s="282"/>
      <c r="AD354" s="273"/>
      <c r="AE354" s="110"/>
      <c r="AF354" s="99"/>
      <c r="AG354" s="110"/>
      <c r="AH354" s="427"/>
      <c r="AI354" s="112"/>
      <c r="AJ354" s="110"/>
      <c r="AK354" s="113"/>
      <c r="AL354" s="114"/>
      <c r="AM354" s="278"/>
      <c r="AN354" s="98"/>
      <c r="AO354" s="98"/>
      <c r="AP354" s="116"/>
      <c r="AQ354" s="117"/>
      <c r="AR354" s="116"/>
      <c r="AS354" s="98"/>
      <c r="AT354" s="98"/>
      <c r="AU354" s="98"/>
      <c r="AV354" s="98"/>
      <c r="AW354" s="98"/>
      <c r="AX354" s="98"/>
      <c r="AY354" s="98"/>
      <c r="AZ354" s="98"/>
      <c r="BA354" s="98"/>
      <c r="BB354" s="98"/>
      <c r="BC354" s="98"/>
      <c r="BD354" s="98"/>
      <c r="BE354" s="98"/>
      <c r="BF354" s="98"/>
      <c r="BG354" s="98"/>
      <c r="BH354" s="98"/>
      <c r="BI354" s="98"/>
      <c r="BJ354" s="98"/>
      <c r="BK354" s="98"/>
      <c r="BL354" s="98"/>
      <c r="BM354" s="98"/>
      <c r="BN354" s="98"/>
      <c r="BO354" s="98"/>
      <c r="BP354" s="98"/>
    </row>
    <row r="355">
      <c r="A355" s="485" t="b">
        <v>0</v>
      </c>
      <c r="B355" s="128"/>
      <c r="C355" s="129"/>
      <c r="D355" s="130"/>
      <c r="E355" s="131"/>
      <c r="F355" s="132"/>
      <c r="G355" s="132"/>
      <c r="H355" s="132"/>
      <c r="I355" s="132"/>
      <c r="J355" s="132"/>
      <c r="K355" s="130"/>
      <c r="L355" s="130"/>
      <c r="M355" s="130"/>
      <c r="N355" s="519"/>
      <c r="O355" s="369"/>
      <c r="P355" s="370"/>
      <c r="Q355" s="196"/>
      <c r="R355" s="197"/>
      <c r="S355" s="198"/>
      <c r="T355" s="199"/>
      <c r="U355" s="200"/>
      <c r="V355" s="201"/>
      <c r="W355" s="202"/>
      <c r="X355" s="202"/>
      <c r="Y355" s="143"/>
      <c r="Z355" s="367"/>
      <c r="AA355" s="140"/>
      <c r="AB355" s="420"/>
      <c r="AC355" s="421"/>
      <c r="AD355" s="206"/>
      <c r="AE355" s="144"/>
      <c r="AF355" s="133"/>
      <c r="AG355" s="144"/>
      <c r="AH355" s="430"/>
      <c r="AI355" s="146"/>
      <c r="AJ355" s="144"/>
      <c r="AK355" s="147"/>
      <c r="AL355" s="114"/>
      <c r="AM355" s="211"/>
      <c r="AN355" s="132"/>
      <c r="AO355" s="132"/>
      <c r="AP355" s="149"/>
      <c r="AQ355" s="150"/>
      <c r="AR355" s="149"/>
      <c r="AS355" s="132"/>
      <c r="AT355" s="132"/>
      <c r="AU355" s="132"/>
      <c r="AV355" s="132"/>
      <c r="AW355" s="132"/>
      <c r="AX355" s="132"/>
      <c r="AY355" s="132"/>
      <c r="AZ355" s="132"/>
      <c r="BA355" s="132"/>
      <c r="BB355" s="132"/>
      <c r="BC355" s="132"/>
      <c r="BD355" s="132"/>
      <c r="BE355" s="132"/>
      <c r="BF355" s="132"/>
      <c r="BG355" s="132"/>
      <c r="BH355" s="132"/>
      <c r="BI355" s="132"/>
      <c r="BJ355" s="132"/>
      <c r="BK355" s="132"/>
      <c r="BL355" s="132"/>
      <c r="BM355" s="132"/>
      <c r="BN355" s="132"/>
      <c r="BO355" s="132"/>
      <c r="BP355" s="132"/>
    </row>
    <row r="356">
      <c r="A356" s="484" t="b">
        <v>0</v>
      </c>
      <c r="B356" s="94"/>
      <c r="C356" s="95"/>
      <c r="D356" s="96"/>
      <c r="E356" s="97"/>
      <c r="F356" s="98"/>
      <c r="G356" s="98"/>
      <c r="H356" s="98"/>
      <c r="I356" s="98"/>
      <c r="J356" s="98"/>
      <c r="K356" s="96"/>
      <c r="L356" s="96"/>
      <c r="M356" s="96"/>
      <c r="N356" s="518"/>
      <c r="O356" s="369"/>
      <c r="P356" s="370"/>
      <c r="Q356" s="196"/>
      <c r="R356" s="197"/>
      <c r="S356" s="198"/>
      <c r="T356" s="199"/>
      <c r="U356" s="200"/>
      <c r="V356" s="201"/>
      <c r="W356" s="202"/>
      <c r="X356" s="202"/>
      <c r="Y356" s="109"/>
      <c r="Z356" s="280"/>
      <c r="AA356" s="106"/>
      <c r="AB356" s="281"/>
      <c r="AC356" s="282"/>
      <c r="AD356" s="273"/>
      <c r="AE356" s="110"/>
      <c r="AF356" s="99"/>
      <c r="AG356" s="110"/>
      <c r="AH356" s="427"/>
      <c r="AI356" s="112"/>
      <c r="AJ356" s="110"/>
      <c r="AK356" s="113"/>
      <c r="AL356" s="114"/>
      <c r="AM356" s="278"/>
      <c r="AN356" s="98"/>
      <c r="AO356" s="98"/>
      <c r="AP356" s="116"/>
      <c r="AQ356" s="117"/>
      <c r="AR356" s="116"/>
      <c r="AS356" s="98"/>
      <c r="AT356" s="98"/>
      <c r="AU356" s="98"/>
      <c r="AV356" s="98"/>
      <c r="AW356" s="98"/>
      <c r="AX356" s="98"/>
      <c r="AY356" s="98"/>
      <c r="AZ356" s="98"/>
      <c r="BA356" s="98"/>
      <c r="BB356" s="98"/>
      <c r="BC356" s="98"/>
      <c r="BD356" s="98"/>
      <c r="BE356" s="98"/>
      <c r="BF356" s="98"/>
      <c r="BG356" s="98"/>
      <c r="BH356" s="98"/>
      <c r="BI356" s="98"/>
      <c r="BJ356" s="98"/>
      <c r="BK356" s="98"/>
      <c r="BL356" s="98"/>
      <c r="BM356" s="98"/>
      <c r="BN356" s="98"/>
      <c r="BO356" s="98"/>
      <c r="BP356" s="98"/>
    </row>
    <row r="357">
      <c r="A357" s="485" t="b">
        <v>0</v>
      </c>
      <c r="B357" s="128"/>
      <c r="C357" s="129"/>
      <c r="D357" s="130"/>
      <c r="E357" s="131"/>
      <c r="F357" s="132"/>
      <c r="G357" s="132"/>
      <c r="H357" s="132"/>
      <c r="I357" s="132"/>
      <c r="J357" s="132"/>
      <c r="K357" s="130"/>
      <c r="L357" s="130"/>
      <c r="M357" s="130"/>
      <c r="N357" s="519"/>
      <c r="O357" s="369"/>
      <c r="P357" s="370"/>
      <c r="Q357" s="196"/>
      <c r="R357" s="197"/>
      <c r="S357" s="198"/>
      <c r="T357" s="199"/>
      <c r="U357" s="200"/>
      <c r="V357" s="201"/>
      <c r="W357" s="202"/>
      <c r="X357" s="202"/>
      <c r="Y357" s="143"/>
      <c r="Z357" s="367"/>
      <c r="AA357" s="140"/>
      <c r="AB357" s="420"/>
      <c r="AC357" s="421"/>
      <c r="AD357" s="206"/>
      <c r="AE357" s="144"/>
      <c r="AF357" s="133"/>
      <c r="AG357" s="144"/>
      <c r="AH357" s="430"/>
      <c r="AI357" s="146"/>
      <c r="AJ357" s="144"/>
      <c r="AK357" s="147"/>
      <c r="AL357" s="114"/>
      <c r="AM357" s="211"/>
      <c r="AN357" s="132"/>
      <c r="AO357" s="132"/>
      <c r="AP357" s="149"/>
      <c r="AQ357" s="150"/>
      <c r="AR357" s="149"/>
      <c r="AS357" s="132"/>
      <c r="AT357" s="132"/>
      <c r="AU357" s="132"/>
      <c r="AV357" s="132"/>
      <c r="AW357" s="132"/>
      <c r="AX357" s="132"/>
      <c r="AY357" s="132"/>
      <c r="AZ357" s="132"/>
      <c r="BA357" s="132"/>
      <c r="BB357" s="132"/>
      <c r="BC357" s="132"/>
      <c r="BD357" s="132"/>
      <c r="BE357" s="132"/>
      <c r="BF357" s="132"/>
      <c r="BG357" s="132"/>
      <c r="BH357" s="132"/>
      <c r="BI357" s="132"/>
      <c r="BJ357" s="132"/>
      <c r="BK357" s="132"/>
      <c r="BL357" s="132"/>
      <c r="BM357" s="132"/>
      <c r="BN357" s="132"/>
      <c r="BO357" s="132"/>
      <c r="BP357" s="132"/>
    </row>
    <row r="358">
      <c r="A358" s="484" t="b">
        <v>0</v>
      </c>
      <c r="B358" s="94"/>
      <c r="C358" s="95"/>
      <c r="D358" s="96"/>
      <c r="E358" s="97"/>
      <c r="F358" s="98"/>
      <c r="G358" s="98"/>
      <c r="H358" s="98"/>
      <c r="I358" s="98"/>
      <c r="J358" s="98"/>
      <c r="K358" s="96"/>
      <c r="L358" s="96"/>
      <c r="M358" s="96"/>
      <c r="N358" s="518"/>
      <c r="O358" s="369"/>
      <c r="P358" s="370"/>
      <c r="Q358" s="196"/>
      <c r="R358" s="197"/>
      <c r="S358" s="198"/>
      <c r="T358" s="199"/>
      <c r="U358" s="200"/>
      <c r="V358" s="201"/>
      <c r="W358" s="202"/>
      <c r="X358" s="202"/>
      <c r="Y358" s="109"/>
      <c r="Z358" s="280"/>
      <c r="AA358" s="106"/>
      <c r="AB358" s="281"/>
      <c r="AC358" s="282"/>
      <c r="AD358" s="273"/>
      <c r="AE358" s="110"/>
      <c r="AF358" s="99"/>
      <c r="AG358" s="110"/>
      <c r="AH358" s="427"/>
      <c r="AI358" s="112"/>
      <c r="AJ358" s="110"/>
      <c r="AK358" s="113"/>
      <c r="AL358" s="114"/>
      <c r="AM358" s="278"/>
      <c r="AN358" s="98"/>
      <c r="AO358" s="98"/>
      <c r="AP358" s="116"/>
      <c r="AQ358" s="117"/>
      <c r="AR358" s="116"/>
      <c r="AS358" s="98"/>
      <c r="AT358" s="98"/>
      <c r="AU358" s="98"/>
      <c r="AV358" s="98"/>
      <c r="AW358" s="98"/>
      <c r="AX358" s="98"/>
      <c r="AY358" s="98"/>
      <c r="AZ358" s="98"/>
      <c r="BA358" s="98"/>
      <c r="BB358" s="98"/>
      <c r="BC358" s="98"/>
      <c r="BD358" s="98"/>
      <c r="BE358" s="98"/>
      <c r="BF358" s="98"/>
      <c r="BG358" s="98"/>
      <c r="BH358" s="98"/>
      <c r="BI358" s="98"/>
      <c r="BJ358" s="98"/>
      <c r="BK358" s="98"/>
      <c r="BL358" s="98"/>
      <c r="BM358" s="98"/>
      <c r="BN358" s="98"/>
      <c r="BO358" s="98"/>
      <c r="BP358" s="98"/>
    </row>
    <row r="359">
      <c r="A359" s="485" t="b">
        <v>0</v>
      </c>
      <c r="B359" s="128"/>
      <c r="C359" s="129"/>
      <c r="D359" s="130"/>
      <c r="E359" s="131"/>
      <c r="F359" s="132"/>
      <c r="G359" s="132"/>
      <c r="H359" s="132"/>
      <c r="I359" s="132"/>
      <c r="J359" s="132"/>
      <c r="K359" s="130"/>
      <c r="L359" s="130"/>
      <c r="M359" s="130"/>
      <c r="N359" s="519"/>
      <c r="O359" s="369"/>
      <c r="P359" s="370"/>
      <c r="Q359" s="196"/>
      <c r="R359" s="197"/>
      <c r="S359" s="198"/>
      <c r="T359" s="199"/>
      <c r="U359" s="200"/>
      <c r="V359" s="201"/>
      <c r="W359" s="202"/>
      <c r="X359" s="202"/>
      <c r="Y359" s="143"/>
      <c r="Z359" s="367"/>
      <c r="AA359" s="140"/>
      <c r="AB359" s="420"/>
      <c r="AC359" s="421"/>
      <c r="AD359" s="206"/>
      <c r="AE359" s="144"/>
      <c r="AF359" s="133"/>
      <c r="AG359" s="144"/>
      <c r="AH359" s="430"/>
      <c r="AI359" s="146"/>
      <c r="AJ359" s="144"/>
      <c r="AK359" s="147"/>
      <c r="AL359" s="114"/>
      <c r="AM359" s="211"/>
      <c r="AN359" s="132"/>
      <c r="AO359" s="132"/>
      <c r="AP359" s="149"/>
      <c r="AQ359" s="150"/>
      <c r="AR359" s="149"/>
      <c r="AS359" s="132"/>
      <c r="AT359" s="132"/>
      <c r="AU359" s="132"/>
      <c r="AV359" s="132"/>
      <c r="AW359" s="132"/>
      <c r="AX359" s="132"/>
      <c r="AY359" s="132"/>
      <c r="AZ359" s="132"/>
      <c r="BA359" s="132"/>
      <c r="BB359" s="132"/>
      <c r="BC359" s="132"/>
      <c r="BD359" s="132"/>
      <c r="BE359" s="132"/>
      <c r="BF359" s="132"/>
      <c r="BG359" s="132"/>
      <c r="BH359" s="132"/>
      <c r="BI359" s="132"/>
      <c r="BJ359" s="132"/>
      <c r="BK359" s="132"/>
      <c r="BL359" s="132"/>
      <c r="BM359" s="132"/>
      <c r="BN359" s="132"/>
      <c r="BO359" s="132"/>
      <c r="BP359" s="132"/>
    </row>
    <row r="360">
      <c r="A360" s="484" t="b">
        <v>0</v>
      </c>
      <c r="B360" s="94"/>
      <c r="C360" s="95"/>
      <c r="D360" s="96"/>
      <c r="E360" s="97"/>
      <c r="F360" s="98"/>
      <c r="G360" s="98"/>
      <c r="H360" s="98"/>
      <c r="I360" s="98"/>
      <c r="J360" s="98"/>
      <c r="K360" s="96"/>
      <c r="L360" s="96"/>
      <c r="M360" s="96"/>
      <c r="N360" s="518"/>
      <c r="O360" s="369"/>
      <c r="P360" s="370"/>
      <c r="Q360" s="196"/>
      <c r="R360" s="197"/>
      <c r="S360" s="198"/>
      <c r="T360" s="199"/>
      <c r="U360" s="200"/>
      <c r="V360" s="201"/>
      <c r="W360" s="202"/>
      <c r="X360" s="202"/>
      <c r="Y360" s="109"/>
      <c r="Z360" s="280"/>
      <c r="AA360" s="106"/>
      <c r="AB360" s="281"/>
      <c r="AC360" s="282"/>
      <c r="AD360" s="273"/>
      <c r="AE360" s="110"/>
      <c r="AF360" s="99"/>
      <c r="AG360" s="110"/>
      <c r="AH360" s="427"/>
      <c r="AI360" s="112"/>
      <c r="AJ360" s="110"/>
      <c r="AK360" s="113"/>
      <c r="AL360" s="114"/>
      <c r="AM360" s="278"/>
      <c r="AN360" s="98"/>
      <c r="AO360" s="98"/>
      <c r="AP360" s="116"/>
      <c r="AQ360" s="117"/>
      <c r="AR360" s="116"/>
      <c r="AS360" s="98"/>
      <c r="AT360" s="98"/>
      <c r="AU360" s="98"/>
      <c r="AV360" s="98"/>
      <c r="AW360" s="98"/>
      <c r="AX360" s="98"/>
      <c r="AY360" s="98"/>
      <c r="AZ360" s="98"/>
      <c r="BA360" s="98"/>
      <c r="BB360" s="98"/>
      <c r="BC360" s="98"/>
      <c r="BD360" s="98"/>
      <c r="BE360" s="98"/>
      <c r="BF360" s="98"/>
      <c r="BG360" s="98"/>
      <c r="BH360" s="98"/>
      <c r="BI360" s="98"/>
      <c r="BJ360" s="98"/>
      <c r="BK360" s="98"/>
      <c r="BL360" s="98"/>
      <c r="BM360" s="98"/>
      <c r="BN360" s="98"/>
      <c r="BO360" s="98"/>
      <c r="BP360" s="98"/>
    </row>
    <row r="361">
      <c r="A361" s="485" t="b">
        <v>0</v>
      </c>
      <c r="B361" s="128"/>
      <c r="C361" s="129"/>
      <c r="D361" s="130"/>
      <c r="E361" s="131"/>
      <c r="F361" s="132"/>
      <c r="G361" s="132"/>
      <c r="H361" s="132"/>
      <c r="I361" s="132"/>
      <c r="J361" s="132"/>
      <c r="K361" s="130"/>
      <c r="L361" s="130"/>
      <c r="M361" s="130"/>
      <c r="N361" s="519"/>
      <c r="O361" s="369"/>
      <c r="P361" s="370"/>
      <c r="Q361" s="196"/>
      <c r="R361" s="197"/>
      <c r="S361" s="198"/>
      <c r="T361" s="199"/>
      <c r="U361" s="200"/>
      <c r="V361" s="201"/>
      <c r="W361" s="202"/>
      <c r="X361" s="202"/>
      <c r="Y361" s="143"/>
      <c r="Z361" s="367"/>
      <c r="AA361" s="140"/>
      <c r="AB361" s="420"/>
      <c r="AC361" s="421"/>
      <c r="AD361" s="206"/>
      <c r="AE361" s="144"/>
      <c r="AF361" s="133"/>
      <c r="AG361" s="144"/>
      <c r="AH361" s="430"/>
      <c r="AI361" s="146"/>
      <c r="AJ361" s="144"/>
      <c r="AK361" s="147"/>
      <c r="AL361" s="114"/>
      <c r="AM361" s="211"/>
      <c r="AN361" s="132"/>
      <c r="AO361" s="132"/>
      <c r="AP361" s="149"/>
      <c r="AQ361" s="150"/>
      <c r="AR361" s="149"/>
      <c r="AS361" s="132"/>
      <c r="AT361" s="132"/>
      <c r="AU361" s="132"/>
      <c r="AV361" s="132"/>
      <c r="AW361" s="132"/>
      <c r="AX361" s="132"/>
      <c r="AY361" s="132"/>
      <c r="AZ361" s="132"/>
      <c r="BA361" s="132"/>
      <c r="BB361" s="132"/>
      <c r="BC361" s="132"/>
      <c r="BD361" s="132"/>
      <c r="BE361" s="132"/>
      <c r="BF361" s="132"/>
      <c r="BG361" s="132"/>
      <c r="BH361" s="132"/>
      <c r="BI361" s="132"/>
      <c r="BJ361" s="132"/>
      <c r="BK361" s="132"/>
      <c r="BL361" s="132"/>
      <c r="BM361" s="132"/>
      <c r="BN361" s="132"/>
      <c r="BO361" s="132"/>
      <c r="BP361" s="132"/>
    </row>
    <row r="362">
      <c r="A362" s="484" t="b">
        <v>0</v>
      </c>
      <c r="B362" s="94"/>
      <c r="C362" s="95"/>
      <c r="D362" s="96"/>
      <c r="E362" s="97"/>
      <c r="F362" s="98"/>
      <c r="G362" s="98"/>
      <c r="H362" s="98"/>
      <c r="I362" s="98"/>
      <c r="J362" s="98"/>
      <c r="K362" s="96"/>
      <c r="L362" s="96"/>
      <c r="M362" s="96"/>
      <c r="N362" s="518"/>
      <c r="O362" s="369"/>
      <c r="P362" s="370"/>
      <c r="Q362" s="196"/>
      <c r="R362" s="197"/>
      <c r="S362" s="198"/>
      <c r="T362" s="199"/>
      <c r="U362" s="200"/>
      <c r="V362" s="201"/>
      <c r="W362" s="202"/>
      <c r="X362" s="202"/>
      <c r="Y362" s="109"/>
      <c r="Z362" s="280"/>
      <c r="AA362" s="106"/>
      <c r="AB362" s="281"/>
      <c r="AC362" s="282"/>
      <c r="AD362" s="273"/>
      <c r="AE362" s="110"/>
      <c r="AF362" s="99"/>
      <c r="AG362" s="110"/>
      <c r="AH362" s="427"/>
      <c r="AI362" s="112"/>
      <c r="AJ362" s="110"/>
      <c r="AK362" s="113"/>
      <c r="AL362" s="114"/>
      <c r="AM362" s="278"/>
      <c r="AN362" s="98"/>
      <c r="AO362" s="98"/>
      <c r="AP362" s="116"/>
      <c r="AQ362" s="117"/>
      <c r="AR362" s="116"/>
      <c r="AS362" s="98"/>
      <c r="AT362" s="98"/>
      <c r="AU362" s="98"/>
      <c r="AV362" s="98"/>
      <c r="AW362" s="98"/>
      <c r="AX362" s="98"/>
      <c r="AY362" s="98"/>
      <c r="AZ362" s="98"/>
      <c r="BA362" s="98"/>
      <c r="BB362" s="98"/>
      <c r="BC362" s="98"/>
      <c r="BD362" s="98"/>
      <c r="BE362" s="98"/>
      <c r="BF362" s="98"/>
      <c r="BG362" s="98"/>
      <c r="BH362" s="98"/>
      <c r="BI362" s="98"/>
      <c r="BJ362" s="98"/>
      <c r="BK362" s="98"/>
      <c r="BL362" s="98"/>
      <c r="BM362" s="98"/>
      <c r="BN362" s="98"/>
      <c r="BO362" s="98"/>
      <c r="BP362" s="98"/>
    </row>
    <row r="363">
      <c r="A363" s="485" t="b">
        <v>0</v>
      </c>
      <c r="B363" s="128"/>
      <c r="C363" s="129"/>
      <c r="D363" s="130"/>
      <c r="E363" s="131"/>
      <c r="F363" s="132"/>
      <c r="G363" s="132"/>
      <c r="H363" s="132"/>
      <c r="I363" s="132"/>
      <c r="J363" s="132"/>
      <c r="K363" s="130"/>
      <c r="L363" s="130"/>
      <c r="M363" s="130"/>
      <c r="N363" s="519"/>
      <c r="O363" s="369"/>
      <c r="P363" s="370"/>
      <c r="Q363" s="196"/>
      <c r="R363" s="197"/>
      <c r="S363" s="198"/>
      <c r="T363" s="199"/>
      <c r="U363" s="200"/>
      <c r="V363" s="201"/>
      <c r="W363" s="202"/>
      <c r="X363" s="202"/>
      <c r="Y363" s="143"/>
      <c r="Z363" s="367"/>
      <c r="AA363" s="140"/>
      <c r="AB363" s="420"/>
      <c r="AC363" s="421"/>
      <c r="AD363" s="206"/>
      <c r="AE363" s="144"/>
      <c r="AF363" s="133"/>
      <c r="AG363" s="144"/>
      <c r="AH363" s="430"/>
      <c r="AI363" s="146"/>
      <c r="AJ363" s="144"/>
      <c r="AK363" s="147"/>
      <c r="AL363" s="114"/>
      <c r="AM363" s="211"/>
      <c r="AN363" s="132"/>
      <c r="AO363" s="132"/>
      <c r="AP363" s="149"/>
      <c r="AQ363" s="150"/>
      <c r="AR363" s="149"/>
      <c r="AS363" s="132"/>
      <c r="AT363" s="132"/>
      <c r="AU363" s="132"/>
      <c r="AV363" s="132"/>
      <c r="AW363" s="132"/>
      <c r="AX363" s="132"/>
      <c r="AY363" s="132"/>
      <c r="AZ363" s="132"/>
      <c r="BA363" s="132"/>
      <c r="BB363" s="132"/>
      <c r="BC363" s="132"/>
      <c r="BD363" s="132"/>
      <c r="BE363" s="132"/>
      <c r="BF363" s="132"/>
      <c r="BG363" s="132"/>
      <c r="BH363" s="132"/>
      <c r="BI363" s="132"/>
      <c r="BJ363" s="132"/>
      <c r="BK363" s="132"/>
      <c r="BL363" s="132"/>
      <c r="BM363" s="132"/>
      <c r="BN363" s="132"/>
      <c r="BO363" s="132"/>
      <c r="BP363" s="132"/>
    </row>
    <row r="364">
      <c r="A364" s="484" t="b">
        <v>0</v>
      </c>
      <c r="B364" s="94"/>
      <c r="C364" s="95"/>
      <c r="D364" s="96"/>
      <c r="E364" s="97"/>
      <c r="F364" s="98"/>
      <c r="G364" s="98"/>
      <c r="H364" s="98"/>
      <c r="I364" s="98"/>
      <c r="J364" s="98"/>
      <c r="K364" s="96"/>
      <c r="L364" s="96"/>
      <c r="M364" s="96"/>
      <c r="N364" s="518"/>
      <c r="O364" s="369"/>
      <c r="P364" s="370"/>
      <c r="Q364" s="196"/>
      <c r="R364" s="197"/>
      <c r="S364" s="198"/>
      <c r="T364" s="199"/>
      <c r="U364" s="200"/>
      <c r="V364" s="201"/>
      <c r="W364" s="202"/>
      <c r="X364" s="202"/>
      <c r="Y364" s="109"/>
      <c r="Z364" s="280"/>
      <c r="AA364" s="106"/>
      <c r="AB364" s="281"/>
      <c r="AC364" s="282"/>
      <c r="AD364" s="273"/>
      <c r="AE364" s="110"/>
      <c r="AF364" s="99"/>
      <c r="AG364" s="110"/>
      <c r="AH364" s="427"/>
      <c r="AI364" s="112"/>
      <c r="AJ364" s="110"/>
      <c r="AK364" s="113"/>
      <c r="AL364" s="114"/>
      <c r="AM364" s="278"/>
      <c r="AN364" s="98"/>
      <c r="AO364" s="98"/>
      <c r="AP364" s="116"/>
      <c r="AQ364" s="117"/>
      <c r="AR364" s="116"/>
      <c r="AS364" s="98"/>
      <c r="AT364" s="98"/>
      <c r="AU364" s="98"/>
      <c r="AV364" s="98"/>
      <c r="AW364" s="98"/>
      <c r="AX364" s="98"/>
      <c r="AY364" s="98"/>
      <c r="AZ364" s="98"/>
      <c r="BA364" s="98"/>
      <c r="BB364" s="98"/>
      <c r="BC364" s="98"/>
      <c r="BD364" s="98"/>
      <c r="BE364" s="98"/>
      <c r="BF364" s="98"/>
      <c r="BG364" s="98"/>
      <c r="BH364" s="98"/>
      <c r="BI364" s="98"/>
      <c r="BJ364" s="98"/>
      <c r="BK364" s="98"/>
      <c r="BL364" s="98"/>
      <c r="BM364" s="98"/>
      <c r="BN364" s="98"/>
      <c r="BO364" s="98"/>
      <c r="BP364" s="98"/>
    </row>
    <row r="365">
      <c r="A365" s="485" t="b">
        <v>0</v>
      </c>
      <c r="B365" s="128"/>
      <c r="C365" s="129"/>
      <c r="D365" s="130"/>
      <c r="E365" s="131"/>
      <c r="F365" s="132"/>
      <c r="G365" s="132"/>
      <c r="H365" s="132"/>
      <c r="I365" s="132"/>
      <c r="J365" s="132"/>
      <c r="K365" s="130"/>
      <c r="L365" s="130"/>
      <c r="M365" s="130"/>
      <c r="N365" s="519"/>
      <c r="O365" s="369"/>
      <c r="P365" s="370"/>
      <c r="Q365" s="196"/>
      <c r="R365" s="197"/>
      <c r="S365" s="198"/>
      <c r="T365" s="199"/>
      <c r="U365" s="200"/>
      <c r="V365" s="201"/>
      <c r="W365" s="202"/>
      <c r="X365" s="202"/>
      <c r="Y365" s="143"/>
      <c r="Z365" s="367"/>
      <c r="AA365" s="140"/>
      <c r="AB365" s="420"/>
      <c r="AC365" s="421"/>
      <c r="AD365" s="206"/>
      <c r="AE365" s="144"/>
      <c r="AF365" s="133"/>
      <c r="AG365" s="144"/>
      <c r="AH365" s="430"/>
      <c r="AI365" s="146"/>
      <c r="AJ365" s="144"/>
      <c r="AK365" s="147"/>
      <c r="AL365" s="114"/>
      <c r="AM365" s="211"/>
      <c r="AN365" s="132"/>
      <c r="AO365" s="132"/>
      <c r="AP365" s="149"/>
      <c r="AQ365" s="150"/>
      <c r="AR365" s="149"/>
      <c r="AS365" s="132"/>
      <c r="AT365" s="132"/>
      <c r="AU365" s="132"/>
      <c r="AV365" s="132"/>
      <c r="AW365" s="132"/>
      <c r="AX365" s="132"/>
      <c r="AY365" s="132"/>
      <c r="AZ365" s="132"/>
      <c r="BA365" s="132"/>
      <c r="BB365" s="132"/>
      <c r="BC365" s="132"/>
      <c r="BD365" s="132"/>
      <c r="BE365" s="132"/>
      <c r="BF365" s="132"/>
      <c r="BG365" s="132"/>
      <c r="BH365" s="132"/>
      <c r="BI365" s="132"/>
      <c r="BJ365" s="132"/>
      <c r="BK365" s="132"/>
      <c r="BL365" s="132"/>
      <c r="BM365" s="132"/>
      <c r="BN365" s="132"/>
      <c r="BO365" s="132"/>
      <c r="BP365" s="132"/>
    </row>
    <row r="366">
      <c r="A366" s="484" t="b">
        <v>0</v>
      </c>
      <c r="B366" s="94"/>
      <c r="C366" s="95"/>
      <c r="D366" s="96"/>
      <c r="E366" s="97"/>
      <c r="F366" s="98"/>
      <c r="G366" s="98"/>
      <c r="H366" s="98"/>
      <c r="I366" s="98"/>
      <c r="J366" s="98"/>
      <c r="K366" s="96"/>
      <c r="L366" s="96"/>
      <c r="M366" s="96"/>
      <c r="N366" s="518"/>
      <c r="O366" s="369"/>
      <c r="P366" s="370"/>
      <c r="Q366" s="196"/>
      <c r="R366" s="197"/>
      <c r="S366" s="198"/>
      <c r="T366" s="199"/>
      <c r="U366" s="200"/>
      <c r="V366" s="201"/>
      <c r="W366" s="202"/>
      <c r="X366" s="202"/>
      <c r="Y366" s="109"/>
      <c r="Z366" s="280"/>
      <c r="AA366" s="106"/>
      <c r="AB366" s="281"/>
      <c r="AC366" s="282"/>
      <c r="AD366" s="273"/>
      <c r="AE366" s="110"/>
      <c r="AF366" s="99"/>
      <c r="AG366" s="110"/>
      <c r="AH366" s="427"/>
      <c r="AI366" s="112"/>
      <c r="AJ366" s="110"/>
      <c r="AK366" s="113"/>
      <c r="AL366" s="114"/>
      <c r="AM366" s="278"/>
      <c r="AN366" s="98"/>
      <c r="AO366" s="98"/>
      <c r="AP366" s="116"/>
      <c r="AQ366" s="117"/>
      <c r="AR366" s="116"/>
      <c r="AS366" s="98"/>
      <c r="AT366" s="98"/>
      <c r="AU366" s="98"/>
      <c r="AV366" s="98"/>
      <c r="AW366" s="98"/>
      <c r="AX366" s="98"/>
      <c r="AY366" s="98"/>
      <c r="AZ366" s="98"/>
      <c r="BA366" s="98"/>
      <c r="BB366" s="98"/>
      <c r="BC366" s="98"/>
      <c r="BD366" s="98"/>
      <c r="BE366" s="98"/>
      <c r="BF366" s="98"/>
      <c r="BG366" s="98"/>
      <c r="BH366" s="98"/>
      <c r="BI366" s="98"/>
      <c r="BJ366" s="98"/>
      <c r="BK366" s="98"/>
      <c r="BL366" s="98"/>
      <c r="BM366" s="98"/>
      <c r="BN366" s="98"/>
      <c r="BO366" s="98"/>
      <c r="BP366" s="98"/>
    </row>
    <row r="367">
      <c r="A367" s="485" t="b">
        <v>0</v>
      </c>
      <c r="B367" s="128"/>
      <c r="C367" s="129"/>
      <c r="D367" s="130"/>
      <c r="E367" s="131"/>
      <c r="F367" s="132"/>
      <c r="G367" s="132"/>
      <c r="H367" s="132"/>
      <c r="I367" s="132"/>
      <c r="J367" s="132"/>
      <c r="K367" s="130"/>
      <c r="L367" s="130"/>
      <c r="M367" s="130"/>
      <c r="N367" s="519"/>
      <c r="O367" s="369"/>
      <c r="P367" s="370"/>
      <c r="Q367" s="196"/>
      <c r="R367" s="197"/>
      <c r="S367" s="198"/>
      <c r="T367" s="199"/>
      <c r="U367" s="200"/>
      <c r="V367" s="201"/>
      <c r="W367" s="202"/>
      <c r="X367" s="202"/>
      <c r="Y367" s="143"/>
      <c r="Z367" s="367"/>
      <c r="AA367" s="140"/>
      <c r="AB367" s="420"/>
      <c r="AC367" s="421"/>
      <c r="AD367" s="206"/>
      <c r="AE367" s="144"/>
      <c r="AF367" s="133"/>
      <c r="AG367" s="144"/>
      <c r="AH367" s="430"/>
      <c r="AI367" s="146"/>
      <c r="AJ367" s="144"/>
      <c r="AK367" s="147"/>
      <c r="AL367" s="114"/>
      <c r="AM367" s="211"/>
      <c r="AN367" s="132"/>
      <c r="AO367" s="132"/>
      <c r="AP367" s="149"/>
      <c r="AQ367" s="150"/>
      <c r="AR367" s="149"/>
      <c r="AS367" s="132"/>
      <c r="AT367" s="132"/>
      <c r="AU367" s="132"/>
      <c r="AV367" s="132"/>
      <c r="AW367" s="132"/>
      <c r="AX367" s="132"/>
      <c r="AY367" s="132"/>
      <c r="AZ367" s="132"/>
      <c r="BA367" s="132"/>
      <c r="BB367" s="132"/>
      <c r="BC367" s="132"/>
      <c r="BD367" s="132"/>
      <c r="BE367" s="132"/>
      <c r="BF367" s="132"/>
      <c r="BG367" s="132"/>
      <c r="BH367" s="132"/>
      <c r="BI367" s="132"/>
      <c r="BJ367" s="132"/>
      <c r="BK367" s="132"/>
      <c r="BL367" s="132"/>
      <c r="BM367" s="132"/>
      <c r="BN367" s="132"/>
      <c r="BO367" s="132"/>
      <c r="BP367" s="132"/>
    </row>
    <row r="368">
      <c r="A368" s="484" t="b">
        <v>0</v>
      </c>
      <c r="B368" s="94"/>
      <c r="C368" s="95"/>
      <c r="D368" s="96"/>
      <c r="E368" s="97"/>
      <c r="F368" s="98"/>
      <c r="G368" s="98"/>
      <c r="H368" s="98"/>
      <c r="I368" s="98"/>
      <c r="J368" s="98"/>
      <c r="K368" s="96"/>
      <c r="L368" s="96"/>
      <c r="M368" s="96"/>
      <c r="N368" s="518"/>
      <c r="O368" s="369"/>
      <c r="P368" s="370"/>
      <c r="Q368" s="196"/>
      <c r="R368" s="197"/>
      <c r="S368" s="198"/>
      <c r="T368" s="199"/>
      <c r="U368" s="200"/>
      <c r="V368" s="201"/>
      <c r="W368" s="202"/>
      <c r="X368" s="202"/>
      <c r="Y368" s="109"/>
      <c r="Z368" s="280"/>
      <c r="AA368" s="106"/>
      <c r="AB368" s="281"/>
      <c r="AC368" s="282"/>
      <c r="AD368" s="273"/>
      <c r="AE368" s="110"/>
      <c r="AF368" s="99"/>
      <c r="AG368" s="110"/>
      <c r="AH368" s="427"/>
      <c r="AI368" s="112"/>
      <c r="AJ368" s="110"/>
      <c r="AK368" s="113"/>
      <c r="AL368" s="114"/>
      <c r="AM368" s="278"/>
      <c r="AN368" s="98"/>
      <c r="AO368" s="98"/>
      <c r="AP368" s="116"/>
      <c r="AQ368" s="117"/>
      <c r="AR368" s="116"/>
      <c r="AS368" s="98"/>
      <c r="AT368" s="98"/>
      <c r="AU368" s="98"/>
      <c r="AV368" s="98"/>
      <c r="AW368" s="98"/>
      <c r="AX368" s="98"/>
      <c r="AY368" s="98"/>
      <c r="AZ368" s="98"/>
      <c r="BA368" s="98"/>
      <c r="BB368" s="98"/>
      <c r="BC368" s="98"/>
      <c r="BD368" s="98"/>
      <c r="BE368" s="98"/>
      <c r="BF368" s="98"/>
      <c r="BG368" s="98"/>
      <c r="BH368" s="98"/>
      <c r="BI368" s="98"/>
      <c r="BJ368" s="98"/>
      <c r="BK368" s="98"/>
      <c r="BL368" s="98"/>
      <c r="BM368" s="98"/>
      <c r="BN368" s="98"/>
      <c r="BO368" s="98"/>
      <c r="BP368" s="98"/>
    </row>
    <row r="369">
      <c r="A369" s="485" t="b">
        <v>0</v>
      </c>
      <c r="B369" s="128"/>
      <c r="C369" s="129"/>
      <c r="D369" s="130"/>
      <c r="E369" s="131"/>
      <c r="F369" s="132"/>
      <c r="G369" s="132"/>
      <c r="H369" s="132"/>
      <c r="I369" s="132"/>
      <c r="J369" s="132"/>
      <c r="K369" s="130"/>
      <c r="L369" s="130"/>
      <c r="M369" s="130"/>
      <c r="N369" s="519"/>
      <c r="O369" s="369"/>
      <c r="P369" s="370"/>
      <c r="Q369" s="196"/>
      <c r="R369" s="197"/>
      <c r="S369" s="198"/>
      <c r="T369" s="199"/>
      <c r="U369" s="200"/>
      <c r="V369" s="201"/>
      <c r="W369" s="202"/>
      <c r="X369" s="202"/>
      <c r="Y369" s="143"/>
      <c r="Z369" s="367"/>
      <c r="AA369" s="140"/>
      <c r="AB369" s="420"/>
      <c r="AC369" s="421"/>
      <c r="AD369" s="206"/>
      <c r="AE369" s="144"/>
      <c r="AF369" s="133"/>
      <c r="AG369" s="144"/>
      <c r="AH369" s="430"/>
      <c r="AI369" s="146"/>
      <c r="AJ369" s="144"/>
      <c r="AK369" s="147"/>
      <c r="AL369" s="114"/>
      <c r="AM369" s="211"/>
      <c r="AN369" s="132"/>
      <c r="AO369" s="132"/>
      <c r="AP369" s="149"/>
      <c r="AQ369" s="150"/>
      <c r="AR369" s="149"/>
      <c r="AS369" s="132"/>
      <c r="AT369" s="132"/>
      <c r="AU369" s="132"/>
      <c r="AV369" s="132"/>
      <c r="AW369" s="132"/>
      <c r="AX369" s="132"/>
      <c r="AY369" s="132"/>
      <c r="AZ369" s="132"/>
      <c r="BA369" s="132"/>
      <c r="BB369" s="132"/>
      <c r="BC369" s="132"/>
      <c r="BD369" s="132"/>
      <c r="BE369" s="132"/>
      <c r="BF369" s="132"/>
      <c r="BG369" s="132"/>
      <c r="BH369" s="132"/>
      <c r="BI369" s="132"/>
      <c r="BJ369" s="132"/>
      <c r="BK369" s="132"/>
      <c r="BL369" s="132"/>
      <c r="BM369" s="132"/>
      <c r="BN369" s="132"/>
      <c r="BO369" s="132"/>
      <c r="BP369" s="132"/>
    </row>
    <row r="370">
      <c r="A370" s="484" t="b">
        <v>0</v>
      </c>
      <c r="B370" s="94"/>
      <c r="C370" s="95"/>
      <c r="D370" s="96"/>
      <c r="E370" s="97"/>
      <c r="F370" s="98"/>
      <c r="G370" s="98"/>
      <c r="H370" s="98"/>
      <c r="I370" s="98"/>
      <c r="J370" s="98"/>
      <c r="K370" s="96"/>
      <c r="L370" s="96"/>
      <c r="M370" s="96"/>
      <c r="N370" s="518"/>
      <c r="O370" s="369"/>
      <c r="P370" s="370"/>
      <c r="Q370" s="196"/>
      <c r="R370" s="197"/>
      <c r="S370" s="198"/>
      <c r="T370" s="199"/>
      <c r="U370" s="200"/>
      <c r="V370" s="201"/>
      <c r="W370" s="202"/>
      <c r="X370" s="202"/>
      <c r="Y370" s="109"/>
      <c r="Z370" s="280"/>
      <c r="AA370" s="106"/>
      <c r="AB370" s="281"/>
      <c r="AC370" s="282"/>
      <c r="AD370" s="273"/>
      <c r="AE370" s="110"/>
      <c r="AF370" s="99"/>
      <c r="AG370" s="110"/>
      <c r="AH370" s="427"/>
      <c r="AI370" s="112"/>
      <c r="AJ370" s="110"/>
      <c r="AK370" s="113"/>
      <c r="AL370" s="114"/>
      <c r="AM370" s="278"/>
      <c r="AN370" s="98"/>
      <c r="AO370" s="98"/>
      <c r="AP370" s="116"/>
      <c r="AQ370" s="117"/>
      <c r="AR370" s="116"/>
      <c r="AS370" s="98"/>
      <c r="AT370" s="98"/>
      <c r="AU370" s="98"/>
      <c r="AV370" s="98"/>
      <c r="AW370" s="98"/>
      <c r="AX370" s="98"/>
      <c r="AY370" s="98"/>
      <c r="AZ370" s="98"/>
      <c r="BA370" s="98"/>
      <c r="BB370" s="98"/>
      <c r="BC370" s="98"/>
      <c r="BD370" s="98"/>
      <c r="BE370" s="98"/>
      <c r="BF370" s="98"/>
      <c r="BG370" s="98"/>
      <c r="BH370" s="98"/>
      <c r="BI370" s="98"/>
      <c r="BJ370" s="98"/>
      <c r="BK370" s="98"/>
      <c r="BL370" s="98"/>
      <c r="BM370" s="98"/>
      <c r="BN370" s="98"/>
      <c r="BO370" s="98"/>
      <c r="BP370" s="98"/>
    </row>
    <row r="371">
      <c r="A371" s="485" t="b">
        <v>0</v>
      </c>
      <c r="B371" s="128"/>
      <c r="C371" s="129"/>
      <c r="D371" s="130"/>
      <c r="E371" s="131"/>
      <c r="F371" s="132"/>
      <c r="G371" s="132"/>
      <c r="H371" s="132"/>
      <c r="I371" s="132"/>
      <c r="J371" s="132"/>
      <c r="K371" s="130"/>
      <c r="L371" s="130"/>
      <c r="M371" s="130"/>
      <c r="N371" s="519"/>
      <c r="O371" s="369"/>
      <c r="P371" s="370"/>
      <c r="Q371" s="196"/>
      <c r="R371" s="197"/>
      <c r="S371" s="198"/>
      <c r="T371" s="199"/>
      <c r="U371" s="200"/>
      <c r="V371" s="201"/>
      <c r="W371" s="202"/>
      <c r="X371" s="202"/>
      <c r="Y371" s="143"/>
      <c r="Z371" s="367"/>
      <c r="AA371" s="140"/>
      <c r="AB371" s="420"/>
      <c r="AC371" s="421"/>
      <c r="AD371" s="206"/>
      <c r="AE371" s="144"/>
      <c r="AF371" s="133"/>
      <c r="AG371" s="144"/>
      <c r="AH371" s="430"/>
      <c r="AI371" s="146"/>
      <c r="AJ371" s="144"/>
      <c r="AK371" s="147"/>
      <c r="AL371" s="114"/>
      <c r="AM371" s="211"/>
      <c r="AN371" s="132"/>
      <c r="AO371" s="132"/>
      <c r="AP371" s="149"/>
      <c r="AQ371" s="150"/>
      <c r="AR371" s="149"/>
      <c r="AS371" s="132"/>
      <c r="AT371" s="132"/>
      <c r="AU371" s="132"/>
      <c r="AV371" s="132"/>
      <c r="AW371" s="132"/>
      <c r="AX371" s="132"/>
      <c r="AY371" s="132"/>
      <c r="AZ371" s="132"/>
      <c r="BA371" s="132"/>
      <c r="BB371" s="132"/>
      <c r="BC371" s="132"/>
      <c r="BD371" s="132"/>
      <c r="BE371" s="132"/>
      <c r="BF371" s="132"/>
      <c r="BG371" s="132"/>
      <c r="BH371" s="132"/>
      <c r="BI371" s="132"/>
      <c r="BJ371" s="132"/>
      <c r="BK371" s="132"/>
      <c r="BL371" s="132"/>
      <c r="BM371" s="132"/>
      <c r="BN371" s="132"/>
      <c r="BO371" s="132"/>
      <c r="BP371" s="132"/>
    </row>
    <row r="372">
      <c r="A372" s="484" t="b">
        <v>0</v>
      </c>
      <c r="B372" s="94"/>
      <c r="C372" s="95"/>
      <c r="D372" s="96"/>
      <c r="E372" s="97"/>
      <c r="F372" s="98"/>
      <c r="G372" s="98"/>
      <c r="H372" s="98"/>
      <c r="I372" s="98"/>
      <c r="J372" s="98"/>
      <c r="K372" s="96"/>
      <c r="L372" s="96"/>
      <c r="M372" s="96"/>
      <c r="N372" s="518"/>
      <c r="O372" s="369"/>
      <c r="P372" s="370"/>
      <c r="Q372" s="196"/>
      <c r="R372" s="197"/>
      <c r="S372" s="198"/>
      <c r="T372" s="199"/>
      <c r="U372" s="200"/>
      <c r="V372" s="201"/>
      <c r="W372" s="202"/>
      <c r="X372" s="202"/>
      <c r="Y372" s="109"/>
      <c r="Z372" s="280"/>
      <c r="AA372" s="106"/>
      <c r="AB372" s="281"/>
      <c r="AC372" s="282"/>
      <c r="AD372" s="273"/>
      <c r="AE372" s="110"/>
      <c r="AF372" s="99"/>
      <c r="AG372" s="110"/>
      <c r="AH372" s="427"/>
      <c r="AI372" s="112"/>
      <c r="AJ372" s="110"/>
      <c r="AK372" s="113"/>
      <c r="AL372" s="114"/>
      <c r="AM372" s="278"/>
      <c r="AN372" s="98"/>
      <c r="AO372" s="98"/>
      <c r="AP372" s="116"/>
      <c r="AQ372" s="117"/>
      <c r="AR372" s="116"/>
      <c r="AS372" s="98"/>
      <c r="AT372" s="98"/>
      <c r="AU372" s="98"/>
      <c r="AV372" s="98"/>
      <c r="AW372" s="98"/>
      <c r="AX372" s="98"/>
      <c r="AY372" s="98"/>
      <c r="AZ372" s="98"/>
      <c r="BA372" s="98"/>
      <c r="BB372" s="98"/>
      <c r="BC372" s="98"/>
      <c r="BD372" s="98"/>
      <c r="BE372" s="98"/>
      <c r="BF372" s="98"/>
      <c r="BG372" s="98"/>
      <c r="BH372" s="98"/>
      <c r="BI372" s="98"/>
      <c r="BJ372" s="98"/>
      <c r="BK372" s="98"/>
      <c r="BL372" s="98"/>
      <c r="BM372" s="98"/>
      <c r="BN372" s="98"/>
      <c r="BO372" s="98"/>
      <c r="BP372" s="98"/>
    </row>
    <row r="373">
      <c r="A373" s="485" t="b">
        <v>0</v>
      </c>
      <c r="B373" s="128"/>
      <c r="C373" s="129"/>
      <c r="D373" s="130"/>
      <c r="E373" s="131"/>
      <c r="F373" s="132"/>
      <c r="G373" s="132"/>
      <c r="H373" s="132"/>
      <c r="I373" s="132"/>
      <c r="J373" s="132"/>
      <c r="K373" s="130"/>
      <c r="L373" s="130"/>
      <c r="M373" s="130"/>
      <c r="N373" s="519"/>
      <c r="O373" s="369"/>
      <c r="P373" s="370"/>
      <c r="Q373" s="196"/>
      <c r="R373" s="197"/>
      <c r="S373" s="198"/>
      <c r="T373" s="199"/>
      <c r="U373" s="200"/>
      <c r="V373" s="201"/>
      <c r="W373" s="202"/>
      <c r="X373" s="202"/>
      <c r="Y373" s="143"/>
      <c r="Z373" s="367"/>
      <c r="AA373" s="140"/>
      <c r="AB373" s="420"/>
      <c r="AC373" s="421"/>
      <c r="AD373" s="206"/>
      <c r="AE373" s="144"/>
      <c r="AF373" s="133"/>
      <c r="AG373" s="144"/>
      <c r="AH373" s="430"/>
      <c r="AI373" s="146"/>
      <c r="AJ373" s="144"/>
      <c r="AK373" s="147"/>
      <c r="AL373" s="114"/>
      <c r="AM373" s="211"/>
      <c r="AN373" s="132"/>
      <c r="AO373" s="132"/>
      <c r="AP373" s="149"/>
      <c r="AQ373" s="150"/>
      <c r="AR373" s="149"/>
      <c r="AS373" s="132"/>
      <c r="AT373" s="132"/>
      <c r="AU373" s="132"/>
      <c r="AV373" s="132"/>
      <c r="AW373" s="132"/>
      <c r="AX373" s="132"/>
      <c r="AY373" s="132"/>
      <c r="AZ373" s="132"/>
      <c r="BA373" s="132"/>
      <c r="BB373" s="132"/>
      <c r="BC373" s="132"/>
      <c r="BD373" s="132"/>
      <c r="BE373" s="132"/>
      <c r="BF373" s="132"/>
      <c r="BG373" s="132"/>
      <c r="BH373" s="132"/>
      <c r="BI373" s="132"/>
      <c r="BJ373" s="132"/>
      <c r="BK373" s="132"/>
      <c r="BL373" s="132"/>
      <c r="BM373" s="132"/>
      <c r="BN373" s="132"/>
      <c r="BO373" s="132"/>
      <c r="BP373" s="132"/>
    </row>
    <row r="374">
      <c r="A374" s="484" t="b">
        <v>0</v>
      </c>
      <c r="B374" s="94"/>
      <c r="C374" s="95"/>
      <c r="D374" s="96"/>
      <c r="E374" s="97"/>
      <c r="F374" s="98"/>
      <c r="G374" s="98"/>
      <c r="H374" s="98"/>
      <c r="I374" s="98"/>
      <c r="J374" s="98"/>
      <c r="K374" s="96"/>
      <c r="L374" s="96"/>
      <c r="M374" s="96"/>
      <c r="N374" s="518"/>
      <c r="O374" s="369"/>
      <c r="P374" s="370"/>
      <c r="Q374" s="196"/>
      <c r="R374" s="197"/>
      <c r="S374" s="198"/>
      <c r="T374" s="199"/>
      <c r="U374" s="200"/>
      <c r="V374" s="201"/>
      <c r="W374" s="202"/>
      <c r="X374" s="202"/>
      <c r="Y374" s="109"/>
      <c r="Z374" s="280"/>
      <c r="AA374" s="106"/>
      <c r="AB374" s="281"/>
      <c r="AC374" s="282"/>
      <c r="AD374" s="273"/>
      <c r="AE374" s="110"/>
      <c r="AF374" s="99"/>
      <c r="AG374" s="110"/>
      <c r="AH374" s="427"/>
      <c r="AI374" s="112"/>
      <c r="AJ374" s="110"/>
      <c r="AK374" s="113"/>
      <c r="AL374" s="114"/>
      <c r="AM374" s="278"/>
      <c r="AN374" s="98"/>
      <c r="AO374" s="98"/>
      <c r="AP374" s="116"/>
      <c r="AQ374" s="117"/>
      <c r="AR374" s="116"/>
      <c r="AS374" s="98"/>
      <c r="AT374" s="98"/>
      <c r="AU374" s="98"/>
      <c r="AV374" s="98"/>
      <c r="AW374" s="98"/>
      <c r="AX374" s="98"/>
      <c r="AY374" s="98"/>
      <c r="AZ374" s="98"/>
      <c r="BA374" s="98"/>
      <c r="BB374" s="98"/>
      <c r="BC374" s="98"/>
      <c r="BD374" s="98"/>
      <c r="BE374" s="98"/>
      <c r="BF374" s="98"/>
      <c r="BG374" s="98"/>
      <c r="BH374" s="98"/>
      <c r="BI374" s="98"/>
      <c r="BJ374" s="98"/>
      <c r="BK374" s="98"/>
      <c r="BL374" s="98"/>
      <c r="BM374" s="98"/>
      <c r="BN374" s="98"/>
      <c r="BO374" s="98"/>
      <c r="BP374" s="98"/>
    </row>
    <row r="375">
      <c r="A375" s="485" t="b">
        <v>0</v>
      </c>
      <c r="B375" s="128"/>
      <c r="C375" s="129"/>
      <c r="D375" s="130"/>
      <c r="E375" s="131"/>
      <c r="F375" s="132"/>
      <c r="G375" s="132"/>
      <c r="H375" s="132"/>
      <c r="I375" s="132"/>
      <c r="J375" s="132"/>
      <c r="K375" s="130"/>
      <c r="L375" s="130"/>
      <c r="M375" s="130"/>
      <c r="N375" s="519"/>
      <c r="O375" s="369"/>
      <c r="P375" s="370"/>
      <c r="Q375" s="196"/>
      <c r="R375" s="197"/>
      <c r="S375" s="198"/>
      <c r="T375" s="199"/>
      <c r="U375" s="200"/>
      <c r="V375" s="201"/>
      <c r="W375" s="202"/>
      <c r="X375" s="202"/>
      <c r="Y375" s="143"/>
      <c r="Z375" s="367"/>
      <c r="AA375" s="140"/>
      <c r="AB375" s="420"/>
      <c r="AC375" s="421"/>
      <c r="AD375" s="206"/>
      <c r="AE375" s="144"/>
      <c r="AF375" s="133"/>
      <c r="AG375" s="144"/>
      <c r="AH375" s="430"/>
      <c r="AI375" s="146"/>
      <c r="AJ375" s="144"/>
      <c r="AK375" s="147"/>
      <c r="AL375" s="114"/>
      <c r="AM375" s="211"/>
      <c r="AN375" s="132"/>
      <c r="AO375" s="132"/>
      <c r="AP375" s="149"/>
      <c r="AQ375" s="150"/>
      <c r="AR375" s="149"/>
      <c r="AS375" s="132"/>
      <c r="AT375" s="132"/>
      <c r="AU375" s="132"/>
      <c r="AV375" s="132"/>
      <c r="AW375" s="132"/>
      <c r="AX375" s="132"/>
      <c r="AY375" s="132"/>
      <c r="AZ375" s="132"/>
      <c r="BA375" s="132"/>
      <c r="BB375" s="132"/>
      <c r="BC375" s="132"/>
      <c r="BD375" s="132"/>
      <c r="BE375" s="132"/>
      <c r="BF375" s="132"/>
      <c r="BG375" s="132"/>
      <c r="BH375" s="132"/>
      <c r="BI375" s="132"/>
      <c r="BJ375" s="132"/>
      <c r="BK375" s="132"/>
      <c r="BL375" s="132"/>
      <c r="BM375" s="132"/>
      <c r="BN375" s="132"/>
      <c r="BO375" s="132"/>
      <c r="BP375" s="132"/>
    </row>
    <row r="376">
      <c r="A376" s="484" t="b">
        <v>0</v>
      </c>
      <c r="B376" s="94"/>
      <c r="C376" s="95"/>
      <c r="D376" s="96"/>
      <c r="E376" s="97"/>
      <c r="F376" s="98"/>
      <c r="G376" s="98"/>
      <c r="H376" s="98"/>
      <c r="I376" s="98"/>
      <c r="J376" s="98"/>
      <c r="K376" s="96"/>
      <c r="L376" s="96"/>
      <c r="M376" s="96"/>
      <c r="N376" s="518"/>
      <c r="O376" s="369"/>
      <c r="P376" s="370"/>
      <c r="Q376" s="196"/>
      <c r="R376" s="197"/>
      <c r="S376" s="198"/>
      <c r="T376" s="199"/>
      <c r="U376" s="200"/>
      <c r="V376" s="201"/>
      <c r="W376" s="202"/>
      <c r="X376" s="202"/>
      <c r="Y376" s="109"/>
      <c r="Z376" s="280"/>
      <c r="AA376" s="106"/>
      <c r="AB376" s="281"/>
      <c r="AC376" s="282"/>
      <c r="AD376" s="273"/>
      <c r="AE376" s="110"/>
      <c r="AF376" s="99"/>
      <c r="AG376" s="110"/>
      <c r="AH376" s="427"/>
      <c r="AI376" s="112"/>
      <c r="AJ376" s="110"/>
      <c r="AK376" s="113"/>
      <c r="AL376" s="114"/>
      <c r="AM376" s="278"/>
      <c r="AN376" s="98"/>
      <c r="AO376" s="98"/>
      <c r="AP376" s="116"/>
      <c r="AQ376" s="117"/>
      <c r="AR376" s="116"/>
      <c r="AS376" s="98"/>
      <c r="AT376" s="98"/>
      <c r="AU376" s="98"/>
      <c r="AV376" s="98"/>
      <c r="AW376" s="98"/>
      <c r="AX376" s="98"/>
      <c r="AY376" s="98"/>
      <c r="AZ376" s="98"/>
      <c r="BA376" s="98"/>
      <c r="BB376" s="98"/>
      <c r="BC376" s="98"/>
      <c r="BD376" s="98"/>
      <c r="BE376" s="98"/>
      <c r="BF376" s="98"/>
      <c r="BG376" s="98"/>
      <c r="BH376" s="98"/>
      <c r="BI376" s="98"/>
      <c r="BJ376" s="98"/>
      <c r="BK376" s="98"/>
      <c r="BL376" s="98"/>
      <c r="BM376" s="98"/>
      <c r="BN376" s="98"/>
      <c r="BO376" s="98"/>
      <c r="BP376" s="98"/>
    </row>
    <row r="377">
      <c r="A377" s="485" t="b">
        <v>0</v>
      </c>
      <c r="B377" s="128"/>
      <c r="C377" s="129"/>
      <c r="D377" s="130"/>
      <c r="E377" s="131"/>
      <c r="F377" s="132"/>
      <c r="G377" s="132"/>
      <c r="H377" s="132"/>
      <c r="I377" s="132"/>
      <c r="J377" s="132"/>
      <c r="K377" s="130"/>
      <c r="L377" s="130"/>
      <c r="M377" s="130"/>
      <c r="N377" s="519"/>
      <c r="O377" s="369"/>
      <c r="P377" s="370"/>
      <c r="Q377" s="196"/>
      <c r="R377" s="197"/>
      <c r="S377" s="198"/>
      <c r="T377" s="199"/>
      <c r="U377" s="200"/>
      <c r="V377" s="201"/>
      <c r="W377" s="202"/>
      <c r="X377" s="202"/>
      <c r="Y377" s="143"/>
      <c r="Z377" s="367"/>
      <c r="AA377" s="140"/>
      <c r="AB377" s="420"/>
      <c r="AC377" s="421"/>
      <c r="AD377" s="206"/>
      <c r="AE377" s="144"/>
      <c r="AF377" s="133"/>
      <c r="AG377" s="144"/>
      <c r="AH377" s="430"/>
      <c r="AI377" s="146"/>
      <c r="AJ377" s="144"/>
      <c r="AK377" s="147"/>
      <c r="AL377" s="114"/>
      <c r="AM377" s="211"/>
      <c r="AN377" s="132"/>
      <c r="AO377" s="132"/>
      <c r="AP377" s="149"/>
      <c r="AQ377" s="150"/>
      <c r="AR377" s="149"/>
      <c r="AS377" s="132"/>
      <c r="AT377" s="132"/>
      <c r="AU377" s="132"/>
      <c r="AV377" s="132"/>
      <c r="AW377" s="132"/>
      <c r="AX377" s="132"/>
      <c r="AY377" s="132"/>
      <c r="AZ377" s="132"/>
      <c r="BA377" s="132"/>
      <c r="BB377" s="132"/>
      <c r="BC377" s="132"/>
      <c r="BD377" s="132"/>
      <c r="BE377" s="132"/>
      <c r="BF377" s="132"/>
      <c r="BG377" s="132"/>
      <c r="BH377" s="132"/>
      <c r="BI377" s="132"/>
      <c r="BJ377" s="132"/>
      <c r="BK377" s="132"/>
      <c r="BL377" s="132"/>
      <c r="BM377" s="132"/>
      <c r="BN377" s="132"/>
      <c r="BO377" s="132"/>
      <c r="BP377" s="132"/>
    </row>
    <row r="378">
      <c r="A378" s="484" t="b">
        <v>0</v>
      </c>
      <c r="B378" s="94"/>
      <c r="C378" s="95"/>
      <c r="D378" s="96"/>
      <c r="E378" s="97"/>
      <c r="F378" s="98"/>
      <c r="G378" s="98"/>
      <c r="H378" s="98"/>
      <c r="I378" s="98"/>
      <c r="J378" s="98"/>
      <c r="K378" s="96"/>
      <c r="L378" s="96"/>
      <c r="M378" s="96"/>
      <c r="N378" s="518"/>
      <c r="O378" s="369"/>
      <c r="P378" s="370"/>
      <c r="Q378" s="196"/>
      <c r="R378" s="197"/>
      <c r="S378" s="198"/>
      <c r="T378" s="199"/>
      <c r="U378" s="200"/>
      <c r="V378" s="201"/>
      <c r="W378" s="202"/>
      <c r="X378" s="202"/>
      <c r="Y378" s="109"/>
      <c r="Z378" s="280"/>
      <c r="AA378" s="106"/>
      <c r="AB378" s="281"/>
      <c r="AC378" s="282"/>
      <c r="AD378" s="273"/>
      <c r="AE378" s="110"/>
      <c r="AF378" s="99"/>
      <c r="AG378" s="110"/>
      <c r="AH378" s="427"/>
      <c r="AI378" s="112"/>
      <c r="AJ378" s="110"/>
      <c r="AK378" s="113"/>
      <c r="AL378" s="114"/>
      <c r="AM378" s="278"/>
      <c r="AN378" s="98"/>
      <c r="AO378" s="98"/>
      <c r="AP378" s="116"/>
      <c r="AQ378" s="117"/>
      <c r="AR378" s="116"/>
      <c r="AS378" s="98"/>
      <c r="AT378" s="98"/>
      <c r="AU378" s="98"/>
      <c r="AV378" s="98"/>
      <c r="AW378" s="98"/>
      <c r="AX378" s="98"/>
      <c r="AY378" s="98"/>
      <c r="AZ378" s="98"/>
      <c r="BA378" s="98"/>
      <c r="BB378" s="98"/>
      <c r="BC378" s="98"/>
      <c r="BD378" s="98"/>
      <c r="BE378" s="98"/>
      <c r="BF378" s="98"/>
      <c r="BG378" s="98"/>
      <c r="BH378" s="98"/>
      <c r="BI378" s="98"/>
      <c r="BJ378" s="98"/>
      <c r="BK378" s="98"/>
      <c r="BL378" s="98"/>
      <c r="BM378" s="98"/>
      <c r="BN378" s="98"/>
      <c r="BO378" s="98"/>
      <c r="BP378" s="98"/>
    </row>
    <row r="379">
      <c r="A379" s="485" t="b">
        <v>0</v>
      </c>
      <c r="B379" s="128"/>
      <c r="C379" s="129"/>
      <c r="D379" s="130"/>
      <c r="E379" s="131"/>
      <c r="F379" s="132"/>
      <c r="G379" s="132"/>
      <c r="H379" s="132"/>
      <c r="I379" s="132"/>
      <c r="J379" s="132"/>
      <c r="K379" s="130"/>
      <c r="L379" s="130"/>
      <c r="M379" s="130"/>
      <c r="N379" s="519"/>
      <c r="O379" s="369"/>
      <c r="P379" s="370"/>
      <c r="Q379" s="196"/>
      <c r="R379" s="197"/>
      <c r="S379" s="198"/>
      <c r="T379" s="199"/>
      <c r="U379" s="200"/>
      <c r="V379" s="201"/>
      <c r="W379" s="202"/>
      <c r="X379" s="202"/>
      <c r="Y379" s="143"/>
      <c r="Z379" s="367"/>
      <c r="AA379" s="140"/>
      <c r="AB379" s="420"/>
      <c r="AC379" s="421"/>
      <c r="AD379" s="206"/>
      <c r="AE379" s="144"/>
      <c r="AF379" s="133"/>
      <c r="AG379" s="144"/>
      <c r="AH379" s="430"/>
      <c r="AI379" s="146"/>
      <c r="AJ379" s="144"/>
      <c r="AK379" s="147"/>
      <c r="AL379" s="114"/>
      <c r="AM379" s="211"/>
      <c r="AN379" s="132"/>
      <c r="AO379" s="132"/>
      <c r="AP379" s="149"/>
      <c r="AQ379" s="150"/>
      <c r="AR379" s="149"/>
      <c r="AS379" s="132"/>
      <c r="AT379" s="132"/>
      <c r="AU379" s="132"/>
      <c r="AV379" s="132"/>
      <c r="AW379" s="132"/>
      <c r="AX379" s="132"/>
      <c r="AY379" s="132"/>
      <c r="AZ379" s="132"/>
      <c r="BA379" s="132"/>
      <c r="BB379" s="132"/>
      <c r="BC379" s="132"/>
      <c r="BD379" s="132"/>
      <c r="BE379" s="132"/>
      <c r="BF379" s="132"/>
      <c r="BG379" s="132"/>
      <c r="BH379" s="132"/>
      <c r="BI379" s="132"/>
      <c r="BJ379" s="132"/>
      <c r="BK379" s="132"/>
      <c r="BL379" s="132"/>
      <c r="BM379" s="132"/>
      <c r="BN379" s="132"/>
      <c r="BO379" s="132"/>
      <c r="BP379" s="132"/>
    </row>
    <row r="380">
      <c r="A380" s="484" t="b">
        <v>0</v>
      </c>
      <c r="B380" s="94"/>
      <c r="C380" s="95"/>
      <c r="D380" s="96"/>
      <c r="E380" s="97"/>
      <c r="F380" s="98"/>
      <c r="G380" s="98"/>
      <c r="H380" s="98"/>
      <c r="I380" s="98"/>
      <c r="J380" s="98"/>
      <c r="K380" s="96"/>
      <c r="L380" s="96"/>
      <c r="M380" s="96"/>
      <c r="N380" s="518"/>
      <c r="O380" s="369"/>
      <c r="P380" s="370"/>
      <c r="Q380" s="196"/>
      <c r="R380" s="197"/>
      <c r="S380" s="198"/>
      <c r="T380" s="199"/>
      <c r="U380" s="200"/>
      <c r="V380" s="201"/>
      <c r="W380" s="202"/>
      <c r="X380" s="202"/>
      <c r="Y380" s="109"/>
      <c r="Z380" s="280"/>
      <c r="AA380" s="106"/>
      <c r="AB380" s="281"/>
      <c r="AC380" s="282"/>
      <c r="AD380" s="273"/>
      <c r="AE380" s="110"/>
      <c r="AF380" s="99"/>
      <c r="AG380" s="110"/>
      <c r="AH380" s="427"/>
      <c r="AI380" s="112"/>
      <c r="AJ380" s="110"/>
      <c r="AK380" s="113"/>
      <c r="AL380" s="114"/>
      <c r="AM380" s="278"/>
      <c r="AN380" s="98"/>
      <c r="AO380" s="98"/>
      <c r="AP380" s="116"/>
      <c r="AQ380" s="117"/>
      <c r="AR380" s="116"/>
      <c r="AS380" s="98"/>
      <c r="AT380" s="98"/>
      <c r="AU380" s="98"/>
      <c r="AV380" s="98"/>
      <c r="AW380" s="98"/>
      <c r="AX380" s="98"/>
      <c r="AY380" s="98"/>
      <c r="AZ380" s="98"/>
      <c r="BA380" s="98"/>
      <c r="BB380" s="98"/>
      <c r="BC380" s="98"/>
      <c r="BD380" s="98"/>
      <c r="BE380" s="98"/>
      <c r="BF380" s="98"/>
      <c r="BG380" s="98"/>
      <c r="BH380" s="98"/>
      <c r="BI380" s="98"/>
      <c r="BJ380" s="98"/>
      <c r="BK380" s="98"/>
      <c r="BL380" s="98"/>
      <c r="BM380" s="98"/>
      <c r="BN380" s="98"/>
      <c r="BO380" s="98"/>
      <c r="BP380" s="98"/>
    </row>
    <row r="381">
      <c r="A381" s="485" t="b">
        <v>0</v>
      </c>
      <c r="B381" s="128"/>
      <c r="C381" s="129"/>
      <c r="D381" s="130"/>
      <c r="E381" s="131"/>
      <c r="F381" s="132"/>
      <c r="G381" s="132"/>
      <c r="H381" s="132"/>
      <c r="I381" s="132"/>
      <c r="J381" s="132"/>
      <c r="K381" s="130"/>
      <c r="L381" s="130"/>
      <c r="M381" s="130"/>
      <c r="N381" s="519"/>
      <c r="O381" s="369"/>
      <c r="P381" s="370"/>
      <c r="Q381" s="196"/>
      <c r="R381" s="197"/>
      <c r="S381" s="198"/>
      <c r="T381" s="199"/>
      <c r="U381" s="200"/>
      <c r="V381" s="201"/>
      <c r="W381" s="202"/>
      <c r="X381" s="202"/>
      <c r="Y381" s="143"/>
      <c r="Z381" s="367"/>
      <c r="AA381" s="140"/>
      <c r="AB381" s="420"/>
      <c r="AC381" s="421"/>
      <c r="AD381" s="206"/>
      <c r="AE381" s="144"/>
      <c r="AF381" s="133"/>
      <c r="AG381" s="144"/>
      <c r="AH381" s="430"/>
      <c r="AI381" s="146"/>
      <c r="AJ381" s="144"/>
      <c r="AK381" s="147"/>
      <c r="AL381" s="114"/>
      <c r="AM381" s="211"/>
      <c r="AN381" s="132"/>
      <c r="AO381" s="132"/>
      <c r="AP381" s="149"/>
      <c r="AQ381" s="150"/>
      <c r="AR381" s="149"/>
      <c r="AS381" s="132"/>
      <c r="AT381" s="132"/>
      <c r="AU381" s="132"/>
      <c r="AV381" s="132"/>
      <c r="AW381" s="132"/>
      <c r="AX381" s="132"/>
      <c r="AY381" s="132"/>
      <c r="AZ381" s="132"/>
      <c r="BA381" s="132"/>
      <c r="BB381" s="132"/>
      <c r="BC381" s="132"/>
      <c r="BD381" s="132"/>
      <c r="BE381" s="132"/>
      <c r="BF381" s="132"/>
      <c r="BG381" s="132"/>
      <c r="BH381" s="132"/>
      <c r="BI381" s="132"/>
      <c r="BJ381" s="132"/>
      <c r="BK381" s="132"/>
      <c r="BL381" s="132"/>
      <c r="BM381" s="132"/>
      <c r="BN381" s="132"/>
      <c r="BO381" s="132"/>
      <c r="BP381" s="132"/>
    </row>
    <row r="382">
      <c r="A382" s="484" t="b">
        <v>0</v>
      </c>
      <c r="B382" s="94"/>
      <c r="C382" s="95"/>
      <c r="D382" s="96"/>
      <c r="E382" s="97"/>
      <c r="F382" s="98"/>
      <c r="G382" s="98"/>
      <c r="H382" s="98"/>
      <c r="I382" s="98"/>
      <c r="J382" s="98"/>
      <c r="K382" s="96"/>
      <c r="L382" s="96"/>
      <c r="M382" s="96"/>
      <c r="N382" s="518"/>
      <c r="O382" s="369"/>
      <c r="P382" s="370"/>
      <c r="Q382" s="196"/>
      <c r="R382" s="197"/>
      <c r="S382" s="198"/>
      <c r="T382" s="199"/>
      <c r="U382" s="200"/>
      <c r="V382" s="201"/>
      <c r="W382" s="202"/>
      <c r="X382" s="202"/>
      <c r="Y382" s="109"/>
      <c r="Z382" s="280"/>
      <c r="AA382" s="106"/>
      <c r="AB382" s="281"/>
      <c r="AC382" s="282"/>
      <c r="AD382" s="273"/>
      <c r="AE382" s="110"/>
      <c r="AF382" s="99"/>
      <c r="AG382" s="110"/>
      <c r="AH382" s="427"/>
      <c r="AI382" s="112"/>
      <c r="AJ382" s="110"/>
      <c r="AK382" s="113"/>
      <c r="AL382" s="114"/>
      <c r="AM382" s="278"/>
      <c r="AN382" s="98"/>
      <c r="AO382" s="98"/>
      <c r="AP382" s="116"/>
      <c r="AQ382" s="117"/>
      <c r="AR382" s="116"/>
      <c r="AS382" s="98"/>
      <c r="AT382" s="98"/>
      <c r="AU382" s="98"/>
      <c r="AV382" s="98"/>
      <c r="AW382" s="98"/>
      <c r="AX382" s="98"/>
      <c r="AY382" s="98"/>
      <c r="AZ382" s="98"/>
      <c r="BA382" s="98"/>
      <c r="BB382" s="98"/>
      <c r="BC382" s="98"/>
      <c r="BD382" s="98"/>
      <c r="BE382" s="98"/>
      <c r="BF382" s="98"/>
      <c r="BG382" s="98"/>
      <c r="BH382" s="98"/>
      <c r="BI382" s="98"/>
      <c r="BJ382" s="98"/>
      <c r="BK382" s="98"/>
      <c r="BL382" s="98"/>
      <c r="BM382" s="98"/>
      <c r="BN382" s="98"/>
      <c r="BO382" s="98"/>
      <c r="BP382" s="98"/>
    </row>
    <row r="383">
      <c r="A383" s="485" t="b">
        <v>0</v>
      </c>
      <c r="B383" s="128"/>
      <c r="C383" s="129"/>
      <c r="D383" s="130"/>
      <c r="E383" s="131"/>
      <c r="F383" s="132"/>
      <c r="G383" s="132"/>
      <c r="H383" s="132"/>
      <c r="I383" s="132"/>
      <c r="J383" s="132"/>
      <c r="K383" s="130"/>
      <c r="L383" s="130"/>
      <c r="M383" s="130"/>
      <c r="N383" s="519"/>
      <c r="O383" s="369"/>
      <c r="P383" s="370"/>
      <c r="Q383" s="196"/>
      <c r="R383" s="197"/>
      <c r="S383" s="198"/>
      <c r="T383" s="199"/>
      <c r="U383" s="200"/>
      <c r="V383" s="201"/>
      <c r="W383" s="202"/>
      <c r="X383" s="202"/>
      <c r="Y383" s="143"/>
      <c r="Z383" s="367"/>
      <c r="AA383" s="140"/>
      <c r="AB383" s="420"/>
      <c r="AC383" s="421"/>
      <c r="AD383" s="206"/>
      <c r="AE383" s="144"/>
      <c r="AF383" s="133"/>
      <c r="AG383" s="144"/>
      <c r="AH383" s="430"/>
      <c r="AI383" s="146"/>
      <c r="AJ383" s="144"/>
      <c r="AK383" s="147"/>
      <c r="AL383" s="114"/>
      <c r="AM383" s="211"/>
      <c r="AN383" s="132"/>
      <c r="AO383" s="132"/>
      <c r="AP383" s="149"/>
      <c r="AQ383" s="150"/>
      <c r="AR383" s="149"/>
      <c r="AS383" s="132"/>
      <c r="AT383" s="132"/>
      <c r="AU383" s="132"/>
      <c r="AV383" s="132"/>
      <c r="AW383" s="132"/>
      <c r="AX383" s="132"/>
      <c r="AY383" s="132"/>
      <c r="AZ383" s="132"/>
      <c r="BA383" s="132"/>
      <c r="BB383" s="132"/>
      <c r="BC383" s="132"/>
      <c r="BD383" s="132"/>
      <c r="BE383" s="132"/>
      <c r="BF383" s="132"/>
      <c r="BG383" s="132"/>
      <c r="BH383" s="132"/>
      <c r="BI383" s="132"/>
      <c r="BJ383" s="132"/>
      <c r="BK383" s="132"/>
      <c r="BL383" s="132"/>
      <c r="BM383" s="132"/>
      <c r="BN383" s="132"/>
      <c r="BO383" s="132"/>
      <c r="BP383" s="132"/>
    </row>
    <row r="384">
      <c r="A384" s="484" t="b">
        <v>0</v>
      </c>
      <c r="B384" s="94"/>
      <c r="C384" s="95"/>
      <c r="D384" s="96"/>
      <c r="E384" s="97"/>
      <c r="F384" s="98"/>
      <c r="G384" s="98"/>
      <c r="H384" s="98"/>
      <c r="I384" s="98"/>
      <c r="J384" s="98"/>
      <c r="K384" s="96"/>
      <c r="L384" s="96"/>
      <c r="M384" s="96"/>
      <c r="N384" s="518"/>
      <c r="O384" s="369"/>
      <c r="P384" s="370"/>
      <c r="Q384" s="196"/>
      <c r="R384" s="197"/>
      <c r="S384" s="198"/>
      <c r="T384" s="199"/>
      <c r="U384" s="200"/>
      <c r="V384" s="201"/>
      <c r="W384" s="202"/>
      <c r="X384" s="202"/>
      <c r="Y384" s="109"/>
      <c r="Z384" s="280"/>
      <c r="AA384" s="106"/>
      <c r="AB384" s="281"/>
      <c r="AC384" s="282"/>
      <c r="AD384" s="273"/>
      <c r="AE384" s="110"/>
      <c r="AF384" s="99"/>
      <c r="AG384" s="110"/>
      <c r="AH384" s="427"/>
      <c r="AI384" s="112"/>
      <c r="AJ384" s="110"/>
      <c r="AK384" s="113"/>
      <c r="AL384" s="114"/>
      <c r="AM384" s="278"/>
      <c r="AN384" s="98"/>
      <c r="AO384" s="98"/>
      <c r="AP384" s="116"/>
      <c r="AQ384" s="117"/>
      <c r="AR384" s="116"/>
      <c r="AS384" s="98"/>
      <c r="AT384" s="98"/>
      <c r="AU384" s="98"/>
      <c r="AV384" s="98"/>
      <c r="AW384" s="98"/>
      <c r="AX384" s="98"/>
      <c r="AY384" s="98"/>
      <c r="AZ384" s="98"/>
      <c r="BA384" s="98"/>
      <c r="BB384" s="98"/>
      <c r="BC384" s="98"/>
      <c r="BD384" s="98"/>
      <c r="BE384" s="98"/>
      <c r="BF384" s="98"/>
      <c r="BG384" s="98"/>
      <c r="BH384" s="98"/>
      <c r="BI384" s="98"/>
      <c r="BJ384" s="98"/>
      <c r="BK384" s="98"/>
      <c r="BL384" s="98"/>
      <c r="BM384" s="98"/>
      <c r="BN384" s="98"/>
      <c r="BO384" s="98"/>
      <c r="BP384" s="98"/>
    </row>
    <row r="385">
      <c r="A385" s="485" t="b">
        <v>0</v>
      </c>
      <c r="B385" s="128"/>
      <c r="C385" s="129"/>
      <c r="D385" s="130"/>
      <c r="E385" s="131"/>
      <c r="F385" s="132"/>
      <c r="G385" s="132"/>
      <c r="H385" s="132"/>
      <c r="I385" s="132"/>
      <c r="J385" s="132"/>
      <c r="K385" s="130"/>
      <c r="L385" s="130"/>
      <c r="M385" s="130"/>
      <c r="N385" s="519"/>
      <c r="O385" s="369"/>
      <c r="P385" s="370"/>
      <c r="Q385" s="196"/>
      <c r="R385" s="197"/>
      <c r="S385" s="198"/>
      <c r="T385" s="199"/>
      <c r="U385" s="200"/>
      <c r="V385" s="201"/>
      <c r="W385" s="202"/>
      <c r="X385" s="202"/>
      <c r="Y385" s="143"/>
      <c r="Z385" s="367"/>
      <c r="AA385" s="140"/>
      <c r="AB385" s="420"/>
      <c r="AC385" s="421"/>
      <c r="AD385" s="206"/>
      <c r="AE385" s="144"/>
      <c r="AF385" s="133"/>
      <c r="AG385" s="144"/>
      <c r="AH385" s="430"/>
      <c r="AI385" s="146"/>
      <c r="AJ385" s="144"/>
      <c r="AK385" s="147"/>
      <c r="AL385" s="114"/>
      <c r="AM385" s="211"/>
      <c r="AN385" s="132"/>
      <c r="AO385" s="132"/>
      <c r="AP385" s="149"/>
      <c r="AQ385" s="150"/>
      <c r="AR385" s="149"/>
      <c r="AS385" s="132"/>
      <c r="AT385" s="132"/>
      <c r="AU385" s="132"/>
      <c r="AV385" s="132"/>
      <c r="AW385" s="132"/>
      <c r="AX385" s="132"/>
      <c r="AY385" s="132"/>
      <c r="AZ385" s="132"/>
      <c r="BA385" s="132"/>
      <c r="BB385" s="132"/>
      <c r="BC385" s="132"/>
      <c r="BD385" s="132"/>
      <c r="BE385" s="132"/>
      <c r="BF385" s="132"/>
      <c r="BG385" s="132"/>
      <c r="BH385" s="132"/>
      <c r="BI385" s="132"/>
      <c r="BJ385" s="132"/>
      <c r="BK385" s="132"/>
      <c r="BL385" s="132"/>
      <c r="BM385" s="132"/>
      <c r="BN385" s="132"/>
      <c r="BO385" s="132"/>
      <c r="BP385" s="132"/>
    </row>
    <row r="386">
      <c r="A386" s="484" t="b">
        <v>0</v>
      </c>
      <c r="B386" s="94"/>
      <c r="C386" s="95"/>
      <c r="D386" s="96"/>
      <c r="E386" s="97"/>
      <c r="F386" s="98"/>
      <c r="G386" s="98"/>
      <c r="H386" s="98"/>
      <c r="I386" s="98"/>
      <c r="J386" s="98"/>
      <c r="K386" s="96"/>
      <c r="L386" s="96"/>
      <c r="M386" s="96"/>
      <c r="N386" s="518"/>
      <c r="O386" s="369"/>
      <c r="P386" s="370"/>
      <c r="Q386" s="196"/>
      <c r="R386" s="197"/>
      <c r="S386" s="198"/>
      <c r="T386" s="199"/>
      <c r="U386" s="200"/>
      <c r="V386" s="201"/>
      <c r="W386" s="202"/>
      <c r="X386" s="202"/>
      <c r="Y386" s="109"/>
      <c r="Z386" s="280"/>
      <c r="AA386" s="106"/>
      <c r="AB386" s="281"/>
      <c r="AC386" s="282"/>
      <c r="AD386" s="273"/>
      <c r="AE386" s="110"/>
      <c r="AF386" s="99"/>
      <c r="AG386" s="110"/>
      <c r="AH386" s="427"/>
      <c r="AI386" s="112"/>
      <c r="AJ386" s="110"/>
      <c r="AK386" s="113"/>
      <c r="AL386" s="114"/>
      <c r="AM386" s="278"/>
      <c r="AN386" s="98"/>
      <c r="AO386" s="98"/>
      <c r="AP386" s="116"/>
      <c r="AQ386" s="117"/>
      <c r="AR386" s="116"/>
      <c r="AS386" s="98"/>
      <c r="AT386" s="98"/>
      <c r="AU386" s="98"/>
      <c r="AV386" s="98"/>
      <c r="AW386" s="98"/>
      <c r="AX386" s="98"/>
      <c r="AY386" s="98"/>
      <c r="AZ386" s="98"/>
      <c r="BA386" s="98"/>
      <c r="BB386" s="98"/>
      <c r="BC386" s="98"/>
      <c r="BD386" s="98"/>
      <c r="BE386" s="98"/>
      <c r="BF386" s="98"/>
      <c r="BG386" s="98"/>
      <c r="BH386" s="98"/>
      <c r="BI386" s="98"/>
      <c r="BJ386" s="98"/>
      <c r="BK386" s="98"/>
      <c r="BL386" s="98"/>
      <c r="BM386" s="98"/>
      <c r="BN386" s="98"/>
      <c r="BO386" s="98"/>
      <c r="BP386" s="98"/>
    </row>
    <row r="387">
      <c r="A387" s="485" t="b">
        <v>0</v>
      </c>
      <c r="B387" s="128"/>
      <c r="C387" s="129"/>
      <c r="D387" s="130"/>
      <c r="E387" s="131"/>
      <c r="F387" s="132"/>
      <c r="G387" s="132"/>
      <c r="H387" s="132"/>
      <c r="I387" s="132"/>
      <c r="J387" s="132"/>
      <c r="K387" s="130"/>
      <c r="L387" s="130"/>
      <c r="M387" s="130"/>
      <c r="N387" s="519"/>
      <c r="O387" s="369"/>
      <c r="P387" s="370"/>
      <c r="Q387" s="196"/>
      <c r="R387" s="197"/>
      <c r="S387" s="198"/>
      <c r="T387" s="199"/>
      <c r="U387" s="200"/>
      <c r="V387" s="201"/>
      <c r="W387" s="202"/>
      <c r="X387" s="202"/>
      <c r="Y387" s="143"/>
      <c r="Z387" s="367"/>
      <c r="AA387" s="140"/>
      <c r="AB387" s="420"/>
      <c r="AC387" s="421"/>
      <c r="AD387" s="206"/>
      <c r="AE387" s="144"/>
      <c r="AF387" s="133"/>
      <c r="AG387" s="144"/>
      <c r="AH387" s="430"/>
      <c r="AI387" s="146"/>
      <c r="AJ387" s="144"/>
      <c r="AK387" s="147"/>
      <c r="AL387" s="114"/>
      <c r="AM387" s="211"/>
      <c r="AN387" s="132"/>
      <c r="AO387" s="132"/>
      <c r="AP387" s="149"/>
      <c r="AQ387" s="150"/>
      <c r="AR387" s="149"/>
      <c r="AS387" s="132"/>
      <c r="AT387" s="132"/>
      <c r="AU387" s="132"/>
      <c r="AV387" s="132"/>
      <c r="AW387" s="132"/>
      <c r="AX387" s="132"/>
      <c r="AY387" s="132"/>
      <c r="AZ387" s="132"/>
      <c r="BA387" s="132"/>
      <c r="BB387" s="132"/>
      <c r="BC387" s="132"/>
      <c r="BD387" s="132"/>
      <c r="BE387" s="132"/>
      <c r="BF387" s="132"/>
      <c r="BG387" s="132"/>
      <c r="BH387" s="132"/>
      <c r="BI387" s="132"/>
      <c r="BJ387" s="132"/>
      <c r="BK387" s="132"/>
      <c r="BL387" s="132"/>
      <c r="BM387" s="132"/>
      <c r="BN387" s="132"/>
      <c r="BO387" s="132"/>
      <c r="BP387" s="132"/>
    </row>
    <row r="388">
      <c r="A388" s="484" t="b">
        <v>0</v>
      </c>
      <c r="B388" s="94"/>
      <c r="C388" s="95"/>
      <c r="D388" s="96"/>
      <c r="E388" s="97"/>
      <c r="F388" s="98"/>
      <c r="G388" s="98"/>
      <c r="H388" s="98"/>
      <c r="I388" s="98"/>
      <c r="J388" s="98"/>
      <c r="K388" s="96"/>
      <c r="L388" s="96"/>
      <c r="M388" s="96"/>
      <c r="N388" s="518"/>
      <c r="O388" s="369"/>
      <c r="P388" s="370"/>
      <c r="Q388" s="196"/>
      <c r="R388" s="197"/>
      <c r="S388" s="198"/>
      <c r="T388" s="199"/>
      <c r="U388" s="200"/>
      <c r="V388" s="201"/>
      <c r="W388" s="202"/>
      <c r="X388" s="202"/>
      <c r="Y388" s="109"/>
      <c r="Z388" s="280"/>
      <c r="AA388" s="106"/>
      <c r="AB388" s="281"/>
      <c r="AC388" s="282"/>
      <c r="AD388" s="273"/>
      <c r="AE388" s="110"/>
      <c r="AF388" s="99"/>
      <c r="AG388" s="110"/>
      <c r="AH388" s="427"/>
      <c r="AI388" s="112"/>
      <c r="AJ388" s="110"/>
      <c r="AK388" s="113"/>
      <c r="AL388" s="114"/>
      <c r="AM388" s="278"/>
      <c r="AN388" s="98"/>
      <c r="AO388" s="98"/>
      <c r="AP388" s="116"/>
      <c r="AQ388" s="117"/>
      <c r="AR388" s="116"/>
      <c r="AS388" s="98"/>
      <c r="AT388" s="98"/>
      <c r="AU388" s="98"/>
      <c r="AV388" s="98"/>
      <c r="AW388" s="98"/>
      <c r="AX388" s="98"/>
      <c r="AY388" s="98"/>
      <c r="AZ388" s="98"/>
      <c r="BA388" s="98"/>
      <c r="BB388" s="98"/>
      <c r="BC388" s="98"/>
      <c r="BD388" s="98"/>
      <c r="BE388" s="98"/>
      <c r="BF388" s="98"/>
      <c r="BG388" s="98"/>
      <c r="BH388" s="98"/>
      <c r="BI388" s="98"/>
      <c r="BJ388" s="98"/>
      <c r="BK388" s="98"/>
      <c r="BL388" s="98"/>
      <c r="BM388" s="98"/>
      <c r="BN388" s="98"/>
      <c r="BO388" s="98"/>
      <c r="BP388" s="98"/>
    </row>
    <row r="389">
      <c r="A389" s="485" t="b">
        <v>0</v>
      </c>
      <c r="B389" s="128"/>
      <c r="C389" s="129"/>
      <c r="D389" s="130"/>
      <c r="E389" s="131"/>
      <c r="F389" s="132"/>
      <c r="G389" s="132"/>
      <c r="H389" s="132"/>
      <c r="I389" s="132"/>
      <c r="J389" s="132"/>
      <c r="K389" s="130"/>
      <c r="L389" s="130"/>
      <c r="M389" s="130"/>
      <c r="N389" s="519"/>
      <c r="O389" s="369"/>
      <c r="P389" s="370"/>
      <c r="Q389" s="196"/>
      <c r="R389" s="197"/>
      <c r="S389" s="198"/>
      <c r="T389" s="199"/>
      <c r="U389" s="200"/>
      <c r="V389" s="201"/>
      <c r="W389" s="202"/>
      <c r="X389" s="202"/>
      <c r="Y389" s="143"/>
      <c r="Z389" s="367"/>
      <c r="AA389" s="140"/>
      <c r="AB389" s="420"/>
      <c r="AC389" s="421"/>
      <c r="AD389" s="206"/>
      <c r="AE389" s="144"/>
      <c r="AF389" s="133"/>
      <c r="AG389" s="144"/>
      <c r="AH389" s="430"/>
      <c r="AI389" s="146"/>
      <c r="AJ389" s="144"/>
      <c r="AK389" s="147"/>
      <c r="AL389" s="114"/>
      <c r="AM389" s="211"/>
      <c r="AN389" s="132"/>
      <c r="AO389" s="132"/>
      <c r="AP389" s="149"/>
      <c r="AQ389" s="150"/>
      <c r="AR389" s="149"/>
      <c r="AS389" s="132"/>
      <c r="AT389" s="132"/>
      <c r="AU389" s="132"/>
      <c r="AV389" s="132"/>
      <c r="AW389" s="132"/>
      <c r="AX389" s="132"/>
      <c r="AY389" s="132"/>
      <c r="AZ389" s="132"/>
      <c r="BA389" s="132"/>
      <c r="BB389" s="132"/>
      <c r="BC389" s="132"/>
      <c r="BD389" s="132"/>
      <c r="BE389" s="132"/>
      <c r="BF389" s="132"/>
      <c r="BG389" s="132"/>
      <c r="BH389" s="132"/>
      <c r="BI389" s="132"/>
      <c r="BJ389" s="132"/>
      <c r="BK389" s="132"/>
      <c r="BL389" s="132"/>
      <c r="BM389" s="132"/>
      <c r="BN389" s="132"/>
      <c r="BO389" s="132"/>
      <c r="BP389" s="132"/>
    </row>
    <row r="390">
      <c r="A390" s="484" t="b">
        <v>0</v>
      </c>
      <c r="B390" s="94"/>
      <c r="C390" s="95"/>
      <c r="D390" s="96"/>
      <c r="E390" s="97"/>
      <c r="F390" s="98"/>
      <c r="G390" s="98"/>
      <c r="H390" s="98"/>
      <c r="I390" s="98"/>
      <c r="J390" s="98"/>
      <c r="K390" s="96"/>
      <c r="L390" s="96"/>
      <c r="M390" s="96"/>
      <c r="N390" s="518"/>
      <c r="O390" s="369"/>
      <c r="P390" s="370"/>
      <c r="Q390" s="196"/>
      <c r="R390" s="197"/>
      <c r="S390" s="198"/>
      <c r="T390" s="199"/>
      <c r="U390" s="200"/>
      <c r="V390" s="201"/>
      <c r="W390" s="202"/>
      <c r="X390" s="202"/>
      <c r="Y390" s="109"/>
      <c r="Z390" s="280"/>
      <c r="AA390" s="106"/>
      <c r="AB390" s="281"/>
      <c r="AC390" s="282"/>
      <c r="AD390" s="273"/>
      <c r="AE390" s="110"/>
      <c r="AF390" s="99"/>
      <c r="AG390" s="110"/>
      <c r="AH390" s="427"/>
      <c r="AI390" s="112"/>
      <c r="AJ390" s="110"/>
      <c r="AK390" s="113"/>
      <c r="AL390" s="114"/>
      <c r="AM390" s="278"/>
      <c r="AN390" s="98"/>
      <c r="AO390" s="98"/>
      <c r="AP390" s="116"/>
      <c r="AQ390" s="117"/>
      <c r="AR390" s="116"/>
      <c r="AS390" s="98"/>
      <c r="AT390" s="98"/>
      <c r="AU390" s="98"/>
      <c r="AV390" s="98"/>
      <c r="AW390" s="98"/>
      <c r="AX390" s="98"/>
      <c r="AY390" s="98"/>
      <c r="AZ390" s="98"/>
      <c r="BA390" s="98"/>
      <c r="BB390" s="98"/>
      <c r="BC390" s="98"/>
      <c r="BD390" s="98"/>
      <c r="BE390" s="98"/>
      <c r="BF390" s="98"/>
      <c r="BG390" s="98"/>
      <c r="BH390" s="98"/>
      <c r="BI390" s="98"/>
      <c r="BJ390" s="98"/>
      <c r="BK390" s="98"/>
      <c r="BL390" s="98"/>
      <c r="BM390" s="98"/>
      <c r="BN390" s="98"/>
      <c r="BO390" s="98"/>
      <c r="BP390" s="98"/>
    </row>
    <row r="391">
      <c r="A391" s="485" t="b">
        <v>0</v>
      </c>
      <c r="B391" s="128"/>
      <c r="C391" s="129"/>
      <c r="D391" s="130"/>
      <c r="E391" s="131"/>
      <c r="F391" s="132"/>
      <c r="G391" s="132"/>
      <c r="H391" s="132"/>
      <c r="I391" s="132"/>
      <c r="J391" s="132"/>
      <c r="K391" s="130"/>
      <c r="L391" s="130"/>
      <c r="M391" s="130"/>
      <c r="N391" s="519"/>
      <c r="O391" s="369"/>
      <c r="P391" s="370"/>
      <c r="Q391" s="196"/>
      <c r="R391" s="197"/>
      <c r="S391" s="198"/>
      <c r="T391" s="199"/>
      <c r="U391" s="200"/>
      <c r="V391" s="201"/>
      <c r="W391" s="202"/>
      <c r="X391" s="202"/>
      <c r="Y391" s="143"/>
      <c r="Z391" s="367"/>
      <c r="AA391" s="140"/>
      <c r="AB391" s="420"/>
      <c r="AC391" s="421"/>
      <c r="AD391" s="206"/>
      <c r="AE391" s="144"/>
      <c r="AF391" s="133"/>
      <c r="AG391" s="144"/>
      <c r="AH391" s="430"/>
      <c r="AI391" s="146"/>
      <c r="AJ391" s="144"/>
      <c r="AK391" s="147"/>
      <c r="AL391" s="114"/>
      <c r="AM391" s="211"/>
      <c r="AN391" s="132"/>
      <c r="AO391" s="132"/>
      <c r="AP391" s="149"/>
      <c r="AQ391" s="150"/>
      <c r="AR391" s="149"/>
      <c r="AS391" s="132"/>
      <c r="AT391" s="132"/>
      <c r="AU391" s="132"/>
      <c r="AV391" s="132"/>
      <c r="AW391" s="132"/>
      <c r="AX391" s="132"/>
      <c r="AY391" s="132"/>
      <c r="AZ391" s="132"/>
      <c r="BA391" s="132"/>
      <c r="BB391" s="132"/>
      <c r="BC391" s="132"/>
      <c r="BD391" s="132"/>
      <c r="BE391" s="132"/>
      <c r="BF391" s="132"/>
      <c r="BG391" s="132"/>
      <c r="BH391" s="132"/>
      <c r="BI391" s="132"/>
      <c r="BJ391" s="132"/>
      <c r="BK391" s="132"/>
      <c r="BL391" s="132"/>
      <c r="BM391" s="132"/>
      <c r="BN391" s="132"/>
      <c r="BO391" s="132"/>
      <c r="BP391" s="132"/>
    </row>
    <row r="392">
      <c r="A392" s="484" t="b">
        <v>0</v>
      </c>
      <c r="B392" s="94"/>
      <c r="C392" s="95"/>
      <c r="D392" s="96"/>
      <c r="E392" s="97"/>
      <c r="F392" s="98"/>
      <c r="G392" s="98"/>
      <c r="H392" s="98"/>
      <c r="I392" s="98"/>
      <c r="J392" s="98"/>
      <c r="K392" s="96"/>
      <c r="L392" s="96"/>
      <c r="M392" s="96"/>
      <c r="N392" s="518"/>
      <c r="O392" s="369"/>
      <c r="P392" s="370"/>
      <c r="Q392" s="196"/>
      <c r="R392" s="197"/>
      <c r="S392" s="198"/>
      <c r="T392" s="199"/>
      <c r="U392" s="200"/>
      <c r="V392" s="201"/>
      <c r="W392" s="202"/>
      <c r="X392" s="202"/>
      <c r="Y392" s="109"/>
      <c r="Z392" s="280"/>
      <c r="AA392" s="106"/>
      <c r="AB392" s="281"/>
      <c r="AC392" s="282"/>
      <c r="AD392" s="273"/>
      <c r="AE392" s="110"/>
      <c r="AF392" s="99"/>
      <c r="AG392" s="110"/>
      <c r="AH392" s="427"/>
      <c r="AI392" s="112"/>
      <c r="AJ392" s="110"/>
      <c r="AK392" s="113"/>
      <c r="AL392" s="114"/>
      <c r="AM392" s="278"/>
      <c r="AN392" s="98"/>
      <c r="AO392" s="98"/>
      <c r="AP392" s="116"/>
      <c r="AQ392" s="117"/>
      <c r="AR392" s="116"/>
      <c r="AS392" s="98"/>
      <c r="AT392" s="98"/>
      <c r="AU392" s="98"/>
      <c r="AV392" s="98"/>
      <c r="AW392" s="98"/>
      <c r="AX392" s="98"/>
      <c r="AY392" s="98"/>
      <c r="AZ392" s="98"/>
      <c r="BA392" s="98"/>
      <c r="BB392" s="98"/>
      <c r="BC392" s="98"/>
      <c r="BD392" s="98"/>
      <c r="BE392" s="98"/>
      <c r="BF392" s="98"/>
      <c r="BG392" s="98"/>
      <c r="BH392" s="98"/>
      <c r="BI392" s="98"/>
      <c r="BJ392" s="98"/>
      <c r="BK392" s="98"/>
      <c r="BL392" s="98"/>
      <c r="BM392" s="98"/>
      <c r="BN392" s="98"/>
      <c r="BO392" s="98"/>
      <c r="BP392" s="98"/>
    </row>
    <row r="393">
      <c r="A393" s="485" t="b">
        <v>0</v>
      </c>
      <c r="B393" s="128"/>
      <c r="C393" s="129"/>
      <c r="D393" s="130"/>
      <c r="E393" s="131"/>
      <c r="F393" s="132"/>
      <c r="G393" s="132"/>
      <c r="H393" s="132"/>
      <c r="I393" s="132"/>
      <c r="J393" s="132"/>
      <c r="K393" s="130"/>
      <c r="L393" s="130"/>
      <c r="M393" s="130"/>
      <c r="N393" s="519"/>
      <c r="O393" s="369"/>
      <c r="P393" s="370"/>
      <c r="Q393" s="196"/>
      <c r="R393" s="197"/>
      <c r="S393" s="198"/>
      <c r="T393" s="199"/>
      <c r="U393" s="200"/>
      <c r="V393" s="201"/>
      <c r="W393" s="202"/>
      <c r="X393" s="202"/>
      <c r="Y393" s="143"/>
      <c r="Z393" s="367"/>
      <c r="AA393" s="140"/>
      <c r="AB393" s="420"/>
      <c r="AC393" s="421"/>
      <c r="AD393" s="206"/>
      <c r="AE393" s="144"/>
      <c r="AF393" s="133"/>
      <c r="AG393" s="144"/>
      <c r="AH393" s="430"/>
      <c r="AI393" s="146"/>
      <c r="AJ393" s="144"/>
      <c r="AK393" s="147"/>
      <c r="AL393" s="114"/>
      <c r="AM393" s="211"/>
      <c r="AN393" s="132"/>
      <c r="AO393" s="132"/>
      <c r="AP393" s="149"/>
      <c r="AQ393" s="150"/>
      <c r="AR393" s="149"/>
      <c r="AS393" s="132"/>
      <c r="AT393" s="132"/>
      <c r="AU393" s="132"/>
      <c r="AV393" s="132"/>
      <c r="AW393" s="132"/>
      <c r="AX393" s="132"/>
      <c r="AY393" s="132"/>
      <c r="AZ393" s="132"/>
      <c r="BA393" s="132"/>
      <c r="BB393" s="132"/>
      <c r="BC393" s="132"/>
      <c r="BD393" s="132"/>
      <c r="BE393" s="132"/>
      <c r="BF393" s="132"/>
      <c r="BG393" s="132"/>
      <c r="BH393" s="132"/>
      <c r="BI393" s="132"/>
      <c r="BJ393" s="132"/>
      <c r="BK393" s="132"/>
      <c r="BL393" s="132"/>
      <c r="BM393" s="132"/>
      <c r="BN393" s="132"/>
      <c r="BO393" s="132"/>
      <c r="BP393" s="132"/>
    </row>
    <row r="394">
      <c r="A394" s="484" t="b">
        <v>0</v>
      </c>
      <c r="B394" s="94"/>
      <c r="C394" s="95"/>
      <c r="D394" s="96"/>
      <c r="E394" s="97"/>
      <c r="F394" s="98"/>
      <c r="G394" s="98"/>
      <c r="H394" s="98"/>
      <c r="I394" s="98"/>
      <c r="J394" s="98"/>
      <c r="K394" s="96"/>
      <c r="L394" s="96"/>
      <c r="M394" s="96"/>
      <c r="N394" s="518"/>
      <c r="O394" s="369"/>
      <c r="P394" s="370"/>
      <c r="Q394" s="196"/>
      <c r="R394" s="197"/>
      <c r="S394" s="198"/>
      <c r="T394" s="199"/>
      <c r="U394" s="200"/>
      <c r="V394" s="201"/>
      <c r="W394" s="202"/>
      <c r="X394" s="202"/>
      <c r="Y394" s="109"/>
      <c r="Z394" s="280"/>
      <c r="AA394" s="106"/>
      <c r="AB394" s="281"/>
      <c r="AC394" s="282"/>
      <c r="AD394" s="273"/>
      <c r="AE394" s="110"/>
      <c r="AF394" s="99"/>
      <c r="AG394" s="110"/>
      <c r="AH394" s="427"/>
      <c r="AI394" s="112"/>
      <c r="AJ394" s="110"/>
      <c r="AK394" s="113"/>
      <c r="AL394" s="114"/>
      <c r="AM394" s="278"/>
      <c r="AN394" s="98"/>
      <c r="AO394" s="98"/>
      <c r="AP394" s="116"/>
      <c r="AQ394" s="117"/>
      <c r="AR394" s="116"/>
      <c r="AS394" s="98"/>
      <c r="AT394" s="98"/>
      <c r="AU394" s="98"/>
      <c r="AV394" s="98"/>
      <c r="AW394" s="98"/>
      <c r="AX394" s="98"/>
      <c r="AY394" s="98"/>
      <c r="AZ394" s="98"/>
      <c r="BA394" s="98"/>
      <c r="BB394" s="98"/>
      <c r="BC394" s="98"/>
      <c r="BD394" s="98"/>
      <c r="BE394" s="98"/>
      <c r="BF394" s="98"/>
      <c r="BG394" s="98"/>
      <c r="BH394" s="98"/>
      <c r="BI394" s="98"/>
      <c r="BJ394" s="98"/>
      <c r="BK394" s="98"/>
      <c r="BL394" s="98"/>
      <c r="BM394" s="98"/>
      <c r="BN394" s="98"/>
      <c r="BO394" s="98"/>
      <c r="BP394" s="98"/>
    </row>
    <row r="395">
      <c r="A395" s="485" t="b">
        <v>0</v>
      </c>
      <c r="B395" s="128"/>
      <c r="C395" s="129"/>
      <c r="D395" s="130"/>
      <c r="E395" s="131"/>
      <c r="F395" s="132"/>
      <c r="G395" s="132"/>
      <c r="H395" s="132"/>
      <c r="I395" s="132"/>
      <c r="J395" s="132"/>
      <c r="K395" s="130"/>
      <c r="L395" s="130"/>
      <c r="M395" s="130"/>
      <c r="N395" s="519"/>
      <c r="O395" s="369"/>
      <c r="P395" s="370"/>
      <c r="Q395" s="196"/>
      <c r="R395" s="197"/>
      <c r="S395" s="198"/>
      <c r="T395" s="199"/>
      <c r="U395" s="200"/>
      <c r="V395" s="201"/>
      <c r="W395" s="202"/>
      <c r="X395" s="202"/>
      <c r="Y395" s="143"/>
      <c r="Z395" s="367"/>
      <c r="AA395" s="140"/>
      <c r="AB395" s="420"/>
      <c r="AC395" s="421"/>
      <c r="AD395" s="206"/>
      <c r="AE395" s="144"/>
      <c r="AF395" s="133"/>
      <c r="AG395" s="144"/>
      <c r="AH395" s="430"/>
      <c r="AI395" s="146"/>
      <c r="AJ395" s="144"/>
      <c r="AK395" s="147"/>
      <c r="AL395" s="114"/>
      <c r="AM395" s="211"/>
      <c r="AN395" s="132"/>
      <c r="AO395" s="132"/>
      <c r="AP395" s="149"/>
      <c r="AQ395" s="150"/>
      <c r="AR395" s="149"/>
      <c r="AS395" s="132"/>
      <c r="AT395" s="132"/>
      <c r="AU395" s="132"/>
      <c r="AV395" s="132"/>
      <c r="AW395" s="132"/>
      <c r="AX395" s="132"/>
      <c r="AY395" s="132"/>
      <c r="AZ395" s="132"/>
      <c r="BA395" s="132"/>
      <c r="BB395" s="132"/>
      <c r="BC395" s="132"/>
      <c r="BD395" s="132"/>
      <c r="BE395" s="132"/>
      <c r="BF395" s="132"/>
      <c r="BG395" s="132"/>
      <c r="BH395" s="132"/>
      <c r="BI395" s="132"/>
      <c r="BJ395" s="132"/>
      <c r="BK395" s="132"/>
      <c r="BL395" s="132"/>
      <c r="BM395" s="132"/>
      <c r="BN395" s="132"/>
      <c r="BO395" s="132"/>
      <c r="BP395" s="132"/>
    </row>
    <row r="396">
      <c r="A396" s="484" t="b">
        <v>0</v>
      </c>
      <c r="B396" s="94"/>
      <c r="C396" s="95"/>
      <c r="D396" s="96"/>
      <c r="E396" s="97"/>
      <c r="F396" s="98"/>
      <c r="G396" s="98"/>
      <c r="H396" s="98"/>
      <c r="I396" s="98"/>
      <c r="J396" s="98"/>
      <c r="K396" s="96"/>
      <c r="L396" s="96"/>
      <c r="M396" s="96"/>
      <c r="N396" s="518"/>
      <c r="O396" s="369"/>
      <c r="P396" s="370"/>
      <c r="Q396" s="196"/>
      <c r="R396" s="197"/>
      <c r="S396" s="198"/>
      <c r="T396" s="199"/>
      <c r="U396" s="200"/>
      <c r="V396" s="201"/>
      <c r="W396" s="202"/>
      <c r="X396" s="202"/>
      <c r="Y396" s="109"/>
      <c r="Z396" s="280"/>
      <c r="AA396" s="106"/>
      <c r="AB396" s="281"/>
      <c r="AC396" s="282"/>
      <c r="AD396" s="273"/>
      <c r="AE396" s="110"/>
      <c r="AF396" s="99"/>
      <c r="AG396" s="110"/>
      <c r="AH396" s="427"/>
      <c r="AI396" s="112"/>
      <c r="AJ396" s="110"/>
      <c r="AK396" s="113"/>
      <c r="AL396" s="114"/>
      <c r="AM396" s="278"/>
      <c r="AN396" s="98"/>
      <c r="AO396" s="98"/>
      <c r="AP396" s="116"/>
      <c r="AQ396" s="117"/>
      <c r="AR396" s="116"/>
      <c r="AS396" s="98"/>
      <c r="AT396" s="98"/>
      <c r="AU396" s="98"/>
      <c r="AV396" s="98"/>
      <c r="AW396" s="98"/>
      <c r="AX396" s="98"/>
      <c r="AY396" s="98"/>
      <c r="AZ396" s="98"/>
      <c r="BA396" s="98"/>
      <c r="BB396" s="98"/>
      <c r="BC396" s="98"/>
      <c r="BD396" s="98"/>
      <c r="BE396" s="98"/>
      <c r="BF396" s="98"/>
      <c r="BG396" s="98"/>
      <c r="BH396" s="98"/>
      <c r="BI396" s="98"/>
      <c r="BJ396" s="98"/>
      <c r="BK396" s="98"/>
      <c r="BL396" s="98"/>
      <c r="BM396" s="98"/>
      <c r="BN396" s="98"/>
      <c r="BO396" s="98"/>
      <c r="BP396" s="98"/>
    </row>
    <row r="397">
      <c r="A397" s="485" t="b">
        <v>0</v>
      </c>
      <c r="B397" s="128"/>
      <c r="C397" s="129"/>
      <c r="D397" s="130"/>
      <c r="E397" s="131"/>
      <c r="F397" s="132"/>
      <c r="G397" s="132"/>
      <c r="H397" s="132"/>
      <c r="I397" s="132"/>
      <c r="J397" s="132"/>
      <c r="K397" s="130"/>
      <c r="L397" s="130"/>
      <c r="M397" s="130"/>
      <c r="N397" s="519"/>
      <c r="O397" s="369"/>
      <c r="P397" s="370"/>
      <c r="Q397" s="196"/>
      <c r="R397" s="197"/>
      <c r="S397" s="198"/>
      <c r="T397" s="199"/>
      <c r="U397" s="200"/>
      <c r="V397" s="201"/>
      <c r="W397" s="202"/>
      <c r="X397" s="202"/>
      <c r="Y397" s="143"/>
      <c r="Z397" s="367"/>
      <c r="AA397" s="140"/>
      <c r="AB397" s="420"/>
      <c r="AC397" s="421"/>
      <c r="AD397" s="206"/>
      <c r="AE397" s="144"/>
      <c r="AF397" s="133"/>
      <c r="AG397" s="144"/>
      <c r="AH397" s="430"/>
      <c r="AI397" s="146"/>
      <c r="AJ397" s="144"/>
      <c r="AK397" s="147"/>
      <c r="AL397" s="114"/>
      <c r="AM397" s="211"/>
      <c r="AN397" s="132"/>
      <c r="AO397" s="132"/>
      <c r="AP397" s="149"/>
      <c r="AQ397" s="150"/>
      <c r="AR397" s="149"/>
      <c r="AS397" s="132"/>
      <c r="AT397" s="132"/>
      <c r="AU397" s="132"/>
      <c r="AV397" s="132"/>
      <c r="AW397" s="132"/>
      <c r="AX397" s="132"/>
      <c r="AY397" s="132"/>
      <c r="AZ397" s="132"/>
      <c r="BA397" s="132"/>
      <c r="BB397" s="132"/>
      <c r="BC397" s="132"/>
      <c r="BD397" s="132"/>
      <c r="BE397" s="132"/>
      <c r="BF397" s="132"/>
      <c r="BG397" s="132"/>
      <c r="BH397" s="132"/>
      <c r="BI397" s="132"/>
      <c r="BJ397" s="132"/>
      <c r="BK397" s="132"/>
      <c r="BL397" s="132"/>
      <c r="BM397" s="132"/>
      <c r="BN397" s="132"/>
      <c r="BO397" s="132"/>
      <c r="BP397" s="132"/>
    </row>
    <row r="398">
      <c r="A398" s="484" t="b">
        <v>0</v>
      </c>
      <c r="B398" s="94"/>
      <c r="C398" s="95"/>
      <c r="D398" s="96"/>
      <c r="E398" s="97"/>
      <c r="F398" s="98"/>
      <c r="G398" s="98"/>
      <c r="H398" s="98"/>
      <c r="I398" s="98"/>
      <c r="J398" s="98"/>
      <c r="K398" s="96"/>
      <c r="L398" s="96"/>
      <c r="M398" s="96"/>
      <c r="N398" s="518"/>
      <c r="O398" s="369"/>
      <c r="P398" s="370"/>
      <c r="Q398" s="196"/>
      <c r="R398" s="197"/>
      <c r="S398" s="198"/>
      <c r="T398" s="199"/>
      <c r="U398" s="200"/>
      <c r="V398" s="201"/>
      <c r="W398" s="202"/>
      <c r="X398" s="202"/>
      <c r="Y398" s="109"/>
      <c r="Z398" s="280"/>
      <c r="AA398" s="106"/>
      <c r="AB398" s="281"/>
      <c r="AC398" s="282"/>
      <c r="AD398" s="273"/>
      <c r="AE398" s="110"/>
      <c r="AF398" s="99"/>
      <c r="AG398" s="110"/>
      <c r="AH398" s="427"/>
      <c r="AI398" s="112"/>
      <c r="AJ398" s="110"/>
      <c r="AK398" s="113"/>
      <c r="AL398" s="114"/>
      <c r="AM398" s="278"/>
      <c r="AN398" s="98"/>
      <c r="AO398" s="98"/>
      <c r="AP398" s="116"/>
      <c r="AQ398" s="117"/>
      <c r="AR398" s="116"/>
      <c r="AS398" s="98"/>
      <c r="AT398" s="98"/>
      <c r="AU398" s="98"/>
      <c r="AV398" s="98"/>
      <c r="AW398" s="98"/>
      <c r="AX398" s="98"/>
      <c r="AY398" s="98"/>
      <c r="AZ398" s="98"/>
      <c r="BA398" s="98"/>
      <c r="BB398" s="98"/>
      <c r="BC398" s="98"/>
      <c r="BD398" s="98"/>
      <c r="BE398" s="98"/>
      <c r="BF398" s="98"/>
      <c r="BG398" s="98"/>
      <c r="BH398" s="98"/>
      <c r="BI398" s="98"/>
      <c r="BJ398" s="98"/>
      <c r="BK398" s="98"/>
      <c r="BL398" s="98"/>
      <c r="BM398" s="98"/>
      <c r="BN398" s="98"/>
      <c r="BO398" s="98"/>
      <c r="BP398" s="98"/>
    </row>
    <row r="399">
      <c r="A399" s="485" t="b">
        <v>0</v>
      </c>
      <c r="B399" s="128"/>
      <c r="C399" s="129"/>
      <c r="D399" s="130"/>
      <c r="E399" s="131"/>
      <c r="F399" s="132"/>
      <c r="G399" s="132"/>
      <c r="H399" s="132"/>
      <c r="I399" s="132"/>
      <c r="J399" s="132"/>
      <c r="K399" s="130"/>
      <c r="L399" s="130"/>
      <c r="M399" s="130"/>
      <c r="N399" s="519"/>
      <c r="O399" s="369"/>
      <c r="P399" s="370"/>
      <c r="Q399" s="196"/>
      <c r="R399" s="197"/>
      <c r="S399" s="198"/>
      <c r="T399" s="199"/>
      <c r="U399" s="200"/>
      <c r="V399" s="201"/>
      <c r="W399" s="202"/>
      <c r="X399" s="202"/>
      <c r="Y399" s="143"/>
      <c r="Z399" s="367"/>
      <c r="AA399" s="140"/>
      <c r="AB399" s="420"/>
      <c r="AC399" s="421"/>
      <c r="AD399" s="206"/>
      <c r="AE399" s="144"/>
      <c r="AF399" s="133"/>
      <c r="AG399" s="144"/>
      <c r="AH399" s="430"/>
      <c r="AI399" s="146"/>
      <c r="AJ399" s="144"/>
      <c r="AK399" s="147"/>
      <c r="AL399" s="114"/>
      <c r="AM399" s="211"/>
      <c r="AN399" s="132"/>
      <c r="AO399" s="132"/>
      <c r="AP399" s="149"/>
      <c r="AQ399" s="150"/>
      <c r="AR399" s="149"/>
      <c r="AS399" s="132"/>
      <c r="AT399" s="132"/>
      <c r="AU399" s="132"/>
      <c r="AV399" s="132"/>
      <c r="AW399" s="132"/>
      <c r="AX399" s="132"/>
      <c r="AY399" s="132"/>
      <c r="AZ399" s="132"/>
      <c r="BA399" s="132"/>
      <c r="BB399" s="132"/>
      <c r="BC399" s="132"/>
      <c r="BD399" s="132"/>
      <c r="BE399" s="132"/>
      <c r="BF399" s="132"/>
      <c r="BG399" s="132"/>
      <c r="BH399" s="132"/>
      <c r="BI399" s="132"/>
      <c r="BJ399" s="132"/>
      <c r="BK399" s="132"/>
      <c r="BL399" s="132"/>
      <c r="BM399" s="132"/>
      <c r="BN399" s="132"/>
      <c r="BO399" s="132"/>
      <c r="BP399" s="132"/>
    </row>
    <row r="400">
      <c r="A400" s="484" t="b">
        <v>0</v>
      </c>
      <c r="B400" s="94"/>
      <c r="C400" s="95"/>
      <c r="D400" s="96"/>
      <c r="E400" s="97"/>
      <c r="F400" s="98"/>
      <c r="G400" s="98"/>
      <c r="H400" s="98"/>
      <c r="I400" s="98"/>
      <c r="J400" s="98"/>
      <c r="K400" s="96"/>
      <c r="L400" s="96"/>
      <c r="M400" s="96"/>
      <c r="N400" s="518"/>
      <c r="O400" s="369"/>
      <c r="P400" s="370"/>
      <c r="Q400" s="196"/>
      <c r="R400" s="197"/>
      <c r="S400" s="198"/>
      <c r="T400" s="199"/>
      <c r="U400" s="200"/>
      <c r="V400" s="201"/>
      <c r="W400" s="202"/>
      <c r="X400" s="202"/>
      <c r="Y400" s="109"/>
      <c r="Z400" s="280"/>
      <c r="AA400" s="106"/>
      <c r="AB400" s="281"/>
      <c r="AC400" s="282"/>
      <c r="AD400" s="273"/>
      <c r="AE400" s="110"/>
      <c r="AF400" s="99"/>
      <c r="AG400" s="110"/>
      <c r="AH400" s="427"/>
      <c r="AI400" s="112"/>
      <c r="AJ400" s="110"/>
      <c r="AK400" s="113"/>
      <c r="AL400" s="114"/>
      <c r="AM400" s="278"/>
      <c r="AN400" s="98"/>
      <c r="AO400" s="98"/>
      <c r="AP400" s="116"/>
      <c r="AQ400" s="117"/>
      <c r="AR400" s="116"/>
      <c r="AS400" s="98"/>
      <c r="AT400" s="98"/>
      <c r="AU400" s="98"/>
      <c r="AV400" s="98"/>
      <c r="AW400" s="98"/>
      <c r="AX400" s="98"/>
      <c r="AY400" s="98"/>
      <c r="AZ400" s="98"/>
      <c r="BA400" s="98"/>
      <c r="BB400" s="98"/>
      <c r="BC400" s="98"/>
      <c r="BD400" s="98"/>
      <c r="BE400" s="98"/>
      <c r="BF400" s="98"/>
      <c r="BG400" s="98"/>
      <c r="BH400" s="98"/>
      <c r="BI400" s="98"/>
      <c r="BJ400" s="98"/>
      <c r="BK400" s="98"/>
      <c r="BL400" s="98"/>
      <c r="BM400" s="98"/>
      <c r="BN400" s="98"/>
      <c r="BO400" s="98"/>
      <c r="BP400" s="98"/>
    </row>
    <row r="401">
      <c r="A401" s="485" t="b">
        <v>0</v>
      </c>
      <c r="B401" s="128"/>
      <c r="C401" s="129"/>
      <c r="D401" s="130"/>
      <c r="E401" s="131"/>
      <c r="F401" s="132"/>
      <c r="G401" s="132"/>
      <c r="H401" s="132"/>
      <c r="I401" s="132"/>
      <c r="J401" s="132"/>
      <c r="K401" s="130"/>
      <c r="L401" s="130"/>
      <c r="M401" s="130"/>
      <c r="N401" s="519"/>
      <c r="O401" s="369"/>
      <c r="P401" s="370"/>
      <c r="Q401" s="196"/>
      <c r="R401" s="197"/>
      <c r="S401" s="198"/>
      <c r="T401" s="199"/>
      <c r="U401" s="200"/>
      <c r="V401" s="201"/>
      <c r="W401" s="202"/>
      <c r="X401" s="202"/>
      <c r="Y401" s="143"/>
      <c r="Z401" s="367"/>
      <c r="AA401" s="140"/>
      <c r="AB401" s="420"/>
      <c r="AC401" s="421"/>
      <c r="AD401" s="206"/>
      <c r="AE401" s="144"/>
      <c r="AF401" s="133"/>
      <c r="AG401" s="144"/>
      <c r="AH401" s="430"/>
      <c r="AI401" s="146"/>
      <c r="AJ401" s="144"/>
      <c r="AK401" s="147"/>
      <c r="AL401" s="114"/>
      <c r="AM401" s="211"/>
      <c r="AN401" s="132"/>
      <c r="AO401" s="132"/>
      <c r="AP401" s="149"/>
      <c r="AQ401" s="150"/>
      <c r="AR401" s="149"/>
      <c r="AS401" s="132"/>
      <c r="AT401" s="132"/>
      <c r="AU401" s="132"/>
      <c r="AV401" s="132"/>
      <c r="AW401" s="132"/>
      <c r="AX401" s="132"/>
      <c r="AY401" s="132"/>
      <c r="AZ401" s="132"/>
      <c r="BA401" s="132"/>
      <c r="BB401" s="132"/>
      <c r="BC401" s="132"/>
      <c r="BD401" s="132"/>
      <c r="BE401" s="132"/>
      <c r="BF401" s="132"/>
      <c r="BG401" s="132"/>
      <c r="BH401" s="132"/>
      <c r="BI401" s="132"/>
      <c r="BJ401" s="132"/>
      <c r="BK401" s="132"/>
      <c r="BL401" s="132"/>
      <c r="BM401" s="132"/>
      <c r="BN401" s="132"/>
      <c r="BO401" s="132"/>
      <c r="BP401" s="132"/>
    </row>
    <row r="402">
      <c r="A402" s="484" t="b">
        <v>0</v>
      </c>
      <c r="B402" s="94"/>
      <c r="C402" s="95"/>
      <c r="D402" s="96"/>
      <c r="E402" s="97"/>
      <c r="F402" s="98"/>
      <c r="G402" s="98"/>
      <c r="H402" s="98"/>
      <c r="I402" s="98"/>
      <c r="J402" s="98"/>
      <c r="K402" s="96"/>
      <c r="L402" s="96"/>
      <c r="M402" s="96"/>
      <c r="N402" s="518"/>
      <c r="O402" s="369"/>
      <c r="P402" s="370"/>
      <c r="Q402" s="196"/>
      <c r="R402" s="197"/>
      <c r="S402" s="198"/>
      <c r="T402" s="199"/>
      <c r="U402" s="200"/>
      <c r="V402" s="201"/>
      <c r="W402" s="202"/>
      <c r="X402" s="202"/>
      <c r="Y402" s="109"/>
      <c r="Z402" s="280"/>
      <c r="AA402" s="106"/>
      <c r="AB402" s="281"/>
      <c r="AC402" s="282"/>
      <c r="AD402" s="273"/>
      <c r="AE402" s="110"/>
      <c r="AF402" s="99"/>
      <c r="AG402" s="110"/>
      <c r="AH402" s="427"/>
      <c r="AI402" s="112"/>
      <c r="AJ402" s="110"/>
      <c r="AK402" s="113"/>
      <c r="AL402" s="114"/>
      <c r="AM402" s="278"/>
      <c r="AN402" s="98"/>
      <c r="AO402" s="98"/>
      <c r="AP402" s="116"/>
      <c r="AQ402" s="117"/>
      <c r="AR402" s="116"/>
      <c r="AS402" s="98"/>
      <c r="AT402" s="98"/>
      <c r="AU402" s="98"/>
      <c r="AV402" s="98"/>
      <c r="AW402" s="98"/>
      <c r="AX402" s="98"/>
      <c r="AY402" s="98"/>
      <c r="AZ402" s="98"/>
      <c r="BA402" s="98"/>
      <c r="BB402" s="98"/>
      <c r="BC402" s="98"/>
      <c r="BD402" s="98"/>
      <c r="BE402" s="98"/>
      <c r="BF402" s="98"/>
      <c r="BG402" s="98"/>
      <c r="BH402" s="98"/>
      <c r="BI402" s="98"/>
      <c r="BJ402" s="98"/>
      <c r="BK402" s="98"/>
      <c r="BL402" s="98"/>
      <c r="BM402" s="98"/>
      <c r="BN402" s="98"/>
      <c r="BO402" s="98"/>
      <c r="BP402" s="98"/>
    </row>
    <row r="403">
      <c r="A403" s="485" t="b">
        <v>0</v>
      </c>
      <c r="B403" s="128"/>
      <c r="C403" s="129"/>
      <c r="D403" s="130"/>
      <c r="E403" s="131"/>
      <c r="F403" s="132"/>
      <c r="G403" s="132"/>
      <c r="H403" s="132"/>
      <c r="I403" s="132"/>
      <c r="J403" s="132"/>
      <c r="K403" s="130"/>
      <c r="L403" s="130"/>
      <c r="M403" s="130"/>
      <c r="N403" s="519"/>
      <c r="O403" s="369"/>
      <c r="P403" s="370"/>
      <c r="Q403" s="196"/>
      <c r="R403" s="197"/>
      <c r="S403" s="198"/>
      <c r="T403" s="199"/>
      <c r="U403" s="200"/>
      <c r="V403" s="201"/>
      <c r="W403" s="202"/>
      <c r="X403" s="202"/>
      <c r="Y403" s="143"/>
      <c r="Z403" s="367"/>
      <c r="AA403" s="140"/>
      <c r="AB403" s="420"/>
      <c r="AC403" s="421"/>
      <c r="AD403" s="206"/>
      <c r="AE403" s="144"/>
      <c r="AF403" s="133"/>
      <c r="AG403" s="144"/>
      <c r="AH403" s="430"/>
      <c r="AI403" s="146"/>
      <c r="AJ403" s="144"/>
      <c r="AK403" s="147"/>
      <c r="AL403" s="114"/>
      <c r="AM403" s="211"/>
      <c r="AN403" s="132"/>
      <c r="AO403" s="132"/>
      <c r="AP403" s="149"/>
      <c r="AQ403" s="150"/>
      <c r="AR403" s="149"/>
      <c r="AS403" s="132"/>
      <c r="AT403" s="132"/>
      <c r="AU403" s="132"/>
      <c r="AV403" s="132"/>
      <c r="AW403" s="132"/>
      <c r="AX403" s="132"/>
      <c r="AY403" s="132"/>
      <c r="AZ403" s="132"/>
      <c r="BA403" s="132"/>
      <c r="BB403" s="132"/>
      <c r="BC403" s="132"/>
      <c r="BD403" s="132"/>
      <c r="BE403" s="132"/>
      <c r="BF403" s="132"/>
      <c r="BG403" s="132"/>
      <c r="BH403" s="132"/>
      <c r="BI403" s="132"/>
      <c r="BJ403" s="132"/>
      <c r="BK403" s="132"/>
      <c r="BL403" s="132"/>
      <c r="BM403" s="132"/>
      <c r="BN403" s="132"/>
      <c r="BO403" s="132"/>
      <c r="BP403" s="132"/>
    </row>
    <row r="404">
      <c r="A404" s="484" t="b">
        <v>0</v>
      </c>
      <c r="B404" s="94"/>
      <c r="C404" s="95"/>
      <c r="D404" s="96"/>
      <c r="E404" s="97"/>
      <c r="F404" s="98"/>
      <c r="G404" s="98"/>
      <c r="H404" s="98"/>
      <c r="I404" s="98"/>
      <c r="J404" s="98"/>
      <c r="K404" s="96"/>
      <c r="L404" s="96"/>
      <c r="M404" s="96"/>
      <c r="N404" s="518"/>
      <c r="O404" s="369"/>
      <c r="P404" s="370"/>
      <c r="Q404" s="196"/>
      <c r="R404" s="197"/>
      <c r="S404" s="198"/>
      <c r="T404" s="199"/>
      <c r="U404" s="200"/>
      <c r="V404" s="201"/>
      <c r="W404" s="202"/>
      <c r="X404" s="202"/>
      <c r="Y404" s="109"/>
      <c r="Z404" s="280"/>
      <c r="AA404" s="106"/>
      <c r="AB404" s="281"/>
      <c r="AC404" s="282"/>
      <c r="AD404" s="273"/>
      <c r="AE404" s="110"/>
      <c r="AF404" s="99"/>
      <c r="AG404" s="110"/>
      <c r="AH404" s="427"/>
      <c r="AI404" s="112"/>
      <c r="AJ404" s="110"/>
      <c r="AK404" s="113"/>
      <c r="AL404" s="114"/>
      <c r="AM404" s="278"/>
      <c r="AN404" s="98"/>
      <c r="AO404" s="98"/>
      <c r="AP404" s="116"/>
      <c r="AQ404" s="117"/>
      <c r="AR404" s="116"/>
      <c r="AS404" s="98"/>
      <c r="AT404" s="98"/>
      <c r="AU404" s="98"/>
      <c r="AV404" s="98"/>
      <c r="AW404" s="98"/>
      <c r="AX404" s="98"/>
      <c r="AY404" s="98"/>
      <c r="AZ404" s="98"/>
      <c r="BA404" s="98"/>
      <c r="BB404" s="98"/>
      <c r="BC404" s="98"/>
      <c r="BD404" s="98"/>
      <c r="BE404" s="98"/>
      <c r="BF404" s="98"/>
      <c r="BG404" s="98"/>
      <c r="BH404" s="98"/>
      <c r="BI404" s="98"/>
      <c r="BJ404" s="98"/>
      <c r="BK404" s="98"/>
      <c r="BL404" s="98"/>
      <c r="BM404" s="98"/>
      <c r="BN404" s="98"/>
      <c r="BO404" s="98"/>
      <c r="BP404" s="98"/>
    </row>
    <row r="405">
      <c r="A405" s="485" t="b">
        <v>0</v>
      </c>
      <c r="B405" s="128"/>
      <c r="C405" s="129"/>
      <c r="D405" s="130"/>
      <c r="E405" s="131"/>
      <c r="F405" s="132"/>
      <c r="G405" s="132"/>
      <c r="H405" s="132"/>
      <c r="I405" s="132"/>
      <c r="J405" s="132"/>
      <c r="K405" s="130"/>
      <c r="L405" s="130"/>
      <c r="M405" s="130"/>
      <c r="N405" s="519"/>
      <c r="O405" s="369"/>
      <c r="P405" s="370"/>
      <c r="Q405" s="196"/>
      <c r="R405" s="197"/>
      <c r="S405" s="198"/>
      <c r="T405" s="199"/>
      <c r="U405" s="200"/>
      <c r="V405" s="201"/>
      <c r="W405" s="202"/>
      <c r="X405" s="202"/>
      <c r="Y405" s="143"/>
      <c r="Z405" s="367"/>
      <c r="AA405" s="140"/>
      <c r="AB405" s="420"/>
      <c r="AC405" s="421"/>
      <c r="AD405" s="206"/>
      <c r="AE405" s="144"/>
      <c r="AF405" s="133"/>
      <c r="AG405" s="144"/>
      <c r="AH405" s="430"/>
      <c r="AI405" s="146"/>
      <c r="AJ405" s="144"/>
      <c r="AK405" s="147"/>
      <c r="AL405" s="114"/>
      <c r="AM405" s="211"/>
      <c r="AN405" s="132"/>
      <c r="AO405" s="132"/>
      <c r="AP405" s="149"/>
      <c r="AQ405" s="150"/>
      <c r="AR405" s="149"/>
      <c r="AS405" s="132"/>
      <c r="AT405" s="132"/>
      <c r="AU405" s="132"/>
      <c r="AV405" s="132"/>
      <c r="AW405" s="132"/>
      <c r="AX405" s="132"/>
      <c r="AY405" s="132"/>
      <c r="AZ405" s="132"/>
      <c r="BA405" s="132"/>
      <c r="BB405" s="132"/>
      <c r="BC405" s="132"/>
      <c r="BD405" s="132"/>
      <c r="BE405" s="132"/>
      <c r="BF405" s="132"/>
      <c r="BG405" s="132"/>
      <c r="BH405" s="132"/>
      <c r="BI405" s="132"/>
      <c r="BJ405" s="132"/>
      <c r="BK405" s="132"/>
      <c r="BL405" s="132"/>
      <c r="BM405" s="132"/>
      <c r="BN405" s="132"/>
      <c r="BO405" s="132"/>
      <c r="BP405" s="132"/>
    </row>
    <row r="406">
      <c r="A406" s="484" t="b">
        <v>0</v>
      </c>
      <c r="B406" s="94"/>
      <c r="C406" s="95"/>
      <c r="D406" s="96"/>
      <c r="E406" s="97"/>
      <c r="F406" s="98"/>
      <c r="G406" s="98"/>
      <c r="H406" s="98"/>
      <c r="I406" s="98"/>
      <c r="J406" s="98"/>
      <c r="K406" s="96"/>
      <c r="L406" s="96"/>
      <c r="M406" s="96"/>
      <c r="N406" s="518"/>
      <c r="O406" s="369"/>
      <c r="P406" s="370"/>
      <c r="Q406" s="196"/>
      <c r="R406" s="197"/>
      <c r="S406" s="198"/>
      <c r="T406" s="199"/>
      <c r="U406" s="200"/>
      <c r="V406" s="201"/>
      <c r="W406" s="202"/>
      <c r="X406" s="202"/>
      <c r="Y406" s="109"/>
      <c r="Z406" s="280"/>
      <c r="AA406" s="106"/>
      <c r="AB406" s="281"/>
      <c r="AC406" s="282"/>
      <c r="AD406" s="273"/>
      <c r="AE406" s="110"/>
      <c r="AF406" s="99"/>
      <c r="AG406" s="110"/>
      <c r="AH406" s="427"/>
      <c r="AI406" s="112"/>
      <c r="AJ406" s="110"/>
      <c r="AK406" s="113"/>
      <c r="AL406" s="114"/>
      <c r="AM406" s="278"/>
      <c r="AN406" s="98"/>
      <c r="AO406" s="98"/>
      <c r="AP406" s="116"/>
      <c r="AQ406" s="117"/>
      <c r="AR406" s="116"/>
      <c r="AS406" s="98"/>
      <c r="AT406" s="98"/>
      <c r="AU406" s="98"/>
      <c r="AV406" s="98"/>
      <c r="AW406" s="98"/>
      <c r="AX406" s="98"/>
      <c r="AY406" s="98"/>
      <c r="AZ406" s="98"/>
      <c r="BA406" s="98"/>
      <c r="BB406" s="98"/>
      <c r="BC406" s="98"/>
      <c r="BD406" s="98"/>
      <c r="BE406" s="98"/>
      <c r="BF406" s="98"/>
      <c r="BG406" s="98"/>
      <c r="BH406" s="98"/>
      <c r="BI406" s="98"/>
      <c r="BJ406" s="98"/>
      <c r="BK406" s="98"/>
      <c r="BL406" s="98"/>
      <c r="BM406" s="98"/>
      <c r="BN406" s="98"/>
      <c r="BO406" s="98"/>
      <c r="BP406" s="98"/>
    </row>
    <row r="407">
      <c r="A407" s="485" t="b">
        <v>0</v>
      </c>
      <c r="B407" s="128"/>
      <c r="C407" s="129"/>
      <c r="D407" s="130"/>
      <c r="E407" s="131"/>
      <c r="F407" s="132"/>
      <c r="G407" s="132"/>
      <c r="H407" s="132"/>
      <c r="I407" s="132"/>
      <c r="J407" s="132"/>
      <c r="K407" s="130"/>
      <c r="L407" s="130"/>
      <c r="M407" s="130"/>
      <c r="N407" s="519"/>
      <c r="O407" s="369"/>
      <c r="P407" s="370"/>
      <c r="Q407" s="196"/>
      <c r="R407" s="197"/>
      <c r="S407" s="198"/>
      <c r="T407" s="199"/>
      <c r="U407" s="200"/>
      <c r="V407" s="201"/>
      <c r="W407" s="202"/>
      <c r="X407" s="202"/>
      <c r="Y407" s="143"/>
      <c r="Z407" s="367"/>
      <c r="AA407" s="140"/>
      <c r="AB407" s="420"/>
      <c r="AC407" s="421"/>
      <c r="AD407" s="206"/>
      <c r="AE407" s="144"/>
      <c r="AF407" s="133"/>
      <c r="AG407" s="144"/>
      <c r="AH407" s="430"/>
      <c r="AI407" s="146"/>
      <c r="AJ407" s="144"/>
      <c r="AK407" s="147"/>
      <c r="AL407" s="114"/>
      <c r="AM407" s="211"/>
      <c r="AN407" s="132"/>
      <c r="AO407" s="132"/>
      <c r="AP407" s="149"/>
      <c r="AQ407" s="150"/>
      <c r="AR407" s="149"/>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c r="BO407" s="132"/>
      <c r="BP407" s="132"/>
    </row>
    <row r="408">
      <c r="A408" s="484" t="b">
        <v>0</v>
      </c>
      <c r="B408" s="94"/>
      <c r="C408" s="95"/>
      <c r="D408" s="96"/>
      <c r="E408" s="97"/>
      <c r="F408" s="98"/>
      <c r="G408" s="98"/>
      <c r="H408" s="98"/>
      <c r="I408" s="98"/>
      <c r="J408" s="98"/>
      <c r="K408" s="96"/>
      <c r="L408" s="96"/>
      <c r="M408" s="96"/>
      <c r="N408" s="518"/>
      <c r="O408" s="369"/>
      <c r="P408" s="370"/>
      <c r="Q408" s="196"/>
      <c r="R408" s="197"/>
      <c r="S408" s="198"/>
      <c r="T408" s="199"/>
      <c r="U408" s="200"/>
      <c r="V408" s="201"/>
      <c r="W408" s="202"/>
      <c r="X408" s="202"/>
      <c r="Y408" s="109"/>
      <c r="Z408" s="280"/>
      <c r="AA408" s="106"/>
      <c r="AB408" s="281"/>
      <c r="AC408" s="282"/>
      <c r="AD408" s="273"/>
      <c r="AE408" s="110"/>
      <c r="AF408" s="99"/>
      <c r="AG408" s="110"/>
      <c r="AH408" s="427"/>
      <c r="AI408" s="112"/>
      <c r="AJ408" s="110"/>
      <c r="AK408" s="113"/>
      <c r="AL408" s="114"/>
      <c r="AM408" s="278"/>
      <c r="AN408" s="98"/>
      <c r="AO408" s="98"/>
      <c r="AP408" s="116"/>
      <c r="AQ408" s="117"/>
      <c r="AR408" s="116"/>
      <c r="AS408" s="98"/>
      <c r="AT408" s="98"/>
      <c r="AU408" s="98"/>
      <c r="AV408" s="98"/>
      <c r="AW408" s="98"/>
      <c r="AX408" s="98"/>
      <c r="AY408" s="98"/>
      <c r="AZ408" s="98"/>
      <c r="BA408" s="98"/>
      <c r="BB408" s="98"/>
      <c r="BC408" s="98"/>
      <c r="BD408" s="98"/>
      <c r="BE408" s="98"/>
      <c r="BF408" s="98"/>
      <c r="BG408" s="98"/>
      <c r="BH408" s="98"/>
      <c r="BI408" s="98"/>
      <c r="BJ408" s="98"/>
      <c r="BK408" s="98"/>
      <c r="BL408" s="98"/>
      <c r="BM408" s="98"/>
      <c r="BN408" s="98"/>
      <c r="BO408" s="98"/>
      <c r="BP408" s="98"/>
    </row>
    <row r="409">
      <c r="A409" s="485" t="b">
        <v>0</v>
      </c>
      <c r="B409" s="128"/>
      <c r="C409" s="129"/>
      <c r="D409" s="130"/>
      <c r="E409" s="131"/>
      <c r="F409" s="132"/>
      <c r="G409" s="132"/>
      <c r="H409" s="132"/>
      <c r="I409" s="132"/>
      <c r="J409" s="132"/>
      <c r="K409" s="130"/>
      <c r="L409" s="130"/>
      <c r="M409" s="130"/>
      <c r="N409" s="519"/>
      <c r="O409" s="369"/>
      <c r="P409" s="370"/>
      <c r="Q409" s="196"/>
      <c r="R409" s="197"/>
      <c r="S409" s="198"/>
      <c r="T409" s="199"/>
      <c r="U409" s="200"/>
      <c r="V409" s="201"/>
      <c r="W409" s="202"/>
      <c r="X409" s="202"/>
      <c r="Y409" s="143"/>
      <c r="Z409" s="367"/>
      <c r="AA409" s="140"/>
      <c r="AB409" s="420"/>
      <c r="AC409" s="421"/>
      <c r="AD409" s="206"/>
      <c r="AE409" s="144"/>
      <c r="AF409" s="133"/>
      <c r="AG409" s="144"/>
      <c r="AH409" s="430"/>
      <c r="AI409" s="146"/>
      <c r="AJ409" s="144"/>
      <c r="AK409" s="147"/>
      <c r="AL409" s="114"/>
      <c r="AM409" s="211"/>
      <c r="AN409" s="132"/>
      <c r="AO409" s="132"/>
      <c r="AP409" s="149"/>
      <c r="AQ409" s="150"/>
      <c r="AR409" s="149"/>
      <c r="AS409" s="132"/>
      <c r="AT409" s="132"/>
      <c r="AU409" s="132"/>
      <c r="AV409" s="132"/>
      <c r="AW409" s="132"/>
      <c r="AX409" s="132"/>
      <c r="AY409" s="132"/>
      <c r="AZ409" s="132"/>
      <c r="BA409" s="132"/>
      <c r="BB409" s="132"/>
      <c r="BC409" s="132"/>
      <c r="BD409" s="132"/>
      <c r="BE409" s="132"/>
      <c r="BF409" s="132"/>
      <c r="BG409" s="132"/>
      <c r="BH409" s="132"/>
      <c r="BI409" s="132"/>
      <c r="BJ409" s="132"/>
      <c r="BK409" s="132"/>
      <c r="BL409" s="132"/>
      <c r="BM409" s="132"/>
      <c r="BN409" s="132"/>
      <c r="BO409" s="132"/>
      <c r="BP409" s="132"/>
    </row>
    <row r="410">
      <c r="A410" s="484" t="b">
        <v>0</v>
      </c>
      <c r="B410" s="94"/>
      <c r="C410" s="95"/>
      <c r="D410" s="96"/>
      <c r="E410" s="97"/>
      <c r="F410" s="98"/>
      <c r="G410" s="98"/>
      <c r="H410" s="98"/>
      <c r="I410" s="98"/>
      <c r="J410" s="98"/>
      <c r="K410" s="96"/>
      <c r="L410" s="96"/>
      <c r="M410" s="96"/>
      <c r="N410" s="518"/>
      <c r="O410" s="369"/>
      <c r="P410" s="370"/>
      <c r="Q410" s="196"/>
      <c r="R410" s="197"/>
      <c r="S410" s="198"/>
      <c r="T410" s="199"/>
      <c r="U410" s="200"/>
      <c r="V410" s="201"/>
      <c r="W410" s="202"/>
      <c r="X410" s="202"/>
      <c r="Y410" s="109"/>
      <c r="Z410" s="280"/>
      <c r="AA410" s="106"/>
      <c r="AB410" s="281"/>
      <c r="AC410" s="282"/>
      <c r="AD410" s="273"/>
      <c r="AE410" s="110"/>
      <c r="AF410" s="99"/>
      <c r="AG410" s="110"/>
      <c r="AH410" s="427"/>
      <c r="AI410" s="112"/>
      <c r="AJ410" s="110"/>
      <c r="AK410" s="113"/>
      <c r="AL410" s="114"/>
      <c r="AM410" s="278"/>
      <c r="AN410" s="98"/>
      <c r="AO410" s="98"/>
      <c r="AP410" s="116"/>
      <c r="AQ410" s="117"/>
      <c r="AR410" s="116"/>
      <c r="AS410" s="98"/>
      <c r="AT410" s="98"/>
      <c r="AU410" s="98"/>
      <c r="AV410" s="98"/>
      <c r="AW410" s="98"/>
      <c r="AX410" s="98"/>
      <c r="AY410" s="98"/>
      <c r="AZ410" s="98"/>
      <c r="BA410" s="98"/>
      <c r="BB410" s="98"/>
      <c r="BC410" s="98"/>
      <c r="BD410" s="98"/>
      <c r="BE410" s="98"/>
      <c r="BF410" s="98"/>
      <c r="BG410" s="98"/>
      <c r="BH410" s="98"/>
      <c r="BI410" s="98"/>
      <c r="BJ410" s="98"/>
      <c r="BK410" s="98"/>
      <c r="BL410" s="98"/>
      <c r="BM410" s="98"/>
      <c r="BN410" s="98"/>
      <c r="BO410" s="98"/>
      <c r="BP410" s="98"/>
    </row>
    <row r="411">
      <c r="A411" s="485" t="b">
        <v>0</v>
      </c>
      <c r="B411" s="128"/>
      <c r="C411" s="129"/>
      <c r="D411" s="130"/>
      <c r="E411" s="131"/>
      <c r="F411" s="132"/>
      <c r="G411" s="132"/>
      <c r="H411" s="132"/>
      <c r="I411" s="132"/>
      <c r="J411" s="132"/>
      <c r="K411" s="130"/>
      <c r="L411" s="130"/>
      <c r="M411" s="130"/>
      <c r="N411" s="519"/>
      <c r="O411" s="369"/>
      <c r="P411" s="370"/>
      <c r="Q411" s="196"/>
      <c r="R411" s="197"/>
      <c r="S411" s="198"/>
      <c r="T411" s="199"/>
      <c r="U411" s="200"/>
      <c r="V411" s="201"/>
      <c r="W411" s="202"/>
      <c r="X411" s="202"/>
      <c r="Y411" s="143"/>
      <c r="Z411" s="367"/>
      <c r="AA411" s="140"/>
      <c r="AB411" s="420"/>
      <c r="AC411" s="421"/>
      <c r="AD411" s="206"/>
      <c r="AE411" s="144"/>
      <c r="AF411" s="133"/>
      <c r="AG411" s="144"/>
      <c r="AH411" s="430"/>
      <c r="AI411" s="146"/>
      <c r="AJ411" s="144"/>
      <c r="AK411" s="147"/>
      <c r="AL411" s="114"/>
      <c r="AM411" s="211"/>
      <c r="AN411" s="132"/>
      <c r="AO411" s="132"/>
      <c r="AP411" s="149"/>
      <c r="AQ411" s="150"/>
      <c r="AR411" s="149"/>
      <c r="AS411" s="132"/>
      <c r="AT411" s="132"/>
      <c r="AU411" s="132"/>
      <c r="AV411" s="132"/>
      <c r="AW411" s="132"/>
      <c r="AX411" s="132"/>
      <c r="AY411" s="132"/>
      <c r="AZ411" s="132"/>
      <c r="BA411" s="132"/>
      <c r="BB411" s="132"/>
      <c r="BC411" s="132"/>
      <c r="BD411" s="132"/>
      <c r="BE411" s="132"/>
      <c r="BF411" s="132"/>
      <c r="BG411" s="132"/>
      <c r="BH411" s="132"/>
      <c r="BI411" s="132"/>
      <c r="BJ411" s="132"/>
      <c r="BK411" s="132"/>
      <c r="BL411" s="132"/>
      <c r="BM411" s="132"/>
      <c r="BN411" s="132"/>
      <c r="BO411" s="132"/>
      <c r="BP411" s="132"/>
    </row>
    <row r="412">
      <c r="A412" s="484" t="b">
        <v>0</v>
      </c>
      <c r="B412" s="94"/>
      <c r="C412" s="95"/>
      <c r="D412" s="96"/>
      <c r="E412" s="97"/>
      <c r="F412" s="98"/>
      <c r="G412" s="98"/>
      <c r="H412" s="98"/>
      <c r="I412" s="98"/>
      <c r="J412" s="98"/>
      <c r="K412" s="96"/>
      <c r="L412" s="96"/>
      <c r="M412" s="96"/>
      <c r="N412" s="518"/>
      <c r="O412" s="369"/>
      <c r="P412" s="370"/>
      <c r="Q412" s="196"/>
      <c r="R412" s="197"/>
      <c r="S412" s="198"/>
      <c r="T412" s="199"/>
      <c r="U412" s="200"/>
      <c r="V412" s="201"/>
      <c r="W412" s="202"/>
      <c r="X412" s="202"/>
      <c r="Y412" s="109"/>
      <c r="Z412" s="280"/>
      <c r="AA412" s="106"/>
      <c r="AB412" s="281"/>
      <c r="AC412" s="282"/>
      <c r="AD412" s="273"/>
      <c r="AE412" s="110"/>
      <c r="AF412" s="99"/>
      <c r="AG412" s="110"/>
      <c r="AH412" s="427"/>
      <c r="AI412" s="112"/>
      <c r="AJ412" s="110"/>
      <c r="AK412" s="113"/>
      <c r="AL412" s="114"/>
      <c r="AM412" s="278"/>
      <c r="AN412" s="98"/>
      <c r="AO412" s="98"/>
      <c r="AP412" s="116"/>
      <c r="AQ412" s="117"/>
      <c r="AR412" s="116"/>
      <c r="AS412" s="98"/>
      <c r="AT412" s="98"/>
      <c r="AU412" s="98"/>
      <c r="AV412" s="98"/>
      <c r="AW412" s="98"/>
      <c r="AX412" s="98"/>
      <c r="AY412" s="98"/>
      <c r="AZ412" s="98"/>
      <c r="BA412" s="98"/>
      <c r="BB412" s="98"/>
      <c r="BC412" s="98"/>
      <c r="BD412" s="98"/>
      <c r="BE412" s="98"/>
      <c r="BF412" s="98"/>
      <c r="BG412" s="98"/>
      <c r="BH412" s="98"/>
      <c r="BI412" s="98"/>
      <c r="BJ412" s="98"/>
      <c r="BK412" s="98"/>
      <c r="BL412" s="98"/>
      <c r="BM412" s="98"/>
      <c r="BN412" s="98"/>
      <c r="BO412" s="98"/>
      <c r="BP412" s="98"/>
    </row>
    <row r="413">
      <c r="A413" s="485" t="b">
        <v>0</v>
      </c>
      <c r="B413" s="128"/>
      <c r="C413" s="129"/>
      <c r="D413" s="130"/>
      <c r="E413" s="131"/>
      <c r="F413" s="132"/>
      <c r="G413" s="132"/>
      <c r="H413" s="132"/>
      <c r="I413" s="132"/>
      <c r="J413" s="132"/>
      <c r="K413" s="130"/>
      <c r="L413" s="130"/>
      <c r="M413" s="130"/>
      <c r="N413" s="519"/>
      <c r="O413" s="369"/>
      <c r="P413" s="370"/>
      <c r="Q413" s="196"/>
      <c r="R413" s="197"/>
      <c r="S413" s="198"/>
      <c r="T413" s="199"/>
      <c r="U413" s="200"/>
      <c r="V413" s="201"/>
      <c r="W413" s="202"/>
      <c r="X413" s="202"/>
      <c r="Y413" s="143"/>
      <c r="Z413" s="367"/>
      <c r="AA413" s="140"/>
      <c r="AB413" s="420"/>
      <c r="AC413" s="421"/>
      <c r="AD413" s="206"/>
      <c r="AE413" s="144"/>
      <c r="AF413" s="133"/>
      <c r="AG413" s="144"/>
      <c r="AH413" s="430"/>
      <c r="AI413" s="146"/>
      <c r="AJ413" s="144"/>
      <c r="AK413" s="147"/>
      <c r="AL413" s="114"/>
      <c r="AM413" s="211"/>
      <c r="AN413" s="132"/>
      <c r="AO413" s="132"/>
      <c r="AP413" s="149"/>
      <c r="AQ413" s="150"/>
      <c r="AR413" s="149"/>
      <c r="AS413" s="132"/>
      <c r="AT413" s="132"/>
      <c r="AU413" s="132"/>
      <c r="AV413" s="132"/>
      <c r="AW413" s="132"/>
      <c r="AX413" s="132"/>
      <c r="AY413" s="132"/>
      <c r="AZ413" s="132"/>
      <c r="BA413" s="132"/>
      <c r="BB413" s="132"/>
      <c r="BC413" s="132"/>
      <c r="BD413" s="132"/>
      <c r="BE413" s="132"/>
      <c r="BF413" s="132"/>
      <c r="BG413" s="132"/>
      <c r="BH413" s="132"/>
      <c r="BI413" s="132"/>
      <c r="BJ413" s="132"/>
      <c r="BK413" s="132"/>
      <c r="BL413" s="132"/>
      <c r="BM413" s="132"/>
      <c r="BN413" s="132"/>
      <c r="BO413" s="132"/>
      <c r="BP413" s="132"/>
    </row>
    <row r="414">
      <c r="A414" s="484" t="b">
        <v>0</v>
      </c>
      <c r="B414" s="94"/>
      <c r="C414" s="95"/>
      <c r="D414" s="96"/>
      <c r="E414" s="97"/>
      <c r="F414" s="98"/>
      <c r="G414" s="98"/>
      <c r="H414" s="98"/>
      <c r="I414" s="98"/>
      <c r="J414" s="98"/>
      <c r="K414" s="96"/>
      <c r="L414" s="96"/>
      <c r="M414" s="96"/>
      <c r="N414" s="518"/>
      <c r="O414" s="369"/>
      <c r="P414" s="370"/>
      <c r="Q414" s="196"/>
      <c r="R414" s="197"/>
      <c r="S414" s="198"/>
      <c r="T414" s="199"/>
      <c r="U414" s="200"/>
      <c r="V414" s="201"/>
      <c r="W414" s="202"/>
      <c r="X414" s="202"/>
      <c r="Y414" s="109"/>
      <c r="Z414" s="280"/>
      <c r="AA414" s="106"/>
      <c r="AB414" s="281"/>
      <c r="AC414" s="282"/>
      <c r="AD414" s="273"/>
      <c r="AE414" s="110"/>
      <c r="AF414" s="99"/>
      <c r="AG414" s="110"/>
      <c r="AH414" s="427"/>
      <c r="AI414" s="112"/>
      <c r="AJ414" s="110"/>
      <c r="AK414" s="113"/>
      <c r="AL414" s="114"/>
      <c r="AM414" s="278"/>
      <c r="AN414" s="98"/>
      <c r="AO414" s="98"/>
      <c r="AP414" s="116"/>
      <c r="AQ414" s="117"/>
      <c r="AR414" s="116"/>
      <c r="AS414" s="98"/>
      <c r="AT414" s="98"/>
      <c r="AU414" s="98"/>
      <c r="AV414" s="98"/>
      <c r="AW414" s="98"/>
      <c r="AX414" s="98"/>
      <c r="AY414" s="98"/>
      <c r="AZ414" s="98"/>
      <c r="BA414" s="98"/>
      <c r="BB414" s="98"/>
      <c r="BC414" s="98"/>
      <c r="BD414" s="98"/>
      <c r="BE414" s="98"/>
      <c r="BF414" s="98"/>
      <c r="BG414" s="98"/>
      <c r="BH414" s="98"/>
      <c r="BI414" s="98"/>
      <c r="BJ414" s="98"/>
      <c r="BK414" s="98"/>
      <c r="BL414" s="98"/>
      <c r="BM414" s="98"/>
      <c r="BN414" s="98"/>
      <c r="BO414" s="98"/>
      <c r="BP414" s="98"/>
    </row>
    <row r="415">
      <c r="A415" s="485" t="b">
        <v>0</v>
      </c>
      <c r="B415" s="128"/>
      <c r="C415" s="129"/>
      <c r="D415" s="130"/>
      <c r="E415" s="131"/>
      <c r="F415" s="132"/>
      <c r="G415" s="132"/>
      <c r="H415" s="132"/>
      <c r="I415" s="132"/>
      <c r="J415" s="132"/>
      <c r="K415" s="130"/>
      <c r="L415" s="130"/>
      <c r="M415" s="130"/>
      <c r="N415" s="519"/>
      <c r="O415" s="369"/>
      <c r="P415" s="370"/>
      <c r="Q415" s="196"/>
      <c r="R415" s="197"/>
      <c r="S415" s="198"/>
      <c r="T415" s="199"/>
      <c r="U415" s="200"/>
      <c r="V415" s="201"/>
      <c r="W415" s="202"/>
      <c r="X415" s="202"/>
      <c r="Y415" s="143"/>
      <c r="Z415" s="367"/>
      <c r="AA415" s="140"/>
      <c r="AB415" s="420"/>
      <c r="AC415" s="421"/>
      <c r="AD415" s="206"/>
      <c r="AE415" s="144"/>
      <c r="AF415" s="133"/>
      <c r="AG415" s="144"/>
      <c r="AH415" s="430"/>
      <c r="AI415" s="146"/>
      <c r="AJ415" s="144"/>
      <c r="AK415" s="147"/>
      <c r="AL415" s="114"/>
      <c r="AM415" s="211"/>
      <c r="AN415" s="132"/>
      <c r="AO415" s="132"/>
      <c r="AP415" s="149"/>
      <c r="AQ415" s="150"/>
      <c r="AR415" s="149"/>
      <c r="AS415" s="132"/>
      <c r="AT415" s="132"/>
      <c r="AU415" s="132"/>
      <c r="AV415" s="132"/>
      <c r="AW415" s="132"/>
      <c r="AX415" s="132"/>
      <c r="AY415" s="132"/>
      <c r="AZ415" s="132"/>
      <c r="BA415" s="132"/>
      <c r="BB415" s="132"/>
      <c r="BC415" s="132"/>
      <c r="BD415" s="132"/>
      <c r="BE415" s="132"/>
      <c r="BF415" s="132"/>
      <c r="BG415" s="132"/>
      <c r="BH415" s="132"/>
      <c r="BI415" s="132"/>
      <c r="BJ415" s="132"/>
      <c r="BK415" s="132"/>
      <c r="BL415" s="132"/>
      <c r="BM415" s="132"/>
      <c r="BN415" s="132"/>
      <c r="BO415" s="132"/>
      <c r="BP415" s="132"/>
    </row>
    <row r="416">
      <c r="A416" s="484" t="b">
        <v>0</v>
      </c>
      <c r="B416" s="94"/>
      <c r="C416" s="95"/>
      <c r="D416" s="96"/>
      <c r="E416" s="97"/>
      <c r="F416" s="98"/>
      <c r="G416" s="98"/>
      <c r="H416" s="98"/>
      <c r="I416" s="98"/>
      <c r="J416" s="98"/>
      <c r="K416" s="96"/>
      <c r="L416" s="96"/>
      <c r="M416" s="96"/>
      <c r="N416" s="518"/>
      <c r="O416" s="369"/>
      <c r="P416" s="370"/>
      <c r="Q416" s="196"/>
      <c r="R416" s="197"/>
      <c r="S416" s="198"/>
      <c r="T416" s="199"/>
      <c r="U416" s="200"/>
      <c r="V416" s="201"/>
      <c r="W416" s="202"/>
      <c r="X416" s="202"/>
      <c r="Y416" s="109"/>
      <c r="Z416" s="280"/>
      <c r="AA416" s="106"/>
      <c r="AB416" s="281"/>
      <c r="AC416" s="282"/>
      <c r="AD416" s="273"/>
      <c r="AE416" s="110"/>
      <c r="AF416" s="99"/>
      <c r="AG416" s="110"/>
      <c r="AH416" s="427"/>
      <c r="AI416" s="112"/>
      <c r="AJ416" s="110"/>
      <c r="AK416" s="113"/>
      <c r="AL416" s="114"/>
      <c r="AM416" s="278"/>
      <c r="AN416" s="98"/>
      <c r="AO416" s="98"/>
      <c r="AP416" s="116"/>
      <c r="AQ416" s="117"/>
      <c r="AR416" s="116"/>
      <c r="AS416" s="98"/>
      <c r="AT416" s="98"/>
      <c r="AU416" s="98"/>
      <c r="AV416" s="98"/>
      <c r="AW416" s="98"/>
      <c r="AX416" s="98"/>
      <c r="AY416" s="98"/>
      <c r="AZ416" s="98"/>
      <c r="BA416" s="98"/>
      <c r="BB416" s="98"/>
      <c r="BC416" s="98"/>
      <c r="BD416" s="98"/>
      <c r="BE416" s="98"/>
      <c r="BF416" s="98"/>
      <c r="BG416" s="98"/>
      <c r="BH416" s="98"/>
      <c r="BI416" s="98"/>
      <c r="BJ416" s="98"/>
      <c r="BK416" s="98"/>
      <c r="BL416" s="98"/>
      <c r="BM416" s="98"/>
      <c r="BN416" s="98"/>
      <c r="BO416" s="98"/>
      <c r="BP416" s="98"/>
    </row>
    <row r="417">
      <c r="A417" s="485" t="b">
        <v>0</v>
      </c>
      <c r="B417" s="128"/>
      <c r="C417" s="129"/>
      <c r="D417" s="130"/>
      <c r="E417" s="131"/>
      <c r="F417" s="132"/>
      <c r="G417" s="132"/>
      <c r="H417" s="132"/>
      <c r="I417" s="132"/>
      <c r="J417" s="132"/>
      <c r="K417" s="130"/>
      <c r="L417" s="130"/>
      <c r="M417" s="130"/>
      <c r="N417" s="519"/>
      <c r="O417" s="369"/>
      <c r="P417" s="370"/>
      <c r="Q417" s="196"/>
      <c r="R417" s="197"/>
      <c r="S417" s="198"/>
      <c r="T417" s="199"/>
      <c r="U417" s="200"/>
      <c r="V417" s="201"/>
      <c r="W417" s="202"/>
      <c r="X417" s="202"/>
      <c r="Y417" s="143"/>
      <c r="Z417" s="367"/>
      <c r="AA417" s="140"/>
      <c r="AB417" s="420"/>
      <c r="AC417" s="421"/>
      <c r="AD417" s="206"/>
      <c r="AE417" s="144"/>
      <c r="AF417" s="133"/>
      <c r="AG417" s="144"/>
      <c r="AH417" s="430"/>
      <c r="AI417" s="146"/>
      <c r="AJ417" s="144"/>
      <c r="AK417" s="147"/>
      <c r="AL417" s="114"/>
      <c r="AM417" s="211"/>
      <c r="AN417" s="132"/>
      <c r="AO417" s="132"/>
      <c r="AP417" s="149"/>
      <c r="AQ417" s="150"/>
      <c r="AR417" s="149"/>
      <c r="AS417" s="132"/>
      <c r="AT417" s="132"/>
      <c r="AU417" s="132"/>
      <c r="AV417" s="132"/>
      <c r="AW417" s="132"/>
      <c r="AX417" s="132"/>
      <c r="AY417" s="132"/>
      <c r="AZ417" s="132"/>
      <c r="BA417" s="132"/>
      <c r="BB417" s="132"/>
      <c r="BC417" s="132"/>
      <c r="BD417" s="132"/>
      <c r="BE417" s="132"/>
      <c r="BF417" s="132"/>
      <c r="BG417" s="132"/>
      <c r="BH417" s="132"/>
      <c r="BI417" s="132"/>
      <c r="BJ417" s="132"/>
      <c r="BK417" s="132"/>
      <c r="BL417" s="132"/>
      <c r="BM417" s="132"/>
      <c r="BN417" s="132"/>
      <c r="BO417" s="132"/>
      <c r="BP417" s="132"/>
    </row>
    <row r="418">
      <c r="A418" s="484" t="b">
        <v>0</v>
      </c>
      <c r="B418" s="94"/>
      <c r="C418" s="95"/>
      <c r="D418" s="96"/>
      <c r="E418" s="97"/>
      <c r="F418" s="98"/>
      <c r="G418" s="98"/>
      <c r="H418" s="98"/>
      <c r="I418" s="98"/>
      <c r="J418" s="98"/>
      <c r="K418" s="96"/>
      <c r="L418" s="96"/>
      <c r="M418" s="96"/>
      <c r="N418" s="518"/>
      <c r="O418" s="369"/>
      <c r="P418" s="370"/>
      <c r="Q418" s="196"/>
      <c r="R418" s="197"/>
      <c r="S418" s="198"/>
      <c r="T418" s="199"/>
      <c r="U418" s="200"/>
      <c r="V418" s="201"/>
      <c r="W418" s="202"/>
      <c r="X418" s="202"/>
      <c r="Y418" s="109"/>
      <c r="Z418" s="280"/>
      <c r="AA418" s="106"/>
      <c r="AB418" s="281"/>
      <c r="AC418" s="282"/>
      <c r="AD418" s="273"/>
      <c r="AE418" s="110"/>
      <c r="AF418" s="99"/>
      <c r="AG418" s="110"/>
      <c r="AH418" s="427"/>
      <c r="AI418" s="112"/>
      <c r="AJ418" s="110"/>
      <c r="AK418" s="113"/>
      <c r="AL418" s="114"/>
      <c r="AM418" s="278"/>
      <c r="AN418" s="98"/>
      <c r="AO418" s="98"/>
      <c r="AP418" s="116"/>
      <c r="AQ418" s="117"/>
      <c r="AR418" s="116"/>
      <c r="AS418" s="98"/>
      <c r="AT418" s="98"/>
      <c r="AU418" s="98"/>
      <c r="AV418" s="98"/>
      <c r="AW418" s="98"/>
      <c r="AX418" s="98"/>
      <c r="AY418" s="98"/>
      <c r="AZ418" s="98"/>
      <c r="BA418" s="98"/>
      <c r="BB418" s="98"/>
      <c r="BC418" s="98"/>
      <c r="BD418" s="98"/>
      <c r="BE418" s="98"/>
      <c r="BF418" s="98"/>
      <c r="BG418" s="98"/>
      <c r="BH418" s="98"/>
      <c r="BI418" s="98"/>
      <c r="BJ418" s="98"/>
      <c r="BK418" s="98"/>
      <c r="BL418" s="98"/>
      <c r="BM418" s="98"/>
      <c r="BN418" s="98"/>
      <c r="BO418" s="98"/>
      <c r="BP418" s="98"/>
    </row>
    <row r="419">
      <c r="A419" s="485" t="b">
        <v>0</v>
      </c>
      <c r="B419" s="128"/>
      <c r="C419" s="129"/>
      <c r="D419" s="130"/>
      <c r="E419" s="131"/>
      <c r="F419" s="132"/>
      <c r="G419" s="132"/>
      <c r="H419" s="132"/>
      <c r="I419" s="132"/>
      <c r="J419" s="132"/>
      <c r="K419" s="130"/>
      <c r="L419" s="130"/>
      <c r="M419" s="130"/>
      <c r="N419" s="519"/>
      <c r="O419" s="369"/>
      <c r="P419" s="370"/>
      <c r="Q419" s="196"/>
      <c r="R419" s="197"/>
      <c r="S419" s="198"/>
      <c r="T419" s="199"/>
      <c r="U419" s="200"/>
      <c r="V419" s="201"/>
      <c r="W419" s="202"/>
      <c r="X419" s="202"/>
      <c r="Y419" s="143"/>
      <c r="Z419" s="367"/>
      <c r="AA419" s="140"/>
      <c r="AB419" s="420"/>
      <c r="AC419" s="421"/>
      <c r="AD419" s="206"/>
      <c r="AE419" s="144"/>
      <c r="AF419" s="133"/>
      <c r="AG419" s="144"/>
      <c r="AH419" s="430"/>
      <c r="AI419" s="146"/>
      <c r="AJ419" s="144"/>
      <c r="AK419" s="147"/>
      <c r="AL419" s="114"/>
      <c r="AM419" s="211"/>
      <c r="AN419" s="132"/>
      <c r="AO419" s="132"/>
      <c r="AP419" s="149"/>
      <c r="AQ419" s="150"/>
      <c r="AR419" s="149"/>
      <c r="AS419" s="132"/>
      <c r="AT419" s="132"/>
      <c r="AU419" s="132"/>
      <c r="AV419" s="132"/>
      <c r="AW419" s="132"/>
      <c r="AX419" s="132"/>
      <c r="AY419" s="132"/>
      <c r="AZ419" s="132"/>
      <c r="BA419" s="132"/>
      <c r="BB419" s="132"/>
      <c r="BC419" s="132"/>
      <c r="BD419" s="132"/>
      <c r="BE419" s="132"/>
      <c r="BF419" s="132"/>
      <c r="BG419" s="132"/>
      <c r="BH419" s="132"/>
      <c r="BI419" s="132"/>
      <c r="BJ419" s="132"/>
      <c r="BK419" s="132"/>
      <c r="BL419" s="132"/>
      <c r="BM419" s="132"/>
      <c r="BN419" s="132"/>
      <c r="BO419" s="132"/>
      <c r="BP419" s="132"/>
    </row>
    <row r="420">
      <c r="A420" s="484" t="b">
        <v>0</v>
      </c>
      <c r="B420" s="94"/>
      <c r="C420" s="95"/>
      <c r="D420" s="96"/>
      <c r="E420" s="97"/>
      <c r="F420" s="98"/>
      <c r="G420" s="98"/>
      <c r="H420" s="98"/>
      <c r="I420" s="98"/>
      <c r="J420" s="98"/>
      <c r="K420" s="96"/>
      <c r="L420" s="96"/>
      <c r="M420" s="96"/>
      <c r="N420" s="518"/>
      <c r="O420" s="369"/>
      <c r="P420" s="370"/>
      <c r="Q420" s="196"/>
      <c r="R420" s="197"/>
      <c r="S420" s="198"/>
      <c r="T420" s="199"/>
      <c r="U420" s="200"/>
      <c r="V420" s="201"/>
      <c r="W420" s="202"/>
      <c r="X420" s="202"/>
      <c r="Y420" s="109"/>
      <c r="Z420" s="280"/>
      <c r="AA420" s="106"/>
      <c r="AB420" s="281"/>
      <c r="AC420" s="282"/>
      <c r="AD420" s="273"/>
      <c r="AE420" s="110"/>
      <c r="AF420" s="99"/>
      <c r="AG420" s="110"/>
      <c r="AH420" s="427"/>
      <c r="AI420" s="112"/>
      <c r="AJ420" s="110"/>
      <c r="AK420" s="113"/>
      <c r="AL420" s="114"/>
      <c r="AM420" s="278"/>
      <c r="AN420" s="98"/>
      <c r="AO420" s="98"/>
      <c r="AP420" s="116"/>
      <c r="AQ420" s="117"/>
      <c r="AR420" s="116"/>
      <c r="AS420" s="98"/>
      <c r="AT420" s="98"/>
      <c r="AU420" s="98"/>
      <c r="AV420" s="98"/>
      <c r="AW420" s="98"/>
      <c r="AX420" s="98"/>
      <c r="AY420" s="98"/>
      <c r="AZ420" s="98"/>
      <c r="BA420" s="98"/>
      <c r="BB420" s="98"/>
      <c r="BC420" s="98"/>
      <c r="BD420" s="98"/>
      <c r="BE420" s="98"/>
      <c r="BF420" s="98"/>
      <c r="BG420" s="98"/>
      <c r="BH420" s="98"/>
      <c r="BI420" s="98"/>
      <c r="BJ420" s="98"/>
      <c r="BK420" s="98"/>
      <c r="BL420" s="98"/>
      <c r="BM420" s="98"/>
      <c r="BN420" s="98"/>
      <c r="BO420" s="98"/>
      <c r="BP420" s="98"/>
    </row>
    <row r="421">
      <c r="A421" s="485" t="b">
        <v>0</v>
      </c>
      <c r="B421" s="128"/>
      <c r="C421" s="129"/>
      <c r="D421" s="130"/>
      <c r="E421" s="131"/>
      <c r="F421" s="132"/>
      <c r="G421" s="132"/>
      <c r="H421" s="132"/>
      <c r="I421" s="132"/>
      <c r="J421" s="132"/>
      <c r="K421" s="130"/>
      <c r="L421" s="130"/>
      <c r="M421" s="130"/>
      <c r="N421" s="519"/>
      <c r="O421" s="369"/>
      <c r="P421" s="370"/>
      <c r="Q421" s="196"/>
      <c r="R421" s="197"/>
      <c r="S421" s="198"/>
      <c r="T421" s="199"/>
      <c r="U421" s="200"/>
      <c r="V421" s="201"/>
      <c r="W421" s="202"/>
      <c r="X421" s="202"/>
      <c r="Y421" s="143"/>
      <c r="Z421" s="367"/>
      <c r="AA421" s="140"/>
      <c r="AB421" s="420"/>
      <c r="AC421" s="421"/>
      <c r="AD421" s="206"/>
      <c r="AE421" s="144"/>
      <c r="AF421" s="133"/>
      <c r="AG421" s="144"/>
      <c r="AH421" s="430"/>
      <c r="AI421" s="146"/>
      <c r="AJ421" s="144"/>
      <c r="AK421" s="147"/>
      <c r="AL421" s="114"/>
      <c r="AM421" s="211"/>
      <c r="AN421" s="132"/>
      <c r="AO421" s="132"/>
      <c r="AP421" s="149"/>
      <c r="AQ421" s="150"/>
      <c r="AR421" s="149"/>
      <c r="AS421" s="132"/>
      <c r="AT421" s="132"/>
      <c r="AU421" s="132"/>
      <c r="AV421" s="132"/>
      <c r="AW421" s="132"/>
      <c r="AX421" s="132"/>
      <c r="AY421" s="132"/>
      <c r="AZ421" s="132"/>
      <c r="BA421" s="132"/>
      <c r="BB421" s="132"/>
      <c r="BC421" s="132"/>
      <c r="BD421" s="132"/>
      <c r="BE421" s="132"/>
      <c r="BF421" s="132"/>
      <c r="BG421" s="132"/>
      <c r="BH421" s="132"/>
      <c r="BI421" s="132"/>
      <c r="BJ421" s="132"/>
      <c r="BK421" s="132"/>
      <c r="BL421" s="132"/>
      <c r="BM421" s="132"/>
      <c r="BN421" s="132"/>
      <c r="BO421" s="132"/>
      <c r="BP421" s="132"/>
    </row>
    <row r="422">
      <c r="A422" s="484" t="b">
        <v>0</v>
      </c>
      <c r="B422" s="94"/>
      <c r="C422" s="95"/>
      <c r="D422" s="96"/>
      <c r="E422" s="97"/>
      <c r="F422" s="98"/>
      <c r="G422" s="98"/>
      <c r="H422" s="98"/>
      <c r="I422" s="98"/>
      <c r="J422" s="98"/>
      <c r="K422" s="96"/>
      <c r="L422" s="96"/>
      <c r="M422" s="96"/>
      <c r="N422" s="518"/>
      <c r="O422" s="369"/>
      <c r="P422" s="370"/>
      <c r="Q422" s="196"/>
      <c r="R422" s="197"/>
      <c r="S422" s="198"/>
      <c r="T422" s="199"/>
      <c r="U422" s="200"/>
      <c r="V422" s="201"/>
      <c r="W422" s="202"/>
      <c r="X422" s="202"/>
      <c r="Y422" s="109"/>
      <c r="Z422" s="280"/>
      <c r="AA422" s="106"/>
      <c r="AB422" s="281"/>
      <c r="AC422" s="282"/>
      <c r="AD422" s="273"/>
      <c r="AE422" s="110"/>
      <c r="AF422" s="99"/>
      <c r="AG422" s="110"/>
      <c r="AH422" s="427"/>
      <c r="AI422" s="112"/>
      <c r="AJ422" s="110"/>
      <c r="AK422" s="113"/>
      <c r="AL422" s="114"/>
      <c r="AM422" s="278"/>
      <c r="AN422" s="98"/>
      <c r="AO422" s="98"/>
      <c r="AP422" s="116"/>
      <c r="AQ422" s="117"/>
      <c r="AR422" s="116"/>
      <c r="AS422" s="98"/>
      <c r="AT422" s="98"/>
      <c r="AU422" s="98"/>
      <c r="AV422" s="98"/>
      <c r="AW422" s="98"/>
      <c r="AX422" s="98"/>
      <c r="AY422" s="98"/>
      <c r="AZ422" s="98"/>
      <c r="BA422" s="98"/>
      <c r="BB422" s="98"/>
      <c r="BC422" s="98"/>
      <c r="BD422" s="98"/>
      <c r="BE422" s="98"/>
      <c r="BF422" s="98"/>
      <c r="BG422" s="98"/>
      <c r="BH422" s="98"/>
      <c r="BI422" s="98"/>
      <c r="BJ422" s="98"/>
      <c r="BK422" s="98"/>
      <c r="BL422" s="98"/>
      <c r="BM422" s="98"/>
      <c r="BN422" s="98"/>
      <c r="BO422" s="98"/>
      <c r="BP422" s="98"/>
    </row>
    <row r="423">
      <c r="A423" s="485" t="b">
        <v>0</v>
      </c>
      <c r="B423" s="128"/>
      <c r="C423" s="129"/>
      <c r="D423" s="130"/>
      <c r="E423" s="131"/>
      <c r="F423" s="132"/>
      <c r="G423" s="132"/>
      <c r="H423" s="132"/>
      <c r="I423" s="132"/>
      <c r="J423" s="132"/>
      <c r="K423" s="130"/>
      <c r="L423" s="130"/>
      <c r="M423" s="130"/>
      <c r="N423" s="519"/>
      <c r="O423" s="369"/>
      <c r="P423" s="370"/>
      <c r="Q423" s="196"/>
      <c r="R423" s="197"/>
      <c r="S423" s="198"/>
      <c r="T423" s="199"/>
      <c r="U423" s="200"/>
      <c r="V423" s="201"/>
      <c r="W423" s="202"/>
      <c r="X423" s="202"/>
      <c r="Y423" s="143"/>
      <c r="Z423" s="367"/>
      <c r="AA423" s="140"/>
      <c r="AB423" s="420"/>
      <c r="AC423" s="421"/>
      <c r="AD423" s="206"/>
      <c r="AE423" s="144"/>
      <c r="AF423" s="133"/>
      <c r="AG423" s="144"/>
      <c r="AH423" s="430"/>
      <c r="AI423" s="146"/>
      <c r="AJ423" s="144"/>
      <c r="AK423" s="147"/>
      <c r="AL423" s="114"/>
      <c r="AM423" s="211"/>
      <c r="AN423" s="132"/>
      <c r="AO423" s="132"/>
      <c r="AP423" s="149"/>
      <c r="AQ423" s="150"/>
      <c r="AR423" s="149"/>
      <c r="AS423" s="132"/>
      <c r="AT423" s="132"/>
      <c r="AU423" s="132"/>
      <c r="AV423" s="132"/>
      <c r="AW423" s="132"/>
      <c r="AX423" s="132"/>
      <c r="AY423" s="132"/>
      <c r="AZ423" s="132"/>
      <c r="BA423" s="132"/>
      <c r="BB423" s="132"/>
      <c r="BC423" s="132"/>
      <c r="BD423" s="132"/>
      <c r="BE423" s="132"/>
      <c r="BF423" s="132"/>
      <c r="BG423" s="132"/>
      <c r="BH423" s="132"/>
      <c r="BI423" s="132"/>
      <c r="BJ423" s="132"/>
      <c r="BK423" s="132"/>
      <c r="BL423" s="132"/>
      <c r="BM423" s="132"/>
      <c r="BN423" s="132"/>
      <c r="BO423" s="132"/>
      <c r="BP423" s="132"/>
    </row>
    <row r="424">
      <c r="A424" s="484" t="b">
        <v>0</v>
      </c>
      <c r="B424" s="94"/>
      <c r="C424" s="95"/>
      <c r="D424" s="96"/>
      <c r="E424" s="97"/>
      <c r="F424" s="98"/>
      <c r="G424" s="98"/>
      <c r="H424" s="98"/>
      <c r="I424" s="98"/>
      <c r="J424" s="98"/>
      <c r="K424" s="96"/>
      <c r="L424" s="96"/>
      <c r="M424" s="96"/>
      <c r="N424" s="518"/>
      <c r="O424" s="369"/>
      <c r="P424" s="370"/>
      <c r="Q424" s="196"/>
      <c r="R424" s="197"/>
      <c r="S424" s="198"/>
      <c r="T424" s="199"/>
      <c r="U424" s="200"/>
      <c r="V424" s="201"/>
      <c r="W424" s="202"/>
      <c r="X424" s="202"/>
      <c r="Y424" s="109"/>
      <c r="Z424" s="280"/>
      <c r="AA424" s="106"/>
      <c r="AB424" s="281"/>
      <c r="AC424" s="282"/>
      <c r="AD424" s="273"/>
      <c r="AE424" s="110"/>
      <c r="AF424" s="99"/>
      <c r="AG424" s="110"/>
      <c r="AH424" s="427"/>
      <c r="AI424" s="112"/>
      <c r="AJ424" s="110"/>
      <c r="AK424" s="113"/>
      <c r="AL424" s="114"/>
      <c r="AM424" s="278"/>
      <c r="AN424" s="98"/>
      <c r="AO424" s="98"/>
      <c r="AP424" s="116"/>
      <c r="AQ424" s="117"/>
      <c r="AR424" s="116"/>
      <c r="AS424" s="98"/>
      <c r="AT424" s="98"/>
      <c r="AU424" s="98"/>
      <c r="AV424" s="98"/>
      <c r="AW424" s="98"/>
      <c r="AX424" s="98"/>
      <c r="AY424" s="98"/>
      <c r="AZ424" s="98"/>
      <c r="BA424" s="98"/>
      <c r="BB424" s="98"/>
      <c r="BC424" s="98"/>
      <c r="BD424" s="98"/>
      <c r="BE424" s="98"/>
      <c r="BF424" s="98"/>
      <c r="BG424" s="98"/>
      <c r="BH424" s="98"/>
      <c r="BI424" s="98"/>
      <c r="BJ424" s="98"/>
      <c r="BK424" s="98"/>
      <c r="BL424" s="98"/>
      <c r="BM424" s="98"/>
      <c r="BN424" s="98"/>
      <c r="BO424" s="98"/>
      <c r="BP424" s="98"/>
    </row>
    <row r="425">
      <c r="A425" s="485" t="b">
        <v>0</v>
      </c>
      <c r="B425" s="128"/>
      <c r="C425" s="129"/>
      <c r="D425" s="130"/>
      <c r="E425" s="131"/>
      <c r="F425" s="132"/>
      <c r="G425" s="132"/>
      <c r="H425" s="132"/>
      <c r="I425" s="132"/>
      <c r="J425" s="132"/>
      <c r="K425" s="130"/>
      <c r="L425" s="130"/>
      <c r="M425" s="130"/>
      <c r="N425" s="519"/>
      <c r="O425" s="369"/>
      <c r="P425" s="370"/>
      <c r="Q425" s="196"/>
      <c r="R425" s="197"/>
      <c r="S425" s="198"/>
      <c r="T425" s="199"/>
      <c r="U425" s="200"/>
      <c r="V425" s="201"/>
      <c r="W425" s="202"/>
      <c r="X425" s="202"/>
      <c r="Y425" s="143"/>
      <c r="Z425" s="367"/>
      <c r="AA425" s="140"/>
      <c r="AB425" s="420"/>
      <c r="AC425" s="421"/>
      <c r="AD425" s="206"/>
      <c r="AE425" s="144"/>
      <c r="AF425" s="133"/>
      <c r="AG425" s="144"/>
      <c r="AH425" s="430"/>
      <c r="AI425" s="146"/>
      <c r="AJ425" s="144"/>
      <c r="AK425" s="147"/>
      <c r="AL425" s="114"/>
      <c r="AM425" s="211"/>
      <c r="AN425" s="132"/>
      <c r="AO425" s="132"/>
      <c r="AP425" s="149"/>
      <c r="AQ425" s="150"/>
      <c r="AR425" s="149"/>
      <c r="AS425" s="132"/>
      <c r="AT425" s="132"/>
      <c r="AU425" s="132"/>
      <c r="AV425" s="132"/>
      <c r="AW425" s="132"/>
      <c r="AX425" s="132"/>
      <c r="AY425" s="132"/>
      <c r="AZ425" s="132"/>
      <c r="BA425" s="132"/>
      <c r="BB425" s="132"/>
      <c r="BC425" s="132"/>
      <c r="BD425" s="132"/>
      <c r="BE425" s="132"/>
      <c r="BF425" s="132"/>
      <c r="BG425" s="132"/>
      <c r="BH425" s="132"/>
      <c r="BI425" s="132"/>
      <c r="BJ425" s="132"/>
      <c r="BK425" s="132"/>
      <c r="BL425" s="132"/>
      <c r="BM425" s="132"/>
      <c r="BN425" s="132"/>
      <c r="BO425" s="132"/>
      <c r="BP425" s="132"/>
    </row>
    <row r="426">
      <c r="A426" s="484" t="b">
        <v>0</v>
      </c>
      <c r="B426" s="94"/>
      <c r="C426" s="95"/>
      <c r="D426" s="96"/>
      <c r="E426" s="97"/>
      <c r="F426" s="98"/>
      <c r="G426" s="98"/>
      <c r="H426" s="98"/>
      <c r="I426" s="98"/>
      <c r="J426" s="98"/>
      <c r="K426" s="96"/>
      <c r="L426" s="96"/>
      <c r="M426" s="96"/>
      <c r="N426" s="518"/>
      <c r="O426" s="369"/>
      <c r="P426" s="370"/>
      <c r="Q426" s="196"/>
      <c r="R426" s="197"/>
      <c r="S426" s="198"/>
      <c r="T426" s="199"/>
      <c r="U426" s="200"/>
      <c r="V426" s="201"/>
      <c r="W426" s="202"/>
      <c r="X426" s="202"/>
      <c r="Y426" s="109"/>
      <c r="Z426" s="280"/>
      <c r="AA426" s="106"/>
      <c r="AB426" s="281"/>
      <c r="AC426" s="282"/>
      <c r="AD426" s="273"/>
      <c r="AE426" s="110"/>
      <c r="AF426" s="99"/>
      <c r="AG426" s="110"/>
      <c r="AH426" s="427"/>
      <c r="AI426" s="112"/>
      <c r="AJ426" s="110"/>
      <c r="AK426" s="113"/>
      <c r="AL426" s="114"/>
      <c r="AM426" s="278"/>
      <c r="AN426" s="98"/>
      <c r="AO426" s="98"/>
      <c r="AP426" s="116"/>
      <c r="AQ426" s="117"/>
      <c r="AR426" s="116"/>
      <c r="AS426" s="98"/>
      <c r="AT426" s="98"/>
      <c r="AU426" s="98"/>
      <c r="AV426" s="98"/>
      <c r="AW426" s="98"/>
      <c r="AX426" s="98"/>
      <c r="AY426" s="98"/>
      <c r="AZ426" s="98"/>
      <c r="BA426" s="98"/>
      <c r="BB426" s="98"/>
      <c r="BC426" s="98"/>
      <c r="BD426" s="98"/>
      <c r="BE426" s="98"/>
      <c r="BF426" s="98"/>
      <c r="BG426" s="98"/>
      <c r="BH426" s="98"/>
      <c r="BI426" s="98"/>
      <c r="BJ426" s="98"/>
      <c r="BK426" s="98"/>
      <c r="BL426" s="98"/>
      <c r="BM426" s="98"/>
      <c r="BN426" s="98"/>
      <c r="BO426" s="98"/>
      <c r="BP426" s="98"/>
    </row>
    <row r="427">
      <c r="A427" s="485" t="b">
        <v>0</v>
      </c>
      <c r="B427" s="128"/>
      <c r="C427" s="129"/>
      <c r="D427" s="130"/>
      <c r="E427" s="131"/>
      <c r="F427" s="132"/>
      <c r="G427" s="132"/>
      <c r="H427" s="132"/>
      <c r="I427" s="132"/>
      <c r="J427" s="132"/>
      <c r="K427" s="130"/>
      <c r="L427" s="130"/>
      <c r="M427" s="130"/>
      <c r="N427" s="519"/>
      <c r="O427" s="369"/>
      <c r="P427" s="370"/>
      <c r="Q427" s="196"/>
      <c r="R427" s="197"/>
      <c r="S427" s="198"/>
      <c r="T427" s="199"/>
      <c r="U427" s="200"/>
      <c r="V427" s="201"/>
      <c r="W427" s="202"/>
      <c r="X427" s="202"/>
      <c r="Y427" s="143"/>
      <c r="Z427" s="367"/>
      <c r="AA427" s="140"/>
      <c r="AB427" s="420"/>
      <c r="AC427" s="421"/>
      <c r="AD427" s="206"/>
      <c r="AE427" s="144"/>
      <c r="AF427" s="133"/>
      <c r="AG427" s="144"/>
      <c r="AH427" s="430"/>
      <c r="AI427" s="146"/>
      <c r="AJ427" s="144"/>
      <c r="AK427" s="147"/>
      <c r="AL427" s="114"/>
      <c r="AM427" s="211"/>
      <c r="AN427" s="132"/>
      <c r="AO427" s="132"/>
      <c r="AP427" s="149"/>
      <c r="AQ427" s="150"/>
      <c r="AR427" s="149"/>
      <c r="AS427" s="132"/>
      <c r="AT427" s="132"/>
      <c r="AU427" s="132"/>
      <c r="AV427" s="132"/>
      <c r="AW427" s="132"/>
      <c r="AX427" s="132"/>
      <c r="AY427" s="132"/>
      <c r="AZ427" s="132"/>
      <c r="BA427" s="132"/>
      <c r="BB427" s="132"/>
      <c r="BC427" s="132"/>
      <c r="BD427" s="132"/>
      <c r="BE427" s="132"/>
      <c r="BF427" s="132"/>
      <c r="BG427" s="132"/>
      <c r="BH427" s="132"/>
      <c r="BI427" s="132"/>
      <c r="BJ427" s="132"/>
      <c r="BK427" s="132"/>
      <c r="BL427" s="132"/>
      <c r="BM427" s="132"/>
      <c r="BN427" s="132"/>
      <c r="BO427" s="132"/>
      <c r="BP427" s="132"/>
    </row>
    <row r="428">
      <c r="A428" s="484" t="b">
        <v>0</v>
      </c>
      <c r="B428" s="94"/>
      <c r="C428" s="95"/>
      <c r="D428" s="96"/>
      <c r="E428" s="97"/>
      <c r="F428" s="98"/>
      <c r="G428" s="98"/>
      <c r="H428" s="98"/>
      <c r="I428" s="98"/>
      <c r="J428" s="98"/>
      <c r="K428" s="96"/>
      <c r="L428" s="96"/>
      <c r="M428" s="96"/>
      <c r="N428" s="518"/>
      <c r="O428" s="369"/>
      <c r="P428" s="370"/>
      <c r="Q428" s="196"/>
      <c r="R428" s="197"/>
      <c r="S428" s="198"/>
      <c r="T428" s="199"/>
      <c r="U428" s="200"/>
      <c r="V428" s="201"/>
      <c r="W428" s="202"/>
      <c r="X428" s="202"/>
      <c r="Y428" s="109"/>
      <c r="Z428" s="280"/>
      <c r="AA428" s="106"/>
      <c r="AB428" s="281"/>
      <c r="AC428" s="282"/>
      <c r="AD428" s="273"/>
      <c r="AE428" s="110"/>
      <c r="AF428" s="99"/>
      <c r="AG428" s="110"/>
      <c r="AH428" s="427"/>
      <c r="AI428" s="112"/>
      <c r="AJ428" s="110"/>
      <c r="AK428" s="113"/>
      <c r="AL428" s="114"/>
      <c r="AM428" s="278"/>
      <c r="AN428" s="98"/>
      <c r="AO428" s="98"/>
      <c r="AP428" s="116"/>
      <c r="AQ428" s="117"/>
      <c r="AR428" s="116"/>
      <c r="AS428" s="98"/>
      <c r="AT428" s="98"/>
      <c r="AU428" s="98"/>
      <c r="AV428" s="98"/>
      <c r="AW428" s="98"/>
      <c r="AX428" s="98"/>
      <c r="AY428" s="98"/>
      <c r="AZ428" s="98"/>
      <c r="BA428" s="98"/>
      <c r="BB428" s="98"/>
      <c r="BC428" s="98"/>
      <c r="BD428" s="98"/>
      <c r="BE428" s="98"/>
      <c r="BF428" s="98"/>
      <c r="BG428" s="98"/>
      <c r="BH428" s="98"/>
      <c r="BI428" s="98"/>
      <c r="BJ428" s="98"/>
      <c r="BK428" s="98"/>
      <c r="BL428" s="98"/>
      <c r="BM428" s="98"/>
      <c r="BN428" s="98"/>
      <c r="BO428" s="98"/>
      <c r="BP428" s="98"/>
    </row>
    <row r="429">
      <c r="A429" s="485" t="b">
        <v>0</v>
      </c>
      <c r="B429" s="128"/>
      <c r="C429" s="129"/>
      <c r="D429" s="130"/>
      <c r="E429" s="131"/>
      <c r="F429" s="132"/>
      <c r="G429" s="132"/>
      <c r="H429" s="132"/>
      <c r="I429" s="132"/>
      <c r="J429" s="132"/>
      <c r="K429" s="130"/>
      <c r="L429" s="130"/>
      <c r="M429" s="130"/>
      <c r="N429" s="519"/>
      <c r="O429" s="369"/>
      <c r="P429" s="370"/>
      <c r="Q429" s="196"/>
      <c r="R429" s="197"/>
      <c r="S429" s="198"/>
      <c r="T429" s="199"/>
      <c r="U429" s="200"/>
      <c r="V429" s="201"/>
      <c r="W429" s="202"/>
      <c r="X429" s="202"/>
      <c r="Y429" s="143"/>
      <c r="Z429" s="367"/>
      <c r="AA429" s="140"/>
      <c r="AB429" s="420"/>
      <c r="AC429" s="421"/>
      <c r="AD429" s="206"/>
      <c r="AE429" s="144"/>
      <c r="AF429" s="133"/>
      <c r="AG429" s="144"/>
      <c r="AH429" s="430"/>
      <c r="AI429" s="146"/>
      <c r="AJ429" s="144"/>
      <c r="AK429" s="147"/>
      <c r="AL429" s="114"/>
      <c r="AM429" s="211"/>
      <c r="AN429" s="132"/>
      <c r="AO429" s="132"/>
      <c r="AP429" s="149"/>
      <c r="AQ429" s="150"/>
      <c r="AR429" s="149"/>
      <c r="AS429" s="132"/>
      <c r="AT429" s="132"/>
      <c r="AU429" s="132"/>
      <c r="AV429" s="132"/>
      <c r="AW429" s="132"/>
      <c r="AX429" s="132"/>
      <c r="AY429" s="132"/>
      <c r="AZ429" s="132"/>
      <c r="BA429" s="132"/>
      <c r="BB429" s="132"/>
      <c r="BC429" s="132"/>
      <c r="BD429" s="132"/>
      <c r="BE429" s="132"/>
      <c r="BF429" s="132"/>
      <c r="BG429" s="132"/>
      <c r="BH429" s="132"/>
      <c r="BI429" s="132"/>
      <c r="BJ429" s="132"/>
      <c r="BK429" s="132"/>
      <c r="BL429" s="132"/>
      <c r="BM429" s="132"/>
      <c r="BN429" s="132"/>
      <c r="BO429" s="132"/>
      <c r="BP429" s="132"/>
    </row>
    <row r="430">
      <c r="A430" s="484" t="b">
        <v>0</v>
      </c>
      <c r="B430" s="94"/>
      <c r="C430" s="95"/>
      <c r="D430" s="96"/>
      <c r="E430" s="97"/>
      <c r="F430" s="98"/>
      <c r="G430" s="98"/>
      <c r="H430" s="98"/>
      <c r="I430" s="98"/>
      <c r="J430" s="98"/>
      <c r="K430" s="96"/>
      <c r="L430" s="96"/>
      <c r="M430" s="96"/>
      <c r="N430" s="518"/>
      <c r="O430" s="369"/>
      <c r="P430" s="370"/>
      <c r="Q430" s="196"/>
      <c r="R430" s="197"/>
      <c r="S430" s="198"/>
      <c r="T430" s="199"/>
      <c r="U430" s="200"/>
      <c r="V430" s="201"/>
      <c r="W430" s="202"/>
      <c r="X430" s="202"/>
      <c r="Y430" s="109"/>
      <c r="Z430" s="280"/>
      <c r="AA430" s="106"/>
      <c r="AB430" s="281"/>
      <c r="AC430" s="282"/>
      <c r="AD430" s="273"/>
      <c r="AE430" s="110"/>
      <c r="AF430" s="99"/>
      <c r="AG430" s="110"/>
      <c r="AH430" s="427"/>
      <c r="AI430" s="112"/>
      <c r="AJ430" s="110"/>
      <c r="AK430" s="113"/>
      <c r="AL430" s="114"/>
      <c r="AM430" s="278"/>
      <c r="AN430" s="98"/>
      <c r="AO430" s="98"/>
      <c r="AP430" s="116"/>
      <c r="AQ430" s="117"/>
      <c r="AR430" s="116"/>
      <c r="AS430" s="98"/>
      <c r="AT430" s="98"/>
      <c r="AU430" s="98"/>
      <c r="AV430" s="98"/>
      <c r="AW430" s="98"/>
      <c r="AX430" s="98"/>
      <c r="AY430" s="98"/>
      <c r="AZ430" s="98"/>
      <c r="BA430" s="98"/>
      <c r="BB430" s="98"/>
      <c r="BC430" s="98"/>
      <c r="BD430" s="98"/>
      <c r="BE430" s="98"/>
      <c r="BF430" s="98"/>
      <c r="BG430" s="98"/>
      <c r="BH430" s="98"/>
      <c r="BI430" s="98"/>
      <c r="BJ430" s="98"/>
      <c r="BK430" s="98"/>
      <c r="BL430" s="98"/>
      <c r="BM430" s="98"/>
      <c r="BN430" s="98"/>
      <c r="BO430" s="98"/>
      <c r="BP430" s="98"/>
    </row>
    <row r="431">
      <c r="A431" s="485" t="b">
        <v>0</v>
      </c>
      <c r="B431" s="128"/>
      <c r="C431" s="129"/>
      <c r="D431" s="130"/>
      <c r="E431" s="131"/>
      <c r="F431" s="132"/>
      <c r="G431" s="132"/>
      <c r="H431" s="132"/>
      <c r="I431" s="132"/>
      <c r="J431" s="132"/>
      <c r="K431" s="130"/>
      <c r="L431" s="130"/>
      <c r="M431" s="130"/>
      <c r="N431" s="519"/>
      <c r="O431" s="369"/>
      <c r="P431" s="370"/>
      <c r="Q431" s="196"/>
      <c r="R431" s="197"/>
      <c r="S431" s="198"/>
      <c r="T431" s="199"/>
      <c r="U431" s="200"/>
      <c r="V431" s="201"/>
      <c r="W431" s="202"/>
      <c r="X431" s="202"/>
      <c r="Y431" s="143"/>
      <c r="Z431" s="367"/>
      <c r="AA431" s="140"/>
      <c r="AB431" s="420"/>
      <c r="AC431" s="421"/>
      <c r="AD431" s="206"/>
      <c r="AE431" s="144"/>
      <c r="AF431" s="133"/>
      <c r="AG431" s="144"/>
      <c r="AH431" s="430"/>
      <c r="AI431" s="146"/>
      <c r="AJ431" s="144"/>
      <c r="AK431" s="147"/>
      <c r="AL431" s="114"/>
      <c r="AM431" s="211"/>
      <c r="AN431" s="132"/>
      <c r="AO431" s="132"/>
      <c r="AP431" s="149"/>
      <c r="AQ431" s="150"/>
      <c r="AR431" s="149"/>
      <c r="AS431" s="132"/>
      <c r="AT431" s="132"/>
      <c r="AU431" s="132"/>
      <c r="AV431" s="132"/>
      <c r="AW431" s="132"/>
      <c r="AX431" s="132"/>
      <c r="AY431" s="132"/>
      <c r="AZ431" s="132"/>
      <c r="BA431" s="132"/>
      <c r="BB431" s="132"/>
      <c r="BC431" s="132"/>
      <c r="BD431" s="132"/>
      <c r="BE431" s="132"/>
      <c r="BF431" s="132"/>
      <c r="BG431" s="132"/>
      <c r="BH431" s="132"/>
      <c r="BI431" s="132"/>
      <c r="BJ431" s="132"/>
      <c r="BK431" s="132"/>
      <c r="BL431" s="132"/>
      <c r="BM431" s="132"/>
      <c r="BN431" s="132"/>
      <c r="BO431" s="132"/>
      <c r="BP431" s="132"/>
    </row>
    <row r="432">
      <c r="A432" s="484" t="b">
        <v>0</v>
      </c>
      <c r="B432" s="94"/>
      <c r="C432" s="95"/>
      <c r="D432" s="96"/>
      <c r="E432" s="97"/>
      <c r="F432" s="98"/>
      <c r="G432" s="98"/>
      <c r="H432" s="98"/>
      <c r="I432" s="98"/>
      <c r="J432" s="98"/>
      <c r="K432" s="96"/>
      <c r="L432" s="96"/>
      <c r="M432" s="96"/>
      <c r="N432" s="518"/>
      <c r="O432" s="369"/>
      <c r="P432" s="370"/>
      <c r="Q432" s="196"/>
      <c r="R432" s="197"/>
      <c r="S432" s="198"/>
      <c r="T432" s="199"/>
      <c r="U432" s="200"/>
      <c r="V432" s="201"/>
      <c r="W432" s="202"/>
      <c r="X432" s="202"/>
      <c r="Y432" s="109"/>
      <c r="Z432" s="280"/>
      <c r="AA432" s="106"/>
      <c r="AB432" s="281"/>
      <c r="AC432" s="282"/>
      <c r="AD432" s="273"/>
      <c r="AE432" s="110"/>
      <c r="AF432" s="99"/>
      <c r="AG432" s="110"/>
      <c r="AH432" s="427"/>
      <c r="AI432" s="112"/>
      <c r="AJ432" s="110"/>
      <c r="AK432" s="113"/>
      <c r="AL432" s="114"/>
      <c r="AM432" s="278"/>
      <c r="AN432" s="98"/>
      <c r="AO432" s="98"/>
      <c r="AP432" s="116"/>
      <c r="AQ432" s="117"/>
      <c r="AR432" s="116"/>
      <c r="AS432" s="98"/>
      <c r="AT432" s="98"/>
      <c r="AU432" s="98"/>
      <c r="AV432" s="98"/>
      <c r="AW432" s="98"/>
      <c r="AX432" s="98"/>
      <c r="AY432" s="98"/>
      <c r="AZ432" s="98"/>
      <c r="BA432" s="98"/>
      <c r="BB432" s="98"/>
      <c r="BC432" s="98"/>
      <c r="BD432" s="98"/>
      <c r="BE432" s="98"/>
      <c r="BF432" s="98"/>
      <c r="BG432" s="98"/>
      <c r="BH432" s="98"/>
      <c r="BI432" s="98"/>
      <c r="BJ432" s="98"/>
      <c r="BK432" s="98"/>
      <c r="BL432" s="98"/>
      <c r="BM432" s="98"/>
      <c r="BN432" s="98"/>
      <c r="BO432" s="98"/>
      <c r="BP432" s="98"/>
    </row>
    <row r="433">
      <c r="A433" s="485" t="b">
        <v>0</v>
      </c>
      <c r="B433" s="128"/>
      <c r="C433" s="129"/>
      <c r="D433" s="130"/>
      <c r="E433" s="131"/>
      <c r="F433" s="132"/>
      <c r="G433" s="132"/>
      <c r="H433" s="132"/>
      <c r="I433" s="132"/>
      <c r="J433" s="132"/>
      <c r="K433" s="130"/>
      <c r="L433" s="130"/>
      <c r="M433" s="130"/>
      <c r="N433" s="519"/>
      <c r="O433" s="369"/>
      <c r="P433" s="370"/>
      <c r="Q433" s="196"/>
      <c r="R433" s="197"/>
      <c r="S433" s="198"/>
      <c r="T433" s="199"/>
      <c r="U433" s="200"/>
      <c r="V433" s="201"/>
      <c r="W433" s="202"/>
      <c r="X433" s="202"/>
      <c r="Y433" s="143"/>
      <c r="Z433" s="367"/>
      <c r="AA433" s="140"/>
      <c r="AB433" s="420"/>
      <c r="AC433" s="421"/>
      <c r="AD433" s="206"/>
      <c r="AE433" s="144"/>
      <c r="AF433" s="133"/>
      <c r="AG433" s="144"/>
      <c r="AH433" s="430"/>
      <c r="AI433" s="146"/>
      <c r="AJ433" s="144"/>
      <c r="AK433" s="147"/>
      <c r="AL433" s="114"/>
      <c r="AM433" s="211"/>
      <c r="AN433" s="132"/>
      <c r="AO433" s="132"/>
      <c r="AP433" s="149"/>
      <c r="AQ433" s="150"/>
      <c r="AR433" s="149"/>
      <c r="AS433" s="132"/>
      <c r="AT433" s="132"/>
      <c r="AU433" s="132"/>
      <c r="AV433" s="132"/>
      <c r="AW433" s="132"/>
      <c r="AX433" s="132"/>
      <c r="AY433" s="132"/>
      <c r="AZ433" s="132"/>
      <c r="BA433" s="132"/>
      <c r="BB433" s="132"/>
      <c r="BC433" s="132"/>
      <c r="BD433" s="132"/>
      <c r="BE433" s="132"/>
      <c r="BF433" s="132"/>
      <c r="BG433" s="132"/>
      <c r="BH433" s="132"/>
      <c r="BI433" s="132"/>
      <c r="BJ433" s="132"/>
      <c r="BK433" s="132"/>
      <c r="BL433" s="132"/>
      <c r="BM433" s="132"/>
      <c r="BN433" s="132"/>
      <c r="BO433" s="132"/>
      <c r="BP433" s="132"/>
    </row>
    <row r="434">
      <c r="A434" s="484" t="b">
        <v>0</v>
      </c>
      <c r="B434" s="94"/>
      <c r="C434" s="95"/>
      <c r="D434" s="96"/>
      <c r="E434" s="97"/>
      <c r="F434" s="98"/>
      <c r="G434" s="98"/>
      <c r="H434" s="98"/>
      <c r="I434" s="98"/>
      <c r="J434" s="98"/>
      <c r="K434" s="96"/>
      <c r="L434" s="96"/>
      <c r="M434" s="96"/>
      <c r="N434" s="518"/>
      <c r="O434" s="369"/>
      <c r="P434" s="370"/>
      <c r="Q434" s="196"/>
      <c r="R434" s="197"/>
      <c r="S434" s="198"/>
      <c r="T434" s="199"/>
      <c r="U434" s="200"/>
      <c r="V434" s="201"/>
      <c r="W434" s="202"/>
      <c r="X434" s="202"/>
      <c r="Y434" s="109"/>
      <c r="Z434" s="280"/>
      <c r="AA434" s="106"/>
      <c r="AB434" s="281"/>
      <c r="AC434" s="282"/>
      <c r="AD434" s="273"/>
      <c r="AE434" s="110"/>
      <c r="AF434" s="99"/>
      <c r="AG434" s="110"/>
      <c r="AH434" s="427"/>
      <c r="AI434" s="112"/>
      <c r="AJ434" s="110"/>
      <c r="AK434" s="113"/>
      <c r="AL434" s="114"/>
      <c r="AM434" s="278"/>
      <c r="AN434" s="98"/>
      <c r="AO434" s="98"/>
      <c r="AP434" s="116"/>
      <c r="AQ434" s="117"/>
      <c r="AR434" s="116"/>
      <c r="AS434" s="98"/>
      <c r="AT434" s="98"/>
      <c r="AU434" s="98"/>
      <c r="AV434" s="98"/>
      <c r="AW434" s="98"/>
      <c r="AX434" s="98"/>
      <c r="AY434" s="98"/>
      <c r="AZ434" s="98"/>
      <c r="BA434" s="98"/>
      <c r="BB434" s="98"/>
      <c r="BC434" s="98"/>
      <c r="BD434" s="98"/>
      <c r="BE434" s="98"/>
      <c r="BF434" s="98"/>
      <c r="BG434" s="98"/>
      <c r="BH434" s="98"/>
      <c r="BI434" s="98"/>
      <c r="BJ434" s="98"/>
      <c r="BK434" s="98"/>
      <c r="BL434" s="98"/>
      <c r="BM434" s="98"/>
      <c r="BN434" s="98"/>
      <c r="BO434" s="98"/>
      <c r="BP434" s="98"/>
    </row>
    <row r="435">
      <c r="A435" s="485" t="b">
        <v>0</v>
      </c>
      <c r="B435" s="128"/>
      <c r="C435" s="129"/>
      <c r="D435" s="130"/>
      <c r="E435" s="131"/>
      <c r="F435" s="132"/>
      <c r="G435" s="132"/>
      <c r="H435" s="132"/>
      <c r="I435" s="132"/>
      <c r="J435" s="132"/>
      <c r="K435" s="130"/>
      <c r="L435" s="130"/>
      <c r="M435" s="130"/>
      <c r="N435" s="519"/>
      <c r="O435" s="369"/>
      <c r="P435" s="370"/>
      <c r="Q435" s="196"/>
      <c r="R435" s="197"/>
      <c r="S435" s="198"/>
      <c r="T435" s="199"/>
      <c r="U435" s="200"/>
      <c r="V435" s="201"/>
      <c r="W435" s="202"/>
      <c r="X435" s="202"/>
      <c r="Y435" s="143"/>
      <c r="Z435" s="367"/>
      <c r="AA435" s="140"/>
      <c r="AB435" s="420"/>
      <c r="AC435" s="421"/>
      <c r="AD435" s="206"/>
      <c r="AE435" s="144"/>
      <c r="AF435" s="133"/>
      <c r="AG435" s="144"/>
      <c r="AH435" s="430"/>
      <c r="AI435" s="146"/>
      <c r="AJ435" s="144"/>
      <c r="AK435" s="147"/>
      <c r="AL435" s="114"/>
      <c r="AM435" s="211"/>
      <c r="AN435" s="132"/>
      <c r="AO435" s="132"/>
      <c r="AP435" s="149"/>
      <c r="AQ435" s="150"/>
      <c r="AR435" s="149"/>
      <c r="AS435" s="132"/>
      <c r="AT435" s="132"/>
      <c r="AU435" s="132"/>
      <c r="AV435" s="132"/>
      <c r="AW435" s="132"/>
      <c r="AX435" s="132"/>
      <c r="AY435" s="132"/>
      <c r="AZ435" s="132"/>
      <c r="BA435" s="132"/>
      <c r="BB435" s="132"/>
      <c r="BC435" s="132"/>
      <c r="BD435" s="132"/>
      <c r="BE435" s="132"/>
      <c r="BF435" s="132"/>
      <c r="BG435" s="132"/>
      <c r="BH435" s="132"/>
      <c r="BI435" s="132"/>
      <c r="BJ435" s="132"/>
      <c r="BK435" s="132"/>
      <c r="BL435" s="132"/>
      <c r="BM435" s="132"/>
      <c r="BN435" s="132"/>
      <c r="BO435" s="132"/>
      <c r="BP435" s="132"/>
    </row>
    <row r="436">
      <c r="A436" s="484" t="b">
        <v>0</v>
      </c>
      <c r="B436" s="94"/>
      <c r="C436" s="95"/>
      <c r="D436" s="96"/>
      <c r="E436" s="97"/>
      <c r="F436" s="98"/>
      <c r="G436" s="98"/>
      <c r="H436" s="98"/>
      <c r="I436" s="98"/>
      <c r="J436" s="98"/>
      <c r="K436" s="96"/>
      <c r="L436" s="96"/>
      <c r="M436" s="96"/>
      <c r="N436" s="518"/>
      <c r="O436" s="369"/>
      <c r="P436" s="370"/>
      <c r="Q436" s="196"/>
      <c r="R436" s="197"/>
      <c r="S436" s="198"/>
      <c r="T436" s="199"/>
      <c r="U436" s="200"/>
      <c r="V436" s="201"/>
      <c r="W436" s="202"/>
      <c r="X436" s="202"/>
      <c r="Y436" s="109"/>
      <c r="Z436" s="280"/>
      <c r="AA436" s="106"/>
      <c r="AB436" s="281"/>
      <c r="AC436" s="282"/>
      <c r="AD436" s="273"/>
      <c r="AE436" s="110"/>
      <c r="AF436" s="99"/>
      <c r="AG436" s="110"/>
      <c r="AH436" s="427"/>
      <c r="AI436" s="112"/>
      <c r="AJ436" s="110"/>
      <c r="AK436" s="113"/>
      <c r="AL436" s="114"/>
      <c r="AM436" s="278"/>
      <c r="AN436" s="98"/>
      <c r="AO436" s="98"/>
      <c r="AP436" s="116"/>
      <c r="AQ436" s="117"/>
      <c r="AR436" s="116"/>
      <c r="AS436" s="98"/>
      <c r="AT436" s="98"/>
      <c r="AU436" s="98"/>
      <c r="AV436" s="98"/>
      <c r="AW436" s="98"/>
      <c r="AX436" s="98"/>
      <c r="AY436" s="98"/>
      <c r="AZ436" s="98"/>
      <c r="BA436" s="98"/>
      <c r="BB436" s="98"/>
      <c r="BC436" s="98"/>
      <c r="BD436" s="98"/>
      <c r="BE436" s="98"/>
      <c r="BF436" s="98"/>
      <c r="BG436" s="98"/>
      <c r="BH436" s="98"/>
      <c r="BI436" s="98"/>
      <c r="BJ436" s="98"/>
      <c r="BK436" s="98"/>
      <c r="BL436" s="98"/>
      <c r="BM436" s="98"/>
      <c r="BN436" s="98"/>
      <c r="BO436" s="98"/>
      <c r="BP436" s="98"/>
    </row>
    <row r="437">
      <c r="A437" s="485" t="b">
        <v>0</v>
      </c>
      <c r="B437" s="128"/>
      <c r="C437" s="129"/>
      <c r="D437" s="130"/>
      <c r="E437" s="131"/>
      <c r="F437" s="132"/>
      <c r="G437" s="132"/>
      <c r="H437" s="132"/>
      <c r="I437" s="132"/>
      <c r="J437" s="132"/>
      <c r="K437" s="130"/>
      <c r="L437" s="130"/>
      <c r="M437" s="130"/>
      <c r="N437" s="519"/>
      <c r="O437" s="369"/>
      <c r="P437" s="370"/>
      <c r="Q437" s="196"/>
      <c r="R437" s="197"/>
      <c r="S437" s="198"/>
      <c r="T437" s="199"/>
      <c r="U437" s="200"/>
      <c r="V437" s="201"/>
      <c r="W437" s="202"/>
      <c r="X437" s="202"/>
      <c r="Y437" s="143"/>
      <c r="Z437" s="367"/>
      <c r="AA437" s="140"/>
      <c r="AB437" s="420"/>
      <c r="AC437" s="421"/>
      <c r="AD437" s="206"/>
      <c r="AE437" s="144"/>
      <c r="AF437" s="133"/>
      <c r="AG437" s="144"/>
      <c r="AH437" s="430"/>
      <c r="AI437" s="146"/>
      <c r="AJ437" s="144"/>
      <c r="AK437" s="147"/>
      <c r="AL437" s="114"/>
      <c r="AM437" s="211"/>
      <c r="AN437" s="132"/>
      <c r="AO437" s="132"/>
      <c r="AP437" s="149"/>
      <c r="AQ437" s="150"/>
      <c r="AR437" s="149"/>
      <c r="AS437" s="132"/>
      <c r="AT437" s="132"/>
      <c r="AU437" s="132"/>
      <c r="AV437" s="132"/>
      <c r="AW437" s="132"/>
      <c r="AX437" s="132"/>
      <c r="AY437" s="132"/>
      <c r="AZ437" s="132"/>
      <c r="BA437" s="132"/>
      <c r="BB437" s="132"/>
      <c r="BC437" s="132"/>
      <c r="BD437" s="132"/>
      <c r="BE437" s="132"/>
      <c r="BF437" s="132"/>
      <c r="BG437" s="132"/>
      <c r="BH437" s="132"/>
      <c r="BI437" s="132"/>
      <c r="BJ437" s="132"/>
      <c r="BK437" s="132"/>
      <c r="BL437" s="132"/>
      <c r="BM437" s="132"/>
      <c r="BN437" s="132"/>
      <c r="BO437" s="132"/>
      <c r="BP437" s="132"/>
    </row>
    <row r="438">
      <c r="A438" s="484" t="b">
        <v>0</v>
      </c>
      <c r="B438" s="94"/>
      <c r="C438" s="95"/>
      <c r="D438" s="96"/>
      <c r="E438" s="97"/>
      <c r="F438" s="98"/>
      <c r="G438" s="98"/>
      <c r="H438" s="98"/>
      <c r="I438" s="98"/>
      <c r="J438" s="98"/>
      <c r="K438" s="96"/>
      <c r="L438" s="96"/>
      <c r="M438" s="96"/>
      <c r="N438" s="518"/>
      <c r="O438" s="369"/>
      <c r="P438" s="370"/>
      <c r="Q438" s="196"/>
      <c r="R438" s="197"/>
      <c r="S438" s="198"/>
      <c r="T438" s="199"/>
      <c r="U438" s="200"/>
      <c r="V438" s="201"/>
      <c r="W438" s="202"/>
      <c r="X438" s="202"/>
      <c r="Y438" s="109"/>
      <c r="Z438" s="280"/>
      <c r="AA438" s="106"/>
      <c r="AB438" s="281"/>
      <c r="AC438" s="282"/>
      <c r="AD438" s="273"/>
      <c r="AE438" s="110"/>
      <c r="AF438" s="99"/>
      <c r="AG438" s="110"/>
      <c r="AH438" s="427"/>
      <c r="AI438" s="112"/>
      <c r="AJ438" s="110"/>
      <c r="AK438" s="113"/>
      <c r="AL438" s="114"/>
      <c r="AM438" s="278"/>
      <c r="AN438" s="98"/>
      <c r="AO438" s="98"/>
      <c r="AP438" s="116"/>
      <c r="AQ438" s="117"/>
      <c r="AR438" s="116"/>
      <c r="AS438" s="98"/>
      <c r="AT438" s="98"/>
      <c r="AU438" s="98"/>
      <c r="AV438" s="98"/>
      <c r="AW438" s="98"/>
      <c r="AX438" s="98"/>
      <c r="AY438" s="98"/>
      <c r="AZ438" s="98"/>
      <c r="BA438" s="98"/>
      <c r="BB438" s="98"/>
      <c r="BC438" s="98"/>
      <c r="BD438" s="98"/>
      <c r="BE438" s="98"/>
      <c r="BF438" s="98"/>
      <c r="BG438" s="98"/>
      <c r="BH438" s="98"/>
      <c r="BI438" s="98"/>
      <c r="BJ438" s="98"/>
      <c r="BK438" s="98"/>
      <c r="BL438" s="98"/>
      <c r="BM438" s="98"/>
      <c r="BN438" s="98"/>
      <c r="BO438" s="98"/>
      <c r="BP438" s="98"/>
    </row>
    <row r="439">
      <c r="A439" s="485" t="b">
        <v>0</v>
      </c>
      <c r="B439" s="128"/>
      <c r="C439" s="129"/>
      <c r="D439" s="130"/>
      <c r="E439" s="131"/>
      <c r="F439" s="132"/>
      <c r="G439" s="132"/>
      <c r="H439" s="132"/>
      <c r="I439" s="132"/>
      <c r="J439" s="132"/>
      <c r="K439" s="130"/>
      <c r="L439" s="130"/>
      <c r="M439" s="130"/>
      <c r="N439" s="519"/>
      <c r="O439" s="369"/>
      <c r="P439" s="370"/>
      <c r="Q439" s="196"/>
      <c r="R439" s="197"/>
      <c r="S439" s="198"/>
      <c r="T439" s="199"/>
      <c r="U439" s="200"/>
      <c r="V439" s="201"/>
      <c r="W439" s="202"/>
      <c r="X439" s="202"/>
      <c r="Y439" s="143"/>
      <c r="Z439" s="367"/>
      <c r="AA439" s="140"/>
      <c r="AB439" s="420"/>
      <c r="AC439" s="421"/>
      <c r="AD439" s="206"/>
      <c r="AE439" s="144"/>
      <c r="AF439" s="133"/>
      <c r="AG439" s="144"/>
      <c r="AH439" s="430"/>
      <c r="AI439" s="146"/>
      <c r="AJ439" s="144"/>
      <c r="AK439" s="147"/>
      <c r="AL439" s="114"/>
      <c r="AM439" s="211"/>
      <c r="AN439" s="132"/>
      <c r="AO439" s="132"/>
      <c r="AP439" s="149"/>
      <c r="AQ439" s="150"/>
      <c r="AR439" s="149"/>
      <c r="AS439" s="132"/>
      <c r="AT439" s="132"/>
      <c r="AU439" s="132"/>
      <c r="AV439" s="132"/>
      <c r="AW439" s="132"/>
      <c r="AX439" s="132"/>
      <c r="AY439" s="132"/>
      <c r="AZ439" s="132"/>
      <c r="BA439" s="132"/>
      <c r="BB439" s="132"/>
      <c r="BC439" s="132"/>
      <c r="BD439" s="132"/>
      <c r="BE439" s="132"/>
      <c r="BF439" s="132"/>
      <c r="BG439" s="132"/>
      <c r="BH439" s="132"/>
      <c r="BI439" s="132"/>
      <c r="BJ439" s="132"/>
      <c r="BK439" s="132"/>
      <c r="BL439" s="132"/>
      <c r="BM439" s="132"/>
      <c r="BN439" s="132"/>
      <c r="BO439" s="132"/>
      <c r="BP439" s="132"/>
    </row>
    <row r="440">
      <c r="A440" s="484" t="b">
        <v>0</v>
      </c>
      <c r="B440" s="94"/>
      <c r="C440" s="95"/>
      <c r="D440" s="96"/>
      <c r="E440" s="97"/>
      <c r="F440" s="98"/>
      <c r="G440" s="98"/>
      <c r="H440" s="98"/>
      <c r="I440" s="98"/>
      <c r="J440" s="98"/>
      <c r="K440" s="96"/>
      <c r="L440" s="96"/>
      <c r="M440" s="96"/>
      <c r="N440" s="518"/>
      <c r="O440" s="369"/>
      <c r="P440" s="370"/>
      <c r="Q440" s="196"/>
      <c r="R440" s="197"/>
      <c r="S440" s="198"/>
      <c r="T440" s="199"/>
      <c r="U440" s="200"/>
      <c r="V440" s="201"/>
      <c r="W440" s="202"/>
      <c r="X440" s="202"/>
      <c r="Y440" s="109"/>
      <c r="Z440" s="280"/>
      <c r="AA440" s="106"/>
      <c r="AB440" s="281"/>
      <c r="AC440" s="282"/>
      <c r="AD440" s="273"/>
      <c r="AE440" s="110"/>
      <c r="AF440" s="99"/>
      <c r="AG440" s="110"/>
      <c r="AH440" s="427"/>
      <c r="AI440" s="112"/>
      <c r="AJ440" s="110"/>
      <c r="AK440" s="113"/>
      <c r="AL440" s="114"/>
      <c r="AM440" s="278"/>
      <c r="AN440" s="98"/>
      <c r="AO440" s="98"/>
      <c r="AP440" s="116"/>
      <c r="AQ440" s="117"/>
      <c r="AR440" s="116"/>
      <c r="AS440" s="98"/>
      <c r="AT440" s="98"/>
      <c r="AU440" s="98"/>
      <c r="AV440" s="98"/>
      <c r="AW440" s="98"/>
      <c r="AX440" s="98"/>
      <c r="AY440" s="98"/>
      <c r="AZ440" s="98"/>
      <c r="BA440" s="98"/>
      <c r="BB440" s="98"/>
      <c r="BC440" s="98"/>
      <c r="BD440" s="98"/>
      <c r="BE440" s="98"/>
      <c r="BF440" s="98"/>
      <c r="BG440" s="98"/>
      <c r="BH440" s="98"/>
      <c r="BI440" s="98"/>
      <c r="BJ440" s="98"/>
      <c r="BK440" s="98"/>
      <c r="BL440" s="98"/>
      <c r="BM440" s="98"/>
      <c r="BN440" s="98"/>
      <c r="BO440" s="98"/>
      <c r="BP440" s="98"/>
    </row>
    <row r="441">
      <c r="A441" s="485" t="b">
        <v>0</v>
      </c>
      <c r="B441" s="128"/>
      <c r="C441" s="129"/>
      <c r="D441" s="130"/>
      <c r="E441" s="131"/>
      <c r="F441" s="132"/>
      <c r="G441" s="132"/>
      <c r="H441" s="132"/>
      <c r="I441" s="132"/>
      <c r="J441" s="132"/>
      <c r="K441" s="130"/>
      <c r="L441" s="130"/>
      <c r="M441" s="130"/>
      <c r="N441" s="519"/>
      <c r="O441" s="369"/>
      <c r="P441" s="370"/>
      <c r="Q441" s="196"/>
      <c r="R441" s="197"/>
      <c r="S441" s="198"/>
      <c r="T441" s="199"/>
      <c r="U441" s="200"/>
      <c r="V441" s="201"/>
      <c r="W441" s="202"/>
      <c r="X441" s="202"/>
      <c r="Y441" s="143"/>
      <c r="Z441" s="367"/>
      <c r="AA441" s="140"/>
      <c r="AB441" s="420"/>
      <c r="AC441" s="421"/>
      <c r="AD441" s="206"/>
      <c r="AE441" s="144"/>
      <c r="AF441" s="133"/>
      <c r="AG441" s="144"/>
      <c r="AH441" s="430"/>
      <c r="AI441" s="146"/>
      <c r="AJ441" s="144"/>
      <c r="AK441" s="147"/>
      <c r="AL441" s="114"/>
      <c r="AM441" s="211"/>
      <c r="AN441" s="132"/>
      <c r="AO441" s="132"/>
      <c r="AP441" s="149"/>
      <c r="AQ441" s="150"/>
      <c r="AR441" s="149"/>
      <c r="AS441" s="132"/>
      <c r="AT441" s="132"/>
      <c r="AU441" s="132"/>
      <c r="AV441" s="132"/>
      <c r="AW441" s="132"/>
      <c r="AX441" s="132"/>
      <c r="AY441" s="132"/>
      <c r="AZ441" s="132"/>
      <c r="BA441" s="132"/>
      <c r="BB441" s="132"/>
      <c r="BC441" s="132"/>
      <c r="BD441" s="132"/>
      <c r="BE441" s="132"/>
      <c r="BF441" s="132"/>
      <c r="BG441" s="132"/>
      <c r="BH441" s="132"/>
      <c r="BI441" s="132"/>
      <c r="BJ441" s="132"/>
      <c r="BK441" s="132"/>
      <c r="BL441" s="132"/>
      <c r="BM441" s="132"/>
      <c r="BN441" s="132"/>
      <c r="BO441" s="132"/>
      <c r="BP441" s="132"/>
    </row>
    <row r="442">
      <c r="A442" s="484" t="b">
        <v>0</v>
      </c>
      <c r="B442" s="94"/>
      <c r="C442" s="95"/>
      <c r="D442" s="96"/>
      <c r="E442" s="97"/>
      <c r="F442" s="98"/>
      <c r="G442" s="98"/>
      <c r="H442" s="98"/>
      <c r="I442" s="98"/>
      <c r="J442" s="98"/>
      <c r="K442" s="96"/>
      <c r="L442" s="96"/>
      <c r="M442" s="96"/>
      <c r="N442" s="518"/>
      <c r="O442" s="369"/>
      <c r="P442" s="370"/>
      <c r="Q442" s="196"/>
      <c r="R442" s="197"/>
      <c r="S442" s="198"/>
      <c r="T442" s="199"/>
      <c r="U442" s="200"/>
      <c r="V442" s="201"/>
      <c r="W442" s="202"/>
      <c r="X442" s="202"/>
      <c r="Y442" s="109"/>
      <c r="Z442" s="280"/>
      <c r="AA442" s="106"/>
      <c r="AB442" s="281"/>
      <c r="AC442" s="282"/>
      <c r="AD442" s="273"/>
      <c r="AE442" s="110"/>
      <c r="AF442" s="99"/>
      <c r="AG442" s="110"/>
      <c r="AH442" s="427"/>
      <c r="AI442" s="112"/>
      <c r="AJ442" s="110"/>
      <c r="AK442" s="113"/>
      <c r="AL442" s="114"/>
      <c r="AM442" s="278"/>
      <c r="AN442" s="98"/>
      <c r="AO442" s="98"/>
      <c r="AP442" s="116"/>
      <c r="AQ442" s="117"/>
      <c r="AR442" s="116"/>
      <c r="AS442" s="98"/>
      <c r="AT442" s="98"/>
      <c r="AU442" s="98"/>
      <c r="AV442" s="98"/>
      <c r="AW442" s="98"/>
      <c r="AX442" s="98"/>
      <c r="AY442" s="98"/>
      <c r="AZ442" s="98"/>
      <c r="BA442" s="98"/>
      <c r="BB442" s="98"/>
      <c r="BC442" s="98"/>
      <c r="BD442" s="98"/>
      <c r="BE442" s="98"/>
      <c r="BF442" s="98"/>
      <c r="BG442" s="98"/>
      <c r="BH442" s="98"/>
      <c r="BI442" s="98"/>
      <c r="BJ442" s="98"/>
      <c r="BK442" s="98"/>
      <c r="BL442" s="98"/>
      <c r="BM442" s="98"/>
      <c r="BN442" s="98"/>
      <c r="BO442" s="98"/>
      <c r="BP442" s="98"/>
    </row>
    <row r="443">
      <c r="A443" s="485" t="b">
        <v>0</v>
      </c>
      <c r="B443" s="128"/>
      <c r="C443" s="129"/>
      <c r="D443" s="130"/>
      <c r="E443" s="131"/>
      <c r="F443" s="132"/>
      <c r="G443" s="132"/>
      <c r="H443" s="132"/>
      <c r="I443" s="132"/>
      <c r="J443" s="132"/>
      <c r="K443" s="130"/>
      <c r="L443" s="130"/>
      <c r="M443" s="130"/>
      <c r="N443" s="519"/>
      <c r="O443" s="369"/>
      <c r="P443" s="370"/>
      <c r="Q443" s="196"/>
      <c r="R443" s="197"/>
      <c r="S443" s="198"/>
      <c r="T443" s="199"/>
      <c r="U443" s="200"/>
      <c r="V443" s="201"/>
      <c r="W443" s="202"/>
      <c r="X443" s="202"/>
      <c r="Y443" s="143"/>
      <c r="Z443" s="367"/>
      <c r="AA443" s="140"/>
      <c r="AB443" s="420"/>
      <c r="AC443" s="421"/>
      <c r="AD443" s="206"/>
      <c r="AE443" s="144"/>
      <c r="AF443" s="133"/>
      <c r="AG443" s="144"/>
      <c r="AH443" s="430"/>
      <c r="AI443" s="146"/>
      <c r="AJ443" s="144"/>
      <c r="AK443" s="147"/>
      <c r="AL443" s="114"/>
      <c r="AM443" s="211"/>
      <c r="AN443" s="132"/>
      <c r="AO443" s="132"/>
      <c r="AP443" s="149"/>
      <c r="AQ443" s="150"/>
      <c r="AR443" s="149"/>
      <c r="AS443" s="132"/>
      <c r="AT443" s="132"/>
      <c r="AU443" s="132"/>
      <c r="AV443" s="132"/>
      <c r="AW443" s="132"/>
      <c r="AX443" s="132"/>
      <c r="AY443" s="132"/>
      <c r="AZ443" s="132"/>
      <c r="BA443" s="132"/>
      <c r="BB443" s="132"/>
      <c r="BC443" s="132"/>
      <c r="BD443" s="132"/>
      <c r="BE443" s="132"/>
      <c r="BF443" s="132"/>
      <c r="BG443" s="132"/>
      <c r="BH443" s="132"/>
      <c r="BI443" s="132"/>
      <c r="BJ443" s="132"/>
      <c r="BK443" s="132"/>
      <c r="BL443" s="132"/>
      <c r="BM443" s="132"/>
      <c r="BN443" s="132"/>
      <c r="BO443" s="132"/>
      <c r="BP443" s="132"/>
    </row>
    <row r="444">
      <c r="A444" s="484" t="b">
        <v>0</v>
      </c>
      <c r="B444" s="94"/>
      <c r="C444" s="95"/>
      <c r="D444" s="96"/>
      <c r="E444" s="97"/>
      <c r="F444" s="98"/>
      <c r="G444" s="98"/>
      <c r="H444" s="98"/>
      <c r="I444" s="98"/>
      <c r="J444" s="98"/>
      <c r="K444" s="96"/>
      <c r="L444" s="96"/>
      <c r="M444" s="96"/>
      <c r="N444" s="518"/>
      <c r="O444" s="369"/>
      <c r="P444" s="370"/>
      <c r="Q444" s="196"/>
      <c r="R444" s="197"/>
      <c r="S444" s="198"/>
      <c r="T444" s="199"/>
      <c r="U444" s="200"/>
      <c r="V444" s="201"/>
      <c r="W444" s="202"/>
      <c r="X444" s="202"/>
      <c r="Y444" s="109"/>
      <c r="Z444" s="280"/>
      <c r="AA444" s="106"/>
      <c r="AB444" s="281"/>
      <c r="AC444" s="282"/>
      <c r="AD444" s="273"/>
      <c r="AE444" s="110"/>
      <c r="AF444" s="99"/>
      <c r="AG444" s="110"/>
      <c r="AH444" s="427"/>
      <c r="AI444" s="112"/>
      <c r="AJ444" s="110"/>
      <c r="AK444" s="113"/>
      <c r="AL444" s="114"/>
      <c r="AM444" s="278"/>
      <c r="AN444" s="98"/>
      <c r="AO444" s="98"/>
      <c r="AP444" s="116"/>
      <c r="AQ444" s="117"/>
      <c r="AR444" s="116"/>
      <c r="AS444" s="98"/>
      <c r="AT444" s="98"/>
      <c r="AU444" s="98"/>
      <c r="AV444" s="98"/>
      <c r="AW444" s="98"/>
      <c r="AX444" s="98"/>
      <c r="AY444" s="98"/>
      <c r="AZ444" s="98"/>
      <c r="BA444" s="98"/>
      <c r="BB444" s="98"/>
      <c r="BC444" s="98"/>
      <c r="BD444" s="98"/>
      <c r="BE444" s="98"/>
      <c r="BF444" s="98"/>
      <c r="BG444" s="98"/>
      <c r="BH444" s="98"/>
      <c r="BI444" s="98"/>
      <c r="BJ444" s="98"/>
      <c r="BK444" s="98"/>
      <c r="BL444" s="98"/>
      <c r="BM444" s="98"/>
      <c r="BN444" s="98"/>
      <c r="BO444" s="98"/>
      <c r="BP444" s="98"/>
    </row>
    <row r="445">
      <c r="A445" s="485" t="b">
        <v>0</v>
      </c>
      <c r="B445" s="128"/>
      <c r="C445" s="129"/>
      <c r="D445" s="130"/>
      <c r="E445" s="131"/>
      <c r="F445" s="132"/>
      <c r="G445" s="132"/>
      <c r="H445" s="132"/>
      <c r="I445" s="132"/>
      <c r="J445" s="132"/>
      <c r="K445" s="130"/>
      <c r="L445" s="130"/>
      <c r="M445" s="130"/>
      <c r="N445" s="519"/>
      <c r="O445" s="369"/>
      <c r="P445" s="370"/>
      <c r="Q445" s="196"/>
      <c r="R445" s="197"/>
      <c r="S445" s="198"/>
      <c r="T445" s="199"/>
      <c r="U445" s="200"/>
      <c r="V445" s="201"/>
      <c r="W445" s="202"/>
      <c r="X445" s="202"/>
      <c r="Y445" s="143"/>
      <c r="Z445" s="367"/>
      <c r="AA445" s="140"/>
      <c r="AB445" s="420"/>
      <c r="AC445" s="421"/>
      <c r="AD445" s="206"/>
      <c r="AE445" s="144"/>
      <c r="AF445" s="133"/>
      <c r="AG445" s="144"/>
      <c r="AH445" s="430"/>
      <c r="AI445" s="146"/>
      <c r="AJ445" s="144"/>
      <c r="AK445" s="147"/>
      <c r="AL445" s="114"/>
      <c r="AM445" s="211"/>
      <c r="AN445" s="132"/>
      <c r="AO445" s="132"/>
      <c r="AP445" s="149"/>
      <c r="AQ445" s="150"/>
      <c r="AR445" s="149"/>
      <c r="AS445" s="132"/>
      <c r="AT445" s="132"/>
      <c r="AU445" s="132"/>
      <c r="AV445" s="132"/>
      <c r="AW445" s="132"/>
      <c r="AX445" s="132"/>
      <c r="AY445" s="132"/>
      <c r="AZ445" s="132"/>
      <c r="BA445" s="132"/>
      <c r="BB445" s="132"/>
      <c r="BC445" s="132"/>
      <c r="BD445" s="132"/>
      <c r="BE445" s="132"/>
      <c r="BF445" s="132"/>
      <c r="BG445" s="132"/>
      <c r="BH445" s="132"/>
      <c r="BI445" s="132"/>
      <c r="BJ445" s="132"/>
      <c r="BK445" s="132"/>
      <c r="BL445" s="132"/>
      <c r="BM445" s="132"/>
      <c r="BN445" s="132"/>
      <c r="BO445" s="132"/>
      <c r="BP445" s="132"/>
    </row>
    <row r="446">
      <c r="A446" s="484" t="b">
        <v>0</v>
      </c>
      <c r="B446" s="94"/>
      <c r="C446" s="95"/>
      <c r="D446" s="96"/>
      <c r="E446" s="97"/>
      <c r="F446" s="98"/>
      <c r="G446" s="98"/>
      <c r="H446" s="98"/>
      <c r="I446" s="98"/>
      <c r="J446" s="98"/>
      <c r="K446" s="96"/>
      <c r="L446" s="96"/>
      <c r="M446" s="96"/>
      <c r="N446" s="518"/>
      <c r="O446" s="369"/>
      <c r="P446" s="370"/>
      <c r="Q446" s="196"/>
      <c r="R446" s="197"/>
      <c r="S446" s="198"/>
      <c r="T446" s="199"/>
      <c r="U446" s="200"/>
      <c r="V446" s="201"/>
      <c r="W446" s="202"/>
      <c r="X446" s="202"/>
      <c r="Y446" s="109"/>
      <c r="Z446" s="280"/>
      <c r="AA446" s="106"/>
      <c r="AB446" s="281"/>
      <c r="AC446" s="282"/>
      <c r="AD446" s="273"/>
      <c r="AE446" s="110"/>
      <c r="AF446" s="99"/>
      <c r="AG446" s="110"/>
      <c r="AH446" s="427"/>
      <c r="AI446" s="112"/>
      <c r="AJ446" s="110"/>
      <c r="AK446" s="113"/>
      <c r="AL446" s="114"/>
      <c r="AM446" s="278"/>
      <c r="AN446" s="98"/>
      <c r="AO446" s="98"/>
      <c r="AP446" s="116"/>
      <c r="AQ446" s="117"/>
      <c r="AR446" s="116"/>
      <c r="AS446" s="98"/>
      <c r="AT446" s="98"/>
      <c r="AU446" s="98"/>
      <c r="AV446" s="98"/>
      <c r="AW446" s="98"/>
      <c r="AX446" s="98"/>
      <c r="AY446" s="98"/>
      <c r="AZ446" s="98"/>
      <c r="BA446" s="98"/>
      <c r="BB446" s="98"/>
      <c r="BC446" s="98"/>
      <c r="BD446" s="98"/>
      <c r="BE446" s="98"/>
      <c r="BF446" s="98"/>
      <c r="BG446" s="98"/>
      <c r="BH446" s="98"/>
      <c r="BI446" s="98"/>
      <c r="BJ446" s="98"/>
      <c r="BK446" s="98"/>
      <c r="BL446" s="98"/>
      <c r="BM446" s="98"/>
      <c r="BN446" s="98"/>
      <c r="BO446" s="98"/>
      <c r="BP446" s="98"/>
    </row>
    <row r="447">
      <c r="A447" s="485" t="b">
        <v>0</v>
      </c>
      <c r="B447" s="128"/>
      <c r="C447" s="129"/>
      <c r="D447" s="130"/>
      <c r="E447" s="131"/>
      <c r="F447" s="132"/>
      <c r="G447" s="132"/>
      <c r="H447" s="132"/>
      <c r="I447" s="132"/>
      <c r="J447" s="132"/>
      <c r="K447" s="130"/>
      <c r="L447" s="130"/>
      <c r="M447" s="130"/>
      <c r="N447" s="519"/>
      <c r="O447" s="369"/>
      <c r="P447" s="370"/>
      <c r="Q447" s="196"/>
      <c r="R447" s="197"/>
      <c r="S447" s="198"/>
      <c r="T447" s="199"/>
      <c r="U447" s="200"/>
      <c r="V447" s="201"/>
      <c r="W447" s="202"/>
      <c r="X447" s="202"/>
      <c r="Y447" s="143"/>
      <c r="Z447" s="367"/>
      <c r="AA447" s="140"/>
      <c r="AB447" s="420"/>
      <c r="AC447" s="421"/>
      <c r="AD447" s="206"/>
      <c r="AE447" s="144"/>
      <c r="AF447" s="133"/>
      <c r="AG447" s="144"/>
      <c r="AH447" s="430"/>
      <c r="AI447" s="146"/>
      <c r="AJ447" s="144"/>
      <c r="AK447" s="147"/>
      <c r="AL447" s="114"/>
      <c r="AM447" s="211"/>
      <c r="AN447" s="132"/>
      <c r="AO447" s="132"/>
      <c r="AP447" s="149"/>
      <c r="AQ447" s="150"/>
      <c r="AR447" s="149"/>
      <c r="AS447" s="132"/>
      <c r="AT447" s="132"/>
      <c r="AU447" s="132"/>
      <c r="AV447" s="132"/>
      <c r="AW447" s="132"/>
      <c r="AX447" s="132"/>
      <c r="AY447" s="132"/>
      <c r="AZ447" s="132"/>
      <c r="BA447" s="132"/>
      <c r="BB447" s="132"/>
      <c r="BC447" s="132"/>
      <c r="BD447" s="132"/>
      <c r="BE447" s="132"/>
      <c r="BF447" s="132"/>
      <c r="BG447" s="132"/>
      <c r="BH447" s="132"/>
      <c r="BI447" s="132"/>
      <c r="BJ447" s="132"/>
      <c r="BK447" s="132"/>
      <c r="BL447" s="132"/>
      <c r="BM447" s="132"/>
      <c r="BN447" s="132"/>
      <c r="BO447" s="132"/>
      <c r="BP447" s="132"/>
    </row>
    <row r="448">
      <c r="A448" s="484" t="b">
        <v>0</v>
      </c>
      <c r="B448" s="94"/>
      <c r="C448" s="95"/>
      <c r="D448" s="96"/>
      <c r="E448" s="97"/>
      <c r="F448" s="98"/>
      <c r="G448" s="98"/>
      <c r="H448" s="98"/>
      <c r="I448" s="98"/>
      <c r="J448" s="98"/>
      <c r="K448" s="96"/>
      <c r="L448" s="96"/>
      <c r="M448" s="96"/>
      <c r="N448" s="518"/>
      <c r="O448" s="369"/>
      <c r="P448" s="370"/>
      <c r="Q448" s="196"/>
      <c r="R448" s="197"/>
      <c r="S448" s="198"/>
      <c r="T448" s="199"/>
      <c r="U448" s="200"/>
      <c r="V448" s="201"/>
      <c r="W448" s="202"/>
      <c r="X448" s="202"/>
      <c r="Y448" s="109"/>
      <c r="Z448" s="280"/>
      <c r="AA448" s="106"/>
      <c r="AB448" s="281"/>
      <c r="AC448" s="282"/>
      <c r="AD448" s="273"/>
      <c r="AE448" s="110"/>
      <c r="AF448" s="99"/>
      <c r="AG448" s="110"/>
      <c r="AH448" s="427"/>
      <c r="AI448" s="112"/>
      <c r="AJ448" s="110"/>
      <c r="AK448" s="113"/>
      <c r="AL448" s="114"/>
      <c r="AM448" s="278"/>
      <c r="AN448" s="98"/>
      <c r="AO448" s="98"/>
      <c r="AP448" s="116"/>
      <c r="AQ448" s="117"/>
      <c r="AR448" s="116"/>
      <c r="AS448" s="98"/>
      <c r="AT448" s="98"/>
      <c r="AU448" s="98"/>
      <c r="AV448" s="98"/>
      <c r="AW448" s="98"/>
      <c r="AX448" s="98"/>
      <c r="AY448" s="98"/>
      <c r="AZ448" s="98"/>
      <c r="BA448" s="98"/>
      <c r="BB448" s="98"/>
      <c r="BC448" s="98"/>
      <c r="BD448" s="98"/>
      <c r="BE448" s="98"/>
      <c r="BF448" s="98"/>
      <c r="BG448" s="98"/>
      <c r="BH448" s="98"/>
      <c r="BI448" s="98"/>
      <c r="BJ448" s="98"/>
      <c r="BK448" s="98"/>
      <c r="BL448" s="98"/>
      <c r="BM448" s="98"/>
      <c r="BN448" s="98"/>
      <c r="BO448" s="98"/>
      <c r="BP448" s="98"/>
    </row>
    <row r="449">
      <c r="A449" s="485" t="b">
        <v>0</v>
      </c>
      <c r="B449" s="128"/>
      <c r="C449" s="129"/>
      <c r="D449" s="130"/>
      <c r="E449" s="131"/>
      <c r="F449" s="132"/>
      <c r="G449" s="132"/>
      <c r="H449" s="132"/>
      <c r="I449" s="132"/>
      <c r="J449" s="132"/>
      <c r="K449" s="130"/>
      <c r="L449" s="130"/>
      <c r="M449" s="130"/>
      <c r="N449" s="519"/>
      <c r="O449" s="369"/>
      <c r="P449" s="370"/>
      <c r="Q449" s="196"/>
      <c r="R449" s="197"/>
      <c r="S449" s="198"/>
      <c r="T449" s="199"/>
      <c r="U449" s="200"/>
      <c r="V449" s="201"/>
      <c r="W449" s="202"/>
      <c r="X449" s="202"/>
      <c r="Y449" s="143"/>
      <c r="Z449" s="367"/>
      <c r="AA449" s="140"/>
      <c r="AB449" s="420"/>
      <c r="AC449" s="421"/>
      <c r="AD449" s="206"/>
      <c r="AE449" s="144"/>
      <c r="AF449" s="133"/>
      <c r="AG449" s="144"/>
      <c r="AH449" s="430"/>
      <c r="AI449" s="146"/>
      <c r="AJ449" s="144"/>
      <c r="AK449" s="147"/>
      <c r="AL449" s="114"/>
      <c r="AM449" s="211"/>
      <c r="AN449" s="132"/>
      <c r="AO449" s="132"/>
      <c r="AP449" s="149"/>
      <c r="AQ449" s="150"/>
      <c r="AR449" s="149"/>
      <c r="AS449" s="132"/>
      <c r="AT449" s="132"/>
      <c r="AU449" s="132"/>
      <c r="AV449" s="132"/>
      <c r="AW449" s="132"/>
      <c r="AX449" s="132"/>
      <c r="AY449" s="132"/>
      <c r="AZ449" s="132"/>
      <c r="BA449" s="132"/>
      <c r="BB449" s="132"/>
      <c r="BC449" s="132"/>
      <c r="BD449" s="132"/>
      <c r="BE449" s="132"/>
      <c r="BF449" s="132"/>
      <c r="BG449" s="132"/>
      <c r="BH449" s="132"/>
      <c r="BI449" s="132"/>
      <c r="BJ449" s="132"/>
      <c r="BK449" s="132"/>
      <c r="BL449" s="132"/>
      <c r="BM449" s="132"/>
      <c r="BN449" s="132"/>
      <c r="BO449" s="132"/>
      <c r="BP449" s="132"/>
    </row>
    <row r="450">
      <c r="A450" s="484" t="b">
        <v>0</v>
      </c>
      <c r="B450" s="94"/>
      <c r="C450" s="95"/>
      <c r="D450" s="96"/>
      <c r="E450" s="97"/>
      <c r="F450" s="98"/>
      <c r="G450" s="98"/>
      <c r="H450" s="98"/>
      <c r="I450" s="98"/>
      <c r="J450" s="98"/>
      <c r="K450" s="96"/>
      <c r="L450" s="96"/>
      <c r="M450" s="96"/>
      <c r="N450" s="518"/>
      <c r="O450" s="369"/>
      <c r="P450" s="370"/>
      <c r="Q450" s="196"/>
      <c r="R450" s="197"/>
      <c r="S450" s="198"/>
      <c r="T450" s="199"/>
      <c r="U450" s="200"/>
      <c r="V450" s="201"/>
      <c r="W450" s="202"/>
      <c r="X450" s="202"/>
      <c r="Y450" s="109"/>
      <c r="Z450" s="280"/>
      <c r="AA450" s="106"/>
      <c r="AB450" s="281"/>
      <c r="AC450" s="282"/>
      <c r="AD450" s="273"/>
      <c r="AE450" s="110"/>
      <c r="AF450" s="99"/>
      <c r="AG450" s="110"/>
      <c r="AH450" s="427"/>
      <c r="AI450" s="112"/>
      <c r="AJ450" s="110"/>
      <c r="AK450" s="113"/>
      <c r="AL450" s="114"/>
      <c r="AM450" s="278"/>
      <c r="AN450" s="98"/>
      <c r="AO450" s="98"/>
      <c r="AP450" s="116"/>
      <c r="AQ450" s="117"/>
      <c r="AR450" s="116"/>
      <c r="AS450" s="98"/>
      <c r="AT450" s="98"/>
      <c r="AU450" s="98"/>
      <c r="AV450" s="98"/>
      <c r="AW450" s="98"/>
      <c r="AX450" s="98"/>
      <c r="AY450" s="98"/>
      <c r="AZ450" s="98"/>
      <c r="BA450" s="98"/>
      <c r="BB450" s="98"/>
      <c r="BC450" s="98"/>
      <c r="BD450" s="98"/>
      <c r="BE450" s="98"/>
      <c r="BF450" s="98"/>
      <c r="BG450" s="98"/>
      <c r="BH450" s="98"/>
      <c r="BI450" s="98"/>
      <c r="BJ450" s="98"/>
      <c r="BK450" s="98"/>
      <c r="BL450" s="98"/>
      <c r="BM450" s="98"/>
      <c r="BN450" s="98"/>
      <c r="BO450" s="98"/>
      <c r="BP450" s="98"/>
    </row>
    <row r="451">
      <c r="A451" s="485" t="b">
        <v>0</v>
      </c>
      <c r="B451" s="128"/>
      <c r="C451" s="129"/>
      <c r="D451" s="130"/>
      <c r="E451" s="131"/>
      <c r="F451" s="132"/>
      <c r="G451" s="132"/>
      <c r="H451" s="132"/>
      <c r="I451" s="132"/>
      <c r="J451" s="132"/>
      <c r="K451" s="130"/>
      <c r="L451" s="130"/>
      <c r="M451" s="130"/>
      <c r="N451" s="519"/>
      <c r="O451" s="369"/>
      <c r="P451" s="370"/>
      <c r="Q451" s="196"/>
      <c r="R451" s="197"/>
      <c r="S451" s="198"/>
      <c r="T451" s="199"/>
      <c r="U451" s="200"/>
      <c r="V451" s="201"/>
      <c r="W451" s="202"/>
      <c r="X451" s="202"/>
      <c r="Y451" s="143"/>
      <c r="Z451" s="367"/>
      <c r="AA451" s="140"/>
      <c r="AB451" s="420"/>
      <c r="AC451" s="421"/>
      <c r="AD451" s="206"/>
      <c r="AE451" s="144"/>
      <c r="AF451" s="133"/>
      <c r="AG451" s="144"/>
      <c r="AH451" s="430"/>
      <c r="AI451" s="146"/>
      <c r="AJ451" s="144"/>
      <c r="AK451" s="147"/>
      <c r="AL451" s="114"/>
      <c r="AM451" s="211"/>
      <c r="AN451" s="132"/>
      <c r="AO451" s="132"/>
      <c r="AP451" s="149"/>
      <c r="AQ451" s="150"/>
      <c r="AR451" s="149"/>
      <c r="AS451" s="132"/>
      <c r="AT451" s="132"/>
      <c r="AU451" s="132"/>
      <c r="AV451" s="132"/>
      <c r="AW451" s="132"/>
      <c r="AX451" s="132"/>
      <c r="AY451" s="132"/>
      <c r="AZ451" s="132"/>
      <c r="BA451" s="132"/>
      <c r="BB451" s="132"/>
      <c r="BC451" s="132"/>
      <c r="BD451" s="132"/>
      <c r="BE451" s="132"/>
      <c r="BF451" s="132"/>
      <c r="BG451" s="132"/>
      <c r="BH451" s="132"/>
      <c r="BI451" s="132"/>
      <c r="BJ451" s="132"/>
      <c r="BK451" s="132"/>
      <c r="BL451" s="132"/>
      <c r="BM451" s="132"/>
      <c r="BN451" s="132"/>
      <c r="BO451" s="132"/>
      <c r="BP451" s="132"/>
    </row>
    <row r="452">
      <c r="A452" s="484" t="b">
        <v>0</v>
      </c>
      <c r="B452" s="94"/>
      <c r="C452" s="95"/>
      <c r="D452" s="96"/>
      <c r="E452" s="97"/>
      <c r="F452" s="98"/>
      <c r="G452" s="98"/>
      <c r="H452" s="98"/>
      <c r="I452" s="98"/>
      <c r="J452" s="98"/>
      <c r="K452" s="96"/>
      <c r="L452" s="96"/>
      <c r="M452" s="96"/>
      <c r="N452" s="518"/>
      <c r="O452" s="369"/>
      <c r="P452" s="370"/>
      <c r="Q452" s="196"/>
      <c r="R452" s="197"/>
      <c r="S452" s="198"/>
      <c r="T452" s="199"/>
      <c r="U452" s="200"/>
      <c r="V452" s="201"/>
      <c r="W452" s="202"/>
      <c r="X452" s="202"/>
      <c r="Y452" s="109"/>
      <c r="Z452" s="280"/>
      <c r="AA452" s="106"/>
      <c r="AB452" s="281"/>
      <c r="AC452" s="282"/>
      <c r="AD452" s="273"/>
      <c r="AE452" s="110"/>
      <c r="AF452" s="99"/>
      <c r="AG452" s="110"/>
      <c r="AH452" s="427"/>
      <c r="AI452" s="112"/>
      <c r="AJ452" s="110"/>
      <c r="AK452" s="113"/>
      <c r="AL452" s="114"/>
      <c r="AM452" s="278"/>
      <c r="AN452" s="98"/>
      <c r="AO452" s="98"/>
      <c r="AP452" s="116"/>
      <c r="AQ452" s="117"/>
      <c r="AR452" s="116"/>
      <c r="AS452" s="98"/>
      <c r="AT452" s="98"/>
      <c r="AU452" s="98"/>
      <c r="AV452" s="98"/>
      <c r="AW452" s="98"/>
      <c r="AX452" s="98"/>
      <c r="AY452" s="98"/>
      <c r="AZ452" s="98"/>
      <c r="BA452" s="98"/>
      <c r="BB452" s="98"/>
      <c r="BC452" s="98"/>
      <c r="BD452" s="98"/>
      <c r="BE452" s="98"/>
      <c r="BF452" s="98"/>
      <c r="BG452" s="98"/>
      <c r="BH452" s="98"/>
      <c r="BI452" s="98"/>
      <c r="BJ452" s="98"/>
      <c r="BK452" s="98"/>
      <c r="BL452" s="98"/>
      <c r="BM452" s="98"/>
      <c r="BN452" s="98"/>
      <c r="BO452" s="98"/>
      <c r="BP452" s="98"/>
    </row>
    <row r="453">
      <c r="A453" s="485" t="b">
        <v>0</v>
      </c>
      <c r="B453" s="128"/>
      <c r="C453" s="129"/>
      <c r="D453" s="130"/>
      <c r="E453" s="131"/>
      <c r="F453" s="132"/>
      <c r="G453" s="132"/>
      <c r="H453" s="132"/>
      <c r="I453" s="132"/>
      <c r="J453" s="132"/>
      <c r="K453" s="130"/>
      <c r="L453" s="130"/>
      <c r="M453" s="130"/>
      <c r="N453" s="519"/>
      <c r="O453" s="369"/>
      <c r="P453" s="370"/>
      <c r="Q453" s="196"/>
      <c r="R453" s="197"/>
      <c r="S453" s="198"/>
      <c r="T453" s="199"/>
      <c r="U453" s="200"/>
      <c r="V453" s="201"/>
      <c r="W453" s="202"/>
      <c r="X453" s="202"/>
      <c r="Y453" s="143"/>
      <c r="Z453" s="367"/>
      <c r="AA453" s="140"/>
      <c r="AB453" s="420"/>
      <c r="AC453" s="421"/>
      <c r="AD453" s="206"/>
      <c r="AE453" s="144"/>
      <c r="AF453" s="133"/>
      <c r="AG453" s="144"/>
      <c r="AH453" s="430"/>
      <c r="AI453" s="146"/>
      <c r="AJ453" s="144"/>
      <c r="AK453" s="147"/>
      <c r="AL453" s="114"/>
      <c r="AM453" s="211"/>
      <c r="AN453" s="132"/>
      <c r="AO453" s="132"/>
      <c r="AP453" s="149"/>
      <c r="AQ453" s="150"/>
      <c r="AR453" s="149"/>
      <c r="AS453" s="132"/>
      <c r="AT453" s="132"/>
      <c r="AU453" s="132"/>
      <c r="AV453" s="132"/>
      <c r="AW453" s="132"/>
      <c r="AX453" s="132"/>
      <c r="AY453" s="132"/>
      <c r="AZ453" s="132"/>
      <c r="BA453" s="132"/>
      <c r="BB453" s="132"/>
      <c r="BC453" s="132"/>
      <c r="BD453" s="132"/>
      <c r="BE453" s="132"/>
      <c r="BF453" s="132"/>
      <c r="BG453" s="132"/>
      <c r="BH453" s="132"/>
      <c r="BI453" s="132"/>
      <c r="BJ453" s="132"/>
      <c r="BK453" s="132"/>
      <c r="BL453" s="132"/>
      <c r="BM453" s="132"/>
      <c r="BN453" s="132"/>
      <c r="BO453" s="132"/>
      <c r="BP453" s="132"/>
    </row>
    <row r="454">
      <c r="A454" s="484" t="b">
        <v>0</v>
      </c>
      <c r="B454" s="94"/>
      <c r="C454" s="95"/>
      <c r="D454" s="96"/>
      <c r="E454" s="97"/>
      <c r="F454" s="98"/>
      <c r="G454" s="98"/>
      <c r="H454" s="98"/>
      <c r="I454" s="98"/>
      <c r="J454" s="98"/>
      <c r="K454" s="96"/>
      <c r="L454" s="96"/>
      <c r="M454" s="96"/>
      <c r="N454" s="518"/>
      <c r="O454" s="369"/>
      <c r="P454" s="370"/>
      <c r="Q454" s="196"/>
      <c r="R454" s="197"/>
      <c r="S454" s="198"/>
      <c r="T454" s="199"/>
      <c r="U454" s="200"/>
      <c r="V454" s="201"/>
      <c r="W454" s="202"/>
      <c r="X454" s="202"/>
      <c r="Y454" s="109"/>
      <c r="Z454" s="280"/>
      <c r="AA454" s="106"/>
      <c r="AB454" s="281"/>
      <c r="AC454" s="282"/>
      <c r="AD454" s="273"/>
      <c r="AE454" s="110"/>
      <c r="AF454" s="99"/>
      <c r="AG454" s="110"/>
      <c r="AH454" s="427"/>
      <c r="AI454" s="112"/>
      <c r="AJ454" s="110"/>
      <c r="AK454" s="113"/>
      <c r="AL454" s="114"/>
      <c r="AM454" s="278"/>
      <c r="AN454" s="98"/>
      <c r="AO454" s="98"/>
      <c r="AP454" s="116"/>
      <c r="AQ454" s="117"/>
      <c r="AR454" s="116"/>
      <c r="AS454" s="98"/>
      <c r="AT454" s="98"/>
      <c r="AU454" s="98"/>
      <c r="AV454" s="98"/>
      <c r="AW454" s="98"/>
      <c r="AX454" s="98"/>
      <c r="AY454" s="98"/>
      <c r="AZ454" s="98"/>
      <c r="BA454" s="98"/>
      <c r="BB454" s="98"/>
      <c r="BC454" s="98"/>
      <c r="BD454" s="98"/>
      <c r="BE454" s="98"/>
      <c r="BF454" s="98"/>
      <c r="BG454" s="98"/>
      <c r="BH454" s="98"/>
      <c r="BI454" s="98"/>
      <c r="BJ454" s="98"/>
      <c r="BK454" s="98"/>
      <c r="BL454" s="98"/>
      <c r="BM454" s="98"/>
      <c r="BN454" s="98"/>
      <c r="BO454" s="98"/>
      <c r="BP454" s="98"/>
    </row>
    <row r="455">
      <c r="A455" s="485" t="b">
        <v>0</v>
      </c>
      <c r="B455" s="128"/>
      <c r="C455" s="129"/>
      <c r="D455" s="130"/>
      <c r="E455" s="131"/>
      <c r="F455" s="132"/>
      <c r="G455" s="132"/>
      <c r="H455" s="132"/>
      <c r="I455" s="132"/>
      <c r="J455" s="132"/>
      <c r="K455" s="130"/>
      <c r="L455" s="130"/>
      <c r="M455" s="130"/>
      <c r="N455" s="519"/>
      <c r="O455" s="369"/>
      <c r="P455" s="370"/>
      <c r="Q455" s="196"/>
      <c r="R455" s="197"/>
      <c r="S455" s="198"/>
      <c r="T455" s="199"/>
      <c r="U455" s="200"/>
      <c r="V455" s="201"/>
      <c r="W455" s="202"/>
      <c r="X455" s="202"/>
      <c r="Y455" s="143"/>
      <c r="Z455" s="367"/>
      <c r="AA455" s="140"/>
      <c r="AB455" s="420"/>
      <c r="AC455" s="421"/>
      <c r="AD455" s="206"/>
      <c r="AE455" s="144"/>
      <c r="AF455" s="133"/>
      <c r="AG455" s="144"/>
      <c r="AH455" s="430"/>
      <c r="AI455" s="146"/>
      <c r="AJ455" s="144"/>
      <c r="AK455" s="147"/>
      <c r="AL455" s="114"/>
      <c r="AM455" s="211"/>
      <c r="AN455" s="132"/>
      <c r="AO455" s="132"/>
      <c r="AP455" s="149"/>
      <c r="AQ455" s="150"/>
      <c r="AR455" s="149"/>
      <c r="AS455" s="132"/>
      <c r="AT455" s="132"/>
      <c r="AU455" s="132"/>
      <c r="AV455" s="132"/>
      <c r="AW455" s="132"/>
      <c r="AX455" s="132"/>
      <c r="AY455" s="132"/>
      <c r="AZ455" s="132"/>
      <c r="BA455" s="132"/>
      <c r="BB455" s="132"/>
      <c r="BC455" s="132"/>
      <c r="BD455" s="132"/>
      <c r="BE455" s="132"/>
      <c r="BF455" s="132"/>
      <c r="BG455" s="132"/>
      <c r="BH455" s="132"/>
      <c r="BI455" s="132"/>
      <c r="BJ455" s="132"/>
      <c r="BK455" s="132"/>
      <c r="BL455" s="132"/>
      <c r="BM455" s="132"/>
      <c r="BN455" s="132"/>
      <c r="BO455" s="132"/>
      <c r="BP455" s="132"/>
    </row>
    <row r="456">
      <c r="A456" s="484" t="b">
        <v>0</v>
      </c>
      <c r="B456" s="94"/>
      <c r="C456" s="95"/>
      <c r="D456" s="96"/>
      <c r="E456" s="97"/>
      <c r="F456" s="98"/>
      <c r="G456" s="98"/>
      <c r="H456" s="98"/>
      <c r="I456" s="98"/>
      <c r="J456" s="98"/>
      <c r="K456" s="96"/>
      <c r="L456" s="96"/>
      <c r="M456" s="96"/>
      <c r="N456" s="518"/>
      <c r="O456" s="369"/>
      <c r="P456" s="370"/>
      <c r="Q456" s="196"/>
      <c r="R456" s="197"/>
      <c r="S456" s="198"/>
      <c r="T456" s="199"/>
      <c r="U456" s="200"/>
      <c r="V456" s="201"/>
      <c r="W456" s="202"/>
      <c r="X456" s="202"/>
      <c r="Y456" s="109"/>
      <c r="Z456" s="280"/>
      <c r="AA456" s="106"/>
      <c r="AB456" s="281"/>
      <c r="AC456" s="282"/>
      <c r="AD456" s="273"/>
      <c r="AE456" s="110"/>
      <c r="AF456" s="99"/>
      <c r="AG456" s="110"/>
      <c r="AH456" s="427"/>
      <c r="AI456" s="112"/>
      <c r="AJ456" s="110"/>
      <c r="AK456" s="113"/>
      <c r="AL456" s="114"/>
      <c r="AM456" s="278"/>
      <c r="AN456" s="98"/>
      <c r="AO456" s="98"/>
      <c r="AP456" s="116"/>
      <c r="AQ456" s="117"/>
      <c r="AR456" s="116"/>
      <c r="AS456" s="98"/>
      <c r="AT456" s="98"/>
      <c r="AU456" s="98"/>
      <c r="AV456" s="98"/>
      <c r="AW456" s="98"/>
      <c r="AX456" s="98"/>
      <c r="AY456" s="98"/>
      <c r="AZ456" s="98"/>
      <c r="BA456" s="98"/>
      <c r="BB456" s="98"/>
      <c r="BC456" s="98"/>
      <c r="BD456" s="98"/>
      <c r="BE456" s="98"/>
      <c r="BF456" s="98"/>
      <c r="BG456" s="98"/>
      <c r="BH456" s="98"/>
      <c r="BI456" s="98"/>
      <c r="BJ456" s="98"/>
      <c r="BK456" s="98"/>
      <c r="BL456" s="98"/>
      <c r="BM456" s="98"/>
      <c r="BN456" s="98"/>
      <c r="BO456" s="98"/>
      <c r="BP456" s="98"/>
    </row>
    <row r="457">
      <c r="A457" s="485" t="b">
        <v>0</v>
      </c>
      <c r="B457" s="128"/>
      <c r="C457" s="129"/>
      <c r="D457" s="130"/>
      <c r="E457" s="131"/>
      <c r="F457" s="132"/>
      <c r="G457" s="132"/>
      <c r="H457" s="132"/>
      <c r="I457" s="132"/>
      <c r="J457" s="132"/>
      <c r="K457" s="130"/>
      <c r="L457" s="130"/>
      <c r="M457" s="130"/>
      <c r="N457" s="519"/>
      <c r="O457" s="369"/>
      <c r="P457" s="370"/>
      <c r="Q457" s="196"/>
      <c r="R457" s="197"/>
      <c r="S457" s="198"/>
      <c r="T457" s="199"/>
      <c r="U457" s="200"/>
      <c r="V457" s="201"/>
      <c r="W457" s="202"/>
      <c r="X457" s="202"/>
      <c r="Y457" s="143"/>
      <c r="Z457" s="367"/>
      <c r="AA457" s="140"/>
      <c r="AB457" s="420"/>
      <c r="AC457" s="421"/>
      <c r="AD457" s="206"/>
      <c r="AE457" s="144"/>
      <c r="AF457" s="133"/>
      <c r="AG457" s="144"/>
      <c r="AH457" s="430"/>
      <c r="AI457" s="146"/>
      <c r="AJ457" s="144"/>
      <c r="AK457" s="147"/>
      <c r="AL457" s="114"/>
      <c r="AM457" s="211"/>
      <c r="AN457" s="132"/>
      <c r="AO457" s="132"/>
      <c r="AP457" s="149"/>
      <c r="AQ457" s="150"/>
      <c r="AR457" s="149"/>
      <c r="AS457" s="132"/>
      <c r="AT457" s="132"/>
      <c r="AU457" s="132"/>
      <c r="AV457" s="132"/>
      <c r="AW457" s="132"/>
      <c r="AX457" s="132"/>
      <c r="AY457" s="132"/>
      <c r="AZ457" s="132"/>
      <c r="BA457" s="132"/>
      <c r="BB457" s="132"/>
      <c r="BC457" s="132"/>
      <c r="BD457" s="132"/>
      <c r="BE457" s="132"/>
      <c r="BF457" s="132"/>
      <c r="BG457" s="132"/>
      <c r="BH457" s="132"/>
      <c r="BI457" s="132"/>
      <c r="BJ457" s="132"/>
      <c r="BK457" s="132"/>
      <c r="BL457" s="132"/>
      <c r="BM457" s="132"/>
      <c r="BN457" s="132"/>
      <c r="BO457" s="132"/>
      <c r="BP457" s="132"/>
    </row>
    <row r="458">
      <c r="A458" s="484" t="b">
        <v>0</v>
      </c>
      <c r="B458" s="94"/>
      <c r="C458" s="95"/>
      <c r="D458" s="96"/>
      <c r="E458" s="97"/>
      <c r="F458" s="98"/>
      <c r="G458" s="98"/>
      <c r="H458" s="98"/>
      <c r="I458" s="98"/>
      <c r="J458" s="98"/>
      <c r="K458" s="96"/>
      <c r="L458" s="96"/>
      <c r="M458" s="96"/>
      <c r="N458" s="518"/>
      <c r="O458" s="369"/>
      <c r="P458" s="370"/>
      <c r="Q458" s="196"/>
      <c r="R458" s="197"/>
      <c r="S458" s="198"/>
      <c r="T458" s="199"/>
      <c r="U458" s="200"/>
      <c r="V458" s="201"/>
      <c r="W458" s="202"/>
      <c r="X458" s="202"/>
      <c r="Y458" s="109"/>
      <c r="Z458" s="280"/>
      <c r="AA458" s="106"/>
      <c r="AB458" s="281"/>
      <c r="AC458" s="282"/>
      <c r="AD458" s="273"/>
      <c r="AE458" s="110"/>
      <c r="AF458" s="99"/>
      <c r="AG458" s="110"/>
      <c r="AH458" s="427"/>
      <c r="AI458" s="112"/>
      <c r="AJ458" s="110"/>
      <c r="AK458" s="113"/>
      <c r="AL458" s="114"/>
      <c r="AM458" s="278"/>
      <c r="AN458" s="98"/>
      <c r="AO458" s="98"/>
      <c r="AP458" s="116"/>
      <c r="AQ458" s="117"/>
      <c r="AR458" s="116"/>
      <c r="AS458" s="98"/>
      <c r="AT458" s="98"/>
      <c r="AU458" s="98"/>
      <c r="AV458" s="98"/>
      <c r="AW458" s="98"/>
      <c r="AX458" s="98"/>
      <c r="AY458" s="98"/>
      <c r="AZ458" s="98"/>
      <c r="BA458" s="98"/>
      <c r="BB458" s="98"/>
      <c r="BC458" s="98"/>
      <c r="BD458" s="98"/>
      <c r="BE458" s="98"/>
      <c r="BF458" s="98"/>
      <c r="BG458" s="98"/>
      <c r="BH458" s="98"/>
      <c r="BI458" s="98"/>
      <c r="BJ458" s="98"/>
      <c r="BK458" s="98"/>
      <c r="BL458" s="98"/>
      <c r="BM458" s="98"/>
      <c r="BN458" s="98"/>
      <c r="BO458" s="98"/>
      <c r="BP458" s="98"/>
    </row>
    <row r="459">
      <c r="A459" s="485" t="b">
        <v>0</v>
      </c>
      <c r="B459" s="128"/>
      <c r="C459" s="129"/>
      <c r="D459" s="130"/>
      <c r="E459" s="131"/>
      <c r="F459" s="132"/>
      <c r="G459" s="132"/>
      <c r="H459" s="132"/>
      <c r="I459" s="132"/>
      <c r="J459" s="132"/>
      <c r="K459" s="130"/>
      <c r="L459" s="130"/>
      <c r="M459" s="130"/>
      <c r="N459" s="519"/>
      <c r="O459" s="369"/>
      <c r="P459" s="370"/>
      <c r="Q459" s="196"/>
      <c r="R459" s="197"/>
      <c r="S459" s="198"/>
      <c r="T459" s="199"/>
      <c r="U459" s="200"/>
      <c r="V459" s="201"/>
      <c r="W459" s="202"/>
      <c r="X459" s="202"/>
      <c r="Y459" s="143"/>
      <c r="Z459" s="367"/>
      <c r="AA459" s="140"/>
      <c r="AB459" s="420"/>
      <c r="AC459" s="421"/>
      <c r="AD459" s="206"/>
      <c r="AE459" s="144"/>
      <c r="AF459" s="133"/>
      <c r="AG459" s="144"/>
      <c r="AH459" s="430"/>
      <c r="AI459" s="146"/>
      <c r="AJ459" s="144"/>
      <c r="AK459" s="147"/>
      <c r="AL459" s="114"/>
      <c r="AM459" s="211"/>
      <c r="AN459" s="132"/>
      <c r="AO459" s="132"/>
      <c r="AP459" s="149"/>
      <c r="AQ459" s="150"/>
      <c r="AR459" s="149"/>
      <c r="AS459" s="132"/>
      <c r="AT459" s="132"/>
      <c r="AU459" s="132"/>
      <c r="AV459" s="132"/>
      <c r="AW459" s="132"/>
      <c r="AX459" s="132"/>
      <c r="AY459" s="132"/>
      <c r="AZ459" s="132"/>
      <c r="BA459" s="132"/>
      <c r="BB459" s="132"/>
      <c r="BC459" s="132"/>
      <c r="BD459" s="132"/>
      <c r="BE459" s="132"/>
      <c r="BF459" s="132"/>
      <c r="BG459" s="132"/>
      <c r="BH459" s="132"/>
      <c r="BI459" s="132"/>
      <c r="BJ459" s="132"/>
      <c r="BK459" s="132"/>
      <c r="BL459" s="132"/>
      <c r="BM459" s="132"/>
      <c r="BN459" s="132"/>
      <c r="BO459" s="132"/>
      <c r="BP459" s="132"/>
    </row>
    <row r="460">
      <c r="A460" s="484" t="b">
        <v>0</v>
      </c>
      <c r="B460" s="94"/>
      <c r="C460" s="95"/>
      <c r="D460" s="96"/>
      <c r="E460" s="97"/>
      <c r="F460" s="98"/>
      <c r="G460" s="98"/>
      <c r="H460" s="98"/>
      <c r="I460" s="98"/>
      <c r="J460" s="98"/>
      <c r="K460" s="96"/>
      <c r="L460" s="96"/>
      <c r="M460" s="96"/>
      <c r="N460" s="518"/>
      <c r="O460" s="369"/>
      <c r="P460" s="370"/>
      <c r="Q460" s="196"/>
      <c r="R460" s="197"/>
      <c r="S460" s="198"/>
      <c r="T460" s="199"/>
      <c r="U460" s="200"/>
      <c r="V460" s="201"/>
      <c r="W460" s="202"/>
      <c r="X460" s="202"/>
      <c r="Y460" s="109"/>
      <c r="Z460" s="280"/>
      <c r="AA460" s="106"/>
      <c r="AB460" s="281"/>
      <c r="AC460" s="282"/>
      <c r="AD460" s="273"/>
      <c r="AE460" s="110"/>
      <c r="AF460" s="99"/>
      <c r="AG460" s="110"/>
      <c r="AH460" s="427"/>
      <c r="AI460" s="112"/>
      <c r="AJ460" s="110"/>
      <c r="AK460" s="113"/>
      <c r="AL460" s="114"/>
      <c r="AM460" s="278"/>
      <c r="AN460" s="98"/>
      <c r="AO460" s="98"/>
      <c r="AP460" s="116"/>
      <c r="AQ460" s="117"/>
      <c r="AR460" s="116"/>
      <c r="AS460" s="98"/>
      <c r="AT460" s="98"/>
      <c r="AU460" s="98"/>
      <c r="AV460" s="98"/>
      <c r="AW460" s="98"/>
      <c r="AX460" s="98"/>
      <c r="AY460" s="98"/>
      <c r="AZ460" s="98"/>
      <c r="BA460" s="98"/>
      <c r="BB460" s="98"/>
      <c r="BC460" s="98"/>
      <c r="BD460" s="98"/>
      <c r="BE460" s="98"/>
      <c r="BF460" s="98"/>
      <c r="BG460" s="98"/>
      <c r="BH460" s="98"/>
      <c r="BI460" s="98"/>
      <c r="BJ460" s="98"/>
      <c r="BK460" s="98"/>
      <c r="BL460" s="98"/>
      <c r="BM460" s="98"/>
      <c r="BN460" s="98"/>
      <c r="BO460" s="98"/>
      <c r="BP460" s="98"/>
    </row>
    <row r="461">
      <c r="A461" s="485" t="b">
        <v>0</v>
      </c>
      <c r="B461" s="128"/>
      <c r="C461" s="129"/>
      <c r="D461" s="130"/>
      <c r="E461" s="131"/>
      <c r="F461" s="132"/>
      <c r="G461" s="132"/>
      <c r="H461" s="132"/>
      <c r="I461" s="132"/>
      <c r="J461" s="132"/>
      <c r="K461" s="130"/>
      <c r="L461" s="130"/>
      <c r="M461" s="130"/>
      <c r="N461" s="519"/>
      <c r="O461" s="369"/>
      <c r="P461" s="370"/>
      <c r="Q461" s="196"/>
      <c r="R461" s="197"/>
      <c r="S461" s="198"/>
      <c r="T461" s="199"/>
      <c r="U461" s="200"/>
      <c r="V461" s="201"/>
      <c r="W461" s="202"/>
      <c r="X461" s="202"/>
      <c r="Y461" s="143"/>
      <c r="Z461" s="367"/>
      <c r="AA461" s="140"/>
      <c r="AB461" s="420"/>
      <c r="AC461" s="421"/>
      <c r="AD461" s="206"/>
      <c r="AE461" s="144"/>
      <c r="AF461" s="133"/>
      <c r="AG461" s="144"/>
      <c r="AH461" s="430"/>
      <c r="AI461" s="146"/>
      <c r="AJ461" s="144"/>
      <c r="AK461" s="147"/>
      <c r="AL461" s="114"/>
      <c r="AM461" s="211"/>
      <c r="AN461" s="132"/>
      <c r="AO461" s="132"/>
      <c r="AP461" s="149"/>
      <c r="AQ461" s="150"/>
      <c r="AR461" s="149"/>
      <c r="AS461" s="132"/>
      <c r="AT461" s="132"/>
      <c r="AU461" s="132"/>
      <c r="AV461" s="132"/>
      <c r="AW461" s="132"/>
      <c r="AX461" s="132"/>
      <c r="AY461" s="132"/>
      <c r="AZ461" s="132"/>
      <c r="BA461" s="132"/>
      <c r="BB461" s="132"/>
      <c r="BC461" s="132"/>
      <c r="BD461" s="132"/>
      <c r="BE461" s="132"/>
      <c r="BF461" s="132"/>
      <c r="BG461" s="132"/>
      <c r="BH461" s="132"/>
      <c r="BI461" s="132"/>
      <c r="BJ461" s="132"/>
      <c r="BK461" s="132"/>
      <c r="BL461" s="132"/>
      <c r="BM461" s="132"/>
      <c r="BN461" s="132"/>
      <c r="BO461" s="132"/>
      <c r="BP461" s="132"/>
    </row>
    <row r="462">
      <c r="A462" s="484" t="b">
        <v>0</v>
      </c>
      <c r="B462" s="94"/>
      <c r="C462" s="95"/>
      <c r="D462" s="96"/>
      <c r="E462" s="97"/>
      <c r="F462" s="98"/>
      <c r="G462" s="98"/>
      <c r="H462" s="98"/>
      <c r="I462" s="98"/>
      <c r="J462" s="98"/>
      <c r="K462" s="96"/>
      <c r="L462" s="96"/>
      <c r="M462" s="96"/>
      <c r="N462" s="518"/>
      <c r="O462" s="369"/>
      <c r="P462" s="370"/>
      <c r="Q462" s="196"/>
      <c r="R462" s="197"/>
      <c r="S462" s="198"/>
      <c r="T462" s="199"/>
      <c r="U462" s="200"/>
      <c r="V462" s="201"/>
      <c r="W462" s="202"/>
      <c r="X462" s="202"/>
      <c r="Y462" s="109"/>
      <c r="Z462" s="280"/>
      <c r="AA462" s="106"/>
      <c r="AB462" s="281"/>
      <c r="AC462" s="282"/>
      <c r="AD462" s="273"/>
      <c r="AE462" s="110"/>
      <c r="AF462" s="99"/>
      <c r="AG462" s="110"/>
      <c r="AH462" s="427"/>
      <c r="AI462" s="112"/>
      <c r="AJ462" s="110"/>
      <c r="AK462" s="113"/>
      <c r="AL462" s="114"/>
      <c r="AM462" s="278"/>
      <c r="AN462" s="98"/>
      <c r="AO462" s="98"/>
      <c r="AP462" s="116"/>
      <c r="AQ462" s="117"/>
      <c r="AR462" s="116"/>
      <c r="AS462" s="98"/>
      <c r="AT462" s="98"/>
      <c r="AU462" s="98"/>
      <c r="AV462" s="98"/>
      <c r="AW462" s="98"/>
      <c r="AX462" s="98"/>
      <c r="AY462" s="98"/>
      <c r="AZ462" s="98"/>
      <c r="BA462" s="98"/>
      <c r="BB462" s="98"/>
      <c r="BC462" s="98"/>
      <c r="BD462" s="98"/>
      <c r="BE462" s="98"/>
      <c r="BF462" s="98"/>
      <c r="BG462" s="98"/>
      <c r="BH462" s="98"/>
      <c r="BI462" s="98"/>
      <c r="BJ462" s="98"/>
      <c r="BK462" s="98"/>
      <c r="BL462" s="98"/>
      <c r="BM462" s="98"/>
      <c r="BN462" s="98"/>
      <c r="BO462" s="98"/>
      <c r="BP462" s="98"/>
    </row>
    <row r="463">
      <c r="A463" s="485" t="b">
        <v>0</v>
      </c>
      <c r="B463" s="128"/>
      <c r="C463" s="129"/>
      <c r="D463" s="130"/>
      <c r="E463" s="131"/>
      <c r="F463" s="132"/>
      <c r="G463" s="132"/>
      <c r="H463" s="132"/>
      <c r="I463" s="132"/>
      <c r="J463" s="132"/>
      <c r="K463" s="130"/>
      <c r="L463" s="130"/>
      <c r="M463" s="130"/>
      <c r="N463" s="519"/>
      <c r="O463" s="369"/>
      <c r="P463" s="370"/>
      <c r="Q463" s="196"/>
      <c r="R463" s="197"/>
      <c r="S463" s="198"/>
      <c r="T463" s="199"/>
      <c r="U463" s="200"/>
      <c r="V463" s="201"/>
      <c r="W463" s="202"/>
      <c r="X463" s="202"/>
      <c r="Y463" s="143"/>
      <c r="Z463" s="367"/>
      <c r="AA463" s="140"/>
      <c r="AB463" s="420"/>
      <c r="AC463" s="421"/>
      <c r="AD463" s="206"/>
      <c r="AE463" s="144"/>
      <c r="AF463" s="133"/>
      <c r="AG463" s="144"/>
      <c r="AH463" s="430"/>
      <c r="AI463" s="146"/>
      <c r="AJ463" s="144"/>
      <c r="AK463" s="147"/>
      <c r="AL463" s="114"/>
      <c r="AM463" s="211"/>
      <c r="AN463" s="132"/>
      <c r="AO463" s="132"/>
      <c r="AP463" s="149"/>
      <c r="AQ463" s="150"/>
      <c r="AR463" s="149"/>
      <c r="AS463" s="132"/>
      <c r="AT463" s="132"/>
      <c r="AU463" s="132"/>
      <c r="AV463" s="132"/>
      <c r="AW463" s="132"/>
      <c r="AX463" s="132"/>
      <c r="AY463" s="132"/>
      <c r="AZ463" s="132"/>
      <c r="BA463" s="132"/>
      <c r="BB463" s="132"/>
      <c r="BC463" s="132"/>
      <c r="BD463" s="132"/>
      <c r="BE463" s="132"/>
      <c r="BF463" s="132"/>
      <c r="BG463" s="132"/>
      <c r="BH463" s="132"/>
      <c r="BI463" s="132"/>
      <c r="BJ463" s="132"/>
      <c r="BK463" s="132"/>
      <c r="BL463" s="132"/>
      <c r="BM463" s="132"/>
      <c r="BN463" s="132"/>
      <c r="BO463" s="132"/>
      <c r="BP463" s="132"/>
    </row>
    <row r="464">
      <c r="A464" s="484" t="b">
        <v>0</v>
      </c>
      <c r="B464" s="94"/>
      <c r="C464" s="95"/>
      <c r="D464" s="96"/>
      <c r="E464" s="97"/>
      <c r="F464" s="98"/>
      <c r="G464" s="98"/>
      <c r="H464" s="98"/>
      <c r="I464" s="98"/>
      <c r="J464" s="98"/>
      <c r="K464" s="96"/>
      <c r="L464" s="96"/>
      <c r="M464" s="96"/>
      <c r="N464" s="518"/>
      <c r="O464" s="369"/>
      <c r="P464" s="370"/>
      <c r="Q464" s="196"/>
      <c r="R464" s="197"/>
      <c r="S464" s="198"/>
      <c r="T464" s="199"/>
      <c r="U464" s="200"/>
      <c r="V464" s="201"/>
      <c r="W464" s="202"/>
      <c r="X464" s="202"/>
      <c r="Y464" s="109"/>
      <c r="Z464" s="280"/>
      <c r="AA464" s="106"/>
      <c r="AB464" s="281"/>
      <c r="AC464" s="282"/>
      <c r="AD464" s="273"/>
      <c r="AE464" s="110"/>
      <c r="AF464" s="99"/>
      <c r="AG464" s="110"/>
      <c r="AH464" s="427"/>
      <c r="AI464" s="112"/>
      <c r="AJ464" s="110"/>
      <c r="AK464" s="113"/>
      <c r="AL464" s="114"/>
      <c r="AM464" s="278"/>
      <c r="AN464" s="98"/>
      <c r="AO464" s="98"/>
      <c r="AP464" s="116"/>
      <c r="AQ464" s="117"/>
      <c r="AR464" s="116"/>
      <c r="AS464" s="98"/>
      <c r="AT464" s="98"/>
      <c r="AU464" s="98"/>
      <c r="AV464" s="98"/>
      <c r="AW464" s="98"/>
      <c r="AX464" s="98"/>
      <c r="AY464" s="98"/>
      <c r="AZ464" s="98"/>
      <c r="BA464" s="98"/>
      <c r="BB464" s="98"/>
      <c r="BC464" s="98"/>
      <c r="BD464" s="98"/>
      <c r="BE464" s="98"/>
      <c r="BF464" s="98"/>
      <c r="BG464" s="98"/>
      <c r="BH464" s="98"/>
      <c r="BI464" s="98"/>
      <c r="BJ464" s="98"/>
      <c r="BK464" s="98"/>
      <c r="BL464" s="98"/>
      <c r="BM464" s="98"/>
      <c r="BN464" s="98"/>
      <c r="BO464" s="98"/>
      <c r="BP464" s="98"/>
    </row>
    <row r="465">
      <c r="A465" s="485" t="b">
        <v>0</v>
      </c>
      <c r="B465" s="128"/>
      <c r="C465" s="129"/>
      <c r="D465" s="130"/>
      <c r="E465" s="131"/>
      <c r="F465" s="132"/>
      <c r="G465" s="132"/>
      <c r="H465" s="132"/>
      <c r="I465" s="132"/>
      <c r="J465" s="132"/>
      <c r="K465" s="130"/>
      <c r="L465" s="130"/>
      <c r="M465" s="130"/>
      <c r="N465" s="519"/>
      <c r="O465" s="369"/>
      <c r="P465" s="370"/>
      <c r="Q465" s="196"/>
      <c r="R465" s="197"/>
      <c r="S465" s="198"/>
      <c r="T465" s="199"/>
      <c r="U465" s="200"/>
      <c r="V465" s="201"/>
      <c r="W465" s="202"/>
      <c r="X465" s="202"/>
      <c r="Y465" s="143"/>
      <c r="Z465" s="367"/>
      <c r="AA465" s="140"/>
      <c r="AB465" s="420"/>
      <c r="AC465" s="421"/>
      <c r="AD465" s="206"/>
      <c r="AE465" s="144"/>
      <c r="AF465" s="133"/>
      <c r="AG465" s="144"/>
      <c r="AH465" s="430"/>
      <c r="AI465" s="146"/>
      <c r="AJ465" s="144"/>
      <c r="AK465" s="147"/>
      <c r="AL465" s="114"/>
      <c r="AM465" s="211"/>
      <c r="AN465" s="132"/>
      <c r="AO465" s="132"/>
      <c r="AP465" s="149"/>
      <c r="AQ465" s="150"/>
      <c r="AR465" s="149"/>
      <c r="AS465" s="132"/>
      <c r="AT465" s="132"/>
      <c r="AU465" s="132"/>
      <c r="AV465" s="132"/>
      <c r="AW465" s="132"/>
      <c r="AX465" s="132"/>
      <c r="AY465" s="132"/>
      <c r="AZ465" s="132"/>
      <c r="BA465" s="132"/>
      <c r="BB465" s="132"/>
      <c r="BC465" s="132"/>
      <c r="BD465" s="132"/>
      <c r="BE465" s="132"/>
      <c r="BF465" s="132"/>
      <c r="BG465" s="132"/>
      <c r="BH465" s="132"/>
      <c r="BI465" s="132"/>
      <c r="BJ465" s="132"/>
      <c r="BK465" s="132"/>
      <c r="BL465" s="132"/>
      <c r="BM465" s="132"/>
      <c r="BN465" s="132"/>
      <c r="BO465" s="132"/>
      <c r="BP465" s="132"/>
    </row>
    <row r="466">
      <c r="A466" s="484" t="b">
        <v>0</v>
      </c>
      <c r="B466" s="94"/>
      <c r="C466" s="95"/>
      <c r="D466" s="96"/>
      <c r="E466" s="97"/>
      <c r="F466" s="98"/>
      <c r="G466" s="98"/>
      <c r="H466" s="98"/>
      <c r="I466" s="98"/>
      <c r="J466" s="98"/>
      <c r="K466" s="96"/>
      <c r="L466" s="96"/>
      <c r="M466" s="96"/>
      <c r="N466" s="518"/>
      <c r="O466" s="369"/>
      <c r="P466" s="370"/>
      <c r="Q466" s="196"/>
      <c r="R466" s="197"/>
      <c r="S466" s="198"/>
      <c r="T466" s="199"/>
      <c r="U466" s="200"/>
      <c r="V466" s="201"/>
      <c r="W466" s="202"/>
      <c r="X466" s="202"/>
      <c r="Y466" s="109"/>
      <c r="Z466" s="280"/>
      <c r="AA466" s="106"/>
      <c r="AB466" s="281"/>
      <c r="AC466" s="282"/>
      <c r="AD466" s="273"/>
      <c r="AE466" s="110"/>
      <c r="AF466" s="99"/>
      <c r="AG466" s="110"/>
      <c r="AH466" s="427"/>
      <c r="AI466" s="112"/>
      <c r="AJ466" s="110"/>
      <c r="AK466" s="113"/>
      <c r="AL466" s="114"/>
      <c r="AM466" s="278"/>
      <c r="AN466" s="98"/>
      <c r="AO466" s="98"/>
      <c r="AP466" s="116"/>
      <c r="AQ466" s="117"/>
      <c r="AR466" s="116"/>
      <c r="AS466" s="98"/>
      <c r="AT466" s="98"/>
      <c r="AU466" s="98"/>
      <c r="AV466" s="98"/>
      <c r="AW466" s="98"/>
      <c r="AX466" s="98"/>
      <c r="AY466" s="98"/>
      <c r="AZ466" s="98"/>
      <c r="BA466" s="98"/>
      <c r="BB466" s="98"/>
      <c r="BC466" s="98"/>
      <c r="BD466" s="98"/>
      <c r="BE466" s="98"/>
      <c r="BF466" s="98"/>
      <c r="BG466" s="98"/>
      <c r="BH466" s="98"/>
      <c r="BI466" s="98"/>
      <c r="BJ466" s="98"/>
      <c r="BK466" s="98"/>
      <c r="BL466" s="98"/>
      <c r="BM466" s="98"/>
      <c r="BN466" s="98"/>
      <c r="BO466" s="98"/>
      <c r="BP466" s="98"/>
    </row>
    <row r="467">
      <c r="A467" s="485" t="b">
        <v>0</v>
      </c>
      <c r="B467" s="128"/>
      <c r="C467" s="129"/>
      <c r="D467" s="130"/>
      <c r="E467" s="131"/>
      <c r="F467" s="132"/>
      <c r="G467" s="132"/>
      <c r="H467" s="132"/>
      <c r="I467" s="132"/>
      <c r="J467" s="132"/>
      <c r="K467" s="130"/>
      <c r="L467" s="130"/>
      <c r="M467" s="130"/>
      <c r="N467" s="519"/>
      <c r="O467" s="369"/>
      <c r="P467" s="370"/>
      <c r="Q467" s="196"/>
      <c r="R467" s="197"/>
      <c r="S467" s="198"/>
      <c r="T467" s="199"/>
      <c r="U467" s="200"/>
      <c r="V467" s="201"/>
      <c r="W467" s="202"/>
      <c r="X467" s="202"/>
      <c r="Y467" s="143"/>
      <c r="Z467" s="367"/>
      <c r="AA467" s="140"/>
      <c r="AB467" s="420"/>
      <c r="AC467" s="421"/>
      <c r="AD467" s="206"/>
      <c r="AE467" s="144"/>
      <c r="AF467" s="133"/>
      <c r="AG467" s="144"/>
      <c r="AH467" s="430"/>
      <c r="AI467" s="146"/>
      <c r="AJ467" s="144"/>
      <c r="AK467" s="147"/>
      <c r="AL467" s="114"/>
      <c r="AM467" s="211"/>
      <c r="AN467" s="132"/>
      <c r="AO467" s="132"/>
      <c r="AP467" s="149"/>
      <c r="AQ467" s="150"/>
      <c r="AR467" s="149"/>
      <c r="AS467" s="132"/>
      <c r="AT467" s="132"/>
      <c r="AU467" s="132"/>
      <c r="AV467" s="132"/>
      <c r="AW467" s="132"/>
      <c r="AX467" s="132"/>
      <c r="AY467" s="132"/>
      <c r="AZ467" s="132"/>
      <c r="BA467" s="132"/>
      <c r="BB467" s="132"/>
      <c r="BC467" s="132"/>
      <c r="BD467" s="132"/>
      <c r="BE467" s="132"/>
      <c r="BF467" s="132"/>
      <c r="BG467" s="132"/>
      <c r="BH467" s="132"/>
      <c r="BI467" s="132"/>
      <c r="BJ467" s="132"/>
      <c r="BK467" s="132"/>
      <c r="BL467" s="132"/>
      <c r="BM467" s="132"/>
      <c r="BN467" s="132"/>
      <c r="BO467" s="132"/>
      <c r="BP467" s="132"/>
    </row>
    <row r="468">
      <c r="A468" s="484" t="b">
        <v>0</v>
      </c>
      <c r="B468" s="94"/>
      <c r="C468" s="95"/>
      <c r="D468" s="96"/>
      <c r="E468" s="97"/>
      <c r="F468" s="98"/>
      <c r="G468" s="98"/>
      <c r="H468" s="98"/>
      <c r="I468" s="98"/>
      <c r="J468" s="98"/>
      <c r="K468" s="96"/>
      <c r="L468" s="96"/>
      <c r="M468" s="96"/>
      <c r="N468" s="518"/>
      <c r="O468" s="369"/>
      <c r="P468" s="370"/>
      <c r="Q468" s="196"/>
      <c r="R468" s="197"/>
      <c r="S468" s="198"/>
      <c r="T468" s="199"/>
      <c r="U468" s="200"/>
      <c r="V468" s="201"/>
      <c r="W468" s="202"/>
      <c r="X468" s="202"/>
      <c r="Y468" s="109"/>
      <c r="Z468" s="280"/>
      <c r="AA468" s="106"/>
      <c r="AB468" s="281"/>
      <c r="AC468" s="282"/>
      <c r="AD468" s="273"/>
      <c r="AE468" s="110"/>
      <c r="AF468" s="99"/>
      <c r="AG468" s="110"/>
      <c r="AH468" s="427"/>
      <c r="AI468" s="112"/>
      <c r="AJ468" s="110"/>
      <c r="AK468" s="113"/>
      <c r="AL468" s="114"/>
      <c r="AM468" s="278"/>
      <c r="AN468" s="98"/>
      <c r="AO468" s="98"/>
      <c r="AP468" s="116"/>
      <c r="AQ468" s="117"/>
      <c r="AR468" s="116"/>
      <c r="AS468" s="98"/>
      <c r="AT468" s="98"/>
      <c r="AU468" s="98"/>
      <c r="AV468" s="98"/>
      <c r="AW468" s="98"/>
      <c r="AX468" s="98"/>
      <c r="AY468" s="98"/>
      <c r="AZ468" s="98"/>
      <c r="BA468" s="98"/>
      <c r="BB468" s="98"/>
      <c r="BC468" s="98"/>
      <c r="BD468" s="98"/>
      <c r="BE468" s="98"/>
      <c r="BF468" s="98"/>
      <c r="BG468" s="98"/>
      <c r="BH468" s="98"/>
      <c r="BI468" s="98"/>
      <c r="BJ468" s="98"/>
      <c r="BK468" s="98"/>
      <c r="BL468" s="98"/>
      <c r="BM468" s="98"/>
      <c r="BN468" s="98"/>
      <c r="BO468" s="98"/>
      <c r="BP468" s="98"/>
    </row>
    <row r="469">
      <c r="A469" s="485" t="b">
        <v>0</v>
      </c>
      <c r="B469" s="128"/>
      <c r="C469" s="129"/>
      <c r="D469" s="130"/>
      <c r="E469" s="131"/>
      <c r="F469" s="132"/>
      <c r="G469" s="132"/>
      <c r="H469" s="132"/>
      <c r="I469" s="132"/>
      <c r="J469" s="132"/>
      <c r="K469" s="130"/>
      <c r="L469" s="130"/>
      <c r="M469" s="130"/>
      <c r="N469" s="519"/>
      <c r="O469" s="369"/>
      <c r="P469" s="370"/>
      <c r="Q469" s="196"/>
      <c r="R469" s="197"/>
      <c r="S469" s="198"/>
      <c r="T469" s="199"/>
      <c r="U469" s="200"/>
      <c r="V469" s="201"/>
      <c r="W469" s="202"/>
      <c r="X469" s="202"/>
      <c r="Y469" s="143"/>
      <c r="Z469" s="367"/>
      <c r="AA469" s="140"/>
      <c r="AB469" s="420"/>
      <c r="AC469" s="421"/>
      <c r="AD469" s="206"/>
      <c r="AE469" s="144"/>
      <c r="AF469" s="133"/>
      <c r="AG469" s="144"/>
      <c r="AH469" s="430"/>
      <c r="AI469" s="146"/>
      <c r="AJ469" s="144"/>
      <c r="AK469" s="147"/>
      <c r="AL469" s="114"/>
      <c r="AM469" s="211"/>
      <c r="AN469" s="132"/>
      <c r="AO469" s="132"/>
      <c r="AP469" s="149"/>
      <c r="AQ469" s="150"/>
      <c r="AR469" s="149"/>
      <c r="AS469" s="132"/>
      <c r="AT469" s="132"/>
      <c r="AU469" s="132"/>
      <c r="AV469" s="132"/>
      <c r="AW469" s="132"/>
      <c r="AX469" s="132"/>
      <c r="AY469" s="132"/>
      <c r="AZ469" s="132"/>
      <c r="BA469" s="132"/>
      <c r="BB469" s="132"/>
      <c r="BC469" s="132"/>
      <c r="BD469" s="132"/>
      <c r="BE469" s="132"/>
      <c r="BF469" s="132"/>
      <c r="BG469" s="132"/>
      <c r="BH469" s="132"/>
      <c r="BI469" s="132"/>
      <c r="BJ469" s="132"/>
      <c r="BK469" s="132"/>
      <c r="BL469" s="132"/>
      <c r="BM469" s="132"/>
      <c r="BN469" s="132"/>
      <c r="BO469" s="132"/>
      <c r="BP469" s="132"/>
    </row>
    <row r="470">
      <c r="A470" s="484" t="b">
        <v>0</v>
      </c>
      <c r="B470" s="94"/>
      <c r="C470" s="95"/>
      <c r="D470" s="96"/>
      <c r="E470" s="97"/>
      <c r="F470" s="98"/>
      <c r="G470" s="98"/>
      <c r="H470" s="98"/>
      <c r="I470" s="98"/>
      <c r="J470" s="98"/>
      <c r="K470" s="96"/>
      <c r="L470" s="96"/>
      <c r="M470" s="96"/>
      <c r="N470" s="518"/>
      <c r="O470" s="369"/>
      <c r="P470" s="370"/>
      <c r="Q470" s="196"/>
      <c r="R470" s="197"/>
      <c r="S470" s="198"/>
      <c r="T470" s="199"/>
      <c r="U470" s="200"/>
      <c r="V470" s="201"/>
      <c r="W470" s="202"/>
      <c r="X470" s="202"/>
      <c r="Y470" s="109"/>
      <c r="Z470" s="280"/>
      <c r="AA470" s="106"/>
      <c r="AB470" s="281"/>
      <c r="AC470" s="282"/>
      <c r="AD470" s="273"/>
      <c r="AE470" s="110"/>
      <c r="AF470" s="99"/>
      <c r="AG470" s="110"/>
      <c r="AH470" s="427"/>
      <c r="AI470" s="112"/>
      <c r="AJ470" s="110"/>
      <c r="AK470" s="113"/>
      <c r="AL470" s="114"/>
      <c r="AM470" s="278"/>
      <c r="AN470" s="98"/>
      <c r="AO470" s="98"/>
      <c r="AP470" s="116"/>
      <c r="AQ470" s="117"/>
      <c r="AR470" s="116"/>
      <c r="AS470" s="98"/>
      <c r="AT470" s="98"/>
      <c r="AU470" s="98"/>
      <c r="AV470" s="98"/>
      <c r="AW470" s="98"/>
      <c r="AX470" s="98"/>
      <c r="AY470" s="98"/>
      <c r="AZ470" s="98"/>
      <c r="BA470" s="98"/>
      <c r="BB470" s="98"/>
      <c r="BC470" s="98"/>
      <c r="BD470" s="98"/>
      <c r="BE470" s="98"/>
      <c r="BF470" s="98"/>
      <c r="BG470" s="98"/>
      <c r="BH470" s="98"/>
      <c r="BI470" s="98"/>
      <c r="BJ470" s="98"/>
      <c r="BK470" s="98"/>
      <c r="BL470" s="98"/>
      <c r="BM470" s="98"/>
      <c r="BN470" s="98"/>
      <c r="BO470" s="98"/>
      <c r="BP470" s="98"/>
    </row>
    <row r="471">
      <c r="A471" s="485" t="b">
        <v>0</v>
      </c>
      <c r="B471" s="128"/>
      <c r="C471" s="129"/>
      <c r="D471" s="130"/>
      <c r="E471" s="131"/>
      <c r="F471" s="132"/>
      <c r="G471" s="132"/>
      <c r="H471" s="132"/>
      <c r="I471" s="132"/>
      <c r="J471" s="132"/>
      <c r="K471" s="130"/>
      <c r="L471" s="130"/>
      <c r="M471" s="130"/>
      <c r="N471" s="519"/>
      <c r="O471" s="369"/>
      <c r="P471" s="370"/>
      <c r="Q471" s="196"/>
      <c r="R471" s="197"/>
      <c r="S471" s="198"/>
      <c r="T471" s="199"/>
      <c r="U471" s="200"/>
      <c r="V471" s="201"/>
      <c r="W471" s="202"/>
      <c r="X471" s="202"/>
      <c r="Y471" s="143"/>
      <c r="Z471" s="367"/>
      <c r="AA471" s="140"/>
      <c r="AB471" s="420"/>
      <c r="AC471" s="421"/>
      <c r="AD471" s="206"/>
      <c r="AE471" s="144"/>
      <c r="AF471" s="133"/>
      <c r="AG471" s="144"/>
      <c r="AH471" s="430"/>
      <c r="AI471" s="146"/>
      <c r="AJ471" s="144"/>
      <c r="AK471" s="147"/>
      <c r="AL471" s="114"/>
      <c r="AM471" s="211"/>
      <c r="AN471" s="132"/>
      <c r="AO471" s="132"/>
      <c r="AP471" s="149"/>
      <c r="AQ471" s="150"/>
      <c r="AR471" s="149"/>
      <c r="AS471" s="132"/>
      <c r="AT471" s="132"/>
      <c r="AU471" s="132"/>
      <c r="AV471" s="132"/>
      <c r="AW471" s="132"/>
      <c r="AX471" s="132"/>
      <c r="AY471" s="132"/>
      <c r="AZ471" s="132"/>
      <c r="BA471" s="132"/>
      <c r="BB471" s="132"/>
      <c r="BC471" s="132"/>
      <c r="BD471" s="132"/>
      <c r="BE471" s="132"/>
      <c r="BF471" s="132"/>
      <c r="BG471" s="132"/>
      <c r="BH471" s="132"/>
      <c r="BI471" s="132"/>
      <c r="BJ471" s="132"/>
      <c r="BK471" s="132"/>
      <c r="BL471" s="132"/>
      <c r="BM471" s="132"/>
      <c r="BN471" s="132"/>
      <c r="BO471" s="132"/>
      <c r="BP471" s="132"/>
    </row>
    <row r="472">
      <c r="A472" s="484" t="b">
        <v>0</v>
      </c>
      <c r="B472" s="94"/>
      <c r="C472" s="95"/>
      <c r="D472" s="96"/>
      <c r="E472" s="97"/>
      <c r="F472" s="98"/>
      <c r="G472" s="98"/>
      <c r="H472" s="98"/>
      <c r="I472" s="98"/>
      <c r="J472" s="98"/>
      <c r="K472" s="96"/>
      <c r="L472" s="96"/>
      <c r="M472" s="96"/>
      <c r="N472" s="518"/>
      <c r="O472" s="369"/>
      <c r="P472" s="370"/>
      <c r="Q472" s="196"/>
      <c r="R472" s="197"/>
      <c r="S472" s="198"/>
      <c r="T472" s="199"/>
      <c r="U472" s="200"/>
      <c r="V472" s="201"/>
      <c r="W472" s="202"/>
      <c r="X472" s="202"/>
      <c r="Y472" s="109"/>
      <c r="Z472" s="280"/>
      <c r="AA472" s="106"/>
      <c r="AB472" s="281"/>
      <c r="AC472" s="282"/>
      <c r="AD472" s="273"/>
      <c r="AE472" s="110"/>
      <c r="AF472" s="99"/>
      <c r="AG472" s="110"/>
      <c r="AH472" s="427"/>
      <c r="AI472" s="112"/>
      <c r="AJ472" s="110"/>
      <c r="AK472" s="113"/>
      <c r="AL472" s="114"/>
      <c r="AM472" s="278"/>
      <c r="AN472" s="98"/>
      <c r="AO472" s="98"/>
      <c r="AP472" s="116"/>
      <c r="AQ472" s="117"/>
      <c r="AR472" s="116"/>
      <c r="AS472" s="98"/>
      <c r="AT472" s="98"/>
      <c r="AU472" s="98"/>
      <c r="AV472" s="98"/>
      <c r="AW472" s="98"/>
      <c r="AX472" s="98"/>
      <c r="AY472" s="98"/>
      <c r="AZ472" s="98"/>
      <c r="BA472" s="98"/>
      <c r="BB472" s="98"/>
      <c r="BC472" s="98"/>
      <c r="BD472" s="98"/>
      <c r="BE472" s="98"/>
      <c r="BF472" s="98"/>
      <c r="BG472" s="98"/>
      <c r="BH472" s="98"/>
      <c r="BI472" s="98"/>
      <c r="BJ472" s="98"/>
      <c r="BK472" s="98"/>
      <c r="BL472" s="98"/>
      <c r="BM472" s="98"/>
      <c r="BN472" s="98"/>
      <c r="BO472" s="98"/>
      <c r="BP472" s="98"/>
    </row>
    <row r="473">
      <c r="A473" s="485" t="b">
        <v>0</v>
      </c>
      <c r="B473" s="128"/>
      <c r="C473" s="129"/>
      <c r="D473" s="130"/>
      <c r="E473" s="131"/>
      <c r="F473" s="132"/>
      <c r="G473" s="132"/>
      <c r="H473" s="132"/>
      <c r="I473" s="132"/>
      <c r="J473" s="132"/>
      <c r="K473" s="130"/>
      <c r="L473" s="130"/>
      <c r="M473" s="130"/>
      <c r="N473" s="519"/>
      <c r="O473" s="369"/>
      <c r="P473" s="370"/>
      <c r="Q473" s="196"/>
      <c r="R473" s="197"/>
      <c r="S473" s="198"/>
      <c r="T473" s="199"/>
      <c r="U473" s="200"/>
      <c r="V473" s="201"/>
      <c r="W473" s="202"/>
      <c r="X473" s="202"/>
      <c r="Y473" s="143"/>
      <c r="Z473" s="367"/>
      <c r="AA473" s="140"/>
      <c r="AB473" s="420"/>
      <c r="AC473" s="421"/>
      <c r="AD473" s="206"/>
      <c r="AE473" s="144"/>
      <c r="AF473" s="133"/>
      <c r="AG473" s="144"/>
      <c r="AH473" s="430"/>
      <c r="AI473" s="146"/>
      <c r="AJ473" s="144"/>
      <c r="AK473" s="147"/>
      <c r="AL473" s="114"/>
      <c r="AM473" s="211"/>
      <c r="AN473" s="132"/>
      <c r="AO473" s="132"/>
      <c r="AP473" s="149"/>
      <c r="AQ473" s="150"/>
      <c r="AR473" s="149"/>
      <c r="AS473" s="132"/>
      <c r="AT473" s="132"/>
      <c r="AU473" s="132"/>
      <c r="AV473" s="132"/>
      <c r="AW473" s="132"/>
      <c r="AX473" s="132"/>
      <c r="AY473" s="132"/>
      <c r="AZ473" s="132"/>
      <c r="BA473" s="132"/>
      <c r="BB473" s="132"/>
      <c r="BC473" s="132"/>
      <c r="BD473" s="132"/>
      <c r="BE473" s="132"/>
      <c r="BF473" s="132"/>
      <c r="BG473" s="132"/>
      <c r="BH473" s="132"/>
      <c r="BI473" s="132"/>
      <c r="BJ473" s="132"/>
      <c r="BK473" s="132"/>
      <c r="BL473" s="132"/>
      <c r="BM473" s="132"/>
      <c r="BN473" s="132"/>
      <c r="BO473" s="132"/>
      <c r="BP473" s="132"/>
    </row>
    <row r="474">
      <c r="A474" s="484" t="b">
        <v>0</v>
      </c>
      <c r="B474" s="94"/>
      <c r="C474" s="95"/>
      <c r="D474" s="96"/>
      <c r="E474" s="97"/>
      <c r="F474" s="98"/>
      <c r="G474" s="98"/>
      <c r="H474" s="98"/>
      <c r="I474" s="98"/>
      <c r="J474" s="98"/>
      <c r="K474" s="96"/>
      <c r="L474" s="96"/>
      <c r="M474" s="96"/>
      <c r="N474" s="518"/>
      <c r="O474" s="369"/>
      <c r="P474" s="370"/>
      <c r="Q474" s="196"/>
      <c r="R474" s="197"/>
      <c r="S474" s="198"/>
      <c r="T474" s="199"/>
      <c r="U474" s="200"/>
      <c r="V474" s="201"/>
      <c r="W474" s="202"/>
      <c r="X474" s="202"/>
      <c r="Y474" s="109"/>
      <c r="Z474" s="280"/>
      <c r="AA474" s="106"/>
      <c r="AB474" s="281"/>
      <c r="AC474" s="282"/>
      <c r="AD474" s="273"/>
      <c r="AE474" s="110"/>
      <c r="AF474" s="99"/>
      <c r="AG474" s="110"/>
      <c r="AH474" s="427"/>
      <c r="AI474" s="112"/>
      <c r="AJ474" s="110"/>
      <c r="AK474" s="113"/>
      <c r="AL474" s="114"/>
      <c r="AM474" s="278"/>
      <c r="AN474" s="98"/>
      <c r="AO474" s="98"/>
      <c r="AP474" s="116"/>
      <c r="AQ474" s="117"/>
      <c r="AR474" s="116"/>
      <c r="AS474" s="98"/>
      <c r="AT474" s="98"/>
      <c r="AU474" s="98"/>
      <c r="AV474" s="98"/>
      <c r="AW474" s="98"/>
      <c r="AX474" s="98"/>
      <c r="AY474" s="98"/>
      <c r="AZ474" s="98"/>
      <c r="BA474" s="98"/>
      <c r="BB474" s="98"/>
      <c r="BC474" s="98"/>
      <c r="BD474" s="98"/>
      <c r="BE474" s="98"/>
      <c r="BF474" s="98"/>
      <c r="BG474" s="98"/>
      <c r="BH474" s="98"/>
      <c r="BI474" s="98"/>
      <c r="BJ474" s="98"/>
      <c r="BK474" s="98"/>
      <c r="BL474" s="98"/>
      <c r="BM474" s="98"/>
      <c r="BN474" s="98"/>
      <c r="BO474" s="98"/>
      <c r="BP474" s="98"/>
    </row>
    <row r="475">
      <c r="A475" s="485" t="b">
        <v>0</v>
      </c>
      <c r="B475" s="128"/>
      <c r="C475" s="129"/>
      <c r="D475" s="130"/>
      <c r="E475" s="131"/>
      <c r="F475" s="132"/>
      <c r="G475" s="132"/>
      <c r="H475" s="132"/>
      <c r="I475" s="132"/>
      <c r="J475" s="132"/>
      <c r="K475" s="130"/>
      <c r="L475" s="130"/>
      <c r="M475" s="130"/>
      <c r="N475" s="519"/>
      <c r="O475" s="369"/>
      <c r="P475" s="370"/>
      <c r="Q475" s="196"/>
      <c r="R475" s="197"/>
      <c r="S475" s="198"/>
      <c r="T475" s="199"/>
      <c r="U475" s="200"/>
      <c r="V475" s="201"/>
      <c r="W475" s="202"/>
      <c r="X475" s="202"/>
      <c r="Y475" s="143"/>
      <c r="Z475" s="367"/>
      <c r="AA475" s="140"/>
      <c r="AB475" s="420"/>
      <c r="AC475" s="421"/>
      <c r="AD475" s="206"/>
      <c r="AE475" s="144"/>
      <c r="AF475" s="133"/>
      <c r="AG475" s="144"/>
      <c r="AH475" s="430"/>
      <c r="AI475" s="146"/>
      <c r="AJ475" s="144"/>
      <c r="AK475" s="147"/>
      <c r="AL475" s="114"/>
      <c r="AM475" s="211"/>
      <c r="AN475" s="132"/>
      <c r="AO475" s="132"/>
      <c r="AP475" s="149"/>
      <c r="AQ475" s="150"/>
      <c r="AR475" s="149"/>
      <c r="AS475" s="132"/>
      <c r="AT475" s="132"/>
      <c r="AU475" s="132"/>
      <c r="AV475" s="132"/>
      <c r="AW475" s="132"/>
      <c r="AX475" s="132"/>
      <c r="AY475" s="132"/>
      <c r="AZ475" s="132"/>
      <c r="BA475" s="132"/>
      <c r="BB475" s="132"/>
      <c r="BC475" s="132"/>
      <c r="BD475" s="132"/>
      <c r="BE475" s="132"/>
      <c r="BF475" s="132"/>
      <c r="BG475" s="132"/>
      <c r="BH475" s="132"/>
      <c r="BI475" s="132"/>
      <c r="BJ475" s="132"/>
      <c r="BK475" s="132"/>
      <c r="BL475" s="132"/>
      <c r="BM475" s="132"/>
      <c r="BN475" s="132"/>
      <c r="BO475" s="132"/>
      <c r="BP475" s="132"/>
    </row>
    <row r="476">
      <c r="A476" s="484" t="b">
        <v>0</v>
      </c>
      <c r="B476" s="94"/>
      <c r="C476" s="95"/>
      <c r="D476" s="96"/>
      <c r="E476" s="97"/>
      <c r="F476" s="98"/>
      <c r="G476" s="98"/>
      <c r="H476" s="98"/>
      <c r="I476" s="98"/>
      <c r="J476" s="98"/>
      <c r="K476" s="96"/>
      <c r="L476" s="96"/>
      <c r="M476" s="96"/>
      <c r="N476" s="518"/>
      <c r="O476" s="369"/>
      <c r="P476" s="370"/>
      <c r="Q476" s="196"/>
      <c r="R476" s="197"/>
      <c r="S476" s="198"/>
      <c r="T476" s="199"/>
      <c r="U476" s="200"/>
      <c r="V476" s="201"/>
      <c r="W476" s="202"/>
      <c r="X476" s="202"/>
      <c r="Y476" s="109"/>
      <c r="Z476" s="280"/>
      <c r="AA476" s="106"/>
      <c r="AB476" s="281"/>
      <c r="AC476" s="282"/>
      <c r="AD476" s="273"/>
      <c r="AE476" s="110"/>
      <c r="AF476" s="99"/>
      <c r="AG476" s="110"/>
      <c r="AH476" s="427"/>
      <c r="AI476" s="112"/>
      <c r="AJ476" s="110"/>
      <c r="AK476" s="113"/>
      <c r="AL476" s="114"/>
      <c r="AM476" s="278"/>
      <c r="AN476" s="98"/>
      <c r="AO476" s="98"/>
      <c r="AP476" s="116"/>
      <c r="AQ476" s="117"/>
      <c r="AR476" s="116"/>
      <c r="AS476" s="98"/>
      <c r="AT476" s="98"/>
      <c r="AU476" s="98"/>
      <c r="AV476" s="98"/>
      <c r="AW476" s="98"/>
      <c r="AX476" s="98"/>
      <c r="AY476" s="98"/>
      <c r="AZ476" s="98"/>
      <c r="BA476" s="98"/>
      <c r="BB476" s="98"/>
      <c r="BC476" s="98"/>
      <c r="BD476" s="98"/>
      <c r="BE476" s="98"/>
      <c r="BF476" s="98"/>
      <c r="BG476" s="98"/>
      <c r="BH476" s="98"/>
      <c r="BI476" s="98"/>
      <c r="BJ476" s="98"/>
      <c r="BK476" s="98"/>
      <c r="BL476" s="98"/>
      <c r="BM476" s="98"/>
      <c r="BN476" s="98"/>
      <c r="BO476" s="98"/>
      <c r="BP476" s="98"/>
    </row>
    <row r="477">
      <c r="A477" s="485" t="b">
        <v>0</v>
      </c>
      <c r="B477" s="128"/>
      <c r="C477" s="129"/>
      <c r="D477" s="130"/>
      <c r="E477" s="131"/>
      <c r="F477" s="132"/>
      <c r="G477" s="132"/>
      <c r="H477" s="132"/>
      <c r="I477" s="132"/>
      <c r="J477" s="132"/>
      <c r="K477" s="130"/>
      <c r="L477" s="130"/>
      <c r="M477" s="130"/>
      <c r="N477" s="519"/>
      <c r="O477" s="369"/>
      <c r="P477" s="370"/>
      <c r="Q477" s="196"/>
      <c r="R477" s="197"/>
      <c r="S477" s="198"/>
      <c r="T477" s="199"/>
      <c r="U477" s="200"/>
      <c r="V477" s="201"/>
      <c r="W477" s="202"/>
      <c r="X477" s="202"/>
      <c r="Y477" s="143"/>
      <c r="Z477" s="367"/>
      <c r="AA477" s="140"/>
      <c r="AB477" s="420"/>
      <c r="AC477" s="421"/>
      <c r="AD477" s="206"/>
      <c r="AE477" s="144"/>
      <c r="AF477" s="133"/>
      <c r="AG477" s="144"/>
      <c r="AH477" s="430"/>
      <c r="AI477" s="146"/>
      <c r="AJ477" s="144"/>
      <c r="AK477" s="147"/>
      <c r="AL477" s="114"/>
      <c r="AM477" s="211"/>
      <c r="AN477" s="132"/>
      <c r="AO477" s="132"/>
      <c r="AP477" s="149"/>
      <c r="AQ477" s="150"/>
      <c r="AR477" s="149"/>
      <c r="AS477" s="132"/>
      <c r="AT477" s="132"/>
      <c r="AU477" s="132"/>
      <c r="AV477" s="132"/>
      <c r="AW477" s="132"/>
      <c r="AX477" s="132"/>
      <c r="AY477" s="132"/>
      <c r="AZ477" s="132"/>
      <c r="BA477" s="132"/>
      <c r="BB477" s="132"/>
      <c r="BC477" s="132"/>
      <c r="BD477" s="132"/>
      <c r="BE477" s="132"/>
      <c r="BF477" s="132"/>
      <c r="BG477" s="132"/>
      <c r="BH477" s="132"/>
      <c r="BI477" s="132"/>
      <c r="BJ477" s="132"/>
      <c r="BK477" s="132"/>
      <c r="BL477" s="132"/>
      <c r="BM477" s="132"/>
      <c r="BN477" s="132"/>
      <c r="BO477" s="132"/>
      <c r="BP477" s="132"/>
    </row>
    <row r="478">
      <c r="A478" s="484" t="b">
        <v>0</v>
      </c>
      <c r="B478" s="94"/>
      <c r="C478" s="95"/>
      <c r="D478" s="96"/>
      <c r="E478" s="97"/>
      <c r="F478" s="98"/>
      <c r="G478" s="98"/>
      <c r="H478" s="98"/>
      <c r="I478" s="98"/>
      <c r="J478" s="98"/>
      <c r="K478" s="96"/>
      <c r="L478" s="96"/>
      <c r="M478" s="96"/>
      <c r="N478" s="518"/>
      <c r="O478" s="369"/>
      <c r="P478" s="370"/>
      <c r="Q478" s="196"/>
      <c r="R478" s="197"/>
      <c r="S478" s="198"/>
      <c r="T478" s="199"/>
      <c r="U478" s="200"/>
      <c r="V478" s="201"/>
      <c r="W478" s="202"/>
      <c r="X478" s="202"/>
      <c r="Y478" s="109"/>
      <c r="Z478" s="280"/>
      <c r="AA478" s="106"/>
      <c r="AB478" s="281"/>
      <c r="AC478" s="282"/>
      <c r="AD478" s="273"/>
      <c r="AE478" s="110"/>
      <c r="AF478" s="99"/>
      <c r="AG478" s="110"/>
      <c r="AH478" s="427"/>
      <c r="AI478" s="112"/>
      <c r="AJ478" s="110"/>
      <c r="AK478" s="113"/>
      <c r="AL478" s="114"/>
      <c r="AM478" s="278"/>
      <c r="AN478" s="98"/>
      <c r="AO478" s="98"/>
      <c r="AP478" s="116"/>
      <c r="AQ478" s="117"/>
      <c r="AR478" s="116"/>
      <c r="AS478" s="98"/>
      <c r="AT478" s="98"/>
      <c r="AU478" s="98"/>
      <c r="AV478" s="98"/>
      <c r="AW478" s="98"/>
      <c r="AX478" s="98"/>
      <c r="AY478" s="98"/>
      <c r="AZ478" s="98"/>
      <c r="BA478" s="98"/>
      <c r="BB478" s="98"/>
      <c r="BC478" s="98"/>
      <c r="BD478" s="98"/>
      <c r="BE478" s="98"/>
      <c r="BF478" s="98"/>
      <c r="BG478" s="98"/>
      <c r="BH478" s="98"/>
      <c r="BI478" s="98"/>
      <c r="BJ478" s="98"/>
      <c r="BK478" s="98"/>
      <c r="BL478" s="98"/>
      <c r="BM478" s="98"/>
      <c r="BN478" s="98"/>
      <c r="BO478" s="98"/>
      <c r="BP478" s="98"/>
    </row>
    <row r="479">
      <c r="A479" s="485" t="b">
        <v>0</v>
      </c>
      <c r="B479" s="128"/>
      <c r="C479" s="129"/>
      <c r="D479" s="130"/>
      <c r="E479" s="131"/>
      <c r="F479" s="132"/>
      <c r="G479" s="132"/>
      <c r="H479" s="132"/>
      <c r="I479" s="132"/>
      <c r="J479" s="132"/>
      <c r="K479" s="130"/>
      <c r="L479" s="130"/>
      <c r="M479" s="130"/>
      <c r="N479" s="519"/>
      <c r="O479" s="369"/>
      <c r="P479" s="370"/>
      <c r="Q479" s="196"/>
      <c r="R479" s="197"/>
      <c r="S479" s="198"/>
      <c r="T479" s="199"/>
      <c r="U479" s="200"/>
      <c r="V479" s="201"/>
      <c r="W479" s="202"/>
      <c r="X479" s="202"/>
      <c r="Y479" s="143"/>
      <c r="Z479" s="367"/>
      <c r="AA479" s="140"/>
      <c r="AB479" s="420"/>
      <c r="AC479" s="421"/>
      <c r="AD479" s="206"/>
      <c r="AE479" s="144"/>
      <c r="AF479" s="133"/>
      <c r="AG479" s="144"/>
      <c r="AH479" s="430"/>
      <c r="AI479" s="146"/>
      <c r="AJ479" s="144"/>
      <c r="AK479" s="147"/>
      <c r="AL479" s="114"/>
      <c r="AM479" s="211"/>
      <c r="AN479" s="132"/>
      <c r="AO479" s="132"/>
      <c r="AP479" s="149"/>
      <c r="AQ479" s="150"/>
      <c r="AR479" s="149"/>
      <c r="AS479" s="132"/>
      <c r="AT479" s="132"/>
      <c r="AU479" s="132"/>
      <c r="AV479" s="132"/>
      <c r="AW479" s="132"/>
      <c r="AX479" s="132"/>
      <c r="AY479" s="132"/>
      <c r="AZ479" s="132"/>
      <c r="BA479" s="132"/>
      <c r="BB479" s="132"/>
      <c r="BC479" s="132"/>
      <c r="BD479" s="132"/>
      <c r="BE479" s="132"/>
      <c r="BF479" s="132"/>
      <c r="BG479" s="132"/>
      <c r="BH479" s="132"/>
      <c r="BI479" s="132"/>
      <c r="BJ479" s="132"/>
      <c r="BK479" s="132"/>
      <c r="BL479" s="132"/>
      <c r="BM479" s="132"/>
      <c r="BN479" s="132"/>
      <c r="BO479" s="132"/>
      <c r="BP479" s="132"/>
    </row>
    <row r="480">
      <c r="A480" s="484" t="b">
        <v>0</v>
      </c>
      <c r="B480" s="94"/>
      <c r="C480" s="95"/>
      <c r="D480" s="96"/>
      <c r="E480" s="97"/>
      <c r="F480" s="98"/>
      <c r="G480" s="98"/>
      <c r="H480" s="98"/>
      <c r="I480" s="98"/>
      <c r="J480" s="98"/>
      <c r="K480" s="96"/>
      <c r="L480" s="96"/>
      <c r="M480" s="96"/>
      <c r="N480" s="518"/>
      <c r="O480" s="369"/>
      <c r="P480" s="370"/>
      <c r="Q480" s="196"/>
      <c r="R480" s="197"/>
      <c r="S480" s="198"/>
      <c r="T480" s="199"/>
      <c r="U480" s="200"/>
      <c r="V480" s="201"/>
      <c r="W480" s="202"/>
      <c r="X480" s="202"/>
      <c r="Y480" s="109"/>
      <c r="Z480" s="280"/>
      <c r="AA480" s="106"/>
      <c r="AB480" s="281"/>
      <c r="AC480" s="282"/>
      <c r="AD480" s="273"/>
      <c r="AE480" s="110"/>
      <c r="AF480" s="99"/>
      <c r="AG480" s="110"/>
      <c r="AH480" s="427"/>
      <c r="AI480" s="112"/>
      <c r="AJ480" s="110"/>
      <c r="AK480" s="113"/>
      <c r="AL480" s="114"/>
      <c r="AM480" s="278"/>
      <c r="AN480" s="98"/>
      <c r="AO480" s="98"/>
      <c r="AP480" s="116"/>
      <c r="AQ480" s="117"/>
      <c r="AR480" s="116"/>
      <c r="AS480" s="98"/>
      <c r="AT480" s="98"/>
      <c r="AU480" s="98"/>
      <c r="AV480" s="98"/>
      <c r="AW480" s="98"/>
      <c r="AX480" s="98"/>
      <c r="AY480" s="98"/>
      <c r="AZ480" s="98"/>
      <c r="BA480" s="98"/>
      <c r="BB480" s="98"/>
      <c r="BC480" s="98"/>
      <c r="BD480" s="98"/>
      <c r="BE480" s="98"/>
      <c r="BF480" s="98"/>
      <c r="BG480" s="98"/>
      <c r="BH480" s="98"/>
      <c r="BI480" s="98"/>
      <c r="BJ480" s="98"/>
      <c r="BK480" s="98"/>
      <c r="BL480" s="98"/>
      <c r="BM480" s="98"/>
      <c r="BN480" s="98"/>
      <c r="BO480" s="98"/>
      <c r="BP480" s="98"/>
    </row>
    <row r="481">
      <c r="A481" s="485" t="b">
        <v>0</v>
      </c>
      <c r="B481" s="128"/>
      <c r="C481" s="129"/>
      <c r="D481" s="130"/>
      <c r="E481" s="131"/>
      <c r="F481" s="132"/>
      <c r="G481" s="132"/>
      <c r="H481" s="132"/>
      <c r="I481" s="132"/>
      <c r="J481" s="132"/>
      <c r="K481" s="130"/>
      <c r="L481" s="130"/>
      <c r="M481" s="130"/>
      <c r="N481" s="519"/>
      <c r="O481" s="369"/>
      <c r="P481" s="370"/>
      <c r="Q481" s="196"/>
      <c r="R481" s="197"/>
      <c r="S481" s="198"/>
      <c r="T481" s="199"/>
      <c r="U481" s="200"/>
      <c r="V481" s="201"/>
      <c r="W481" s="202"/>
      <c r="X481" s="202"/>
      <c r="Y481" s="143"/>
      <c r="Z481" s="367"/>
      <c r="AA481" s="140"/>
      <c r="AB481" s="420"/>
      <c r="AC481" s="421"/>
      <c r="AD481" s="206"/>
      <c r="AE481" s="144"/>
      <c r="AF481" s="133"/>
      <c r="AG481" s="144"/>
      <c r="AH481" s="430"/>
      <c r="AI481" s="146"/>
      <c r="AJ481" s="144"/>
      <c r="AK481" s="147"/>
      <c r="AL481" s="114"/>
      <c r="AM481" s="211"/>
      <c r="AN481" s="132"/>
      <c r="AO481" s="132"/>
      <c r="AP481" s="149"/>
      <c r="AQ481" s="150"/>
      <c r="AR481" s="149"/>
      <c r="AS481" s="132"/>
      <c r="AT481" s="132"/>
      <c r="AU481" s="132"/>
      <c r="AV481" s="132"/>
      <c r="AW481" s="132"/>
      <c r="AX481" s="132"/>
      <c r="AY481" s="132"/>
      <c r="AZ481" s="132"/>
      <c r="BA481" s="132"/>
      <c r="BB481" s="132"/>
      <c r="BC481" s="132"/>
      <c r="BD481" s="132"/>
      <c r="BE481" s="132"/>
      <c r="BF481" s="132"/>
      <c r="BG481" s="132"/>
      <c r="BH481" s="132"/>
      <c r="BI481" s="132"/>
      <c r="BJ481" s="132"/>
      <c r="BK481" s="132"/>
      <c r="BL481" s="132"/>
      <c r="BM481" s="132"/>
      <c r="BN481" s="132"/>
      <c r="BO481" s="132"/>
      <c r="BP481" s="132"/>
    </row>
    <row r="482">
      <c r="A482" s="484" t="b">
        <v>0</v>
      </c>
      <c r="B482" s="94"/>
      <c r="C482" s="95"/>
      <c r="D482" s="96"/>
      <c r="E482" s="97"/>
      <c r="F482" s="98"/>
      <c r="G482" s="98"/>
      <c r="H482" s="98"/>
      <c r="I482" s="98"/>
      <c r="J482" s="98"/>
      <c r="K482" s="96"/>
      <c r="L482" s="96"/>
      <c r="M482" s="96"/>
      <c r="N482" s="518"/>
      <c r="O482" s="369"/>
      <c r="P482" s="370"/>
      <c r="Q482" s="196"/>
      <c r="R482" s="197"/>
      <c r="S482" s="198"/>
      <c r="T482" s="199"/>
      <c r="U482" s="200"/>
      <c r="V482" s="201"/>
      <c r="W482" s="202"/>
      <c r="X482" s="202"/>
      <c r="Y482" s="109"/>
      <c r="Z482" s="280"/>
      <c r="AA482" s="106"/>
      <c r="AB482" s="281"/>
      <c r="AC482" s="282"/>
      <c r="AD482" s="273"/>
      <c r="AE482" s="110"/>
      <c r="AF482" s="99"/>
      <c r="AG482" s="110"/>
      <c r="AH482" s="427"/>
      <c r="AI482" s="112"/>
      <c r="AJ482" s="110"/>
      <c r="AK482" s="113"/>
      <c r="AL482" s="114"/>
      <c r="AM482" s="278"/>
      <c r="AN482" s="98"/>
      <c r="AO482" s="98"/>
      <c r="AP482" s="116"/>
      <c r="AQ482" s="117"/>
      <c r="AR482" s="116"/>
      <c r="AS482" s="98"/>
      <c r="AT482" s="98"/>
      <c r="AU482" s="98"/>
      <c r="AV482" s="98"/>
      <c r="AW482" s="98"/>
      <c r="AX482" s="98"/>
      <c r="AY482" s="98"/>
      <c r="AZ482" s="98"/>
      <c r="BA482" s="98"/>
      <c r="BB482" s="98"/>
      <c r="BC482" s="98"/>
      <c r="BD482" s="98"/>
      <c r="BE482" s="98"/>
      <c r="BF482" s="98"/>
      <c r="BG482" s="98"/>
      <c r="BH482" s="98"/>
      <c r="BI482" s="98"/>
      <c r="BJ482" s="98"/>
      <c r="BK482" s="98"/>
      <c r="BL482" s="98"/>
      <c r="BM482" s="98"/>
      <c r="BN482" s="98"/>
      <c r="BO482" s="98"/>
      <c r="BP482" s="98"/>
    </row>
    <row r="483">
      <c r="A483" s="485" t="b">
        <v>0</v>
      </c>
      <c r="B483" s="128"/>
      <c r="C483" s="129"/>
      <c r="D483" s="130"/>
      <c r="E483" s="131"/>
      <c r="F483" s="132"/>
      <c r="G483" s="132"/>
      <c r="H483" s="132"/>
      <c r="I483" s="132"/>
      <c r="J483" s="132"/>
      <c r="K483" s="130"/>
      <c r="L483" s="130"/>
      <c r="M483" s="130"/>
      <c r="N483" s="519"/>
      <c r="O483" s="369"/>
      <c r="P483" s="370"/>
      <c r="Q483" s="196"/>
      <c r="R483" s="197"/>
      <c r="S483" s="198"/>
      <c r="T483" s="199"/>
      <c r="U483" s="200"/>
      <c r="V483" s="201"/>
      <c r="W483" s="202"/>
      <c r="X483" s="202"/>
      <c r="Y483" s="143"/>
      <c r="Z483" s="367"/>
      <c r="AA483" s="140"/>
      <c r="AB483" s="420"/>
      <c r="AC483" s="421"/>
      <c r="AD483" s="206"/>
      <c r="AE483" s="144"/>
      <c r="AF483" s="133"/>
      <c r="AG483" s="144"/>
      <c r="AH483" s="430"/>
      <c r="AI483" s="146"/>
      <c r="AJ483" s="144"/>
      <c r="AK483" s="147"/>
      <c r="AL483" s="114"/>
      <c r="AM483" s="211"/>
      <c r="AN483" s="132"/>
      <c r="AO483" s="132"/>
      <c r="AP483" s="149"/>
      <c r="AQ483" s="150"/>
      <c r="AR483" s="149"/>
      <c r="AS483" s="132"/>
      <c r="AT483" s="132"/>
      <c r="AU483" s="132"/>
      <c r="AV483" s="132"/>
      <c r="AW483" s="132"/>
      <c r="AX483" s="132"/>
      <c r="AY483" s="132"/>
      <c r="AZ483" s="132"/>
      <c r="BA483" s="132"/>
      <c r="BB483" s="132"/>
      <c r="BC483" s="132"/>
      <c r="BD483" s="132"/>
      <c r="BE483" s="132"/>
      <c r="BF483" s="132"/>
      <c r="BG483" s="132"/>
      <c r="BH483" s="132"/>
      <c r="BI483" s="132"/>
      <c r="BJ483" s="132"/>
      <c r="BK483" s="132"/>
      <c r="BL483" s="132"/>
      <c r="BM483" s="132"/>
      <c r="BN483" s="132"/>
      <c r="BO483" s="132"/>
      <c r="BP483" s="132"/>
    </row>
    <row r="484">
      <c r="A484" s="484" t="b">
        <v>0</v>
      </c>
      <c r="B484" s="94"/>
      <c r="C484" s="95"/>
      <c r="D484" s="96"/>
      <c r="E484" s="97"/>
      <c r="F484" s="98"/>
      <c r="G484" s="98"/>
      <c r="H484" s="98"/>
      <c r="I484" s="98"/>
      <c r="J484" s="98"/>
      <c r="K484" s="96"/>
      <c r="L484" s="96"/>
      <c r="M484" s="96"/>
      <c r="N484" s="518"/>
      <c r="O484" s="369"/>
      <c r="P484" s="370"/>
      <c r="Q484" s="196"/>
      <c r="R484" s="197"/>
      <c r="S484" s="198"/>
      <c r="T484" s="199"/>
      <c r="U484" s="200"/>
      <c r="V484" s="201"/>
      <c r="W484" s="202"/>
      <c r="X484" s="202"/>
      <c r="Y484" s="109"/>
      <c r="Z484" s="280"/>
      <c r="AA484" s="106"/>
      <c r="AB484" s="281"/>
      <c r="AC484" s="282"/>
      <c r="AD484" s="273"/>
      <c r="AE484" s="110"/>
      <c r="AF484" s="99"/>
      <c r="AG484" s="110"/>
      <c r="AH484" s="427"/>
      <c r="AI484" s="112"/>
      <c r="AJ484" s="110"/>
      <c r="AK484" s="113"/>
      <c r="AL484" s="114"/>
      <c r="AM484" s="278"/>
      <c r="AN484" s="98"/>
      <c r="AO484" s="98"/>
      <c r="AP484" s="116"/>
      <c r="AQ484" s="117"/>
      <c r="AR484" s="116"/>
      <c r="AS484" s="98"/>
      <c r="AT484" s="98"/>
      <c r="AU484" s="98"/>
      <c r="AV484" s="98"/>
      <c r="AW484" s="98"/>
      <c r="AX484" s="98"/>
      <c r="AY484" s="98"/>
      <c r="AZ484" s="98"/>
      <c r="BA484" s="98"/>
      <c r="BB484" s="98"/>
      <c r="BC484" s="98"/>
      <c r="BD484" s="98"/>
      <c r="BE484" s="98"/>
      <c r="BF484" s="98"/>
      <c r="BG484" s="98"/>
      <c r="BH484" s="98"/>
      <c r="BI484" s="98"/>
      <c r="BJ484" s="98"/>
      <c r="BK484" s="98"/>
      <c r="BL484" s="98"/>
      <c r="BM484" s="98"/>
      <c r="BN484" s="98"/>
      <c r="BO484" s="98"/>
      <c r="BP484" s="98"/>
    </row>
    <row r="485">
      <c r="A485" s="485" t="b">
        <v>0</v>
      </c>
      <c r="B485" s="128"/>
      <c r="C485" s="129"/>
      <c r="D485" s="130"/>
      <c r="E485" s="131"/>
      <c r="F485" s="132"/>
      <c r="G485" s="132"/>
      <c r="H485" s="132"/>
      <c r="I485" s="132"/>
      <c r="J485" s="132"/>
      <c r="K485" s="130"/>
      <c r="L485" s="130"/>
      <c r="M485" s="130"/>
      <c r="N485" s="519"/>
      <c r="O485" s="369"/>
      <c r="P485" s="370"/>
      <c r="Q485" s="196"/>
      <c r="R485" s="197"/>
      <c r="S485" s="198"/>
      <c r="T485" s="199"/>
      <c r="U485" s="200"/>
      <c r="V485" s="201"/>
      <c r="W485" s="202"/>
      <c r="X485" s="202"/>
      <c r="Y485" s="143"/>
      <c r="Z485" s="367"/>
      <c r="AA485" s="140"/>
      <c r="AB485" s="420"/>
      <c r="AC485" s="421"/>
      <c r="AD485" s="206"/>
      <c r="AE485" s="144"/>
      <c r="AF485" s="133"/>
      <c r="AG485" s="144"/>
      <c r="AH485" s="430"/>
      <c r="AI485" s="146"/>
      <c r="AJ485" s="144"/>
      <c r="AK485" s="147"/>
      <c r="AL485" s="114"/>
      <c r="AM485" s="211"/>
      <c r="AN485" s="132"/>
      <c r="AO485" s="132"/>
      <c r="AP485" s="149"/>
      <c r="AQ485" s="150"/>
      <c r="AR485" s="149"/>
      <c r="AS485" s="132"/>
      <c r="AT485" s="132"/>
      <c r="AU485" s="132"/>
      <c r="AV485" s="132"/>
      <c r="AW485" s="132"/>
      <c r="AX485" s="132"/>
      <c r="AY485" s="132"/>
      <c r="AZ485" s="132"/>
      <c r="BA485" s="132"/>
      <c r="BB485" s="132"/>
      <c r="BC485" s="132"/>
      <c r="BD485" s="132"/>
      <c r="BE485" s="132"/>
      <c r="BF485" s="132"/>
      <c r="BG485" s="132"/>
      <c r="BH485" s="132"/>
      <c r="BI485" s="132"/>
      <c r="BJ485" s="132"/>
      <c r="BK485" s="132"/>
      <c r="BL485" s="132"/>
      <c r="BM485" s="132"/>
      <c r="BN485" s="132"/>
      <c r="BO485" s="132"/>
      <c r="BP485" s="132"/>
    </row>
    <row r="486">
      <c r="A486" s="484" t="b">
        <v>0</v>
      </c>
      <c r="B486" s="94"/>
      <c r="C486" s="95"/>
      <c r="D486" s="96"/>
      <c r="E486" s="97"/>
      <c r="F486" s="98"/>
      <c r="G486" s="98"/>
      <c r="H486" s="98"/>
      <c r="I486" s="98"/>
      <c r="J486" s="98"/>
      <c r="K486" s="96"/>
      <c r="L486" s="96"/>
      <c r="M486" s="96"/>
      <c r="N486" s="518"/>
      <c r="O486" s="369"/>
      <c r="P486" s="370"/>
      <c r="Q486" s="196"/>
      <c r="R486" s="197"/>
      <c r="S486" s="198"/>
      <c r="T486" s="199"/>
      <c r="U486" s="200"/>
      <c r="V486" s="201"/>
      <c r="W486" s="202"/>
      <c r="X486" s="202"/>
      <c r="Y486" s="109"/>
      <c r="Z486" s="280"/>
      <c r="AA486" s="106"/>
      <c r="AB486" s="281"/>
      <c r="AC486" s="282"/>
      <c r="AD486" s="273"/>
      <c r="AE486" s="110"/>
      <c r="AF486" s="99"/>
      <c r="AG486" s="110"/>
      <c r="AH486" s="427"/>
      <c r="AI486" s="112"/>
      <c r="AJ486" s="110"/>
      <c r="AK486" s="113"/>
      <c r="AL486" s="114"/>
      <c r="AM486" s="278"/>
      <c r="AN486" s="98"/>
      <c r="AO486" s="98"/>
      <c r="AP486" s="116"/>
      <c r="AQ486" s="117"/>
      <c r="AR486" s="116"/>
      <c r="AS486" s="98"/>
      <c r="AT486" s="98"/>
      <c r="AU486" s="98"/>
      <c r="AV486" s="98"/>
      <c r="AW486" s="98"/>
      <c r="AX486" s="98"/>
      <c r="AY486" s="98"/>
      <c r="AZ486" s="98"/>
      <c r="BA486" s="98"/>
      <c r="BB486" s="98"/>
      <c r="BC486" s="98"/>
      <c r="BD486" s="98"/>
      <c r="BE486" s="98"/>
      <c r="BF486" s="98"/>
      <c r="BG486" s="98"/>
      <c r="BH486" s="98"/>
      <c r="BI486" s="98"/>
      <c r="BJ486" s="98"/>
      <c r="BK486" s="98"/>
      <c r="BL486" s="98"/>
      <c r="BM486" s="98"/>
      <c r="BN486" s="98"/>
      <c r="BO486" s="98"/>
      <c r="BP486" s="98"/>
    </row>
    <row r="487">
      <c r="A487" s="485" t="b">
        <v>0</v>
      </c>
      <c r="B487" s="128"/>
      <c r="C487" s="129"/>
      <c r="D487" s="130"/>
      <c r="E487" s="131"/>
      <c r="F487" s="132"/>
      <c r="G487" s="132"/>
      <c r="H487" s="132"/>
      <c r="I487" s="132"/>
      <c r="J487" s="132"/>
      <c r="K487" s="130"/>
      <c r="L487" s="130"/>
      <c r="M487" s="130"/>
      <c r="N487" s="519"/>
      <c r="O487" s="369"/>
      <c r="P487" s="370"/>
      <c r="Q487" s="196"/>
      <c r="R487" s="197"/>
      <c r="S487" s="198"/>
      <c r="T487" s="199"/>
      <c r="U487" s="200"/>
      <c r="V487" s="201"/>
      <c r="W487" s="202"/>
      <c r="X487" s="202"/>
      <c r="Y487" s="143"/>
      <c r="Z487" s="367"/>
      <c r="AA487" s="140"/>
      <c r="AB487" s="420"/>
      <c r="AC487" s="421"/>
      <c r="AD487" s="206"/>
      <c r="AE487" s="144"/>
      <c r="AF487" s="133"/>
      <c r="AG487" s="144"/>
      <c r="AH487" s="430"/>
      <c r="AI487" s="146"/>
      <c r="AJ487" s="144"/>
      <c r="AK487" s="147"/>
      <c r="AL487" s="114"/>
      <c r="AM487" s="211"/>
      <c r="AN487" s="132"/>
      <c r="AO487" s="132"/>
      <c r="AP487" s="149"/>
      <c r="AQ487" s="150"/>
      <c r="AR487" s="149"/>
      <c r="AS487" s="132"/>
      <c r="AT487" s="132"/>
      <c r="AU487" s="132"/>
      <c r="AV487" s="132"/>
      <c r="AW487" s="132"/>
      <c r="AX487" s="132"/>
      <c r="AY487" s="132"/>
      <c r="AZ487" s="132"/>
      <c r="BA487" s="132"/>
      <c r="BB487" s="132"/>
      <c r="BC487" s="132"/>
      <c r="BD487" s="132"/>
      <c r="BE487" s="132"/>
      <c r="BF487" s="132"/>
      <c r="BG487" s="132"/>
      <c r="BH487" s="132"/>
      <c r="BI487" s="132"/>
      <c r="BJ487" s="132"/>
      <c r="BK487" s="132"/>
      <c r="BL487" s="132"/>
      <c r="BM487" s="132"/>
      <c r="BN487" s="132"/>
      <c r="BO487" s="132"/>
      <c r="BP487" s="132"/>
    </row>
    <row r="488">
      <c r="A488" s="484" t="b">
        <v>0</v>
      </c>
      <c r="B488" s="94"/>
      <c r="C488" s="95"/>
      <c r="D488" s="96"/>
      <c r="E488" s="97"/>
      <c r="F488" s="98"/>
      <c r="G488" s="98"/>
      <c r="H488" s="98"/>
      <c r="I488" s="98"/>
      <c r="J488" s="98"/>
      <c r="K488" s="96"/>
      <c r="L488" s="96"/>
      <c r="M488" s="96"/>
      <c r="N488" s="518"/>
      <c r="O488" s="369"/>
      <c r="P488" s="370"/>
      <c r="Q488" s="196"/>
      <c r="R488" s="197"/>
      <c r="S488" s="198"/>
      <c r="T488" s="199"/>
      <c r="U488" s="200"/>
      <c r="V488" s="201"/>
      <c r="W488" s="202"/>
      <c r="X488" s="202"/>
      <c r="Y488" s="109"/>
      <c r="Z488" s="280"/>
      <c r="AA488" s="106"/>
      <c r="AB488" s="281"/>
      <c r="AC488" s="282"/>
      <c r="AD488" s="273"/>
      <c r="AE488" s="110"/>
      <c r="AF488" s="99"/>
      <c r="AG488" s="110"/>
      <c r="AH488" s="427"/>
      <c r="AI488" s="112"/>
      <c r="AJ488" s="110"/>
      <c r="AK488" s="113"/>
      <c r="AL488" s="114"/>
      <c r="AM488" s="278"/>
      <c r="AN488" s="98"/>
      <c r="AO488" s="98"/>
      <c r="AP488" s="116"/>
      <c r="AQ488" s="117"/>
      <c r="AR488" s="116"/>
      <c r="AS488" s="98"/>
      <c r="AT488" s="98"/>
      <c r="AU488" s="98"/>
      <c r="AV488" s="98"/>
      <c r="AW488" s="98"/>
      <c r="AX488" s="98"/>
      <c r="AY488" s="98"/>
      <c r="AZ488" s="98"/>
      <c r="BA488" s="98"/>
      <c r="BB488" s="98"/>
      <c r="BC488" s="98"/>
      <c r="BD488" s="98"/>
      <c r="BE488" s="98"/>
      <c r="BF488" s="98"/>
      <c r="BG488" s="98"/>
      <c r="BH488" s="98"/>
      <c r="BI488" s="98"/>
      <c r="BJ488" s="98"/>
      <c r="BK488" s="98"/>
      <c r="BL488" s="98"/>
      <c r="BM488" s="98"/>
      <c r="BN488" s="98"/>
      <c r="BO488" s="98"/>
      <c r="BP488" s="98"/>
    </row>
    <row r="489">
      <c r="A489" s="485" t="b">
        <v>0</v>
      </c>
      <c r="B489" s="128"/>
      <c r="C489" s="129"/>
      <c r="D489" s="130"/>
      <c r="E489" s="131"/>
      <c r="F489" s="132"/>
      <c r="G489" s="132"/>
      <c r="H489" s="132"/>
      <c r="I489" s="132"/>
      <c r="J489" s="132"/>
      <c r="K489" s="130"/>
      <c r="L489" s="130"/>
      <c r="M489" s="130"/>
      <c r="N489" s="519"/>
      <c r="O489" s="369"/>
      <c r="P489" s="370"/>
      <c r="Q489" s="196"/>
      <c r="R489" s="197"/>
      <c r="S489" s="198"/>
      <c r="T489" s="199"/>
      <c r="U489" s="200"/>
      <c r="V489" s="201"/>
      <c r="W489" s="202"/>
      <c r="X489" s="202"/>
      <c r="Y489" s="143"/>
      <c r="Z489" s="367"/>
      <c r="AA489" s="140"/>
      <c r="AB489" s="420"/>
      <c r="AC489" s="421"/>
      <c r="AD489" s="206"/>
      <c r="AE489" s="144"/>
      <c r="AF489" s="133"/>
      <c r="AG489" s="144"/>
      <c r="AH489" s="430"/>
      <c r="AI489" s="146"/>
      <c r="AJ489" s="144"/>
      <c r="AK489" s="147"/>
      <c r="AL489" s="114"/>
      <c r="AM489" s="211"/>
      <c r="AN489" s="132"/>
      <c r="AO489" s="132"/>
      <c r="AP489" s="149"/>
      <c r="AQ489" s="150"/>
      <c r="AR489" s="149"/>
      <c r="AS489" s="132"/>
      <c r="AT489" s="132"/>
      <c r="AU489" s="132"/>
      <c r="AV489" s="132"/>
      <c r="AW489" s="132"/>
      <c r="AX489" s="132"/>
      <c r="AY489" s="132"/>
      <c r="AZ489" s="132"/>
      <c r="BA489" s="132"/>
      <c r="BB489" s="132"/>
      <c r="BC489" s="132"/>
      <c r="BD489" s="132"/>
      <c r="BE489" s="132"/>
      <c r="BF489" s="132"/>
      <c r="BG489" s="132"/>
      <c r="BH489" s="132"/>
      <c r="BI489" s="132"/>
      <c r="BJ489" s="132"/>
      <c r="BK489" s="132"/>
      <c r="BL489" s="132"/>
      <c r="BM489" s="132"/>
      <c r="BN489" s="132"/>
      <c r="BO489" s="132"/>
      <c r="BP489" s="132"/>
    </row>
    <row r="490">
      <c r="A490" s="484" t="b">
        <v>0</v>
      </c>
      <c r="B490" s="94"/>
      <c r="C490" s="95"/>
      <c r="D490" s="96"/>
      <c r="E490" s="97"/>
      <c r="F490" s="98"/>
      <c r="G490" s="98"/>
      <c r="H490" s="98"/>
      <c r="I490" s="98"/>
      <c r="J490" s="98"/>
      <c r="K490" s="96"/>
      <c r="L490" s="96"/>
      <c r="M490" s="96"/>
      <c r="N490" s="518"/>
      <c r="O490" s="369"/>
      <c r="P490" s="370"/>
      <c r="Q490" s="196"/>
      <c r="R490" s="197"/>
      <c r="S490" s="198"/>
      <c r="T490" s="199"/>
      <c r="U490" s="200"/>
      <c r="V490" s="201"/>
      <c r="W490" s="202"/>
      <c r="X490" s="202"/>
      <c r="Y490" s="109"/>
      <c r="Z490" s="280"/>
      <c r="AA490" s="106"/>
      <c r="AB490" s="281"/>
      <c r="AC490" s="282"/>
      <c r="AD490" s="273"/>
      <c r="AE490" s="110"/>
      <c r="AF490" s="99"/>
      <c r="AG490" s="110"/>
      <c r="AH490" s="427"/>
      <c r="AI490" s="112"/>
      <c r="AJ490" s="110"/>
      <c r="AK490" s="113"/>
      <c r="AL490" s="114"/>
      <c r="AM490" s="278"/>
      <c r="AN490" s="98"/>
      <c r="AO490" s="98"/>
      <c r="AP490" s="116"/>
      <c r="AQ490" s="117"/>
      <c r="AR490" s="116"/>
      <c r="AS490" s="98"/>
      <c r="AT490" s="98"/>
      <c r="AU490" s="98"/>
      <c r="AV490" s="98"/>
      <c r="AW490" s="98"/>
      <c r="AX490" s="98"/>
      <c r="AY490" s="98"/>
      <c r="AZ490" s="98"/>
      <c r="BA490" s="98"/>
      <c r="BB490" s="98"/>
      <c r="BC490" s="98"/>
      <c r="BD490" s="98"/>
      <c r="BE490" s="98"/>
      <c r="BF490" s="98"/>
      <c r="BG490" s="98"/>
      <c r="BH490" s="98"/>
      <c r="BI490" s="98"/>
      <c r="BJ490" s="98"/>
      <c r="BK490" s="98"/>
      <c r="BL490" s="98"/>
      <c r="BM490" s="98"/>
      <c r="BN490" s="98"/>
      <c r="BO490" s="98"/>
      <c r="BP490" s="98"/>
    </row>
    <row r="491">
      <c r="A491" s="485" t="b">
        <v>0</v>
      </c>
      <c r="B491" s="128"/>
      <c r="C491" s="129"/>
      <c r="D491" s="130"/>
      <c r="E491" s="131"/>
      <c r="F491" s="132"/>
      <c r="G491" s="132"/>
      <c r="H491" s="132"/>
      <c r="I491" s="132"/>
      <c r="J491" s="132"/>
      <c r="K491" s="130"/>
      <c r="L491" s="130"/>
      <c r="M491" s="130"/>
      <c r="N491" s="519"/>
      <c r="O491" s="369"/>
      <c r="P491" s="370"/>
      <c r="Q491" s="196"/>
      <c r="R491" s="197"/>
      <c r="S491" s="198"/>
      <c r="T491" s="199"/>
      <c r="U491" s="200"/>
      <c r="V491" s="201"/>
      <c r="W491" s="202"/>
      <c r="X491" s="202"/>
      <c r="Y491" s="143"/>
      <c r="Z491" s="367"/>
      <c r="AA491" s="140"/>
      <c r="AB491" s="420"/>
      <c r="AC491" s="421"/>
      <c r="AD491" s="206"/>
      <c r="AE491" s="144"/>
      <c r="AF491" s="133"/>
      <c r="AG491" s="144"/>
      <c r="AH491" s="430"/>
      <c r="AI491" s="146"/>
      <c r="AJ491" s="144"/>
      <c r="AK491" s="147"/>
      <c r="AL491" s="114"/>
      <c r="AM491" s="211"/>
      <c r="AN491" s="132"/>
      <c r="AO491" s="132"/>
      <c r="AP491" s="149"/>
      <c r="AQ491" s="150"/>
      <c r="AR491" s="149"/>
      <c r="AS491" s="132"/>
      <c r="AT491" s="132"/>
      <c r="AU491" s="132"/>
      <c r="AV491" s="132"/>
      <c r="AW491" s="132"/>
      <c r="AX491" s="132"/>
      <c r="AY491" s="132"/>
      <c r="AZ491" s="132"/>
      <c r="BA491" s="132"/>
      <c r="BB491" s="132"/>
      <c r="BC491" s="132"/>
      <c r="BD491" s="132"/>
      <c r="BE491" s="132"/>
      <c r="BF491" s="132"/>
      <c r="BG491" s="132"/>
      <c r="BH491" s="132"/>
      <c r="BI491" s="132"/>
      <c r="BJ491" s="132"/>
      <c r="BK491" s="132"/>
      <c r="BL491" s="132"/>
      <c r="BM491" s="132"/>
      <c r="BN491" s="132"/>
      <c r="BO491" s="132"/>
      <c r="BP491" s="132"/>
    </row>
    <row r="492">
      <c r="A492" s="484" t="b">
        <v>0</v>
      </c>
      <c r="B492" s="94"/>
      <c r="C492" s="95"/>
      <c r="D492" s="96"/>
      <c r="E492" s="97"/>
      <c r="F492" s="98"/>
      <c r="G492" s="98"/>
      <c r="H492" s="98"/>
      <c r="I492" s="98"/>
      <c r="J492" s="98"/>
      <c r="K492" s="96"/>
      <c r="L492" s="96"/>
      <c r="M492" s="96"/>
      <c r="N492" s="518"/>
      <c r="O492" s="369"/>
      <c r="P492" s="370"/>
      <c r="Q492" s="196"/>
      <c r="R492" s="197"/>
      <c r="S492" s="198"/>
      <c r="T492" s="199"/>
      <c r="U492" s="200"/>
      <c r="V492" s="201"/>
      <c r="W492" s="202"/>
      <c r="X492" s="202"/>
      <c r="Y492" s="109"/>
      <c r="Z492" s="280"/>
      <c r="AA492" s="106"/>
      <c r="AB492" s="281"/>
      <c r="AC492" s="282"/>
      <c r="AD492" s="273"/>
      <c r="AE492" s="110"/>
      <c r="AF492" s="99"/>
      <c r="AG492" s="110"/>
      <c r="AH492" s="427"/>
      <c r="AI492" s="112"/>
      <c r="AJ492" s="110"/>
      <c r="AK492" s="113"/>
      <c r="AL492" s="114"/>
      <c r="AM492" s="278"/>
      <c r="AN492" s="98"/>
      <c r="AO492" s="98"/>
      <c r="AP492" s="116"/>
      <c r="AQ492" s="117"/>
      <c r="AR492" s="116"/>
      <c r="AS492" s="98"/>
      <c r="AT492" s="98"/>
      <c r="AU492" s="98"/>
      <c r="AV492" s="98"/>
      <c r="AW492" s="98"/>
      <c r="AX492" s="98"/>
      <c r="AY492" s="98"/>
      <c r="AZ492" s="98"/>
      <c r="BA492" s="98"/>
      <c r="BB492" s="98"/>
      <c r="BC492" s="98"/>
      <c r="BD492" s="98"/>
      <c r="BE492" s="98"/>
      <c r="BF492" s="98"/>
      <c r="BG492" s="98"/>
      <c r="BH492" s="98"/>
      <c r="BI492" s="98"/>
      <c r="BJ492" s="98"/>
      <c r="BK492" s="98"/>
      <c r="BL492" s="98"/>
      <c r="BM492" s="98"/>
      <c r="BN492" s="98"/>
      <c r="BO492" s="98"/>
      <c r="BP492" s="98"/>
    </row>
    <row r="493">
      <c r="A493" s="485" t="b">
        <v>0</v>
      </c>
      <c r="B493" s="128"/>
      <c r="C493" s="129"/>
      <c r="D493" s="130"/>
      <c r="E493" s="131"/>
      <c r="F493" s="132"/>
      <c r="G493" s="132"/>
      <c r="H493" s="132"/>
      <c r="I493" s="132"/>
      <c r="J493" s="132"/>
      <c r="K493" s="130"/>
      <c r="L493" s="130"/>
      <c r="M493" s="130"/>
      <c r="N493" s="519"/>
      <c r="O493" s="369"/>
      <c r="P493" s="370"/>
      <c r="Q493" s="196"/>
      <c r="R493" s="197"/>
      <c r="S493" s="198"/>
      <c r="T493" s="199"/>
      <c r="U493" s="200"/>
      <c r="V493" s="201"/>
      <c r="W493" s="202"/>
      <c r="X493" s="202"/>
      <c r="Y493" s="143"/>
      <c r="Z493" s="367"/>
      <c r="AA493" s="140"/>
      <c r="AB493" s="420"/>
      <c r="AC493" s="421"/>
      <c r="AD493" s="206"/>
      <c r="AE493" s="144"/>
      <c r="AF493" s="133"/>
      <c r="AG493" s="144"/>
      <c r="AH493" s="430"/>
      <c r="AI493" s="146"/>
      <c r="AJ493" s="144"/>
      <c r="AK493" s="147"/>
      <c r="AL493" s="114"/>
      <c r="AM493" s="211"/>
      <c r="AN493" s="132"/>
      <c r="AO493" s="132"/>
      <c r="AP493" s="149"/>
      <c r="AQ493" s="150"/>
      <c r="AR493" s="149"/>
      <c r="AS493" s="132"/>
      <c r="AT493" s="132"/>
      <c r="AU493" s="132"/>
      <c r="AV493" s="132"/>
      <c r="AW493" s="132"/>
      <c r="AX493" s="132"/>
      <c r="AY493" s="132"/>
      <c r="AZ493" s="132"/>
      <c r="BA493" s="132"/>
      <c r="BB493" s="132"/>
      <c r="BC493" s="132"/>
      <c r="BD493" s="132"/>
      <c r="BE493" s="132"/>
      <c r="BF493" s="132"/>
      <c r="BG493" s="132"/>
      <c r="BH493" s="132"/>
      <c r="BI493" s="132"/>
      <c r="BJ493" s="132"/>
      <c r="BK493" s="132"/>
      <c r="BL493" s="132"/>
      <c r="BM493" s="132"/>
      <c r="BN493" s="132"/>
      <c r="BO493" s="132"/>
      <c r="BP493" s="132"/>
    </row>
    <row r="494">
      <c r="A494" s="484" t="b">
        <v>0</v>
      </c>
      <c r="B494" s="94"/>
      <c r="C494" s="95"/>
      <c r="D494" s="96"/>
      <c r="E494" s="97"/>
      <c r="F494" s="98"/>
      <c r="G494" s="98"/>
      <c r="H494" s="98"/>
      <c r="I494" s="98"/>
      <c r="J494" s="98"/>
      <c r="K494" s="96"/>
      <c r="L494" s="96"/>
      <c r="M494" s="96"/>
      <c r="N494" s="518"/>
      <c r="O494" s="369"/>
      <c r="P494" s="370"/>
      <c r="Q494" s="196"/>
      <c r="R494" s="197"/>
      <c r="S494" s="198"/>
      <c r="T494" s="199"/>
      <c r="U494" s="200"/>
      <c r="V494" s="201"/>
      <c r="W494" s="202"/>
      <c r="X494" s="202"/>
      <c r="Y494" s="109"/>
      <c r="Z494" s="280"/>
      <c r="AA494" s="106"/>
      <c r="AB494" s="281"/>
      <c r="AC494" s="282"/>
      <c r="AD494" s="273"/>
      <c r="AE494" s="110"/>
      <c r="AF494" s="99"/>
      <c r="AG494" s="110"/>
      <c r="AH494" s="427"/>
      <c r="AI494" s="112"/>
      <c r="AJ494" s="110"/>
      <c r="AK494" s="113"/>
      <c r="AL494" s="114"/>
      <c r="AM494" s="278"/>
      <c r="AN494" s="98"/>
      <c r="AO494" s="98"/>
      <c r="AP494" s="116"/>
      <c r="AQ494" s="117"/>
      <c r="AR494" s="116"/>
      <c r="AS494" s="98"/>
      <c r="AT494" s="98"/>
      <c r="AU494" s="98"/>
      <c r="AV494" s="98"/>
      <c r="AW494" s="98"/>
      <c r="AX494" s="98"/>
      <c r="AY494" s="98"/>
      <c r="AZ494" s="98"/>
      <c r="BA494" s="98"/>
      <c r="BB494" s="98"/>
      <c r="BC494" s="98"/>
      <c r="BD494" s="98"/>
      <c r="BE494" s="98"/>
      <c r="BF494" s="98"/>
      <c r="BG494" s="98"/>
      <c r="BH494" s="98"/>
      <c r="BI494" s="98"/>
      <c r="BJ494" s="98"/>
      <c r="BK494" s="98"/>
      <c r="BL494" s="98"/>
      <c r="BM494" s="98"/>
      <c r="BN494" s="98"/>
      <c r="BO494" s="98"/>
      <c r="BP494" s="98"/>
    </row>
    <row r="495">
      <c r="A495" s="485" t="b">
        <v>0</v>
      </c>
      <c r="B495" s="128"/>
      <c r="C495" s="129"/>
      <c r="D495" s="130"/>
      <c r="E495" s="131"/>
      <c r="F495" s="132"/>
      <c r="G495" s="132"/>
      <c r="H495" s="132"/>
      <c r="I495" s="132"/>
      <c r="J495" s="132"/>
      <c r="K495" s="130"/>
      <c r="L495" s="130"/>
      <c r="M495" s="130"/>
      <c r="N495" s="519"/>
      <c r="O495" s="369"/>
      <c r="P495" s="370"/>
      <c r="Q495" s="196"/>
      <c r="R495" s="197"/>
      <c r="S495" s="198"/>
      <c r="T495" s="199"/>
      <c r="U495" s="200"/>
      <c r="V495" s="201"/>
      <c r="W495" s="202"/>
      <c r="X495" s="202"/>
      <c r="Y495" s="143"/>
      <c r="Z495" s="367"/>
      <c r="AA495" s="140"/>
      <c r="AB495" s="420"/>
      <c r="AC495" s="421"/>
      <c r="AD495" s="206"/>
      <c r="AE495" s="144"/>
      <c r="AF495" s="133"/>
      <c r="AG495" s="144"/>
      <c r="AH495" s="430"/>
      <c r="AI495" s="146"/>
      <c r="AJ495" s="144"/>
      <c r="AK495" s="147"/>
      <c r="AL495" s="114"/>
      <c r="AM495" s="211"/>
      <c r="AN495" s="132"/>
      <c r="AO495" s="132"/>
      <c r="AP495" s="149"/>
      <c r="AQ495" s="150"/>
      <c r="AR495" s="149"/>
      <c r="AS495" s="132"/>
      <c r="AT495" s="132"/>
      <c r="AU495" s="132"/>
      <c r="AV495" s="132"/>
      <c r="AW495" s="132"/>
      <c r="AX495" s="132"/>
      <c r="AY495" s="132"/>
      <c r="AZ495" s="132"/>
      <c r="BA495" s="132"/>
      <c r="BB495" s="132"/>
      <c r="BC495" s="132"/>
      <c r="BD495" s="132"/>
      <c r="BE495" s="132"/>
      <c r="BF495" s="132"/>
      <c r="BG495" s="132"/>
      <c r="BH495" s="132"/>
      <c r="BI495" s="132"/>
      <c r="BJ495" s="132"/>
      <c r="BK495" s="132"/>
      <c r="BL495" s="132"/>
      <c r="BM495" s="132"/>
      <c r="BN495" s="132"/>
      <c r="BO495" s="132"/>
      <c r="BP495" s="132"/>
    </row>
    <row r="496">
      <c r="A496" s="484" t="b">
        <v>0</v>
      </c>
      <c r="B496" s="94"/>
      <c r="C496" s="95"/>
      <c r="D496" s="96"/>
      <c r="E496" s="97"/>
      <c r="F496" s="98"/>
      <c r="G496" s="98"/>
      <c r="H496" s="98"/>
      <c r="I496" s="98"/>
      <c r="J496" s="98"/>
      <c r="K496" s="96"/>
      <c r="L496" s="96"/>
      <c r="M496" s="96"/>
      <c r="N496" s="518"/>
      <c r="O496" s="369"/>
      <c r="P496" s="370"/>
      <c r="Q496" s="196"/>
      <c r="R496" s="197"/>
      <c r="S496" s="198"/>
      <c r="T496" s="199"/>
      <c r="U496" s="200"/>
      <c r="V496" s="201"/>
      <c r="W496" s="202"/>
      <c r="X496" s="202"/>
      <c r="Y496" s="109"/>
      <c r="Z496" s="280"/>
      <c r="AA496" s="106"/>
      <c r="AB496" s="281"/>
      <c r="AC496" s="282"/>
      <c r="AD496" s="273"/>
      <c r="AE496" s="110"/>
      <c r="AF496" s="99"/>
      <c r="AG496" s="110"/>
      <c r="AH496" s="427"/>
      <c r="AI496" s="112"/>
      <c r="AJ496" s="110"/>
      <c r="AK496" s="113"/>
      <c r="AL496" s="114"/>
      <c r="AM496" s="278"/>
      <c r="AN496" s="98"/>
      <c r="AO496" s="98"/>
      <c r="AP496" s="116"/>
      <c r="AQ496" s="117"/>
      <c r="AR496" s="116"/>
      <c r="AS496" s="98"/>
      <c r="AT496" s="98"/>
      <c r="AU496" s="98"/>
      <c r="AV496" s="98"/>
      <c r="AW496" s="98"/>
      <c r="AX496" s="98"/>
      <c r="AY496" s="98"/>
      <c r="AZ496" s="98"/>
      <c r="BA496" s="98"/>
      <c r="BB496" s="98"/>
      <c r="BC496" s="98"/>
      <c r="BD496" s="98"/>
      <c r="BE496" s="98"/>
      <c r="BF496" s="98"/>
      <c r="BG496" s="98"/>
      <c r="BH496" s="98"/>
      <c r="BI496" s="98"/>
      <c r="BJ496" s="98"/>
      <c r="BK496" s="98"/>
      <c r="BL496" s="98"/>
      <c r="BM496" s="98"/>
      <c r="BN496" s="98"/>
      <c r="BO496" s="98"/>
      <c r="BP496" s="98"/>
    </row>
    <row r="497">
      <c r="A497" s="485" t="b">
        <v>0</v>
      </c>
      <c r="B497" s="128"/>
      <c r="C497" s="129"/>
      <c r="D497" s="130"/>
      <c r="E497" s="131"/>
      <c r="F497" s="132"/>
      <c r="G497" s="132"/>
      <c r="H497" s="132"/>
      <c r="I497" s="132"/>
      <c r="J497" s="132"/>
      <c r="K497" s="130"/>
      <c r="L497" s="130"/>
      <c r="M497" s="130"/>
      <c r="N497" s="519"/>
      <c r="O497" s="369"/>
      <c r="P497" s="370"/>
      <c r="Q497" s="196"/>
      <c r="R497" s="197"/>
      <c r="S497" s="198"/>
      <c r="T497" s="199"/>
      <c r="U497" s="200"/>
      <c r="V497" s="201"/>
      <c r="W497" s="202"/>
      <c r="X497" s="202"/>
      <c r="Y497" s="143"/>
      <c r="Z497" s="367"/>
      <c r="AA497" s="140"/>
      <c r="AB497" s="420"/>
      <c r="AC497" s="421"/>
      <c r="AD497" s="206"/>
      <c r="AE497" s="144"/>
      <c r="AF497" s="133"/>
      <c r="AG497" s="144"/>
      <c r="AH497" s="430"/>
      <c r="AI497" s="146"/>
      <c r="AJ497" s="144"/>
      <c r="AK497" s="147"/>
      <c r="AL497" s="114"/>
      <c r="AM497" s="211"/>
      <c r="AN497" s="132"/>
      <c r="AO497" s="132"/>
      <c r="AP497" s="149"/>
      <c r="AQ497" s="150"/>
      <c r="AR497" s="149"/>
      <c r="AS497" s="132"/>
      <c r="AT497" s="132"/>
      <c r="AU497" s="132"/>
      <c r="AV497" s="132"/>
      <c r="AW497" s="132"/>
      <c r="AX497" s="132"/>
      <c r="AY497" s="132"/>
      <c r="AZ497" s="132"/>
      <c r="BA497" s="132"/>
      <c r="BB497" s="132"/>
      <c r="BC497" s="132"/>
      <c r="BD497" s="132"/>
      <c r="BE497" s="132"/>
      <c r="BF497" s="132"/>
      <c r="BG497" s="132"/>
      <c r="BH497" s="132"/>
      <c r="BI497" s="132"/>
      <c r="BJ497" s="132"/>
      <c r="BK497" s="132"/>
      <c r="BL497" s="132"/>
      <c r="BM497" s="132"/>
      <c r="BN497" s="132"/>
      <c r="BO497" s="132"/>
      <c r="BP497" s="132"/>
    </row>
    <row r="498">
      <c r="A498" s="484" t="b">
        <v>0</v>
      </c>
      <c r="B498" s="94"/>
      <c r="C498" s="95"/>
      <c r="D498" s="96"/>
      <c r="E498" s="97"/>
      <c r="F498" s="98"/>
      <c r="G498" s="98"/>
      <c r="H498" s="98"/>
      <c r="I498" s="98"/>
      <c r="J498" s="98"/>
      <c r="K498" s="96"/>
      <c r="L498" s="96"/>
      <c r="M498" s="96"/>
      <c r="N498" s="518"/>
      <c r="O498" s="369"/>
      <c r="P498" s="370"/>
      <c r="Q498" s="196"/>
      <c r="R498" s="197"/>
      <c r="S498" s="198"/>
      <c r="T498" s="199"/>
      <c r="U498" s="200"/>
      <c r="V498" s="201"/>
      <c r="W498" s="202"/>
      <c r="X498" s="202"/>
      <c r="Y498" s="109"/>
      <c r="Z498" s="280"/>
      <c r="AA498" s="106"/>
      <c r="AB498" s="281"/>
      <c r="AC498" s="282"/>
      <c r="AD498" s="273"/>
      <c r="AE498" s="110"/>
      <c r="AF498" s="99"/>
      <c r="AG498" s="110"/>
      <c r="AH498" s="427"/>
      <c r="AI498" s="112"/>
      <c r="AJ498" s="110"/>
      <c r="AK498" s="113"/>
      <c r="AL498" s="114"/>
      <c r="AM498" s="278"/>
      <c r="AN498" s="98"/>
      <c r="AO498" s="98"/>
      <c r="AP498" s="116"/>
      <c r="AQ498" s="117"/>
      <c r="AR498" s="116"/>
      <c r="AS498" s="98"/>
      <c r="AT498" s="98"/>
      <c r="AU498" s="98"/>
      <c r="AV498" s="98"/>
      <c r="AW498" s="98"/>
      <c r="AX498" s="98"/>
      <c r="AY498" s="98"/>
      <c r="AZ498" s="98"/>
      <c r="BA498" s="98"/>
      <c r="BB498" s="98"/>
      <c r="BC498" s="98"/>
      <c r="BD498" s="98"/>
      <c r="BE498" s="98"/>
      <c r="BF498" s="98"/>
      <c r="BG498" s="98"/>
      <c r="BH498" s="98"/>
      <c r="BI498" s="98"/>
      <c r="BJ498" s="98"/>
      <c r="BK498" s="98"/>
      <c r="BL498" s="98"/>
      <c r="BM498" s="98"/>
      <c r="BN498" s="98"/>
      <c r="BO498" s="98"/>
      <c r="BP498" s="98"/>
    </row>
    <row r="499">
      <c r="A499" s="485" t="b">
        <v>0</v>
      </c>
      <c r="B499" s="128"/>
      <c r="C499" s="129"/>
      <c r="D499" s="130"/>
      <c r="E499" s="131"/>
      <c r="F499" s="132"/>
      <c r="G499" s="132"/>
      <c r="H499" s="132"/>
      <c r="I499" s="132"/>
      <c r="J499" s="132"/>
      <c r="K499" s="130"/>
      <c r="L499" s="130"/>
      <c r="M499" s="130"/>
      <c r="N499" s="519"/>
      <c r="O499" s="369"/>
      <c r="P499" s="370"/>
      <c r="Q499" s="196"/>
      <c r="R499" s="197"/>
      <c r="S499" s="198"/>
      <c r="T499" s="199"/>
      <c r="U499" s="200"/>
      <c r="V499" s="201"/>
      <c r="W499" s="202"/>
      <c r="X499" s="202"/>
      <c r="Y499" s="143"/>
      <c r="Z499" s="367"/>
      <c r="AA499" s="140"/>
      <c r="AB499" s="420"/>
      <c r="AC499" s="421"/>
      <c r="AD499" s="206"/>
      <c r="AE499" s="144"/>
      <c r="AF499" s="133"/>
      <c r="AG499" s="144"/>
      <c r="AH499" s="430"/>
      <c r="AI499" s="146"/>
      <c r="AJ499" s="144"/>
      <c r="AK499" s="147"/>
      <c r="AL499" s="114"/>
      <c r="AM499" s="211"/>
      <c r="AN499" s="132"/>
      <c r="AO499" s="132"/>
      <c r="AP499" s="149"/>
      <c r="AQ499" s="150"/>
      <c r="AR499" s="149"/>
      <c r="AS499" s="132"/>
      <c r="AT499" s="132"/>
      <c r="AU499" s="132"/>
      <c r="AV499" s="132"/>
      <c r="AW499" s="132"/>
      <c r="AX499" s="132"/>
      <c r="AY499" s="132"/>
      <c r="AZ499" s="132"/>
      <c r="BA499" s="132"/>
      <c r="BB499" s="132"/>
      <c r="BC499" s="132"/>
      <c r="BD499" s="132"/>
      <c r="BE499" s="132"/>
      <c r="BF499" s="132"/>
      <c r="BG499" s="132"/>
      <c r="BH499" s="132"/>
      <c r="BI499" s="132"/>
      <c r="BJ499" s="132"/>
      <c r="BK499" s="132"/>
      <c r="BL499" s="132"/>
      <c r="BM499" s="132"/>
      <c r="BN499" s="132"/>
      <c r="BO499" s="132"/>
      <c r="BP499" s="132"/>
    </row>
    <row r="500">
      <c r="A500" s="484" t="b">
        <v>0</v>
      </c>
      <c r="B500" s="94"/>
      <c r="C500" s="95"/>
      <c r="D500" s="96"/>
      <c r="E500" s="97"/>
      <c r="F500" s="98"/>
      <c r="G500" s="98"/>
      <c r="H500" s="98"/>
      <c r="I500" s="98"/>
      <c r="J500" s="98"/>
      <c r="K500" s="96"/>
      <c r="L500" s="96"/>
      <c r="M500" s="96"/>
      <c r="N500" s="518"/>
      <c r="O500" s="369"/>
      <c r="P500" s="370"/>
      <c r="Q500" s="196"/>
      <c r="R500" s="197"/>
      <c r="S500" s="198"/>
      <c r="T500" s="199"/>
      <c r="U500" s="200"/>
      <c r="V500" s="201"/>
      <c r="W500" s="202"/>
      <c r="X500" s="202"/>
      <c r="Y500" s="109"/>
      <c r="Z500" s="280"/>
      <c r="AA500" s="106"/>
      <c r="AB500" s="281"/>
      <c r="AC500" s="282"/>
      <c r="AD500" s="273"/>
      <c r="AE500" s="110"/>
      <c r="AF500" s="99"/>
      <c r="AG500" s="110"/>
      <c r="AH500" s="427"/>
      <c r="AI500" s="112"/>
      <c r="AJ500" s="110"/>
      <c r="AK500" s="113"/>
      <c r="AL500" s="114"/>
      <c r="AM500" s="278"/>
      <c r="AN500" s="98"/>
      <c r="AO500" s="98"/>
      <c r="AP500" s="116"/>
      <c r="AQ500" s="117"/>
      <c r="AR500" s="116"/>
      <c r="AS500" s="98"/>
      <c r="AT500" s="98"/>
      <c r="AU500" s="98"/>
      <c r="AV500" s="98"/>
      <c r="AW500" s="98"/>
      <c r="AX500" s="98"/>
      <c r="AY500" s="98"/>
      <c r="AZ500" s="98"/>
      <c r="BA500" s="98"/>
      <c r="BB500" s="98"/>
      <c r="BC500" s="98"/>
      <c r="BD500" s="98"/>
      <c r="BE500" s="98"/>
      <c r="BF500" s="98"/>
      <c r="BG500" s="98"/>
      <c r="BH500" s="98"/>
      <c r="BI500" s="98"/>
      <c r="BJ500" s="98"/>
      <c r="BK500" s="98"/>
      <c r="BL500" s="98"/>
      <c r="BM500" s="98"/>
      <c r="BN500" s="98"/>
      <c r="BO500" s="98"/>
      <c r="BP500" s="98"/>
    </row>
    <row r="501">
      <c r="A501" s="485" t="b">
        <v>0</v>
      </c>
      <c r="B501" s="128"/>
      <c r="C501" s="129"/>
      <c r="D501" s="130"/>
      <c r="E501" s="131"/>
      <c r="F501" s="132"/>
      <c r="G501" s="132"/>
      <c r="H501" s="132"/>
      <c r="I501" s="132"/>
      <c r="J501" s="132"/>
      <c r="K501" s="130"/>
      <c r="L501" s="130"/>
      <c r="M501" s="130"/>
      <c r="N501" s="519"/>
      <c r="O501" s="369"/>
      <c r="P501" s="370"/>
      <c r="Q501" s="196"/>
      <c r="R501" s="197"/>
      <c r="S501" s="198"/>
      <c r="T501" s="199"/>
      <c r="U501" s="200"/>
      <c r="V501" s="201"/>
      <c r="W501" s="202"/>
      <c r="X501" s="202"/>
      <c r="Y501" s="143"/>
      <c r="Z501" s="367"/>
      <c r="AA501" s="140"/>
      <c r="AB501" s="420"/>
      <c r="AC501" s="421"/>
      <c r="AD501" s="206"/>
      <c r="AE501" s="144"/>
      <c r="AF501" s="133"/>
      <c r="AG501" s="144"/>
      <c r="AH501" s="430"/>
      <c r="AI501" s="146"/>
      <c r="AJ501" s="144"/>
      <c r="AK501" s="147"/>
      <c r="AL501" s="114"/>
      <c r="AM501" s="211"/>
      <c r="AN501" s="132"/>
      <c r="AO501" s="132"/>
      <c r="AP501" s="149"/>
      <c r="AQ501" s="150"/>
      <c r="AR501" s="149"/>
      <c r="AS501" s="132"/>
      <c r="AT501" s="132"/>
      <c r="AU501" s="132"/>
      <c r="AV501" s="132"/>
      <c r="AW501" s="132"/>
      <c r="AX501" s="132"/>
      <c r="AY501" s="132"/>
      <c r="AZ501" s="132"/>
      <c r="BA501" s="132"/>
      <c r="BB501" s="132"/>
      <c r="BC501" s="132"/>
      <c r="BD501" s="132"/>
      <c r="BE501" s="132"/>
      <c r="BF501" s="132"/>
      <c r="BG501" s="132"/>
      <c r="BH501" s="132"/>
      <c r="BI501" s="132"/>
      <c r="BJ501" s="132"/>
      <c r="BK501" s="132"/>
      <c r="BL501" s="132"/>
      <c r="BM501" s="132"/>
      <c r="BN501" s="132"/>
      <c r="BO501" s="132"/>
      <c r="BP501" s="132"/>
    </row>
    <row r="502">
      <c r="A502" s="484" t="b">
        <v>0</v>
      </c>
      <c r="B502" s="94"/>
      <c r="C502" s="95"/>
      <c r="D502" s="96"/>
      <c r="E502" s="97"/>
      <c r="F502" s="98"/>
      <c r="G502" s="98"/>
      <c r="H502" s="98"/>
      <c r="I502" s="98"/>
      <c r="J502" s="98"/>
      <c r="K502" s="96"/>
      <c r="L502" s="96"/>
      <c r="M502" s="96"/>
      <c r="N502" s="518"/>
      <c r="O502" s="369"/>
      <c r="P502" s="370"/>
      <c r="Q502" s="196"/>
      <c r="R502" s="197"/>
      <c r="S502" s="198"/>
      <c r="T502" s="199"/>
      <c r="U502" s="200"/>
      <c r="V502" s="201"/>
      <c r="W502" s="202"/>
      <c r="X502" s="202"/>
      <c r="Y502" s="109"/>
      <c r="Z502" s="280"/>
      <c r="AA502" s="106"/>
      <c r="AB502" s="281"/>
      <c r="AC502" s="282"/>
      <c r="AD502" s="273"/>
      <c r="AE502" s="110"/>
      <c r="AF502" s="99"/>
      <c r="AG502" s="110"/>
      <c r="AH502" s="427"/>
      <c r="AI502" s="112"/>
      <c r="AJ502" s="110"/>
      <c r="AK502" s="113"/>
      <c r="AL502" s="114"/>
      <c r="AM502" s="278"/>
      <c r="AN502" s="98"/>
      <c r="AO502" s="98"/>
      <c r="AP502" s="116"/>
      <c r="AQ502" s="117"/>
      <c r="AR502" s="116"/>
      <c r="AS502" s="98"/>
      <c r="AT502" s="98"/>
      <c r="AU502" s="98"/>
      <c r="AV502" s="98"/>
      <c r="AW502" s="98"/>
      <c r="AX502" s="98"/>
      <c r="AY502" s="98"/>
      <c r="AZ502" s="98"/>
      <c r="BA502" s="98"/>
      <c r="BB502" s="98"/>
      <c r="BC502" s="98"/>
      <c r="BD502" s="98"/>
      <c r="BE502" s="98"/>
      <c r="BF502" s="98"/>
      <c r="BG502" s="98"/>
      <c r="BH502" s="98"/>
      <c r="BI502" s="98"/>
      <c r="BJ502" s="98"/>
      <c r="BK502" s="98"/>
      <c r="BL502" s="98"/>
      <c r="BM502" s="98"/>
      <c r="BN502" s="98"/>
      <c r="BO502" s="98"/>
      <c r="BP502" s="98"/>
    </row>
    <row r="503">
      <c r="A503" s="485" t="b">
        <v>0</v>
      </c>
      <c r="B503" s="128"/>
      <c r="C503" s="129"/>
      <c r="D503" s="130"/>
      <c r="E503" s="131"/>
      <c r="F503" s="132"/>
      <c r="G503" s="132"/>
      <c r="H503" s="132"/>
      <c r="I503" s="132"/>
      <c r="J503" s="132"/>
      <c r="K503" s="130"/>
      <c r="L503" s="130"/>
      <c r="M503" s="130"/>
      <c r="N503" s="519"/>
      <c r="O503" s="369"/>
      <c r="P503" s="370"/>
      <c r="Q503" s="196"/>
      <c r="R503" s="197"/>
      <c r="S503" s="198"/>
      <c r="T503" s="199"/>
      <c r="U503" s="200"/>
      <c r="V503" s="201"/>
      <c r="W503" s="202"/>
      <c r="X503" s="202"/>
      <c r="Y503" s="143"/>
      <c r="Z503" s="367"/>
      <c r="AA503" s="140"/>
      <c r="AB503" s="420"/>
      <c r="AC503" s="421"/>
      <c r="AD503" s="206"/>
      <c r="AE503" s="144"/>
      <c r="AF503" s="133"/>
      <c r="AG503" s="144"/>
      <c r="AH503" s="430"/>
      <c r="AI503" s="146"/>
      <c r="AJ503" s="144"/>
      <c r="AK503" s="147"/>
      <c r="AL503" s="114"/>
      <c r="AM503" s="211"/>
      <c r="AN503" s="132"/>
      <c r="AO503" s="132"/>
      <c r="AP503" s="149"/>
      <c r="AQ503" s="150"/>
      <c r="AR503" s="149"/>
      <c r="AS503" s="132"/>
      <c r="AT503" s="132"/>
      <c r="AU503" s="132"/>
      <c r="AV503" s="132"/>
      <c r="AW503" s="132"/>
      <c r="AX503" s="132"/>
      <c r="AY503" s="132"/>
      <c r="AZ503" s="132"/>
      <c r="BA503" s="132"/>
      <c r="BB503" s="132"/>
      <c r="BC503" s="132"/>
      <c r="BD503" s="132"/>
      <c r="BE503" s="132"/>
      <c r="BF503" s="132"/>
      <c r="BG503" s="132"/>
      <c r="BH503" s="132"/>
      <c r="BI503" s="132"/>
      <c r="BJ503" s="132"/>
      <c r="BK503" s="132"/>
      <c r="BL503" s="132"/>
      <c r="BM503" s="132"/>
      <c r="BN503" s="132"/>
      <c r="BO503" s="132"/>
      <c r="BP503" s="132"/>
    </row>
    <row r="504">
      <c r="A504" s="484" t="b">
        <v>0</v>
      </c>
      <c r="B504" s="94"/>
      <c r="C504" s="95"/>
      <c r="D504" s="96"/>
      <c r="E504" s="97"/>
      <c r="F504" s="98"/>
      <c r="G504" s="98"/>
      <c r="H504" s="98"/>
      <c r="I504" s="98"/>
      <c r="J504" s="98"/>
      <c r="K504" s="96"/>
      <c r="L504" s="96"/>
      <c r="M504" s="96"/>
      <c r="N504" s="518"/>
      <c r="O504" s="369"/>
      <c r="P504" s="370"/>
      <c r="Q504" s="196"/>
      <c r="R504" s="197"/>
      <c r="S504" s="198"/>
      <c r="T504" s="199"/>
      <c r="U504" s="200"/>
      <c r="V504" s="201"/>
      <c r="W504" s="202"/>
      <c r="X504" s="202"/>
      <c r="Y504" s="109"/>
      <c r="Z504" s="280"/>
      <c r="AA504" s="106"/>
      <c r="AB504" s="281"/>
      <c r="AC504" s="282"/>
      <c r="AD504" s="273"/>
      <c r="AE504" s="110"/>
      <c r="AF504" s="99"/>
      <c r="AG504" s="110"/>
      <c r="AH504" s="427"/>
      <c r="AI504" s="112"/>
      <c r="AJ504" s="110"/>
      <c r="AK504" s="113"/>
      <c r="AL504" s="114"/>
      <c r="AM504" s="278"/>
      <c r="AN504" s="98"/>
      <c r="AO504" s="98"/>
      <c r="AP504" s="116"/>
      <c r="AQ504" s="117"/>
      <c r="AR504" s="116"/>
      <c r="AS504" s="98"/>
      <c r="AT504" s="98"/>
      <c r="AU504" s="98"/>
      <c r="AV504" s="98"/>
      <c r="AW504" s="98"/>
      <c r="AX504" s="98"/>
      <c r="AY504" s="98"/>
      <c r="AZ504" s="98"/>
      <c r="BA504" s="98"/>
      <c r="BB504" s="98"/>
      <c r="BC504" s="98"/>
      <c r="BD504" s="98"/>
      <c r="BE504" s="98"/>
      <c r="BF504" s="98"/>
      <c r="BG504" s="98"/>
      <c r="BH504" s="98"/>
      <c r="BI504" s="98"/>
      <c r="BJ504" s="98"/>
      <c r="BK504" s="98"/>
      <c r="BL504" s="98"/>
      <c r="BM504" s="98"/>
      <c r="BN504" s="98"/>
      <c r="BO504" s="98"/>
      <c r="BP504" s="98"/>
    </row>
    <row r="505">
      <c r="A505" s="485" t="b">
        <v>0</v>
      </c>
      <c r="B505" s="128"/>
      <c r="C505" s="129"/>
      <c r="D505" s="130"/>
      <c r="E505" s="131"/>
      <c r="F505" s="132"/>
      <c r="G505" s="132"/>
      <c r="H505" s="132"/>
      <c r="I505" s="132"/>
      <c r="J505" s="132"/>
      <c r="K505" s="130"/>
      <c r="L505" s="130"/>
      <c r="M505" s="130"/>
      <c r="N505" s="519"/>
      <c r="O505" s="369"/>
      <c r="P505" s="370"/>
      <c r="Q505" s="196"/>
      <c r="R505" s="197"/>
      <c r="S505" s="198"/>
      <c r="T505" s="199"/>
      <c r="U505" s="200"/>
      <c r="V505" s="201"/>
      <c r="W505" s="202"/>
      <c r="X505" s="202"/>
      <c r="Y505" s="143"/>
      <c r="Z505" s="367"/>
      <c r="AA505" s="140"/>
      <c r="AB505" s="420"/>
      <c r="AC505" s="421"/>
      <c r="AD505" s="206"/>
      <c r="AE505" s="144"/>
      <c r="AF505" s="133"/>
      <c r="AG505" s="144"/>
      <c r="AH505" s="430"/>
      <c r="AI505" s="146"/>
      <c r="AJ505" s="144"/>
      <c r="AK505" s="147"/>
      <c r="AL505" s="114"/>
      <c r="AM505" s="211"/>
      <c r="AN505" s="132"/>
      <c r="AO505" s="132"/>
      <c r="AP505" s="149"/>
      <c r="AQ505" s="150"/>
      <c r="AR505" s="149"/>
      <c r="AS505" s="132"/>
      <c r="AT505" s="132"/>
      <c r="AU505" s="132"/>
      <c r="AV505" s="132"/>
      <c r="AW505" s="132"/>
      <c r="AX505" s="132"/>
      <c r="AY505" s="132"/>
      <c r="AZ505" s="132"/>
      <c r="BA505" s="132"/>
      <c r="BB505" s="132"/>
      <c r="BC505" s="132"/>
      <c r="BD505" s="132"/>
      <c r="BE505" s="132"/>
      <c r="BF505" s="132"/>
      <c r="BG505" s="132"/>
      <c r="BH505" s="132"/>
      <c r="BI505" s="132"/>
      <c r="BJ505" s="132"/>
      <c r="BK505" s="132"/>
      <c r="BL505" s="132"/>
      <c r="BM505" s="132"/>
      <c r="BN505" s="132"/>
      <c r="BO505" s="132"/>
      <c r="BP505" s="132"/>
    </row>
    <row r="506">
      <c r="A506" s="484" t="b">
        <v>0</v>
      </c>
      <c r="B506" s="94"/>
      <c r="C506" s="95"/>
      <c r="D506" s="96"/>
      <c r="E506" s="97"/>
      <c r="F506" s="98"/>
      <c r="G506" s="98"/>
      <c r="H506" s="98"/>
      <c r="I506" s="98"/>
      <c r="J506" s="98"/>
      <c r="K506" s="96"/>
      <c r="L506" s="96"/>
      <c r="M506" s="96"/>
      <c r="N506" s="518"/>
      <c r="O506" s="369"/>
      <c r="P506" s="370"/>
      <c r="Q506" s="196"/>
      <c r="R506" s="197"/>
      <c r="S506" s="198"/>
      <c r="T506" s="199"/>
      <c r="U506" s="200"/>
      <c r="V506" s="201"/>
      <c r="W506" s="202"/>
      <c r="X506" s="202"/>
      <c r="Y506" s="109"/>
      <c r="Z506" s="280"/>
      <c r="AA506" s="106"/>
      <c r="AB506" s="281"/>
      <c r="AC506" s="282"/>
      <c r="AD506" s="273"/>
      <c r="AE506" s="110"/>
      <c r="AF506" s="99"/>
      <c r="AG506" s="110"/>
      <c r="AH506" s="427"/>
      <c r="AI506" s="112"/>
      <c r="AJ506" s="110"/>
      <c r="AK506" s="113"/>
      <c r="AL506" s="114"/>
      <c r="AM506" s="278"/>
      <c r="AN506" s="98"/>
      <c r="AO506" s="98"/>
      <c r="AP506" s="116"/>
      <c r="AQ506" s="117"/>
      <c r="AR506" s="116"/>
      <c r="AS506" s="98"/>
      <c r="AT506" s="98"/>
      <c r="AU506" s="98"/>
      <c r="AV506" s="98"/>
      <c r="AW506" s="98"/>
      <c r="AX506" s="98"/>
      <c r="AY506" s="98"/>
      <c r="AZ506" s="98"/>
      <c r="BA506" s="98"/>
      <c r="BB506" s="98"/>
      <c r="BC506" s="98"/>
      <c r="BD506" s="98"/>
      <c r="BE506" s="98"/>
      <c r="BF506" s="98"/>
      <c r="BG506" s="98"/>
      <c r="BH506" s="98"/>
      <c r="BI506" s="98"/>
      <c r="BJ506" s="98"/>
      <c r="BK506" s="98"/>
      <c r="BL506" s="98"/>
      <c r="BM506" s="98"/>
      <c r="BN506" s="98"/>
      <c r="BO506" s="98"/>
      <c r="BP506" s="98"/>
    </row>
    <row r="507">
      <c r="A507" s="485" t="b">
        <v>0</v>
      </c>
      <c r="B507" s="128"/>
      <c r="C507" s="129"/>
      <c r="D507" s="130"/>
      <c r="E507" s="131"/>
      <c r="F507" s="132"/>
      <c r="G507" s="132"/>
      <c r="H507" s="132"/>
      <c r="I507" s="132"/>
      <c r="J507" s="132"/>
      <c r="K507" s="130"/>
      <c r="L507" s="130"/>
      <c r="M507" s="130"/>
      <c r="N507" s="519"/>
      <c r="O507" s="369"/>
      <c r="P507" s="370"/>
      <c r="Q507" s="196"/>
      <c r="R507" s="197"/>
      <c r="S507" s="198"/>
      <c r="T507" s="199"/>
      <c r="U507" s="200"/>
      <c r="V507" s="201"/>
      <c r="W507" s="202"/>
      <c r="X507" s="202"/>
      <c r="Y507" s="143"/>
      <c r="Z507" s="367"/>
      <c r="AA507" s="140"/>
      <c r="AB507" s="420"/>
      <c r="AC507" s="421"/>
      <c r="AD507" s="206"/>
      <c r="AE507" s="144"/>
      <c r="AF507" s="133"/>
      <c r="AG507" s="144"/>
      <c r="AH507" s="430"/>
      <c r="AI507" s="146"/>
      <c r="AJ507" s="144"/>
      <c r="AK507" s="147"/>
      <c r="AL507" s="114"/>
      <c r="AM507" s="211"/>
      <c r="AN507" s="132"/>
      <c r="AO507" s="132"/>
      <c r="AP507" s="149"/>
      <c r="AQ507" s="150"/>
      <c r="AR507" s="149"/>
      <c r="AS507" s="132"/>
      <c r="AT507" s="132"/>
      <c r="AU507" s="132"/>
      <c r="AV507" s="132"/>
      <c r="AW507" s="132"/>
      <c r="AX507" s="132"/>
      <c r="AY507" s="132"/>
      <c r="AZ507" s="132"/>
      <c r="BA507" s="132"/>
      <c r="BB507" s="132"/>
      <c r="BC507" s="132"/>
      <c r="BD507" s="132"/>
      <c r="BE507" s="132"/>
      <c r="BF507" s="132"/>
      <c r="BG507" s="132"/>
      <c r="BH507" s="132"/>
      <c r="BI507" s="132"/>
      <c r="BJ507" s="132"/>
      <c r="BK507" s="132"/>
      <c r="BL507" s="132"/>
      <c r="BM507" s="132"/>
      <c r="BN507" s="132"/>
      <c r="BO507" s="132"/>
      <c r="BP507" s="132"/>
    </row>
    <row r="508">
      <c r="A508" s="484" t="b">
        <v>0</v>
      </c>
      <c r="B508" s="94"/>
      <c r="C508" s="95"/>
      <c r="D508" s="96"/>
      <c r="E508" s="97"/>
      <c r="F508" s="98"/>
      <c r="G508" s="98"/>
      <c r="H508" s="98"/>
      <c r="I508" s="98"/>
      <c r="J508" s="98"/>
      <c r="K508" s="96"/>
      <c r="L508" s="96"/>
      <c r="M508" s="96"/>
      <c r="N508" s="518"/>
      <c r="O508" s="369"/>
      <c r="P508" s="370"/>
      <c r="Q508" s="196"/>
      <c r="R508" s="197"/>
      <c r="S508" s="198"/>
      <c r="T508" s="199"/>
      <c r="U508" s="200"/>
      <c r="V508" s="201"/>
      <c r="W508" s="202"/>
      <c r="X508" s="202"/>
      <c r="Y508" s="109"/>
      <c r="Z508" s="280"/>
      <c r="AA508" s="106"/>
      <c r="AB508" s="281"/>
      <c r="AC508" s="282"/>
      <c r="AD508" s="273"/>
      <c r="AE508" s="110"/>
      <c r="AF508" s="99"/>
      <c r="AG508" s="110"/>
      <c r="AH508" s="427"/>
      <c r="AI508" s="112"/>
      <c r="AJ508" s="110"/>
      <c r="AK508" s="113"/>
      <c r="AL508" s="114"/>
      <c r="AM508" s="278"/>
      <c r="AN508" s="98"/>
      <c r="AO508" s="98"/>
      <c r="AP508" s="116"/>
      <c r="AQ508" s="117"/>
      <c r="AR508" s="116"/>
      <c r="AS508" s="98"/>
      <c r="AT508" s="98"/>
      <c r="AU508" s="98"/>
      <c r="AV508" s="98"/>
      <c r="AW508" s="98"/>
      <c r="AX508" s="98"/>
      <c r="AY508" s="98"/>
      <c r="AZ508" s="98"/>
      <c r="BA508" s="98"/>
      <c r="BB508" s="98"/>
      <c r="BC508" s="98"/>
      <c r="BD508" s="98"/>
      <c r="BE508" s="98"/>
      <c r="BF508" s="98"/>
      <c r="BG508" s="98"/>
      <c r="BH508" s="98"/>
      <c r="BI508" s="98"/>
      <c r="BJ508" s="98"/>
      <c r="BK508" s="98"/>
      <c r="BL508" s="98"/>
      <c r="BM508" s="98"/>
      <c r="BN508" s="98"/>
      <c r="BO508" s="98"/>
      <c r="BP508" s="98"/>
    </row>
    <row r="509">
      <c r="A509" s="485" t="b">
        <v>0</v>
      </c>
      <c r="B509" s="128"/>
      <c r="C509" s="129"/>
      <c r="D509" s="130"/>
      <c r="E509" s="131"/>
      <c r="F509" s="132"/>
      <c r="G509" s="132"/>
      <c r="H509" s="132"/>
      <c r="I509" s="132"/>
      <c r="J509" s="132"/>
      <c r="K509" s="130"/>
      <c r="L509" s="130"/>
      <c r="M509" s="130"/>
      <c r="N509" s="519"/>
      <c r="O509" s="369"/>
      <c r="P509" s="370"/>
      <c r="Q509" s="196"/>
      <c r="R509" s="197"/>
      <c r="S509" s="198"/>
      <c r="T509" s="199"/>
      <c r="U509" s="200"/>
      <c r="V509" s="201"/>
      <c r="W509" s="202"/>
      <c r="X509" s="202"/>
      <c r="Y509" s="143"/>
      <c r="Z509" s="367"/>
      <c r="AA509" s="140"/>
      <c r="AB509" s="420"/>
      <c r="AC509" s="421"/>
      <c r="AD509" s="206"/>
      <c r="AE509" s="144"/>
      <c r="AF509" s="133"/>
      <c r="AG509" s="144"/>
      <c r="AH509" s="430"/>
      <c r="AI509" s="146"/>
      <c r="AJ509" s="144"/>
      <c r="AK509" s="147"/>
      <c r="AL509" s="114"/>
      <c r="AM509" s="211"/>
      <c r="AN509" s="132"/>
      <c r="AO509" s="132"/>
      <c r="AP509" s="149"/>
      <c r="AQ509" s="150"/>
      <c r="AR509" s="149"/>
      <c r="AS509" s="132"/>
      <c r="AT509" s="132"/>
      <c r="AU509" s="132"/>
      <c r="AV509" s="132"/>
      <c r="AW509" s="132"/>
      <c r="AX509" s="132"/>
      <c r="AY509" s="132"/>
      <c r="AZ509" s="132"/>
      <c r="BA509" s="132"/>
      <c r="BB509" s="132"/>
      <c r="BC509" s="132"/>
      <c r="BD509" s="132"/>
      <c r="BE509" s="132"/>
      <c r="BF509" s="132"/>
      <c r="BG509" s="132"/>
      <c r="BH509" s="132"/>
      <c r="BI509" s="132"/>
      <c r="BJ509" s="132"/>
      <c r="BK509" s="132"/>
      <c r="BL509" s="132"/>
      <c r="BM509" s="132"/>
      <c r="BN509" s="132"/>
      <c r="BO509" s="132"/>
      <c r="BP509" s="132"/>
    </row>
    <row r="510">
      <c r="A510" s="484" t="b">
        <v>0</v>
      </c>
      <c r="B510" s="94"/>
      <c r="C510" s="95"/>
      <c r="D510" s="96"/>
      <c r="E510" s="97"/>
      <c r="F510" s="98"/>
      <c r="G510" s="98"/>
      <c r="H510" s="98"/>
      <c r="I510" s="98"/>
      <c r="J510" s="98"/>
      <c r="K510" s="96"/>
      <c r="L510" s="96"/>
      <c r="M510" s="96"/>
      <c r="N510" s="518"/>
      <c r="O510" s="369"/>
      <c r="P510" s="370"/>
      <c r="Q510" s="196"/>
      <c r="R510" s="197"/>
      <c r="S510" s="198"/>
      <c r="T510" s="199"/>
      <c r="U510" s="200"/>
      <c r="V510" s="201"/>
      <c r="W510" s="202"/>
      <c r="X510" s="202"/>
      <c r="Y510" s="109"/>
      <c r="Z510" s="280"/>
      <c r="AA510" s="106"/>
      <c r="AB510" s="281"/>
      <c r="AC510" s="282"/>
      <c r="AD510" s="273"/>
      <c r="AE510" s="110"/>
      <c r="AF510" s="99"/>
      <c r="AG510" s="110"/>
      <c r="AH510" s="427"/>
      <c r="AI510" s="112"/>
      <c r="AJ510" s="110"/>
      <c r="AK510" s="113"/>
      <c r="AL510" s="114"/>
      <c r="AM510" s="278"/>
      <c r="AN510" s="98"/>
      <c r="AO510" s="98"/>
      <c r="AP510" s="116"/>
      <c r="AQ510" s="117"/>
      <c r="AR510" s="116"/>
      <c r="AS510" s="98"/>
      <c r="AT510" s="98"/>
      <c r="AU510" s="98"/>
      <c r="AV510" s="98"/>
      <c r="AW510" s="98"/>
      <c r="AX510" s="98"/>
      <c r="AY510" s="98"/>
      <c r="AZ510" s="98"/>
      <c r="BA510" s="98"/>
      <c r="BB510" s="98"/>
      <c r="BC510" s="98"/>
      <c r="BD510" s="98"/>
      <c r="BE510" s="98"/>
      <c r="BF510" s="98"/>
      <c r="BG510" s="98"/>
      <c r="BH510" s="98"/>
      <c r="BI510" s="98"/>
      <c r="BJ510" s="98"/>
      <c r="BK510" s="98"/>
      <c r="BL510" s="98"/>
      <c r="BM510" s="98"/>
      <c r="BN510" s="98"/>
      <c r="BO510" s="98"/>
      <c r="BP510" s="98"/>
    </row>
    <row r="511">
      <c r="A511" s="485" t="b">
        <v>0</v>
      </c>
      <c r="B511" s="128"/>
      <c r="C511" s="129"/>
      <c r="D511" s="130"/>
      <c r="E511" s="131"/>
      <c r="F511" s="132"/>
      <c r="G511" s="132"/>
      <c r="H511" s="132"/>
      <c r="I511" s="132"/>
      <c r="J511" s="132"/>
      <c r="K511" s="130"/>
      <c r="L511" s="130"/>
      <c r="M511" s="130"/>
      <c r="N511" s="519"/>
      <c r="O511" s="369"/>
      <c r="P511" s="370"/>
      <c r="Q511" s="196"/>
      <c r="R511" s="197"/>
      <c r="S511" s="198"/>
      <c r="T511" s="199"/>
      <c r="U511" s="200"/>
      <c r="V511" s="201"/>
      <c r="W511" s="202"/>
      <c r="X511" s="202"/>
      <c r="Y511" s="143"/>
      <c r="Z511" s="367"/>
      <c r="AA511" s="140"/>
      <c r="AB511" s="420"/>
      <c r="AC511" s="421"/>
      <c r="AD511" s="206"/>
      <c r="AE511" s="144"/>
      <c r="AF511" s="133"/>
      <c r="AG511" s="144"/>
      <c r="AH511" s="430"/>
      <c r="AI511" s="146"/>
      <c r="AJ511" s="144"/>
      <c r="AK511" s="147"/>
      <c r="AL511" s="114"/>
      <c r="AM511" s="211"/>
      <c r="AN511" s="132"/>
      <c r="AO511" s="132"/>
      <c r="AP511" s="149"/>
      <c r="AQ511" s="150"/>
      <c r="AR511" s="149"/>
      <c r="AS511" s="132"/>
      <c r="AT511" s="132"/>
      <c r="AU511" s="132"/>
      <c r="AV511" s="132"/>
      <c r="AW511" s="132"/>
      <c r="AX511" s="132"/>
      <c r="AY511" s="132"/>
      <c r="AZ511" s="132"/>
      <c r="BA511" s="132"/>
      <c r="BB511" s="132"/>
      <c r="BC511" s="132"/>
      <c r="BD511" s="132"/>
      <c r="BE511" s="132"/>
      <c r="BF511" s="132"/>
      <c r="BG511" s="132"/>
      <c r="BH511" s="132"/>
      <c r="BI511" s="132"/>
      <c r="BJ511" s="132"/>
      <c r="BK511" s="132"/>
      <c r="BL511" s="132"/>
      <c r="BM511" s="132"/>
      <c r="BN511" s="132"/>
      <c r="BO511" s="132"/>
      <c r="BP511" s="132"/>
    </row>
    <row r="512">
      <c r="A512" s="484" t="b">
        <v>0</v>
      </c>
      <c r="B512" s="94"/>
      <c r="C512" s="95"/>
      <c r="D512" s="96"/>
      <c r="E512" s="97"/>
      <c r="F512" s="98"/>
      <c r="G512" s="98"/>
      <c r="H512" s="98"/>
      <c r="I512" s="98"/>
      <c r="J512" s="98"/>
      <c r="K512" s="96"/>
      <c r="L512" s="96"/>
      <c r="M512" s="96"/>
      <c r="N512" s="518"/>
      <c r="O512" s="369"/>
      <c r="P512" s="370"/>
      <c r="Q512" s="196"/>
      <c r="R512" s="197"/>
      <c r="S512" s="198"/>
      <c r="T512" s="199"/>
      <c r="U512" s="200"/>
      <c r="V512" s="201"/>
      <c r="W512" s="202"/>
      <c r="X512" s="202"/>
      <c r="Y512" s="109"/>
      <c r="Z512" s="280"/>
      <c r="AA512" s="106"/>
      <c r="AB512" s="281"/>
      <c r="AC512" s="282"/>
      <c r="AD512" s="273"/>
      <c r="AE512" s="110"/>
      <c r="AF512" s="99"/>
      <c r="AG512" s="110"/>
      <c r="AH512" s="427"/>
      <c r="AI512" s="112"/>
      <c r="AJ512" s="110"/>
      <c r="AK512" s="113"/>
      <c r="AL512" s="114"/>
      <c r="AM512" s="278"/>
      <c r="AN512" s="98"/>
      <c r="AO512" s="98"/>
      <c r="AP512" s="116"/>
      <c r="AQ512" s="117"/>
      <c r="AR512" s="116"/>
      <c r="AS512" s="98"/>
      <c r="AT512" s="98"/>
      <c r="AU512" s="98"/>
      <c r="AV512" s="98"/>
      <c r="AW512" s="98"/>
      <c r="AX512" s="98"/>
      <c r="AY512" s="98"/>
      <c r="AZ512" s="98"/>
      <c r="BA512" s="98"/>
      <c r="BB512" s="98"/>
      <c r="BC512" s="98"/>
      <c r="BD512" s="98"/>
      <c r="BE512" s="98"/>
      <c r="BF512" s="98"/>
      <c r="BG512" s="98"/>
      <c r="BH512" s="98"/>
      <c r="BI512" s="98"/>
      <c r="BJ512" s="98"/>
      <c r="BK512" s="98"/>
      <c r="BL512" s="98"/>
      <c r="BM512" s="98"/>
      <c r="BN512" s="98"/>
      <c r="BO512" s="98"/>
      <c r="BP512" s="98"/>
    </row>
    <row r="513">
      <c r="A513" s="485" t="b">
        <v>0</v>
      </c>
      <c r="B513" s="128"/>
      <c r="C513" s="129"/>
      <c r="D513" s="130"/>
      <c r="E513" s="131"/>
      <c r="F513" s="132"/>
      <c r="G513" s="132"/>
      <c r="H513" s="132"/>
      <c r="I513" s="132"/>
      <c r="J513" s="132"/>
      <c r="K513" s="130"/>
      <c r="L513" s="130"/>
      <c r="M513" s="130"/>
      <c r="N513" s="519"/>
      <c r="O513" s="369"/>
      <c r="P513" s="370"/>
      <c r="Q513" s="196"/>
      <c r="R513" s="197"/>
      <c r="S513" s="198"/>
      <c r="T513" s="199"/>
      <c r="U513" s="200"/>
      <c r="V513" s="201"/>
      <c r="W513" s="202"/>
      <c r="X513" s="202"/>
      <c r="Y513" s="143"/>
      <c r="Z513" s="367"/>
      <c r="AA513" s="140"/>
      <c r="AB513" s="420"/>
      <c r="AC513" s="421"/>
      <c r="AD513" s="206"/>
      <c r="AE513" s="144"/>
      <c r="AF513" s="133"/>
      <c r="AG513" s="144"/>
      <c r="AH513" s="430"/>
      <c r="AI513" s="146"/>
      <c r="AJ513" s="144"/>
      <c r="AK513" s="147"/>
      <c r="AL513" s="114"/>
      <c r="AM513" s="211"/>
      <c r="AN513" s="132"/>
      <c r="AO513" s="132"/>
      <c r="AP513" s="149"/>
      <c r="AQ513" s="150"/>
      <c r="AR513" s="149"/>
      <c r="AS513" s="132"/>
      <c r="AT513" s="132"/>
      <c r="AU513" s="132"/>
      <c r="AV513" s="132"/>
      <c r="AW513" s="132"/>
      <c r="AX513" s="132"/>
      <c r="AY513" s="132"/>
      <c r="AZ513" s="132"/>
      <c r="BA513" s="132"/>
      <c r="BB513" s="132"/>
      <c r="BC513" s="132"/>
      <c r="BD513" s="132"/>
      <c r="BE513" s="132"/>
      <c r="BF513" s="132"/>
      <c r="BG513" s="132"/>
      <c r="BH513" s="132"/>
      <c r="BI513" s="132"/>
      <c r="BJ513" s="132"/>
      <c r="BK513" s="132"/>
      <c r="BL513" s="132"/>
      <c r="BM513" s="132"/>
      <c r="BN513" s="132"/>
      <c r="BO513" s="132"/>
      <c r="BP513" s="132"/>
    </row>
    <row r="514">
      <c r="A514" s="484" t="b">
        <v>0</v>
      </c>
      <c r="B514" s="94"/>
      <c r="C514" s="95"/>
      <c r="D514" s="96"/>
      <c r="E514" s="97"/>
      <c r="F514" s="98"/>
      <c r="G514" s="98"/>
      <c r="H514" s="98"/>
      <c r="I514" s="98"/>
      <c r="J514" s="98"/>
      <c r="K514" s="96"/>
      <c r="L514" s="96"/>
      <c r="M514" s="96"/>
      <c r="N514" s="518"/>
      <c r="O514" s="369"/>
      <c r="P514" s="370"/>
      <c r="Q514" s="196"/>
      <c r="R514" s="197"/>
      <c r="S514" s="198"/>
      <c r="T514" s="199"/>
      <c r="U514" s="200"/>
      <c r="V514" s="201"/>
      <c r="W514" s="202"/>
      <c r="X514" s="202"/>
      <c r="Y514" s="109"/>
      <c r="Z514" s="280"/>
      <c r="AA514" s="106"/>
      <c r="AB514" s="281"/>
      <c r="AC514" s="282"/>
      <c r="AD514" s="273"/>
      <c r="AE514" s="110"/>
      <c r="AF514" s="99"/>
      <c r="AG514" s="110"/>
      <c r="AH514" s="427"/>
      <c r="AI514" s="112"/>
      <c r="AJ514" s="110"/>
      <c r="AK514" s="113"/>
      <c r="AL514" s="114"/>
      <c r="AM514" s="278"/>
      <c r="AN514" s="98"/>
      <c r="AO514" s="98"/>
      <c r="AP514" s="116"/>
      <c r="AQ514" s="117"/>
      <c r="AR514" s="116"/>
      <c r="AS514" s="98"/>
      <c r="AT514" s="98"/>
      <c r="AU514" s="98"/>
      <c r="AV514" s="98"/>
      <c r="AW514" s="98"/>
      <c r="AX514" s="98"/>
      <c r="AY514" s="98"/>
      <c r="AZ514" s="98"/>
      <c r="BA514" s="98"/>
      <c r="BB514" s="98"/>
      <c r="BC514" s="98"/>
      <c r="BD514" s="98"/>
      <c r="BE514" s="98"/>
      <c r="BF514" s="98"/>
      <c r="BG514" s="98"/>
      <c r="BH514" s="98"/>
      <c r="BI514" s="98"/>
      <c r="BJ514" s="98"/>
      <c r="BK514" s="98"/>
      <c r="BL514" s="98"/>
      <c r="BM514" s="98"/>
      <c r="BN514" s="98"/>
      <c r="BO514" s="98"/>
      <c r="BP514" s="98"/>
    </row>
    <row r="515">
      <c r="A515" s="485" t="b">
        <v>0</v>
      </c>
      <c r="B515" s="128"/>
      <c r="C515" s="129"/>
      <c r="D515" s="130"/>
      <c r="E515" s="131"/>
      <c r="F515" s="132"/>
      <c r="G515" s="132"/>
      <c r="H515" s="132"/>
      <c r="I515" s="132"/>
      <c r="J515" s="132"/>
      <c r="K515" s="130"/>
      <c r="L515" s="130"/>
      <c r="M515" s="130"/>
      <c r="N515" s="519"/>
      <c r="O515" s="369"/>
      <c r="P515" s="370"/>
      <c r="Q515" s="196"/>
      <c r="R515" s="197"/>
      <c r="S515" s="198"/>
      <c r="T515" s="199"/>
      <c r="U515" s="200"/>
      <c r="V515" s="201"/>
      <c r="W515" s="202"/>
      <c r="X515" s="202"/>
      <c r="Y515" s="143"/>
      <c r="Z515" s="367"/>
      <c r="AA515" s="140"/>
      <c r="AB515" s="420"/>
      <c r="AC515" s="421"/>
      <c r="AD515" s="206"/>
      <c r="AE515" s="144"/>
      <c r="AF515" s="133"/>
      <c r="AG515" s="144"/>
      <c r="AH515" s="430"/>
      <c r="AI515" s="146"/>
      <c r="AJ515" s="144"/>
      <c r="AK515" s="147"/>
      <c r="AL515" s="114"/>
      <c r="AM515" s="211"/>
      <c r="AN515" s="132"/>
      <c r="AO515" s="132"/>
      <c r="AP515" s="149"/>
      <c r="AQ515" s="150"/>
      <c r="AR515" s="149"/>
      <c r="AS515" s="132"/>
      <c r="AT515" s="132"/>
      <c r="AU515" s="132"/>
      <c r="AV515" s="132"/>
      <c r="AW515" s="132"/>
      <c r="AX515" s="132"/>
      <c r="AY515" s="132"/>
      <c r="AZ515" s="132"/>
      <c r="BA515" s="132"/>
      <c r="BB515" s="132"/>
      <c r="BC515" s="132"/>
      <c r="BD515" s="132"/>
      <c r="BE515" s="132"/>
      <c r="BF515" s="132"/>
      <c r="BG515" s="132"/>
      <c r="BH515" s="132"/>
      <c r="BI515" s="132"/>
      <c r="BJ515" s="132"/>
      <c r="BK515" s="132"/>
      <c r="BL515" s="132"/>
      <c r="BM515" s="132"/>
      <c r="BN515" s="132"/>
      <c r="BO515" s="132"/>
      <c r="BP515" s="132"/>
    </row>
    <row r="516">
      <c r="A516" s="484" t="b">
        <v>0</v>
      </c>
      <c r="B516" s="94"/>
      <c r="C516" s="95"/>
      <c r="D516" s="96"/>
      <c r="E516" s="97"/>
      <c r="F516" s="98"/>
      <c r="G516" s="98"/>
      <c r="H516" s="98"/>
      <c r="I516" s="98"/>
      <c r="J516" s="98"/>
      <c r="K516" s="96"/>
      <c r="L516" s="96"/>
      <c r="M516" s="96"/>
      <c r="N516" s="518"/>
      <c r="O516" s="369"/>
      <c r="P516" s="370"/>
      <c r="Q516" s="196"/>
      <c r="R516" s="197"/>
      <c r="S516" s="198"/>
      <c r="T516" s="199"/>
      <c r="U516" s="200"/>
      <c r="V516" s="201"/>
      <c r="W516" s="202"/>
      <c r="X516" s="202"/>
      <c r="Y516" s="109"/>
      <c r="Z516" s="280"/>
      <c r="AA516" s="106"/>
      <c r="AB516" s="281"/>
      <c r="AC516" s="282"/>
      <c r="AD516" s="273"/>
      <c r="AE516" s="110"/>
      <c r="AF516" s="99"/>
      <c r="AG516" s="110"/>
      <c r="AH516" s="427"/>
      <c r="AI516" s="112"/>
      <c r="AJ516" s="110"/>
      <c r="AK516" s="113"/>
      <c r="AL516" s="114"/>
      <c r="AM516" s="278"/>
      <c r="AN516" s="98"/>
      <c r="AO516" s="98"/>
      <c r="AP516" s="116"/>
      <c r="AQ516" s="117"/>
      <c r="AR516" s="116"/>
      <c r="AS516" s="98"/>
      <c r="AT516" s="98"/>
      <c r="AU516" s="98"/>
      <c r="AV516" s="98"/>
      <c r="AW516" s="98"/>
      <c r="AX516" s="98"/>
      <c r="AY516" s="98"/>
      <c r="AZ516" s="98"/>
      <c r="BA516" s="98"/>
      <c r="BB516" s="98"/>
      <c r="BC516" s="98"/>
      <c r="BD516" s="98"/>
      <c r="BE516" s="98"/>
      <c r="BF516" s="98"/>
      <c r="BG516" s="98"/>
      <c r="BH516" s="98"/>
      <c r="BI516" s="98"/>
      <c r="BJ516" s="98"/>
      <c r="BK516" s="98"/>
      <c r="BL516" s="98"/>
      <c r="BM516" s="98"/>
      <c r="BN516" s="98"/>
      <c r="BO516" s="98"/>
      <c r="BP516" s="98"/>
    </row>
    <row r="517">
      <c r="A517" s="485" t="b">
        <v>0</v>
      </c>
      <c r="B517" s="128"/>
      <c r="C517" s="129"/>
      <c r="D517" s="130"/>
      <c r="E517" s="131"/>
      <c r="F517" s="132"/>
      <c r="G517" s="132"/>
      <c r="H517" s="132"/>
      <c r="I517" s="132"/>
      <c r="J517" s="132"/>
      <c r="K517" s="130"/>
      <c r="L517" s="130"/>
      <c r="M517" s="130"/>
      <c r="N517" s="519"/>
      <c r="O517" s="369"/>
      <c r="P517" s="370"/>
      <c r="Q517" s="196"/>
      <c r="R517" s="197"/>
      <c r="S517" s="198"/>
      <c r="T517" s="199"/>
      <c r="U517" s="200"/>
      <c r="V517" s="201"/>
      <c r="W517" s="202"/>
      <c r="X517" s="202"/>
      <c r="Y517" s="143"/>
      <c r="Z517" s="367"/>
      <c r="AA517" s="140"/>
      <c r="AB517" s="420"/>
      <c r="AC517" s="421"/>
      <c r="AD517" s="206"/>
      <c r="AE517" s="144"/>
      <c r="AF517" s="133"/>
      <c r="AG517" s="144"/>
      <c r="AH517" s="430"/>
      <c r="AI517" s="146"/>
      <c r="AJ517" s="144"/>
      <c r="AK517" s="147"/>
      <c r="AL517" s="114"/>
      <c r="AM517" s="211"/>
      <c r="AN517" s="132"/>
      <c r="AO517" s="132"/>
      <c r="AP517" s="149"/>
      <c r="AQ517" s="150"/>
      <c r="AR517" s="149"/>
      <c r="AS517" s="132"/>
      <c r="AT517" s="132"/>
      <c r="AU517" s="132"/>
      <c r="AV517" s="132"/>
      <c r="AW517" s="132"/>
      <c r="AX517" s="132"/>
      <c r="AY517" s="132"/>
      <c r="AZ517" s="132"/>
      <c r="BA517" s="132"/>
      <c r="BB517" s="132"/>
      <c r="BC517" s="132"/>
      <c r="BD517" s="132"/>
      <c r="BE517" s="132"/>
      <c r="BF517" s="132"/>
      <c r="BG517" s="132"/>
      <c r="BH517" s="132"/>
      <c r="BI517" s="132"/>
      <c r="BJ517" s="132"/>
      <c r="BK517" s="132"/>
      <c r="BL517" s="132"/>
      <c r="BM517" s="132"/>
      <c r="BN517" s="132"/>
      <c r="BO517" s="132"/>
      <c r="BP517" s="132"/>
    </row>
    <row r="518">
      <c r="A518" s="484" t="b">
        <v>0</v>
      </c>
      <c r="B518" s="94"/>
      <c r="C518" s="95"/>
      <c r="D518" s="96"/>
      <c r="E518" s="97"/>
      <c r="F518" s="98"/>
      <c r="G518" s="98"/>
      <c r="H518" s="98"/>
      <c r="I518" s="98"/>
      <c r="J518" s="98"/>
      <c r="K518" s="96"/>
      <c r="L518" s="96"/>
      <c r="M518" s="96"/>
      <c r="N518" s="518"/>
      <c r="O518" s="369"/>
      <c r="P518" s="370"/>
      <c r="Q518" s="196"/>
      <c r="R518" s="197"/>
      <c r="S518" s="198"/>
      <c r="T518" s="199"/>
      <c r="U518" s="200"/>
      <c r="V518" s="201"/>
      <c r="W518" s="202"/>
      <c r="X518" s="202"/>
      <c r="Y518" s="109"/>
      <c r="Z518" s="280"/>
      <c r="AA518" s="106"/>
      <c r="AB518" s="281"/>
      <c r="AC518" s="282"/>
      <c r="AD518" s="273"/>
      <c r="AE518" s="110"/>
      <c r="AF518" s="99"/>
      <c r="AG518" s="110"/>
      <c r="AH518" s="427"/>
      <c r="AI518" s="112"/>
      <c r="AJ518" s="110"/>
      <c r="AK518" s="113"/>
      <c r="AL518" s="114"/>
      <c r="AM518" s="278"/>
      <c r="AN518" s="98"/>
      <c r="AO518" s="98"/>
      <c r="AP518" s="116"/>
      <c r="AQ518" s="117"/>
      <c r="AR518" s="116"/>
      <c r="AS518" s="98"/>
      <c r="AT518" s="98"/>
      <c r="AU518" s="98"/>
      <c r="AV518" s="98"/>
      <c r="AW518" s="98"/>
      <c r="AX518" s="98"/>
      <c r="AY518" s="98"/>
      <c r="AZ518" s="98"/>
      <c r="BA518" s="98"/>
      <c r="BB518" s="98"/>
      <c r="BC518" s="98"/>
      <c r="BD518" s="98"/>
      <c r="BE518" s="98"/>
      <c r="BF518" s="98"/>
      <c r="BG518" s="98"/>
      <c r="BH518" s="98"/>
      <c r="BI518" s="98"/>
      <c r="BJ518" s="98"/>
      <c r="BK518" s="98"/>
      <c r="BL518" s="98"/>
      <c r="BM518" s="98"/>
      <c r="BN518" s="98"/>
      <c r="BO518" s="98"/>
      <c r="BP518" s="98"/>
    </row>
    <row r="519">
      <c r="A519" s="485" t="b">
        <v>0</v>
      </c>
      <c r="B519" s="128"/>
      <c r="C519" s="129"/>
      <c r="D519" s="130"/>
      <c r="E519" s="131"/>
      <c r="F519" s="132"/>
      <c r="G519" s="132"/>
      <c r="H519" s="132"/>
      <c r="I519" s="132"/>
      <c r="J519" s="132"/>
      <c r="K519" s="130"/>
      <c r="L519" s="130"/>
      <c r="M519" s="130"/>
      <c r="N519" s="519"/>
      <c r="O519" s="369"/>
      <c r="P519" s="370"/>
      <c r="Q519" s="196"/>
      <c r="R519" s="197"/>
      <c r="S519" s="198"/>
      <c r="T519" s="199"/>
      <c r="U519" s="200"/>
      <c r="V519" s="201"/>
      <c r="W519" s="202"/>
      <c r="X519" s="202"/>
      <c r="Y519" s="143"/>
      <c r="Z519" s="367"/>
      <c r="AA519" s="140"/>
      <c r="AB519" s="420"/>
      <c r="AC519" s="421"/>
      <c r="AD519" s="206"/>
      <c r="AE519" s="144"/>
      <c r="AF519" s="133"/>
      <c r="AG519" s="144"/>
      <c r="AH519" s="430"/>
      <c r="AI519" s="146"/>
      <c r="AJ519" s="144"/>
      <c r="AK519" s="147"/>
      <c r="AL519" s="114"/>
      <c r="AM519" s="211"/>
      <c r="AN519" s="132"/>
      <c r="AO519" s="132"/>
      <c r="AP519" s="149"/>
      <c r="AQ519" s="150"/>
      <c r="AR519" s="149"/>
      <c r="AS519" s="132"/>
      <c r="AT519" s="132"/>
      <c r="AU519" s="132"/>
      <c r="AV519" s="132"/>
      <c r="AW519" s="132"/>
      <c r="AX519" s="132"/>
      <c r="AY519" s="132"/>
      <c r="AZ519" s="132"/>
      <c r="BA519" s="132"/>
      <c r="BB519" s="132"/>
      <c r="BC519" s="132"/>
      <c r="BD519" s="132"/>
      <c r="BE519" s="132"/>
      <c r="BF519" s="132"/>
      <c r="BG519" s="132"/>
      <c r="BH519" s="132"/>
      <c r="BI519" s="132"/>
      <c r="BJ519" s="132"/>
      <c r="BK519" s="132"/>
      <c r="BL519" s="132"/>
      <c r="BM519" s="132"/>
      <c r="BN519" s="132"/>
      <c r="BO519" s="132"/>
      <c r="BP519" s="132"/>
    </row>
    <row r="520">
      <c r="A520" s="484" t="b">
        <v>0</v>
      </c>
      <c r="B520" s="94"/>
      <c r="C520" s="95"/>
      <c r="D520" s="96"/>
      <c r="E520" s="97"/>
      <c r="F520" s="98"/>
      <c r="G520" s="98"/>
      <c r="H520" s="98"/>
      <c r="I520" s="98"/>
      <c r="J520" s="98"/>
      <c r="K520" s="96"/>
      <c r="L520" s="96"/>
      <c r="M520" s="96"/>
      <c r="N520" s="518"/>
      <c r="O520" s="369"/>
      <c r="P520" s="370"/>
      <c r="Q520" s="196"/>
      <c r="R520" s="197"/>
      <c r="S520" s="198"/>
      <c r="T520" s="199"/>
      <c r="U520" s="200"/>
      <c r="V520" s="201"/>
      <c r="W520" s="202"/>
      <c r="X520" s="202"/>
      <c r="Y520" s="109"/>
      <c r="Z520" s="280"/>
      <c r="AA520" s="106"/>
      <c r="AB520" s="281"/>
      <c r="AC520" s="282"/>
      <c r="AD520" s="273"/>
      <c r="AE520" s="110"/>
      <c r="AF520" s="99"/>
      <c r="AG520" s="110"/>
      <c r="AH520" s="427"/>
      <c r="AI520" s="112"/>
      <c r="AJ520" s="110"/>
      <c r="AK520" s="113"/>
      <c r="AL520" s="114"/>
      <c r="AM520" s="278"/>
      <c r="AN520" s="98"/>
      <c r="AO520" s="98"/>
      <c r="AP520" s="116"/>
      <c r="AQ520" s="117"/>
      <c r="AR520" s="116"/>
      <c r="AS520" s="98"/>
      <c r="AT520" s="98"/>
      <c r="AU520" s="98"/>
      <c r="AV520" s="98"/>
      <c r="AW520" s="98"/>
      <c r="AX520" s="98"/>
      <c r="AY520" s="98"/>
      <c r="AZ520" s="98"/>
      <c r="BA520" s="98"/>
      <c r="BB520" s="98"/>
      <c r="BC520" s="98"/>
      <c r="BD520" s="98"/>
      <c r="BE520" s="98"/>
      <c r="BF520" s="98"/>
      <c r="BG520" s="98"/>
      <c r="BH520" s="98"/>
      <c r="BI520" s="98"/>
      <c r="BJ520" s="98"/>
      <c r="BK520" s="98"/>
      <c r="BL520" s="98"/>
      <c r="BM520" s="98"/>
      <c r="BN520" s="98"/>
      <c r="BO520" s="98"/>
      <c r="BP520" s="98"/>
    </row>
    <row r="521">
      <c r="A521" s="485" t="b">
        <v>0</v>
      </c>
      <c r="B521" s="128"/>
      <c r="C521" s="129"/>
      <c r="D521" s="130"/>
      <c r="E521" s="131"/>
      <c r="F521" s="132"/>
      <c r="G521" s="132"/>
      <c r="H521" s="132"/>
      <c r="I521" s="132"/>
      <c r="J521" s="132"/>
      <c r="K521" s="130"/>
      <c r="L521" s="130"/>
      <c r="M521" s="130"/>
      <c r="N521" s="519"/>
      <c r="O521" s="369"/>
      <c r="P521" s="370"/>
      <c r="Q521" s="196"/>
      <c r="R521" s="197"/>
      <c r="S521" s="198"/>
      <c r="T521" s="199"/>
      <c r="U521" s="200"/>
      <c r="V521" s="201"/>
      <c r="W521" s="202"/>
      <c r="X521" s="202"/>
      <c r="Y521" s="143"/>
      <c r="Z521" s="367"/>
      <c r="AA521" s="140"/>
      <c r="AB521" s="420"/>
      <c r="AC521" s="421"/>
      <c r="AD521" s="206"/>
      <c r="AE521" s="144"/>
      <c r="AF521" s="133"/>
      <c r="AG521" s="144"/>
      <c r="AH521" s="430"/>
      <c r="AI521" s="146"/>
      <c r="AJ521" s="144"/>
      <c r="AK521" s="147"/>
      <c r="AL521" s="114"/>
      <c r="AM521" s="211"/>
      <c r="AN521" s="132"/>
      <c r="AO521" s="132"/>
      <c r="AP521" s="149"/>
      <c r="AQ521" s="150"/>
      <c r="AR521" s="149"/>
      <c r="AS521" s="132"/>
      <c r="AT521" s="132"/>
      <c r="AU521" s="132"/>
      <c r="AV521" s="132"/>
      <c r="AW521" s="132"/>
      <c r="AX521" s="132"/>
      <c r="AY521" s="132"/>
      <c r="AZ521" s="132"/>
      <c r="BA521" s="132"/>
      <c r="BB521" s="132"/>
      <c r="BC521" s="132"/>
      <c r="BD521" s="132"/>
      <c r="BE521" s="132"/>
      <c r="BF521" s="132"/>
      <c r="BG521" s="132"/>
      <c r="BH521" s="132"/>
      <c r="BI521" s="132"/>
      <c r="BJ521" s="132"/>
      <c r="BK521" s="132"/>
      <c r="BL521" s="132"/>
      <c r="BM521" s="132"/>
      <c r="BN521" s="132"/>
      <c r="BO521" s="132"/>
      <c r="BP521" s="132"/>
    </row>
    <row r="522">
      <c r="A522" s="484" t="b">
        <v>0</v>
      </c>
      <c r="B522" s="94"/>
      <c r="C522" s="95"/>
      <c r="D522" s="96"/>
      <c r="E522" s="97"/>
      <c r="F522" s="98"/>
      <c r="G522" s="98"/>
      <c r="H522" s="98"/>
      <c r="I522" s="98"/>
      <c r="J522" s="98"/>
      <c r="K522" s="96"/>
      <c r="L522" s="96"/>
      <c r="M522" s="96"/>
      <c r="N522" s="518"/>
      <c r="O522" s="369"/>
      <c r="P522" s="370"/>
      <c r="Q522" s="196"/>
      <c r="R522" s="197"/>
      <c r="S522" s="198"/>
      <c r="T522" s="199"/>
      <c r="U522" s="200"/>
      <c r="V522" s="201"/>
      <c r="W522" s="202"/>
      <c r="X522" s="202"/>
      <c r="Y522" s="109"/>
      <c r="Z522" s="280"/>
      <c r="AA522" s="106"/>
      <c r="AB522" s="281"/>
      <c r="AC522" s="282"/>
      <c r="AD522" s="273"/>
      <c r="AE522" s="110"/>
      <c r="AF522" s="99"/>
      <c r="AG522" s="110"/>
      <c r="AH522" s="427"/>
      <c r="AI522" s="112"/>
      <c r="AJ522" s="110"/>
      <c r="AK522" s="113"/>
      <c r="AL522" s="114"/>
      <c r="AM522" s="278"/>
      <c r="AN522" s="98"/>
      <c r="AO522" s="98"/>
      <c r="AP522" s="116"/>
      <c r="AQ522" s="117"/>
      <c r="AR522" s="116"/>
      <c r="AS522" s="98"/>
      <c r="AT522" s="98"/>
      <c r="AU522" s="98"/>
      <c r="AV522" s="98"/>
      <c r="AW522" s="98"/>
      <c r="AX522" s="98"/>
      <c r="AY522" s="98"/>
      <c r="AZ522" s="98"/>
      <c r="BA522" s="98"/>
      <c r="BB522" s="98"/>
      <c r="BC522" s="98"/>
      <c r="BD522" s="98"/>
      <c r="BE522" s="98"/>
      <c r="BF522" s="98"/>
      <c r="BG522" s="98"/>
      <c r="BH522" s="98"/>
      <c r="BI522" s="98"/>
      <c r="BJ522" s="98"/>
      <c r="BK522" s="98"/>
      <c r="BL522" s="98"/>
      <c r="BM522" s="98"/>
      <c r="BN522" s="98"/>
      <c r="BO522" s="98"/>
      <c r="BP522" s="98"/>
    </row>
    <row r="523">
      <c r="A523" s="485" t="b">
        <v>0</v>
      </c>
      <c r="B523" s="128"/>
      <c r="C523" s="129"/>
      <c r="D523" s="130"/>
      <c r="E523" s="131"/>
      <c r="F523" s="132"/>
      <c r="G523" s="132"/>
      <c r="H523" s="132"/>
      <c r="I523" s="132"/>
      <c r="J523" s="132"/>
      <c r="K523" s="130"/>
      <c r="L523" s="130"/>
      <c r="M523" s="130"/>
      <c r="N523" s="519"/>
      <c r="O523" s="369"/>
      <c r="P523" s="370"/>
      <c r="Q523" s="196"/>
      <c r="R523" s="197"/>
      <c r="S523" s="198"/>
      <c r="T523" s="199"/>
      <c r="U523" s="200"/>
      <c r="V523" s="201"/>
      <c r="W523" s="202"/>
      <c r="X523" s="202"/>
      <c r="Y523" s="143"/>
      <c r="Z523" s="367"/>
      <c r="AA523" s="140"/>
      <c r="AB523" s="420"/>
      <c r="AC523" s="421"/>
      <c r="AD523" s="206"/>
      <c r="AE523" s="144"/>
      <c r="AF523" s="133"/>
      <c r="AG523" s="144"/>
      <c r="AH523" s="430"/>
      <c r="AI523" s="146"/>
      <c r="AJ523" s="144"/>
      <c r="AK523" s="147"/>
      <c r="AL523" s="114"/>
      <c r="AM523" s="211"/>
      <c r="AN523" s="132"/>
      <c r="AO523" s="132"/>
      <c r="AP523" s="149"/>
      <c r="AQ523" s="150"/>
      <c r="AR523" s="149"/>
      <c r="AS523" s="132"/>
      <c r="AT523" s="132"/>
      <c r="AU523" s="132"/>
      <c r="AV523" s="132"/>
      <c r="AW523" s="132"/>
      <c r="AX523" s="132"/>
      <c r="AY523" s="132"/>
      <c r="AZ523" s="132"/>
      <c r="BA523" s="132"/>
      <c r="BB523" s="132"/>
      <c r="BC523" s="132"/>
      <c r="BD523" s="132"/>
      <c r="BE523" s="132"/>
      <c r="BF523" s="132"/>
      <c r="BG523" s="132"/>
      <c r="BH523" s="132"/>
      <c r="BI523" s="132"/>
      <c r="BJ523" s="132"/>
      <c r="BK523" s="132"/>
      <c r="BL523" s="132"/>
      <c r="BM523" s="132"/>
      <c r="BN523" s="132"/>
      <c r="BO523" s="132"/>
      <c r="BP523" s="132"/>
    </row>
    <row r="524">
      <c r="A524" s="484" t="b">
        <v>0</v>
      </c>
      <c r="B524" s="94"/>
      <c r="C524" s="95"/>
      <c r="D524" s="96"/>
      <c r="E524" s="97"/>
      <c r="F524" s="98"/>
      <c r="G524" s="98"/>
      <c r="H524" s="98"/>
      <c r="I524" s="98"/>
      <c r="J524" s="98"/>
      <c r="K524" s="96"/>
      <c r="L524" s="96"/>
      <c r="M524" s="96"/>
      <c r="N524" s="518"/>
      <c r="O524" s="369"/>
      <c r="P524" s="370"/>
      <c r="Q524" s="196"/>
      <c r="R524" s="197"/>
      <c r="S524" s="198"/>
      <c r="T524" s="199"/>
      <c r="U524" s="200"/>
      <c r="V524" s="201"/>
      <c r="W524" s="202"/>
      <c r="X524" s="202"/>
      <c r="Y524" s="109"/>
      <c r="Z524" s="280"/>
      <c r="AA524" s="106"/>
      <c r="AB524" s="281"/>
      <c r="AC524" s="282"/>
      <c r="AD524" s="273"/>
      <c r="AE524" s="110"/>
      <c r="AF524" s="99"/>
      <c r="AG524" s="110"/>
      <c r="AH524" s="427"/>
      <c r="AI524" s="112"/>
      <c r="AJ524" s="110"/>
      <c r="AK524" s="113"/>
      <c r="AL524" s="114"/>
      <c r="AM524" s="278"/>
      <c r="AN524" s="98"/>
      <c r="AO524" s="98"/>
      <c r="AP524" s="116"/>
      <c r="AQ524" s="117"/>
      <c r="AR524" s="116"/>
      <c r="AS524" s="98"/>
      <c r="AT524" s="98"/>
      <c r="AU524" s="98"/>
      <c r="AV524" s="98"/>
      <c r="AW524" s="98"/>
      <c r="AX524" s="98"/>
      <c r="AY524" s="98"/>
      <c r="AZ524" s="98"/>
      <c r="BA524" s="98"/>
      <c r="BB524" s="98"/>
      <c r="BC524" s="98"/>
      <c r="BD524" s="98"/>
      <c r="BE524" s="98"/>
      <c r="BF524" s="98"/>
      <c r="BG524" s="98"/>
      <c r="BH524" s="98"/>
      <c r="BI524" s="98"/>
      <c r="BJ524" s="98"/>
      <c r="BK524" s="98"/>
      <c r="BL524" s="98"/>
      <c r="BM524" s="98"/>
      <c r="BN524" s="98"/>
      <c r="BO524" s="98"/>
      <c r="BP524" s="98"/>
    </row>
    <row r="525">
      <c r="A525" s="485" t="b">
        <v>0</v>
      </c>
      <c r="B525" s="128"/>
      <c r="C525" s="129"/>
      <c r="D525" s="130"/>
      <c r="E525" s="131"/>
      <c r="F525" s="132"/>
      <c r="G525" s="132"/>
      <c r="H525" s="132"/>
      <c r="I525" s="132"/>
      <c r="J525" s="132"/>
      <c r="K525" s="130"/>
      <c r="L525" s="130"/>
      <c r="M525" s="130"/>
      <c r="N525" s="519"/>
      <c r="O525" s="369"/>
      <c r="P525" s="370"/>
      <c r="Q525" s="196"/>
      <c r="R525" s="197"/>
      <c r="S525" s="198"/>
      <c r="T525" s="199"/>
      <c r="U525" s="200"/>
      <c r="V525" s="201"/>
      <c r="W525" s="202"/>
      <c r="X525" s="202"/>
      <c r="Y525" s="143"/>
      <c r="Z525" s="367"/>
      <c r="AA525" s="140"/>
      <c r="AB525" s="420"/>
      <c r="AC525" s="421"/>
      <c r="AD525" s="206"/>
      <c r="AE525" s="144"/>
      <c r="AF525" s="133"/>
      <c r="AG525" s="144"/>
      <c r="AH525" s="430"/>
      <c r="AI525" s="146"/>
      <c r="AJ525" s="144"/>
      <c r="AK525" s="147"/>
      <c r="AL525" s="114"/>
      <c r="AM525" s="211"/>
      <c r="AN525" s="132"/>
      <c r="AO525" s="132"/>
      <c r="AP525" s="149"/>
      <c r="AQ525" s="150"/>
      <c r="AR525" s="149"/>
      <c r="AS525" s="132"/>
      <c r="AT525" s="132"/>
      <c r="AU525" s="132"/>
      <c r="AV525" s="132"/>
      <c r="AW525" s="132"/>
      <c r="AX525" s="132"/>
      <c r="AY525" s="132"/>
      <c r="AZ525" s="132"/>
      <c r="BA525" s="132"/>
      <c r="BB525" s="132"/>
      <c r="BC525" s="132"/>
      <c r="BD525" s="132"/>
      <c r="BE525" s="132"/>
      <c r="BF525" s="132"/>
      <c r="BG525" s="132"/>
      <c r="BH525" s="132"/>
      <c r="BI525" s="132"/>
      <c r="BJ525" s="132"/>
      <c r="BK525" s="132"/>
      <c r="BL525" s="132"/>
      <c r="BM525" s="132"/>
      <c r="BN525" s="132"/>
      <c r="BO525" s="132"/>
      <c r="BP525" s="132"/>
    </row>
    <row r="526">
      <c r="A526" s="484" t="b">
        <v>0</v>
      </c>
      <c r="B526" s="94"/>
      <c r="C526" s="95"/>
      <c r="D526" s="96"/>
      <c r="E526" s="97"/>
      <c r="F526" s="98"/>
      <c r="G526" s="98"/>
      <c r="H526" s="98"/>
      <c r="I526" s="98"/>
      <c r="J526" s="98"/>
      <c r="K526" s="96"/>
      <c r="L526" s="96"/>
      <c r="M526" s="96"/>
      <c r="N526" s="518"/>
      <c r="O526" s="369"/>
      <c r="P526" s="370"/>
      <c r="Q526" s="196"/>
      <c r="R526" s="197"/>
      <c r="S526" s="198"/>
      <c r="T526" s="199"/>
      <c r="U526" s="200"/>
      <c r="V526" s="201"/>
      <c r="W526" s="202"/>
      <c r="X526" s="202"/>
      <c r="Y526" s="109"/>
      <c r="Z526" s="280"/>
      <c r="AA526" s="106"/>
      <c r="AB526" s="281"/>
      <c r="AC526" s="282"/>
      <c r="AD526" s="273"/>
      <c r="AE526" s="110"/>
      <c r="AF526" s="99"/>
      <c r="AG526" s="110"/>
      <c r="AH526" s="427"/>
      <c r="AI526" s="112"/>
      <c r="AJ526" s="110"/>
      <c r="AK526" s="113"/>
      <c r="AL526" s="114"/>
      <c r="AM526" s="278"/>
      <c r="AN526" s="98"/>
      <c r="AO526" s="98"/>
      <c r="AP526" s="116"/>
      <c r="AQ526" s="117"/>
      <c r="AR526" s="116"/>
      <c r="AS526" s="98"/>
      <c r="AT526" s="98"/>
      <c r="AU526" s="98"/>
      <c r="AV526" s="98"/>
      <c r="AW526" s="98"/>
      <c r="AX526" s="98"/>
      <c r="AY526" s="98"/>
      <c r="AZ526" s="98"/>
      <c r="BA526" s="98"/>
      <c r="BB526" s="98"/>
      <c r="BC526" s="98"/>
      <c r="BD526" s="98"/>
      <c r="BE526" s="98"/>
      <c r="BF526" s="98"/>
      <c r="BG526" s="98"/>
      <c r="BH526" s="98"/>
      <c r="BI526" s="98"/>
      <c r="BJ526" s="98"/>
      <c r="BK526" s="98"/>
      <c r="BL526" s="98"/>
      <c r="BM526" s="98"/>
      <c r="BN526" s="98"/>
      <c r="BO526" s="98"/>
      <c r="BP526" s="98"/>
    </row>
    <row r="527">
      <c r="A527" s="485" t="b">
        <v>0</v>
      </c>
      <c r="B527" s="128"/>
      <c r="C527" s="129"/>
      <c r="D527" s="130"/>
      <c r="E527" s="131"/>
      <c r="F527" s="132"/>
      <c r="G527" s="132"/>
      <c r="H527" s="132"/>
      <c r="I527" s="132"/>
      <c r="J527" s="132"/>
      <c r="K527" s="130"/>
      <c r="L527" s="130"/>
      <c r="M527" s="130"/>
      <c r="N527" s="519"/>
      <c r="O527" s="369"/>
      <c r="P527" s="370"/>
      <c r="Q527" s="196"/>
      <c r="R527" s="197"/>
      <c r="S527" s="198"/>
      <c r="T527" s="199"/>
      <c r="U527" s="200"/>
      <c r="V527" s="201"/>
      <c r="W527" s="202"/>
      <c r="X527" s="202"/>
      <c r="Y527" s="143"/>
      <c r="Z527" s="367"/>
      <c r="AA527" s="140"/>
      <c r="AB527" s="420"/>
      <c r="AC527" s="421"/>
      <c r="AD527" s="206"/>
      <c r="AE527" s="144"/>
      <c r="AF527" s="133"/>
      <c r="AG527" s="144"/>
      <c r="AH527" s="430"/>
      <c r="AI527" s="146"/>
      <c r="AJ527" s="144"/>
      <c r="AK527" s="147"/>
      <c r="AL527" s="114"/>
      <c r="AM527" s="211"/>
      <c r="AN527" s="132"/>
      <c r="AO527" s="132"/>
      <c r="AP527" s="149"/>
      <c r="AQ527" s="150"/>
      <c r="AR527" s="149"/>
      <c r="AS527" s="132"/>
      <c r="AT527" s="132"/>
      <c r="AU527" s="132"/>
      <c r="AV527" s="132"/>
      <c r="AW527" s="132"/>
      <c r="AX527" s="132"/>
      <c r="AY527" s="132"/>
      <c r="AZ527" s="132"/>
      <c r="BA527" s="132"/>
      <c r="BB527" s="132"/>
      <c r="BC527" s="132"/>
      <c r="BD527" s="132"/>
      <c r="BE527" s="132"/>
      <c r="BF527" s="132"/>
      <c r="BG527" s="132"/>
      <c r="BH527" s="132"/>
      <c r="BI527" s="132"/>
      <c r="BJ527" s="132"/>
      <c r="BK527" s="132"/>
      <c r="BL527" s="132"/>
      <c r="BM527" s="132"/>
      <c r="BN527" s="132"/>
      <c r="BO527" s="132"/>
      <c r="BP527" s="132"/>
    </row>
    <row r="528">
      <c r="A528" s="484" t="b">
        <v>0</v>
      </c>
      <c r="B528" s="94"/>
      <c r="C528" s="95"/>
      <c r="D528" s="96"/>
      <c r="E528" s="97"/>
      <c r="F528" s="98"/>
      <c r="G528" s="98"/>
      <c r="H528" s="98"/>
      <c r="I528" s="98"/>
      <c r="J528" s="98"/>
      <c r="K528" s="96"/>
      <c r="L528" s="96"/>
      <c r="M528" s="96"/>
      <c r="N528" s="518"/>
      <c r="O528" s="369"/>
      <c r="P528" s="370"/>
      <c r="Q528" s="196"/>
      <c r="R528" s="197"/>
      <c r="S528" s="198"/>
      <c r="T528" s="199"/>
      <c r="U528" s="200"/>
      <c r="V528" s="201"/>
      <c r="W528" s="202"/>
      <c r="X528" s="202"/>
      <c r="Y528" s="109"/>
      <c r="Z528" s="280"/>
      <c r="AA528" s="106"/>
      <c r="AB528" s="281"/>
      <c r="AC528" s="282"/>
      <c r="AD528" s="273"/>
      <c r="AE528" s="110"/>
      <c r="AF528" s="99"/>
      <c r="AG528" s="110"/>
      <c r="AH528" s="427"/>
      <c r="AI528" s="112"/>
      <c r="AJ528" s="110"/>
      <c r="AK528" s="113"/>
      <c r="AL528" s="114"/>
      <c r="AM528" s="278"/>
      <c r="AN528" s="98"/>
      <c r="AO528" s="98"/>
      <c r="AP528" s="116"/>
      <c r="AQ528" s="117"/>
      <c r="AR528" s="116"/>
      <c r="AS528" s="98"/>
      <c r="AT528" s="98"/>
      <c r="AU528" s="98"/>
      <c r="AV528" s="98"/>
      <c r="AW528" s="98"/>
      <c r="AX528" s="98"/>
      <c r="AY528" s="98"/>
      <c r="AZ528" s="98"/>
      <c r="BA528" s="98"/>
      <c r="BB528" s="98"/>
      <c r="BC528" s="98"/>
      <c r="BD528" s="98"/>
      <c r="BE528" s="98"/>
      <c r="BF528" s="98"/>
      <c r="BG528" s="98"/>
      <c r="BH528" s="98"/>
      <c r="BI528" s="98"/>
      <c r="BJ528" s="98"/>
      <c r="BK528" s="98"/>
      <c r="BL528" s="98"/>
      <c r="BM528" s="98"/>
      <c r="BN528" s="98"/>
      <c r="BO528" s="98"/>
      <c r="BP528" s="98"/>
    </row>
    <row r="529">
      <c r="A529" s="485" t="b">
        <v>0</v>
      </c>
      <c r="B529" s="128"/>
      <c r="C529" s="129"/>
      <c r="D529" s="130"/>
      <c r="E529" s="131"/>
      <c r="F529" s="132"/>
      <c r="G529" s="132"/>
      <c r="H529" s="132"/>
      <c r="I529" s="132"/>
      <c r="J529" s="132"/>
      <c r="K529" s="130"/>
      <c r="L529" s="130"/>
      <c r="M529" s="130"/>
      <c r="N529" s="519"/>
      <c r="O529" s="369"/>
      <c r="P529" s="370"/>
      <c r="Q529" s="196"/>
      <c r="R529" s="197"/>
      <c r="S529" s="198"/>
      <c r="T529" s="199"/>
      <c r="U529" s="200"/>
      <c r="V529" s="201"/>
      <c r="W529" s="202"/>
      <c r="X529" s="202"/>
      <c r="Y529" s="143"/>
      <c r="Z529" s="367"/>
      <c r="AA529" s="140"/>
      <c r="AB529" s="420"/>
      <c r="AC529" s="421"/>
      <c r="AD529" s="206"/>
      <c r="AE529" s="144"/>
      <c r="AF529" s="133"/>
      <c r="AG529" s="144"/>
      <c r="AH529" s="430"/>
      <c r="AI529" s="146"/>
      <c r="AJ529" s="144"/>
      <c r="AK529" s="147"/>
      <c r="AL529" s="114"/>
      <c r="AM529" s="211"/>
      <c r="AN529" s="132"/>
      <c r="AO529" s="132"/>
      <c r="AP529" s="149"/>
      <c r="AQ529" s="150"/>
      <c r="AR529" s="149"/>
      <c r="AS529" s="132"/>
      <c r="AT529" s="132"/>
      <c r="AU529" s="132"/>
      <c r="AV529" s="132"/>
      <c r="AW529" s="132"/>
      <c r="AX529" s="132"/>
      <c r="AY529" s="132"/>
      <c r="AZ529" s="132"/>
      <c r="BA529" s="132"/>
      <c r="BB529" s="132"/>
      <c r="BC529" s="132"/>
      <c r="BD529" s="132"/>
      <c r="BE529" s="132"/>
      <c r="BF529" s="132"/>
      <c r="BG529" s="132"/>
      <c r="BH529" s="132"/>
      <c r="BI529" s="132"/>
      <c r="BJ529" s="132"/>
      <c r="BK529" s="132"/>
      <c r="BL529" s="132"/>
      <c r="BM529" s="132"/>
      <c r="BN529" s="132"/>
      <c r="BO529" s="132"/>
      <c r="BP529" s="132"/>
    </row>
    <row r="530">
      <c r="A530" s="484" t="b">
        <v>0</v>
      </c>
      <c r="B530" s="94"/>
      <c r="C530" s="95"/>
      <c r="D530" s="96"/>
      <c r="E530" s="97"/>
      <c r="F530" s="98"/>
      <c r="G530" s="98"/>
      <c r="H530" s="98"/>
      <c r="I530" s="98"/>
      <c r="J530" s="98"/>
      <c r="K530" s="96"/>
      <c r="L530" s="96"/>
      <c r="M530" s="96"/>
      <c r="N530" s="518"/>
      <c r="O530" s="369"/>
      <c r="P530" s="370"/>
      <c r="Q530" s="196"/>
      <c r="R530" s="197"/>
      <c r="S530" s="198"/>
      <c r="T530" s="199"/>
      <c r="U530" s="200"/>
      <c r="V530" s="201"/>
      <c r="W530" s="202"/>
      <c r="X530" s="202"/>
      <c r="Y530" s="109"/>
      <c r="Z530" s="280"/>
      <c r="AA530" s="106"/>
      <c r="AB530" s="281"/>
      <c r="AC530" s="282"/>
      <c r="AD530" s="273"/>
      <c r="AE530" s="110"/>
      <c r="AF530" s="99"/>
      <c r="AG530" s="110"/>
      <c r="AH530" s="427"/>
      <c r="AI530" s="112"/>
      <c r="AJ530" s="110"/>
      <c r="AK530" s="113"/>
      <c r="AL530" s="114"/>
      <c r="AM530" s="278"/>
      <c r="AN530" s="98"/>
      <c r="AO530" s="98"/>
      <c r="AP530" s="116"/>
      <c r="AQ530" s="117"/>
      <c r="AR530" s="116"/>
      <c r="AS530" s="98"/>
      <c r="AT530" s="98"/>
      <c r="AU530" s="98"/>
      <c r="AV530" s="98"/>
      <c r="AW530" s="98"/>
      <c r="AX530" s="98"/>
      <c r="AY530" s="98"/>
      <c r="AZ530" s="98"/>
      <c r="BA530" s="98"/>
      <c r="BB530" s="98"/>
      <c r="BC530" s="98"/>
      <c r="BD530" s="98"/>
      <c r="BE530" s="98"/>
      <c r="BF530" s="98"/>
      <c r="BG530" s="98"/>
      <c r="BH530" s="98"/>
      <c r="BI530" s="98"/>
      <c r="BJ530" s="98"/>
      <c r="BK530" s="98"/>
      <c r="BL530" s="98"/>
      <c r="BM530" s="98"/>
      <c r="BN530" s="98"/>
      <c r="BO530" s="98"/>
      <c r="BP530" s="98"/>
    </row>
    <row r="531">
      <c r="A531" s="485" t="b">
        <v>0</v>
      </c>
      <c r="B531" s="128"/>
      <c r="C531" s="129"/>
      <c r="D531" s="130"/>
      <c r="E531" s="131"/>
      <c r="F531" s="132"/>
      <c r="G531" s="132"/>
      <c r="H531" s="132"/>
      <c r="I531" s="132"/>
      <c r="J531" s="132"/>
      <c r="K531" s="130"/>
      <c r="L531" s="130"/>
      <c r="M531" s="130"/>
      <c r="N531" s="519"/>
      <c r="O531" s="369"/>
      <c r="P531" s="370"/>
      <c r="Q531" s="196"/>
      <c r="R531" s="197"/>
      <c r="S531" s="198"/>
      <c r="T531" s="199"/>
      <c r="U531" s="200"/>
      <c r="V531" s="201"/>
      <c r="W531" s="202"/>
      <c r="X531" s="202"/>
      <c r="Y531" s="143"/>
      <c r="Z531" s="367"/>
      <c r="AA531" s="140"/>
      <c r="AB531" s="420"/>
      <c r="AC531" s="421"/>
      <c r="AD531" s="206"/>
      <c r="AE531" s="144"/>
      <c r="AF531" s="133"/>
      <c r="AG531" s="144"/>
      <c r="AH531" s="430"/>
      <c r="AI531" s="146"/>
      <c r="AJ531" s="144"/>
      <c r="AK531" s="147"/>
      <c r="AL531" s="114"/>
      <c r="AM531" s="211"/>
      <c r="AN531" s="132"/>
      <c r="AO531" s="132"/>
      <c r="AP531" s="149"/>
      <c r="AQ531" s="150"/>
      <c r="AR531" s="149"/>
      <c r="AS531" s="132"/>
      <c r="AT531" s="132"/>
      <c r="AU531" s="132"/>
      <c r="AV531" s="132"/>
      <c r="AW531" s="132"/>
      <c r="AX531" s="132"/>
      <c r="AY531" s="132"/>
      <c r="AZ531" s="132"/>
      <c r="BA531" s="132"/>
      <c r="BB531" s="132"/>
      <c r="BC531" s="132"/>
      <c r="BD531" s="132"/>
      <c r="BE531" s="132"/>
      <c r="BF531" s="132"/>
      <c r="BG531" s="132"/>
      <c r="BH531" s="132"/>
      <c r="BI531" s="132"/>
      <c r="BJ531" s="132"/>
      <c r="BK531" s="132"/>
      <c r="BL531" s="132"/>
      <c r="BM531" s="132"/>
      <c r="BN531" s="132"/>
      <c r="BO531" s="132"/>
      <c r="BP531" s="132"/>
    </row>
    <row r="532">
      <c r="A532" s="484" t="b">
        <v>0</v>
      </c>
      <c r="B532" s="94"/>
      <c r="C532" s="95"/>
      <c r="D532" s="96"/>
      <c r="E532" s="97"/>
      <c r="F532" s="98"/>
      <c r="G532" s="98"/>
      <c r="H532" s="98"/>
      <c r="I532" s="98"/>
      <c r="J532" s="98"/>
      <c r="K532" s="96"/>
      <c r="L532" s="96"/>
      <c r="M532" s="96"/>
      <c r="N532" s="518"/>
      <c r="O532" s="369"/>
      <c r="P532" s="370"/>
      <c r="Q532" s="196"/>
      <c r="R532" s="197"/>
      <c r="S532" s="198"/>
      <c r="T532" s="199"/>
      <c r="U532" s="200"/>
      <c r="V532" s="201"/>
      <c r="W532" s="202"/>
      <c r="X532" s="202"/>
      <c r="Y532" s="109"/>
      <c r="Z532" s="280"/>
      <c r="AA532" s="106"/>
      <c r="AB532" s="281"/>
      <c r="AC532" s="282"/>
      <c r="AD532" s="273"/>
      <c r="AE532" s="110"/>
      <c r="AF532" s="99"/>
      <c r="AG532" s="110"/>
      <c r="AH532" s="427"/>
      <c r="AI532" s="112"/>
      <c r="AJ532" s="110"/>
      <c r="AK532" s="113"/>
      <c r="AL532" s="114"/>
      <c r="AM532" s="278"/>
      <c r="AN532" s="98"/>
      <c r="AO532" s="98"/>
      <c r="AP532" s="116"/>
      <c r="AQ532" s="117"/>
      <c r="AR532" s="116"/>
      <c r="AS532" s="98"/>
      <c r="AT532" s="98"/>
      <c r="AU532" s="98"/>
      <c r="AV532" s="98"/>
      <c r="AW532" s="98"/>
      <c r="AX532" s="98"/>
      <c r="AY532" s="98"/>
      <c r="AZ532" s="98"/>
      <c r="BA532" s="98"/>
      <c r="BB532" s="98"/>
      <c r="BC532" s="98"/>
      <c r="BD532" s="98"/>
      <c r="BE532" s="98"/>
      <c r="BF532" s="98"/>
      <c r="BG532" s="98"/>
      <c r="BH532" s="98"/>
      <c r="BI532" s="98"/>
      <c r="BJ532" s="98"/>
      <c r="BK532" s="98"/>
      <c r="BL532" s="98"/>
      <c r="BM532" s="98"/>
      <c r="BN532" s="98"/>
      <c r="BO532" s="98"/>
      <c r="BP532" s="98"/>
    </row>
    <row r="533">
      <c r="A533" s="485" t="b">
        <v>0</v>
      </c>
      <c r="B533" s="128"/>
      <c r="C533" s="129"/>
      <c r="D533" s="130"/>
      <c r="E533" s="131"/>
      <c r="F533" s="132"/>
      <c r="G533" s="132"/>
      <c r="H533" s="132"/>
      <c r="I533" s="132"/>
      <c r="J533" s="132"/>
      <c r="K533" s="130"/>
      <c r="L533" s="130"/>
      <c r="M533" s="130"/>
      <c r="N533" s="519"/>
      <c r="O533" s="369"/>
      <c r="P533" s="370"/>
      <c r="Q533" s="196"/>
      <c r="R533" s="197"/>
      <c r="S533" s="198"/>
      <c r="T533" s="199"/>
      <c r="U533" s="200"/>
      <c r="V533" s="201"/>
      <c r="W533" s="202"/>
      <c r="X533" s="202"/>
      <c r="Y533" s="143"/>
      <c r="Z533" s="367"/>
      <c r="AA533" s="140"/>
      <c r="AB533" s="420"/>
      <c r="AC533" s="421"/>
      <c r="AD533" s="206"/>
      <c r="AE533" s="144"/>
      <c r="AF533" s="133"/>
      <c r="AG533" s="144"/>
      <c r="AH533" s="430"/>
      <c r="AI533" s="146"/>
      <c r="AJ533" s="144"/>
      <c r="AK533" s="147"/>
      <c r="AL533" s="114"/>
      <c r="AM533" s="211"/>
      <c r="AN533" s="132"/>
      <c r="AO533" s="132"/>
      <c r="AP533" s="149"/>
      <c r="AQ533" s="150"/>
      <c r="AR533" s="149"/>
      <c r="AS533" s="132"/>
      <c r="AT533" s="132"/>
      <c r="AU533" s="132"/>
      <c r="AV533" s="132"/>
      <c r="AW533" s="132"/>
      <c r="AX533" s="132"/>
      <c r="AY533" s="132"/>
      <c r="AZ533" s="132"/>
      <c r="BA533" s="132"/>
      <c r="BB533" s="132"/>
      <c r="BC533" s="132"/>
      <c r="BD533" s="132"/>
      <c r="BE533" s="132"/>
      <c r="BF533" s="132"/>
      <c r="BG533" s="132"/>
      <c r="BH533" s="132"/>
      <c r="BI533" s="132"/>
      <c r="BJ533" s="132"/>
      <c r="BK533" s="132"/>
      <c r="BL533" s="132"/>
      <c r="BM533" s="132"/>
      <c r="BN533" s="132"/>
      <c r="BO533" s="132"/>
      <c r="BP533" s="132"/>
    </row>
    <row r="534">
      <c r="A534" s="484" t="b">
        <v>0</v>
      </c>
      <c r="B534" s="94"/>
      <c r="C534" s="95"/>
      <c r="D534" s="96"/>
      <c r="E534" s="97"/>
      <c r="F534" s="98"/>
      <c r="G534" s="98"/>
      <c r="H534" s="98"/>
      <c r="I534" s="98"/>
      <c r="J534" s="98"/>
      <c r="K534" s="96"/>
      <c r="L534" s="96"/>
      <c r="M534" s="96"/>
      <c r="N534" s="518"/>
      <c r="O534" s="369"/>
      <c r="P534" s="370"/>
      <c r="Q534" s="196"/>
      <c r="R534" s="197"/>
      <c r="S534" s="198"/>
      <c r="T534" s="199"/>
      <c r="U534" s="200"/>
      <c r="V534" s="201"/>
      <c r="W534" s="202"/>
      <c r="X534" s="202"/>
      <c r="Y534" s="109"/>
      <c r="Z534" s="280"/>
      <c r="AA534" s="106"/>
      <c r="AB534" s="281"/>
      <c r="AC534" s="282"/>
      <c r="AD534" s="273"/>
      <c r="AE534" s="110"/>
      <c r="AF534" s="99"/>
      <c r="AG534" s="110"/>
      <c r="AH534" s="427"/>
      <c r="AI534" s="112"/>
      <c r="AJ534" s="110"/>
      <c r="AK534" s="113"/>
      <c r="AL534" s="114"/>
      <c r="AM534" s="278"/>
      <c r="AN534" s="98"/>
      <c r="AO534" s="98"/>
      <c r="AP534" s="116"/>
      <c r="AQ534" s="117"/>
      <c r="AR534" s="116"/>
      <c r="AS534" s="98"/>
      <c r="AT534" s="98"/>
      <c r="AU534" s="98"/>
      <c r="AV534" s="98"/>
      <c r="AW534" s="98"/>
      <c r="AX534" s="98"/>
      <c r="AY534" s="98"/>
      <c r="AZ534" s="98"/>
      <c r="BA534" s="98"/>
      <c r="BB534" s="98"/>
      <c r="BC534" s="98"/>
      <c r="BD534" s="98"/>
      <c r="BE534" s="98"/>
      <c r="BF534" s="98"/>
      <c r="BG534" s="98"/>
      <c r="BH534" s="98"/>
      <c r="BI534" s="98"/>
      <c r="BJ534" s="98"/>
      <c r="BK534" s="98"/>
      <c r="BL534" s="98"/>
      <c r="BM534" s="98"/>
      <c r="BN534" s="98"/>
      <c r="BO534" s="98"/>
      <c r="BP534" s="98"/>
    </row>
    <row r="535">
      <c r="A535" s="485" t="b">
        <v>0</v>
      </c>
      <c r="B535" s="128"/>
      <c r="C535" s="129"/>
      <c r="D535" s="130"/>
      <c r="E535" s="131"/>
      <c r="F535" s="132"/>
      <c r="G535" s="132"/>
      <c r="H535" s="132"/>
      <c r="I535" s="132"/>
      <c r="J535" s="132"/>
      <c r="K535" s="130"/>
      <c r="L535" s="130"/>
      <c r="M535" s="130"/>
      <c r="N535" s="519"/>
      <c r="O535" s="369"/>
      <c r="P535" s="370"/>
      <c r="Q535" s="196"/>
      <c r="R535" s="197"/>
      <c r="S535" s="198"/>
      <c r="T535" s="199"/>
      <c r="U535" s="200"/>
      <c r="V535" s="201"/>
      <c r="W535" s="202"/>
      <c r="X535" s="202"/>
      <c r="Y535" s="143"/>
      <c r="Z535" s="367"/>
      <c r="AA535" s="140"/>
      <c r="AB535" s="420"/>
      <c r="AC535" s="421"/>
      <c r="AD535" s="206"/>
      <c r="AE535" s="144"/>
      <c r="AF535" s="133"/>
      <c r="AG535" s="144"/>
      <c r="AH535" s="430"/>
      <c r="AI535" s="146"/>
      <c r="AJ535" s="144"/>
      <c r="AK535" s="147"/>
      <c r="AL535" s="114"/>
      <c r="AM535" s="211"/>
      <c r="AN535" s="132"/>
      <c r="AO535" s="132"/>
      <c r="AP535" s="149"/>
      <c r="AQ535" s="150"/>
      <c r="AR535" s="149"/>
      <c r="AS535" s="132"/>
      <c r="AT535" s="132"/>
      <c r="AU535" s="132"/>
      <c r="AV535" s="132"/>
      <c r="AW535" s="132"/>
      <c r="AX535" s="132"/>
      <c r="AY535" s="132"/>
      <c r="AZ535" s="132"/>
      <c r="BA535" s="132"/>
      <c r="BB535" s="132"/>
      <c r="BC535" s="132"/>
      <c r="BD535" s="132"/>
      <c r="BE535" s="132"/>
      <c r="BF535" s="132"/>
      <c r="BG535" s="132"/>
      <c r="BH535" s="132"/>
      <c r="BI535" s="132"/>
      <c r="BJ535" s="132"/>
      <c r="BK535" s="132"/>
      <c r="BL535" s="132"/>
      <c r="BM535" s="132"/>
      <c r="BN535" s="132"/>
      <c r="BO535" s="132"/>
      <c r="BP535" s="132"/>
    </row>
    <row r="536">
      <c r="A536" s="484" t="b">
        <v>0</v>
      </c>
      <c r="B536" s="94"/>
      <c r="C536" s="95"/>
      <c r="D536" s="96"/>
      <c r="E536" s="97"/>
      <c r="F536" s="98"/>
      <c r="G536" s="98"/>
      <c r="H536" s="98"/>
      <c r="I536" s="98"/>
      <c r="J536" s="98"/>
      <c r="K536" s="96"/>
      <c r="L536" s="96"/>
      <c r="M536" s="96"/>
      <c r="N536" s="518"/>
      <c r="O536" s="369"/>
      <c r="P536" s="370"/>
      <c r="Q536" s="196"/>
      <c r="R536" s="197"/>
      <c r="S536" s="198"/>
      <c r="T536" s="199"/>
      <c r="U536" s="200"/>
      <c r="V536" s="201"/>
      <c r="W536" s="202"/>
      <c r="X536" s="202"/>
      <c r="Y536" s="109"/>
      <c r="Z536" s="280"/>
      <c r="AA536" s="106"/>
      <c r="AB536" s="281"/>
      <c r="AC536" s="282"/>
      <c r="AD536" s="273"/>
      <c r="AE536" s="110"/>
      <c r="AF536" s="99"/>
      <c r="AG536" s="110"/>
      <c r="AH536" s="427"/>
      <c r="AI536" s="112"/>
      <c r="AJ536" s="110"/>
      <c r="AK536" s="113"/>
      <c r="AL536" s="114"/>
      <c r="AM536" s="278"/>
      <c r="AN536" s="98"/>
      <c r="AO536" s="98"/>
      <c r="AP536" s="116"/>
      <c r="AQ536" s="117"/>
      <c r="AR536" s="116"/>
      <c r="AS536" s="98"/>
      <c r="AT536" s="98"/>
      <c r="AU536" s="98"/>
      <c r="AV536" s="98"/>
      <c r="AW536" s="98"/>
      <c r="AX536" s="98"/>
      <c r="AY536" s="98"/>
      <c r="AZ536" s="98"/>
      <c r="BA536" s="98"/>
      <c r="BB536" s="98"/>
      <c r="BC536" s="98"/>
      <c r="BD536" s="98"/>
      <c r="BE536" s="98"/>
      <c r="BF536" s="98"/>
      <c r="BG536" s="98"/>
      <c r="BH536" s="98"/>
      <c r="BI536" s="98"/>
      <c r="BJ536" s="98"/>
      <c r="BK536" s="98"/>
      <c r="BL536" s="98"/>
      <c r="BM536" s="98"/>
      <c r="BN536" s="98"/>
      <c r="BO536" s="98"/>
      <c r="BP536" s="98"/>
    </row>
    <row r="537">
      <c r="A537" s="485" t="b">
        <v>0</v>
      </c>
      <c r="B537" s="128"/>
      <c r="C537" s="129"/>
      <c r="D537" s="130"/>
      <c r="E537" s="131"/>
      <c r="F537" s="132"/>
      <c r="G537" s="132"/>
      <c r="H537" s="132"/>
      <c r="I537" s="132"/>
      <c r="J537" s="132"/>
      <c r="K537" s="130"/>
      <c r="L537" s="130"/>
      <c r="M537" s="130"/>
      <c r="N537" s="519"/>
      <c r="O537" s="369"/>
      <c r="P537" s="370"/>
      <c r="Q537" s="196"/>
      <c r="R537" s="197"/>
      <c r="S537" s="198"/>
      <c r="T537" s="199"/>
      <c r="U537" s="200"/>
      <c r="V537" s="201"/>
      <c r="W537" s="202"/>
      <c r="X537" s="202"/>
      <c r="Y537" s="143"/>
      <c r="Z537" s="367"/>
      <c r="AA537" s="140"/>
      <c r="AB537" s="420"/>
      <c r="AC537" s="421"/>
      <c r="AD537" s="206"/>
      <c r="AE537" s="144"/>
      <c r="AF537" s="133"/>
      <c r="AG537" s="144"/>
      <c r="AH537" s="430"/>
      <c r="AI537" s="146"/>
      <c r="AJ537" s="144"/>
      <c r="AK537" s="147"/>
      <c r="AL537" s="114"/>
      <c r="AM537" s="211"/>
      <c r="AN537" s="132"/>
      <c r="AO537" s="132"/>
      <c r="AP537" s="149"/>
      <c r="AQ537" s="150"/>
      <c r="AR537" s="149"/>
      <c r="AS537" s="132"/>
      <c r="AT537" s="132"/>
      <c r="AU537" s="132"/>
      <c r="AV537" s="132"/>
      <c r="AW537" s="132"/>
      <c r="AX537" s="132"/>
      <c r="AY537" s="132"/>
      <c r="AZ537" s="132"/>
      <c r="BA537" s="132"/>
      <c r="BB537" s="132"/>
      <c r="BC537" s="132"/>
      <c r="BD537" s="132"/>
      <c r="BE537" s="132"/>
      <c r="BF537" s="132"/>
      <c r="BG537" s="132"/>
      <c r="BH537" s="132"/>
      <c r="BI537" s="132"/>
      <c r="BJ537" s="132"/>
      <c r="BK537" s="132"/>
      <c r="BL537" s="132"/>
      <c r="BM537" s="132"/>
      <c r="BN537" s="132"/>
      <c r="BO537" s="132"/>
      <c r="BP537" s="132"/>
    </row>
    <row r="538">
      <c r="A538" s="484" t="b">
        <v>0</v>
      </c>
      <c r="B538" s="94"/>
      <c r="C538" s="95"/>
      <c r="D538" s="96"/>
      <c r="E538" s="97"/>
      <c r="F538" s="98"/>
      <c r="G538" s="98"/>
      <c r="H538" s="98"/>
      <c r="I538" s="98"/>
      <c r="J538" s="98"/>
      <c r="K538" s="96"/>
      <c r="L538" s="96"/>
      <c r="M538" s="96"/>
      <c r="N538" s="518"/>
      <c r="O538" s="369"/>
      <c r="P538" s="370"/>
      <c r="Q538" s="196"/>
      <c r="R538" s="197"/>
      <c r="S538" s="198"/>
      <c r="T538" s="199"/>
      <c r="U538" s="200"/>
      <c r="V538" s="201"/>
      <c r="W538" s="202"/>
      <c r="X538" s="202"/>
      <c r="Y538" s="109"/>
      <c r="Z538" s="280"/>
      <c r="AA538" s="106"/>
      <c r="AB538" s="281"/>
      <c r="AC538" s="282"/>
      <c r="AD538" s="273"/>
      <c r="AE538" s="110"/>
      <c r="AF538" s="99"/>
      <c r="AG538" s="110"/>
      <c r="AH538" s="427"/>
      <c r="AI538" s="112"/>
      <c r="AJ538" s="110"/>
      <c r="AK538" s="113"/>
      <c r="AL538" s="114"/>
      <c r="AM538" s="278"/>
      <c r="AN538" s="98"/>
      <c r="AO538" s="98"/>
      <c r="AP538" s="116"/>
      <c r="AQ538" s="117"/>
      <c r="AR538" s="116"/>
      <c r="AS538" s="98"/>
      <c r="AT538" s="98"/>
      <c r="AU538" s="98"/>
      <c r="AV538" s="98"/>
      <c r="AW538" s="98"/>
      <c r="AX538" s="98"/>
      <c r="AY538" s="98"/>
      <c r="AZ538" s="98"/>
      <c r="BA538" s="98"/>
      <c r="BB538" s="98"/>
      <c r="BC538" s="98"/>
      <c r="BD538" s="98"/>
      <c r="BE538" s="98"/>
      <c r="BF538" s="98"/>
      <c r="BG538" s="98"/>
      <c r="BH538" s="98"/>
      <c r="BI538" s="98"/>
      <c r="BJ538" s="98"/>
      <c r="BK538" s="98"/>
      <c r="BL538" s="98"/>
      <c r="BM538" s="98"/>
      <c r="BN538" s="98"/>
      <c r="BO538" s="98"/>
      <c r="BP538" s="98"/>
    </row>
    <row r="539">
      <c r="A539" s="485" t="b">
        <v>0</v>
      </c>
      <c r="B539" s="128"/>
      <c r="C539" s="129"/>
      <c r="D539" s="130"/>
      <c r="E539" s="131"/>
      <c r="F539" s="132"/>
      <c r="G539" s="132"/>
      <c r="H539" s="132"/>
      <c r="I539" s="132"/>
      <c r="J539" s="132"/>
      <c r="K539" s="130"/>
      <c r="L539" s="130"/>
      <c r="M539" s="130"/>
      <c r="N539" s="519"/>
      <c r="O539" s="369"/>
      <c r="P539" s="370"/>
      <c r="Q539" s="196"/>
      <c r="R539" s="197"/>
      <c r="S539" s="198"/>
      <c r="T539" s="199"/>
      <c r="U539" s="200"/>
      <c r="V539" s="201"/>
      <c r="W539" s="202"/>
      <c r="X539" s="202"/>
      <c r="Y539" s="143"/>
      <c r="Z539" s="367"/>
      <c r="AA539" s="140"/>
      <c r="AB539" s="420"/>
      <c r="AC539" s="421"/>
      <c r="AD539" s="206"/>
      <c r="AE539" s="144"/>
      <c r="AF539" s="133"/>
      <c r="AG539" s="144"/>
      <c r="AH539" s="430"/>
      <c r="AI539" s="146"/>
      <c r="AJ539" s="144"/>
      <c r="AK539" s="147"/>
      <c r="AL539" s="114"/>
      <c r="AM539" s="211"/>
      <c r="AN539" s="132"/>
      <c r="AO539" s="132"/>
      <c r="AP539" s="149"/>
      <c r="AQ539" s="150"/>
      <c r="AR539" s="149"/>
      <c r="AS539" s="132"/>
      <c r="AT539" s="132"/>
      <c r="AU539" s="132"/>
      <c r="AV539" s="132"/>
      <c r="AW539" s="132"/>
      <c r="AX539" s="132"/>
      <c r="AY539" s="132"/>
      <c r="AZ539" s="132"/>
      <c r="BA539" s="132"/>
      <c r="BB539" s="132"/>
      <c r="BC539" s="132"/>
      <c r="BD539" s="132"/>
      <c r="BE539" s="132"/>
      <c r="BF539" s="132"/>
      <c r="BG539" s="132"/>
      <c r="BH539" s="132"/>
      <c r="BI539" s="132"/>
      <c r="BJ539" s="132"/>
      <c r="BK539" s="132"/>
      <c r="BL539" s="132"/>
      <c r="BM539" s="132"/>
      <c r="BN539" s="132"/>
      <c r="BO539" s="132"/>
      <c r="BP539" s="132"/>
    </row>
    <row r="540">
      <c r="A540" s="484" t="b">
        <v>0</v>
      </c>
      <c r="B540" s="94"/>
      <c r="C540" s="95"/>
      <c r="D540" s="96"/>
      <c r="E540" s="97"/>
      <c r="F540" s="98"/>
      <c r="G540" s="98"/>
      <c r="H540" s="98"/>
      <c r="I540" s="98"/>
      <c r="J540" s="98"/>
      <c r="K540" s="96"/>
      <c r="L540" s="96"/>
      <c r="M540" s="96"/>
      <c r="N540" s="518"/>
      <c r="O540" s="369"/>
      <c r="P540" s="370"/>
      <c r="Q540" s="196"/>
      <c r="R540" s="197"/>
      <c r="S540" s="198"/>
      <c r="T540" s="199"/>
      <c r="U540" s="200"/>
      <c r="V540" s="201"/>
      <c r="W540" s="202"/>
      <c r="X540" s="202"/>
      <c r="Y540" s="109"/>
      <c r="Z540" s="280"/>
      <c r="AA540" s="106"/>
      <c r="AB540" s="281"/>
      <c r="AC540" s="282"/>
      <c r="AD540" s="273"/>
      <c r="AE540" s="110"/>
      <c r="AF540" s="99"/>
      <c r="AG540" s="110"/>
      <c r="AH540" s="427"/>
      <c r="AI540" s="112"/>
      <c r="AJ540" s="110"/>
      <c r="AK540" s="113"/>
      <c r="AL540" s="114"/>
      <c r="AM540" s="278"/>
      <c r="AN540" s="98"/>
      <c r="AO540" s="98"/>
      <c r="AP540" s="116"/>
      <c r="AQ540" s="117"/>
      <c r="AR540" s="116"/>
      <c r="AS540" s="98"/>
      <c r="AT540" s="98"/>
      <c r="AU540" s="98"/>
      <c r="AV540" s="98"/>
      <c r="AW540" s="98"/>
      <c r="AX540" s="98"/>
      <c r="AY540" s="98"/>
      <c r="AZ540" s="98"/>
      <c r="BA540" s="98"/>
      <c r="BB540" s="98"/>
      <c r="BC540" s="98"/>
      <c r="BD540" s="98"/>
      <c r="BE540" s="98"/>
      <c r="BF540" s="98"/>
      <c r="BG540" s="98"/>
      <c r="BH540" s="98"/>
      <c r="BI540" s="98"/>
      <c r="BJ540" s="98"/>
      <c r="BK540" s="98"/>
      <c r="BL540" s="98"/>
      <c r="BM540" s="98"/>
      <c r="BN540" s="98"/>
      <c r="BO540" s="98"/>
      <c r="BP540" s="98"/>
    </row>
    <row r="541">
      <c r="A541" s="485" t="b">
        <v>0</v>
      </c>
      <c r="B541" s="128"/>
      <c r="C541" s="129"/>
      <c r="D541" s="130"/>
      <c r="E541" s="131"/>
      <c r="F541" s="132"/>
      <c r="G541" s="132"/>
      <c r="H541" s="132"/>
      <c r="I541" s="132"/>
      <c r="J541" s="132"/>
      <c r="K541" s="130"/>
      <c r="L541" s="130"/>
      <c r="M541" s="130"/>
      <c r="N541" s="519"/>
      <c r="O541" s="369"/>
      <c r="P541" s="370"/>
      <c r="Q541" s="196"/>
      <c r="R541" s="197"/>
      <c r="S541" s="198"/>
      <c r="T541" s="199"/>
      <c r="U541" s="200"/>
      <c r="V541" s="201"/>
      <c r="W541" s="202"/>
      <c r="X541" s="202"/>
      <c r="Y541" s="143"/>
      <c r="Z541" s="367"/>
      <c r="AA541" s="140"/>
      <c r="AB541" s="420"/>
      <c r="AC541" s="421"/>
      <c r="AD541" s="206"/>
      <c r="AE541" s="144"/>
      <c r="AF541" s="133"/>
      <c r="AG541" s="144"/>
      <c r="AH541" s="430"/>
      <c r="AI541" s="146"/>
      <c r="AJ541" s="144"/>
      <c r="AK541" s="147"/>
      <c r="AL541" s="114"/>
      <c r="AM541" s="211"/>
      <c r="AN541" s="132"/>
      <c r="AO541" s="132"/>
      <c r="AP541" s="149"/>
      <c r="AQ541" s="150"/>
      <c r="AR541" s="149"/>
      <c r="AS541" s="132"/>
      <c r="AT541" s="132"/>
      <c r="AU541" s="132"/>
      <c r="AV541" s="132"/>
      <c r="AW541" s="132"/>
      <c r="AX541" s="132"/>
      <c r="AY541" s="132"/>
      <c r="AZ541" s="132"/>
      <c r="BA541" s="132"/>
      <c r="BB541" s="132"/>
      <c r="BC541" s="132"/>
      <c r="BD541" s="132"/>
      <c r="BE541" s="132"/>
      <c r="BF541" s="132"/>
      <c r="BG541" s="132"/>
      <c r="BH541" s="132"/>
      <c r="BI541" s="132"/>
      <c r="BJ541" s="132"/>
      <c r="BK541" s="132"/>
      <c r="BL541" s="132"/>
      <c r="BM541" s="132"/>
      <c r="BN541" s="132"/>
      <c r="BO541" s="132"/>
      <c r="BP541" s="132"/>
    </row>
    <row r="542">
      <c r="A542" s="484" t="b">
        <v>0</v>
      </c>
      <c r="B542" s="94"/>
      <c r="C542" s="95"/>
      <c r="D542" s="96"/>
      <c r="E542" s="97"/>
      <c r="F542" s="98"/>
      <c r="G542" s="98"/>
      <c r="H542" s="98"/>
      <c r="I542" s="98"/>
      <c r="J542" s="98"/>
      <c r="K542" s="96"/>
      <c r="L542" s="96"/>
      <c r="M542" s="96"/>
      <c r="N542" s="518"/>
      <c r="O542" s="369"/>
      <c r="P542" s="370"/>
      <c r="Q542" s="196"/>
      <c r="R542" s="197"/>
      <c r="S542" s="198"/>
      <c r="T542" s="199"/>
      <c r="U542" s="200"/>
      <c r="V542" s="201"/>
      <c r="W542" s="202"/>
      <c r="X542" s="202"/>
      <c r="Y542" s="109"/>
      <c r="Z542" s="280"/>
      <c r="AA542" s="106"/>
      <c r="AB542" s="281"/>
      <c r="AC542" s="282"/>
      <c r="AD542" s="273"/>
      <c r="AE542" s="110"/>
      <c r="AF542" s="99"/>
      <c r="AG542" s="110"/>
      <c r="AH542" s="427"/>
      <c r="AI542" s="112"/>
      <c r="AJ542" s="110"/>
      <c r="AK542" s="113"/>
      <c r="AL542" s="114"/>
      <c r="AM542" s="278"/>
      <c r="AN542" s="98"/>
      <c r="AO542" s="98"/>
      <c r="AP542" s="116"/>
      <c r="AQ542" s="117"/>
      <c r="AR542" s="116"/>
      <c r="AS542" s="98"/>
      <c r="AT542" s="98"/>
      <c r="AU542" s="98"/>
      <c r="AV542" s="98"/>
      <c r="AW542" s="98"/>
      <c r="AX542" s="98"/>
      <c r="AY542" s="98"/>
      <c r="AZ542" s="98"/>
      <c r="BA542" s="98"/>
      <c r="BB542" s="98"/>
      <c r="BC542" s="98"/>
      <c r="BD542" s="98"/>
      <c r="BE542" s="98"/>
      <c r="BF542" s="98"/>
      <c r="BG542" s="98"/>
      <c r="BH542" s="98"/>
      <c r="BI542" s="98"/>
      <c r="BJ542" s="98"/>
      <c r="BK542" s="98"/>
      <c r="BL542" s="98"/>
      <c r="BM542" s="98"/>
      <c r="BN542" s="98"/>
      <c r="BO542" s="98"/>
      <c r="BP542" s="98"/>
    </row>
    <row r="543">
      <c r="A543" s="485" t="b">
        <v>0</v>
      </c>
      <c r="B543" s="128"/>
      <c r="C543" s="129"/>
      <c r="D543" s="130"/>
      <c r="E543" s="131"/>
      <c r="F543" s="132"/>
      <c r="G543" s="132"/>
      <c r="H543" s="132"/>
      <c r="I543" s="132"/>
      <c r="J543" s="132"/>
      <c r="K543" s="130"/>
      <c r="L543" s="130"/>
      <c r="M543" s="130"/>
      <c r="N543" s="519"/>
      <c r="O543" s="369"/>
      <c r="P543" s="370"/>
      <c r="Q543" s="196"/>
      <c r="R543" s="197"/>
      <c r="S543" s="198"/>
      <c r="T543" s="199"/>
      <c r="U543" s="200"/>
      <c r="V543" s="201"/>
      <c r="W543" s="202"/>
      <c r="X543" s="202"/>
      <c r="Y543" s="143"/>
      <c r="Z543" s="367"/>
      <c r="AA543" s="140"/>
      <c r="AB543" s="420"/>
      <c r="AC543" s="421"/>
      <c r="AD543" s="206"/>
      <c r="AE543" s="144"/>
      <c r="AF543" s="133"/>
      <c r="AG543" s="144"/>
      <c r="AH543" s="430"/>
      <c r="AI543" s="146"/>
      <c r="AJ543" s="144"/>
      <c r="AK543" s="147"/>
      <c r="AL543" s="114"/>
      <c r="AM543" s="211"/>
      <c r="AN543" s="132"/>
      <c r="AO543" s="132"/>
      <c r="AP543" s="149"/>
      <c r="AQ543" s="150"/>
      <c r="AR543" s="149"/>
      <c r="AS543" s="132"/>
      <c r="AT543" s="132"/>
      <c r="AU543" s="132"/>
      <c r="AV543" s="132"/>
      <c r="AW543" s="132"/>
      <c r="AX543" s="132"/>
      <c r="AY543" s="132"/>
      <c r="AZ543" s="132"/>
      <c r="BA543" s="132"/>
      <c r="BB543" s="132"/>
      <c r="BC543" s="132"/>
      <c r="BD543" s="132"/>
      <c r="BE543" s="132"/>
      <c r="BF543" s="132"/>
      <c r="BG543" s="132"/>
      <c r="BH543" s="132"/>
      <c r="BI543" s="132"/>
      <c r="BJ543" s="132"/>
      <c r="BK543" s="132"/>
      <c r="BL543" s="132"/>
      <c r="BM543" s="132"/>
      <c r="BN543" s="132"/>
      <c r="BO543" s="132"/>
      <c r="BP543" s="132"/>
    </row>
    <row r="544">
      <c r="A544" s="484" t="b">
        <v>0</v>
      </c>
      <c r="B544" s="94"/>
      <c r="C544" s="95"/>
      <c r="D544" s="96"/>
      <c r="E544" s="97"/>
      <c r="F544" s="98"/>
      <c r="G544" s="98"/>
      <c r="H544" s="98"/>
      <c r="I544" s="98"/>
      <c r="J544" s="98"/>
      <c r="K544" s="96"/>
      <c r="L544" s="96"/>
      <c r="M544" s="96"/>
      <c r="N544" s="518"/>
      <c r="O544" s="369"/>
      <c r="P544" s="370"/>
      <c r="Q544" s="196"/>
      <c r="R544" s="197"/>
      <c r="S544" s="198"/>
      <c r="T544" s="199"/>
      <c r="U544" s="200"/>
      <c r="V544" s="201"/>
      <c r="W544" s="202"/>
      <c r="X544" s="202"/>
      <c r="Y544" s="109"/>
      <c r="Z544" s="280"/>
      <c r="AA544" s="106"/>
      <c r="AB544" s="281"/>
      <c r="AC544" s="282"/>
      <c r="AD544" s="273"/>
      <c r="AE544" s="110"/>
      <c r="AF544" s="99"/>
      <c r="AG544" s="110"/>
      <c r="AH544" s="427"/>
      <c r="AI544" s="112"/>
      <c r="AJ544" s="110"/>
      <c r="AK544" s="113"/>
      <c r="AL544" s="114"/>
      <c r="AM544" s="278"/>
      <c r="AN544" s="98"/>
      <c r="AO544" s="98"/>
      <c r="AP544" s="116"/>
      <c r="AQ544" s="117"/>
      <c r="AR544" s="116"/>
      <c r="AS544" s="98"/>
      <c r="AT544" s="98"/>
      <c r="AU544" s="98"/>
      <c r="AV544" s="98"/>
      <c r="AW544" s="98"/>
      <c r="AX544" s="98"/>
      <c r="AY544" s="98"/>
      <c r="AZ544" s="98"/>
      <c r="BA544" s="98"/>
      <c r="BB544" s="98"/>
      <c r="BC544" s="98"/>
      <c r="BD544" s="98"/>
      <c r="BE544" s="98"/>
      <c r="BF544" s="98"/>
      <c r="BG544" s="98"/>
      <c r="BH544" s="98"/>
      <c r="BI544" s="98"/>
      <c r="BJ544" s="98"/>
      <c r="BK544" s="98"/>
      <c r="BL544" s="98"/>
      <c r="BM544" s="98"/>
      <c r="BN544" s="98"/>
      <c r="BO544" s="98"/>
      <c r="BP544" s="98"/>
    </row>
    <row r="545">
      <c r="A545" s="485" t="b">
        <v>0</v>
      </c>
      <c r="B545" s="128"/>
      <c r="C545" s="129"/>
      <c r="D545" s="130"/>
      <c r="E545" s="131"/>
      <c r="F545" s="132"/>
      <c r="G545" s="132"/>
      <c r="H545" s="132"/>
      <c r="I545" s="132"/>
      <c r="J545" s="132"/>
      <c r="K545" s="130"/>
      <c r="L545" s="130"/>
      <c r="M545" s="130"/>
      <c r="N545" s="519"/>
      <c r="O545" s="369"/>
      <c r="P545" s="370"/>
      <c r="Q545" s="196"/>
      <c r="R545" s="197"/>
      <c r="S545" s="198"/>
      <c r="T545" s="199"/>
      <c r="U545" s="200"/>
      <c r="V545" s="201"/>
      <c r="W545" s="202"/>
      <c r="X545" s="202"/>
      <c r="Y545" s="143"/>
      <c r="Z545" s="367"/>
      <c r="AA545" s="140"/>
      <c r="AB545" s="420"/>
      <c r="AC545" s="421"/>
      <c r="AD545" s="206"/>
      <c r="AE545" s="144"/>
      <c r="AF545" s="133"/>
      <c r="AG545" s="144"/>
      <c r="AH545" s="430"/>
      <c r="AI545" s="146"/>
      <c r="AJ545" s="144"/>
      <c r="AK545" s="147"/>
      <c r="AL545" s="114"/>
      <c r="AM545" s="211"/>
      <c r="AN545" s="132"/>
      <c r="AO545" s="132"/>
      <c r="AP545" s="149"/>
      <c r="AQ545" s="150"/>
      <c r="AR545" s="149"/>
      <c r="AS545" s="132"/>
      <c r="AT545" s="132"/>
      <c r="AU545" s="132"/>
      <c r="AV545" s="132"/>
      <c r="AW545" s="132"/>
      <c r="AX545" s="132"/>
      <c r="AY545" s="132"/>
      <c r="AZ545" s="132"/>
      <c r="BA545" s="132"/>
      <c r="BB545" s="132"/>
      <c r="BC545" s="132"/>
      <c r="BD545" s="132"/>
      <c r="BE545" s="132"/>
      <c r="BF545" s="132"/>
      <c r="BG545" s="132"/>
      <c r="BH545" s="132"/>
      <c r="BI545" s="132"/>
      <c r="BJ545" s="132"/>
      <c r="BK545" s="132"/>
      <c r="BL545" s="132"/>
      <c r="BM545" s="132"/>
      <c r="BN545" s="132"/>
      <c r="BO545" s="132"/>
      <c r="BP545" s="132"/>
    </row>
    <row r="546">
      <c r="A546" s="484" t="b">
        <v>0</v>
      </c>
      <c r="B546" s="94"/>
      <c r="C546" s="95"/>
      <c r="D546" s="96"/>
      <c r="E546" s="97"/>
      <c r="F546" s="98"/>
      <c r="G546" s="98"/>
      <c r="H546" s="98"/>
      <c r="I546" s="98"/>
      <c r="J546" s="98"/>
      <c r="K546" s="96"/>
      <c r="L546" s="96"/>
      <c r="M546" s="96"/>
      <c r="N546" s="518"/>
      <c r="O546" s="369"/>
      <c r="P546" s="370"/>
      <c r="Q546" s="196"/>
      <c r="R546" s="197"/>
      <c r="S546" s="198"/>
      <c r="T546" s="199"/>
      <c r="U546" s="200"/>
      <c r="V546" s="201"/>
      <c r="W546" s="202"/>
      <c r="X546" s="202"/>
      <c r="Y546" s="109"/>
      <c r="Z546" s="280"/>
      <c r="AA546" s="106"/>
      <c r="AB546" s="281"/>
      <c r="AC546" s="282"/>
      <c r="AD546" s="273"/>
      <c r="AE546" s="110"/>
      <c r="AF546" s="99"/>
      <c r="AG546" s="110"/>
      <c r="AH546" s="427"/>
      <c r="AI546" s="112"/>
      <c r="AJ546" s="110"/>
      <c r="AK546" s="113"/>
      <c r="AL546" s="114"/>
      <c r="AM546" s="278"/>
      <c r="AN546" s="98"/>
      <c r="AO546" s="98"/>
      <c r="AP546" s="116"/>
      <c r="AQ546" s="117"/>
      <c r="AR546" s="116"/>
      <c r="AS546" s="98"/>
      <c r="AT546" s="98"/>
      <c r="AU546" s="98"/>
      <c r="AV546" s="98"/>
      <c r="AW546" s="98"/>
      <c r="AX546" s="98"/>
      <c r="AY546" s="98"/>
      <c r="AZ546" s="98"/>
      <c r="BA546" s="98"/>
      <c r="BB546" s="98"/>
      <c r="BC546" s="98"/>
      <c r="BD546" s="98"/>
      <c r="BE546" s="98"/>
      <c r="BF546" s="98"/>
      <c r="BG546" s="98"/>
      <c r="BH546" s="98"/>
      <c r="BI546" s="98"/>
      <c r="BJ546" s="98"/>
      <c r="BK546" s="98"/>
      <c r="BL546" s="98"/>
      <c r="BM546" s="98"/>
      <c r="BN546" s="98"/>
      <c r="BO546" s="98"/>
      <c r="BP546" s="98"/>
    </row>
    <row r="547">
      <c r="A547" s="485" t="b">
        <v>0</v>
      </c>
      <c r="B547" s="128"/>
      <c r="C547" s="129"/>
      <c r="D547" s="130"/>
      <c r="E547" s="131"/>
      <c r="F547" s="132"/>
      <c r="G547" s="132"/>
      <c r="H547" s="132"/>
      <c r="I547" s="132"/>
      <c r="J547" s="132"/>
      <c r="K547" s="130"/>
      <c r="L547" s="130"/>
      <c r="M547" s="130"/>
      <c r="N547" s="519"/>
      <c r="O547" s="369"/>
      <c r="P547" s="370"/>
      <c r="Q547" s="196"/>
      <c r="R547" s="197"/>
      <c r="S547" s="198"/>
      <c r="T547" s="199"/>
      <c r="U547" s="200"/>
      <c r="V547" s="201"/>
      <c r="W547" s="202"/>
      <c r="X547" s="202"/>
      <c r="Y547" s="143"/>
      <c r="Z547" s="367"/>
      <c r="AA547" s="140"/>
      <c r="AB547" s="420"/>
      <c r="AC547" s="421"/>
      <c r="AD547" s="206"/>
      <c r="AE547" s="144"/>
      <c r="AF547" s="133"/>
      <c r="AG547" s="144"/>
      <c r="AH547" s="430"/>
      <c r="AI547" s="146"/>
      <c r="AJ547" s="144"/>
      <c r="AK547" s="147"/>
      <c r="AL547" s="114"/>
      <c r="AM547" s="211"/>
      <c r="AN547" s="132"/>
      <c r="AO547" s="132"/>
      <c r="AP547" s="149"/>
      <c r="AQ547" s="150"/>
      <c r="AR547" s="149"/>
      <c r="AS547" s="132"/>
      <c r="AT547" s="132"/>
      <c r="AU547" s="132"/>
      <c r="AV547" s="132"/>
      <c r="AW547" s="132"/>
      <c r="AX547" s="132"/>
      <c r="AY547" s="132"/>
      <c r="AZ547" s="132"/>
      <c r="BA547" s="132"/>
      <c r="BB547" s="132"/>
      <c r="BC547" s="132"/>
      <c r="BD547" s="132"/>
      <c r="BE547" s="132"/>
      <c r="BF547" s="132"/>
      <c r="BG547" s="132"/>
      <c r="BH547" s="132"/>
      <c r="BI547" s="132"/>
      <c r="BJ547" s="132"/>
      <c r="BK547" s="132"/>
      <c r="BL547" s="132"/>
      <c r="BM547" s="132"/>
      <c r="BN547" s="132"/>
      <c r="BO547" s="132"/>
      <c r="BP547" s="132"/>
    </row>
    <row r="548">
      <c r="A548" s="484" t="b">
        <v>0</v>
      </c>
      <c r="B548" s="94"/>
      <c r="C548" s="95"/>
      <c r="D548" s="96"/>
      <c r="E548" s="97"/>
      <c r="F548" s="98"/>
      <c r="G548" s="98"/>
      <c r="H548" s="98"/>
      <c r="I548" s="98"/>
      <c r="J548" s="98"/>
      <c r="K548" s="96"/>
      <c r="L548" s="96"/>
      <c r="M548" s="96"/>
      <c r="N548" s="518"/>
      <c r="O548" s="369"/>
      <c r="P548" s="370"/>
      <c r="Q548" s="196"/>
      <c r="R548" s="197"/>
      <c r="S548" s="198"/>
      <c r="T548" s="199"/>
      <c r="U548" s="200"/>
      <c r="V548" s="201"/>
      <c r="W548" s="202"/>
      <c r="X548" s="202"/>
      <c r="Y548" s="109"/>
      <c r="Z548" s="280"/>
      <c r="AA548" s="106"/>
      <c r="AB548" s="281"/>
      <c r="AC548" s="282"/>
      <c r="AD548" s="273"/>
      <c r="AE548" s="110"/>
      <c r="AF548" s="99"/>
      <c r="AG548" s="110"/>
      <c r="AH548" s="427"/>
      <c r="AI548" s="112"/>
      <c r="AJ548" s="110"/>
      <c r="AK548" s="113"/>
      <c r="AL548" s="114"/>
      <c r="AM548" s="278"/>
      <c r="AN548" s="98"/>
      <c r="AO548" s="98"/>
      <c r="AP548" s="116"/>
      <c r="AQ548" s="117"/>
      <c r="AR548" s="116"/>
      <c r="AS548" s="98"/>
      <c r="AT548" s="98"/>
      <c r="AU548" s="98"/>
      <c r="AV548" s="98"/>
      <c r="AW548" s="98"/>
      <c r="AX548" s="98"/>
      <c r="AY548" s="98"/>
      <c r="AZ548" s="98"/>
      <c r="BA548" s="98"/>
      <c r="BB548" s="98"/>
      <c r="BC548" s="98"/>
      <c r="BD548" s="98"/>
      <c r="BE548" s="98"/>
      <c r="BF548" s="98"/>
      <c r="BG548" s="98"/>
      <c r="BH548" s="98"/>
      <c r="BI548" s="98"/>
      <c r="BJ548" s="98"/>
      <c r="BK548" s="98"/>
      <c r="BL548" s="98"/>
      <c r="BM548" s="98"/>
      <c r="BN548" s="98"/>
      <c r="BO548" s="98"/>
      <c r="BP548" s="98"/>
    </row>
    <row r="549">
      <c r="A549" s="485" t="b">
        <v>0</v>
      </c>
      <c r="B549" s="128"/>
      <c r="C549" s="129"/>
      <c r="D549" s="130"/>
      <c r="E549" s="131"/>
      <c r="F549" s="132"/>
      <c r="G549" s="132"/>
      <c r="H549" s="132"/>
      <c r="I549" s="132"/>
      <c r="J549" s="132"/>
      <c r="K549" s="130"/>
      <c r="L549" s="130"/>
      <c r="M549" s="130"/>
      <c r="N549" s="519"/>
      <c r="O549" s="369"/>
      <c r="P549" s="370"/>
      <c r="Q549" s="196"/>
      <c r="R549" s="197"/>
      <c r="S549" s="198"/>
      <c r="T549" s="199"/>
      <c r="U549" s="200"/>
      <c r="V549" s="201"/>
      <c r="W549" s="202"/>
      <c r="X549" s="202"/>
      <c r="Y549" s="143"/>
      <c r="Z549" s="367"/>
      <c r="AA549" s="140"/>
      <c r="AB549" s="420"/>
      <c r="AC549" s="421"/>
      <c r="AD549" s="206"/>
      <c r="AE549" s="144"/>
      <c r="AF549" s="133"/>
      <c r="AG549" s="144"/>
      <c r="AH549" s="430"/>
      <c r="AI549" s="146"/>
      <c r="AJ549" s="144"/>
      <c r="AK549" s="147"/>
      <c r="AL549" s="114"/>
      <c r="AM549" s="211"/>
      <c r="AN549" s="132"/>
      <c r="AO549" s="132"/>
      <c r="AP549" s="149"/>
      <c r="AQ549" s="150"/>
      <c r="AR549" s="149"/>
      <c r="AS549" s="132"/>
      <c r="AT549" s="132"/>
      <c r="AU549" s="132"/>
      <c r="AV549" s="132"/>
      <c r="AW549" s="132"/>
      <c r="AX549" s="132"/>
      <c r="AY549" s="132"/>
      <c r="AZ549" s="132"/>
      <c r="BA549" s="132"/>
      <c r="BB549" s="132"/>
      <c r="BC549" s="132"/>
      <c r="BD549" s="132"/>
      <c r="BE549" s="132"/>
      <c r="BF549" s="132"/>
      <c r="BG549" s="132"/>
      <c r="BH549" s="132"/>
      <c r="BI549" s="132"/>
      <c r="BJ549" s="132"/>
      <c r="BK549" s="132"/>
      <c r="BL549" s="132"/>
      <c r="BM549" s="132"/>
      <c r="BN549" s="132"/>
      <c r="BO549" s="132"/>
      <c r="BP549" s="132"/>
    </row>
    <row r="550">
      <c r="A550" s="484" t="b">
        <v>0</v>
      </c>
      <c r="B550" s="94"/>
      <c r="C550" s="95"/>
      <c r="D550" s="96"/>
      <c r="E550" s="97"/>
      <c r="F550" s="98"/>
      <c r="G550" s="98"/>
      <c r="H550" s="98"/>
      <c r="I550" s="98"/>
      <c r="J550" s="98"/>
      <c r="K550" s="96"/>
      <c r="L550" s="96"/>
      <c r="M550" s="96"/>
      <c r="N550" s="518"/>
      <c r="O550" s="369"/>
      <c r="P550" s="370"/>
      <c r="Q550" s="196"/>
      <c r="R550" s="197"/>
      <c r="S550" s="198"/>
      <c r="T550" s="199"/>
      <c r="U550" s="200"/>
      <c r="V550" s="201"/>
      <c r="W550" s="202"/>
      <c r="X550" s="202"/>
      <c r="Y550" s="109"/>
      <c r="Z550" s="280"/>
      <c r="AA550" s="106"/>
      <c r="AB550" s="281"/>
      <c r="AC550" s="282"/>
      <c r="AD550" s="273"/>
      <c r="AE550" s="110"/>
      <c r="AF550" s="99"/>
      <c r="AG550" s="110"/>
      <c r="AH550" s="427"/>
      <c r="AI550" s="112"/>
      <c r="AJ550" s="110"/>
      <c r="AK550" s="113"/>
      <c r="AL550" s="114"/>
      <c r="AM550" s="278"/>
      <c r="AN550" s="98"/>
      <c r="AO550" s="98"/>
      <c r="AP550" s="116"/>
      <c r="AQ550" s="117"/>
      <c r="AR550" s="116"/>
      <c r="AS550" s="98"/>
      <c r="AT550" s="98"/>
      <c r="AU550" s="98"/>
      <c r="AV550" s="98"/>
      <c r="AW550" s="98"/>
      <c r="AX550" s="98"/>
      <c r="AY550" s="98"/>
      <c r="AZ550" s="98"/>
      <c r="BA550" s="98"/>
      <c r="BB550" s="98"/>
      <c r="BC550" s="98"/>
      <c r="BD550" s="98"/>
      <c r="BE550" s="98"/>
      <c r="BF550" s="98"/>
      <c r="BG550" s="98"/>
      <c r="BH550" s="98"/>
      <c r="BI550" s="98"/>
      <c r="BJ550" s="98"/>
      <c r="BK550" s="98"/>
      <c r="BL550" s="98"/>
      <c r="BM550" s="98"/>
      <c r="BN550" s="98"/>
      <c r="BO550" s="98"/>
      <c r="BP550" s="98"/>
    </row>
    <row r="551">
      <c r="A551" s="485" t="b">
        <v>0</v>
      </c>
      <c r="B551" s="128"/>
      <c r="C551" s="129"/>
      <c r="D551" s="130"/>
      <c r="E551" s="131"/>
      <c r="F551" s="132"/>
      <c r="G551" s="132"/>
      <c r="H551" s="132"/>
      <c r="I551" s="132"/>
      <c r="J551" s="132"/>
      <c r="K551" s="130"/>
      <c r="L551" s="130"/>
      <c r="M551" s="130"/>
      <c r="N551" s="519"/>
      <c r="O551" s="369"/>
      <c r="P551" s="370"/>
      <c r="Q551" s="196"/>
      <c r="R551" s="197"/>
      <c r="S551" s="198"/>
      <c r="T551" s="199"/>
      <c r="U551" s="200"/>
      <c r="V551" s="201"/>
      <c r="W551" s="202"/>
      <c r="X551" s="202"/>
      <c r="Y551" s="143"/>
      <c r="Z551" s="367"/>
      <c r="AA551" s="140"/>
      <c r="AB551" s="420"/>
      <c r="AC551" s="421"/>
      <c r="AD551" s="206"/>
      <c r="AE551" s="144"/>
      <c r="AF551" s="133"/>
      <c r="AG551" s="144"/>
      <c r="AH551" s="430"/>
      <c r="AI551" s="146"/>
      <c r="AJ551" s="144"/>
      <c r="AK551" s="147"/>
      <c r="AL551" s="114"/>
      <c r="AM551" s="211"/>
      <c r="AN551" s="132"/>
      <c r="AO551" s="132"/>
      <c r="AP551" s="149"/>
      <c r="AQ551" s="150"/>
      <c r="AR551" s="149"/>
      <c r="AS551" s="132"/>
      <c r="AT551" s="132"/>
      <c r="AU551" s="132"/>
      <c r="AV551" s="132"/>
      <c r="AW551" s="132"/>
      <c r="AX551" s="132"/>
      <c r="AY551" s="132"/>
      <c r="AZ551" s="132"/>
      <c r="BA551" s="132"/>
      <c r="BB551" s="132"/>
      <c r="BC551" s="132"/>
      <c r="BD551" s="132"/>
      <c r="BE551" s="132"/>
      <c r="BF551" s="132"/>
      <c r="BG551" s="132"/>
      <c r="BH551" s="132"/>
      <c r="BI551" s="132"/>
      <c r="BJ551" s="132"/>
      <c r="BK551" s="132"/>
      <c r="BL551" s="132"/>
      <c r="BM551" s="132"/>
      <c r="BN551" s="132"/>
      <c r="BO551" s="132"/>
      <c r="BP551" s="132"/>
    </row>
    <row r="552">
      <c r="A552" s="484" t="b">
        <v>0</v>
      </c>
      <c r="B552" s="94"/>
      <c r="C552" s="95"/>
      <c r="D552" s="96"/>
      <c r="E552" s="97"/>
      <c r="F552" s="98"/>
      <c r="G552" s="98"/>
      <c r="H552" s="98"/>
      <c r="I552" s="98"/>
      <c r="J552" s="98"/>
      <c r="K552" s="96"/>
      <c r="L552" s="96"/>
      <c r="M552" s="96"/>
      <c r="N552" s="518"/>
      <c r="O552" s="369"/>
      <c r="P552" s="370"/>
      <c r="Q552" s="196"/>
      <c r="R552" s="197"/>
      <c r="S552" s="198"/>
      <c r="T552" s="199"/>
      <c r="U552" s="200"/>
      <c r="V552" s="201"/>
      <c r="W552" s="202"/>
      <c r="X552" s="202"/>
      <c r="Y552" s="109"/>
      <c r="Z552" s="280"/>
      <c r="AA552" s="106"/>
      <c r="AB552" s="281"/>
      <c r="AC552" s="282"/>
      <c r="AD552" s="273"/>
      <c r="AE552" s="110"/>
      <c r="AF552" s="99"/>
      <c r="AG552" s="110"/>
      <c r="AH552" s="427"/>
      <c r="AI552" s="112"/>
      <c r="AJ552" s="110"/>
      <c r="AK552" s="113"/>
      <c r="AL552" s="114"/>
      <c r="AM552" s="278"/>
      <c r="AN552" s="98"/>
      <c r="AO552" s="98"/>
      <c r="AP552" s="116"/>
      <c r="AQ552" s="117"/>
      <c r="AR552" s="116"/>
      <c r="AS552" s="98"/>
      <c r="AT552" s="98"/>
      <c r="AU552" s="98"/>
      <c r="AV552" s="98"/>
      <c r="AW552" s="98"/>
      <c r="AX552" s="98"/>
      <c r="AY552" s="98"/>
      <c r="AZ552" s="98"/>
      <c r="BA552" s="98"/>
      <c r="BB552" s="98"/>
      <c r="BC552" s="98"/>
      <c r="BD552" s="98"/>
      <c r="BE552" s="98"/>
      <c r="BF552" s="98"/>
      <c r="BG552" s="98"/>
      <c r="BH552" s="98"/>
      <c r="BI552" s="98"/>
      <c r="BJ552" s="98"/>
      <c r="BK552" s="98"/>
      <c r="BL552" s="98"/>
      <c r="BM552" s="98"/>
      <c r="BN552" s="98"/>
      <c r="BO552" s="98"/>
      <c r="BP552" s="98"/>
    </row>
    <row r="553">
      <c r="A553" s="485" t="b">
        <v>0</v>
      </c>
      <c r="B553" s="128"/>
      <c r="C553" s="129"/>
      <c r="D553" s="130"/>
      <c r="E553" s="131"/>
      <c r="F553" s="132"/>
      <c r="G553" s="132"/>
      <c r="H553" s="132"/>
      <c r="I553" s="132"/>
      <c r="J553" s="132"/>
      <c r="K553" s="130"/>
      <c r="L553" s="130"/>
      <c r="M553" s="130"/>
      <c r="N553" s="519"/>
      <c r="O553" s="369"/>
      <c r="P553" s="370"/>
      <c r="Q553" s="196"/>
      <c r="R553" s="197"/>
      <c r="S553" s="198"/>
      <c r="T553" s="199"/>
      <c r="U553" s="200"/>
      <c r="V553" s="201"/>
      <c r="W553" s="202"/>
      <c r="X553" s="202"/>
      <c r="Y553" s="143"/>
      <c r="Z553" s="367"/>
      <c r="AA553" s="140"/>
      <c r="AB553" s="420"/>
      <c r="AC553" s="421"/>
      <c r="AD553" s="206"/>
      <c r="AE553" s="144"/>
      <c r="AF553" s="133"/>
      <c r="AG553" s="144"/>
      <c r="AH553" s="430"/>
      <c r="AI553" s="146"/>
      <c r="AJ553" s="144"/>
      <c r="AK553" s="147"/>
      <c r="AL553" s="114"/>
      <c r="AM553" s="211"/>
      <c r="AN553" s="132"/>
      <c r="AO553" s="132"/>
      <c r="AP553" s="149"/>
      <c r="AQ553" s="150"/>
      <c r="AR553" s="149"/>
      <c r="AS553" s="132"/>
      <c r="AT553" s="132"/>
      <c r="AU553" s="132"/>
      <c r="AV553" s="132"/>
      <c r="AW553" s="132"/>
      <c r="AX553" s="132"/>
      <c r="AY553" s="132"/>
      <c r="AZ553" s="132"/>
      <c r="BA553" s="132"/>
      <c r="BB553" s="132"/>
      <c r="BC553" s="132"/>
      <c r="BD553" s="132"/>
      <c r="BE553" s="132"/>
      <c r="BF553" s="132"/>
      <c r="BG553" s="132"/>
      <c r="BH553" s="132"/>
      <c r="BI553" s="132"/>
      <c r="BJ553" s="132"/>
      <c r="BK553" s="132"/>
      <c r="BL553" s="132"/>
      <c r="BM553" s="132"/>
      <c r="BN553" s="132"/>
      <c r="BO553" s="132"/>
      <c r="BP553" s="132"/>
    </row>
    <row r="554">
      <c r="A554" s="484" t="b">
        <v>0</v>
      </c>
      <c r="B554" s="94"/>
      <c r="C554" s="95"/>
      <c r="D554" s="96"/>
      <c r="E554" s="97"/>
      <c r="F554" s="98"/>
      <c r="G554" s="98"/>
      <c r="H554" s="98"/>
      <c r="I554" s="98"/>
      <c r="J554" s="98"/>
      <c r="K554" s="96"/>
      <c r="L554" s="96"/>
      <c r="M554" s="96"/>
      <c r="N554" s="518"/>
      <c r="O554" s="369"/>
      <c r="P554" s="370"/>
      <c r="Q554" s="196"/>
      <c r="R554" s="197"/>
      <c r="S554" s="198"/>
      <c r="T554" s="199"/>
      <c r="U554" s="200"/>
      <c r="V554" s="201"/>
      <c r="W554" s="202"/>
      <c r="X554" s="202"/>
      <c r="Y554" s="109"/>
      <c r="Z554" s="280"/>
      <c r="AA554" s="106"/>
      <c r="AB554" s="281"/>
      <c r="AC554" s="282"/>
      <c r="AD554" s="273"/>
      <c r="AE554" s="110"/>
      <c r="AF554" s="99"/>
      <c r="AG554" s="110"/>
      <c r="AH554" s="427"/>
      <c r="AI554" s="112"/>
      <c r="AJ554" s="110"/>
      <c r="AK554" s="113"/>
      <c r="AL554" s="114"/>
      <c r="AM554" s="278"/>
      <c r="AN554" s="98"/>
      <c r="AO554" s="98"/>
      <c r="AP554" s="116"/>
      <c r="AQ554" s="117"/>
      <c r="AR554" s="116"/>
      <c r="AS554" s="98"/>
      <c r="AT554" s="98"/>
      <c r="AU554" s="98"/>
      <c r="AV554" s="98"/>
      <c r="AW554" s="98"/>
      <c r="AX554" s="98"/>
      <c r="AY554" s="98"/>
      <c r="AZ554" s="98"/>
      <c r="BA554" s="98"/>
      <c r="BB554" s="98"/>
      <c r="BC554" s="98"/>
      <c r="BD554" s="98"/>
      <c r="BE554" s="98"/>
      <c r="BF554" s="98"/>
      <c r="BG554" s="98"/>
      <c r="BH554" s="98"/>
      <c r="BI554" s="98"/>
      <c r="BJ554" s="98"/>
      <c r="BK554" s="98"/>
      <c r="BL554" s="98"/>
      <c r="BM554" s="98"/>
      <c r="BN554" s="98"/>
      <c r="BO554" s="98"/>
      <c r="BP554" s="98"/>
    </row>
    <row r="555">
      <c r="A555" s="485" t="b">
        <v>0</v>
      </c>
      <c r="B555" s="128"/>
      <c r="C555" s="129"/>
      <c r="D555" s="130"/>
      <c r="E555" s="131"/>
      <c r="F555" s="132"/>
      <c r="G555" s="132"/>
      <c r="H555" s="132"/>
      <c r="I555" s="132"/>
      <c r="J555" s="132"/>
      <c r="K555" s="130"/>
      <c r="L555" s="130"/>
      <c r="M555" s="130"/>
      <c r="N555" s="519"/>
      <c r="O555" s="369"/>
      <c r="P555" s="370"/>
      <c r="Q555" s="196"/>
      <c r="R555" s="197"/>
      <c r="S555" s="198"/>
      <c r="T555" s="199"/>
      <c r="U555" s="200"/>
      <c r="V555" s="201"/>
      <c r="W555" s="202"/>
      <c r="X555" s="202"/>
      <c r="Y555" s="143"/>
      <c r="Z555" s="367"/>
      <c r="AA555" s="140"/>
      <c r="AB555" s="420"/>
      <c r="AC555" s="421"/>
      <c r="AD555" s="206"/>
      <c r="AE555" s="144"/>
      <c r="AF555" s="133"/>
      <c r="AG555" s="144"/>
      <c r="AH555" s="430"/>
      <c r="AI555" s="146"/>
      <c r="AJ555" s="144"/>
      <c r="AK555" s="147"/>
      <c r="AL555" s="114"/>
      <c r="AM555" s="211"/>
      <c r="AN555" s="132"/>
      <c r="AO555" s="132"/>
      <c r="AP555" s="149"/>
      <c r="AQ555" s="150"/>
      <c r="AR555" s="149"/>
      <c r="AS555" s="132"/>
      <c r="AT555" s="132"/>
      <c r="AU555" s="132"/>
      <c r="AV555" s="132"/>
      <c r="AW555" s="132"/>
      <c r="AX555" s="132"/>
      <c r="AY555" s="132"/>
      <c r="AZ555" s="132"/>
      <c r="BA555" s="132"/>
      <c r="BB555" s="132"/>
      <c r="BC555" s="132"/>
      <c r="BD555" s="132"/>
      <c r="BE555" s="132"/>
      <c r="BF555" s="132"/>
      <c r="BG555" s="132"/>
      <c r="BH555" s="132"/>
      <c r="BI555" s="132"/>
      <c r="BJ555" s="132"/>
      <c r="BK555" s="132"/>
      <c r="BL555" s="132"/>
      <c r="BM555" s="132"/>
      <c r="BN555" s="132"/>
      <c r="BO555" s="132"/>
      <c r="BP555" s="132"/>
    </row>
    <row r="556">
      <c r="A556" s="484" t="b">
        <v>0</v>
      </c>
      <c r="B556" s="94"/>
      <c r="C556" s="95"/>
      <c r="D556" s="96"/>
      <c r="E556" s="97"/>
      <c r="F556" s="98"/>
      <c r="G556" s="98"/>
      <c r="H556" s="98"/>
      <c r="I556" s="98"/>
      <c r="J556" s="98"/>
      <c r="K556" s="96"/>
      <c r="L556" s="96"/>
      <c r="M556" s="96"/>
      <c r="N556" s="518"/>
      <c r="O556" s="369"/>
      <c r="P556" s="370"/>
      <c r="Q556" s="196"/>
      <c r="R556" s="197"/>
      <c r="S556" s="198"/>
      <c r="T556" s="199"/>
      <c r="U556" s="200"/>
      <c r="V556" s="201"/>
      <c r="W556" s="202"/>
      <c r="X556" s="202"/>
      <c r="Y556" s="109"/>
      <c r="Z556" s="280"/>
      <c r="AA556" s="106"/>
      <c r="AB556" s="281"/>
      <c r="AC556" s="282"/>
      <c r="AD556" s="273"/>
      <c r="AE556" s="110"/>
      <c r="AF556" s="99"/>
      <c r="AG556" s="110"/>
      <c r="AH556" s="427"/>
      <c r="AI556" s="112"/>
      <c r="AJ556" s="110"/>
      <c r="AK556" s="113"/>
      <c r="AL556" s="114"/>
      <c r="AM556" s="278"/>
      <c r="AN556" s="98"/>
      <c r="AO556" s="98"/>
      <c r="AP556" s="116"/>
      <c r="AQ556" s="117"/>
      <c r="AR556" s="116"/>
      <c r="AS556" s="98"/>
      <c r="AT556" s="98"/>
      <c r="AU556" s="98"/>
      <c r="AV556" s="98"/>
      <c r="AW556" s="98"/>
      <c r="AX556" s="98"/>
      <c r="AY556" s="98"/>
      <c r="AZ556" s="98"/>
      <c r="BA556" s="98"/>
      <c r="BB556" s="98"/>
      <c r="BC556" s="98"/>
      <c r="BD556" s="98"/>
      <c r="BE556" s="98"/>
      <c r="BF556" s="98"/>
      <c r="BG556" s="98"/>
      <c r="BH556" s="98"/>
      <c r="BI556" s="98"/>
      <c r="BJ556" s="98"/>
      <c r="BK556" s="98"/>
      <c r="BL556" s="98"/>
      <c r="BM556" s="98"/>
      <c r="BN556" s="98"/>
      <c r="BO556" s="98"/>
      <c r="BP556" s="98"/>
    </row>
    <row r="557">
      <c r="A557" s="485" t="b">
        <v>0</v>
      </c>
      <c r="B557" s="128"/>
      <c r="C557" s="129"/>
      <c r="D557" s="130"/>
      <c r="E557" s="131"/>
      <c r="F557" s="132"/>
      <c r="G557" s="132"/>
      <c r="H557" s="132"/>
      <c r="I557" s="132"/>
      <c r="J557" s="132"/>
      <c r="K557" s="130"/>
      <c r="L557" s="130"/>
      <c r="M557" s="130"/>
      <c r="N557" s="519"/>
      <c r="O557" s="369"/>
      <c r="P557" s="370"/>
      <c r="Q557" s="196"/>
      <c r="R557" s="197"/>
      <c r="S557" s="198"/>
      <c r="T557" s="199"/>
      <c r="U557" s="200"/>
      <c r="V557" s="201"/>
      <c r="W557" s="202"/>
      <c r="X557" s="202"/>
      <c r="Y557" s="143"/>
      <c r="Z557" s="367"/>
      <c r="AA557" s="140"/>
      <c r="AB557" s="420"/>
      <c r="AC557" s="421"/>
      <c r="AD557" s="206"/>
      <c r="AE557" s="144"/>
      <c r="AF557" s="133"/>
      <c r="AG557" s="144"/>
      <c r="AH557" s="430"/>
      <c r="AI557" s="146"/>
      <c r="AJ557" s="144"/>
      <c r="AK557" s="147"/>
      <c r="AL557" s="114"/>
      <c r="AM557" s="211"/>
      <c r="AN557" s="132"/>
      <c r="AO557" s="132"/>
      <c r="AP557" s="149"/>
      <c r="AQ557" s="150"/>
      <c r="AR557" s="149"/>
      <c r="AS557" s="132"/>
      <c r="AT557" s="132"/>
      <c r="AU557" s="132"/>
      <c r="AV557" s="132"/>
      <c r="AW557" s="132"/>
      <c r="AX557" s="132"/>
      <c r="AY557" s="132"/>
      <c r="AZ557" s="132"/>
      <c r="BA557" s="132"/>
      <c r="BB557" s="132"/>
      <c r="BC557" s="132"/>
      <c r="BD557" s="132"/>
      <c r="BE557" s="132"/>
      <c r="BF557" s="132"/>
      <c r="BG557" s="132"/>
      <c r="BH557" s="132"/>
      <c r="BI557" s="132"/>
      <c r="BJ557" s="132"/>
      <c r="BK557" s="132"/>
      <c r="BL557" s="132"/>
      <c r="BM557" s="132"/>
      <c r="BN557" s="132"/>
      <c r="BO557" s="132"/>
      <c r="BP557" s="132"/>
    </row>
    <row r="558">
      <c r="A558" s="484" t="b">
        <v>0</v>
      </c>
      <c r="B558" s="94"/>
      <c r="C558" s="95"/>
      <c r="D558" s="96"/>
      <c r="E558" s="97"/>
      <c r="F558" s="98"/>
      <c r="G558" s="98"/>
      <c r="H558" s="98"/>
      <c r="I558" s="98"/>
      <c r="J558" s="98"/>
      <c r="K558" s="96"/>
      <c r="L558" s="96"/>
      <c r="M558" s="96"/>
      <c r="N558" s="518"/>
      <c r="O558" s="369"/>
      <c r="P558" s="370"/>
      <c r="Q558" s="196"/>
      <c r="R558" s="197"/>
      <c r="S558" s="198"/>
      <c r="T558" s="199"/>
      <c r="U558" s="200"/>
      <c r="V558" s="201"/>
      <c r="W558" s="202"/>
      <c r="X558" s="202"/>
      <c r="Y558" s="109"/>
      <c r="Z558" s="280"/>
      <c r="AA558" s="106"/>
      <c r="AB558" s="281"/>
      <c r="AC558" s="282"/>
      <c r="AD558" s="273"/>
      <c r="AE558" s="110"/>
      <c r="AF558" s="99"/>
      <c r="AG558" s="110"/>
      <c r="AH558" s="427"/>
      <c r="AI558" s="112"/>
      <c r="AJ558" s="110"/>
      <c r="AK558" s="113"/>
      <c r="AL558" s="114"/>
      <c r="AM558" s="278"/>
      <c r="AN558" s="98"/>
      <c r="AO558" s="98"/>
      <c r="AP558" s="116"/>
      <c r="AQ558" s="117"/>
      <c r="AR558" s="116"/>
      <c r="AS558" s="98"/>
      <c r="AT558" s="98"/>
      <c r="AU558" s="98"/>
      <c r="AV558" s="98"/>
      <c r="AW558" s="98"/>
      <c r="AX558" s="98"/>
      <c r="AY558" s="98"/>
      <c r="AZ558" s="98"/>
      <c r="BA558" s="98"/>
      <c r="BB558" s="98"/>
      <c r="BC558" s="98"/>
      <c r="BD558" s="98"/>
      <c r="BE558" s="98"/>
      <c r="BF558" s="98"/>
      <c r="BG558" s="98"/>
      <c r="BH558" s="98"/>
      <c r="BI558" s="98"/>
      <c r="BJ558" s="98"/>
      <c r="BK558" s="98"/>
      <c r="BL558" s="98"/>
      <c r="BM558" s="98"/>
      <c r="BN558" s="98"/>
      <c r="BO558" s="98"/>
      <c r="BP558" s="98"/>
    </row>
    <row r="559">
      <c r="A559" s="485" t="b">
        <v>0</v>
      </c>
      <c r="B559" s="128"/>
      <c r="C559" s="129"/>
      <c r="D559" s="130"/>
      <c r="E559" s="131"/>
      <c r="F559" s="132"/>
      <c r="G559" s="132"/>
      <c r="H559" s="132"/>
      <c r="I559" s="132"/>
      <c r="J559" s="132"/>
      <c r="K559" s="130"/>
      <c r="L559" s="130"/>
      <c r="M559" s="130"/>
      <c r="N559" s="519"/>
      <c r="O559" s="369"/>
      <c r="P559" s="370"/>
      <c r="Q559" s="196"/>
      <c r="R559" s="197"/>
      <c r="S559" s="198"/>
      <c r="T559" s="199"/>
      <c r="U559" s="200"/>
      <c r="V559" s="201"/>
      <c r="W559" s="202"/>
      <c r="X559" s="202"/>
      <c r="Y559" s="143"/>
      <c r="Z559" s="367"/>
      <c r="AA559" s="140"/>
      <c r="AB559" s="420"/>
      <c r="AC559" s="421"/>
      <c r="AD559" s="206"/>
      <c r="AE559" s="144"/>
      <c r="AF559" s="133"/>
      <c r="AG559" s="144"/>
      <c r="AH559" s="430"/>
      <c r="AI559" s="146"/>
      <c r="AJ559" s="144"/>
      <c r="AK559" s="147"/>
      <c r="AL559" s="114"/>
      <c r="AM559" s="211"/>
      <c r="AN559" s="132"/>
      <c r="AO559" s="132"/>
      <c r="AP559" s="149"/>
      <c r="AQ559" s="150"/>
      <c r="AR559" s="149"/>
      <c r="AS559" s="132"/>
      <c r="AT559" s="132"/>
      <c r="AU559" s="132"/>
      <c r="AV559" s="132"/>
      <c r="AW559" s="132"/>
      <c r="AX559" s="132"/>
      <c r="AY559" s="132"/>
      <c r="AZ559" s="132"/>
      <c r="BA559" s="132"/>
      <c r="BB559" s="132"/>
      <c r="BC559" s="132"/>
      <c r="BD559" s="132"/>
      <c r="BE559" s="132"/>
      <c r="BF559" s="132"/>
      <c r="BG559" s="132"/>
      <c r="BH559" s="132"/>
      <c r="BI559" s="132"/>
      <c r="BJ559" s="132"/>
      <c r="BK559" s="132"/>
      <c r="BL559" s="132"/>
      <c r="BM559" s="132"/>
      <c r="BN559" s="132"/>
      <c r="BO559" s="132"/>
      <c r="BP559" s="132"/>
    </row>
    <row r="560">
      <c r="A560" s="484" t="b">
        <v>0</v>
      </c>
      <c r="B560" s="94"/>
      <c r="C560" s="95"/>
      <c r="D560" s="96"/>
      <c r="E560" s="97"/>
      <c r="F560" s="98"/>
      <c r="G560" s="98"/>
      <c r="H560" s="98"/>
      <c r="I560" s="98"/>
      <c r="J560" s="98"/>
      <c r="K560" s="96"/>
      <c r="L560" s="96"/>
      <c r="M560" s="96"/>
      <c r="N560" s="518"/>
      <c r="O560" s="369"/>
      <c r="P560" s="370"/>
      <c r="Q560" s="196"/>
      <c r="R560" s="197"/>
      <c r="S560" s="198"/>
      <c r="T560" s="199"/>
      <c r="U560" s="200"/>
      <c r="V560" s="201"/>
      <c r="W560" s="202"/>
      <c r="X560" s="202"/>
      <c r="Y560" s="109"/>
      <c r="Z560" s="280"/>
      <c r="AA560" s="106"/>
      <c r="AB560" s="281"/>
      <c r="AC560" s="282"/>
      <c r="AD560" s="273"/>
      <c r="AE560" s="110"/>
      <c r="AF560" s="99"/>
      <c r="AG560" s="110"/>
      <c r="AH560" s="427"/>
      <c r="AI560" s="112"/>
      <c r="AJ560" s="110"/>
      <c r="AK560" s="113"/>
      <c r="AL560" s="114"/>
      <c r="AM560" s="278"/>
      <c r="AN560" s="98"/>
      <c r="AO560" s="98"/>
      <c r="AP560" s="116"/>
      <c r="AQ560" s="117"/>
      <c r="AR560" s="116"/>
      <c r="AS560" s="98"/>
      <c r="AT560" s="98"/>
      <c r="AU560" s="98"/>
      <c r="AV560" s="98"/>
      <c r="AW560" s="98"/>
      <c r="AX560" s="98"/>
      <c r="AY560" s="98"/>
      <c r="AZ560" s="98"/>
      <c r="BA560" s="98"/>
      <c r="BB560" s="98"/>
      <c r="BC560" s="98"/>
      <c r="BD560" s="98"/>
      <c r="BE560" s="98"/>
      <c r="BF560" s="98"/>
      <c r="BG560" s="98"/>
      <c r="BH560" s="98"/>
      <c r="BI560" s="98"/>
      <c r="BJ560" s="98"/>
      <c r="BK560" s="98"/>
      <c r="BL560" s="98"/>
      <c r="BM560" s="98"/>
      <c r="BN560" s="98"/>
      <c r="BO560" s="98"/>
      <c r="BP560" s="98"/>
    </row>
    <row r="561">
      <c r="A561" s="485" t="b">
        <v>0</v>
      </c>
      <c r="B561" s="128"/>
      <c r="C561" s="129"/>
      <c r="D561" s="130"/>
      <c r="E561" s="131"/>
      <c r="F561" s="132"/>
      <c r="G561" s="132"/>
      <c r="H561" s="132"/>
      <c r="I561" s="132"/>
      <c r="J561" s="132"/>
      <c r="K561" s="130"/>
      <c r="L561" s="130"/>
      <c r="M561" s="130"/>
      <c r="N561" s="519"/>
      <c r="O561" s="369"/>
      <c r="P561" s="370"/>
      <c r="Q561" s="196"/>
      <c r="R561" s="197"/>
      <c r="S561" s="198"/>
      <c r="T561" s="199"/>
      <c r="U561" s="200"/>
      <c r="V561" s="201"/>
      <c r="W561" s="202"/>
      <c r="X561" s="202"/>
      <c r="Y561" s="143"/>
      <c r="Z561" s="367"/>
      <c r="AA561" s="140"/>
      <c r="AB561" s="420"/>
      <c r="AC561" s="421"/>
      <c r="AD561" s="206"/>
      <c r="AE561" s="144"/>
      <c r="AF561" s="133"/>
      <c r="AG561" s="144"/>
      <c r="AH561" s="430"/>
      <c r="AI561" s="146"/>
      <c r="AJ561" s="144"/>
      <c r="AK561" s="147"/>
      <c r="AL561" s="114"/>
      <c r="AM561" s="211"/>
      <c r="AN561" s="132"/>
      <c r="AO561" s="132"/>
      <c r="AP561" s="149"/>
      <c r="AQ561" s="150"/>
      <c r="AR561" s="149"/>
      <c r="AS561" s="132"/>
      <c r="AT561" s="132"/>
      <c r="AU561" s="132"/>
      <c r="AV561" s="132"/>
      <c r="AW561" s="132"/>
      <c r="AX561" s="132"/>
      <c r="AY561" s="132"/>
      <c r="AZ561" s="132"/>
      <c r="BA561" s="132"/>
      <c r="BB561" s="132"/>
      <c r="BC561" s="132"/>
      <c r="BD561" s="132"/>
      <c r="BE561" s="132"/>
      <c r="BF561" s="132"/>
      <c r="BG561" s="132"/>
      <c r="BH561" s="132"/>
      <c r="BI561" s="132"/>
      <c r="BJ561" s="132"/>
      <c r="BK561" s="132"/>
      <c r="BL561" s="132"/>
      <c r="BM561" s="132"/>
      <c r="BN561" s="132"/>
      <c r="BO561" s="132"/>
      <c r="BP561" s="132"/>
    </row>
    <row r="562">
      <c r="A562" s="484" t="b">
        <v>0</v>
      </c>
      <c r="B562" s="94"/>
      <c r="C562" s="95"/>
      <c r="D562" s="96"/>
      <c r="E562" s="97"/>
      <c r="F562" s="98"/>
      <c r="G562" s="98"/>
      <c r="H562" s="98"/>
      <c r="I562" s="98"/>
      <c r="J562" s="98"/>
      <c r="K562" s="96"/>
      <c r="L562" s="96"/>
      <c r="M562" s="96"/>
      <c r="N562" s="518"/>
      <c r="O562" s="369"/>
      <c r="P562" s="370"/>
      <c r="Q562" s="196"/>
      <c r="R562" s="197"/>
      <c r="S562" s="198"/>
      <c r="T562" s="199"/>
      <c r="U562" s="200"/>
      <c r="V562" s="201"/>
      <c r="W562" s="202"/>
      <c r="X562" s="202"/>
      <c r="Y562" s="109"/>
      <c r="Z562" s="280"/>
      <c r="AA562" s="106"/>
      <c r="AB562" s="281"/>
      <c r="AC562" s="282"/>
      <c r="AD562" s="273"/>
      <c r="AE562" s="110"/>
      <c r="AF562" s="99"/>
      <c r="AG562" s="110"/>
      <c r="AH562" s="427"/>
      <c r="AI562" s="112"/>
      <c r="AJ562" s="110"/>
      <c r="AK562" s="113"/>
      <c r="AL562" s="114"/>
      <c r="AM562" s="278"/>
      <c r="AN562" s="98"/>
      <c r="AO562" s="98"/>
      <c r="AP562" s="116"/>
      <c r="AQ562" s="117"/>
      <c r="AR562" s="116"/>
      <c r="AS562" s="98"/>
      <c r="AT562" s="98"/>
      <c r="AU562" s="98"/>
      <c r="AV562" s="98"/>
      <c r="AW562" s="98"/>
      <c r="AX562" s="98"/>
      <c r="AY562" s="98"/>
      <c r="AZ562" s="98"/>
      <c r="BA562" s="98"/>
      <c r="BB562" s="98"/>
      <c r="BC562" s="98"/>
      <c r="BD562" s="98"/>
      <c r="BE562" s="98"/>
      <c r="BF562" s="98"/>
      <c r="BG562" s="98"/>
      <c r="BH562" s="98"/>
      <c r="BI562" s="98"/>
      <c r="BJ562" s="98"/>
      <c r="BK562" s="98"/>
      <c r="BL562" s="98"/>
      <c r="BM562" s="98"/>
      <c r="BN562" s="98"/>
      <c r="BO562" s="98"/>
      <c r="BP562" s="98"/>
    </row>
    <row r="563">
      <c r="A563" s="485" t="b">
        <v>0</v>
      </c>
      <c r="B563" s="128"/>
      <c r="C563" s="129"/>
      <c r="D563" s="130"/>
      <c r="E563" s="131"/>
      <c r="F563" s="132"/>
      <c r="G563" s="132"/>
      <c r="H563" s="132"/>
      <c r="I563" s="132"/>
      <c r="J563" s="132"/>
      <c r="K563" s="130"/>
      <c r="L563" s="130"/>
      <c r="M563" s="130"/>
      <c r="N563" s="519"/>
      <c r="O563" s="369"/>
      <c r="P563" s="370"/>
      <c r="Q563" s="196"/>
      <c r="R563" s="197"/>
      <c r="S563" s="198"/>
      <c r="T563" s="199"/>
      <c r="U563" s="200"/>
      <c r="V563" s="201"/>
      <c r="W563" s="202"/>
      <c r="X563" s="202"/>
      <c r="Y563" s="143"/>
      <c r="Z563" s="367"/>
      <c r="AA563" s="140"/>
      <c r="AB563" s="420"/>
      <c r="AC563" s="421"/>
      <c r="AD563" s="206"/>
      <c r="AE563" s="144"/>
      <c r="AF563" s="133"/>
      <c r="AG563" s="144"/>
      <c r="AH563" s="430"/>
      <c r="AI563" s="146"/>
      <c r="AJ563" s="144"/>
      <c r="AK563" s="147"/>
      <c r="AL563" s="114"/>
      <c r="AM563" s="211"/>
      <c r="AN563" s="132"/>
      <c r="AO563" s="132"/>
      <c r="AP563" s="149"/>
      <c r="AQ563" s="150"/>
      <c r="AR563" s="149"/>
      <c r="AS563" s="132"/>
      <c r="AT563" s="132"/>
      <c r="AU563" s="132"/>
      <c r="AV563" s="132"/>
      <c r="AW563" s="132"/>
      <c r="AX563" s="132"/>
      <c r="AY563" s="132"/>
      <c r="AZ563" s="132"/>
      <c r="BA563" s="132"/>
      <c r="BB563" s="132"/>
      <c r="BC563" s="132"/>
      <c r="BD563" s="132"/>
      <c r="BE563" s="132"/>
      <c r="BF563" s="132"/>
      <c r="BG563" s="132"/>
      <c r="BH563" s="132"/>
      <c r="BI563" s="132"/>
      <c r="BJ563" s="132"/>
      <c r="BK563" s="132"/>
      <c r="BL563" s="132"/>
      <c r="BM563" s="132"/>
      <c r="BN563" s="132"/>
      <c r="BO563" s="132"/>
      <c r="BP563" s="132"/>
    </row>
    <row r="564">
      <c r="A564" s="484" t="b">
        <v>0</v>
      </c>
      <c r="B564" s="94"/>
      <c r="C564" s="95"/>
      <c r="D564" s="96"/>
      <c r="E564" s="97"/>
      <c r="F564" s="98"/>
      <c r="G564" s="98"/>
      <c r="H564" s="98"/>
      <c r="I564" s="98"/>
      <c r="J564" s="98"/>
      <c r="K564" s="96"/>
      <c r="L564" s="96"/>
      <c r="M564" s="96"/>
      <c r="N564" s="518"/>
      <c r="O564" s="369"/>
      <c r="P564" s="370"/>
      <c r="Q564" s="196"/>
      <c r="R564" s="197"/>
      <c r="S564" s="198"/>
      <c r="T564" s="199"/>
      <c r="U564" s="200"/>
      <c r="V564" s="201"/>
      <c r="W564" s="202"/>
      <c r="X564" s="202"/>
      <c r="Y564" s="109"/>
      <c r="Z564" s="280"/>
      <c r="AA564" s="106"/>
      <c r="AB564" s="281"/>
      <c r="AC564" s="282"/>
      <c r="AD564" s="273"/>
      <c r="AE564" s="110"/>
      <c r="AF564" s="99"/>
      <c r="AG564" s="110"/>
      <c r="AH564" s="427"/>
      <c r="AI564" s="112"/>
      <c r="AJ564" s="110"/>
      <c r="AK564" s="113"/>
      <c r="AL564" s="114"/>
      <c r="AM564" s="278"/>
      <c r="AN564" s="98"/>
      <c r="AO564" s="98"/>
      <c r="AP564" s="116"/>
      <c r="AQ564" s="117"/>
      <c r="AR564" s="116"/>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c r="BO564" s="98"/>
      <c r="BP564" s="98"/>
    </row>
    <row r="565">
      <c r="A565" s="485" t="b">
        <v>0</v>
      </c>
      <c r="B565" s="128"/>
      <c r="C565" s="129"/>
      <c r="D565" s="130"/>
      <c r="E565" s="131"/>
      <c r="F565" s="132"/>
      <c r="G565" s="132"/>
      <c r="H565" s="132"/>
      <c r="I565" s="132"/>
      <c r="J565" s="132"/>
      <c r="K565" s="130"/>
      <c r="L565" s="130"/>
      <c r="M565" s="130"/>
      <c r="N565" s="519"/>
      <c r="O565" s="369"/>
      <c r="P565" s="370"/>
      <c r="Q565" s="196"/>
      <c r="R565" s="197"/>
      <c r="S565" s="198"/>
      <c r="T565" s="199"/>
      <c r="U565" s="200"/>
      <c r="V565" s="201"/>
      <c r="W565" s="202"/>
      <c r="X565" s="202"/>
      <c r="Y565" s="143"/>
      <c r="Z565" s="367"/>
      <c r="AA565" s="140"/>
      <c r="AB565" s="420"/>
      <c r="AC565" s="421"/>
      <c r="AD565" s="206"/>
      <c r="AE565" s="144"/>
      <c r="AF565" s="133"/>
      <c r="AG565" s="144"/>
      <c r="AH565" s="430"/>
      <c r="AI565" s="146"/>
      <c r="AJ565" s="144"/>
      <c r="AK565" s="147"/>
      <c r="AL565" s="114"/>
      <c r="AM565" s="211"/>
      <c r="AN565" s="132"/>
      <c r="AO565" s="132"/>
      <c r="AP565" s="149"/>
      <c r="AQ565" s="150"/>
      <c r="AR565" s="149"/>
      <c r="AS565" s="132"/>
      <c r="AT565" s="132"/>
      <c r="AU565" s="132"/>
      <c r="AV565" s="132"/>
      <c r="AW565" s="132"/>
      <c r="AX565" s="132"/>
      <c r="AY565" s="132"/>
      <c r="AZ565" s="132"/>
      <c r="BA565" s="132"/>
      <c r="BB565" s="132"/>
      <c r="BC565" s="132"/>
      <c r="BD565" s="132"/>
      <c r="BE565" s="132"/>
      <c r="BF565" s="132"/>
      <c r="BG565" s="132"/>
      <c r="BH565" s="132"/>
      <c r="BI565" s="132"/>
      <c r="BJ565" s="132"/>
      <c r="BK565" s="132"/>
      <c r="BL565" s="132"/>
      <c r="BM565" s="132"/>
      <c r="BN565" s="132"/>
      <c r="BO565" s="132"/>
      <c r="BP565" s="132"/>
    </row>
    <row r="566">
      <c r="A566" s="484" t="b">
        <v>0</v>
      </c>
      <c r="B566" s="94"/>
      <c r="C566" s="95"/>
      <c r="D566" s="96"/>
      <c r="E566" s="97"/>
      <c r="F566" s="98"/>
      <c r="G566" s="98"/>
      <c r="H566" s="98"/>
      <c r="I566" s="98"/>
      <c r="J566" s="98"/>
      <c r="K566" s="96"/>
      <c r="L566" s="96"/>
      <c r="M566" s="96"/>
      <c r="N566" s="518"/>
      <c r="O566" s="369"/>
      <c r="P566" s="370"/>
      <c r="Q566" s="196"/>
      <c r="R566" s="197"/>
      <c r="S566" s="198"/>
      <c r="T566" s="199"/>
      <c r="U566" s="200"/>
      <c r="V566" s="201"/>
      <c r="W566" s="202"/>
      <c r="X566" s="202"/>
      <c r="Y566" s="109"/>
      <c r="Z566" s="280"/>
      <c r="AA566" s="106"/>
      <c r="AB566" s="281"/>
      <c r="AC566" s="282"/>
      <c r="AD566" s="273"/>
      <c r="AE566" s="110"/>
      <c r="AF566" s="99"/>
      <c r="AG566" s="110"/>
      <c r="AH566" s="427"/>
      <c r="AI566" s="112"/>
      <c r="AJ566" s="110"/>
      <c r="AK566" s="113"/>
      <c r="AL566" s="114"/>
      <c r="AM566" s="278"/>
      <c r="AN566" s="98"/>
      <c r="AO566" s="98"/>
      <c r="AP566" s="116"/>
      <c r="AQ566" s="117"/>
      <c r="AR566" s="116"/>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c r="BO566" s="98"/>
      <c r="BP566" s="98"/>
    </row>
    <row r="567">
      <c r="A567" s="485" t="b">
        <v>0</v>
      </c>
      <c r="B567" s="128"/>
      <c r="C567" s="129"/>
      <c r="D567" s="130"/>
      <c r="E567" s="131"/>
      <c r="F567" s="132"/>
      <c r="G567" s="132"/>
      <c r="H567" s="132"/>
      <c r="I567" s="132"/>
      <c r="J567" s="132"/>
      <c r="K567" s="130"/>
      <c r="L567" s="130"/>
      <c r="M567" s="130"/>
      <c r="N567" s="519"/>
      <c r="O567" s="369"/>
      <c r="P567" s="370"/>
      <c r="Q567" s="196"/>
      <c r="R567" s="197"/>
      <c r="S567" s="198"/>
      <c r="T567" s="199"/>
      <c r="U567" s="200"/>
      <c r="V567" s="201"/>
      <c r="W567" s="202"/>
      <c r="X567" s="202"/>
      <c r="Y567" s="143"/>
      <c r="Z567" s="367"/>
      <c r="AA567" s="140"/>
      <c r="AB567" s="420"/>
      <c r="AC567" s="421"/>
      <c r="AD567" s="206"/>
      <c r="AE567" s="144"/>
      <c r="AF567" s="133"/>
      <c r="AG567" s="144"/>
      <c r="AH567" s="430"/>
      <c r="AI567" s="146"/>
      <c r="AJ567" s="144"/>
      <c r="AK567" s="147"/>
      <c r="AL567" s="114"/>
      <c r="AM567" s="211"/>
      <c r="AN567" s="132"/>
      <c r="AO567" s="132"/>
      <c r="AP567" s="149"/>
      <c r="AQ567" s="150"/>
      <c r="AR567" s="149"/>
      <c r="AS567" s="132"/>
      <c r="AT567" s="132"/>
      <c r="AU567" s="132"/>
      <c r="AV567" s="132"/>
      <c r="AW567" s="132"/>
      <c r="AX567" s="132"/>
      <c r="AY567" s="132"/>
      <c r="AZ567" s="132"/>
      <c r="BA567" s="132"/>
      <c r="BB567" s="132"/>
      <c r="BC567" s="132"/>
      <c r="BD567" s="132"/>
      <c r="BE567" s="132"/>
      <c r="BF567" s="132"/>
      <c r="BG567" s="132"/>
      <c r="BH567" s="132"/>
      <c r="BI567" s="132"/>
      <c r="BJ567" s="132"/>
      <c r="BK567" s="132"/>
      <c r="BL567" s="132"/>
      <c r="BM567" s="132"/>
      <c r="BN567" s="132"/>
      <c r="BO567" s="132"/>
      <c r="BP567" s="132"/>
    </row>
    <row r="568">
      <c r="A568" s="484" t="b">
        <v>0</v>
      </c>
      <c r="B568" s="94"/>
      <c r="C568" s="95"/>
      <c r="D568" s="96"/>
      <c r="E568" s="97"/>
      <c r="F568" s="98"/>
      <c r="G568" s="98"/>
      <c r="H568" s="98"/>
      <c r="I568" s="98"/>
      <c r="J568" s="98"/>
      <c r="K568" s="96"/>
      <c r="L568" s="96"/>
      <c r="M568" s="96"/>
      <c r="N568" s="518"/>
      <c r="O568" s="369"/>
      <c r="P568" s="370"/>
      <c r="Q568" s="196"/>
      <c r="R568" s="197"/>
      <c r="S568" s="198"/>
      <c r="T568" s="199"/>
      <c r="U568" s="200"/>
      <c r="V568" s="201"/>
      <c r="W568" s="202"/>
      <c r="X568" s="202"/>
      <c r="Y568" s="109"/>
      <c r="Z568" s="280"/>
      <c r="AA568" s="106"/>
      <c r="AB568" s="281"/>
      <c r="AC568" s="282"/>
      <c r="AD568" s="273"/>
      <c r="AE568" s="110"/>
      <c r="AF568" s="99"/>
      <c r="AG568" s="110"/>
      <c r="AH568" s="427"/>
      <c r="AI568" s="112"/>
      <c r="AJ568" s="110"/>
      <c r="AK568" s="113"/>
      <c r="AL568" s="114"/>
      <c r="AM568" s="278"/>
      <c r="AN568" s="98"/>
      <c r="AO568" s="98"/>
      <c r="AP568" s="116"/>
      <c r="AQ568" s="117"/>
      <c r="AR568" s="116"/>
      <c r="AS568" s="98"/>
      <c r="AT568" s="98"/>
      <c r="AU568" s="98"/>
      <c r="AV568" s="98"/>
      <c r="AW568" s="98"/>
      <c r="AX568" s="98"/>
      <c r="AY568" s="98"/>
      <c r="AZ568" s="98"/>
      <c r="BA568" s="98"/>
      <c r="BB568" s="98"/>
      <c r="BC568" s="98"/>
      <c r="BD568" s="98"/>
      <c r="BE568" s="98"/>
      <c r="BF568" s="98"/>
      <c r="BG568" s="98"/>
      <c r="BH568" s="98"/>
      <c r="BI568" s="98"/>
      <c r="BJ568" s="98"/>
      <c r="BK568" s="98"/>
      <c r="BL568" s="98"/>
      <c r="BM568" s="98"/>
      <c r="BN568" s="98"/>
      <c r="BO568" s="98"/>
      <c r="BP568" s="98"/>
    </row>
    <row r="569">
      <c r="A569" s="485" t="b">
        <v>0</v>
      </c>
      <c r="B569" s="128"/>
      <c r="C569" s="129"/>
      <c r="D569" s="130"/>
      <c r="E569" s="131"/>
      <c r="F569" s="132"/>
      <c r="G569" s="132"/>
      <c r="H569" s="132"/>
      <c r="I569" s="132"/>
      <c r="J569" s="132"/>
      <c r="K569" s="130"/>
      <c r="L569" s="130"/>
      <c r="M569" s="130"/>
      <c r="N569" s="519"/>
      <c r="O569" s="369"/>
      <c r="P569" s="370"/>
      <c r="Q569" s="196"/>
      <c r="R569" s="197"/>
      <c r="S569" s="198"/>
      <c r="T569" s="199"/>
      <c r="U569" s="200"/>
      <c r="V569" s="201"/>
      <c r="W569" s="202"/>
      <c r="X569" s="202"/>
      <c r="Y569" s="143"/>
      <c r="Z569" s="367"/>
      <c r="AA569" s="140"/>
      <c r="AB569" s="420"/>
      <c r="AC569" s="421"/>
      <c r="AD569" s="206"/>
      <c r="AE569" s="144"/>
      <c r="AF569" s="133"/>
      <c r="AG569" s="144"/>
      <c r="AH569" s="430"/>
      <c r="AI569" s="146"/>
      <c r="AJ569" s="144"/>
      <c r="AK569" s="147"/>
      <c r="AL569" s="114"/>
      <c r="AM569" s="211"/>
      <c r="AN569" s="132"/>
      <c r="AO569" s="132"/>
      <c r="AP569" s="149"/>
      <c r="AQ569" s="150"/>
      <c r="AR569" s="149"/>
      <c r="AS569" s="132"/>
      <c r="AT569" s="132"/>
      <c r="AU569" s="132"/>
      <c r="AV569" s="132"/>
      <c r="AW569" s="132"/>
      <c r="AX569" s="132"/>
      <c r="AY569" s="132"/>
      <c r="AZ569" s="132"/>
      <c r="BA569" s="132"/>
      <c r="BB569" s="132"/>
      <c r="BC569" s="132"/>
      <c r="BD569" s="132"/>
      <c r="BE569" s="132"/>
      <c r="BF569" s="132"/>
      <c r="BG569" s="132"/>
      <c r="BH569" s="132"/>
      <c r="BI569" s="132"/>
      <c r="BJ569" s="132"/>
      <c r="BK569" s="132"/>
      <c r="BL569" s="132"/>
      <c r="BM569" s="132"/>
      <c r="BN569" s="132"/>
      <c r="BO569" s="132"/>
      <c r="BP569" s="132"/>
    </row>
    <row r="570">
      <c r="A570" s="484" t="b">
        <v>0</v>
      </c>
      <c r="B570" s="94"/>
      <c r="C570" s="95"/>
      <c r="D570" s="96"/>
      <c r="E570" s="97"/>
      <c r="F570" s="98"/>
      <c r="G570" s="98"/>
      <c r="H570" s="98"/>
      <c r="I570" s="98"/>
      <c r="J570" s="98"/>
      <c r="K570" s="96"/>
      <c r="L570" s="96"/>
      <c r="M570" s="96"/>
      <c r="N570" s="518"/>
      <c r="O570" s="369"/>
      <c r="P570" s="370"/>
      <c r="Q570" s="196"/>
      <c r="R570" s="197"/>
      <c r="S570" s="198"/>
      <c r="T570" s="199"/>
      <c r="U570" s="200"/>
      <c r="V570" s="201"/>
      <c r="W570" s="202"/>
      <c r="X570" s="202"/>
      <c r="Y570" s="109"/>
      <c r="Z570" s="280"/>
      <c r="AA570" s="106"/>
      <c r="AB570" s="281"/>
      <c r="AC570" s="282"/>
      <c r="AD570" s="273"/>
      <c r="AE570" s="110"/>
      <c r="AF570" s="99"/>
      <c r="AG570" s="110"/>
      <c r="AH570" s="427"/>
      <c r="AI570" s="112"/>
      <c r="AJ570" s="110"/>
      <c r="AK570" s="113"/>
      <c r="AL570" s="114"/>
      <c r="AM570" s="278"/>
      <c r="AN570" s="98"/>
      <c r="AO570" s="98"/>
      <c r="AP570" s="116"/>
      <c r="AQ570" s="117"/>
      <c r="AR570" s="116"/>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c r="BO570" s="98"/>
      <c r="BP570" s="98"/>
    </row>
    <row r="571">
      <c r="A571" s="485" t="b">
        <v>0</v>
      </c>
      <c r="B571" s="128"/>
      <c r="C571" s="129"/>
      <c r="D571" s="130"/>
      <c r="E571" s="131"/>
      <c r="F571" s="132"/>
      <c r="G571" s="132"/>
      <c r="H571" s="132"/>
      <c r="I571" s="132"/>
      <c r="J571" s="132"/>
      <c r="K571" s="130"/>
      <c r="L571" s="130"/>
      <c r="M571" s="130"/>
      <c r="N571" s="519"/>
      <c r="O571" s="369"/>
      <c r="P571" s="370"/>
      <c r="Q571" s="196"/>
      <c r="R571" s="197"/>
      <c r="S571" s="198"/>
      <c r="T571" s="199"/>
      <c r="U571" s="200"/>
      <c r="V571" s="201"/>
      <c r="W571" s="202"/>
      <c r="X571" s="202"/>
      <c r="Y571" s="143"/>
      <c r="Z571" s="367"/>
      <c r="AA571" s="140"/>
      <c r="AB571" s="420"/>
      <c r="AC571" s="421"/>
      <c r="AD571" s="206"/>
      <c r="AE571" s="144"/>
      <c r="AF571" s="133"/>
      <c r="AG571" s="144"/>
      <c r="AH571" s="430"/>
      <c r="AI571" s="146"/>
      <c r="AJ571" s="144"/>
      <c r="AK571" s="147"/>
      <c r="AL571" s="114"/>
      <c r="AM571" s="211"/>
      <c r="AN571" s="132"/>
      <c r="AO571" s="132"/>
      <c r="AP571" s="149"/>
      <c r="AQ571" s="150"/>
      <c r="AR571" s="149"/>
      <c r="AS571" s="132"/>
      <c r="AT571" s="132"/>
      <c r="AU571" s="132"/>
      <c r="AV571" s="132"/>
      <c r="AW571" s="132"/>
      <c r="AX571" s="132"/>
      <c r="AY571" s="132"/>
      <c r="AZ571" s="132"/>
      <c r="BA571" s="132"/>
      <c r="BB571" s="132"/>
      <c r="BC571" s="132"/>
      <c r="BD571" s="132"/>
      <c r="BE571" s="132"/>
      <c r="BF571" s="132"/>
      <c r="BG571" s="132"/>
      <c r="BH571" s="132"/>
      <c r="BI571" s="132"/>
      <c r="BJ571" s="132"/>
      <c r="BK571" s="132"/>
      <c r="BL571" s="132"/>
      <c r="BM571" s="132"/>
      <c r="BN571" s="132"/>
      <c r="BO571" s="132"/>
      <c r="BP571" s="132"/>
    </row>
    <row r="572">
      <c r="A572" s="484" t="b">
        <v>0</v>
      </c>
      <c r="B572" s="94"/>
      <c r="C572" s="95"/>
      <c r="D572" s="96"/>
      <c r="E572" s="97"/>
      <c r="F572" s="98"/>
      <c r="G572" s="98"/>
      <c r="H572" s="98"/>
      <c r="I572" s="98"/>
      <c r="J572" s="98"/>
      <c r="K572" s="96"/>
      <c r="L572" s="96"/>
      <c r="M572" s="96"/>
      <c r="N572" s="518"/>
      <c r="O572" s="369"/>
      <c r="P572" s="370"/>
      <c r="Q572" s="196"/>
      <c r="R572" s="197"/>
      <c r="S572" s="198"/>
      <c r="T572" s="199"/>
      <c r="U572" s="200"/>
      <c r="V572" s="201"/>
      <c r="W572" s="202"/>
      <c r="X572" s="202"/>
      <c r="Y572" s="109"/>
      <c r="Z572" s="280"/>
      <c r="AA572" s="106"/>
      <c r="AB572" s="281"/>
      <c r="AC572" s="282"/>
      <c r="AD572" s="273"/>
      <c r="AE572" s="110"/>
      <c r="AF572" s="99"/>
      <c r="AG572" s="110"/>
      <c r="AH572" s="427"/>
      <c r="AI572" s="112"/>
      <c r="AJ572" s="110"/>
      <c r="AK572" s="113"/>
      <c r="AL572" s="114"/>
      <c r="AM572" s="278"/>
      <c r="AN572" s="98"/>
      <c r="AO572" s="98"/>
      <c r="AP572" s="116"/>
      <c r="AQ572" s="117"/>
      <c r="AR572" s="116"/>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c r="BO572" s="98"/>
      <c r="BP572" s="98"/>
    </row>
    <row r="573">
      <c r="A573" s="485" t="b">
        <v>0</v>
      </c>
      <c r="B573" s="128"/>
      <c r="C573" s="129"/>
      <c r="D573" s="130"/>
      <c r="E573" s="131"/>
      <c r="F573" s="132"/>
      <c r="G573" s="132"/>
      <c r="H573" s="132"/>
      <c r="I573" s="132"/>
      <c r="J573" s="132"/>
      <c r="K573" s="130"/>
      <c r="L573" s="130"/>
      <c r="M573" s="130"/>
      <c r="N573" s="519"/>
      <c r="O573" s="369"/>
      <c r="P573" s="370"/>
      <c r="Q573" s="196"/>
      <c r="R573" s="197"/>
      <c r="S573" s="198"/>
      <c r="T573" s="199"/>
      <c r="U573" s="200"/>
      <c r="V573" s="201"/>
      <c r="W573" s="202"/>
      <c r="X573" s="202"/>
      <c r="Y573" s="143"/>
      <c r="Z573" s="367"/>
      <c r="AA573" s="140"/>
      <c r="AB573" s="420"/>
      <c r="AC573" s="421"/>
      <c r="AD573" s="206"/>
      <c r="AE573" s="144"/>
      <c r="AF573" s="133"/>
      <c r="AG573" s="144"/>
      <c r="AH573" s="430"/>
      <c r="AI573" s="146"/>
      <c r="AJ573" s="144"/>
      <c r="AK573" s="147"/>
      <c r="AL573" s="114"/>
      <c r="AM573" s="211"/>
      <c r="AN573" s="132"/>
      <c r="AO573" s="132"/>
      <c r="AP573" s="149"/>
      <c r="AQ573" s="150"/>
      <c r="AR573" s="149"/>
      <c r="AS573" s="132"/>
      <c r="AT573" s="132"/>
      <c r="AU573" s="132"/>
      <c r="AV573" s="132"/>
      <c r="AW573" s="132"/>
      <c r="AX573" s="132"/>
      <c r="AY573" s="132"/>
      <c r="AZ573" s="132"/>
      <c r="BA573" s="132"/>
      <c r="BB573" s="132"/>
      <c r="BC573" s="132"/>
      <c r="BD573" s="132"/>
      <c r="BE573" s="132"/>
      <c r="BF573" s="132"/>
      <c r="BG573" s="132"/>
      <c r="BH573" s="132"/>
      <c r="BI573" s="132"/>
      <c r="BJ573" s="132"/>
      <c r="BK573" s="132"/>
      <c r="BL573" s="132"/>
      <c r="BM573" s="132"/>
      <c r="BN573" s="132"/>
      <c r="BO573" s="132"/>
      <c r="BP573" s="132"/>
    </row>
    <row r="574">
      <c r="A574" s="484" t="b">
        <v>0</v>
      </c>
      <c r="B574" s="94"/>
      <c r="C574" s="95"/>
      <c r="D574" s="96"/>
      <c r="E574" s="97"/>
      <c r="F574" s="98"/>
      <c r="G574" s="98"/>
      <c r="H574" s="98"/>
      <c r="I574" s="98"/>
      <c r="J574" s="98"/>
      <c r="K574" s="96"/>
      <c r="L574" s="96"/>
      <c r="M574" s="96"/>
      <c r="N574" s="518"/>
      <c r="O574" s="369"/>
      <c r="P574" s="370"/>
      <c r="Q574" s="196"/>
      <c r="R574" s="197"/>
      <c r="S574" s="198"/>
      <c r="T574" s="199"/>
      <c r="U574" s="200"/>
      <c r="V574" s="201"/>
      <c r="W574" s="202"/>
      <c r="X574" s="202"/>
      <c r="Y574" s="109"/>
      <c r="Z574" s="280"/>
      <c r="AA574" s="106"/>
      <c r="AB574" s="281"/>
      <c r="AC574" s="282"/>
      <c r="AD574" s="273"/>
      <c r="AE574" s="110"/>
      <c r="AF574" s="99"/>
      <c r="AG574" s="110"/>
      <c r="AH574" s="427"/>
      <c r="AI574" s="112"/>
      <c r="AJ574" s="110"/>
      <c r="AK574" s="113"/>
      <c r="AL574" s="114"/>
      <c r="AM574" s="278"/>
      <c r="AN574" s="98"/>
      <c r="AO574" s="98"/>
      <c r="AP574" s="116"/>
      <c r="AQ574" s="117"/>
      <c r="AR574" s="116"/>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row>
    <row r="575">
      <c r="A575" s="485" t="b">
        <v>0</v>
      </c>
      <c r="B575" s="128"/>
      <c r="C575" s="129"/>
      <c r="D575" s="130"/>
      <c r="E575" s="131"/>
      <c r="F575" s="132"/>
      <c r="G575" s="132"/>
      <c r="H575" s="132"/>
      <c r="I575" s="132"/>
      <c r="J575" s="132"/>
      <c r="K575" s="130"/>
      <c r="L575" s="130"/>
      <c r="M575" s="130"/>
      <c r="N575" s="519"/>
      <c r="O575" s="369"/>
      <c r="P575" s="370"/>
      <c r="Q575" s="196"/>
      <c r="R575" s="197"/>
      <c r="S575" s="198"/>
      <c r="T575" s="199"/>
      <c r="U575" s="200"/>
      <c r="V575" s="201"/>
      <c r="W575" s="202"/>
      <c r="X575" s="202"/>
      <c r="Y575" s="143"/>
      <c r="Z575" s="367"/>
      <c r="AA575" s="140"/>
      <c r="AB575" s="420"/>
      <c r="AC575" s="421"/>
      <c r="AD575" s="206"/>
      <c r="AE575" s="144"/>
      <c r="AF575" s="133"/>
      <c r="AG575" s="144"/>
      <c r="AH575" s="430"/>
      <c r="AI575" s="146"/>
      <c r="AJ575" s="144"/>
      <c r="AK575" s="147"/>
      <c r="AL575" s="114"/>
      <c r="AM575" s="211"/>
      <c r="AN575" s="132"/>
      <c r="AO575" s="132"/>
      <c r="AP575" s="149"/>
      <c r="AQ575" s="150"/>
      <c r="AR575" s="149"/>
      <c r="AS575" s="132"/>
      <c r="AT575" s="132"/>
      <c r="AU575" s="132"/>
      <c r="AV575" s="132"/>
      <c r="AW575" s="132"/>
      <c r="AX575" s="132"/>
      <c r="AY575" s="132"/>
      <c r="AZ575" s="132"/>
      <c r="BA575" s="132"/>
      <c r="BB575" s="132"/>
      <c r="BC575" s="132"/>
      <c r="BD575" s="132"/>
      <c r="BE575" s="132"/>
      <c r="BF575" s="132"/>
      <c r="BG575" s="132"/>
      <c r="BH575" s="132"/>
      <c r="BI575" s="132"/>
      <c r="BJ575" s="132"/>
      <c r="BK575" s="132"/>
      <c r="BL575" s="132"/>
      <c r="BM575" s="132"/>
      <c r="BN575" s="132"/>
      <c r="BO575" s="132"/>
      <c r="BP575" s="132"/>
    </row>
    <row r="576">
      <c r="A576" s="484" t="b">
        <v>0</v>
      </c>
      <c r="B576" s="94"/>
      <c r="C576" s="95"/>
      <c r="D576" s="96"/>
      <c r="E576" s="97"/>
      <c r="F576" s="98"/>
      <c r="G576" s="98"/>
      <c r="H576" s="98"/>
      <c r="I576" s="98"/>
      <c r="J576" s="98"/>
      <c r="K576" s="96"/>
      <c r="L576" s="96"/>
      <c r="M576" s="96"/>
      <c r="N576" s="518"/>
      <c r="O576" s="369"/>
      <c r="P576" s="370"/>
      <c r="Q576" s="196"/>
      <c r="R576" s="197"/>
      <c r="S576" s="198"/>
      <c r="T576" s="199"/>
      <c r="U576" s="200"/>
      <c r="V576" s="201"/>
      <c r="W576" s="202"/>
      <c r="X576" s="202"/>
      <c r="Y576" s="109"/>
      <c r="Z576" s="280"/>
      <c r="AA576" s="106"/>
      <c r="AB576" s="281"/>
      <c r="AC576" s="282"/>
      <c r="AD576" s="273"/>
      <c r="AE576" s="110"/>
      <c r="AF576" s="99"/>
      <c r="AG576" s="110"/>
      <c r="AH576" s="427"/>
      <c r="AI576" s="112"/>
      <c r="AJ576" s="110"/>
      <c r="AK576" s="113"/>
      <c r="AL576" s="114"/>
      <c r="AM576" s="278"/>
      <c r="AN576" s="98"/>
      <c r="AO576" s="98"/>
      <c r="AP576" s="116"/>
      <c r="AQ576" s="117"/>
      <c r="AR576" s="116"/>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c r="BO576" s="98"/>
      <c r="BP576" s="98"/>
    </row>
    <row r="577">
      <c r="A577" s="485" t="b">
        <v>0</v>
      </c>
      <c r="B577" s="128"/>
      <c r="C577" s="129"/>
      <c r="D577" s="130"/>
      <c r="E577" s="131"/>
      <c r="F577" s="132"/>
      <c r="G577" s="132"/>
      <c r="H577" s="132"/>
      <c r="I577" s="132"/>
      <c r="J577" s="132"/>
      <c r="K577" s="130"/>
      <c r="L577" s="130"/>
      <c r="M577" s="130"/>
      <c r="N577" s="519"/>
      <c r="O577" s="369"/>
      <c r="P577" s="370"/>
      <c r="Q577" s="196"/>
      <c r="R577" s="197"/>
      <c r="S577" s="198"/>
      <c r="T577" s="199"/>
      <c r="U577" s="200"/>
      <c r="V577" s="201"/>
      <c r="W577" s="202"/>
      <c r="X577" s="202"/>
      <c r="Y577" s="143"/>
      <c r="Z577" s="367"/>
      <c r="AA577" s="140"/>
      <c r="AB577" s="420"/>
      <c r="AC577" s="421"/>
      <c r="AD577" s="206"/>
      <c r="AE577" s="144"/>
      <c r="AF577" s="133"/>
      <c r="AG577" s="144"/>
      <c r="AH577" s="430"/>
      <c r="AI577" s="146"/>
      <c r="AJ577" s="144"/>
      <c r="AK577" s="147"/>
      <c r="AL577" s="114"/>
      <c r="AM577" s="211"/>
      <c r="AN577" s="132"/>
      <c r="AO577" s="132"/>
      <c r="AP577" s="149"/>
      <c r="AQ577" s="150"/>
      <c r="AR577" s="149"/>
      <c r="AS577" s="132"/>
      <c r="AT577" s="132"/>
      <c r="AU577" s="132"/>
      <c r="AV577" s="132"/>
      <c r="AW577" s="132"/>
      <c r="AX577" s="132"/>
      <c r="AY577" s="132"/>
      <c r="AZ577" s="132"/>
      <c r="BA577" s="132"/>
      <c r="BB577" s="132"/>
      <c r="BC577" s="132"/>
      <c r="BD577" s="132"/>
      <c r="BE577" s="132"/>
      <c r="BF577" s="132"/>
      <c r="BG577" s="132"/>
      <c r="BH577" s="132"/>
      <c r="BI577" s="132"/>
      <c r="BJ577" s="132"/>
      <c r="BK577" s="132"/>
      <c r="BL577" s="132"/>
      <c r="BM577" s="132"/>
      <c r="BN577" s="132"/>
      <c r="BO577" s="132"/>
      <c r="BP577" s="132"/>
    </row>
    <row r="578">
      <c r="A578" s="484" t="b">
        <v>0</v>
      </c>
      <c r="B578" s="94"/>
      <c r="C578" s="95"/>
      <c r="D578" s="96"/>
      <c r="E578" s="97"/>
      <c r="F578" s="98"/>
      <c r="G578" s="98"/>
      <c r="H578" s="98"/>
      <c r="I578" s="98"/>
      <c r="J578" s="98"/>
      <c r="K578" s="96"/>
      <c r="L578" s="96"/>
      <c r="M578" s="96"/>
      <c r="N578" s="518"/>
      <c r="O578" s="369"/>
      <c r="P578" s="370"/>
      <c r="Q578" s="196"/>
      <c r="R578" s="197"/>
      <c r="S578" s="198"/>
      <c r="T578" s="199"/>
      <c r="U578" s="200"/>
      <c r="V578" s="201"/>
      <c r="W578" s="202"/>
      <c r="X578" s="202"/>
      <c r="Y578" s="109"/>
      <c r="Z578" s="280"/>
      <c r="AA578" s="106"/>
      <c r="AB578" s="281"/>
      <c r="AC578" s="282"/>
      <c r="AD578" s="273"/>
      <c r="AE578" s="110"/>
      <c r="AF578" s="99"/>
      <c r="AG578" s="110"/>
      <c r="AH578" s="427"/>
      <c r="AI578" s="112"/>
      <c r="AJ578" s="110"/>
      <c r="AK578" s="113"/>
      <c r="AL578" s="114"/>
      <c r="AM578" s="278"/>
      <c r="AN578" s="98"/>
      <c r="AO578" s="98"/>
      <c r="AP578" s="116"/>
      <c r="AQ578" s="117"/>
      <c r="AR578" s="116"/>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row>
    <row r="579">
      <c r="A579" s="485" t="b">
        <v>0</v>
      </c>
      <c r="B579" s="128"/>
      <c r="C579" s="129"/>
      <c r="D579" s="130"/>
      <c r="E579" s="131"/>
      <c r="F579" s="132"/>
      <c r="G579" s="132"/>
      <c r="H579" s="132"/>
      <c r="I579" s="132"/>
      <c r="J579" s="132"/>
      <c r="K579" s="130"/>
      <c r="L579" s="130"/>
      <c r="M579" s="130"/>
      <c r="N579" s="519"/>
      <c r="O579" s="369"/>
      <c r="P579" s="370"/>
      <c r="Q579" s="196"/>
      <c r="R579" s="197"/>
      <c r="S579" s="198"/>
      <c r="T579" s="199"/>
      <c r="U579" s="200"/>
      <c r="V579" s="201"/>
      <c r="W579" s="202"/>
      <c r="X579" s="202"/>
      <c r="Y579" s="143"/>
      <c r="Z579" s="367"/>
      <c r="AA579" s="140"/>
      <c r="AB579" s="420"/>
      <c r="AC579" s="421"/>
      <c r="AD579" s="206"/>
      <c r="AE579" s="144"/>
      <c r="AF579" s="133"/>
      <c r="AG579" s="144"/>
      <c r="AH579" s="430"/>
      <c r="AI579" s="146"/>
      <c r="AJ579" s="144"/>
      <c r="AK579" s="147"/>
      <c r="AL579" s="114"/>
      <c r="AM579" s="211"/>
      <c r="AN579" s="132"/>
      <c r="AO579" s="132"/>
      <c r="AP579" s="149"/>
      <c r="AQ579" s="150"/>
      <c r="AR579" s="149"/>
      <c r="AS579" s="132"/>
      <c r="AT579" s="132"/>
      <c r="AU579" s="132"/>
      <c r="AV579" s="132"/>
      <c r="AW579" s="132"/>
      <c r="AX579" s="132"/>
      <c r="AY579" s="132"/>
      <c r="AZ579" s="132"/>
      <c r="BA579" s="132"/>
      <c r="BB579" s="132"/>
      <c r="BC579" s="132"/>
      <c r="BD579" s="132"/>
      <c r="BE579" s="132"/>
      <c r="BF579" s="132"/>
      <c r="BG579" s="132"/>
      <c r="BH579" s="132"/>
      <c r="BI579" s="132"/>
      <c r="BJ579" s="132"/>
      <c r="BK579" s="132"/>
      <c r="BL579" s="132"/>
      <c r="BM579" s="132"/>
      <c r="BN579" s="132"/>
      <c r="BO579" s="132"/>
      <c r="BP579" s="132"/>
    </row>
    <row r="580">
      <c r="A580" s="484" t="b">
        <v>0</v>
      </c>
      <c r="B580" s="94"/>
      <c r="C580" s="95"/>
      <c r="D580" s="96"/>
      <c r="E580" s="97"/>
      <c r="F580" s="98"/>
      <c r="G580" s="98"/>
      <c r="H580" s="98"/>
      <c r="I580" s="98"/>
      <c r="J580" s="98"/>
      <c r="K580" s="96"/>
      <c r="L580" s="96"/>
      <c r="M580" s="96"/>
      <c r="N580" s="518"/>
      <c r="O580" s="369"/>
      <c r="P580" s="370"/>
      <c r="Q580" s="196"/>
      <c r="R580" s="197"/>
      <c r="S580" s="198"/>
      <c r="T580" s="199"/>
      <c r="U580" s="200"/>
      <c r="V580" s="201"/>
      <c r="W580" s="202"/>
      <c r="X580" s="202"/>
      <c r="Y580" s="109"/>
      <c r="Z580" s="280"/>
      <c r="AA580" s="106"/>
      <c r="AB580" s="281"/>
      <c r="AC580" s="282"/>
      <c r="AD580" s="273"/>
      <c r="AE580" s="110"/>
      <c r="AF580" s="99"/>
      <c r="AG580" s="110"/>
      <c r="AH580" s="427"/>
      <c r="AI580" s="112"/>
      <c r="AJ580" s="110"/>
      <c r="AK580" s="113"/>
      <c r="AL580" s="114"/>
      <c r="AM580" s="278"/>
      <c r="AN580" s="98"/>
      <c r="AO580" s="98"/>
      <c r="AP580" s="116"/>
      <c r="AQ580" s="117"/>
      <c r="AR580" s="116"/>
      <c r="AS580" s="98"/>
      <c r="AT580" s="98"/>
      <c r="AU580" s="98"/>
      <c r="AV580" s="98"/>
      <c r="AW580" s="98"/>
      <c r="AX580" s="98"/>
      <c r="AY580" s="98"/>
      <c r="AZ580" s="98"/>
      <c r="BA580" s="98"/>
      <c r="BB580" s="98"/>
      <c r="BC580" s="98"/>
      <c r="BD580" s="98"/>
      <c r="BE580" s="98"/>
      <c r="BF580" s="98"/>
      <c r="BG580" s="98"/>
      <c r="BH580" s="98"/>
      <c r="BI580" s="98"/>
      <c r="BJ580" s="98"/>
      <c r="BK580" s="98"/>
      <c r="BL580" s="98"/>
      <c r="BM580" s="98"/>
      <c r="BN580" s="98"/>
      <c r="BO580" s="98"/>
      <c r="BP580" s="98"/>
    </row>
    <row r="581">
      <c r="A581" s="485" t="b">
        <v>0</v>
      </c>
      <c r="B581" s="128"/>
      <c r="C581" s="129"/>
      <c r="D581" s="130"/>
      <c r="E581" s="131"/>
      <c r="F581" s="132"/>
      <c r="G581" s="132"/>
      <c r="H581" s="132"/>
      <c r="I581" s="132"/>
      <c r="J581" s="132"/>
      <c r="K581" s="130"/>
      <c r="L581" s="130"/>
      <c r="M581" s="130"/>
      <c r="N581" s="519"/>
      <c r="O581" s="369"/>
      <c r="P581" s="370"/>
      <c r="Q581" s="196"/>
      <c r="R581" s="197"/>
      <c r="S581" s="198"/>
      <c r="T581" s="199"/>
      <c r="U581" s="200"/>
      <c r="V581" s="201"/>
      <c r="W581" s="202"/>
      <c r="X581" s="202"/>
      <c r="Y581" s="143"/>
      <c r="Z581" s="367"/>
      <c r="AA581" s="140"/>
      <c r="AB581" s="420"/>
      <c r="AC581" s="421"/>
      <c r="AD581" s="206"/>
      <c r="AE581" s="144"/>
      <c r="AF581" s="133"/>
      <c r="AG581" s="144"/>
      <c r="AH581" s="430"/>
      <c r="AI581" s="146"/>
      <c r="AJ581" s="144"/>
      <c r="AK581" s="147"/>
      <c r="AL581" s="114"/>
      <c r="AM581" s="211"/>
      <c r="AN581" s="132"/>
      <c r="AO581" s="132"/>
      <c r="AP581" s="149"/>
      <c r="AQ581" s="150"/>
      <c r="AR581" s="149"/>
      <c r="AS581" s="132"/>
      <c r="AT581" s="132"/>
      <c r="AU581" s="132"/>
      <c r="AV581" s="132"/>
      <c r="AW581" s="132"/>
      <c r="AX581" s="132"/>
      <c r="AY581" s="132"/>
      <c r="AZ581" s="132"/>
      <c r="BA581" s="132"/>
      <c r="BB581" s="132"/>
      <c r="BC581" s="132"/>
      <c r="BD581" s="132"/>
      <c r="BE581" s="132"/>
      <c r="BF581" s="132"/>
      <c r="BG581" s="132"/>
      <c r="BH581" s="132"/>
      <c r="BI581" s="132"/>
      <c r="BJ581" s="132"/>
      <c r="BK581" s="132"/>
      <c r="BL581" s="132"/>
      <c r="BM581" s="132"/>
      <c r="BN581" s="132"/>
      <c r="BO581" s="132"/>
      <c r="BP581" s="132"/>
    </row>
    <row r="582">
      <c r="A582" s="484" t="b">
        <v>0</v>
      </c>
      <c r="B582" s="94"/>
      <c r="C582" s="95"/>
      <c r="D582" s="96"/>
      <c r="E582" s="97"/>
      <c r="F582" s="98"/>
      <c r="G582" s="98"/>
      <c r="H582" s="98"/>
      <c r="I582" s="98"/>
      <c r="J582" s="98"/>
      <c r="K582" s="96"/>
      <c r="L582" s="96"/>
      <c r="M582" s="96"/>
      <c r="N582" s="518"/>
      <c r="O582" s="369"/>
      <c r="P582" s="370"/>
      <c r="Q582" s="196"/>
      <c r="R582" s="197"/>
      <c r="S582" s="198"/>
      <c r="T582" s="199"/>
      <c r="U582" s="200"/>
      <c r="V582" s="201"/>
      <c r="W582" s="202"/>
      <c r="X582" s="202"/>
      <c r="Y582" s="109"/>
      <c r="Z582" s="280"/>
      <c r="AA582" s="106"/>
      <c r="AB582" s="281"/>
      <c r="AC582" s="282"/>
      <c r="AD582" s="273"/>
      <c r="AE582" s="110"/>
      <c r="AF582" s="99"/>
      <c r="AG582" s="110"/>
      <c r="AH582" s="427"/>
      <c r="AI582" s="112"/>
      <c r="AJ582" s="110"/>
      <c r="AK582" s="113"/>
      <c r="AL582" s="114"/>
      <c r="AM582" s="278"/>
      <c r="AN582" s="98"/>
      <c r="AO582" s="98"/>
      <c r="AP582" s="116"/>
      <c r="AQ582" s="117"/>
      <c r="AR582" s="116"/>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c r="BO582" s="98"/>
      <c r="BP582" s="98"/>
    </row>
    <row r="583">
      <c r="A583" s="485" t="b">
        <v>0</v>
      </c>
      <c r="B583" s="128"/>
      <c r="C583" s="129"/>
      <c r="D583" s="130"/>
      <c r="E583" s="131"/>
      <c r="F583" s="132"/>
      <c r="G583" s="132"/>
      <c r="H583" s="132"/>
      <c r="I583" s="132"/>
      <c r="J583" s="132"/>
      <c r="K583" s="130"/>
      <c r="L583" s="130"/>
      <c r="M583" s="130"/>
      <c r="N583" s="519"/>
      <c r="O583" s="369"/>
      <c r="P583" s="370"/>
      <c r="Q583" s="196"/>
      <c r="R583" s="197"/>
      <c r="S583" s="198"/>
      <c r="T583" s="199"/>
      <c r="U583" s="200"/>
      <c r="V583" s="201"/>
      <c r="W583" s="202"/>
      <c r="X583" s="202"/>
      <c r="Y583" s="143"/>
      <c r="Z583" s="367"/>
      <c r="AA583" s="140"/>
      <c r="AB583" s="420"/>
      <c r="AC583" s="421"/>
      <c r="AD583" s="206"/>
      <c r="AE583" s="144"/>
      <c r="AF583" s="133"/>
      <c r="AG583" s="144"/>
      <c r="AH583" s="430"/>
      <c r="AI583" s="146"/>
      <c r="AJ583" s="144"/>
      <c r="AK583" s="147"/>
      <c r="AL583" s="114"/>
      <c r="AM583" s="211"/>
      <c r="AN583" s="132"/>
      <c r="AO583" s="132"/>
      <c r="AP583" s="149"/>
      <c r="AQ583" s="150"/>
      <c r="AR583" s="149"/>
      <c r="AS583" s="132"/>
      <c r="AT583" s="132"/>
      <c r="AU583" s="132"/>
      <c r="AV583" s="132"/>
      <c r="AW583" s="132"/>
      <c r="AX583" s="132"/>
      <c r="AY583" s="132"/>
      <c r="AZ583" s="132"/>
      <c r="BA583" s="132"/>
      <c r="BB583" s="132"/>
      <c r="BC583" s="132"/>
      <c r="BD583" s="132"/>
      <c r="BE583" s="132"/>
      <c r="BF583" s="132"/>
      <c r="BG583" s="132"/>
      <c r="BH583" s="132"/>
      <c r="BI583" s="132"/>
      <c r="BJ583" s="132"/>
      <c r="BK583" s="132"/>
      <c r="BL583" s="132"/>
      <c r="BM583" s="132"/>
      <c r="BN583" s="132"/>
      <c r="BO583" s="132"/>
      <c r="BP583" s="132"/>
    </row>
    <row r="584">
      <c r="A584" s="484" t="b">
        <v>0</v>
      </c>
      <c r="B584" s="94"/>
      <c r="C584" s="95"/>
      <c r="D584" s="96"/>
      <c r="E584" s="97"/>
      <c r="F584" s="98"/>
      <c r="G584" s="98"/>
      <c r="H584" s="98"/>
      <c r="I584" s="98"/>
      <c r="J584" s="98"/>
      <c r="K584" s="96"/>
      <c r="L584" s="96"/>
      <c r="M584" s="96"/>
      <c r="N584" s="518"/>
      <c r="O584" s="369"/>
      <c r="P584" s="370"/>
      <c r="Q584" s="196"/>
      <c r="R584" s="197"/>
      <c r="S584" s="198"/>
      <c r="T584" s="199"/>
      <c r="U584" s="200"/>
      <c r="V584" s="201"/>
      <c r="W584" s="202"/>
      <c r="X584" s="202"/>
      <c r="Y584" s="109"/>
      <c r="Z584" s="280"/>
      <c r="AA584" s="106"/>
      <c r="AB584" s="281"/>
      <c r="AC584" s="282"/>
      <c r="AD584" s="273"/>
      <c r="AE584" s="110"/>
      <c r="AF584" s="99"/>
      <c r="AG584" s="110"/>
      <c r="AH584" s="427"/>
      <c r="AI584" s="112"/>
      <c r="AJ584" s="110"/>
      <c r="AK584" s="113"/>
      <c r="AL584" s="114"/>
      <c r="AM584" s="278"/>
      <c r="AN584" s="98"/>
      <c r="AO584" s="98"/>
      <c r="AP584" s="116"/>
      <c r="AQ584" s="117"/>
      <c r="AR584" s="116"/>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row>
    <row r="585">
      <c r="A585" s="485" t="b">
        <v>0</v>
      </c>
      <c r="B585" s="128"/>
      <c r="C585" s="129"/>
      <c r="D585" s="130"/>
      <c r="E585" s="131"/>
      <c r="F585" s="132"/>
      <c r="G585" s="132"/>
      <c r="H585" s="132"/>
      <c r="I585" s="132"/>
      <c r="J585" s="132"/>
      <c r="K585" s="130"/>
      <c r="L585" s="130"/>
      <c r="M585" s="130"/>
      <c r="N585" s="519"/>
      <c r="O585" s="369"/>
      <c r="P585" s="370"/>
      <c r="Q585" s="196"/>
      <c r="R585" s="197"/>
      <c r="S585" s="198"/>
      <c r="T585" s="199"/>
      <c r="U585" s="200"/>
      <c r="V585" s="201"/>
      <c r="W585" s="202"/>
      <c r="X585" s="202"/>
      <c r="Y585" s="143"/>
      <c r="Z585" s="367"/>
      <c r="AA585" s="140"/>
      <c r="AB585" s="420"/>
      <c r="AC585" s="421"/>
      <c r="AD585" s="206"/>
      <c r="AE585" s="144"/>
      <c r="AF585" s="133"/>
      <c r="AG585" s="144"/>
      <c r="AH585" s="430"/>
      <c r="AI585" s="146"/>
      <c r="AJ585" s="144"/>
      <c r="AK585" s="147"/>
      <c r="AL585" s="114"/>
      <c r="AM585" s="211"/>
      <c r="AN585" s="132"/>
      <c r="AO585" s="132"/>
      <c r="AP585" s="149"/>
      <c r="AQ585" s="150"/>
      <c r="AR585" s="149"/>
      <c r="AS585" s="132"/>
      <c r="AT585" s="132"/>
      <c r="AU585" s="132"/>
      <c r="AV585" s="132"/>
      <c r="AW585" s="132"/>
      <c r="AX585" s="132"/>
      <c r="AY585" s="132"/>
      <c r="AZ585" s="132"/>
      <c r="BA585" s="132"/>
      <c r="BB585" s="132"/>
      <c r="BC585" s="132"/>
      <c r="BD585" s="132"/>
      <c r="BE585" s="132"/>
      <c r="BF585" s="132"/>
      <c r="BG585" s="132"/>
      <c r="BH585" s="132"/>
      <c r="BI585" s="132"/>
      <c r="BJ585" s="132"/>
      <c r="BK585" s="132"/>
      <c r="BL585" s="132"/>
      <c r="BM585" s="132"/>
      <c r="BN585" s="132"/>
      <c r="BO585" s="132"/>
      <c r="BP585" s="132"/>
    </row>
    <row r="586">
      <c r="A586" s="484" t="b">
        <v>0</v>
      </c>
      <c r="B586" s="94"/>
      <c r="C586" s="95"/>
      <c r="D586" s="96"/>
      <c r="E586" s="97"/>
      <c r="F586" s="98"/>
      <c r="G586" s="98"/>
      <c r="H586" s="98"/>
      <c r="I586" s="98"/>
      <c r="J586" s="98"/>
      <c r="K586" s="96"/>
      <c r="L586" s="96"/>
      <c r="M586" s="96"/>
      <c r="N586" s="518"/>
      <c r="O586" s="369"/>
      <c r="P586" s="370"/>
      <c r="Q586" s="196"/>
      <c r="R586" s="197"/>
      <c r="S586" s="198"/>
      <c r="T586" s="199"/>
      <c r="U586" s="200"/>
      <c r="V586" s="201"/>
      <c r="W586" s="202"/>
      <c r="X586" s="202"/>
      <c r="Y586" s="109"/>
      <c r="Z586" s="280"/>
      <c r="AA586" s="106"/>
      <c r="AB586" s="281"/>
      <c r="AC586" s="282"/>
      <c r="AD586" s="273"/>
      <c r="AE586" s="110"/>
      <c r="AF586" s="99"/>
      <c r="AG586" s="110"/>
      <c r="AH586" s="427"/>
      <c r="AI586" s="112"/>
      <c r="AJ586" s="110"/>
      <c r="AK586" s="113"/>
      <c r="AL586" s="114"/>
      <c r="AM586" s="278"/>
      <c r="AN586" s="98"/>
      <c r="AO586" s="98"/>
      <c r="AP586" s="116"/>
      <c r="AQ586" s="117"/>
      <c r="AR586" s="116"/>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c r="BO586" s="98"/>
      <c r="BP586" s="98"/>
    </row>
    <row r="587">
      <c r="A587" s="485" t="b">
        <v>0</v>
      </c>
      <c r="B587" s="128"/>
      <c r="C587" s="129"/>
      <c r="D587" s="130"/>
      <c r="E587" s="131"/>
      <c r="F587" s="132"/>
      <c r="G587" s="132"/>
      <c r="H587" s="132"/>
      <c r="I587" s="132"/>
      <c r="J587" s="132"/>
      <c r="K587" s="130"/>
      <c r="L587" s="130"/>
      <c r="M587" s="130"/>
      <c r="N587" s="519"/>
      <c r="O587" s="369"/>
      <c r="P587" s="370"/>
      <c r="Q587" s="196"/>
      <c r="R587" s="197"/>
      <c r="S587" s="198"/>
      <c r="T587" s="199"/>
      <c r="U587" s="200"/>
      <c r="V587" s="201"/>
      <c r="W587" s="202"/>
      <c r="X587" s="202"/>
      <c r="Y587" s="143"/>
      <c r="Z587" s="367"/>
      <c r="AA587" s="140"/>
      <c r="AB587" s="420"/>
      <c r="AC587" s="421"/>
      <c r="AD587" s="206"/>
      <c r="AE587" s="144"/>
      <c r="AF587" s="133"/>
      <c r="AG587" s="144"/>
      <c r="AH587" s="430"/>
      <c r="AI587" s="146"/>
      <c r="AJ587" s="144"/>
      <c r="AK587" s="147"/>
      <c r="AL587" s="114"/>
      <c r="AM587" s="211"/>
      <c r="AN587" s="132"/>
      <c r="AO587" s="132"/>
      <c r="AP587" s="149"/>
      <c r="AQ587" s="150"/>
      <c r="AR587" s="149"/>
      <c r="AS587" s="132"/>
      <c r="AT587" s="132"/>
      <c r="AU587" s="132"/>
      <c r="AV587" s="132"/>
      <c r="AW587" s="132"/>
      <c r="AX587" s="132"/>
      <c r="AY587" s="132"/>
      <c r="AZ587" s="132"/>
      <c r="BA587" s="132"/>
      <c r="BB587" s="132"/>
      <c r="BC587" s="132"/>
      <c r="BD587" s="132"/>
      <c r="BE587" s="132"/>
      <c r="BF587" s="132"/>
      <c r="BG587" s="132"/>
      <c r="BH587" s="132"/>
      <c r="BI587" s="132"/>
      <c r="BJ587" s="132"/>
      <c r="BK587" s="132"/>
      <c r="BL587" s="132"/>
      <c r="BM587" s="132"/>
      <c r="BN587" s="132"/>
      <c r="BO587" s="132"/>
      <c r="BP587" s="132"/>
    </row>
    <row r="588">
      <c r="A588" s="484" t="b">
        <v>0</v>
      </c>
      <c r="B588" s="94"/>
      <c r="C588" s="95"/>
      <c r="D588" s="96"/>
      <c r="E588" s="97"/>
      <c r="F588" s="98"/>
      <c r="G588" s="98"/>
      <c r="H588" s="98"/>
      <c r="I588" s="98"/>
      <c r="J588" s="98"/>
      <c r="K588" s="96"/>
      <c r="L588" s="96"/>
      <c r="M588" s="96"/>
      <c r="N588" s="518"/>
      <c r="O588" s="369"/>
      <c r="P588" s="370"/>
      <c r="Q588" s="196"/>
      <c r="R588" s="197"/>
      <c r="S588" s="198"/>
      <c r="T588" s="199"/>
      <c r="U588" s="200"/>
      <c r="V588" s="201"/>
      <c r="W588" s="202"/>
      <c r="X588" s="202"/>
      <c r="Y588" s="109"/>
      <c r="Z588" s="280"/>
      <c r="AA588" s="106"/>
      <c r="AB588" s="281"/>
      <c r="AC588" s="282"/>
      <c r="AD588" s="273"/>
      <c r="AE588" s="110"/>
      <c r="AF588" s="99"/>
      <c r="AG588" s="110"/>
      <c r="AH588" s="427"/>
      <c r="AI588" s="112"/>
      <c r="AJ588" s="110"/>
      <c r="AK588" s="113"/>
      <c r="AL588" s="114"/>
      <c r="AM588" s="278"/>
      <c r="AN588" s="98"/>
      <c r="AO588" s="98"/>
      <c r="AP588" s="116"/>
      <c r="AQ588" s="117"/>
      <c r="AR588" s="116"/>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c r="BO588" s="98"/>
      <c r="BP588" s="98"/>
    </row>
    <row r="589">
      <c r="A589" s="485" t="b">
        <v>0</v>
      </c>
      <c r="B589" s="128"/>
      <c r="C589" s="129"/>
      <c r="D589" s="130"/>
      <c r="E589" s="131"/>
      <c r="F589" s="132"/>
      <c r="G589" s="132"/>
      <c r="H589" s="132"/>
      <c r="I589" s="132"/>
      <c r="J589" s="132"/>
      <c r="K589" s="130"/>
      <c r="L589" s="130"/>
      <c r="M589" s="130"/>
      <c r="N589" s="519"/>
      <c r="O589" s="369"/>
      <c r="P589" s="370"/>
      <c r="Q589" s="196"/>
      <c r="R589" s="197"/>
      <c r="S589" s="198"/>
      <c r="T589" s="199"/>
      <c r="U589" s="200"/>
      <c r="V589" s="201"/>
      <c r="W589" s="202"/>
      <c r="X589" s="202"/>
      <c r="Y589" s="143"/>
      <c r="Z589" s="367"/>
      <c r="AA589" s="140"/>
      <c r="AB589" s="420"/>
      <c r="AC589" s="421"/>
      <c r="AD589" s="206"/>
      <c r="AE589" s="144"/>
      <c r="AF589" s="133"/>
      <c r="AG589" s="144"/>
      <c r="AH589" s="430"/>
      <c r="AI589" s="146"/>
      <c r="AJ589" s="144"/>
      <c r="AK589" s="147"/>
      <c r="AL589" s="114"/>
      <c r="AM589" s="211"/>
      <c r="AN589" s="132"/>
      <c r="AO589" s="132"/>
      <c r="AP589" s="149"/>
      <c r="AQ589" s="150"/>
      <c r="AR589" s="149"/>
      <c r="AS589" s="132"/>
      <c r="AT589" s="132"/>
      <c r="AU589" s="132"/>
      <c r="AV589" s="132"/>
      <c r="AW589" s="132"/>
      <c r="AX589" s="132"/>
      <c r="AY589" s="132"/>
      <c r="AZ589" s="132"/>
      <c r="BA589" s="132"/>
      <c r="BB589" s="132"/>
      <c r="BC589" s="132"/>
      <c r="BD589" s="132"/>
      <c r="BE589" s="132"/>
      <c r="BF589" s="132"/>
      <c r="BG589" s="132"/>
      <c r="BH589" s="132"/>
      <c r="BI589" s="132"/>
      <c r="BJ589" s="132"/>
      <c r="BK589" s="132"/>
      <c r="BL589" s="132"/>
      <c r="BM589" s="132"/>
      <c r="BN589" s="132"/>
      <c r="BO589" s="132"/>
      <c r="BP589" s="132"/>
    </row>
    <row r="590">
      <c r="A590" s="484" t="b">
        <v>0</v>
      </c>
      <c r="B590" s="94"/>
      <c r="C590" s="95"/>
      <c r="D590" s="96"/>
      <c r="E590" s="97"/>
      <c r="F590" s="98"/>
      <c r="G590" s="98"/>
      <c r="H590" s="98"/>
      <c r="I590" s="98"/>
      <c r="J590" s="98"/>
      <c r="K590" s="96"/>
      <c r="L590" s="96"/>
      <c r="M590" s="96"/>
      <c r="N590" s="518"/>
      <c r="O590" s="369"/>
      <c r="P590" s="370"/>
      <c r="Q590" s="196"/>
      <c r="R590" s="197"/>
      <c r="S590" s="198"/>
      <c r="T590" s="199"/>
      <c r="U590" s="200"/>
      <c r="V590" s="201"/>
      <c r="W590" s="202"/>
      <c r="X590" s="202"/>
      <c r="Y590" s="109"/>
      <c r="Z590" s="280"/>
      <c r="AA590" s="106"/>
      <c r="AB590" s="281"/>
      <c r="AC590" s="282"/>
      <c r="AD590" s="273"/>
      <c r="AE590" s="110"/>
      <c r="AF590" s="99"/>
      <c r="AG590" s="110"/>
      <c r="AH590" s="427"/>
      <c r="AI590" s="112"/>
      <c r="AJ590" s="110"/>
      <c r="AK590" s="113"/>
      <c r="AL590" s="114"/>
      <c r="AM590" s="278"/>
      <c r="AN590" s="98"/>
      <c r="AO590" s="98"/>
      <c r="AP590" s="116"/>
      <c r="AQ590" s="117"/>
      <c r="AR590" s="116"/>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row>
    <row r="591">
      <c r="A591" s="485" t="b">
        <v>0</v>
      </c>
      <c r="B591" s="128"/>
      <c r="C591" s="129"/>
      <c r="D591" s="130"/>
      <c r="E591" s="131"/>
      <c r="F591" s="132"/>
      <c r="G591" s="132"/>
      <c r="H591" s="132"/>
      <c r="I591" s="132"/>
      <c r="J591" s="132"/>
      <c r="K591" s="130"/>
      <c r="L591" s="130"/>
      <c r="M591" s="130"/>
      <c r="N591" s="519"/>
      <c r="O591" s="369"/>
      <c r="P591" s="370"/>
      <c r="Q591" s="196"/>
      <c r="R591" s="197"/>
      <c r="S591" s="198"/>
      <c r="T591" s="199"/>
      <c r="U591" s="200"/>
      <c r="V591" s="201"/>
      <c r="W591" s="202"/>
      <c r="X591" s="202"/>
      <c r="Y591" s="143"/>
      <c r="Z591" s="367"/>
      <c r="AA591" s="140"/>
      <c r="AB591" s="420"/>
      <c r="AC591" s="421"/>
      <c r="AD591" s="206"/>
      <c r="AE591" s="144"/>
      <c r="AF591" s="133"/>
      <c r="AG591" s="144"/>
      <c r="AH591" s="430"/>
      <c r="AI591" s="146"/>
      <c r="AJ591" s="144"/>
      <c r="AK591" s="147"/>
      <c r="AL591" s="114"/>
      <c r="AM591" s="211"/>
      <c r="AN591" s="132"/>
      <c r="AO591" s="132"/>
      <c r="AP591" s="149"/>
      <c r="AQ591" s="150"/>
      <c r="AR591" s="149"/>
      <c r="AS591" s="132"/>
      <c r="AT591" s="132"/>
      <c r="AU591" s="132"/>
      <c r="AV591" s="132"/>
      <c r="AW591" s="132"/>
      <c r="AX591" s="132"/>
      <c r="AY591" s="132"/>
      <c r="AZ591" s="132"/>
      <c r="BA591" s="132"/>
      <c r="BB591" s="132"/>
      <c r="BC591" s="132"/>
      <c r="BD591" s="132"/>
      <c r="BE591" s="132"/>
      <c r="BF591" s="132"/>
      <c r="BG591" s="132"/>
      <c r="BH591" s="132"/>
      <c r="BI591" s="132"/>
      <c r="BJ591" s="132"/>
      <c r="BK591" s="132"/>
      <c r="BL591" s="132"/>
      <c r="BM591" s="132"/>
      <c r="BN591" s="132"/>
      <c r="BO591" s="132"/>
      <c r="BP591" s="132"/>
    </row>
    <row r="592">
      <c r="A592" s="484" t="b">
        <v>0</v>
      </c>
      <c r="B592" s="94"/>
      <c r="C592" s="95"/>
      <c r="D592" s="96"/>
      <c r="E592" s="97"/>
      <c r="F592" s="98"/>
      <c r="G592" s="98"/>
      <c r="H592" s="98"/>
      <c r="I592" s="98"/>
      <c r="J592" s="98"/>
      <c r="K592" s="96"/>
      <c r="L592" s="96"/>
      <c r="M592" s="96"/>
      <c r="N592" s="518"/>
      <c r="O592" s="369"/>
      <c r="P592" s="370"/>
      <c r="Q592" s="196"/>
      <c r="R592" s="197"/>
      <c r="S592" s="198"/>
      <c r="T592" s="199"/>
      <c r="U592" s="200"/>
      <c r="V592" s="201"/>
      <c r="W592" s="202"/>
      <c r="X592" s="202"/>
      <c r="Y592" s="109"/>
      <c r="Z592" s="280"/>
      <c r="AA592" s="106"/>
      <c r="AB592" s="281"/>
      <c r="AC592" s="282"/>
      <c r="AD592" s="273"/>
      <c r="AE592" s="110"/>
      <c r="AF592" s="99"/>
      <c r="AG592" s="110"/>
      <c r="AH592" s="427"/>
      <c r="AI592" s="112"/>
      <c r="AJ592" s="110"/>
      <c r="AK592" s="113"/>
      <c r="AL592" s="114"/>
      <c r="AM592" s="278"/>
      <c r="AN592" s="98"/>
      <c r="AO592" s="98"/>
      <c r="AP592" s="116"/>
      <c r="AQ592" s="117"/>
      <c r="AR592" s="116"/>
      <c r="AS592" s="98"/>
      <c r="AT592" s="98"/>
      <c r="AU592" s="98"/>
      <c r="AV592" s="98"/>
      <c r="AW592" s="98"/>
      <c r="AX592" s="98"/>
      <c r="AY592" s="98"/>
      <c r="AZ592" s="98"/>
      <c r="BA592" s="98"/>
      <c r="BB592" s="98"/>
      <c r="BC592" s="98"/>
      <c r="BD592" s="98"/>
      <c r="BE592" s="98"/>
      <c r="BF592" s="98"/>
      <c r="BG592" s="98"/>
      <c r="BH592" s="98"/>
      <c r="BI592" s="98"/>
      <c r="BJ592" s="98"/>
      <c r="BK592" s="98"/>
      <c r="BL592" s="98"/>
      <c r="BM592" s="98"/>
      <c r="BN592" s="98"/>
      <c r="BO592" s="98"/>
      <c r="BP592" s="98"/>
    </row>
    <row r="593">
      <c r="A593" s="485" t="b">
        <v>0</v>
      </c>
      <c r="B593" s="128"/>
      <c r="C593" s="129"/>
      <c r="D593" s="130"/>
      <c r="E593" s="131"/>
      <c r="F593" s="132"/>
      <c r="G593" s="132"/>
      <c r="H593" s="132"/>
      <c r="I593" s="132"/>
      <c r="J593" s="132"/>
      <c r="K593" s="130"/>
      <c r="L593" s="130"/>
      <c r="M593" s="130"/>
      <c r="N593" s="519"/>
      <c r="O593" s="369"/>
      <c r="P593" s="370"/>
      <c r="Q593" s="196"/>
      <c r="R593" s="197"/>
      <c r="S593" s="198"/>
      <c r="T593" s="199"/>
      <c r="U593" s="200"/>
      <c r="V593" s="201"/>
      <c r="W593" s="202"/>
      <c r="X593" s="202"/>
      <c r="Y593" s="143"/>
      <c r="Z593" s="367"/>
      <c r="AA593" s="140"/>
      <c r="AB593" s="420"/>
      <c r="AC593" s="421"/>
      <c r="AD593" s="206"/>
      <c r="AE593" s="144"/>
      <c r="AF593" s="133"/>
      <c r="AG593" s="144"/>
      <c r="AH593" s="430"/>
      <c r="AI593" s="146"/>
      <c r="AJ593" s="144"/>
      <c r="AK593" s="147"/>
      <c r="AL593" s="114"/>
      <c r="AM593" s="211"/>
      <c r="AN593" s="132"/>
      <c r="AO593" s="132"/>
      <c r="AP593" s="149"/>
      <c r="AQ593" s="150"/>
      <c r="AR593" s="149"/>
      <c r="AS593" s="132"/>
      <c r="AT593" s="132"/>
      <c r="AU593" s="132"/>
      <c r="AV593" s="132"/>
      <c r="AW593" s="132"/>
      <c r="AX593" s="132"/>
      <c r="AY593" s="132"/>
      <c r="AZ593" s="132"/>
      <c r="BA593" s="132"/>
      <c r="BB593" s="132"/>
      <c r="BC593" s="132"/>
      <c r="BD593" s="132"/>
      <c r="BE593" s="132"/>
      <c r="BF593" s="132"/>
      <c r="BG593" s="132"/>
      <c r="BH593" s="132"/>
      <c r="BI593" s="132"/>
      <c r="BJ593" s="132"/>
      <c r="BK593" s="132"/>
      <c r="BL593" s="132"/>
      <c r="BM593" s="132"/>
      <c r="BN593" s="132"/>
      <c r="BO593" s="132"/>
      <c r="BP593" s="132"/>
    </row>
    <row r="594">
      <c r="A594" s="484" t="b">
        <v>0</v>
      </c>
      <c r="B594" s="94"/>
      <c r="C594" s="95"/>
      <c r="D594" s="96"/>
      <c r="E594" s="97"/>
      <c r="F594" s="98"/>
      <c r="G594" s="98"/>
      <c r="H594" s="98"/>
      <c r="I594" s="98"/>
      <c r="J594" s="98"/>
      <c r="K594" s="96"/>
      <c r="L594" s="96"/>
      <c r="M594" s="96"/>
      <c r="N594" s="518"/>
      <c r="O594" s="369"/>
      <c r="P594" s="370"/>
      <c r="Q594" s="196"/>
      <c r="R594" s="197"/>
      <c r="S594" s="198"/>
      <c r="T594" s="199"/>
      <c r="U594" s="200"/>
      <c r="V594" s="201"/>
      <c r="W594" s="202"/>
      <c r="X594" s="202"/>
      <c r="Y594" s="109"/>
      <c r="Z594" s="280"/>
      <c r="AA594" s="106"/>
      <c r="AB594" s="281"/>
      <c r="AC594" s="282"/>
      <c r="AD594" s="273"/>
      <c r="AE594" s="110"/>
      <c r="AF594" s="99"/>
      <c r="AG594" s="110"/>
      <c r="AH594" s="427"/>
      <c r="AI594" s="112"/>
      <c r="AJ594" s="110"/>
      <c r="AK594" s="113"/>
      <c r="AL594" s="114"/>
      <c r="AM594" s="278"/>
      <c r="AN594" s="98"/>
      <c r="AO594" s="98"/>
      <c r="AP594" s="116"/>
      <c r="AQ594" s="117"/>
      <c r="AR594" s="116"/>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c r="BO594" s="98"/>
      <c r="BP594" s="98"/>
    </row>
    <row r="595">
      <c r="A595" s="485" t="b">
        <v>0</v>
      </c>
      <c r="B595" s="128"/>
      <c r="C595" s="129"/>
      <c r="D595" s="130"/>
      <c r="E595" s="131"/>
      <c r="F595" s="132"/>
      <c r="G595" s="132"/>
      <c r="H595" s="132"/>
      <c r="I595" s="132"/>
      <c r="J595" s="132"/>
      <c r="K595" s="130"/>
      <c r="L595" s="130"/>
      <c r="M595" s="130"/>
      <c r="N595" s="519"/>
      <c r="O595" s="369"/>
      <c r="P595" s="370"/>
      <c r="Q595" s="196"/>
      <c r="R595" s="197"/>
      <c r="S595" s="198"/>
      <c r="T595" s="199"/>
      <c r="U595" s="200"/>
      <c r="V595" s="201"/>
      <c r="W595" s="202"/>
      <c r="X595" s="202"/>
      <c r="Y595" s="143"/>
      <c r="Z595" s="367"/>
      <c r="AA595" s="140"/>
      <c r="AB595" s="420"/>
      <c r="AC595" s="421"/>
      <c r="AD595" s="206"/>
      <c r="AE595" s="144"/>
      <c r="AF595" s="133"/>
      <c r="AG595" s="144"/>
      <c r="AH595" s="430"/>
      <c r="AI595" s="146"/>
      <c r="AJ595" s="144"/>
      <c r="AK595" s="147"/>
      <c r="AL595" s="114"/>
      <c r="AM595" s="211"/>
      <c r="AN595" s="132"/>
      <c r="AO595" s="132"/>
      <c r="AP595" s="149"/>
      <c r="AQ595" s="150"/>
      <c r="AR595" s="149"/>
      <c r="AS595" s="132"/>
      <c r="AT595" s="132"/>
      <c r="AU595" s="132"/>
      <c r="AV595" s="132"/>
      <c r="AW595" s="132"/>
      <c r="AX595" s="132"/>
      <c r="AY595" s="132"/>
      <c r="AZ595" s="132"/>
      <c r="BA595" s="132"/>
      <c r="BB595" s="132"/>
      <c r="BC595" s="132"/>
      <c r="BD595" s="132"/>
      <c r="BE595" s="132"/>
      <c r="BF595" s="132"/>
      <c r="BG595" s="132"/>
      <c r="BH595" s="132"/>
      <c r="BI595" s="132"/>
      <c r="BJ595" s="132"/>
      <c r="BK595" s="132"/>
      <c r="BL595" s="132"/>
      <c r="BM595" s="132"/>
      <c r="BN595" s="132"/>
      <c r="BO595" s="132"/>
      <c r="BP595" s="132"/>
    </row>
    <row r="596">
      <c r="A596" s="484" t="b">
        <v>0</v>
      </c>
      <c r="B596" s="94"/>
      <c r="C596" s="95"/>
      <c r="D596" s="96"/>
      <c r="E596" s="97"/>
      <c r="F596" s="98"/>
      <c r="G596" s="98"/>
      <c r="H596" s="98"/>
      <c r="I596" s="98"/>
      <c r="J596" s="98"/>
      <c r="K596" s="96"/>
      <c r="L596" s="96"/>
      <c r="M596" s="96"/>
      <c r="N596" s="518"/>
      <c r="O596" s="369"/>
      <c r="P596" s="370"/>
      <c r="Q596" s="196"/>
      <c r="R596" s="197"/>
      <c r="S596" s="198"/>
      <c r="T596" s="199"/>
      <c r="U596" s="200"/>
      <c r="V596" s="201"/>
      <c r="W596" s="202"/>
      <c r="X596" s="202"/>
      <c r="Y596" s="109"/>
      <c r="Z596" s="280"/>
      <c r="AA596" s="106"/>
      <c r="AB596" s="281"/>
      <c r="AC596" s="282"/>
      <c r="AD596" s="273"/>
      <c r="AE596" s="110"/>
      <c r="AF596" s="99"/>
      <c r="AG596" s="110"/>
      <c r="AH596" s="427"/>
      <c r="AI596" s="112"/>
      <c r="AJ596" s="110"/>
      <c r="AK596" s="113"/>
      <c r="AL596" s="114"/>
      <c r="AM596" s="278"/>
      <c r="AN596" s="98"/>
      <c r="AO596" s="98"/>
      <c r="AP596" s="116"/>
      <c r="AQ596" s="117"/>
      <c r="AR596" s="116"/>
      <c r="AS596" s="98"/>
      <c r="AT596" s="98"/>
      <c r="AU596" s="98"/>
      <c r="AV596" s="98"/>
      <c r="AW596" s="98"/>
      <c r="AX596" s="98"/>
      <c r="AY596" s="98"/>
      <c r="AZ596" s="98"/>
      <c r="BA596" s="98"/>
      <c r="BB596" s="98"/>
      <c r="BC596" s="98"/>
      <c r="BD596" s="98"/>
      <c r="BE596" s="98"/>
      <c r="BF596" s="98"/>
      <c r="BG596" s="98"/>
      <c r="BH596" s="98"/>
      <c r="BI596" s="98"/>
      <c r="BJ596" s="98"/>
      <c r="BK596" s="98"/>
      <c r="BL596" s="98"/>
      <c r="BM596" s="98"/>
      <c r="BN596" s="98"/>
      <c r="BO596" s="98"/>
      <c r="BP596" s="98"/>
    </row>
    <row r="597">
      <c r="A597" s="485" t="b">
        <v>0</v>
      </c>
      <c r="B597" s="128"/>
      <c r="C597" s="129"/>
      <c r="D597" s="130"/>
      <c r="E597" s="131"/>
      <c r="F597" s="132"/>
      <c r="G597" s="132"/>
      <c r="H597" s="132"/>
      <c r="I597" s="132"/>
      <c r="J597" s="132"/>
      <c r="K597" s="130"/>
      <c r="L597" s="130"/>
      <c r="M597" s="130"/>
      <c r="N597" s="519"/>
      <c r="O597" s="369"/>
      <c r="P597" s="370"/>
      <c r="Q597" s="196"/>
      <c r="R597" s="197"/>
      <c r="S597" s="198"/>
      <c r="T597" s="199"/>
      <c r="U597" s="200"/>
      <c r="V597" s="201"/>
      <c r="W597" s="202"/>
      <c r="X597" s="202"/>
      <c r="Y597" s="143"/>
      <c r="Z597" s="367"/>
      <c r="AA597" s="140"/>
      <c r="AB597" s="420"/>
      <c r="AC597" s="421"/>
      <c r="AD597" s="206"/>
      <c r="AE597" s="144"/>
      <c r="AF597" s="133"/>
      <c r="AG597" s="144"/>
      <c r="AH597" s="430"/>
      <c r="AI597" s="146"/>
      <c r="AJ597" s="144"/>
      <c r="AK597" s="147"/>
      <c r="AL597" s="114"/>
      <c r="AM597" s="211"/>
      <c r="AN597" s="132"/>
      <c r="AO597" s="132"/>
      <c r="AP597" s="149"/>
      <c r="AQ597" s="150"/>
      <c r="AR597" s="149"/>
      <c r="AS597" s="132"/>
      <c r="AT597" s="132"/>
      <c r="AU597" s="132"/>
      <c r="AV597" s="132"/>
      <c r="AW597" s="132"/>
      <c r="AX597" s="132"/>
      <c r="AY597" s="132"/>
      <c r="AZ597" s="132"/>
      <c r="BA597" s="132"/>
      <c r="BB597" s="132"/>
      <c r="BC597" s="132"/>
      <c r="BD597" s="132"/>
      <c r="BE597" s="132"/>
      <c r="BF597" s="132"/>
      <c r="BG597" s="132"/>
      <c r="BH597" s="132"/>
      <c r="BI597" s="132"/>
      <c r="BJ597" s="132"/>
      <c r="BK597" s="132"/>
      <c r="BL597" s="132"/>
      <c r="BM597" s="132"/>
      <c r="BN597" s="132"/>
      <c r="BO597" s="132"/>
      <c r="BP597" s="132"/>
    </row>
    <row r="598">
      <c r="A598" s="484" t="b">
        <v>0</v>
      </c>
      <c r="B598" s="94"/>
      <c r="C598" s="95"/>
      <c r="D598" s="96"/>
      <c r="E598" s="97"/>
      <c r="F598" s="98"/>
      <c r="G598" s="98"/>
      <c r="H598" s="98"/>
      <c r="I598" s="98"/>
      <c r="J598" s="98"/>
      <c r="K598" s="96"/>
      <c r="L598" s="96"/>
      <c r="M598" s="96"/>
      <c r="N598" s="518"/>
      <c r="O598" s="369"/>
      <c r="P598" s="370"/>
      <c r="Q598" s="196"/>
      <c r="R598" s="197"/>
      <c r="S598" s="198"/>
      <c r="T598" s="199"/>
      <c r="U598" s="200"/>
      <c r="V598" s="201"/>
      <c r="W598" s="202"/>
      <c r="X598" s="202"/>
      <c r="Y598" s="109"/>
      <c r="Z598" s="280"/>
      <c r="AA598" s="106"/>
      <c r="AB598" s="281"/>
      <c r="AC598" s="282"/>
      <c r="AD598" s="273"/>
      <c r="AE598" s="110"/>
      <c r="AF598" s="99"/>
      <c r="AG598" s="110"/>
      <c r="AH598" s="427"/>
      <c r="AI598" s="112"/>
      <c r="AJ598" s="110"/>
      <c r="AK598" s="113"/>
      <c r="AL598" s="114"/>
      <c r="AM598" s="278"/>
      <c r="AN598" s="98"/>
      <c r="AO598" s="98"/>
      <c r="AP598" s="116"/>
      <c r="AQ598" s="117"/>
      <c r="AR598" s="116"/>
      <c r="AS598" s="98"/>
      <c r="AT598" s="98"/>
      <c r="AU598" s="98"/>
      <c r="AV598" s="98"/>
      <c r="AW598" s="98"/>
      <c r="AX598" s="98"/>
      <c r="AY598" s="98"/>
      <c r="AZ598" s="98"/>
      <c r="BA598" s="98"/>
      <c r="BB598" s="98"/>
      <c r="BC598" s="98"/>
      <c r="BD598" s="98"/>
      <c r="BE598" s="98"/>
      <c r="BF598" s="98"/>
      <c r="BG598" s="98"/>
      <c r="BH598" s="98"/>
      <c r="BI598" s="98"/>
      <c r="BJ598" s="98"/>
      <c r="BK598" s="98"/>
      <c r="BL598" s="98"/>
      <c r="BM598" s="98"/>
      <c r="BN598" s="98"/>
      <c r="BO598" s="98"/>
      <c r="BP598" s="98"/>
    </row>
    <row r="599">
      <c r="A599" s="485" t="b">
        <v>0</v>
      </c>
      <c r="B599" s="128"/>
      <c r="C599" s="129"/>
      <c r="D599" s="130"/>
      <c r="E599" s="131"/>
      <c r="F599" s="132"/>
      <c r="G599" s="132"/>
      <c r="H599" s="132"/>
      <c r="I599" s="132"/>
      <c r="J599" s="132"/>
      <c r="K599" s="130"/>
      <c r="L599" s="130"/>
      <c r="M599" s="130"/>
      <c r="N599" s="519"/>
      <c r="O599" s="369"/>
      <c r="P599" s="370"/>
      <c r="Q599" s="196"/>
      <c r="R599" s="197"/>
      <c r="S599" s="198"/>
      <c r="T599" s="199"/>
      <c r="U599" s="200"/>
      <c r="V599" s="201"/>
      <c r="W599" s="202"/>
      <c r="X599" s="202"/>
      <c r="Y599" s="143"/>
      <c r="Z599" s="367"/>
      <c r="AA599" s="140"/>
      <c r="AB599" s="420"/>
      <c r="AC599" s="421"/>
      <c r="AD599" s="206"/>
      <c r="AE599" s="144"/>
      <c r="AF599" s="133"/>
      <c r="AG599" s="144"/>
      <c r="AH599" s="430"/>
      <c r="AI599" s="146"/>
      <c r="AJ599" s="144"/>
      <c r="AK599" s="147"/>
      <c r="AL599" s="114"/>
      <c r="AM599" s="211"/>
      <c r="AN599" s="132"/>
      <c r="AO599" s="132"/>
      <c r="AP599" s="149"/>
      <c r="AQ599" s="150"/>
      <c r="AR599" s="149"/>
      <c r="AS599" s="132"/>
      <c r="AT599" s="132"/>
      <c r="AU599" s="132"/>
      <c r="AV599" s="132"/>
      <c r="AW599" s="132"/>
      <c r="AX599" s="132"/>
      <c r="AY599" s="132"/>
      <c r="AZ599" s="132"/>
      <c r="BA599" s="132"/>
      <c r="BB599" s="132"/>
      <c r="BC599" s="132"/>
      <c r="BD599" s="132"/>
      <c r="BE599" s="132"/>
      <c r="BF599" s="132"/>
      <c r="BG599" s="132"/>
      <c r="BH599" s="132"/>
      <c r="BI599" s="132"/>
      <c r="BJ599" s="132"/>
      <c r="BK599" s="132"/>
      <c r="BL599" s="132"/>
      <c r="BM599" s="132"/>
      <c r="BN599" s="132"/>
      <c r="BO599" s="132"/>
      <c r="BP599" s="132"/>
    </row>
    <row r="600">
      <c r="A600" s="484" t="b">
        <v>0</v>
      </c>
      <c r="B600" s="94"/>
      <c r="C600" s="95"/>
      <c r="D600" s="96"/>
      <c r="E600" s="97"/>
      <c r="F600" s="98"/>
      <c r="G600" s="98"/>
      <c r="H600" s="98"/>
      <c r="I600" s="98"/>
      <c r="J600" s="98"/>
      <c r="K600" s="96"/>
      <c r="L600" s="96"/>
      <c r="M600" s="96"/>
      <c r="N600" s="518"/>
      <c r="O600" s="369"/>
      <c r="P600" s="370"/>
      <c r="Q600" s="196"/>
      <c r="R600" s="197"/>
      <c r="S600" s="198"/>
      <c r="T600" s="199"/>
      <c r="U600" s="200"/>
      <c r="V600" s="201"/>
      <c r="W600" s="202"/>
      <c r="X600" s="202"/>
      <c r="Y600" s="109"/>
      <c r="Z600" s="280"/>
      <c r="AA600" s="106"/>
      <c r="AB600" s="281"/>
      <c r="AC600" s="282"/>
      <c r="AD600" s="273"/>
      <c r="AE600" s="110"/>
      <c r="AF600" s="99"/>
      <c r="AG600" s="110"/>
      <c r="AH600" s="427"/>
      <c r="AI600" s="112"/>
      <c r="AJ600" s="110"/>
      <c r="AK600" s="113"/>
      <c r="AL600" s="114"/>
      <c r="AM600" s="278"/>
      <c r="AN600" s="98"/>
      <c r="AO600" s="98"/>
      <c r="AP600" s="116"/>
      <c r="AQ600" s="117"/>
      <c r="AR600" s="116"/>
      <c r="AS600" s="98"/>
      <c r="AT600" s="98"/>
      <c r="AU600" s="98"/>
      <c r="AV600" s="98"/>
      <c r="AW600" s="98"/>
      <c r="AX600" s="98"/>
      <c r="AY600" s="98"/>
      <c r="AZ600" s="98"/>
      <c r="BA600" s="98"/>
      <c r="BB600" s="98"/>
      <c r="BC600" s="98"/>
      <c r="BD600" s="98"/>
      <c r="BE600" s="98"/>
      <c r="BF600" s="98"/>
      <c r="BG600" s="98"/>
      <c r="BH600" s="98"/>
      <c r="BI600" s="98"/>
      <c r="BJ600" s="98"/>
      <c r="BK600" s="98"/>
      <c r="BL600" s="98"/>
      <c r="BM600" s="98"/>
      <c r="BN600" s="98"/>
      <c r="BO600" s="98"/>
      <c r="BP600" s="98"/>
    </row>
    <row r="601">
      <c r="A601" s="485" t="b">
        <v>0</v>
      </c>
      <c r="B601" s="128"/>
      <c r="C601" s="129"/>
      <c r="D601" s="130"/>
      <c r="E601" s="131"/>
      <c r="F601" s="132"/>
      <c r="G601" s="132"/>
      <c r="H601" s="132"/>
      <c r="I601" s="132"/>
      <c r="J601" s="132"/>
      <c r="K601" s="130"/>
      <c r="L601" s="130"/>
      <c r="M601" s="130"/>
      <c r="N601" s="519"/>
      <c r="O601" s="369"/>
      <c r="P601" s="370"/>
      <c r="Q601" s="196"/>
      <c r="R601" s="197"/>
      <c r="S601" s="198"/>
      <c r="T601" s="199"/>
      <c r="U601" s="200"/>
      <c r="V601" s="201"/>
      <c r="W601" s="202"/>
      <c r="X601" s="202"/>
      <c r="Y601" s="143"/>
      <c r="Z601" s="367"/>
      <c r="AA601" s="140"/>
      <c r="AB601" s="420"/>
      <c r="AC601" s="421"/>
      <c r="AD601" s="206"/>
      <c r="AE601" s="144"/>
      <c r="AF601" s="133"/>
      <c r="AG601" s="144"/>
      <c r="AH601" s="430"/>
      <c r="AI601" s="146"/>
      <c r="AJ601" s="144"/>
      <c r="AK601" s="147"/>
      <c r="AL601" s="114"/>
      <c r="AM601" s="211"/>
      <c r="AN601" s="132"/>
      <c r="AO601" s="132"/>
      <c r="AP601" s="149"/>
      <c r="AQ601" s="150"/>
      <c r="AR601" s="149"/>
      <c r="AS601" s="132"/>
      <c r="AT601" s="132"/>
      <c r="AU601" s="132"/>
      <c r="AV601" s="132"/>
      <c r="AW601" s="132"/>
      <c r="AX601" s="132"/>
      <c r="AY601" s="132"/>
      <c r="AZ601" s="132"/>
      <c r="BA601" s="132"/>
      <c r="BB601" s="132"/>
      <c r="BC601" s="132"/>
      <c r="BD601" s="132"/>
      <c r="BE601" s="132"/>
      <c r="BF601" s="132"/>
      <c r="BG601" s="132"/>
      <c r="BH601" s="132"/>
      <c r="BI601" s="132"/>
      <c r="BJ601" s="132"/>
      <c r="BK601" s="132"/>
      <c r="BL601" s="132"/>
      <c r="BM601" s="132"/>
      <c r="BN601" s="132"/>
      <c r="BO601" s="132"/>
      <c r="BP601" s="132"/>
    </row>
    <row r="602">
      <c r="A602" s="484" t="b">
        <v>0</v>
      </c>
      <c r="B602" s="94"/>
      <c r="C602" s="95"/>
      <c r="D602" s="96"/>
      <c r="E602" s="97"/>
      <c r="F602" s="98"/>
      <c r="G602" s="98"/>
      <c r="H602" s="98"/>
      <c r="I602" s="98"/>
      <c r="J602" s="98"/>
      <c r="K602" s="96"/>
      <c r="L602" s="96"/>
      <c r="M602" s="96"/>
      <c r="N602" s="518"/>
      <c r="O602" s="369"/>
      <c r="P602" s="370"/>
      <c r="Q602" s="196"/>
      <c r="R602" s="197"/>
      <c r="S602" s="198"/>
      <c r="T602" s="199"/>
      <c r="U602" s="200"/>
      <c r="V602" s="201"/>
      <c r="W602" s="202"/>
      <c r="X602" s="202"/>
      <c r="Y602" s="109"/>
      <c r="Z602" s="280"/>
      <c r="AA602" s="106"/>
      <c r="AB602" s="281"/>
      <c r="AC602" s="282"/>
      <c r="AD602" s="273"/>
      <c r="AE602" s="110"/>
      <c r="AF602" s="99"/>
      <c r="AG602" s="110"/>
      <c r="AH602" s="427"/>
      <c r="AI602" s="112"/>
      <c r="AJ602" s="110"/>
      <c r="AK602" s="113"/>
      <c r="AL602" s="114"/>
      <c r="AM602" s="278"/>
      <c r="AN602" s="98"/>
      <c r="AO602" s="98"/>
      <c r="AP602" s="116"/>
      <c r="AQ602" s="117"/>
      <c r="AR602" s="116"/>
      <c r="AS602" s="98"/>
      <c r="AT602" s="98"/>
      <c r="AU602" s="98"/>
      <c r="AV602" s="98"/>
      <c r="AW602" s="98"/>
      <c r="AX602" s="98"/>
      <c r="AY602" s="98"/>
      <c r="AZ602" s="98"/>
      <c r="BA602" s="98"/>
      <c r="BB602" s="98"/>
      <c r="BC602" s="98"/>
      <c r="BD602" s="98"/>
      <c r="BE602" s="98"/>
      <c r="BF602" s="98"/>
      <c r="BG602" s="98"/>
      <c r="BH602" s="98"/>
      <c r="BI602" s="98"/>
      <c r="BJ602" s="98"/>
      <c r="BK602" s="98"/>
      <c r="BL602" s="98"/>
      <c r="BM602" s="98"/>
      <c r="BN602" s="98"/>
      <c r="BO602" s="98"/>
      <c r="BP602" s="98"/>
    </row>
    <row r="603">
      <c r="A603" s="485" t="b">
        <v>0</v>
      </c>
      <c r="B603" s="128"/>
      <c r="C603" s="129"/>
      <c r="D603" s="130"/>
      <c r="E603" s="131"/>
      <c r="F603" s="132"/>
      <c r="G603" s="132"/>
      <c r="H603" s="132"/>
      <c r="I603" s="132"/>
      <c r="J603" s="132"/>
      <c r="K603" s="130"/>
      <c r="L603" s="130"/>
      <c r="M603" s="130"/>
      <c r="N603" s="519"/>
      <c r="O603" s="369"/>
      <c r="P603" s="370"/>
      <c r="Q603" s="196"/>
      <c r="R603" s="197"/>
      <c r="S603" s="198"/>
      <c r="T603" s="199"/>
      <c r="U603" s="200"/>
      <c r="V603" s="201"/>
      <c r="W603" s="202"/>
      <c r="X603" s="202"/>
      <c r="Y603" s="143"/>
      <c r="Z603" s="367"/>
      <c r="AA603" s="140"/>
      <c r="AB603" s="420"/>
      <c r="AC603" s="421"/>
      <c r="AD603" s="206"/>
      <c r="AE603" s="144"/>
      <c r="AF603" s="133"/>
      <c r="AG603" s="144"/>
      <c r="AH603" s="430"/>
      <c r="AI603" s="146"/>
      <c r="AJ603" s="144"/>
      <c r="AK603" s="147"/>
      <c r="AL603" s="114"/>
      <c r="AM603" s="211"/>
      <c r="AN603" s="132"/>
      <c r="AO603" s="132"/>
      <c r="AP603" s="149"/>
      <c r="AQ603" s="150"/>
      <c r="AR603" s="149"/>
      <c r="AS603" s="132"/>
      <c r="AT603" s="132"/>
      <c r="AU603" s="132"/>
      <c r="AV603" s="132"/>
      <c r="AW603" s="132"/>
      <c r="AX603" s="132"/>
      <c r="AY603" s="132"/>
      <c r="AZ603" s="132"/>
      <c r="BA603" s="132"/>
      <c r="BB603" s="132"/>
      <c r="BC603" s="132"/>
      <c r="BD603" s="132"/>
      <c r="BE603" s="132"/>
      <c r="BF603" s="132"/>
      <c r="BG603" s="132"/>
      <c r="BH603" s="132"/>
      <c r="BI603" s="132"/>
      <c r="BJ603" s="132"/>
      <c r="BK603" s="132"/>
      <c r="BL603" s="132"/>
      <c r="BM603" s="132"/>
      <c r="BN603" s="132"/>
      <c r="BO603" s="132"/>
      <c r="BP603" s="132"/>
    </row>
    <row r="604">
      <c r="A604" s="484" t="b">
        <v>0</v>
      </c>
      <c r="B604" s="94"/>
      <c r="C604" s="95"/>
      <c r="D604" s="96"/>
      <c r="E604" s="97"/>
      <c r="F604" s="98"/>
      <c r="G604" s="98"/>
      <c r="H604" s="98"/>
      <c r="I604" s="98"/>
      <c r="J604" s="98"/>
      <c r="K604" s="96"/>
      <c r="L604" s="96"/>
      <c r="M604" s="96"/>
      <c r="N604" s="518"/>
      <c r="O604" s="369"/>
      <c r="P604" s="370"/>
      <c r="Q604" s="196"/>
      <c r="R604" s="197"/>
      <c r="S604" s="198"/>
      <c r="T604" s="199"/>
      <c r="U604" s="200"/>
      <c r="V604" s="201"/>
      <c r="W604" s="202"/>
      <c r="X604" s="202"/>
      <c r="Y604" s="109"/>
      <c r="Z604" s="280"/>
      <c r="AA604" s="106"/>
      <c r="AB604" s="281"/>
      <c r="AC604" s="282"/>
      <c r="AD604" s="273"/>
      <c r="AE604" s="110"/>
      <c r="AF604" s="99"/>
      <c r="AG604" s="110"/>
      <c r="AH604" s="427"/>
      <c r="AI604" s="112"/>
      <c r="AJ604" s="110"/>
      <c r="AK604" s="113"/>
      <c r="AL604" s="114"/>
      <c r="AM604" s="278"/>
      <c r="AN604" s="98"/>
      <c r="AO604" s="98"/>
      <c r="AP604" s="116"/>
      <c r="AQ604" s="117"/>
      <c r="AR604" s="116"/>
      <c r="AS604" s="98"/>
      <c r="AT604" s="98"/>
      <c r="AU604" s="98"/>
      <c r="AV604" s="98"/>
      <c r="AW604" s="98"/>
      <c r="AX604" s="98"/>
      <c r="AY604" s="98"/>
      <c r="AZ604" s="98"/>
      <c r="BA604" s="98"/>
      <c r="BB604" s="98"/>
      <c r="BC604" s="98"/>
      <c r="BD604" s="98"/>
      <c r="BE604" s="98"/>
      <c r="BF604" s="98"/>
      <c r="BG604" s="98"/>
      <c r="BH604" s="98"/>
      <c r="BI604" s="98"/>
      <c r="BJ604" s="98"/>
      <c r="BK604" s="98"/>
      <c r="BL604" s="98"/>
      <c r="BM604" s="98"/>
      <c r="BN604" s="98"/>
      <c r="BO604" s="98"/>
      <c r="BP604" s="98"/>
    </row>
    <row r="605">
      <c r="A605" s="485" t="b">
        <v>0</v>
      </c>
      <c r="B605" s="128"/>
      <c r="C605" s="129"/>
      <c r="D605" s="130"/>
      <c r="E605" s="131"/>
      <c r="F605" s="132"/>
      <c r="G605" s="132"/>
      <c r="H605" s="132"/>
      <c r="I605" s="132"/>
      <c r="J605" s="132"/>
      <c r="K605" s="130"/>
      <c r="L605" s="130"/>
      <c r="M605" s="130"/>
      <c r="N605" s="519"/>
      <c r="O605" s="369"/>
      <c r="P605" s="370"/>
      <c r="Q605" s="196"/>
      <c r="R605" s="197"/>
      <c r="S605" s="198"/>
      <c r="T605" s="199"/>
      <c r="U605" s="200"/>
      <c r="V605" s="201"/>
      <c r="W605" s="202"/>
      <c r="X605" s="202"/>
      <c r="Y605" s="143"/>
      <c r="Z605" s="367"/>
      <c r="AA605" s="140"/>
      <c r="AB605" s="420"/>
      <c r="AC605" s="421"/>
      <c r="AD605" s="206"/>
      <c r="AE605" s="144"/>
      <c r="AF605" s="133"/>
      <c r="AG605" s="144"/>
      <c r="AH605" s="430"/>
      <c r="AI605" s="146"/>
      <c r="AJ605" s="144"/>
      <c r="AK605" s="147"/>
      <c r="AL605" s="114"/>
      <c r="AM605" s="211"/>
      <c r="AN605" s="132"/>
      <c r="AO605" s="132"/>
      <c r="AP605" s="149"/>
      <c r="AQ605" s="150"/>
      <c r="AR605" s="149"/>
      <c r="AS605" s="132"/>
      <c r="AT605" s="132"/>
      <c r="AU605" s="132"/>
      <c r="AV605" s="132"/>
      <c r="AW605" s="132"/>
      <c r="AX605" s="132"/>
      <c r="AY605" s="132"/>
      <c r="AZ605" s="132"/>
      <c r="BA605" s="132"/>
      <c r="BB605" s="132"/>
      <c r="BC605" s="132"/>
      <c r="BD605" s="132"/>
      <c r="BE605" s="132"/>
      <c r="BF605" s="132"/>
      <c r="BG605" s="132"/>
      <c r="BH605" s="132"/>
      <c r="BI605" s="132"/>
      <c r="BJ605" s="132"/>
      <c r="BK605" s="132"/>
      <c r="BL605" s="132"/>
      <c r="BM605" s="132"/>
      <c r="BN605" s="132"/>
      <c r="BO605" s="132"/>
      <c r="BP605" s="132"/>
    </row>
    <row r="606">
      <c r="A606" s="484" t="b">
        <v>0</v>
      </c>
      <c r="B606" s="94"/>
      <c r="C606" s="95"/>
      <c r="D606" s="96"/>
      <c r="E606" s="97"/>
      <c r="F606" s="98"/>
      <c r="G606" s="98"/>
      <c r="H606" s="98"/>
      <c r="I606" s="98"/>
      <c r="J606" s="98"/>
      <c r="K606" s="96"/>
      <c r="L606" s="96"/>
      <c r="M606" s="96"/>
      <c r="N606" s="518"/>
      <c r="O606" s="369"/>
      <c r="P606" s="370"/>
      <c r="Q606" s="196"/>
      <c r="R606" s="197"/>
      <c r="S606" s="198"/>
      <c r="T606" s="199"/>
      <c r="U606" s="200"/>
      <c r="V606" s="201"/>
      <c r="W606" s="202"/>
      <c r="X606" s="202"/>
      <c r="Y606" s="109"/>
      <c r="Z606" s="280"/>
      <c r="AA606" s="106"/>
      <c r="AB606" s="281"/>
      <c r="AC606" s="282"/>
      <c r="AD606" s="273"/>
      <c r="AE606" s="110"/>
      <c r="AF606" s="99"/>
      <c r="AG606" s="110"/>
      <c r="AH606" s="427"/>
      <c r="AI606" s="112"/>
      <c r="AJ606" s="110"/>
      <c r="AK606" s="113"/>
      <c r="AL606" s="114"/>
      <c r="AM606" s="278"/>
      <c r="AN606" s="98"/>
      <c r="AO606" s="98"/>
      <c r="AP606" s="116"/>
      <c r="AQ606" s="117"/>
      <c r="AR606" s="116"/>
      <c r="AS606" s="98"/>
      <c r="AT606" s="98"/>
      <c r="AU606" s="98"/>
      <c r="AV606" s="98"/>
      <c r="AW606" s="98"/>
      <c r="AX606" s="98"/>
      <c r="AY606" s="98"/>
      <c r="AZ606" s="98"/>
      <c r="BA606" s="98"/>
      <c r="BB606" s="98"/>
      <c r="BC606" s="98"/>
      <c r="BD606" s="98"/>
      <c r="BE606" s="98"/>
      <c r="BF606" s="98"/>
      <c r="BG606" s="98"/>
      <c r="BH606" s="98"/>
      <c r="BI606" s="98"/>
      <c r="BJ606" s="98"/>
      <c r="BK606" s="98"/>
      <c r="BL606" s="98"/>
      <c r="BM606" s="98"/>
      <c r="BN606" s="98"/>
      <c r="BO606" s="98"/>
      <c r="BP606" s="98"/>
    </row>
    <row r="607">
      <c r="A607" s="485" t="b">
        <v>0</v>
      </c>
      <c r="B607" s="128"/>
      <c r="C607" s="129"/>
      <c r="D607" s="130"/>
      <c r="E607" s="131"/>
      <c r="F607" s="132"/>
      <c r="G607" s="132"/>
      <c r="H607" s="132"/>
      <c r="I607" s="132"/>
      <c r="J607" s="132"/>
      <c r="K607" s="130"/>
      <c r="L607" s="130"/>
      <c r="M607" s="130"/>
      <c r="N607" s="519"/>
      <c r="O607" s="369"/>
      <c r="P607" s="370"/>
      <c r="Q607" s="196"/>
      <c r="R607" s="197"/>
      <c r="S607" s="198"/>
      <c r="T607" s="199"/>
      <c r="U607" s="200"/>
      <c r="V607" s="201"/>
      <c r="W607" s="202"/>
      <c r="X607" s="202"/>
      <c r="Y607" s="143"/>
      <c r="Z607" s="367"/>
      <c r="AA607" s="140"/>
      <c r="AB607" s="420"/>
      <c r="AC607" s="421"/>
      <c r="AD607" s="206"/>
      <c r="AE607" s="144"/>
      <c r="AF607" s="133"/>
      <c r="AG607" s="144"/>
      <c r="AH607" s="430"/>
      <c r="AI607" s="146"/>
      <c r="AJ607" s="144"/>
      <c r="AK607" s="147"/>
      <c r="AL607" s="114"/>
      <c r="AM607" s="211"/>
      <c r="AN607" s="132"/>
      <c r="AO607" s="132"/>
      <c r="AP607" s="149"/>
      <c r="AQ607" s="150"/>
      <c r="AR607" s="149"/>
      <c r="AS607" s="132"/>
      <c r="AT607" s="132"/>
      <c r="AU607" s="132"/>
      <c r="AV607" s="132"/>
      <c r="AW607" s="132"/>
      <c r="AX607" s="132"/>
      <c r="AY607" s="132"/>
      <c r="AZ607" s="132"/>
      <c r="BA607" s="132"/>
      <c r="BB607" s="132"/>
      <c r="BC607" s="132"/>
      <c r="BD607" s="132"/>
      <c r="BE607" s="132"/>
      <c r="BF607" s="132"/>
      <c r="BG607" s="132"/>
      <c r="BH607" s="132"/>
      <c r="BI607" s="132"/>
      <c r="BJ607" s="132"/>
      <c r="BK607" s="132"/>
      <c r="BL607" s="132"/>
      <c r="BM607" s="132"/>
      <c r="BN607" s="132"/>
      <c r="BO607" s="132"/>
      <c r="BP607" s="132"/>
    </row>
    <row r="608">
      <c r="A608" s="484" t="b">
        <v>0</v>
      </c>
      <c r="B608" s="94"/>
      <c r="C608" s="95"/>
      <c r="D608" s="96"/>
      <c r="E608" s="97"/>
      <c r="F608" s="98"/>
      <c r="G608" s="98"/>
      <c r="H608" s="98"/>
      <c r="I608" s="98"/>
      <c r="J608" s="98"/>
      <c r="K608" s="96"/>
      <c r="L608" s="96"/>
      <c r="M608" s="96"/>
      <c r="N608" s="518"/>
      <c r="O608" s="369"/>
      <c r="P608" s="370"/>
      <c r="Q608" s="196"/>
      <c r="R608" s="197"/>
      <c r="S608" s="198"/>
      <c r="T608" s="199"/>
      <c r="U608" s="200"/>
      <c r="V608" s="201"/>
      <c r="W608" s="202"/>
      <c r="X608" s="202"/>
      <c r="Y608" s="109"/>
      <c r="Z608" s="280"/>
      <c r="AA608" s="106"/>
      <c r="AB608" s="281"/>
      <c r="AC608" s="282"/>
      <c r="AD608" s="273"/>
      <c r="AE608" s="110"/>
      <c r="AF608" s="99"/>
      <c r="AG608" s="110"/>
      <c r="AH608" s="427"/>
      <c r="AI608" s="112"/>
      <c r="AJ608" s="110"/>
      <c r="AK608" s="113"/>
      <c r="AL608" s="114"/>
      <c r="AM608" s="278"/>
      <c r="AN608" s="98"/>
      <c r="AO608" s="98"/>
      <c r="AP608" s="116"/>
      <c r="AQ608" s="117"/>
      <c r="AR608" s="116"/>
      <c r="AS608" s="98"/>
      <c r="AT608" s="98"/>
      <c r="AU608" s="98"/>
      <c r="AV608" s="98"/>
      <c r="AW608" s="98"/>
      <c r="AX608" s="98"/>
      <c r="AY608" s="98"/>
      <c r="AZ608" s="98"/>
      <c r="BA608" s="98"/>
      <c r="BB608" s="98"/>
      <c r="BC608" s="98"/>
      <c r="BD608" s="98"/>
      <c r="BE608" s="98"/>
      <c r="BF608" s="98"/>
      <c r="BG608" s="98"/>
      <c r="BH608" s="98"/>
      <c r="BI608" s="98"/>
      <c r="BJ608" s="98"/>
      <c r="BK608" s="98"/>
      <c r="BL608" s="98"/>
      <c r="BM608" s="98"/>
      <c r="BN608" s="98"/>
      <c r="BO608" s="98"/>
      <c r="BP608" s="98"/>
    </row>
    <row r="609">
      <c r="A609" s="485" t="b">
        <v>0</v>
      </c>
      <c r="B609" s="128"/>
      <c r="C609" s="129"/>
      <c r="D609" s="130"/>
      <c r="E609" s="131"/>
      <c r="F609" s="132"/>
      <c r="G609" s="132"/>
      <c r="H609" s="132"/>
      <c r="I609" s="132"/>
      <c r="J609" s="132"/>
      <c r="K609" s="130"/>
      <c r="L609" s="130"/>
      <c r="M609" s="130"/>
      <c r="N609" s="519"/>
      <c r="O609" s="369"/>
      <c r="P609" s="370"/>
      <c r="Q609" s="196"/>
      <c r="R609" s="197"/>
      <c r="S609" s="198"/>
      <c r="T609" s="199"/>
      <c r="U609" s="200"/>
      <c r="V609" s="201"/>
      <c r="W609" s="202"/>
      <c r="X609" s="202"/>
      <c r="Y609" s="143"/>
      <c r="Z609" s="367"/>
      <c r="AA609" s="140"/>
      <c r="AB609" s="420"/>
      <c r="AC609" s="421"/>
      <c r="AD609" s="206"/>
      <c r="AE609" s="144"/>
      <c r="AF609" s="133"/>
      <c r="AG609" s="144"/>
      <c r="AH609" s="430"/>
      <c r="AI609" s="146"/>
      <c r="AJ609" s="144"/>
      <c r="AK609" s="147"/>
      <c r="AL609" s="114"/>
      <c r="AM609" s="211"/>
      <c r="AN609" s="132"/>
      <c r="AO609" s="132"/>
      <c r="AP609" s="149"/>
      <c r="AQ609" s="150"/>
      <c r="AR609" s="149"/>
      <c r="AS609" s="132"/>
      <c r="AT609" s="132"/>
      <c r="AU609" s="132"/>
      <c r="AV609" s="132"/>
      <c r="AW609" s="132"/>
      <c r="AX609" s="132"/>
      <c r="AY609" s="132"/>
      <c r="AZ609" s="132"/>
      <c r="BA609" s="132"/>
      <c r="BB609" s="132"/>
      <c r="BC609" s="132"/>
      <c r="BD609" s="132"/>
      <c r="BE609" s="132"/>
      <c r="BF609" s="132"/>
      <c r="BG609" s="132"/>
      <c r="BH609" s="132"/>
      <c r="BI609" s="132"/>
      <c r="BJ609" s="132"/>
      <c r="BK609" s="132"/>
      <c r="BL609" s="132"/>
      <c r="BM609" s="132"/>
      <c r="BN609" s="132"/>
      <c r="BO609" s="132"/>
      <c r="BP609" s="132"/>
    </row>
    <row r="610">
      <c r="A610" s="484" t="b">
        <v>0</v>
      </c>
      <c r="B610" s="94"/>
      <c r="C610" s="95"/>
      <c r="D610" s="96"/>
      <c r="E610" s="97"/>
      <c r="F610" s="98"/>
      <c r="G610" s="98"/>
      <c r="H610" s="98"/>
      <c r="I610" s="98"/>
      <c r="J610" s="98"/>
      <c r="K610" s="96"/>
      <c r="L610" s="96"/>
      <c r="M610" s="96"/>
      <c r="N610" s="518"/>
      <c r="O610" s="369"/>
      <c r="P610" s="370"/>
      <c r="Q610" s="196"/>
      <c r="R610" s="197"/>
      <c r="S610" s="198"/>
      <c r="T610" s="199"/>
      <c r="U610" s="200"/>
      <c r="V610" s="201"/>
      <c r="W610" s="202"/>
      <c r="X610" s="202"/>
      <c r="Y610" s="109"/>
      <c r="Z610" s="280"/>
      <c r="AA610" s="106"/>
      <c r="AB610" s="281"/>
      <c r="AC610" s="282"/>
      <c r="AD610" s="273"/>
      <c r="AE610" s="110"/>
      <c r="AF610" s="99"/>
      <c r="AG610" s="110"/>
      <c r="AH610" s="427"/>
      <c r="AI610" s="112"/>
      <c r="AJ610" s="110"/>
      <c r="AK610" s="113"/>
      <c r="AL610" s="114"/>
      <c r="AM610" s="278"/>
      <c r="AN610" s="98"/>
      <c r="AO610" s="98"/>
      <c r="AP610" s="116"/>
      <c r="AQ610" s="117"/>
      <c r="AR610" s="116"/>
      <c r="AS610" s="98"/>
      <c r="AT610" s="98"/>
      <c r="AU610" s="98"/>
      <c r="AV610" s="98"/>
      <c r="AW610" s="98"/>
      <c r="AX610" s="98"/>
      <c r="AY610" s="98"/>
      <c r="AZ610" s="98"/>
      <c r="BA610" s="98"/>
      <c r="BB610" s="98"/>
      <c r="BC610" s="98"/>
      <c r="BD610" s="98"/>
      <c r="BE610" s="98"/>
      <c r="BF610" s="98"/>
      <c r="BG610" s="98"/>
      <c r="BH610" s="98"/>
      <c r="BI610" s="98"/>
      <c r="BJ610" s="98"/>
      <c r="BK610" s="98"/>
      <c r="BL610" s="98"/>
      <c r="BM610" s="98"/>
      <c r="BN610" s="98"/>
      <c r="BO610" s="98"/>
      <c r="BP610" s="98"/>
    </row>
    <row r="611">
      <c r="A611" s="485" t="b">
        <v>0</v>
      </c>
      <c r="B611" s="128"/>
      <c r="C611" s="129"/>
      <c r="D611" s="130"/>
      <c r="E611" s="131"/>
      <c r="F611" s="132"/>
      <c r="G611" s="132"/>
      <c r="H611" s="132"/>
      <c r="I611" s="132"/>
      <c r="J611" s="132"/>
      <c r="K611" s="130"/>
      <c r="L611" s="130"/>
      <c r="M611" s="130"/>
      <c r="N611" s="519"/>
      <c r="O611" s="369"/>
      <c r="P611" s="370"/>
      <c r="Q611" s="196"/>
      <c r="R611" s="197"/>
      <c r="S611" s="198"/>
      <c r="T611" s="199"/>
      <c r="U611" s="200"/>
      <c r="V611" s="201"/>
      <c r="W611" s="202"/>
      <c r="X611" s="202"/>
      <c r="Y611" s="143"/>
      <c r="Z611" s="367"/>
      <c r="AA611" s="140"/>
      <c r="AB611" s="420"/>
      <c r="AC611" s="421"/>
      <c r="AD611" s="206"/>
      <c r="AE611" s="144"/>
      <c r="AF611" s="133"/>
      <c r="AG611" s="144"/>
      <c r="AH611" s="430"/>
      <c r="AI611" s="146"/>
      <c r="AJ611" s="144"/>
      <c r="AK611" s="147"/>
      <c r="AL611" s="114"/>
      <c r="AM611" s="211"/>
      <c r="AN611" s="132"/>
      <c r="AO611" s="132"/>
      <c r="AP611" s="149"/>
      <c r="AQ611" s="150"/>
      <c r="AR611" s="149"/>
      <c r="AS611" s="132"/>
      <c r="AT611" s="132"/>
      <c r="AU611" s="132"/>
      <c r="AV611" s="132"/>
      <c r="AW611" s="132"/>
      <c r="AX611" s="132"/>
      <c r="AY611" s="132"/>
      <c r="AZ611" s="132"/>
      <c r="BA611" s="132"/>
      <c r="BB611" s="132"/>
      <c r="BC611" s="132"/>
      <c r="BD611" s="132"/>
      <c r="BE611" s="132"/>
      <c r="BF611" s="132"/>
      <c r="BG611" s="132"/>
      <c r="BH611" s="132"/>
      <c r="BI611" s="132"/>
      <c r="BJ611" s="132"/>
      <c r="BK611" s="132"/>
      <c r="BL611" s="132"/>
      <c r="BM611" s="132"/>
      <c r="BN611" s="132"/>
      <c r="BO611" s="132"/>
      <c r="BP611" s="132"/>
    </row>
    <row r="612">
      <c r="A612" s="484" t="b">
        <v>0</v>
      </c>
      <c r="B612" s="94"/>
      <c r="C612" s="95"/>
      <c r="D612" s="96"/>
      <c r="E612" s="97"/>
      <c r="F612" s="98"/>
      <c r="G612" s="98"/>
      <c r="H612" s="98"/>
      <c r="I612" s="98"/>
      <c r="J612" s="98"/>
      <c r="K612" s="96"/>
      <c r="L612" s="96"/>
      <c r="M612" s="96"/>
      <c r="N612" s="518"/>
      <c r="O612" s="369"/>
      <c r="P612" s="370"/>
      <c r="Q612" s="196"/>
      <c r="R612" s="197"/>
      <c r="S612" s="198"/>
      <c r="T612" s="199"/>
      <c r="U612" s="200"/>
      <c r="V612" s="201"/>
      <c r="W612" s="202"/>
      <c r="X612" s="202"/>
      <c r="Y612" s="109"/>
      <c r="Z612" s="280"/>
      <c r="AA612" s="106"/>
      <c r="AB612" s="281"/>
      <c r="AC612" s="282"/>
      <c r="AD612" s="273"/>
      <c r="AE612" s="110"/>
      <c r="AF612" s="99"/>
      <c r="AG612" s="110"/>
      <c r="AH612" s="427"/>
      <c r="AI612" s="112"/>
      <c r="AJ612" s="110"/>
      <c r="AK612" s="113"/>
      <c r="AL612" s="114"/>
      <c r="AM612" s="278"/>
      <c r="AN612" s="98"/>
      <c r="AO612" s="98"/>
      <c r="AP612" s="116"/>
      <c r="AQ612" s="117"/>
      <c r="AR612" s="116"/>
      <c r="AS612" s="98"/>
      <c r="AT612" s="98"/>
      <c r="AU612" s="98"/>
      <c r="AV612" s="98"/>
      <c r="AW612" s="98"/>
      <c r="AX612" s="98"/>
      <c r="AY612" s="98"/>
      <c r="AZ612" s="98"/>
      <c r="BA612" s="98"/>
      <c r="BB612" s="98"/>
      <c r="BC612" s="98"/>
      <c r="BD612" s="98"/>
      <c r="BE612" s="98"/>
      <c r="BF612" s="98"/>
      <c r="BG612" s="98"/>
      <c r="BH612" s="98"/>
      <c r="BI612" s="98"/>
      <c r="BJ612" s="98"/>
      <c r="BK612" s="98"/>
      <c r="BL612" s="98"/>
      <c r="BM612" s="98"/>
      <c r="BN612" s="98"/>
      <c r="BO612" s="98"/>
      <c r="BP612" s="98"/>
    </row>
    <row r="613">
      <c r="A613" s="485" t="b">
        <v>0</v>
      </c>
      <c r="B613" s="128"/>
      <c r="C613" s="129"/>
      <c r="D613" s="130"/>
      <c r="E613" s="131"/>
      <c r="F613" s="132"/>
      <c r="G613" s="132"/>
      <c r="H613" s="132"/>
      <c r="I613" s="132"/>
      <c r="J613" s="132"/>
      <c r="K613" s="130"/>
      <c r="L613" s="130"/>
      <c r="M613" s="130"/>
      <c r="N613" s="519"/>
      <c r="O613" s="369"/>
      <c r="P613" s="370"/>
      <c r="Q613" s="196"/>
      <c r="R613" s="197"/>
      <c r="S613" s="198"/>
      <c r="T613" s="199"/>
      <c r="U613" s="200"/>
      <c r="V613" s="201"/>
      <c r="W613" s="202"/>
      <c r="X613" s="202"/>
      <c r="Y613" s="143"/>
      <c r="Z613" s="367"/>
      <c r="AA613" s="140"/>
      <c r="AB613" s="420"/>
      <c r="AC613" s="421"/>
      <c r="AD613" s="206"/>
      <c r="AE613" s="144"/>
      <c r="AF613" s="133"/>
      <c r="AG613" s="144"/>
      <c r="AH613" s="430"/>
      <c r="AI613" s="146"/>
      <c r="AJ613" s="144"/>
      <c r="AK613" s="147"/>
      <c r="AL613" s="114"/>
      <c r="AM613" s="211"/>
      <c r="AN613" s="132"/>
      <c r="AO613" s="132"/>
      <c r="AP613" s="149"/>
      <c r="AQ613" s="150"/>
      <c r="AR613" s="149"/>
      <c r="AS613" s="132"/>
      <c r="AT613" s="132"/>
      <c r="AU613" s="132"/>
      <c r="AV613" s="132"/>
      <c r="AW613" s="132"/>
      <c r="AX613" s="132"/>
      <c r="AY613" s="132"/>
      <c r="AZ613" s="132"/>
      <c r="BA613" s="132"/>
      <c r="BB613" s="132"/>
      <c r="BC613" s="132"/>
      <c r="BD613" s="132"/>
      <c r="BE613" s="132"/>
      <c r="BF613" s="132"/>
      <c r="BG613" s="132"/>
      <c r="BH613" s="132"/>
      <c r="BI613" s="132"/>
      <c r="BJ613" s="132"/>
      <c r="BK613" s="132"/>
      <c r="BL613" s="132"/>
      <c r="BM613" s="132"/>
      <c r="BN613" s="132"/>
      <c r="BO613" s="132"/>
      <c r="BP613" s="132"/>
    </row>
    <row r="614">
      <c r="A614" s="484" t="b">
        <v>0</v>
      </c>
      <c r="B614" s="94"/>
      <c r="C614" s="95"/>
      <c r="D614" s="96"/>
      <c r="E614" s="97"/>
      <c r="F614" s="98"/>
      <c r="G614" s="98"/>
      <c r="H614" s="98"/>
      <c r="I614" s="98"/>
      <c r="J614" s="98"/>
      <c r="K614" s="96"/>
      <c r="L614" s="96"/>
      <c r="M614" s="96"/>
      <c r="N614" s="518"/>
      <c r="O614" s="369"/>
      <c r="P614" s="370"/>
      <c r="Q614" s="196"/>
      <c r="R614" s="197"/>
      <c r="S614" s="198"/>
      <c r="T614" s="199"/>
      <c r="U614" s="200"/>
      <c r="V614" s="201"/>
      <c r="W614" s="202"/>
      <c r="X614" s="202"/>
      <c r="Y614" s="109"/>
      <c r="Z614" s="280"/>
      <c r="AA614" s="106"/>
      <c r="AB614" s="281"/>
      <c r="AC614" s="282"/>
      <c r="AD614" s="273"/>
      <c r="AE614" s="110"/>
      <c r="AF614" s="99"/>
      <c r="AG614" s="110"/>
      <c r="AH614" s="427"/>
      <c r="AI614" s="112"/>
      <c r="AJ614" s="110"/>
      <c r="AK614" s="113"/>
      <c r="AL614" s="114"/>
      <c r="AM614" s="278"/>
      <c r="AN614" s="98"/>
      <c r="AO614" s="98"/>
      <c r="AP614" s="116"/>
      <c r="AQ614" s="117"/>
      <c r="AR614" s="116"/>
      <c r="AS614" s="98"/>
      <c r="AT614" s="98"/>
      <c r="AU614" s="98"/>
      <c r="AV614" s="98"/>
      <c r="AW614" s="98"/>
      <c r="AX614" s="98"/>
      <c r="AY614" s="98"/>
      <c r="AZ614" s="98"/>
      <c r="BA614" s="98"/>
      <c r="BB614" s="98"/>
      <c r="BC614" s="98"/>
      <c r="BD614" s="98"/>
      <c r="BE614" s="98"/>
      <c r="BF614" s="98"/>
      <c r="BG614" s="98"/>
      <c r="BH614" s="98"/>
      <c r="BI614" s="98"/>
      <c r="BJ614" s="98"/>
      <c r="BK614" s="98"/>
      <c r="BL614" s="98"/>
      <c r="BM614" s="98"/>
      <c r="BN614" s="98"/>
      <c r="BO614" s="98"/>
      <c r="BP614" s="98"/>
    </row>
    <row r="615">
      <c r="A615" s="485" t="b">
        <v>0</v>
      </c>
      <c r="B615" s="128"/>
      <c r="C615" s="129"/>
      <c r="D615" s="130"/>
      <c r="E615" s="131"/>
      <c r="F615" s="132"/>
      <c r="G615" s="132"/>
      <c r="H615" s="132"/>
      <c r="I615" s="132"/>
      <c r="J615" s="132"/>
      <c r="K615" s="130"/>
      <c r="L615" s="130"/>
      <c r="M615" s="130"/>
      <c r="N615" s="519"/>
      <c r="O615" s="369"/>
      <c r="P615" s="370"/>
      <c r="Q615" s="196"/>
      <c r="R615" s="197"/>
      <c r="S615" s="198"/>
      <c r="T615" s="199"/>
      <c r="U615" s="200"/>
      <c r="V615" s="201"/>
      <c r="W615" s="202"/>
      <c r="X615" s="202"/>
      <c r="Y615" s="143"/>
      <c r="Z615" s="367"/>
      <c r="AA615" s="140"/>
      <c r="AB615" s="420"/>
      <c r="AC615" s="421"/>
      <c r="AD615" s="206"/>
      <c r="AE615" s="144"/>
      <c r="AF615" s="133"/>
      <c r="AG615" s="144"/>
      <c r="AH615" s="430"/>
      <c r="AI615" s="146"/>
      <c r="AJ615" s="144"/>
      <c r="AK615" s="147"/>
      <c r="AL615" s="114"/>
      <c r="AM615" s="211"/>
      <c r="AN615" s="132"/>
      <c r="AO615" s="132"/>
      <c r="AP615" s="149"/>
      <c r="AQ615" s="150"/>
      <c r="AR615" s="149"/>
      <c r="AS615" s="132"/>
      <c r="AT615" s="132"/>
      <c r="AU615" s="132"/>
      <c r="AV615" s="132"/>
      <c r="AW615" s="132"/>
      <c r="AX615" s="132"/>
      <c r="AY615" s="132"/>
      <c r="AZ615" s="132"/>
      <c r="BA615" s="132"/>
      <c r="BB615" s="132"/>
      <c r="BC615" s="132"/>
      <c r="BD615" s="132"/>
      <c r="BE615" s="132"/>
      <c r="BF615" s="132"/>
      <c r="BG615" s="132"/>
      <c r="BH615" s="132"/>
      <c r="BI615" s="132"/>
      <c r="BJ615" s="132"/>
      <c r="BK615" s="132"/>
      <c r="BL615" s="132"/>
      <c r="BM615" s="132"/>
      <c r="BN615" s="132"/>
      <c r="BO615" s="132"/>
      <c r="BP615" s="132"/>
    </row>
    <row r="616">
      <c r="A616" s="484" t="b">
        <v>0</v>
      </c>
      <c r="B616" s="94"/>
      <c r="C616" s="95"/>
      <c r="D616" s="96"/>
      <c r="E616" s="97"/>
      <c r="F616" s="98"/>
      <c r="G616" s="98"/>
      <c r="H616" s="98"/>
      <c r="I616" s="98"/>
      <c r="J616" s="98"/>
      <c r="K616" s="96"/>
      <c r="L616" s="96"/>
      <c r="M616" s="96"/>
      <c r="N616" s="518"/>
      <c r="O616" s="369"/>
      <c r="P616" s="370"/>
      <c r="Q616" s="196"/>
      <c r="R616" s="197"/>
      <c r="S616" s="198"/>
      <c r="T616" s="199"/>
      <c r="U616" s="200"/>
      <c r="V616" s="201"/>
      <c r="W616" s="202"/>
      <c r="X616" s="202"/>
      <c r="Y616" s="109"/>
      <c r="Z616" s="280"/>
      <c r="AA616" s="106"/>
      <c r="AB616" s="281"/>
      <c r="AC616" s="282"/>
      <c r="AD616" s="273"/>
      <c r="AE616" s="110"/>
      <c r="AF616" s="99"/>
      <c r="AG616" s="110"/>
      <c r="AH616" s="427"/>
      <c r="AI616" s="112"/>
      <c r="AJ616" s="110"/>
      <c r="AK616" s="113"/>
      <c r="AL616" s="114"/>
      <c r="AM616" s="278"/>
      <c r="AN616" s="98"/>
      <c r="AO616" s="98"/>
      <c r="AP616" s="116"/>
      <c r="AQ616" s="117"/>
      <c r="AR616" s="116"/>
      <c r="AS616" s="98"/>
      <c r="AT616" s="98"/>
      <c r="AU616" s="98"/>
      <c r="AV616" s="98"/>
      <c r="AW616" s="98"/>
      <c r="AX616" s="98"/>
      <c r="AY616" s="98"/>
      <c r="AZ616" s="98"/>
      <c r="BA616" s="98"/>
      <c r="BB616" s="98"/>
      <c r="BC616" s="98"/>
      <c r="BD616" s="98"/>
      <c r="BE616" s="98"/>
      <c r="BF616" s="98"/>
      <c r="BG616" s="98"/>
      <c r="BH616" s="98"/>
      <c r="BI616" s="98"/>
      <c r="BJ616" s="98"/>
      <c r="BK616" s="98"/>
      <c r="BL616" s="98"/>
      <c r="BM616" s="98"/>
      <c r="BN616" s="98"/>
      <c r="BO616" s="98"/>
      <c r="BP616" s="98"/>
    </row>
    <row r="617">
      <c r="A617" s="485" t="b">
        <v>0</v>
      </c>
      <c r="B617" s="128"/>
      <c r="C617" s="129"/>
      <c r="D617" s="130"/>
      <c r="E617" s="131"/>
      <c r="F617" s="132"/>
      <c r="G617" s="132"/>
      <c r="H617" s="132"/>
      <c r="I617" s="132"/>
      <c r="J617" s="132"/>
      <c r="K617" s="130"/>
      <c r="L617" s="130"/>
      <c r="M617" s="130"/>
      <c r="N617" s="519"/>
      <c r="O617" s="369"/>
      <c r="P617" s="370"/>
      <c r="Q617" s="196"/>
      <c r="R617" s="197"/>
      <c r="S617" s="198"/>
      <c r="T617" s="199"/>
      <c r="U617" s="200"/>
      <c r="V617" s="201"/>
      <c r="W617" s="202"/>
      <c r="X617" s="202"/>
      <c r="Y617" s="143"/>
      <c r="Z617" s="367"/>
      <c r="AA617" s="140"/>
      <c r="AB617" s="420"/>
      <c r="AC617" s="421"/>
      <c r="AD617" s="206"/>
      <c r="AE617" s="144"/>
      <c r="AF617" s="133"/>
      <c r="AG617" s="144"/>
      <c r="AH617" s="430"/>
      <c r="AI617" s="146"/>
      <c r="AJ617" s="144"/>
      <c r="AK617" s="147"/>
      <c r="AL617" s="114"/>
      <c r="AM617" s="211"/>
      <c r="AN617" s="132"/>
      <c r="AO617" s="132"/>
      <c r="AP617" s="149"/>
      <c r="AQ617" s="150"/>
      <c r="AR617" s="149"/>
      <c r="AS617" s="132"/>
      <c r="AT617" s="132"/>
      <c r="AU617" s="132"/>
      <c r="AV617" s="132"/>
      <c r="AW617" s="132"/>
      <c r="AX617" s="132"/>
      <c r="AY617" s="132"/>
      <c r="AZ617" s="132"/>
      <c r="BA617" s="132"/>
      <c r="BB617" s="132"/>
      <c r="BC617" s="132"/>
      <c r="BD617" s="132"/>
      <c r="BE617" s="132"/>
      <c r="BF617" s="132"/>
      <c r="BG617" s="132"/>
      <c r="BH617" s="132"/>
      <c r="BI617" s="132"/>
      <c r="BJ617" s="132"/>
      <c r="BK617" s="132"/>
      <c r="BL617" s="132"/>
      <c r="BM617" s="132"/>
      <c r="BN617" s="132"/>
      <c r="BO617" s="132"/>
      <c r="BP617" s="132"/>
    </row>
    <row r="618">
      <c r="A618" s="484" t="b">
        <v>0</v>
      </c>
      <c r="B618" s="94"/>
      <c r="C618" s="95"/>
      <c r="D618" s="96"/>
      <c r="E618" s="97"/>
      <c r="F618" s="98"/>
      <c r="G618" s="98"/>
      <c r="H618" s="98"/>
      <c r="I618" s="98"/>
      <c r="J618" s="98"/>
      <c r="K618" s="96"/>
      <c r="L618" s="96"/>
      <c r="M618" s="96"/>
      <c r="N618" s="518"/>
      <c r="O618" s="369"/>
      <c r="P618" s="370"/>
      <c r="Q618" s="196"/>
      <c r="R618" s="197"/>
      <c r="S618" s="198"/>
      <c r="T618" s="199"/>
      <c r="U618" s="200"/>
      <c r="V618" s="201"/>
      <c r="W618" s="202"/>
      <c r="X618" s="202"/>
      <c r="Y618" s="109"/>
      <c r="Z618" s="280"/>
      <c r="AA618" s="106"/>
      <c r="AB618" s="281"/>
      <c r="AC618" s="282"/>
      <c r="AD618" s="273"/>
      <c r="AE618" s="110"/>
      <c r="AF618" s="99"/>
      <c r="AG618" s="110"/>
      <c r="AH618" s="427"/>
      <c r="AI618" s="112"/>
      <c r="AJ618" s="110"/>
      <c r="AK618" s="113"/>
      <c r="AL618" s="114"/>
      <c r="AM618" s="278"/>
      <c r="AN618" s="98"/>
      <c r="AO618" s="98"/>
      <c r="AP618" s="116"/>
      <c r="AQ618" s="117"/>
      <c r="AR618" s="116"/>
      <c r="AS618" s="98"/>
      <c r="AT618" s="98"/>
      <c r="AU618" s="98"/>
      <c r="AV618" s="98"/>
      <c r="AW618" s="98"/>
      <c r="AX618" s="98"/>
      <c r="AY618" s="98"/>
      <c r="AZ618" s="98"/>
      <c r="BA618" s="98"/>
      <c r="BB618" s="98"/>
      <c r="BC618" s="98"/>
      <c r="BD618" s="98"/>
      <c r="BE618" s="98"/>
      <c r="BF618" s="98"/>
      <c r="BG618" s="98"/>
      <c r="BH618" s="98"/>
      <c r="BI618" s="98"/>
      <c r="BJ618" s="98"/>
      <c r="BK618" s="98"/>
      <c r="BL618" s="98"/>
      <c r="BM618" s="98"/>
      <c r="BN618" s="98"/>
      <c r="BO618" s="98"/>
      <c r="BP618" s="98"/>
    </row>
    <row r="619">
      <c r="A619" s="485" t="b">
        <v>0</v>
      </c>
      <c r="B619" s="128"/>
      <c r="C619" s="129"/>
      <c r="D619" s="130"/>
      <c r="E619" s="131"/>
      <c r="F619" s="132"/>
      <c r="G619" s="132"/>
      <c r="H619" s="132"/>
      <c r="I619" s="132"/>
      <c r="J619" s="132"/>
      <c r="K619" s="130"/>
      <c r="L619" s="130"/>
      <c r="M619" s="130"/>
      <c r="N619" s="519"/>
      <c r="O619" s="369"/>
      <c r="P619" s="370"/>
      <c r="Q619" s="196"/>
      <c r="R619" s="197"/>
      <c r="S619" s="198"/>
      <c r="T619" s="199"/>
      <c r="U619" s="200"/>
      <c r="V619" s="201"/>
      <c r="W619" s="202"/>
      <c r="X619" s="202"/>
      <c r="Y619" s="143"/>
      <c r="Z619" s="367"/>
      <c r="AA619" s="140"/>
      <c r="AB619" s="420"/>
      <c r="AC619" s="421"/>
      <c r="AD619" s="206"/>
      <c r="AE619" s="144"/>
      <c r="AF619" s="133"/>
      <c r="AG619" s="144"/>
      <c r="AH619" s="430"/>
      <c r="AI619" s="146"/>
      <c r="AJ619" s="144"/>
      <c r="AK619" s="147"/>
      <c r="AL619" s="114"/>
      <c r="AM619" s="211"/>
      <c r="AN619" s="132"/>
      <c r="AO619" s="132"/>
      <c r="AP619" s="149"/>
      <c r="AQ619" s="150"/>
      <c r="AR619" s="149"/>
      <c r="AS619" s="132"/>
      <c r="AT619" s="132"/>
      <c r="AU619" s="132"/>
      <c r="AV619" s="132"/>
      <c r="AW619" s="132"/>
      <c r="AX619" s="132"/>
      <c r="AY619" s="132"/>
      <c r="AZ619" s="132"/>
      <c r="BA619" s="132"/>
      <c r="BB619" s="132"/>
      <c r="BC619" s="132"/>
      <c r="BD619" s="132"/>
      <c r="BE619" s="132"/>
      <c r="BF619" s="132"/>
      <c r="BG619" s="132"/>
      <c r="BH619" s="132"/>
      <c r="BI619" s="132"/>
      <c r="BJ619" s="132"/>
      <c r="BK619" s="132"/>
      <c r="BL619" s="132"/>
      <c r="BM619" s="132"/>
      <c r="BN619" s="132"/>
      <c r="BO619" s="132"/>
      <c r="BP619" s="132"/>
    </row>
    <row r="620">
      <c r="A620" s="484" t="b">
        <v>0</v>
      </c>
      <c r="B620" s="94"/>
      <c r="C620" s="95"/>
      <c r="D620" s="96"/>
      <c r="E620" s="97"/>
      <c r="F620" s="98"/>
      <c r="G620" s="98"/>
      <c r="H620" s="98"/>
      <c r="I620" s="98"/>
      <c r="J620" s="98"/>
      <c r="K620" s="96"/>
      <c r="L620" s="96"/>
      <c r="M620" s="96"/>
      <c r="N620" s="518"/>
      <c r="O620" s="369"/>
      <c r="P620" s="370"/>
      <c r="Q620" s="196"/>
      <c r="R620" s="197"/>
      <c r="S620" s="198"/>
      <c r="T620" s="199"/>
      <c r="U620" s="200"/>
      <c r="V620" s="201"/>
      <c r="W620" s="202"/>
      <c r="X620" s="202"/>
      <c r="Y620" s="109"/>
      <c r="Z620" s="280"/>
      <c r="AA620" s="106"/>
      <c r="AB620" s="281"/>
      <c r="AC620" s="282"/>
      <c r="AD620" s="273"/>
      <c r="AE620" s="110"/>
      <c r="AF620" s="99"/>
      <c r="AG620" s="110"/>
      <c r="AH620" s="427"/>
      <c r="AI620" s="112"/>
      <c r="AJ620" s="110"/>
      <c r="AK620" s="113"/>
      <c r="AL620" s="114"/>
      <c r="AM620" s="278"/>
      <c r="AN620" s="98"/>
      <c r="AO620" s="98"/>
      <c r="AP620" s="116"/>
      <c r="AQ620" s="117"/>
      <c r="AR620" s="116"/>
      <c r="AS620" s="98"/>
      <c r="AT620" s="98"/>
      <c r="AU620" s="98"/>
      <c r="AV620" s="98"/>
      <c r="AW620" s="98"/>
      <c r="AX620" s="98"/>
      <c r="AY620" s="98"/>
      <c r="AZ620" s="98"/>
      <c r="BA620" s="98"/>
      <c r="BB620" s="98"/>
      <c r="BC620" s="98"/>
      <c r="BD620" s="98"/>
      <c r="BE620" s="98"/>
      <c r="BF620" s="98"/>
      <c r="BG620" s="98"/>
      <c r="BH620" s="98"/>
      <c r="BI620" s="98"/>
      <c r="BJ620" s="98"/>
      <c r="BK620" s="98"/>
      <c r="BL620" s="98"/>
      <c r="BM620" s="98"/>
      <c r="BN620" s="98"/>
      <c r="BO620" s="98"/>
      <c r="BP620" s="98"/>
    </row>
    <row r="621">
      <c r="A621" s="485" t="b">
        <v>0</v>
      </c>
      <c r="B621" s="128"/>
      <c r="C621" s="129"/>
      <c r="D621" s="130"/>
      <c r="E621" s="131"/>
      <c r="F621" s="132"/>
      <c r="G621" s="132"/>
      <c r="H621" s="132"/>
      <c r="I621" s="132"/>
      <c r="J621" s="132"/>
      <c r="K621" s="130"/>
      <c r="L621" s="130"/>
      <c r="M621" s="130"/>
      <c r="N621" s="519"/>
      <c r="O621" s="369"/>
      <c r="P621" s="370"/>
      <c r="Q621" s="196"/>
      <c r="R621" s="197"/>
      <c r="S621" s="198"/>
      <c r="T621" s="199"/>
      <c r="U621" s="200"/>
      <c r="V621" s="201"/>
      <c r="W621" s="202"/>
      <c r="X621" s="202"/>
      <c r="Y621" s="143"/>
      <c r="Z621" s="367"/>
      <c r="AA621" s="140"/>
      <c r="AB621" s="420"/>
      <c r="AC621" s="421"/>
      <c r="AD621" s="206"/>
      <c r="AE621" s="144"/>
      <c r="AF621" s="133"/>
      <c r="AG621" s="144"/>
      <c r="AH621" s="430"/>
      <c r="AI621" s="146"/>
      <c r="AJ621" s="144"/>
      <c r="AK621" s="147"/>
      <c r="AL621" s="114"/>
      <c r="AM621" s="211"/>
      <c r="AN621" s="132"/>
      <c r="AO621" s="132"/>
      <c r="AP621" s="149"/>
      <c r="AQ621" s="150"/>
      <c r="AR621" s="149"/>
      <c r="AS621" s="132"/>
      <c r="AT621" s="132"/>
      <c r="AU621" s="132"/>
      <c r="AV621" s="132"/>
      <c r="AW621" s="132"/>
      <c r="AX621" s="132"/>
      <c r="AY621" s="132"/>
      <c r="AZ621" s="132"/>
      <c r="BA621" s="132"/>
      <c r="BB621" s="132"/>
      <c r="BC621" s="132"/>
      <c r="BD621" s="132"/>
      <c r="BE621" s="132"/>
      <c r="BF621" s="132"/>
      <c r="BG621" s="132"/>
      <c r="BH621" s="132"/>
      <c r="BI621" s="132"/>
      <c r="BJ621" s="132"/>
      <c r="BK621" s="132"/>
      <c r="BL621" s="132"/>
      <c r="BM621" s="132"/>
      <c r="BN621" s="132"/>
      <c r="BO621" s="132"/>
      <c r="BP621" s="132"/>
    </row>
    <row r="622">
      <c r="A622" s="484" t="b">
        <v>0</v>
      </c>
      <c r="B622" s="94"/>
      <c r="C622" s="95"/>
      <c r="D622" s="96"/>
      <c r="E622" s="97"/>
      <c r="F622" s="98"/>
      <c r="G622" s="98"/>
      <c r="H622" s="98"/>
      <c r="I622" s="98"/>
      <c r="J622" s="98"/>
      <c r="K622" s="96"/>
      <c r="L622" s="96"/>
      <c r="M622" s="96"/>
      <c r="N622" s="518"/>
      <c r="O622" s="369"/>
      <c r="P622" s="370"/>
      <c r="Q622" s="196"/>
      <c r="R622" s="197"/>
      <c r="S622" s="198"/>
      <c r="T622" s="199"/>
      <c r="U622" s="200"/>
      <c r="V622" s="201"/>
      <c r="W622" s="202"/>
      <c r="X622" s="202"/>
      <c r="Y622" s="109"/>
      <c r="Z622" s="280"/>
      <c r="AA622" s="106"/>
      <c r="AB622" s="281"/>
      <c r="AC622" s="282"/>
      <c r="AD622" s="273"/>
      <c r="AE622" s="110"/>
      <c r="AF622" s="99"/>
      <c r="AG622" s="110"/>
      <c r="AH622" s="427"/>
      <c r="AI622" s="112"/>
      <c r="AJ622" s="110"/>
      <c r="AK622" s="113"/>
      <c r="AL622" s="114"/>
      <c r="AM622" s="278"/>
      <c r="AN622" s="98"/>
      <c r="AO622" s="98"/>
      <c r="AP622" s="116"/>
      <c r="AQ622" s="117"/>
      <c r="AR622" s="116"/>
      <c r="AS622" s="98"/>
      <c r="AT622" s="98"/>
      <c r="AU622" s="98"/>
      <c r="AV622" s="98"/>
      <c r="AW622" s="98"/>
      <c r="AX622" s="98"/>
      <c r="AY622" s="98"/>
      <c r="AZ622" s="98"/>
      <c r="BA622" s="98"/>
      <c r="BB622" s="98"/>
      <c r="BC622" s="98"/>
      <c r="BD622" s="98"/>
      <c r="BE622" s="98"/>
      <c r="BF622" s="98"/>
      <c r="BG622" s="98"/>
      <c r="BH622" s="98"/>
      <c r="BI622" s="98"/>
      <c r="BJ622" s="98"/>
      <c r="BK622" s="98"/>
      <c r="BL622" s="98"/>
      <c r="BM622" s="98"/>
      <c r="BN622" s="98"/>
      <c r="BO622" s="98"/>
      <c r="BP622" s="98"/>
    </row>
    <row r="623">
      <c r="A623" s="485" t="b">
        <v>0</v>
      </c>
      <c r="B623" s="128"/>
      <c r="C623" s="129"/>
      <c r="D623" s="130"/>
      <c r="E623" s="131"/>
      <c r="F623" s="132"/>
      <c r="G623" s="132"/>
      <c r="H623" s="132"/>
      <c r="I623" s="132"/>
      <c r="J623" s="132"/>
      <c r="K623" s="130"/>
      <c r="L623" s="130"/>
      <c r="M623" s="130"/>
      <c r="N623" s="519"/>
      <c r="O623" s="369"/>
      <c r="P623" s="370"/>
      <c r="Q623" s="196"/>
      <c r="R623" s="197"/>
      <c r="S623" s="198"/>
      <c r="T623" s="199"/>
      <c r="U623" s="200"/>
      <c r="V623" s="201"/>
      <c r="W623" s="202"/>
      <c r="X623" s="202"/>
      <c r="Y623" s="143"/>
      <c r="Z623" s="367"/>
      <c r="AA623" s="140"/>
      <c r="AB623" s="420"/>
      <c r="AC623" s="421"/>
      <c r="AD623" s="206"/>
      <c r="AE623" s="144"/>
      <c r="AF623" s="133"/>
      <c r="AG623" s="144"/>
      <c r="AH623" s="430"/>
      <c r="AI623" s="146"/>
      <c r="AJ623" s="144"/>
      <c r="AK623" s="147"/>
      <c r="AL623" s="114"/>
      <c r="AM623" s="211"/>
      <c r="AN623" s="132"/>
      <c r="AO623" s="132"/>
      <c r="AP623" s="149"/>
      <c r="AQ623" s="150"/>
      <c r="AR623" s="149"/>
      <c r="AS623" s="132"/>
      <c r="AT623" s="132"/>
      <c r="AU623" s="132"/>
      <c r="AV623" s="132"/>
      <c r="AW623" s="132"/>
      <c r="AX623" s="132"/>
      <c r="AY623" s="132"/>
      <c r="AZ623" s="132"/>
      <c r="BA623" s="132"/>
      <c r="BB623" s="132"/>
      <c r="BC623" s="132"/>
      <c r="BD623" s="132"/>
      <c r="BE623" s="132"/>
      <c r="BF623" s="132"/>
      <c r="BG623" s="132"/>
      <c r="BH623" s="132"/>
      <c r="BI623" s="132"/>
      <c r="BJ623" s="132"/>
      <c r="BK623" s="132"/>
      <c r="BL623" s="132"/>
      <c r="BM623" s="132"/>
      <c r="BN623" s="132"/>
      <c r="BO623" s="132"/>
      <c r="BP623" s="132"/>
    </row>
    <row r="624">
      <c r="A624" s="484" t="b">
        <v>0</v>
      </c>
      <c r="B624" s="94"/>
      <c r="C624" s="95"/>
      <c r="D624" s="96"/>
      <c r="E624" s="97"/>
      <c r="F624" s="98"/>
      <c r="G624" s="98"/>
      <c r="H624" s="98"/>
      <c r="I624" s="98"/>
      <c r="J624" s="98"/>
      <c r="K624" s="96"/>
      <c r="L624" s="96"/>
      <c r="M624" s="96"/>
      <c r="N624" s="518"/>
      <c r="O624" s="369"/>
      <c r="P624" s="370"/>
      <c r="Q624" s="196"/>
      <c r="R624" s="197"/>
      <c r="S624" s="198"/>
      <c r="T624" s="199"/>
      <c r="U624" s="200"/>
      <c r="V624" s="201"/>
      <c r="W624" s="202"/>
      <c r="X624" s="202"/>
      <c r="Y624" s="109"/>
      <c r="Z624" s="280"/>
      <c r="AA624" s="106"/>
      <c r="AB624" s="281"/>
      <c r="AC624" s="282"/>
      <c r="AD624" s="273"/>
      <c r="AE624" s="110"/>
      <c r="AF624" s="99"/>
      <c r="AG624" s="110"/>
      <c r="AH624" s="427"/>
      <c r="AI624" s="112"/>
      <c r="AJ624" s="110"/>
      <c r="AK624" s="113"/>
      <c r="AL624" s="114"/>
      <c r="AM624" s="278"/>
      <c r="AN624" s="98"/>
      <c r="AO624" s="98"/>
      <c r="AP624" s="116"/>
      <c r="AQ624" s="117"/>
      <c r="AR624" s="116"/>
      <c r="AS624" s="98"/>
      <c r="AT624" s="98"/>
      <c r="AU624" s="98"/>
      <c r="AV624" s="98"/>
      <c r="AW624" s="98"/>
      <c r="AX624" s="98"/>
      <c r="AY624" s="98"/>
      <c r="AZ624" s="98"/>
      <c r="BA624" s="98"/>
      <c r="BB624" s="98"/>
      <c r="BC624" s="98"/>
      <c r="BD624" s="98"/>
      <c r="BE624" s="98"/>
      <c r="BF624" s="98"/>
      <c r="BG624" s="98"/>
      <c r="BH624" s="98"/>
      <c r="BI624" s="98"/>
      <c r="BJ624" s="98"/>
      <c r="BK624" s="98"/>
      <c r="BL624" s="98"/>
      <c r="BM624" s="98"/>
      <c r="BN624" s="98"/>
      <c r="BO624" s="98"/>
      <c r="BP624" s="98"/>
    </row>
    <row r="625">
      <c r="A625" s="485" t="b">
        <v>0</v>
      </c>
      <c r="B625" s="128"/>
      <c r="C625" s="129"/>
      <c r="D625" s="130"/>
      <c r="E625" s="131"/>
      <c r="F625" s="132"/>
      <c r="G625" s="132"/>
      <c r="H625" s="132"/>
      <c r="I625" s="132"/>
      <c r="J625" s="132"/>
      <c r="K625" s="130"/>
      <c r="L625" s="130"/>
      <c r="M625" s="130"/>
      <c r="N625" s="519"/>
      <c r="O625" s="369"/>
      <c r="P625" s="370"/>
      <c r="Q625" s="196"/>
      <c r="R625" s="197"/>
      <c r="S625" s="198"/>
      <c r="T625" s="199"/>
      <c r="U625" s="200"/>
      <c r="V625" s="201"/>
      <c r="W625" s="202"/>
      <c r="X625" s="202"/>
      <c r="Y625" s="143"/>
      <c r="Z625" s="367"/>
      <c r="AA625" s="140"/>
      <c r="AB625" s="420"/>
      <c r="AC625" s="421"/>
      <c r="AD625" s="206"/>
      <c r="AE625" s="144"/>
      <c r="AF625" s="133"/>
      <c r="AG625" s="144"/>
      <c r="AH625" s="430"/>
      <c r="AI625" s="146"/>
      <c r="AJ625" s="144"/>
      <c r="AK625" s="147"/>
      <c r="AL625" s="114"/>
      <c r="AM625" s="211"/>
      <c r="AN625" s="132"/>
      <c r="AO625" s="132"/>
      <c r="AP625" s="149"/>
      <c r="AQ625" s="150"/>
      <c r="AR625" s="149"/>
      <c r="AS625" s="132"/>
      <c r="AT625" s="132"/>
      <c r="AU625" s="132"/>
      <c r="AV625" s="132"/>
      <c r="AW625" s="132"/>
      <c r="AX625" s="132"/>
      <c r="AY625" s="132"/>
      <c r="AZ625" s="132"/>
      <c r="BA625" s="132"/>
      <c r="BB625" s="132"/>
      <c r="BC625" s="132"/>
      <c r="BD625" s="132"/>
      <c r="BE625" s="132"/>
      <c r="BF625" s="132"/>
      <c r="BG625" s="132"/>
      <c r="BH625" s="132"/>
      <c r="BI625" s="132"/>
      <c r="BJ625" s="132"/>
      <c r="BK625" s="132"/>
      <c r="BL625" s="132"/>
      <c r="BM625" s="132"/>
      <c r="BN625" s="132"/>
      <c r="BO625" s="132"/>
      <c r="BP625" s="132"/>
    </row>
    <row r="626">
      <c r="A626" s="484" t="b">
        <v>0</v>
      </c>
      <c r="B626" s="94"/>
      <c r="C626" s="95"/>
      <c r="D626" s="96"/>
      <c r="E626" s="97"/>
      <c r="F626" s="98"/>
      <c r="G626" s="98"/>
      <c r="H626" s="98"/>
      <c r="I626" s="98"/>
      <c r="J626" s="98"/>
      <c r="K626" s="96"/>
      <c r="L626" s="96"/>
      <c r="M626" s="96"/>
      <c r="N626" s="518"/>
      <c r="O626" s="369"/>
      <c r="P626" s="370"/>
      <c r="Q626" s="196"/>
      <c r="R626" s="197"/>
      <c r="S626" s="198"/>
      <c r="T626" s="199"/>
      <c r="U626" s="200"/>
      <c r="V626" s="201"/>
      <c r="W626" s="202"/>
      <c r="X626" s="202"/>
      <c r="Y626" s="109"/>
      <c r="Z626" s="280"/>
      <c r="AA626" s="106"/>
      <c r="AB626" s="281"/>
      <c r="AC626" s="282"/>
      <c r="AD626" s="273"/>
      <c r="AE626" s="110"/>
      <c r="AF626" s="99"/>
      <c r="AG626" s="110"/>
      <c r="AH626" s="427"/>
      <c r="AI626" s="112"/>
      <c r="AJ626" s="110"/>
      <c r="AK626" s="113"/>
      <c r="AL626" s="114"/>
      <c r="AM626" s="278"/>
      <c r="AN626" s="98"/>
      <c r="AO626" s="98"/>
      <c r="AP626" s="116"/>
      <c r="AQ626" s="117"/>
      <c r="AR626" s="116"/>
      <c r="AS626" s="98"/>
      <c r="AT626" s="98"/>
      <c r="AU626" s="98"/>
      <c r="AV626" s="98"/>
      <c r="AW626" s="98"/>
      <c r="AX626" s="98"/>
      <c r="AY626" s="98"/>
      <c r="AZ626" s="98"/>
      <c r="BA626" s="98"/>
      <c r="BB626" s="98"/>
      <c r="BC626" s="98"/>
      <c r="BD626" s="98"/>
      <c r="BE626" s="98"/>
      <c r="BF626" s="98"/>
      <c r="BG626" s="98"/>
      <c r="BH626" s="98"/>
      <c r="BI626" s="98"/>
      <c r="BJ626" s="98"/>
      <c r="BK626" s="98"/>
      <c r="BL626" s="98"/>
      <c r="BM626" s="98"/>
      <c r="BN626" s="98"/>
      <c r="BO626" s="98"/>
      <c r="BP626" s="98"/>
    </row>
    <row r="627">
      <c r="A627" s="485" t="b">
        <v>0</v>
      </c>
      <c r="B627" s="128"/>
      <c r="C627" s="129"/>
      <c r="D627" s="130"/>
      <c r="E627" s="131"/>
      <c r="F627" s="132"/>
      <c r="G627" s="132"/>
      <c r="H627" s="132"/>
      <c r="I627" s="132"/>
      <c r="J627" s="132"/>
      <c r="K627" s="130"/>
      <c r="L627" s="130"/>
      <c r="M627" s="130"/>
      <c r="N627" s="519"/>
      <c r="O627" s="369"/>
      <c r="P627" s="370"/>
      <c r="Q627" s="196"/>
      <c r="R627" s="197"/>
      <c r="S627" s="198"/>
      <c r="T627" s="199"/>
      <c r="U627" s="200"/>
      <c r="V627" s="201"/>
      <c r="W627" s="202"/>
      <c r="X627" s="202"/>
      <c r="Y627" s="143"/>
      <c r="Z627" s="367"/>
      <c r="AA627" s="140"/>
      <c r="AB627" s="420"/>
      <c r="AC627" s="421"/>
      <c r="AD627" s="206"/>
      <c r="AE627" s="144"/>
      <c r="AF627" s="133"/>
      <c r="AG627" s="144"/>
      <c r="AH627" s="430"/>
      <c r="AI627" s="146"/>
      <c r="AJ627" s="144"/>
      <c r="AK627" s="147"/>
      <c r="AL627" s="114"/>
      <c r="AM627" s="211"/>
      <c r="AN627" s="132"/>
      <c r="AO627" s="132"/>
      <c r="AP627" s="149"/>
      <c r="AQ627" s="150"/>
      <c r="AR627" s="149"/>
      <c r="AS627" s="132"/>
      <c r="AT627" s="132"/>
      <c r="AU627" s="132"/>
      <c r="AV627" s="132"/>
      <c r="AW627" s="132"/>
      <c r="AX627" s="132"/>
      <c r="AY627" s="132"/>
      <c r="AZ627" s="132"/>
      <c r="BA627" s="132"/>
      <c r="BB627" s="132"/>
      <c r="BC627" s="132"/>
      <c r="BD627" s="132"/>
      <c r="BE627" s="132"/>
      <c r="BF627" s="132"/>
      <c r="BG627" s="132"/>
      <c r="BH627" s="132"/>
      <c r="BI627" s="132"/>
      <c r="BJ627" s="132"/>
      <c r="BK627" s="132"/>
      <c r="BL627" s="132"/>
      <c r="BM627" s="132"/>
      <c r="BN627" s="132"/>
      <c r="BO627" s="132"/>
      <c r="BP627" s="132"/>
    </row>
    <row r="628">
      <c r="A628" s="484" t="b">
        <v>0</v>
      </c>
      <c r="B628" s="94"/>
      <c r="C628" s="95"/>
      <c r="D628" s="96"/>
      <c r="E628" s="97"/>
      <c r="F628" s="98"/>
      <c r="G628" s="98"/>
      <c r="H628" s="98"/>
      <c r="I628" s="98"/>
      <c r="J628" s="98"/>
      <c r="K628" s="96"/>
      <c r="L628" s="96"/>
      <c r="M628" s="96"/>
      <c r="N628" s="518"/>
      <c r="O628" s="369"/>
      <c r="P628" s="370"/>
      <c r="Q628" s="196"/>
      <c r="R628" s="197"/>
      <c r="S628" s="198"/>
      <c r="T628" s="199"/>
      <c r="U628" s="200"/>
      <c r="V628" s="201"/>
      <c r="W628" s="202"/>
      <c r="X628" s="202"/>
      <c r="Y628" s="109"/>
      <c r="Z628" s="280"/>
      <c r="AA628" s="106"/>
      <c r="AB628" s="281"/>
      <c r="AC628" s="282"/>
      <c r="AD628" s="273"/>
      <c r="AE628" s="110"/>
      <c r="AF628" s="99"/>
      <c r="AG628" s="110"/>
      <c r="AH628" s="427"/>
      <c r="AI628" s="112"/>
      <c r="AJ628" s="110"/>
      <c r="AK628" s="113"/>
      <c r="AL628" s="114"/>
      <c r="AM628" s="278"/>
      <c r="AN628" s="98"/>
      <c r="AO628" s="98"/>
      <c r="AP628" s="116"/>
      <c r="AQ628" s="117"/>
      <c r="AR628" s="116"/>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c r="BO628" s="98"/>
      <c r="BP628" s="98"/>
    </row>
    <row r="629">
      <c r="A629" s="485" t="b">
        <v>0</v>
      </c>
      <c r="B629" s="128"/>
      <c r="C629" s="129"/>
      <c r="D629" s="130"/>
      <c r="E629" s="131"/>
      <c r="F629" s="132"/>
      <c r="G629" s="132"/>
      <c r="H629" s="132"/>
      <c r="I629" s="132"/>
      <c r="J629" s="132"/>
      <c r="K629" s="130"/>
      <c r="L629" s="130"/>
      <c r="M629" s="130"/>
      <c r="N629" s="519"/>
      <c r="O629" s="369"/>
      <c r="P629" s="370"/>
      <c r="Q629" s="196"/>
      <c r="R629" s="197"/>
      <c r="S629" s="198"/>
      <c r="T629" s="199"/>
      <c r="U629" s="200"/>
      <c r="V629" s="201"/>
      <c r="W629" s="202"/>
      <c r="X629" s="202"/>
      <c r="Y629" s="143"/>
      <c r="Z629" s="367"/>
      <c r="AA629" s="140"/>
      <c r="AB629" s="420"/>
      <c r="AC629" s="421"/>
      <c r="AD629" s="206"/>
      <c r="AE629" s="144"/>
      <c r="AF629" s="133"/>
      <c r="AG629" s="144"/>
      <c r="AH629" s="430"/>
      <c r="AI629" s="146"/>
      <c r="AJ629" s="144"/>
      <c r="AK629" s="147"/>
      <c r="AL629" s="114"/>
      <c r="AM629" s="211"/>
      <c r="AN629" s="132"/>
      <c r="AO629" s="132"/>
      <c r="AP629" s="149"/>
      <c r="AQ629" s="150"/>
      <c r="AR629" s="149"/>
      <c r="AS629" s="132"/>
      <c r="AT629" s="132"/>
      <c r="AU629" s="132"/>
      <c r="AV629" s="132"/>
      <c r="AW629" s="132"/>
      <c r="AX629" s="132"/>
      <c r="AY629" s="132"/>
      <c r="AZ629" s="132"/>
      <c r="BA629" s="132"/>
      <c r="BB629" s="132"/>
      <c r="BC629" s="132"/>
      <c r="BD629" s="132"/>
      <c r="BE629" s="132"/>
      <c r="BF629" s="132"/>
      <c r="BG629" s="132"/>
      <c r="BH629" s="132"/>
      <c r="BI629" s="132"/>
      <c r="BJ629" s="132"/>
      <c r="BK629" s="132"/>
      <c r="BL629" s="132"/>
      <c r="BM629" s="132"/>
      <c r="BN629" s="132"/>
      <c r="BO629" s="132"/>
      <c r="BP629" s="132"/>
    </row>
    <row r="630">
      <c r="A630" s="484" t="b">
        <v>0</v>
      </c>
      <c r="B630" s="94"/>
      <c r="C630" s="95"/>
      <c r="D630" s="96"/>
      <c r="E630" s="97"/>
      <c r="F630" s="98"/>
      <c r="G630" s="98"/>
      <c r="H630" s="98"/>
      <c r="I630" s="98"/>
      <c r="J630" s="98"/>
      <c r="K630" s="96"/>
      <c r="L630" s="96"/>
      <c r="M630" s="96"/>
      <c r="N630" s="518"/>
      <c r="O630" s="369"/>
      <c r="P630" s="370"/>
      <c r="Q630" s="196"/>
      <c r="R630" s="197"/>
      <c r="S630" s="198"/>
      <c r="T630" s="199"/>
      <c r="U630" s="200"/>
      <c r="V630" s="201"/>
      <c r="W630" s="202"/>
      <c r="X630" s="202"/>
      <c r="Y630" s="109"/>
      <c r="Z630" s="280"/>
      <c r="AA630" s="106"/>
      <c r="AB630" s="281"/>
      <c r="AC630" s="282"/>
      <c r="AD630" s="273"/>
      <c r="AE630" s="110"/>
      <c r="AF630" s="99"/>
      <c r="AG630" s="110"/>
      <c r="AH630" s="427"/>
      <c r="AI630" s="112"/>
      <c r="AJ630" s="110"/>
      <c r="AK630" s="113"/>
      <c r="AL630" s="114"/>
      <c r="AM630" s="278"/>
      <c r="AN630" s="98"/>
      <c r="AO630" s="98"/>
      <c r="AP630" s="116"/>
      <c r="AQ630" s="117"/>
      <c r="AR630" s="116"/>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c r="BO630" s="98"/>
      <c r="BP630" s="98"/>
    </row>
    <row r="631">
      <c r="A631" s="485" t="b">
        <v>0</v>
      </c>
      <c r="B631" s="128"/>
      <c r="C631" s="129"/>
      <c r="D631" s="130"/>
      <c r="E631" s="131"/>
      <c r="F631" s="132"/>
      <c r="G631" s="132"/>
      <c r="H631" s="132"/>
      <c r="I631" s="132"/>
      <c r="J631" s="132"/>
      <c r="K631" s="130"/>
      <c r="L631" s="130"/>
      <c r="M631" s="130"/>
      <c r="N631" s="519"/>
      <c r="O631" s="369"/>
      <c r="P631" s="370"/>
      <c r="Q631" s="196"/>
      <c r="R631" s="197"/>
      <c r="S631" s="198"/>
      <c r="T631" s="199"/>
      <c r="U631" s="200"/>
      <c r="V631" s="201"/>
      <c r="W631" s="202"/>
      <c r="X631" s="202"/>
      <c r="Y631" s="143"/>
      <c r="Z631" s="367"/>
      <c r="AA631" s="140"/>
      <c r="AB631" s="420"/>
      <c r="AC631" s="421"/>
      <c r="AD631" s="206"/>
      <c r="AE631" s="144"/>
      <c r="AF631" s="133"/>
      <c r="AG631" s="144"/>
      <c r="AH631" s="430"/>
      <c r="AI631" s="146"/>
      <c r="AJ631" s="144"/>
      <c r="AK631" s="147"/>
      <c r="AL631" s="114"/>
      <c r="AM631" s="211"/>
      <c r="AN631" s="132"/>
      <c r="AO631" s="132"/>
      <c r="AP631" s="149"/>
      <c r="AQ631" s="150"/>
      <c r="AR631" s="149"/>
      <c r="AS631" s="132"/>
      <c r="AT631" s="132"/>
      <c r="AU631" s="132"/>
      <c r="AV631" s="132"/>
      <c r="AW631" s="132"/>
      <c r="AX631" s="132"/>
      <c r="AY631" s="132"/>
      <c r="AZ631" s="132"/>
      <c r="BA631" s="132"/>
      <c r="BB631" s="132"/>
      <c r="BC631" s="132"/>
      <c r="BD631" s="132"/>
      <c r="BE631" s="132"/>
      <c r="BF631" s="132"/>
      <c r="BG631" s="132"/>
      <c r="BH631" s="132"/>
      <c r="BI631" s="132"/>
      <c r="BJ631" s="132"/>
      <c r="BK631" s="132"/>
      <c r="BL631" s="132"/>
      <c r="BM631" s="132"/>
      <c r="BN631" s="132"/>
      <c r="BO631" s="132"/>
      <c r="BP631" s="132"/>
    </row>
    <row r="632">
      <c r="A632" s="484" t="b">
        <v>0</v>
      </c>
      <c r="B632" s="94"/>
      <c r="C632" s="95"/>
      <c r="D632" s="96"/>
      <c r="E632" s="97"/>
      <c r="F632" s="98"/>
      <c r="G632" s="98"/>
      <c r="H632" s="98"/>
      <c r="I632" s="98"/>
      <c r="J632" s="98"/>
      <c r="K632" s="96"/>
      <c r="L632" s="96"/>
      <c r="M632" s="96"/>
      <c r="N632" s="518"/>
      <c r="O632" s="369"/>
      <c r="P632" s="370"/>
      <c r="Q632" s="196"/>
      <c r="R632" s="197"/>
      <c r="S632" s="198"/>
      <c r="T632" s="199"/>
      <c r="U632" s="200"/>
      <c r="V632" s="201"/>
      <c r="W632" s="202"/>
      <c r="X632" s="202"/>
      <c r="Y632" s="109"/>
      <c r="Z632" s="280"/>
      <c r="AA632" s="106"/>
      <c r="AB632" s="281"/>
      <c r="AC632" s="282"/>
      <c r="AD632" s="273"/>
      <c r="AE632" s="110"/>
      <c r="AF632" s="99"/>
      <c r="AG632" s="110"/>
      <c r="AH632" s="427"/>
      <c r="AI632" s="112"/>
      <c r="AJ632" s="110"/>
      <c r="AK632" s="113"/>
      <c r="AL632" s="114"/>
      <c r="AM632" s="278"/>
      <c r="AN632" s="98"/>
      <c r="AO632" s="98"/>
      <c r="AP632" s="116"/>
      <c r="AQ632" s="117"/>
      <c r="AR632" s="116"/>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c r="BO632" s="98"/>
      <c r="BP632" s="98"/>
    </row>
    <row r="633">
      <c r="A633" s="485" t="b">
        <v>0</v>
      </c>
      <c r="B633" s="128"/>
      <c r="C633" s="129"/>
      <c r="D633" s="130"/>
      <c r="E633" s="131"/>
      <c r="F633" s="132"/>
      <c r="G633" s="132"/>
      <c r="H633" s="132"/>
      <c r="I633" s="132"/>
      <c r="J633" s="132"/>
      <c r="K633" s="130"/>
      <c r="L633" s="130"/>
      <c r="M633" s="130"/>
      <c r="N633" s="519"/>
      <c r="O633" s="369"/>
      <c r="P633" s="370"/>
      <c r="Q633" s="196"/>
      <c r="R633" s="197"/>
      <c r="S633" s="198"/>
      <c r="T633" s="199"/>
      <c r="U633" s="200"/>
      <c r="V633" s="201"/>
      <c r="W633" s="202"/>
      <c r="X633" s="202"/>
      <c r="Y633" s="143"/>
      <c r="Z633" s="367"/>
      <c r="AA633" s="140"/>
      <c r="AB633" s="420"/>
      <c r="AC633" s="421"/>
      <c r="AD633" s="206"/>
      <c r="AE633" s="144"/>
      <c r="AF633" s="133"/>
      <c r="AG633" s="144"/>
      <c r="AH633" s="430"/>
      <c r="AI633" s="146"/>
      <c r="AJ633" s="144"/>
      <c r="AK633" s="147"/>
      <c r="AL633" s="114"/>
      <c r="AM633" s="211"/>
      <c r="AN633" s="132"/>
      <c r="AO633" s="132"/>
      <c r="AP633" s="149"/>
      <c r="AQ633" s="150"/>
      <c r="AR633" s="149"/>
      <c r="AS633" s="132"/>
      <c r="AT633" s="132"/>
      <c r="AU633" s="132"/>
      <c r="AV633" s="132"/>
      <c r="AW633" s="132"/>
      <c r="AX633" s="132"/>
      <c r="AY633" s="132"/>
      <c r="AZ633" s="132"/>
      <c r="BA633" s="132"/>
      <c r="BB633" s="132"/>
      <c r="BC633" s="132"/>
      <c r="BD633" s="132"/>
      <c r="BE633" s="132"/>
      <c r="BF633" s="132"/>
      <c r="BG633" s="132"/>
      <c r="BH633" s="132"/>
      <c r="BI633" s="132"/>
      <c r="BJ633" s="132"/>
      <c r="BK633" s="132"/>
      <c r="BL633" s="132"/>
      <c r="BM633" s="132"/>
      <c r="BN633" s="132"/>
      <c r="BO633" s="132"/>
      <c r="BP633" s="132"/>
    </row>
    <row r="634">
      <c r="A634" s="484" t="b">
        <v>0</v>
      </c>
      <c r="B634" s="94"/>
      <c r="C634" s="95"/>
      <c r="D634" s="96"/>
      <c r="E634" s="97"/>
      <c r="F634" s="98"/>
      <c r="G634" s="98"/>
      <c r="H634" s="98"/>
      <c r="I634" s="98"/>
      <c r="J634" s="98"/>
      <c r="K634" s="96"/>
      <c r="L634" s="96"/>
      <c r="M634" s="96"/>
      <c r="N634" s="518"/>
      <c r="O634" s="369"/>
      <c r="P634" s="370"/>
      <c r="Q634" s="196"/>
      <c r="R634" s="197"/>
      <c r="S634" s="198"/>
      <c r="T634" s="199"/>
      <c r="U634" s="200"/>
      <c r="V634" s="201"/>
      <c r="W634" s="202"/>
      <c r="X634" s="202"/>
      <c r="Y634" s="109"/>
      <c r="Z634" s="280"/>
      <c r="AA634" s="106"/>
      <c r="AB634" s="281"/>
      <c r="AC634" s="282"/>
      <c r="AD634" s="273"/>
      <c r="AE634" s="110"/>
      <c r="AF634" s="99"/>
      <c r="AG634" s="110"/>
      <c r="AH634" s="427"/>
      <c r="AI634" s="112"/>
      <c r="AJ634" s="110"/>
      <c r="AK634" s="113"/>
      <c r="AL634" s="114"/>
      <c r="AM634" s="278"/>
      <c r="AN634" s="98"/>
      <c r="AO634" s="98"/>
      <c r="AP634" s="116"/>
      <c r="AQ634" s="117"/>
      <c r="AR634" s="116"/>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c r="BO634" s="98"/>
      <c r="BP634" s="98"/>
    </row>
    <row r="635">
      <c r="A635" s="485" t="b">
        <v>0</v>
      </c>
      <c r="B635" s="128"/>
      <c r="C635" s="129"/>
      <c r="D635" s="130"/>
      <c r="E635" s="131"/>
      <c r="F635" s="132"/>
      <c r="G635" s="132"/>
      <c r="H635" s="132"/>
      <c r="I635" s="132"/>
      <c r="J635" s="132"/>
      <c r="K635" s="130"/>
      <c r="L635" s="130"/>
      <c r="M635" s="130"/>
      <c r="N635" s="519"/>
      <c r="O635" s="369"/>
      <c r="P635" s="370"/>
      <c r="Q635" s="196"/>
      <c r="R635" s="197"/>
      <c r="S635" s="198"/>
      <c r="T635" s="199"/>
      <c r="U635" s="200"/>
      <c r="V635" s="201"/>
      <c r="W635" s="202"/>
      <c r="X635" s="202"/>
      <c r="Y635" s="143"/>
      <c r="Z635" s="367"/>
      <c r="AA635" s="140"/>
      <c r="AB635" s="420"/>
      <c r="AC635" s="421"/>
      <c r="AD635" s="206"/>
      <c r="AE635" s="144"/>
      <c r="AF635" s="133"/>
      <c r="AG635" s="144"/>
      <c r="AH635" s="430"/>
      <c r="AI635" s="146"/>
      <c r="AJ635" s="144"/>
      <c r="AK635" s="147"/>
      <c r="AL635" s="114"/>
      <c r="AM635" s="211"/>
      <c r="AN635" s="132"/>
      <c r="AO635" s="132"/>
      <c r="AP635" s="149"/>
      <c r="AQ635" s="150"/>
      <c r="AR635" s="149"/>
      <c r="AS635" s="132"/>
      <c r="AT635" s="132"/>
      <c r="AU635" s="132"/>
      <c r="AV635" s="132"/>
      <c r="AW635" s="132"/>
      <c r="AX635" s="132"/>
      <c r="AY635" s="132"/>
      <c r="AZ635" s="132"/>
      <c r="BA635" s="132"/>
      <c r="BB635" s="132"/>
      <c r="BC635" s="132"/>
      <c r="BD635" s="132"/>
      <c r="BE635" s="132"/>
      <c r="BF635" s="132"/>
      <c r="BG635" s="132"/>
      <c r="BH635" s="132"/>
      <c r="BI635" s="132"/>
      <c r="BJ635" s="132"/>
      <c r="BK635" s="132"/>
      <c r="BL635" s="132"/>
      <c r="BM635" s="132"/>
      <c r="BN635" s="132"/>
      <c r="BO635" s="132"/>
      <c r="BP635" s="132"/>
    </row>
    <row r="636">
      <c r="A636" s="484" t="b">
        <v>0</v>
      </c>
      <c r="B636" s="94"/>
      <c r="C636" s="95"/>
      <c r="D636" s="96"/>
      <c r="E636" s="97"/>
      <c r="F636" s="98"/>
      <c r="G636" s="98"/>
      <c r="H636" s="98"/>
      <c r="I636" s="98"/>
      <c r="J636" s="98"/>
      <c r="K636" s="96"/>
      <c r="L636" s="96"/>
      <c r="M636" s="96"/>
      <c r="N636" s="518"/>
      <c r="O636" s="369"/>
      <c r="P636" s="370"/>
      <c r="Q636" s="196"/>
      <c r="R636" s="197"/>
      <c r="S636" s="198"/>
      <c r="T636" s="199"/>
      <c r="U636" s="200"/>
      <c r="V636" s="201"/>
      <c r="W636" s="202"/>
      <c r="X636" s="202"/>
      <c r="Y636" s="109"/>
      <c r="Z636" s="280"/>
      <c r="AA636" s="106"/>
      <c r="AB636" s="281"/>
      <c r="AC636" s="282"/>
      <c r="AD636" s="273"/>
      <c r="AE636" s="110"/>
      <c r="AF636" s="99"/>
      <c r="AG636" s="110"/>
      <c r="AH636" s="427"/>
      <c r="AI636" s="112"/>
      <c r="AJ636" s="110"/>
      <c r="AK636" s="113"/>
      <c r="AL636" s="114"/>
      <c r="AM636" s="278"/>
      <c r="AN636" s="98"/>
      <c r="AO636" s="98"/>
      <c r="AP636" s="116"/>
      <c r="AQ636" s="117"/>
      <c r="AR636" s="116"/>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c r="BO636" s="98"/>
      <c r="BP636" s="98"/>
    </row>
    <row r="637">
      <c r="A637" s="485" t="b">
        <v>0</v>
      </c>
      <c r="B637" s="128"/>
      <c r="C637" s="129"/>
      <c r="D637" s="130"/>
      <c r="E637" s="131"/>
      <c r="F637" s="132"/>
      <c r="G637" s="132"/>
      <c r="H637" s="132"/>
      <c r="I637" s="132"/>
      <c r="J637" s="132"/>
      <c r="K637" s="130"/>
      <c r="L637" s="130"/>
      <c r="M637" s="130"/>
      <c r="N637" s="519"/>
      <c r="O637" s="369"/>
      <c r="P637" s="370"/>
      <c r="Q637" s="196"/>
      <c r="R637" s="197"/>
      <c r="S637" s="198"/>
      <c r="T637" s="199"/>
      <c r="U637" s="200"/>
      <c r="V637" s="201"/>
      <c r="W637" s="202"/>
      <c r="X637" s="202"/>
      <c r="Y637" s="143"/>
      <c r="Z637" s="367"/>
      <c r="AA637" s="140"/>
      <c r="AB637" s="420"/>
      <c r="AC637" s="421"/>
      <c r="AD637" s="206"/>
      <c r="AE637" s="144"/>
      <c r="AF637" s="133"/>
      <c r="AG637" s="144"/>
      <c r="AH637" s="430"/>
      <c r="AI637" s="146"/>
      <c r="AJ637" s="144"/>
      <c r="AK637" s="147"/>
      <c r="AL637" s="114"/>
      <c r="AM637" s="211"/>
      <c r="AN637" s="132"/>
      <c r="AO637" s="132"/>
      <c r="AP637" s="149"/>
      <c r="AQ637" s="150"/>
      <c r="AR637" s="149"/>
      <c r="AS637" s="132"/>
      <c r="AT637" s="132"/>
      <c r="AU637" s="132"/>
      <c r="AV637" s="132"/>
      <c r="AW637" s="132"/>
      <c r="AX637" s="132"/>
      <c r="AY637" s="132"/>
      <c r="AZ637" s="132"/>
      <c r="BA637" s="132"/>
      <c r="BB637" s="132"/>
      <c r="BC637" s="132"/>
      <c r="BD637" s="132"/>
      <c r="BE637" s="132"/>
      <c r="BF637" s="132"/>
      <c r="BG637" s="132"/>
      <c r="BH637" s="132"/>
      <c r="BI637" s="132"/>
      <c r="BJ637" s="132"/>
      <c r="BK637" s="132"/>
      <c r="BL637" s="132"/>
      <c r="BM637" s="132"/>
      <c r="BN637" s="132"/>
      <c r="BO637" s="132"/>
      <c r="BP637" s="132"/>
    </row>
    <row r="638">
      <c r="A638" s="484" t="b">
        <v>0</v>
      </c>
      <c r="B638" s="94"/>
      <c r="C638" s="95"/>
      <c r="D638" s="96"/>
      <c r="E638" s="97"/>
      <c r="F638" s="98"/>
      <c r="G638" s="98"/>
      <c r="H638" s="98"/>
      <c r="I638" s="98"/>
      <c r="J638" s="98"/>
      <c r="K638" s="96"/>
      <c r="L638" s="96"/>
      <c r="M638" s="96"/>
      <c r="N638" s="518"/>
      <c r="O638" s="369"/>
      <c r="P638" s="370"/>
      <c r="Q638" s="196"/>
      <c r="R638" s="197"/>
      <c r="S638" s="198"/>
      <c r="T638" s="199"/>
      <c r="U638" s="200"/>
      <c r="V638" s="201"/>
      <c r="W638" s="202"/>
      <c r="X638" s="202"/>
      <c r="Y638" s="109"/>
      <c r="Z638" s="280"/>
      <c r="AA638" s="106"/>
      <c r="AB638" s="281"/>
      <c r="AC638" s="282"/>
      <c r="AD638" s="273"/>
      <c r="AE638" s="110"/>
      <c r="AF638" s="99"/>
      <c r="AG638" s="110"/>
      <c r="AH638" s="427"/>
      <c r="AI638" s="112"/>
      <c r="AJ638" s="110"/>
      <c r="AK638" s="113"/>
      <c r="AL638" s="114"/>
      <c r="AM638" s="278"/>
      <c r="AN638" s="98"/>
      <c r="AO638" s="98"/>
      <c r="AP638" s="116"/>
      <c r="AQ638" s="117"/>
      <c r="AR638" s="116"/>
      <c r="AS638" s="98"/>
      <c r="AT638" s="98"/>
      <c r="AU638" s="98"/>
      <c r="AV638" s="98"/>
      <c r="AW638" s="98"/>
      <c r="AX638" s="98"/>
      <c r="AY638" s="98"/>
      <c r="AZ638" s="98"/>
      <c r="BA638" s="98"/>
      <c r="BB638" s="98"/>
      <c r="BC638" s="98"/>
      <c r="BD638" s="98"/>
      <c r="BE638" s="98"/>
      <c r="BF638" s="98"/>
      <c r="BG638" s="98"/>
      <c r="BH638" s="98"/>
      <c r="BI638" s="98"/>
      <c r="BJ638" s="98"/>
      <c r="BK638" s="98"/>
      <c r="BL638" s="98"/>
      <c r="BM638" s="98"/>
      <c r="BN638" s="98"/>
      <c r="BO638" s="98"/>
      <c r="BP638" s="98"/>
    </row>
    <row r="639">
      <c r="A639" s="485" t="b">
        <v>0</v>
      </c>
      <c r="B639" s="128"/>
      <c r="C639" s="129"/>
      <c r="D639" s="130"/>
      <c r="E639" s="131"/>
      <c r="F639" s="132"/>
      <c r="G639" s="132"/>
      <c r="H639" s="132"/>
      <c r="I639" s="132"/>
      <c r="J639" s="132"/>
      <c r="K639" s="130"/>
      <c r="L639" s="130"/>
      <c r="M639" s="130"/>
      <c r="N639" s="519"/>
      <c r="O639" s="369"/>
      <c r="P639" s="370"/>
      <c r="Q639" s="196"/>
      <c r="R639" s="197"/>
      <c r="S639" s="198"/>
      <c r="T639" s="199"/>
      <c r="U639" s="200"/>
      <c r="V639" s="201"/>
      <c r="W639" s="202"/>
      <c r="X639" s="202"/>
      <c r="Y639" s="143"/>
      <c r="Z639" s="367"/>
      <c r="AA639" s="140"/>
      <c r="AB639" s="420"/>
      <c r="AC639" s="421"/>
      <c r="AD639" s="206"/>
      <c r="AE639" s="144"/>
      <c r="AF639" s="133"/>
      <c r="AG639" s="144"/>
      <c r="AH639" s="430"/>
      <c r="AI639" s="146"/>
      <c r="AJ639" s="144"/>
      <c r="AK639" s="147"/>
      <c r="AL639" s="114"/>
      <c r="AM639" s="211"/>
      <c r="AN639" s="132"/>
      <c r="AO639" s="132"/>
      <c r="AP639" s="149"/>
      <c r="AQ639" s="150"/>
      <c r="AR639" s="149"/>
      <c r="AS639" s="132"/>
      <c r="AT639" s="132"/>
      <c r="AU639" s="132"/>
      <c r="AV639" s="132"/>
      <c r="AW639" s="132"/>
      <c r="AX639" s="132"/>
      <c r="AY639" s="132"/>
      <c r="AZ639" s="132"/>
      <c r="BA639" s="132"/>
      <c r="BB639" s="132"/>
      <c r="BC639" s="132"/>
      <c r="BD639" s="132"/>
      <c r="BE639" s="132"/>
      <c r="BF639" s="132"/>
      <c r="BG639" s="132"/>
      <c r="BH639" s="132"/>
      <c r="BI639" s="132"/>
      <c r="BJ639" s="132"/>
      <c r="BK639" s="132"/>
      <c r="BL639" s="132"/>
      <c r="BM639" s="132"/>
      <c r="BN639" s="132"/>
      <c r="BO639" s="132"/>
      <c r="BP639" s="132"/>
    </row>
    <row r="640">
      <c r="A640" s="484" t="b">
        <v>0</v>
      </c>
      <c r="B640" s="94"/>
      <c r="C640" s="95"/>
      <c r="D640" s="96"/>
      <c r="E640" s="97"/>
      <c r="F640" s="98"/>
      <c r="G640" s="98"/>
      <c r="H640" s="98"/>
      <c r="I640" s="98"/>
      <c r="J640" s="98"/>
      <c r="K640" s="96"/>
      <c r="L640" s="96"/>
      <c r="M640" s="96"/>
      <c r="N640" s="518"/>
      <c r="O640" s="369"/>
      <c r="P640" s="370"/>
      <c r="Q640" s="196"/>
      <c r="R640" s="197"/>
      <c r="S640" s="198"/>
      <c r="T640" s="199"/>
      <c r="U640" s="200"/>
      <c r="V640" s="201"/>
      <c r="W640" s="202"/>
      <c r="X640" s="202"/>
      <c r="Y640" s="109"/>
      <c r="Z640" s="280"/>
      <c r="AA640" s="106"/>
      <c r="AB640" s="281"/>
      <c r="AC640" s="282"/>
      <c r="AD640" s="273"/>
      <c r="AE640" s="110"/>
      <c r="AF640" s="99"/>
      <c r="AG640" s="110"/>
      <c r="AH640" s="427"/>
      <c r="AI640" s="112"/>
      <c r="AJ640" s="110"/>
      <c r="AK640" s="113"/>
      <c r="AL640" s="114"/>
      <c r="AM640" s="278"/>
      <c r="AN640" s="98"/>
      <c r="AO640" s="98"/>
      <c r="AP640" s="116"/>
      <c r="AQ640" s="117"/>
      <c r="AR640" s="116"/>
      <c r="AS640" s="98"/>
      <c r="AT640" s="98"/>
      <c r="AU640" s="98"/>
      <c r="AV640" s="98"/>
      <c r="AW640" s="98"/>
      <c r="AX640" s="98"/>
      <c r="AY640" s="98"/>
      <c r="AZ640" s="98"/>
      <c r="BA640" s="98"/>
      <c r="BB640" s="98"/>
      <c r="BC640" s="98"/>
      <c r="BD640" s="98"/>
      <c r="BE640" s="98"/>
      <c r="BF640" s="98"/>
      <c r="BG640" s="98"/>
      <c r="BH640" s="98"/>
      <c r="BI640" s="98"/>
      <c r="BJ640" s="98"/>
      <c r="BK640" s="98"/>
      <c r="BL640" s="98"/>
      <c r="BM640" s="98"/>
      <c r="BN640" s="98"/>
      <c r="BO640" s="98"/>
      <c r="BP640" s="98"/>
    </row>
    <row r="641">
      <c r="A641" s="485" t="b">
        <v>0</v>
      </c>
      <c r="B641" s="128"/>
      <c r="C641" s="129"/>
      <c r="D641" s="130"/>
      <c r="E641" s="131"/>
      <c r="F641" s="132"/>
      <c r="G641" s="132"/>
      <c r="H641" s="132"/>
      <c r="I641" s="132"/>
      <c r="J641" s="132"/>
      <c r="K641" s="130"/>
      <c r="L641" s="130"/>
      <c r="M641" s="130"/>
      <c r="N641" s="519"/>
      <c r="O641" s="369"/>
      <c r="P641" s="370"/>
      <c r="Q641" s="196"/>
      <c r="R641" s="197"/>
      <c r="S641" s="198"/>
      <c r="T641" s="199"/>
      <c r="U641" s="200"/>
      <c r="V641" s="201"/>
      <c r="W641" s="202"/>
      <c r="X641" s="202"/>
      <c r="Y641" s="143"/>
      <c r="Z641" s="367"/>
      <c r="AA641" s="140"/>
      <c r="AB641" s="420"/>
      <c r="AC641" s="421"/>
      <c r="AD641" s="206"/>
      <c r="AE641" s="144"/>
      <c r="AF641" s="133"/>
      <c r="AG641" s="144"/>
      <c r="AH641" s="430"/>
      <c r="AI641" s="146"/>
      <c r="AJ641" s="144"/>
      <c r="AK641" s="147"/>
      <c r="AL641" s="114"/>
      <c r="AM641" s="211"/>
      <c r="AN641" s="132"/>
      <c r="AO641" s="132"/>
      <c r="AP641" s="149"/>
      <c r="AQ641" s="150"/>
      <c r="AR641" s="149"/>
      <c r="AS641" s="132"/>
      <c r="AT641" s="132"/>
      <c r="AU641" s="132"/>
      <c r="AV641" s="132"/>
      <c r="AW641" s="132"/>
      <c r="AX641" s="132"/>
      <c r="AY641" s="132"/>
      <c r="AZ641" s="132"/>
      <c r="BA641" s="132"/>
      <c r="BB641" s="132"/>
      <c r="BC641" s="132"/>
      <c r="BD641" s="132"/>
      <c r="BE641" s="132"/>
      <c r="BF641" s="132"/>
      <c r="BG641" s="132"/>
      <c r="BH641" s="132"/>
      <c r="BI641" s="132"/>
      <c r="BJ641" s="132"/>
      <c r="BK641" s="132"/>
      <c r="BL641" s="132"/>
      <c r="BM641" s="132"/>
      <c r="BN641" s="132"/>
      <c r="BO641" s="132"/>
      <c r="BP641" s="132"/>
    </row>
    <row r="642">
      <c r="A642" s="484" t="b">
        <v>0</v>
      </c>
      <c r="B642" s="94"/>
      <c r="C642" s="95"/>
      <c r="D642" s="96"/>
      <c r="E642" s="97"/>
      <c r="F642" s="98"/>
      <c r="G642" s="98"/>
      <c r="H642" s="98"/>
      <c r="I642" s="98"/>
      <c r="J642" s="98"/>
      <c r="K642" s="96"/>
      <c r="L642" s="96"/>
      <c r="M642" s="96"/>
      <c r="N642" s="518"/>
      <c r="O642" s="369"/>
      <c r="P642" s="370"/>
      <c r="Q642" s="196"/>
      <c r="R642" s="197"/>
      <c r="S642" s="198"/>
      <c r="T642" s="199"/>
      <c r="U642" s="200"/>
      <c r="V642" s="201"/>
      <c r="W642" s="202"/>
      <c r="X642" s="202"/>
      <c r="Y642" s="109"/>
      <c r="Z642" s="280"/>
      <c r="AA642" s="106"/>
      <c r="AB642" s="281"/>
      <c r="AC642" s="282"/>
      <c r="AD642" s="273"/>
      <c r="AE642" s="110"/>
      <c r="AF642" s="99"/>
      <c r="AG642" s="110"/>
      <c r="AH642" s="427"/>
      <c r="AI642" s="112"/>
      <c r="AJ642" s="110"/>
      <c r="AK642" s="113"/>
      <c r="AL642" s="114"/>
      <c r="AM642" s="278"/>
      <c r="AN642" s="98"/>
      <c r="AO642" s="98"/>
      <c r="AP642" s="116"/>
      <c r="AQ642" s="117"/>
      <c r="AR642" s="116"/>
      <c r="AS642" s="98"/>
      <c r="AT642" s="98"/>
      <c r="AU642" s="98"/>
      <c r="AV642" s="98"/>
      <c r="AW642" s="98"/>
      <c r="AX642" s="98"/>
      <c r="AY642" s="98"/>
      <c r="AZ642" s="98"/>
      <c r="BA642" s="98"/>
      <c r="BB642" s="98"/>
      <c r="BC642" s="98"/>
      <c r="BD642" s="98"/>
      <c r="BE642" s="98"/>
      <c r="BF642" s="98"/>
      <c r="BG642" s="98"/>
      <c r="BH642" s="98"/>
      <c r="BI642" s="98"/>
      <c r="BJ642" s="98"/>
      <c r="BK642" s="98"/>
      <c r="BL642" s="98"/>
      <c r="BM642" s="98"/>
      <c r="BN642" s="98"/>
      <c r="BO642" s="98"/>
      <c r="BP642" s="98"/>
    </row>
    <row r="643">
      <c r="A643" s="485" t="b">
        <v>0</v>
      </c>
      <c r="B643" s="128"/>
      <c r="C643" s="129"/>
      <c r="D643" s="130"/>
      <c r="E643" s="131"/>
      <c r="F643" s="132"/>
      <c r="G643" s="132"/>
      <c r="H643" s="132"/>
      <c r="I643" s="132"/>
      <c r="J643" s="132"/>
      <c r="K643" s="130"/>
      <c r="L643" s="130"/>
      <c r="M643" s="130"/>
      <c r="N643" s="519"/>
      <c r="O643" s="369"/>
      <c r="P643" s="370"/>
      <c r="Q643" s="196"/>
      <c r="R643" s="197"/>
      <c r="S643" s="198"/>
      <c r="T643" s="199"/>
      <c r="U643" s="200"/>
      <c r="V643" s="201"/>
      <c r="W643" s="202"/>
      <c r="X643" s="202"/>
      <c r="Y643" s="143"/>
      <c r="Z643" s="367"/>
      <c r="AA643" s="140"/>
      <c r="AB643" s="420"/>
      <c r="AC643" s="421"/>
      <c r="AD643" s="206"/>
      <c r="AE643" s="144"/>
      <c r="AF643" s="133"/>
      <c r="AG643" s="144"/>
      <c r="AH643" s="430"/>
      <c r="AI643" s="146"/>
      <c r="AJ643" s="144"/>
      <c r="AK643" s="147"/>
      <c r="AL643" s="114"/>
      <c r="AM643" s="211"/>
      <c r="AN643" s="132"/>
      <c r="AO643" s="132"/>
      <c r="AP643" s="149"/>
      <c r="AQ643" s="150"/>
      <c r="AR643" s="149"/>
      <c r="AS643" s="132"/>
      <c r="AT643" s="132"/>
      <c r="AU643" s="132"/>
      <c r="AV643" s="132"/>
      <c r="AW643" s="132"/>
      <c r="AX643" s="132"/>
      <c r="AY643" s="132"/>
      <c r="AZ643" s="132"/>
      <c r="BA643" s="132"/>
      <c r="BB643" s="132"/>
      <c r="BC643" s="132"/>
      <c r="BD643" s="132"/>
      <c r="BE643" s="132"/>
      <c r="BF643" s="132"/>
      <c r="BG643" s="132"/>
      <c r="BH643" s="132"/>
      <c r="BI643" s="132"/>
      <c r="BJ643" s="132"/>
      <c r="BK643" s="132"/>
      <c r="BL643" s="132"/>
      <c r="BM643" s="132"/>
      <c r="BN643" s="132"/>
      <c r="BO643" s="132"/>
      <c r="BP643" s="132"/>
    </row>
    <row r="644">
      <c r="A644" s="484" t="b">
        <v>0</v>
      </c>
      <c r="B644" s="94"/>
      <c r="C644" s="95"/>
      <c r="D644" s="96"/>
      <c r="E644" s="97"/>
      <c r="F644" s="98"/>
      <c r="G644" s="98"/>
      <c r="H644" s="98"/>
      <c r="I644" s="98"/>
      <c r="J644" s="98"/>
      <c r="K644" s="96"/>
      <c r="L644" s="96"/>
      <c r="M644" s="96"/>
      <c r="N644" s="518"/>
      <c r="O644" s="369"/>
      <c r="P644" s="370"/>
      <c r="Q644" s="196"/>
      <c r="R644" s="197"/>
      <c r="S644" s="198"/>
      <c r="T644" s="199"/>
      <c r="U644" s="200"/>
      <c r="V644" s="201"/>
      <c r="W644" s="202"/>
      <c r="X644" s="202"/>
      <c r="Y644" s="109"/>
      <c r="Z644" s="280"/>
      <c r="AA644" s="106"/>
      <c r="AB644" s="281"/>
      <c r="AC644" s="282"/>
      <c r="AD644" s="273"/>
      <c r="AE644" s="110"/>
      <c r="AF644" s="99"/>
      <c r="AG644" s="110"/>
      <c r="AH644" s="427"/>
      <c r="AI644" s="112"/>
      <c r="AJ644" s="110"/>
      <c r="AK644" s="113"/>
      <c r="AL644" s="114"/>
      <c r="AM644" s="278"/>
      <c r="AN644" s="98"/>
      <c r="AO644" s="98"/>
      <c r="AP644" s="116"/>
      <c r="AQ644" s="117"/>
      <c r="AR644" s="116"/>
      <c r="AS644" s="98"/>
      <c r="AT644" s="98"/>
      <c r="AU644" s="98"/>
      <c r="AV644" s="98"/>
      <c r="AW644" s="98"/>
      <c r="AX644" s="98"/>
      <c r="AY644" s="98"/>
      <c r="AZ644" s="98"/>
      <c r="BA644" s="98"/>
      <c r="BB644" s="98"/>
      <c r="BC644" s="98"/>
      <c r="BD644" s="98"/>
      <c r="BE644" s="98"/>
      <c r="BF644" s="98"/>
      <c r="BG644" s="98"/>
      <c r="BH644" s="98"/>
      <c r="BI644" s="98"/>
      <c r="BJ644" s="98"/>
      <c r="BK644" s="98"/>
      <c r="BL644" s="98"/>
      <c r="BM644" s="98"/>
      <c r="BN644" s="98"/>
      <c r="BO644" s="98"/>
      <c r="BP644" s="98"/>
    </row>
    <row r="645">
      <c r="A645" s="485" t="b">
        <v>0</v>
      </c>
      <c r="B645" s="128"/>
      <c r="C645" s="129"/>
      <c r="D645" s="130"/>
      <c r="E645" s="131"/>
      <c r="F645" s="132"/>
      <c r="G645" s="132"/>
      <c r="H645" s="132"/>
      <c r="I645" s="132"/>
      <c r="J645" s="132"/>
      <c r="K645" s="130"/>
      <c r="L645" s="130"/>
      <c r="M645" s="130"/>
      <c r="N645" s="519"/>
      <c r="O645" s="369"/>
      <c r="P645" s="370"/>
      <c r="Q645" s="196"/>
      <c r="R645" s="197"/>
      <c r="S645" s="198"/>
      <c r="T645" s="199"/>
      <c r="U645" s="200"/>
      <c r="V645" s="201"/>
      <c r="W645" s="202"/>
      <c r="X645" s="202"/>
      <c r="Y645" s="143"/>
      <c r="Z645" s="367"/>
      <c r="AA645" s="140"/>
      <c r="AB645" s="420"/>
      <c r="AC645" s="421"/>
      <c r="AD645" s="206"/>
      <c r="AE645" s="144"/>
      <c r="AF645" s="133"/>
      <c r="AG645" s="144"/>
      <c r="AH645" s="430"/>
      <c r="AI645" s="146"/>
      <c r="AJ645" s="144"/>
      <c r="AK645" s="147"/>
      <c r="AL645" s="114"/>
      <c r="AM645" s="211"/>
      <c r="AN645" s="132"/>
      <c r="AO645" s="132"/>
      <c r="AP645" s="149"/>
      <c r="AQ645" s="150"/>
      <c r="AR645" s="149"/>
      <c r="AS645" s="132"/>
      <c r="AT645" s="132"/>
      <c r="AU645" s="132"/>
      <c r="AV645" s="132"/>
      <c r="AW645" s="132"/>
      <c r="AX645" s="132"/>
      <c r="AY645" s="132"/>
      <c r="AZ645" s="132"/>
      <c r="BA645" s="132"/>
      <c r="BB645" s="132"/>
      <c r="BC645" s="132"/>
      <c r="BD645" s="132"/>
      <c r="BE645" s="132"/>
      <c r="BF645" s="132"/>
      <c r="BG645" s="132"/>
      <c r="BH645" s="132"/>
      <c r="BI645" s="132"/>
      <c r="BJ645" s="132"/>
      <c r="BK645" s="132"/>
      <c r="BL645" s="132"/>
      <c r="BM645" s="132"/>
      <c r="BN645" s="132"/>
      <c r="BO645" s="132"/>
      <c r="BP645" s="132"/>
    </row>
    <row r="646">
      <c r="A646" s="484" t="b">
        <v>0</v>
      </c>
      <c r="B646" s="94"/>
      <c r="C646" s="95"/>
      <c r="D646" s="96"/>
      <c r="E646" s="97"/>
      <c r="F646" s="98"/>
      <c r="G646" s="98"/>
      <c r="H646" s="98"/>
      <c r="I646" s="98"/>
      <c r="J646" s="98"/>
      <c r="K646" s="96"/>
      <c r="L646" s="96"/>
      <c r="M646" s="96"/>
      <c r="N646" s="518"/>
      <c r="O646" s="369"/>
      <c r="P646" s="370"/>
      <c r="Q646" s="196"/>
      <c r="R646" s="197"/>
      <c r="S646" s="198"/>
      <c r="T646" s="199"/>
      <c r="U646" s="200"/>
      <c r="V646" s="201"/>
      <c r="W646" s="202"/>
      <c r="X646" s="202"/>
      <c r="Y646" s="109"/>
      <c r="Z646" s="280"/>
      <c r="AA646" s="106"/>
      <c r="AB646" s="281"/>
      <c r="AC646" s="282"/>
      <c r="AD646" s="273"/>
      <c r="AE646" s="110"/>
      <c r="AF646" s="99"/>
      <c r="AG646" s="110"/>
      <c r="AH646" s="427"/>
      <c r="AI646" s="112"/>
      <c r="AJ646" s="110"/>
      <c r="AK646" s="113"/>
      <c r="AL646" s="114"/>
      <c r="AM646" s="278"/>
      <c r="AN646" s="98"/>
      <c r="AO646" s="98"/>
      <c r="AP646" s="116"/>
      <c r="AQ646" s="117"/>
      <c r="AR646" s="116"/>
      <c r="AS646" s="98"/>
      <c r="AT646" s="98"/>
      <c r="AU646" s="98"/>
      <c r="AV646" s="98"/>
      <c r="AW646" s="98"/>
      <c r="AX646" s="98"/>
      <c r="AY646" s="98"/>
      <c r="AZ646" s="98"/>
      <c r="BA646" s="98"/>
      <c r="BB646" s="98"/>
      <c r="BC646" s="98"/>
      <c r="BD646" s="98"/>
      <c r="BE646" s="98"/>
      <c r="BF646" s="98"/>
      <c r="BG646" s="98"/>
      <c r="BH646" s="98"/>
      <c r="BI646" s="98"/>
      <c r="BJ646" s="98"/>
      <c r="BK646" s="98"/>
      <c r="BL646" s="98"/>
      <c r="BM646" s="98"/>
      <c r="BN646" s="98"/>
      <c r="BO646" s="98"/>
      <c r="BP646" s="98"/>
    </row>
    <row r="647">
      <c r="A647" s="485" t="b">
        <v>0</v>
      </c>
      <c r="B647" s="128"/>
      <c r="C647" s="129"/>
      <c r="D647" s="130"/>
      <c r="E647" s="131"/>
      <c r="F647" s="132"/>
      <c r="G647" s="132"/>
      <c r="H647" s="132"/>
      <c r="I647" s="132"/>
      <c r="J647" s="132"/>
      <c r="K647" s="130"/>
      <c r="L647" s="130"/>
      <c r="M647" s="130"/>
      <c r="N647" s="519"/>
      <c r="O647" s="369"/>
      <c r="P647" s="370"/>
      <c r="Q647" s="196"/>
      <c r="R647" s="197"/>
      <c r="S647" s="198"/>
      <c r="T647" s="199"/>
      <c r="U647" s="200"/>
      <c r="V647" s="201"/>
      <c r="W647" s="202"/>
      <c r="X647" s="202"/>
      <c r="Y647" s="143"/>
      <c r="Z647" s="367"/>
      <c r="AA647" s="140"/>
      <c r="AB647" s="420"/>
      <c r="AC647" s="421"/>
      <c r="AD647" s="206"/>
      <c r="AE647" s="144"/>
      <c r="AF647" s="133"/>
      <c r="AG647" s="144"/>
      <c r="AH647" s="430"/>
      <c r="AI647" s="146"/>
      <c r="AJ647" s="144"/>
      <c r="AK647" s="147"/>
      <c r="AL647" s="114"/>
      <c r="AM647" s="211"/>
      <c r="AN647" s="132"/>
      <c r="AO647" s="132"/>
      <c r="AP647" s="149"/>
      <c r="AQ647" s="150"/>
      <c r="AR647" s="149"/>
      <c r="AS647" s="132"/>
      <c r="AT647" s="132"/>
      <c r="AU647" s="132"/>
      <c r="AV647" s="132"/>
      <c r="AW647" s="132"/>
      <c r="AX647" s="132"/>
      <c r="AY647" s="132"/>
      <c r="AZ647" s="132"/>
      <c r="BA647" s="132"/>
      <c r="BB647" s="132"/>
      <c r="BC647" s="132"/>
      <c r="BD647" s="132"/>
      <c r="BE647" s="132"/>
      <c r="BF647" s="132"/>
      <c r="BG647" s="132"/>
      <c r="BH647" s="132"/>
      <c r="BI647" s="132"/>
      <c r="BJ647" s="132"/>
      <c r="BK647" s="132"/>
      <c r="BL647" s="132"/>
      <c r="BM647" s="132"/>
      <c r="BN647" s="132"/>
      <c r="BO647" s="132"/>
      <c r="BP647" s="132"/>
    </row>
    <row r="648">
      <c r="A648" s="484" t="b">
        <v>0</v>
      </c>
      <c r="B648" s="94"/>
      <c r="C648" s="95"/>
      <c r="D648" s="96"/>
      <c r="E648" s="97"/>
      <c r="F648" s="98"/>
      <c r="G648" s="98"/>
      <c r="H648" s="98"/>
      <c r="I648" s="98"/>
      <c r="J648" s="98"/>
      <c r="K648" s="96"/>
      <c r="L648" s="96"/>
      <c r="M648" s="96"/>
      <c r="N648" s="518"/>
      <c r="O648" s="369"/>
      <c r="P648" s="370"/>
      <c r="Q648" s="196"/>
      <c r="R648" s="197"/>
      <c r="S648" s="198"/>
      <c r="T648" s="199"/>
      <c r="U648" s="200"/>
      <c r="V648" s="201"/>
      <c r="W648" s="202"/>
      <c r="X648" s="202"/>
      <c r="Y648" s="109"/>
      <c r="Z648" s="280"/>
      <c r="AA648" s="106"/>
      <c r="AB648" s="281"/>
      <c r="AC648" s="282"/>
      <c r="AD648" s="273"/>
      <c r="AE648" s="110"/>
      <c r="AF648" s="99"/>
      <c r="AG648" s="110"/>
      <c r="AH648" s="427"/>
      <c r="AI648" s="112"/>
      <c r="AJ648" s="110"/>
      <c r="AK648" s="113"/>
      <c r="AL648" s="114"/>
      <c r="AM648" s="278"/>
      <c r="AN648" s="98"/>
      <c r="AO648" s="98"/>
      <c r="AP648" s="116"/>
      <c r="AQ648" s="117"/>
      <c r="AR648" s="116"/>
      <c r="AS648" s="98"/>
      <c r="AT648" s="98"/>
      <c r="AU648" s="98"/>
      <c r="AV648" s="98"/>
      <c r="AW648" s="98"/>
      <c r="AX648" s="98"/>
      <c r="AY648" s="98"/>
      <c r="AZ648" s="98"/>
      <c r="BA648" s="98"/>
      <c r="BB648" s="98"/>
      <c r="BC648" s="98"/>
      <c r="BD648" s="98"/>
      <c r="BE648" s="98"/>
      <c r="BF648" s="98"/>
      <c r="BG648" s="98"/>
      <c r="BH648" s="98"/>
      <c r="BI648" s="98"/>
      <c r="BJ648" s="98"/>
      <c r="BK648" s="98"/>
      <c r="BL648" s="98"/>
      <c r="BM648" s="98"/>
      <c r="BN648" s="98"/>
      <c r="BO648" s="98"/>
      <c r="BP648" s="98"/>
    </row>
    <row r="649">
      <c r="A649" s="485" t="b">
        <v>0</v>
      </c>
      <c r="B649" s="128"/>
      <c r="C649" s="129"/>
      <c r="D649" s="130"/>
      <c r="E649" s="131"/>
      <c r="F649" s="132"/>
      <c r="G649" s="132"/>
      <c r="H649" s="132"/>
      <c r="I649" s="132"/>
      <c r="J649" s="132"/>
      <c r="K649" s="130"/>
      <c r="L649" s="130"/>
      <c r="M649" s="130"/>
      <c r="N649" s="519"/>
      <c r="O649" s="369"/>
      <c r="P649" s="370"/>
      <c r="Q649" s="196"/>
      <c r="R649" s="197"/>
      <c r="S649" s="198"/>
      <c r="T649" s="199"/>
      <c r="U649" s="200"/>
      <c r="V649" s="201"/>
      <c r="W649" s="202"/>
      <c r="X649" s="202"/>
      <c r="Y649" s="143"/>
      <c r="Z649" s="367"/>
      <c r="AA649" s="140"/>
      <c r="AB649" s="420"/>
      <c r="AC649" s="421"/>
      <c r="AD649" s="206"/>
      <c r="AE649" s="144"/>
      <c r="AF649" s="133"/>
      <c r="AG649" s="144"/>
      <c r="AH649" s="430"/>
      <c r="AI649" s="146"/>
      <c r="AJ649" s="144"/>
      <c r="AK649" s="147"/>
      <c r="AL649" s="114"/>
      <c r="AM649" s="211"/>
      <c r="AN649" s="132"/>
      <c r="AO649" s="132"/>
      <c r="AP649" s="149"/>
      <c r="AQ649" s="150"/>
      <c r="AR649" s="149"/>
      <c r="AS649" s="132"/>
      <c r="AT649" s="132"/>
      <c r="AU649" s="132"/>
      <c r="AV649" s="132"/>
      <c r="AW649" s="132"/>
      <c r="AX649" s="132"/>
      <c r="AY649" s="132"/>
      <c r="AZ649" s="132"/>
      <c r="BA649" s="132"/>
      <c r="BB649" s="132"/>
      <c r="BC649" s="132"/>
      <c r="BD649" s="132"/>
      <c r="BE649" s="132"/>
      <c r="BF649" s="132"/>
      <c r="BG649" s="132"/>
      <c r="BH649" s="132"/>
      <c r="BI649" s="132"/>
      <c r="BJ649" s="132"/>
      <c r="BK649" s="132"/>
      <c r="BL649" s="132"/>
      <c r="BM649" s="132"/>
      <c r="BN649" s="132"/>
      <c r="BO649" s="132"/>
      <c r="BP649" s="132"/>
    </row>
    <row r="650">
      <c r="A650" s="484" t="b">
        <v>0</v>
      </c>
      <c r="B650" s="94"/>
      <c r="C650" s="95"/>
      <c r="D650" s="96"/>
      <c r="E650" s="97"/>
      <c r="F650" s="98"/>
      <c r="G650" s="98"/>
      <c r="H650" s="98"/>
      <c r="I650" s="98"/>
      <c r="J650" s="98"/>
      <c r="K650" s="96"/>
      <c r="L650" s="96"/>
      <c r="M650" s="96"/>
      <c r="N650" s="518"/>
      <c r="O650" s="369"/>
      <c r="P650" s="370"/>
      <c r="Q650" s="196"/>
      <c r="R650" s="197"/>
      <c r="S650" s="198"/>
      <c r="T650" s="199"/>
      <c r="U650" s="200"/>
      <c r="V650" s="201"/>
      <c r="W650" s="202"/>
      <c r="X650" s="202"/>
      <c r="Y650" s="109"/>
      <c r="Z650" s="280"/>
      <c r="AA650" s="106"/>
      <c r="AB650" s="281"/>
      <c r="AC650" s="282"/>
      <c r="AD650" s="273"/>
      <c r="AE650" s="110"/>
      <c r="AF650" s="99"/>
      <c r="AG650" s="110"/>
      <c r="AH650" s="427"/>
      <c r="AI650" s="112"/>
      <c r="AJ650" s="110"/>
      <c r="AK650" s="113"/>
      <c r="AL650" s="114"/>
      <c r="AM650" s="278"/>
      <c r="AN650" s="98"/>
      <c r="AO650" s="98"/>
      <c r="AP650" s="116"/>
      <c r="AQ650" s="117"/>
      <c r="AR650" s="116"/>
      <c r="AS650" s="98"/>
      <c r="AT650" s="98"/>
      <c r="AU650" s="98"/>
      <c r="AV650" s="98"/>
      <c r="AW650" s="98"/>
      <c r="AX650" s="98"/>
      <c r="AY650" s="98"/>
      <c r="AZ650" s="98"/>
      <c r="BA650" s="98"/>
      <c r="BB650" s="98"/>
      <c r="BC650" s="98"/>
      <c r="BD650" s="98"/>
      <c r="BE650" s="98"/>
      <c r="BF650" s="98"/>
      <c r="BG650" s="98"/>
      <c r="BH650" s="98"/>
      <c r="BI650" s="98"/>
      <c r="BJ650" s="98"/>
      <c r="BK650" s="98"/>
      <c r="BL650" s="98"/>
      <c r="BM650" s="98"/>
      <c r="BN650" s="98"/>
      <c r="BO650" s="98"/>
      <c r="BP650" s="98"/>
    </row>
    <row r="651">
      <c r="A651" s="485" t="b">
        <v>0</v>
      </c>
      <c r="B651" s="128"/>
      <c r="C651" s="129"/>
      <c r="D651" s="130"/>
      <c r="E651" s="131"/>
      <c r="F651" s="132"/>
      <c r="G651" s="132"/>
      <c r="H651" s="132"/>
      <c r="I651" s="132"/>
      <c r="J651" s="132"/>
      <c r="K651" s="130"/>
      <c r="L651" s="130"/>
      <c r="M651" s="130"/>
      <c r="N651" s="519"/>
      <c r="O651" s="369"/>
      <c r="P651" s="370"/>
      <c r="Q651" s="196"/>
      <c r="R651" s="197"/>
      <c r="S651" s="198"/>
      <c r="T651" s="199"/>
      <c r="U651" s="200"/>
      <c r="V651" s="201"/>
      <c r="W651" s="202"/>
      <c r="X651" s="202"/>
      <c r="Y651" s="143"/>
      <c r="Z651" s="367"/>
      <c r="AA651" s="140"/>
      <c r="AB651" s="420"/>
      <c r="AC651" s="421"/>
      <c r="AD651" s="206"/>
      <c r="AE651" s="144"/>
      <c r="AF651" s="133"/>
      <c r="AG651" s="144"/>
      <c r="AH651" s="430"/>
      <c r="AI651" s="146"/>
      <c r="AJ651" s="144"/>
      <c r="AK651" s="147"/>
      <c r="AL651" s="114"/>
      <c r="AM651" s="211"/>
      <c r="AN651" s="132"/>
      <c r="AO651" s="132"/>
      <c r="AP651" s="149"/>
      <c r="AQ651" s="150"/>
      <c r="AR651" s="149"/>
      <c r="AS651" s="132"/>
      <c r="AT651" s="132"/>
      <c r="AU651" s="132"/>
      <c r="AV651" s="132"/>
      <c r="AW651" s="132"/>
      <c r="AX651" s="132"/>
      <c r="AY651" s="132"/>
      <c r="AZ651" s="132"/>
      <c r="BA651" s="132"/>
      <c r="BB651" s="132"/>
      <c r="BC651" s="132"/>
      <c r="BD651" s="132"/>
      <c r="BE651" s="132"/>
      <c r="BF651" s="132"/>
      <c r="BG651" s="132"/>
      <c r="BH651" s="132"/>
      <c r="BI651" s="132"/>
      <c r="BJ651" s="132"/>
      <c r="BK651" s="132"/>
      <c r="BL651" s="132"/>
      <c r="BM651" s="132"/>
      <c r="BN651" s="132"/>
      <c r="BO651" s="132"/>
      <c r="BP651" s="132"/>
    </row>
    <row r="652">
      <c r="A652" s="484" t="b">
        <v>0</v>
      </c>
      <c r="B652" s="94"/>
      <c r="C652" s="95"/>
      <c r="D652" s="96"/>
      <c r="E652" s="97"/>
      <c r="F652" s="98"/>
      <c r="G652" s="98"/>
      <c r="H652" s="98"/>
      <c r="I652" s="98"/>
      <c r="J652" s="98"/>
      <c r="K652" s="96"/>
      <c r="L652" s="96"/>
      <c r="M652" s="96"/>
      <c r="N652" s="518"/>
      <c r="O652" s="369"/>
      <c r="P652" s="370"/>
      <c r="Q652" s="196"/>
      <c r="R652" s="197"/>
      <c r="S652" s="198"/>
      <c r="T652" s="199"/>
      <c r="U652" s="200"/>
      <c r="V652" s="201"/>
      <c r="W652" s="202"/>
      <c r="X652" s="202"/>
      <c r="Y652" s="109"/>
      <c r="Z652" s="280"/>
      <c r="AA652" s="106"/>
      <c r="AB652" s="281"/>
      <c r="AC652" s="282"/>
      <c r="AD652" s="273"/>
      <c r="AE652" s="110"/>
      <c r="AF652" s="99"/>
      <c r="AG652" s="110"/>
      <c r="AH652" s="427"/>
      <c r="AI652" s="112"/>
      <c r="AJ652" s="110"/>
      <c r="AK652" s="113"/>
      <c r="AL652" s="114"/>
      <c r="AM652" s="278"/>
      <c r="AN652" s="98"/>
      <c r="AO652" s="98"/>
      <c r="AP652" s="116"/>
      <c r="AQ652" s="117"/>
      <c r="AR652" s="116"/>
      <c r="AS652" s="98"/>
      <c r="AT652" s="98"/>
      <c r="AU652" s="98"/>
      <c r="AV652" s="98"/>
      <c r="AW652" s="98"/>
      <c r="AX652" s="98"/>
      <c r="AY652" s="98"/>
      <c r="AZ652" s="98"/>
      <c r="BA652" s="98"/>
      <c r="BB652" s="98"/>
      <c r="BC652" s="98"/>
      <c r="BD652" s="98"/>
      <c r="BE652" s="98"/>
      <c r="BF652" s="98"/>
      <c r="BG652" s="98"/>
      <c r="BH652" s="98"/>
      <c r="BI652" s="98"/>
      <c r="BJ652" s="98"/>
      <c r="BK652" s="98"/>
      <c r="BL652" s="98"/>
      <c r="BM652" s="98"/>
      <c r="BN652" s="98"/>
      <c r="BO652" s="98"/>
      <c r="BP652" s="98"/>
    </row>
    <row r="653">
      <c r="A653" s="485" t="b">
        <v>0</v>
      </c>
      <c r="B653" s="128"/>
      <c r="C653" s="129"/>
      <c r="D653" s="130"/>
      <c r="E653" s="131"/>
      <c r="F653" s="132"/>
      <c r="G653" s="132"/>
      <c r="H653" s="132"/>
      <c r="I653" s="132"/>
      <c r="J653" s="132"/>
      <c r="K653" s="130"/>
      <c r="L653" s="130"/>
      <c r="M653" s="130"/>
      <c r="N653" s="519"/>
      <c r="O653" s="369"/>
      <c r="P653" s="370"/>
      <c r="Q653" s="196"/>
      <c r="R653" s="197"/>
      <c r="S653" s="198"/>
      <c r="T653" s="199"/>
      <c r="U653" s="200"/>
      <c r="V653" s="201"/>
      <c r="W653" s="202"/>
      <c r="X653" s="202"/>
      <c r="Y653" s="143"/>
      <c r="Z653" s="367"/>
      <c r="AA653" s="140"/>
      <c r="AB653" s="420"/>
      <c r="AC653" s="421"/>
      <c r="AD653" s="206"/>
      <c r="AE653" s="144"/>
      <c r="AF653" s="133"/>
      <c r="AG653" s="144"/>
      <c r="AH653" s="430"/>
      <c r="AI653" s="146"/>
      <c r="AJ653" s="144"/>
      <c r="AK653" s="147"/>
      <c r="AL653" s="114"/>
      <c r="AM653" s="211"/>
      <c r="AN653" s="132"/>
      <c r="AO653" s="132"/>
      <c r="AP653" s="149"/>
      <c r="AQ653" s="150"/>
      <c r="AR653" s="149"/>
      <c r="AS653" s="132"/>
      <c r="AT653" s="132"/>
      <c r="AU653" s="132"/>
      <c r="AV653" s="132"/>
      <c r="AW653" s="132"/>
      <c r="AX653" s="132"/>
      <c r="AY653" s="132"/>
      <c r="AZ653" s="132"/>
      <c r="BA653" s="132"/>
      <c r="BB653" s="132"/>
      <c r="BC653" s="132"/>
      <c r="BD653" s="132"/>
      <c r="BE653" s="132"/>
      <c r="BF653" s="132"/>
      <c r="BG653" s="132"/>
      <c r="BH653" s="132"/>
      <c r="BI653" s="132"/>
      <c r="BJ653" s="132"/>
      <c r="BK653" s="132"/>
      <c r="BL653" s="132"/>
      <c r="BM653" s="132"/>
      <c r="BN653" s="132"/>
      <c r="BO653" s="132"/>
      <c r="BP653" s="132"/>
    </row>
    <row r="654">
      <c r="A654" s="484" t="b">
        <v>0</v>
      </c>
      <c r="B654" s="94"/>
      <c r="C654" s="95"/>
      <c r="D654" s="96"/>
      <c r="E654" s="97"/>
      <c r="F654" s="98"/>
      <c r="G654" s="98"/>
      <c r="H654" s="98"/>
      <c r="I654" s="98"/>
      <c r="J654" s="98"/>
      <c r="K654" s="96"/>
      <c r="L654" s="96"/>
      <c r="M654" s="96"/>
      <c r="N654" s="518"/>
      <c r="O654" s="369"/>
      <c r="P654" s="370"/>
      <c r="Q654" s="196"/>
      <c r="R654" s="197"/>
      <c r="S654" s="198"/>
      <c r="T654" s="199"/>
      <c r="U654" s="200"/>
      <c r="V654" s="201"/>
      <c r="W654" s="202"/>
      <c r="X654" s="202"/>
      <c r="Y654" s="109"/>
      <c r="Z654" s="280"/>
      <c r="AA654" s="106"/>
      <c r="AB654" s="281"/>
      <c r="AC654" s="282"/>
      <c r="AD654" s="273"/>
      <c r="AE654" s="110"/>
      <c r="AF654" s="99"/>
      <c r="AG654" s="110"/>
      <c r="AH654" s="427"/>
      <c r="AI654" s="112"/>
      <c r="AJ654" s="110"/>
      <c r="AK654" s="113"/>
      <c r="AL654" s="114"/>
      <c r="AM654" s="278"/>
      <c r="AN654" s="98"/>
      <c r="AO654" s="98"/>
      <c r="AP654" s="116"/>
      <c r="AQ654" s="117"/>
      <c r="AR654" s="116"/>
      <c r="AS654" s="98"/>
      <c r="AT654" s="98"/>
      <c r="AU654" s="98"/>
      <c r="AV654" s="98"/>
      <c r="AW654" s="98"/>
      <c r="AX654" s="98"/>
      <c r="AY654" s="98"/>
      <c r="AZ654" s="98"/>
      <c r="BA654" s="98"/>
      <c r="BB654" s="98"/>
      <c r="BC654" s="98"/>
      <c r="BD654" s="98"/>
      <c r="BE654" s="98"/>
      <c r="BF654" s="98"/>
      <c r="BG654" s="98"/>
      <c r="BH654" s="98"/>
      <c r="BI654" s="98"/>
      <c r="BJ654" s="98"/>
      <c r="BK654" s="98"/>
      <c r="BL654" s="98"/>
      <c r="BM654" s="98"/>
      <c r="BN654" s="98"/>
      <c r="BO654" s="98"/>
      <c r="BP654" s="98"/>
    </row>
    <row r="655">
      <c r="A655" s="485" t="b">
        <v>0</v>
      </c>
      <c r="B655" s="128"/>
      <c r="C655" s="129"/>
      <c r="D655" s="130"/>
      <c r="E655" s="131"/>
      <c r="F655" s="132"/>
      <c r="G655" s="132"/>
      <c r="H655" s="132"/>
      <c r="I655" s="132"/>
      <c r="J655" s="132"/>
      <c r="K655" s="130"/>
      <c r="L655" s="130"/>
      <c r="M655" s="130"/>
      <c r="N655" s="519"/>
      <c r="O655" s="369"/>
      <c r="P655" s="370"/>
      <c r="Q655" s="196"/>
      <c r="R655" s="197"/>
      <c r="S655" s="198"/>
      <c r="T655" s="199"/>
      <c r="U655" s="200"/>
      <c r="V655" s="201"/>
      <c r="W655" s="202"/>
      <c r="X655" s="202"/>
      <c r="Y655" s="143"/>
      <c r="Z655" s="367"/>
      <c r="AA655" s="140"/>
      <c r="AB655" s="420"/>
      <c r="AC655" s="421"/>
      <c r="AD655" s="206"/>
      <c r="AE655" s="144"/>
      <c r="AF655" s="133"/>
      <c r="AG655" s="144"/>
      <c r="AH655" s="430"/>
      <c r="AI655" s="146"/>
      <c r="AJ655" s="144"/>
      <c r="AK655" s="147"/>
      <c r="AL655" s="114"/>
      <c r="AM655" s="211"/>
      <c r="AN655" s="132"/>
      <c r="AO655" s="132"/>
      <c r="AP655" s="149"/>
      <c r="AQ655" s="150"/>
      <c r="AR655" s="149"/>
      <c r="AS655" s="132"/>
      <c r="AT655" s="132"/>
      <c r="AU655" s="132"/>
      <c r="AV655" s="132"/>
      <c r="AW655" s="132"/>
      <c r="AX655" s="132"/>
      <c r="AY655" s="132"/>
      <c r="AZ655" s="132"/>
      <c r="BA655" s="132"/>
      <c r="BB655" s="132"/>
      <c r="BC655" s="132"/>
      <c r="BD655" s="132"/>
      <c r="BE655" s="132"/>
      <c r="BF655" s="132"/>
      <c r="BG655" s="132"/>
      <c r="BH655" s="132"/>
      <c r="BI655" s="132"/>
      <c r="BJ655" s="132"/>
      <c r="BK655" s="132"/>
      <c r="BL655" s="132"/>
      <c r="BM655" s="132"/>
      <c r="BN655" s="132"/>
      <c r="BO655" s="132"/>
      <c r="BP655" s="132"/>
    </row>
    <row r="656">
      <c r="A656" s="484" t="b">
        <v>0</v>
      </c>
      <c r="B656" s="94"/>
      <c r="C656" s="95"/>
      <c r="D656" s="96"/>
      <c r="E656" s="97"/>
      <c r="F656" s="98"/>
      <c r="G656" s="98"/>
      <c r="H656" s="98"/>
      <c r="I656" s="98"/>
      <c r="J656" s="98"/>
      <c r="K656" s="96"/>
      <c r="L656" s="96"/>
      <c r="M656" s="96"/>
      <c r="N656" s="518"/>
      <c r="O656" s="369"/>
      <c r="P656" s="370"/>
      <c r="Q656" s="196"/>
      <c r="R656" s="197"/>
      <c r="S656" s="198"/>
      <c r="T656" s="199"/>
      <c r="U656" s="200"/>
      <c r="V656" s="201"/>
      <c r="W656" s="202"/>
      <c r="X656" s="202"/>
      <c r="Y656" s="109"/>
      <c r="Z656" s="280"/>
      <c r="AA656" s="106"/>
      <c r="AB656" s="281"/>
      <c r="AC656" s="282"/>
      <c r="AD656" s="273"/>
      <c r="AE656" s="110"/>
      <c r="AF656" s="99"/>
      <c r="AG656" s="110"/>
      <c r="AH656" s="427"/>
      <c r="AI656" s="112"/>
      <c r="AJ656" s="110"/>
      <c r="AK656" s="113"/>
      <c r="AL656" s="114"/>
      <c r="AM656" s="278"/>
      <c r="AN656" s="98"/>
      <c r="AO656" s="98"/>
      <c r="AP656" s="116"/>
      <c r="AQ656" s="117"/>
      <c r="AR656" s="116"/>
      <c r="AS656" s="98"/>
      <c r="AT656" s="98"/>
      <c r="AU656" s="98"/>
      <c r="AV656" s="98"/>
      <c r="AW656" s="98"/>
      <c r="AX656" s="98"/>
      <c r="AY656" s="98"/>
      <c r="AZ656" s="98"/>
      <c r="BA656" s="98"/>
      <c r="BB656" s="98"/>
      <c r="BC656" s="98"/>
      <c r="BD656" s="98"/>
      <c r="BE656" s="98"/>
      <c r="BF656" s="98"/>
      <c r="BG656" s="98"/>
      <c r="BH656" s="98"/>
      <c r="BI656" s="98"/>
      <c r="BJ656" s="98"/>
      <c r="BK656" s="98"/>
      <c r="BL656" s="98"/>
      <c r="BM656" s="98"/>
      <c r="BN656" s="98"/>
      <c r="BO656" s="98"/>
      <c r="BP656" s="98"/>
    </row>
    <row r="657">
      <c r="A657" s="485" t="b">
        <v>0</v>
      </c>
      <c r="B657" s="128"/>
      <c r="C657" s="129"/>
      <c r="D657" s="130"/>
      <c r="E657" s="131"/>
      <c r="F657" s="132"/>
      <c r="G657" s="132"/>
      <c r="H657" s="132"/>
      <c r="I657" s="132"/>
      <c r="J657" s="132"/>
      <c r="K657" s="130"/>
      <c r="L657" s="130"/>
      <c r="M657" s="130"/>
      <c r="N657" s="519"/>
      <c r="O657" s="369"/>
      <c r="P657" s="370"/>
      <c r="Q657" s="196"/>
      <c r="R657" s="197"/>
      <c r="S657" s="198"/>
      <c r="T657" s="199"/>
      <c r="U657" s="200"/>
      <c r="V657" s="201"/>
      <c r="W657" s="202"/>
      <c r="X657" s="202"/>
      <c r="Y657" s="143"/>
      <c r="Z657" s="367"/>
      <c r="AA657" s="140"/>
      <c r="AB657" s="420"/>
      <c r="AC657" s="421"/>
      <c r="AD657" s="206"/>
      <c r="AE657" s="144"/>
      <c r="AF657" s="133"/>
      <c r="AG657" s="144"/>
      <c r="AH657" s="430"/>
      <c r="AI657" s="146"/>
      <c r="AJ657" s="144"/>
      <c r="AK657" s="147"/>
      <c r="AL657" s="114"/>
      <c r="AM657" s="211"/>
      <c r="AN657" s="132"/>
      <c r="AO657" s="132"/>
      <c r="AP657" s="149"/>
      <c r="AQ657" s="150"/>
      <c r="AR657" s="149"/>
      <c r="AS657" s="132"/>
      <c r="AT657" s="132"/>
      <c r="AU657" s="132"/>
      <c r="AV657" s="132"/>
      <c r="AW657" s="132"/>
      <c r="AX657" s="132"/>
      <c r="AY657" s="132"/>
      <c r="AZ657" s="132"/>
      <c r="BA657" s="132"/>
      <c r="BB657" s="132"/>
      <c r="BC657" s="132"/>
      <c r="BD657" s="132"/>
      <c r="BE657" s="132"/>
      <c r="BF657" s="132"/>
      <c r="BG657" s="132"/>
      <c r="BH657" s="132"/>
      <c r="BI657" s="132"/>
      <c r="BJ657" s="132"/>
      <c r="BK657" s="132"/>
      <c r="BL657" s="132"/>
      <c r="BM657" s="132"/>
      <c r="BN657" s="132"/>
      <c r="BO657" s="132"/>
      <c r="BP657" s="132"/>
    </row>
    <row r="658">
      <c r="A658" s="484" t="b">
        <v>0</v>
      </c>
      <c r="B658" s="94"/>
      <c r="C658" s="95"/>
      <c r="D658" s="96"/>
      <c r="E658" s="97"/>
      <c r="F658" s="98"/>
      <c r="G658" s="98"/>
      <c r="H658" s="98"/>
      <c r="I658" s="98"/>
      <c r="J658" s="98"/>
      <c r="K658" s="96"/>
      <c r="L658" s="96"/>
      <c r="M658" s="96"/>
      <c r="N658" s="518"/>
      <c r="O658" s="369"/>
      <c r="P658" s="370"/>
      <c r="Q658" s="196"/>
      <c r="R658" s="197"/>
      <c r="S658" s="198"/>
      <c r="T658" s="199"/>
      <c r="U658" s="200"/>
      <c r="V658" s="201"/>
      <c r="W658" s="202"/>
      <c r="X658" s="202"/>
      <c r="Y658" s="109"/>
      <c r="Z658" s="280"/>
      <c r="AA658" s="106"/>
      <c r="AB658" s="281"/>
      <c r="AC658" s="282"/>
      <c r="AD658" s="273"/>
      <c r="AE658" s="110"/>
      <c r="AF658" s="99"/>
      <c r="AG658" s="110"/>
      <c r="AH658" s="427"/>
      <c r="AI658" s="112"/>
      <c r="AJ658" s="110"/>
      <c r="AK658" s="113"/>
      <c r="AL658" s="114"/>
      <c r="AM658" s="278"/>
      <c r="AN658" s="98"/>
      <c r="AO658" s="98"/>
      <c r="AP658" s="116"/>
      <c r="AQ658" s="117"/>
      <c r="AR658" s="116"/>
      <c r="AS658" s="98"/>
      <c r="AT658" s="98"/>
      <c r="AU658" s="98"/>
      <c r="AV658" s="98"/>
      <c r="AW658" s="98"/>
      <c r="AX658" s="98"/>
      <c r="AY658" s="98"/>
      <c r="AZ658" s="98"/>
      <c r="BA658" s="98"/>
      <c r="BB658" s="98"/>
      <c r="BC658" s="98"/>
      <c r="BD658" s="98"/>
      <c r="BE658" s="98"/>
      <c r="BF658" s="98"/>
      <c r="BG658" s="98"/>
      <c r="BH658" s="98"/>
      <c r="BI658" s="98"/>
      <c r="BJ658" s="98"/>
      <c r="BK658" s="98"/>
      <c r="BL658" s="98"/>
      <c r="BM658" s="98"/>
      <c r="BN658" s="98"/>
      <c r="BO658" s="98"/>
      <c r="BP658" s="98"/>
    </row>
    <row r="659">
      <c r="A659" s="485" t="b">
        <v>0</v>
      </c>
      <c r="B659" s="128"/>
      <c r="C659" s="129"/>
      <c r="D659" s="130"/>
      <c r="E659" s="131"/>
      <c r="F659" s="132"/>
      <c r="G659" s="132"/>
      <c r="H659" s="132"/>
      <c r="I659" s="132"/>
      <c r="J659" s="132"/>
      <c r="K659" s="130"/>
      <c r="L659" s="130"/>
      <c r="M659" s="130"/>
      <c r="N659" s="519"/>
      <c r="O659" s="369"/>
      <c r="P659" s="370"/>
      <c r="Q659" s="196"/>
      <c r="R659" s="197"/>
      <c r="S659" s="198"/>
      <c r="T659" s="199"/>
      <c r="U659" s="200"/>
      <c r="V659" s="201"/>
      <c r="W659" s="202"/>
      <c r="X659" s="202"/>
      <c r="Y659" s="143"/>
      <c r="Z659" s="367"/>
      <c r="AA659" s="140"/>
      <c r="AB659" s="420"/>
      <c r="AC659" s="421"/>
      <c r="AD659" s="206"/>
      <c r="AE659" s="144"/>
      <c r="AF659" s="133"/>
      <c r="AG659" s="144"/>
      <c r="AH659" s="430"/>
      <c r="AI659" s="146"/>
      <c r="AJ659" s="144"/>
      <c r="AK659" s="147"/>
      <c r="AL659" s="114"/>
      <c r="AM659" s="211"/>
      <c r="AN659" s="132"/>
      <c r="AO659" s="132"/>
      <c r="AP659" s="149"/>
      <c r="AQ659" s="150"/>
      <c r="AR659" s="149"/>
      <c r="AS659" s="132"/>
      <c r="AT659" s="132"/>
      <c r="AU659" s="132"/>
      <c r="AV659" s="132"/>
      <c r="AW659" s="132"/>
      <c r="AX659" s="132"/>
      <c r="AY659" s="132"/>
      <c r="AZ659" s="132"/>
      <c r="BA659" s="132"/>
      <c r="BB659" s="132"/>
      <c r="BC659" s="132"/>
      <c r="BD659" s="132"/>
      <c r="BE659" s="132"/>
      <c r="BF659" s="132"/>
      <c r="BG659" s="132"/>
      <c r="BH659" s="132"/>
      <c r="BI659" s="132"/>
      <c r="BJ659" s="132"/>
      <c r="BK659" s="132"/>
      <c r="BL659" s="132"/>
      <c r="BM659" s="132"/>
      <c r="BN659" s="132"/>
      <c r="BO659" s="132"/>
      <c r="BP659" s="132"/>
    </row>
    <row r="660">
      <c r="A660" s="484" t="b">
        <v>0</v>
      </c>
      <c r="B660" s="94"/>
      <c r="C660" s="95"/>
      <c r="D660" s="96"/>
      <c r="E660" s="97"/>
      <c r="F660" s="98"/>
      <c r="G660" s="98"/>
      <c r="H660" s="98"/>
      <c r="I660" s="98"/>
      <c r="J660" s="98"/>
      <c r="K660" s="96"/>
      <c r="L660" s="96"/>
      <c r="M660" s="96"/>
      <c r="N660" s="518"/>
      <c r="O660" s="369"/>
      <c r="P660" s="370"/>
      <c r="Q660" s="196"/>
      <c r="R660" s="197"/>
      <c r="S660" s="198"/>
      <c r="T660" s="199"/>
      <c r="U660" s="200"/>
      <c r="V660" s="201"/>
      <c r="W660" s="202"/>
      <c r="X660" s="202"/>
      <c r="Y660" s="109"/>
      <c r="Z660" s="280"/>
      <c r="AA660" s="106"/>
      <c r="AB660" s="281"/>
      <c r="AC660" s="282"/>
      <c r="AD660" s="273"/>
      <c r="AE660" s="110"/>
      <c r="AF660" s="99"/>
      <c r="AG660" s="110"/>
      <c r="AH660" s="427"/>
      <c r="AI660" s="112"/>
      <c r="AJ660" s="110"/>
      <c r="AK660" s="113"/>
      <c r="AL660" s="114"/>
      <c r="AM660" s="278"/>
      <c r="AN660" s="98"/>
      <c r="AO660" s="98"/>
      <c r="AP660" s="116"/>
      <c r="AQ660" s="117"/>
      <c r="AR660" s="116"/>
      <c r="AS660" s="98"/>
      <c r="AT660" s="98"/>
      <c r="AU660" s="98"/>
      <c r="AV660" s="98"/>
      <c r="AW660" s="98"/>
      <c r="AX660" s="98"/>
      <c r="AY660" s="98"/>
      <c r="AZ660" s="98"/>
      <c r="BA660" s="98"/>
      <c r="BB660" s="98"/>
      <c r="BC660" s="98"/>
      <c r="BD660" s="98"/>
      <c r="BE660" s="98"/>
      <c r="BF660" s="98"/>
      <c r="BG660" s="98"/>
      <c r="BH660" s="98"/>
      <c r="BI660" s="98"/>
      <c r="BJ660" s="98"/>
      <c r="BK660" s="98"/>
      <c r="BL660" s="98"/>
      <c r="BM660" s="98"/>
      <c r="BN660" s="98"/>
      <c r="BO660" s="98"/>
      <c r="BP660" s="98"/>
    </row>
    <row r="661">
      <c r="A661" s="485" t="b">
        <v>0</v>
      </c>
      <c r="B661" s="128"/>
      <c r="C661" s="129"/>
      <c r="D661" s="130"/>
      <c r="E661" s="131"/>
      <c r="F661" s="132"/>
      <c r="G661" s="132"/>
      <c r="H661" s="132"/>
      <c r="I661" s="132"/>
      <c r="J661" s="132"/>
      <c r="K661" s="130"/>
      <c r="L661" s="130"/>
      <c r="M661" s="130"/>
      <c r="N661" s="519"/>
      <c r="O661" s="369"/>
      <c r="P661" s="370"/>
      <c r="Q661" s="196"/>
      <c r="R661" s="197"/>
      <c r="S661" s="198"/>
      <c r="T661" s="199"/>
      <c r="U661" s="200"/>
      <c r="V661" s="201"/>
      <c r="W661" s="202"/>
      <c r="X661" s="202"/>
      <c r="Y661" s="143"/>
      <c r="Z661" s="367"/>
      <c r="AA661" s="140"/>
      <c r="AB661" s="420"/>
      <c r="AC661" s="421"/>
      <c r="AD661" s="206"/>
      <c r="AE661" s="144"/>
      <c r="AF661" s="133"/>
      <c r="AG661" s="144"/>
      <c r="AH661" s="430"/>
      <c r="AI661" s="146"/>
      <c r="AJ661" s="144"/>
      <c r="AK661" s="147"/>
      <c r="AL661" s="114"/>
      <c r="AM661" s="211"/>
      <c r="AN661" s="132"/>
      <c r="AO661" s="132"/>
      <c r="AP661" s="149"/>
      <c r="AQ661" s="150"/>
      <c r="AR661" s="149"/>
      <c r="AS661" s="132"/>
      <c r="AT661" s="132"/>
      <c r="AU661" s="132"/>
      <c r="AV661" s="132"/>
      <c r="AW661" s="132"/>
      <c r="AX661" s="132"/>
      <c r="AY661" s="132"/>
      <c r="AZ661" s="132"/>
      <c r="BA661" s="132"/>
      <c r="BB661" s="132"/>
      <c r="BC661" s="132"/>
      <c r="BD661" s="132"/>
      <c r="BE661" s="132"/>
      <c r="BF661" s="132"/>
      <c r="BG661" s="132"/>
      <c r="BH661" s="132"/>
      <c r="BI661" s="132"/>
      <c r="BJ661" s="132"/>
      <c r="BK661" s="132"/>
      <c r="BL661" s="132"/>
      <c r="BM661" s="132"/>
      <c r="BN661" s="132"/>
      <c r="BO661" s="132"/>
      <c r="BP661" s="132"/>
    </row>
    <row r="662">
      <c r="A662" s="484" t="b">
        <v>0</v>
      </c>
      <c r="B662" s="94"/>
      <c r="C662" s="95"/>
      <c r="D662" s="96"/>
      <c r="E662" s="97"/>
      <c r="F662" s="98"/>
      <c r="G662" s="98"/>
      <c r="H662" s="98"/>
      <c r="I662" s="98"/>
      <c r="J662" s="98"/>
      <c r="K662" s="96"/>
      <c r="L662" s="96"/>
      <c r="M662" s="96"/>
      <c r="N662" s="518"/>
      <c r="O662" s="369"/>
      <c r="P662" s="370"/>
      <c r="Q662" s="196"/>
      <c r="R662" s="197"/>
      <c r="S662" s="198"/>
      <c r="T662" s="199"/>
      <c r="U662" s="200"/>
      <c r="V662" s="201"/>
      <c r="W662" s="202"/>
      <c r="X662" s="202"/>
      <c r="Y662" s="109"/>
      <c r="Z662" s="280"/>
      <c r="AA662" s="106"/>
      <c r="AB662" s="281"/>
      <c r="AC662" s="282"/>
      <c r="AD662" s="273"/>
      <c r="AE662" s="110"/>
      <c r="AF662" s="99"/>
      <c r="AG662" s="110"/>
      <c r="AH662" s="427"/>
      <c r="AI662" s="112"/>
      <c r="AJ662" s="110"/>
      <c r="AK662" s="113"/>
      <c r="AL662" s="114"/>
      <c r="AM662" s="278"/>
      <c r="AN662" s="98"/>
      <c r="AO662" s="98"/>
      <c r="AP662" s="116"/>
      <c r="AQ662" s="117"/>
      <c r="AR662" s="116"/>
      <c r="AS662" s="98"/>
      <c r="AT662" s="98"/>
      <c r="AU662" s="98"/>
      <c r="AV662" s="98"/>
      <c r="AW662" s="98"/>
      <c r="AX662" s="98"/>
      <c r="AY662" s="98"/>
      <c r="AZ662" s="98"/>
      <c r="BA662" s="98"/>
      <c r="BB662" s="98"/>
      <c r="BC662" s="98"/>
      <c r="BD662" s="98"/>
      <c r="BE662" s="98"/>
      <c r="BF662" s="98"/>
      <c r="BG662" s="98"/>
      <c r="BH662" s="98"/>
      <c r="BI662" s="98"/>
      <c r="BJ662" s="98"/>
      <c r="BK662" s="98"/>
      <c r="BL662" s="98"/>
      <c r="BM662" s="98"/>
      <c r="BN662" s="98"/>
      <c r="BO662" s="98"/>
      <c r="BP662" s="98"/>
    </row>
    <row r="663">
      <c r="A663" s="485" t="b">
        <v>0</v>
      </c>
      <c r="B663" s="128"/>
      <c r="C663" s="129"/>
      <c r="D663" s="130"/>
      <c r="E663" s="131"/>
      <c r="F663" s="132"/>
      <c r="G663" s="132"/>
      <c r="H663" s="132"/>
      <c r="I663" s="132"/>
      <c r="J663" s="132"/>
      <c r="K663" s="130"/>
      <c r="L663" s="130"/>
      <c r="M663" s="130"/>
      <c r="N663" s="519"/>
      <c r="O663" s="369"/>
      <c r="P663" s="370"/>
      <c r="Q663" s="196"/>
      <c r="R663" s="197"/>
      <c r="S663" s="198"/>
      <c r="T663" s="199"/>
      <c r="U663" s="200"/>
      <c r="V663" s="201"/>
      <c r="W663" s="202"/>
      <c r="X663" s="202"/>
      <c r="Y663" s="143"/>
      <c r="Z663" s="367"/>
      <c r="AA663" s="140"/>
      <c r="AB663" s="420"/>
      <c r="AC663" s="421"/>
      <c r="AD663" s="206"/>
      <c r="AE663" s="144"/>
      <c r="AF663" s="133"/>
      <c r="AG663" s="144"/>
      <c r="AH663" s="430"/>
      <c r="AI663" s="146"/>
      <c r="AJ663" s="144"/>
      <c r="AK663" s="147"/>
      <c r="AL663" s="114"/>
      <c r="AM663" s="211"/>
      <c r="AN663" s="132"/>
      <c r="AO663" s="132"/>
      <c r="AP663" s="149"/>
      <c r="AQ663" s="150"/>
      <c r="AR663" s="149"/>
      <c r="AS663" s="132"/>
      <c r="AT663" s="132"/>
      <c r="AU663" s="132"/>
      <c r="AV663" s="132"/>
      <c r="AW663" s="132"/>
      <c r="AX663" s="132"/>
      <c r="AY663" s="132"/>
      <c r="AZ663" s="132"/>
      <c r="BA663" s="132"/>
      <c r="BB663" s="132"/>
      <c r="BC663" s="132"/>
      <c r="BD663" s="132"/>
      <c r="BE663" s="132"/>
      <c r="BF663" s="132"/>
      <c r="BG663" s="132"/>
      <c r="BH663" s="132"/>
      <c r="BI663" s="132"/>
      <c r="BJ663" s="132"/>
      <c r="BK663" s="132"/>
      <c r="BL663" s="132"/>
      <c r="BM663" s="132"/>
      <c r="BN663" s="132"/>
      <c r="BO663" s="132"/>
      <c r="BP663" s="132"/>
    </row>
    <row r="664">
      <c r="A664" s="484" t="b">
        <v>0</v>
      </c>
      <c r="B664" s="94"/>
      <c r="C664" s="95"/>
      <c r="D664" s="96"/>
      <c r="E664" s="97"/>
      <c r="F664" s="98"/>
      <c r="G664" s="98"/>
      <c r="H664" s="98"/>
      <c r="I664" s="98"/>
      <c r="J664" s="98"/>
      <c r="K664" s="96"/>
      <c r="L664" s="96"/>
      <c r="M664" s="96"/>
      <c r="N664" s="518"/>
      <c r="O664" s="369"/>
      <c r="P664" s="370"/>
      <c r="Q664" s="196"/>
      <c r="R664" s="197"/>
      <c r="S664" s="198"/>
      <c r="T664" s="199"/>
      <c r="U664" s="200"/>
      <c r="V664" s="201"/>
      <c r="W664" s="202"/>
      <c r="X664" s="202"/>
      <c r="Y664" s="109"/>
      <c r="Z664" s="280"/>
      <c r="AA664" s="106"/>
      <c r="AB664" s="281"/>
      <c r="AC664" s="282"/>
      <c r="AD664" s="273"/>
      <c r="AE664" s="110"/>
      <c r="AF664" s="99"/>
      <c r="AG664" s="110"/>
      <c r="AH664" s="427"/>
      <c r="AI664" s="112"/>
      <c r="AJ664" s="110"/>
      <c r="AK664" s="113"/>
      <c r="AL664" s="114"/>
      <c r="AM664" s="278"/>
      <c r="AN664" s="98"/>
      <c r="AO664" s="98"/>
      <c r="AP664" s="116"/>
      <c r="AQ664" s="117"/>
      <c r="AR664" s="116"/>
      <c r="AS664" s="98"/>
      <c r="AT664" s="98"/>
      <c r="AU664" s="98"/>
      <c r="AV664" s="98"/>
      <c r="AW664" s="98"/>
      <c r="AX664" s="98"/>
      <c r="AY664" s="98"/>
      <c r="AZ664" s="98"/>
      <c r="BA664" s="98"/>
      <c r="BB664" s="98"/>
      <c r="BC664" s="98"/>
      <c r="BD664" s="98"/>
      <c r="BE664" s="98"/>
      <c r="BF664" s="98"/>
      <c r="BG664" s="98"/>
      <c r="BH664" s="98"/>
      <c r="BI664" s="98"/>
      <c r="BJ664" s="98"/>
      <c r="BK664" s="98"/>
      <c r="BL664" s="98"/>
      <c r="BM664" s="98"/>
      <c r="BN664" s="98"/>
      <c r="BO664" s="98"/>
      <c r="BP664" s="98"/>
    </row>
    <row r="665">
      <c r="A665" s="485" t="b">
        <v>0</v>
      </c>
      <c r="B665" s="128"/>
      <c r="C665" s="129"/>
      <c r="D665" s="130"/>
      <c r="E665" s="131"/>
      <c r="F665" s="132"/>
      <c r="G665" s="132"/>
      <c r="H665" s="132"/>
      <c r="I665" s="132"/>
      <c r="J665" s="132"/>
      <c r="K665" s="130"/>
      <c r="L665" s="130"/>
      <c r="M665" s="130"/>
      <c r="N665" s="519"/>
      <c r="O665" s="369"/>
      <c r="P665" s="370"/>
      <c r="Q665" s="196"/>
      <c r="R665" s="197"/>
      <c r="S665" s="198"/>
      <c r="T665" s="199"/>
      <c r="U665" s="200"/>
      <c r="V665" s="201"/>
      <c r="W665" s="202"/>
      <c r="X665" s="202"/>
      <c r="Y665" s="143"/>
      <c r="Z665" s="367"/>
      <c r="AA665" s="140"/>
      <c r="AB665" s="420"/>
      <c r="AC665" s="421"/>
      <c r="AD665" s="206"/>
      <c r="AE665" s="144"/>
      <c r="AF665" s="133"/>
      <c r="AG665" s="144"/>
      <c r="AH665" s="430"/>
      <c r="AI665" s="146"/>
      <c r="AJ665" s="144"/>
      <c r="AK665" s="147"/>
      <c r="AL665" s="114"/>
      <c r="AM665" s="211"/>
      <c r="AN665" s="132"/>
      <c r="AO665" s="132"/>
      <c r="AP665" s="149"/>
      <c r="AQ665" s="150"/>
      <c r="AR665" s="149"/>
      <c r="AS665" s="132"/>
      <c r="AT665" s="132"/>
      <c r="AU665" s="132"/>
      <c r="AV665" s="132"/>
      <c r="AW665" s="132"/>
      <c r="AX665" s="132"/>
      <c r="AY665" s="132"/>
      <c r="AZ665" s="132"/>
      <c r="BA665" s="132"/>
      <c r="BB665" s="132"/>
      <c r="BC665" s="132"/>
      <c r="BD665" s="132"/>
      <c r="BE665" s="132"/>
      <c r="BF665" s="132"/>
      <c r="BG665" s="132"/>
      <c r="BH665" s="132"/>
      <c r="BI665" s="132"/>
      <c r="BJ665" s="132"/>
      <c r="BK665" s="132"/>
      <c r="BL665" s="132"/>
      <c r="BM665" s="132"/>
      <c r="BN665" s="132"/>
      <c r="BO665" s="132"/>
      <c r="BP665" s="132"/>
    </row>
    <row r="666">
      <c r="A666" s="484" t="b">
        <v>0</v>
      </c>
      <c r="B666" s="94"/>
      <c r="C666" s="95"/>
      <c r="D666" s="96"/>
      <c r="E666" s="97"/>
      <c r="F666" s="98"/>
      <c r="G666" s="98"/>
      <c r="H666" s="98"/>
      <c r="I666" s="98"/>
      <c r="J666" s="98"/>
      <c r="K666" s="96"/>
      <c r="L666" s="96"/>
      <c r="M666" s="96"/>
      <c r="N666" s="518"/>
      <c r="O666" s="369"/>
      <c r="P666" s="370"/>
      <c r="Q666" s="196"/>
      <c r="R666" s="197"/>
      <c r="S666" s="198"/>
      <c r="T666" s="199"/>
      <c r="U666" s="200"/>
      <c r="V666" s="201"/>
      <c r="W666" s="202"/>
      <c r="X666" s="202"/>
      <c r="Y666" s="109"/>
      <c r="Z666" s="280"/>
      <c r="AA666" s="106"/>
      <c r="AB666" s="281"/>
      <c r="AC666" s="282"/>
      <c r="AD666" s="273"/>
      <c r="AE666" s="110"/>
      <c r="AF666" s="99"/>
      <c r="AG666" s="110"/>
      <c r="AH666" s="427"/>
      <c r="AI666" s="112"/>
      <c r="AJ666" s="110"/>
      <c r="AK666" s="113"/>
      <c r="AL666" s="114"/>
      <c r="AM666" s="278"/>
      <c r="AN666" s="98"/>
      <c r="AO666" s="98"/>
      <c r="AP666" s="116"/>
      <c r="AQ666" s="117"/>
      <c r="AR666" s="116"/>
      <c r="AS666" s="98"/>
      <c r="AT666" s="98"/>
      <c r="AU666" s="98"/>
      <c r="AV666" s="98"/>
      <c r="AW666" s="98"/>
      <c r="AX666" s="98"/>
      <c r="AY666" s="98"/>
      <c r="AZ666" s="98"/>
      <c r="BA666" s="98"/>
      <c r="BB666" s="98"/>
      <c r="BC666" s="98"/>
      <c r="BD666" s="98"/>
      <c r="BE666" s="98"/>
      <c r="BF666" s="98"/>
      <c r="BG666" s="98"/>
      <c r="BH666" s="98"/>
      <c r="BI666" s="98"/>
      <c r="BJ666" s="98"/>
      <c r="BK666" s="98"/>
      <c r="BL666" s="98"/>
      <c r="BM666" s="98"/>
      <c r="BN666" s="98"/>
      <c r="BO666" s="98"/>
      <c r="BP666" s="98"/>
    </row>
    <row r="667">
      <c r="A667" s="485" t="b">
        <v>0</v>
      </c>
      <c r="B667" s="128"/>
      <c r="C667" s="129"/>
      <c r="D667" s="130"/>
      <c r="E667" s="131"/>
      <c r="F667" s="132"/>
      <c r="G667" s="132"/>
      <c r="H667" s="132"/>
      <c r="I667" s="132"/>
      <c r="J667" s="132"/>
      <c r="K667" s="130"/>
      <c r="L667" s="130"/>
      <c r="M667" s="130"/>
      <c r="N667" s="519"/>
      <c r="O667" s="369"/>
      <c r="P667" s="370"/>
      <c r="Q667" s="196"/>
      <c r="R667" s="197"/>
      <c r="S667" s="198"/>
      <c r="T667" s="199"/>
      <c r="U667" s="200"/>
      <c r="V667" s="201"/>
      <c r="W667" s="202"/>
      <c r="X667" s="202"/>
      <c r="Y667" s="143"/>
      <c r="Z667" s="367"/>
      <c r="AA667" s="140"/>
      <c r="AB667" s="420"/>
      <c r="AC667" s="421"/>
      <c r="AD667" s="206"/>
      <c r="AE667" s="144"/>
      <c r="AF667" s="133"/>
      <c r="AG667" s="144"/>
      <c r="AH667" s="430"/>
      <c r="AI667" s="146"/>
      <c r="AJ667" s="144"/>
      <c r="AK667" s="147"/>
      <c r="AL667" s="114"/>
      <c r="AM667" s="211"/>
      <c r="AN667" s="132"/>
      <c r="AO667" s="132"/>
      <c r="AP667" s="149"/>
      <c r="AQ667" s="150"/>
      <c r="AR667" s="149"/>
      <c r="AS667" s="132"/>
      <c r="AT667" s="132"/>
      <c r="AU667" s="132"/>
      <c r="AV667" s="132"/>
      <c r="AW667" s="132"/>
      <c r="AX667" s="132"/>
      <c r="AY667" s="132"/>
      <c r="AZ667" s="132"/>
      <c r="BA667" s="132"/>
      <c r="BB667" s="132"/>
      <c r="BC667" s="132"/>
      <c r="BD667" s="132"/>
      <c r="BE667" s="132"/>
      <c r="BF667" s="132"/>
      <c r="BG667" s="132"/>
      <c r="BH667" s="132"/>
      <c r="BI667" s="132"/>
      <c r="BJ667" s="132"/>
      <c r="BK667" s="132"/>
      <c r="BL667" s="132"/>
      <c r="BM667" s="132"/>
      <c r="BN667" s="132"/>
      <c r="BO667" s="132"/>
      <c r="BP667" s="132"/>
    </row>
    <row r="668">
      <c r="A668" s="484" t="b">
        <v>0</v>
      </c>
      <c r="B668" s="94"/>
      <c r="C668" s="95"/>
      <c r="D668" s="96"/>
      <c r="E668" s="97"/>
      <c r="F668" s="98"/>
      <c r="G668" s="98"/>
      <c r="H668" s="98"/>
      <c r="I668" s="98"/>
      <c r="J668" s="98"/>
      <c r="K668" s="96"/>
      <c r="L668" s="96"/>
      <c r="M668" s="96"/>
      <c r="N668" s="518"/>
      <c r="O668" s="369"/>
      <c r="P668" s="370"/>
      <c r="Q668" s="196"/>
      <c r="R668" s="197"/>
      <c r="S668" s="198"/>
      <c r="T668" s="199"/>
      <c r="U668" s="200"/>
      <c r="V668" s="201"/>
      <c r="W668" s="202"/>
      <c r="X668" s="202"/>
      <c r="Y668" s="109"/>
      <c r="Z668" s="280"/>
      <c r="AA668" s="106"/>
      <c r="AB668" s="281"/>
      <c r="AC668" s="282"/>
      <c r="AD668" s="273"/>
      <c r="AE668" s="110"/>
      <c r="AF668" s="99"/>
      <c r="AG668" s="110"/>
      <c r="AH668" s="427"/>
      <c r="AI668" s="112"/>
      <c r="AJ668" s="110"/>
      <c r="AK668" s="113"/>
      <c r="AL668" s="114"/>
      <c r="AM668" s="278"/>
      <c r="AN668" s="98"/>
      <c r="AO668" s="98"/>
      <c r="AP668" s="116"/>
      <c r="AQ668" s="117"/>
      <c r="AR668" s="116"/>
      <c r="AS668" s="98"/>
      <c r="AT668" s="98"/>
      <c r="AU668" s="98"/>
      <c r="AV668" s="98"/>
      <c r="AW668" s="98"/>
      <c r="AX668" s="98"/>
      <c r="AY668" s="98"/>
      <c r="AZ668" s="98"/>
      <c r="BA668" s="98"/>
      <c r="BB668" s="98"/>
      <c r="BC668" s="98"/>
      <c r="BD668" s="98"/>
      <c r="BE668" s="98"/>
      <c r="BF668" s="98"/>
      <c r="BG668" s="98"/>
      <c r="BH668" s="98"/>
      <c r="BI668" s="98"/>
      <c r="BJ668" s="98"/>
      <c r="BK668" s="98"/>
      <c r="BL668" s="98"/>
      <c r="BM668" s="98"/>
      <c r="BN668" s="98"/>
      <c r="BO668" s="98"/>
      <c r="BP668" s="98"/>
    </row>
    <row r="669">
      <c r="A669" s="485" t="b">
        <v>0</v>
      </c>
      <c r="B669" s="128"/>
      <c r="C669" s="129"/>
      <c r="D669" s="130"/>
      <c r="E669" s="131"/>
      <c r="F669" s="132"/>
      <c r="G669" s="132"/>
      <c r="H669" s="132"/>
      <c r="I669" s="132"/>
      <c r="J669" s="132"/>
      <c r="K669" s="130"/>
      <c r="L669" s="130"/>
      <c r="M669" s="130"/>
      <c r="N669" s="519"/>
      <c r="O669" s="369"/>
      <c r="P669" s="370"/>
      <c r="Q669" s="196"/>
      <c r="R669" s="197"/>
      <c r="S669" s="198"/>
      <c r="T669" s="199"/>
      <c r="U669" s="200"/>
      <c r="V669" s="201"/>
      <c r="W669" s="202"/>
      <c r="X669" s="202"/>
      <c r="Y669" s="143"/>
      <c r="Z669" s="367"/>
      <c r="AA669" s="140"/>
      <c r="AB669" s="420"/>
      <c r="AC669" s="421"/>
      <c r="AD669" s="206"/>
      <c r="AE669" s="144"/>
      <c r="AF669" s="133"/>
      <c r="AG669" s="144"/>
      <c r="AH669" s="430"/>
      <c r="AI669" s="146"/>
      <c r="AJ669" s="144"/>
      <c r="AK669" s="147"/>
      <c r="AL669" s="114"/>
      <c r="AM669" s="211"/>
      <c r="AN669" s="132"/>
      <c r="AO669" s="132"/>
      <c r="AP669" s="149"/>
      <c r="AQ669" s="150"/>
      <c r="AR669" s="149"/>
      <c r="AS669" s="132"/>
      <c r="AT669" s="132"/>
      <c r="AU669" s="132"/>
      <c r="AV669" s="132"/>
      <c r="AW669" s="132"/>
      <c r="AX669" s="132"/>
      <c r="AY669" s="132"/>
      <c r="AZ669" s="132"/>
      <c r="BA669" s="132"/>
      <c r="BB669" s="132"/>
      <c r="BC669" s="132"/>
      <c r="BD669" s="132"/>
      <c r="BE669" s="132"/>
      <c r="BF669" s="132"/>
      <c r="BG669" s="132"/>
      <c r="BH669" s="132"/>
      <c r="BI669" s="132"/>
      <c r="BJ669" s="132"/>
      <c r="BK669" s="132"/>
      <c r="BL669" s="132"/>
      <c r="BM669" s="132"/>
      <c r="BN669" s="132"/>
      <c r="BO669" s="132"/>
      <c r="BP669" s="132"/>
    </row>
    <row r="670">
      <c r="A670" s="484" t="b">
        <v>0</v>
      </c>
      <c r="B670" s="94"/>
      <c r="C670" s="95"/>
      <c r="D670" s="96"/>
      <c r="E670" s="97"/>
      <c r="F670" s="98"/>
      <c r="G670" s="98"/>
      <c r="H670" s="98"/>
      <c r="I670" s="98"/>
      <c r="J670" s="98"/>
      <c r="K670" s="96"/>
      <c r="L670" s="96"/>
      <c r="M670" s="96"/>
      <c r="N670" s="518"/>
      <c r="O670" s="369"/>
      <c r="P670" s="370"/>
      <c r="Q670" s="196"/>
      <c r="R670" s="197"/>
      <c r="S670" s="198"/>
      <c r="T670" s="199"/>
      <c r="U670" s="200"/>
      <c r="V670" s="201"/>
      <c r="W670" s="202"/>
      <c r="X670" s="202"/>
      <c r="Y670" s="109"/>
      <c r="Z670" s="280"/>
      <c r="AA670" s="106"/>
      <c r="AB670" s="281"/>
      <c r="AC670" s="282"/>
      <c r="AD670" s="273"/>
      <c r="AE670" s="110"/>
      <c r="AF670" s="99"/>
      <c r="AG670" s="110"/>
      <c r="AH670" s="427"/>
      <c r="AI670" s="112"/>
      <c r="AJ670" s="110"/>
      <c r="AK670" s="113"/>
      <c r="AL670" s="114"/>
      <c r="AM670" s="278"/>
      <c r="AN670" s="98"/>
      <c r="AO670" s="98"/>
      <c r="AP670" s="116"/>
      <c r="AQ670" s="117"/>
      <c r="AR670" s="116"/>
      <c r="AS670" s="98"/>
      <c r="AT670" s="98"/>
      <c r="AU670" s="98"/>
      <c r="AV670" s="98"/>
      <c r="AW670" s="98"/>
      <c r="AX670" s="98"/>
      <c r="AY670" s="98"/>
      <c r="AZ670" s="98"/>
      <c r="BA670" s="98"/>
      <c r="BB670" s="98"/>
      <c r="BC670" s="98"/>
      <c r="BD670" s="98"/>
      <c r="BE670" s="98"/>
      <c r="BF670" s="98"/>
      <c r="BG670" s="98"/>
      <c r="BH670" s="98"/>
      <c r="BI670" s="98"/>
      <c r="BJ670" s="98"/>
      <c r="BK670" s="98"/>
      <c r="BL670" s="98"/>
      <c r="BM670" s="98"/>
      <c r="BN670" s="98"/>
      <c r="BO670" s="98"/>
      <c r="BP670" s="98"/>
    </row>
    <row r="671">
      <c r="A671" s="485" t="b">
        <v>0</v>
      </c>
      <c r="B671" s="128"/>
      <c r="C671" s="129"/>
      <c r="D671" s="130"/>
      <c r="E671" s="131"/>
      <c r="F671" s="132"/>
      <c r="G671" s="132"/>
      <c r="H671" s="132"/>
      <c r="I671" s="132"/>
      <c r="J671" s="132"/>
      <c r="K671" s="130"/>
      <c r="L671" s="130"/>
      <c r="M671" s="130"/>
      <c r="N671" s="519"/>
      <c r="O671" s="369"/>
      <c r="P671" s="370"/>
      <c r="Q671" s="196"/>
      <c r="R671" s="197"/>
      <c r="S671" s="198"/>
      <c r="T671" s="199"/>
      <c r="U671" s="200"/>
      <c r="V671" s="201"/>
      <c r="W671" s="202"/>
      <c r="X671" s="202"/>
      <c r="Y671" s="143"/>
      <c r="Z671" s="367"/>
      <c r="AA671" s="140"/>
      <c r="AB671" s="420"/>
      <c r="AC671" s="421"/>
      <c r="AD671" s="206"/>
      <c r="AE671" s="144"/>
      <c r="AF671" s="133"/>
      <c r="AG671" s="144"/>
      <c r="AH671" s="430"/>
      <c r="AI671" s="146"/>
      <c r="AJ671" s="144"/>
      <c r="AK671" s="147"/>
      <c r="AL671" s="114"/>
      <c r="AM671" s="211"/>
      <c r="AN671" s="132"/>
      <c r="AO671" s="132"/>
      <c r="AP671" s="149"/>
      <c r="AQ671" s="150"/>
      <c r="AR671" s="149"/>
      <c r="AS671" s="132"/>
      <c r="AT671" s="132"/>
      <c r="AU671" s="132"/>
      <c r="AV671" s="132"/>
      <c r="AW671" s="132"/>
      <c r="AX671" s="132"/>
      <c r="AY671" s="132"/>
      <c r="AZ671" s="132"/>
      <c r="BA671" s="132"/>
      <c r="BB671" s="132"/>
      <c r="BC671" s="132"/>
      <c r="BD671" s="132"/>
      <c r="BE671" s="132"/>
      <c r="BF671" s="132"/>
      <c r="BG671" s="132"/>
      <c r="BH671" s="132"/>
      <c r="BI671" s="132"/>
      <c r="BJ671" s="132"/>
      <c r="BK671" s="132"/>
      <c r="BL671" s="132"/>
      <c r="BM671" s="132"/>
      <c r="BN671" s="132"/>
      <c r="BO671" s="132"/>
      <c r="BP671" s="132"/>
    </row>
    <row r="672">
      <c r="A672" s="484" t="b">
        <v>0</v>
      </c>
      <c r="B672" s="94"/>
      <c r="C672" s="95"/>
      <c r="D672" s="96"/>
      <c r="E672" s="97"/>
      <c r="F672" s="98"/>
      <c r="G672" s="98"/>
      <c r="H672" s="98"/>
      <c r="I672" s="98"/>
      <c r="J672" s="98"/>
      <c r="K672" s="96"/>
      <c r="L672" s="96"/>
      <c r="M672" s="96"/>
      <c r="N672" s="518"/>
      <c r="O672" s="369"/>
      <c r="P672" s="370"/>
      <c r="Q672" s="196"/>
      <c r="R672" s="197"/>
      <c r="S672" s="198"/>
      <c r="T672" s="199"/>
      <c r="U672" s="200"/>
      <c r="V672" s="201"/>
      <c r="W672" s="202"/>
      <c r="X672" s="202"/>
      <c r="Y672" s="109"/>
      <c r="Z672" s="280"/>
      <c r="AA672" s="106"/>
      <c r="AB672" s="281"/>
      <c r="AC672" s="282"/>
      <c r="AD672" s="273"/>
      <c r="AE672" s="110"/>
      <c r="AF672" s="99"/>
      <c r="AG672" s="110"/>
      <c r="AH672" s="427"/>
      <c r="AI672" s="112"/>
      <c r="AJ672" s="110"/>
      <c r="AK672" s="113"/>
      <c r="AL672" s="114"/>
      <c r="AM672" s="278"/>
      <c r="AN672" s="98"/>
      <c r="AO672" s="98"/>
      <c r="AP672" s="116"/>
      <c r="AQ672" s="117"/>
      <c r="AR672" s="116"/>
      <c r="AS672" s="98"/>
      <c r="AT672" s="98"/>
      <c r="AU672" s="98"/>
      <c r="AV672" s="98"/>
      <c r="AW672" s="98"/>
      <c r="AX672" s="98"/>
      <c r="AY672" s="98"/>
      <c r="AZ672" s="98"/>
      <c r="BA672" s="98"/>
      <c r="BB672" s="98"/>
      <c r="BC672" s="98"/>
      <c r="BD672" s="98"/>
      <c r="BE672" s="98"/>
      <c r="BF672" s="98"/>
      <c r="BG672" s="98"/>
      <c r="BH672" s="98"/>
      <c r="BI672" s="98"/>
      <c r="BJ672" s="98"/>
      <c r="BK672" s="98"/>
      <c r="BL672" s="98"/>
      <c r="BM672" s="98"/>
      <c r="BN672" s="98"/>
      <c r="BO672" s="98"/>
      <c r="BP672" s="98"/>
    </row>
    <row r="673">
      <c r="A673" s="485" t="b">
        <v>0</v>
      </c>
      <c r="B673" s="128"/>
      <c r="C673" s="129"/>
      <c r="D673" s="130"/>
      <c r="E673" s="131"/>
      <c r="F673" s="132"/>
      <c r="G673" s="132"/>
      <c r="H673" s="132"/>
      <c r="I673" s="132"/>
      <c r="J673" s="132"/>
      <c r="K673" s="130"/>
      <c r="L673" s="130"/>
      <c r="M673" s="130"/>
      <c r="N673" s="519"/>
      <c r="O673" s="369"/>
      <c r="P673" s="370"/>
      <c r="Q673" s="196"/>
      <c r="R673" s="197"/>
      <c r="S673" s="198"/>
      <c r="T673" s="199"/>
      <c r="U673" s="200"/>
      <c r="V673" s="201"/>
      <c r="W673" s="202"/>
      <c r="X673" s="202"/>
      <c r="Y673" s="143"/>
      <c r="Z673" s="367"/>
      <c r="AA673" s="140"/>
      <c r="AB673" s="420"/>
      <c r="AC673" s="421"/>
      <c r="AD673" s="206"/>
      <c r="AE673" s="144"/>
      <c r="AF673" s="133"/>
      <c r="AG673" s="144"/>
      <c r="AH673" s="430"/>
      <c r="AI673" s="146"/>
      <c r="AJ673" s="144"/>
      <c r="AK673" s="147"/>
      <c r="AL673" s="114"/>
      <c r="AM673" s="211"/>
      <c r="AN673" s="132"/>
      <c r="AO673" s="132"/>
      <c r="AP673" s="149"/>
      <c r="AQ673" s="150"/>
      <c r="AR673" s="149"/>
      <c r="AS673" s="132"/>
      <c r="AT673" s="132"/>
      <c r="AU673" s="132"/>
      <c r="AV673" s="132"/>
      <c r="AW673" s="132"/>
      <c r="AX673" s="132"/>
      <c r="AY673" s="132"/>
      <c r="AZ673" s="132"/>
      <c r="BA673" s="132"/>
      <c r="BB673" s="132"/>
      <c r="BC673" s="132"/>
      <c r="BD673" s="132"/>
      <c r="BE673" s="132"/>
      <c r="BF673" s="132"/>
      <c r="BG673" s="132"/>
      <c r="BH673" s="132"/>
      <c r="BI673" s="132"/>
      <c r="BJ673" s="132"/>
      <c r="BK673" s="132"/>
      <c r="BL673" s="132"/>
      <c r="BM673" s="132"/>
      <c r="BN673" s="132"/>
      <c r="BO673" s="132"/>
      <c r="BP673" s="132"/>
    </row>
    <row r="674">
      <c r="A674" s="484" t="b">
        <v>0</v>
      </c>
      <c r="B674" s="94"/>
      <c r="C674" s="95"/>
      <c r="D674" s="96"/>
      <c r="E674" s="97"/>
      <c r="F674" s="98"/>
      <c r="G674" s="98"/>
      <c r="H674" s="98"/>
      <c r="I674" s="98"/>
      <c r="J674" s="98"/>
      <c r="K674" s="96"/>
      <c r="L674" s="96"/>
      <c r="M674" s="96"/>
      <c r="N674" s="518"/>
      <c r="O674" s="369"/>
      <c r="P674" s="370"/>
      <c r="Q674" s="196"/>
      <c r="R674" s="197"/>
      <c r="S674" s="198"/>
      <c r="T674" s="199"/>
      <c r="U674" s="200"/>
      <c r="V674" s="201"/>
      <c r="W674" s="202"/>
      <c r="X674" s="202"/>
      <c r="Y674" s="109"/>
      <c r="Z674" s="280"/>
      <c r="AA674" s="106"/>
      <c r="AB674" s="281"/>
      <c r="AC674" s="282"/>
      <c r="AD674" s="273"/>
      <c r="AE674" s="110"/>
      <c r="AF674" s="99"/>
      <c r="AG674" s="110"/>
      <c r="AH674" s="427"/>
      <c r="AI674" s="112"/>
      <c r="AJ674" s="110"/>
      <c r="AK674" s="113"/>
      <c r="AL674" s="114"/>
      <c r="AM674" s="278"/>
      <c r="AN674" s="98"/>
      <c r="AO674" s="98"/>
      <c r="AP674" s="116"/>
      <c r="AQ674" s="117"/>
      <c r="AR674" s="116"/>
      <c r="AS674" s="98"/>
      <c r="AT674" s="98"/>
      <c r="AU674" s="98"/>
      <c r="AV674" s="98"/>
      <c r="AW674" s="98"/>
      <c r="AX674" s="98"/>
      <c r="AY674" s="98"/>
      <c r="AZ674" s="98"/>
      <c r="BA674" s="98"/>
      <c r="BB674" s="98"/>
      <c r="BC674" s="98"/>
      <c r="BD674" s="98"/>
      <c r="BE674" s="98"/>
      <c r="BF674" s="98"/>
      <c r="BG674" s="98"/>
      <c r="BH674" s="98"/>
      <c r="BI674" s="98"/>
      <c r="BJ674" s="98"/>
      <c r="BK674" s="98"/>
      <c r="BL674" s="98"/>
      <c r="BM674" s="98"/>
      <c r="BN674" s="98"/>
      <c r="BO674" s="98"/>
      <c r="BP674" s="98"/>
    </row>
    <row r="675">
      <c r="A675" s="485" t="b">
        <v>0</v>
      </c>
      <c r="B675" s="128"/>
      <c r="C675" s="129"/>
      <c r="D675" s="130"/>
      <c r="E675" s="131"/>
      <c r="F675" s="132"/>
      <c r="G675" s="132"/>
      <c r="H675" s="132"/>
      <c r="I675" s="132"/>
      <c r="J675" s="132"/>
      <c r="K675" s="130"/>
      <c r="L675" s="130"/>
      <c r="M675" s="130"/>
      <c r="N675" s="519"/>
      <c r="O675" s="369"/>
      <c r="P675" s="370"/>
      <c r="Q675" s="196"/>
      <c r="R675" s="197"/>
      <c r="S675" s="198"/>
      <c r="T675" s="199"/>
      <c r="U675" s="200"/>
      <c r="V675" s="201"/>
      <c r="W675" s="202"/>
      <c r="X675" s="202"/>
      <c r="Y675" s="143"/>
      <c r="Z675" s="367"/>
      <c r="AA675" s="140"/>
      <c r="AB675" s="420"/>
      <c r="AC675" s="421"/>
      <c r="AD675" s="206"/>
      <c r="AE675" s="144"/>
      <c r="AF675" s="133"/>
      <c r="AG675" s="144"/>
      <c r="AH675" s="430"/>
      <c r="AI675" s="146"/>
      <c r="AJ675" s="144"/>
      <c r="AK675" s="147"/>
      <c r="AL675" s="114"/>
      <c r="AM675" s="211"/>
      <c r="AN675" s="132"/>
      <c r="AO675" s="132"/>
      <c r="AP675" s="149"/>
      <c r="AQ675" s="150"/>
      <c r="AR675" s="149"/>
      <c r="AS675" s="132"/>
      <c r="AT675" s="132"/>
      <c r="AU675" s="132"/>
      <c r="AV675" s="132"/>
      <c r="AW675" s="132"/>
      <c r="AX675" s="132"/>
      <c r="AY675" s="132"/>
      <c r="AZ675" s="132"/>
      <c r="BA675" s="132"/>
      <c r="BB675" s="132"/>
      <c r="BC675" s="132"/>
      <c r="BD675" s="132"/>
      <c r="BE675" s="132"/>
      <c r="BF675" s="132"/>
      <c r="BG675" s="132"/>
      <c r="BH675" s="132"/>
      <c r="BI675" s="132"/>
      <c r="BJ675" s="132"/>
      <c r="BK675" s="132"/>
      <c r="BL675" s="132"/>
      <c r="BM675" s="132"/>
      <c r="BN675" s="132"/>
      <c r="BO675" s="132"/>
      <c r="BP675" s="132"/>
    </row>
    <row r="676">
      <c r="A676" s="484" t="b">
        <v>0</v>
      </c>
      <c r="B676" s="94"/>
      <c r="C676" s="95"/>
      <c r="D676" s="96"/>
      <c r="E676" s="97"/>
      <c r="F676" s="98"/>
      <c r="G676" s="98"/>
      <c r="H676" s="98"/>
      <c r="I676" s="98"/>
      <c r="J676" s="98"/>
      <c r="K676" s="96"/>
      <c r="L676" s="96"/>
      <c r="M676" s="96"/>
      <c r="N676" s="518"/>
      <c r="O676" s="369"/>
      <c r="P676" s="370"/>
      <c r="Q676" s="196"/>
      <c r="R676" s="197"/>
      <c r="S676" s="198"/>
      <c r="T676" s="199"/>
      <c r="U676" s="200"/>
      <c r="V676" s="201"/>
      <c r="W676" s="202"/>
      <c r="X676" s="202"/>
      <c r="Y676" s="109"/>
      <c r="Z676" s="280"/>
      <c r="AA676" s="106"/>
      <c r="AB676" s="281"/>
      <c r="AC676" s="282"/>
      <c r="AD676" s="273"/>
      <c r="AE676" s="110"/>
      <c r="AF676" s="99"/>
      <c r="AG676" s="110"/>
      <c r="AH676" s="427"/>
      <c r="AI676" s="112"/>
      <c r="AJ676" s="110"/>
      <c r="AK676" s="113"/>
      <c r="AL676" s="114"/>
      <c r="AM676" s="278"/>
      <c r="AN676" s="98"/>
      <c r="AO676" s="98"/>
      <c r="AP676" s="116"/>
      <c r="AQ676" s="117"/>
      <c r="AR676" s="116"/>
      <c r="AS676" s="98"/>
      <c r="AT676" s="98"/>
      <c r="AU676" s="98"/>
      <c r="AV676" s="98"/>
      <c r="AW676" s="98"/>
      <c r="AX676" s="98"/>
      <c r="AY676" s="98"/>
      <c r="AZ676" s="98"/>
      <c r="BA676" s="98"/>
      <c r="BB676" s="98"/>
      <c r="BC676" s="98"/>
      <c r="BD676" s="98"/>
      <c r="BE676" s="98"/>
      <c r="BF676" s="98"/>
      <c r="BG676" s="98"/>
      <c r="BH676" s="98"/>
      <c r="BI676" s="98"/>
      <c r="BJ676" s="98"/>
      <c r="BK676" s="98"/>
      <c r="BL676" s="98"/>
      <c r="BM676" s="98"/>
      <c r="BN676" s="98"/>
      <c r="BO676" s="98"/>
      <c r="BP676" s="98"/>
    </row>
    <row r="677">
      <c r="A677" s="485" t="b">
        <v>0</v>
      </c>
      <c r="B677" s="128"/>
      <c r="C677" s="129"/>
      <c r="D677" s="130"/>
      <c r="E677" s="131"/>
      <c r="F677" s="132"/>
      <c r="G677" s="132"/>
      <c r="H677" s="132"/>
      <c r="I677" s="132"/>
      <c r="J677" s="132"/>
      <c r="K677" s="130"/>
      <c r="L677" s="130"/>
      <c r="M677" s="130"/>
      <c r="N677" s="519"/>
      <c r="O677" s="369"/>
      <c r="P677" s="370"/>
      <c r="Q677" s="196"/>
      <c r="R677" s="197"/>
      <c r="S677" s="198"/>
      <c r="T677" s="199"/>
      <c r="U677" s="200"/>
      <c r="V677" s="201"/>
      <c r="W677" s="202"/>
      <c r="X677" s="202"/>
      <c r="Y677" s="143"/>
      <c r="Z677" s="367"/>
      <c r="AA677" s="140"/>
      <c r="AB677" s="420"/>
      <c r="AC677" s="421"/>
      <c r="AD677" s="206"/>
      <c r="AE677" s="144"/>
      <c r="AF677" s="133"/>
      <c r="AG677" s="144"/>
      <c r="AH677" s="430"/>
      <c r="AI677" s="146"/>
      <c r="AJ677" s="144"/>
      <c r="AK677" s="147"/>
      <c r="AL677" s="114"/>
      <c r="AM677" s="211"/>
      <c r="AN677" s="132"/>
      <c r="AO677" s="132"/>
      <c r="AP677" s="149"/>
      <c r="AQ677" s="150"/>
      <c r="AR677" s="149"/>
      <c r="AS677" s="132"/>
      <c r="AT677" s="132"/>
      <c r="AU677" s="132"/>
      <c r="AV677" s="132"/>
      <c r="AW677" s="132"/>
      <c r="AX677" s="132"/>
      <c r="AY677" s="132"/>
      <c r="AZ677" s="132"/>
      <c r="BA677" s="132"/>
      <c r="BB677" s="132"/>
      <c r="BC677" s="132"/>
      <c r="BD677" s="132"/>
      <c r="BE677" s="132"/>
      <c r="BF677" s="132"/>
      <c r="BG677" s="132"/>
      <c r="BH677" s="132"/>
      <c r="BI677" s="132"/>
      <c r="BJ677" s="132"/>
      <c r="BK677" s="132"/>
      <c r="BL677" s="132"/>
      <c r="BM677" s="132"/>
      <c r="BN677" s="132"/>
      <c r="BO677" s="132"/>
      <c r="BP677" s="132"/>
    </row>
    <row r="678">
      <c r="A678" s="484" t="b">
        <v>0</v>
      </c>
      <c r="B678" s="94"/>
      <c r="C678" s="95"/>
      <c r="D678" s="96"/>
      <c r="E678" s="97"/>
      <c r="F678" s="98"/>
      <c r="G678" s="98"/>
      <c r="H678" s="98"/>
      <c r="I678" s="98"/>
      <c r="J678" s="98"/>
      <c r="K678" s="96"/>
      <c r="L678" s="96"/>
      <c r="M678" s="96"/>
      <c r="N678" s="518"/>
      <c r="O678" s="369"/>
      <c r="P678" s="370"/>
      <c r="Q678" s="196"/>
      <c r="R678" s="197"/>
      <c r="S678" s="198"/>
      <c r="T678" s="199"/>
      <c r="U678" s="200"/>
      <c r="V678" s="201"/>
      <c r="W678" s="202"/>
      <c r="X678" s="202"/>
      <c r="Y678" s="109"/>
      <c r="Z678" s="280"/>
      <c r="AA678" s="106"/>
      <c r="AB678" s="281"/>
      <c r="AC678" s="282"/>
      <c r="AD678" s="273"/>
      <c r="AE678" s="110"/>
      <c r="AF678" s="99"/>
      <c r="AG678" s="110"/>
      <c r="AH678" s="427"/>
      <c r="AI678" s="112"/>
      <c r="AJ678" s="110"/>
      <c r="AK678" s="113"/>
      <c r="AL678" s="114"/>
      <c r="AM678" s="278"/>
      <c r="AN678" s="98"/>
      <c r="AO678" s="98"/>
      <c r="AP678" s="116"/>
      <c r="AQ678" s="117"/>
      <c r="AR678" s="116"/>
      <c r="AS678" s="98"/>
      <c r="AT678" s="98"/>
      <c r="AU678" s="98"/>
      <c r="AV678" s="98"/>
      <c r="AW678" s="98"/>
      <c r="AX678" s="98"/>
      <c r="AY678" s="98"/>
      <c r="AZ678" s="98"/>
      <c r="BA678" s="98"/>
      <c r="BB678" s="98"/>
      <c r="BC678" s="98"/>
      <c r="BD678" s="98"/>
      <c r="BE678" s="98"/>
      <c r="BF678" s="98"/>
      <c r="BG678" s="98"/>
      <c r="BH678" s="98"/>
      <c r="BI678" s="98"/>
      <c r="BJ678" s="98"/>
      <c r="BK678" s="98"/>
      <c r="BL678" s="98"/>
      <c r="BM678" s="98"/>
      <c r="BN678" s="98"/>
      <c r="BO678" s="98"/>
      <c r="BP678" s="98"/>
    </row>
    <row r="679">
      <c r="A679" s="485" t="b">
        <v>0</v>
      </c>
      <c r="B679" s="128"/>
      <c r="C679" s="129"/>
      <c r="D679" s="130"/>
      <c r="E679" s="131"/>
      <c r="F679" s="132"/>
      <c r="G679" s="132"/>
      <c r="H679" s="132"/>
      <c r="I679" s="132"/>
      <c r="J679" s="132"/>
      <c r="K679" s="130"/>
      <c r="L679" s="130"/>
      <c r="M679" s="130"/>
      <c r="N679" s="519"/>
      <c r="O679" s="369"/>
      <c r="P679" s="370"/>
      <c r="Q679" s="196"/>
      <c r="R679" s="197"/>
      <c r="S679" s="198"/>
      <c r="T679" s="199"/>
      <c r="U679" s="200"/>
      <c r="V679" s="201"/>
      <c r="W679" s="202"/>
      <c r="X679" s="202"/>
      <c r="Y679" s="143"/>
      <c r="Z679" s="367"/>
      <c r="AA679" s="140"/>
      <c r="AB679" s="420"/>
      <c r="AC679" s="421"/>
      <c r="AD679" s="206"/>
      <c r="AE679" s="144"/>
      <c r="AF679" s="133"/>
      <c r="AG679" s="144"/>
      <c r="AH679" s="430"/>
      <c r="AI679" s="146"/>
      <c r="AJ679" s="144"/>
      <c r="AK679" s="147"/>
      <c r="AL679" s="114"/>
      <c r="AM679" s="211"/>
      <c r="AN679" s="132"/>
      <c r="AO679" s="132"/>
      <c r="AP679" s="149"/>
      <c r="AQ679" s="150"/>
      <c r="AR679" s="149"/>
      <c r="AS679" s="132"/>
      <c r="AT679" s="132"/>
      <c r="AU679" s="132"/>
      <c r="AV679" s="132"/>
      <c r="AW679" s="132"/>
      <c r="AX679" s="132"/>
      <c r="AY679" s="132"/>
      <c r="AZ679" s="132"/>
      <c r="BA679" s="132"/>
      <c r="BB679" s="132"/>
      <c r="BC679" s="132"/>
      <c r="BD679" s="132"/>
      <c r="BE679" s="132"/>
      <c r="BF679" s="132"/>
      <c r="BG679" s="132"/>
      <c r="BH679" s="132"/>
      <c r="BI679" s="132"/>
      <c r="BJ679" s="132"/>
      <c r="BK679" s="132"/>
      <c r="BL679" s="132"/>
      <c r="BM679" s="132"/>
      <c r="BN679" s="132"/>
      <c r="BO679" s="132"/>
      <c r="BP679" s="132"/>
    </row>
    <row r="680">
      <c r="A680" s="484" t="b">
        <v>0</v>
      </c>
      <c r="B680" s="94"/>
      <c r="C680" s="95"/>
      <c r="D680" s="96"/>
      <c r="E680" s="97"/>
      <c r="F680" s="98"/>
      <c r="G680" s="98"/>
      <c r="H680" s="98"/>
      <c r="I680" s="98"/>
      <c r="J680" s="98"/>
      <c r="K680" s="96"/>
      <c r="L680" s="96"/>
      <c r="M680" s="96"/>
      <c r="N680" s="518"/>
      <c r="O680" s="369"/>
      <c r="P680" s="370"/>
      <c r="Q680" s="196"/>
      <c r="R680" s="197"/>
      <c r="S680" s="198"/>
      <c r="T680" s="199"/>
      <c r="U680" s="200"/>
      <c r="V680" s="201"/>
      <c r="W680" s="202"/>
      <c r="X680" s="202"/>
      <c r="Y680" s="109"/>
      <c r="Z680" s="280"/>
      <c r="AA680" s="106"/>
      <c r="AB680" s="281"/>
      <c r="AC680" s="282"/>
      <c r="AD680" s="273"/>
      <c r="AE680" s="110"/>
      <c r="AF680" s="99"/>
      <c r="AG680" s="110"/>
      <c r="AH680" s="427"/>
      <c r="AI680" s="112"/>
      <c r="AJ680" s="110"/>
      <c r="AK680" s="113"/>
      <c r="AL680" s="114"/>
      <c r="AM680" s="278"/>
      <c r="AN680" s="98"/>
      <c r="AO680" s="98"/>
      <c r="AP680" s="116"/>
      <c r="AQ680" s="117"/>
      <c r="AR680" s="116"/>
      <c r="AS680" s="98"/>
      <c r="AT680" s="98"/>
      <c r="AU680" s="98"/>
      <c r="AV680" s="98"/>
      <c r="AW680" s="98"/>
      <c r="AX680" s="98"/>
      <c r="AY680" s="98"/>
      <c r="AZ680" s="98"/>
      <c r="BA680" s="98"/>
      <c r="BB680" s="98"/>
      <c r="BC680" s="98"/>
      <c r="BD680" s="98"/>
      <c r="BE680" s="98"/>
      <c r="BF680" s="98"/>
      <c r="BG680" s="98"/>
      <c r="BH680" s="98"/>
      <c r="BI680" s="98"/>
      <c r="BJ680" s="98"/>
      <c r="BK680" s="98"/>
      <c r="BL680" s="98"/>
      <c r="BM680" s="98"/>
      <c r="BN680" s="98"/>
      <c r="BO680" s="98"/>
      <c r="BP680" s="98"/>
    </row>
    <row r="681">
      <c r="A681" s="485" t="b">
        <v>0</v>
      </c>
      <c r="B681" s="128"/>
      <c r="C681" s="129"/>
      <c r="D681" s="130"/>
      <c r="E681" s="131"/>
      <c r="F681" s="132"/>
      <c r="G681" s="132"/>
      <c r="H681" s="132"/>
      <c r="I681" s="132"/>
      <c r="J681" s="132"/>
      <c r="K681" s="130"/>
      <c r="L681" s="130"/>
      <c r="M681" s="130"/>
      <c r="N681" s="519"/>
      <c r="O681" s="369"/>
      <c r="P681" s="370"/>
      <c r="Q681" s="196"/>
      <c r="R681" s="197"/>
      <c r="S681" s="198"/>
      <c r="T681" s="199"/>
      <c r="U681" s="200"/>
      <c r="V681" s="201"/>
      <c r="W681" s="202"/>
      <c r="X681" s="202"/>
      <c r="Y681" s="143"/>
      <c r="Z681" s="367"/>
      <c r="AA681" s="140"/>
      <c r="AB681" s="420"/>
      <c r="AC681" s="421"/>
      <c r="AD681" s="206"/>
      <c r="AE681" s="144"/>
      <c r="AF681" s="133"/>
      <c r="AG681" s="144"/>
      <c r="AH681" s="430"/>
      <c r="AI681" s="146"/>
      <c r="AJ681" s="144"/>
      <c r="AK681" s="147"/>
      <c r="AL681" s="114"/>
      <c r="AM681" s="211"/>
      <c r="AN681" s="132"/>
      <c r="AO681" s="132"/>
      <c r="AP681" s="149"/>
      <c r="AQ681" s="150"/>
      <c r="AR681" s="149"/>
      <c r="AS681" s="132"/>
      <c r="AT681" s="132"/>
      <c r="AU681" s="132"/>
      <c r="AV681" s="132"/>
      <c r="AW681" s="132"/>
      <c r="AX681" s="132"/>
      <c r="AY681" s="132"/>
      <c r="AZ681" s="132"/>
      <c r="BA681" s="132"/>
      <c r="BB681" s="132"/>
      <c r="BC681" s="132"/>
      <c r="BD681" s="132"/>
      <c r="BE681" s="132"/>
      <c r="BF681" s="132"/>
      <c r="BG681" s="132"/>
      <c r="BH681" s="132"/>
      <c r="BI681" s="132"/>
      <c r="BJ681" s="132"/>
      <c r="BK681" s="132"/>
      <c r="BL681" s="132"/>
      <c r="BM681" s="132"/>
      <c r="BN681" s="132"/>
      <c r="BO681" s="132"/>
      <c r="BP681" s="132"/>
    </row>
    <row r="682">
      <c r="A682" s="484" t="b">
        <v>0</v>
      </c>
      <c r="B682" s="94"/>
      <c r="C682" s="95"/>
      <c r="D682" s="96"/>
      <c r="E682" s="97"/>
      <c r="F682" s="98"/>
      <c r="G682" s="98"/>
      <c r="H682" s="98"/>
      <c r="I682" s="98"/>
      <c r="J682" s="98"/>
      <c r="K682" s="96"/>
      <c r="L682" s="96"/>
      <c r="M682" s="96"/>
      <c r="N682" s="518"/>
      <c r="O682" s="369"/>
      <c r="P682" s="370"/>
      <c r="Q682" s="196"/>
      <c r="R682" s="197"/>
      <c r="S682" s="198"/>
      <c r="T682" s="199"/>
      <c r="U682" s="200"/>
      <c r="V682" s="201"/>
      <c r="W682" s="202"/>
      <c r="X682" s="202"/>
      <c r="Y682" s="109"/>
      <c r="Z682" s="280"/>
      <c r="AA682" s="106"/>
      <c r="AB682" s="281"/>
      <c r="AC682" s="282"/>
      <c r="AD682" s="273"/>
      <c r="AE682" s="110"/>
      <c r="AF682" s="99"/>
      <c r="AG682" s="110"/>
      <c r="AH682" s="427"/>
      <c r="AI682" s="112"/>
      <c r="AJ682" s="110"/>
      <c r="AK682" s="113"/>
      <c r="AL682" s="114"/>
      <c r="AM682" s="278"/>
      <c r="AN682" s="98"/>
      <c r="AO682" s="98"/>
      <c r="AP682" s="116"/>
      <c r="AQ682" s="117"/>
      <c r="AR682" s="116"/>
      <c r="AS682" s="98"/>
      <c r="AT682" s="98"/>
      <c r="AU682" s="98"/>
      <c r="AV682" s="98"/>
      <c r="AW682" s="98"/>
      <c r="AX682" s="98"/>
      <c r="AY682" s="98"/>
      <c r="AZ682" s="98"/>
      <c r="BA682" s="98"/>
      <c r="BB682" s="98"/>
      <c r="BC682" s="98"/>
      <c r="BD682" s="98"/>
      <c r="BE682" s="98"/>
      <c r="BF682" s="98"/>
      <c r="BG682" s="98"/>
      <c r="BH682" s="98"/>
      <c r="BI682" s="98"/>
      <c r="BJ682" s="98"/>
      <c r="BK682" s="98"/>
      <c r="BL682" s="98"/>
      <c r="BM682" s="98"/>
      <c r="BN682" s="98"/>
      <c r="BO682" s="98"/>
      <c r="BP682" s="98"/>
    </row>
    <row r="683">
      <c r="A683" s="485" t="b">
        <v>0</v>
      </c>
      <c r="B683" s="128"/>
      <c r="C683" s="129"/>
      <c r="D683" s="130"/>
      <c r="E683" s="131"/>
      <c r="F683" s="132"/>
      <c r="G683" s="132"/>
      <c r="H683" s="132"/>
      <c r="I683" s="132"/>
      <c r="J683" s="132"/>
      <c r="K683" s="130"/>
      <c r="L683" s="130"/>
      <c r="M683" s="130"/>
      <c r="N683" s="519"/>
      <c r="O683" s="369"/>
      <c r="P683" s="370"/>
      <c r="Q683" s="196"/>
      <c r="R683" s="197"/>
      <c r="S683" s="198"/>
      <c r="T683" s="199"/>
      <c r="U683" s="200"/>
      <c r="V683" s="201"/>
      <c r="W683" s="202"/>
      <c r="X683" s="202"/>
      <c r="Y683" s="143"/>
      <c r="Z683" s="367"/>
      <c r="AA683" s="140"/>
      <c r="AB683" s="420"/>
      <c r="AC683" s="421"/>
      <c r="AD683" s="206"/>
      <c r="AE683" s="144"/>
      <c r="AF683" s="133"/>
      <c r="AG683" s="144"/>
      <c r="AH683" s="430"/>
      <c r="AI683" s="146"/>
      <c r="AJ683" s="144"/>
      <c r="AK683" s="147"/>
      <c r="AL683" s="114"/>
      <c r="AM683" s="211"/>
      <c r="AN683" s="132"/>
      <c r="AO683" s="132"/>
      <c r="AP683" s="149"/>
      <c r="AQ683" s="150"/>
      <c r="AR683" s="149"/>
      <c r="AS683" s="132"/>
      <c r="AT683" s="132"/>
      <c r="AU683" s="132"/>
      <c r="AV683" s="132"/>
      <c r="AW683" s="132"/>
      <c r="AX683" s="132"/>
      <c r="AY683" s="132"/>
      <c r="AZ683" s="132"/>
      <c r="BA683" s="132"/>
      <c r="BB683" s="132"/>
      <c r="BC683" s="132"/>
      <c r="BD683" s="132"/>
      <c r="BE683" s="132"/>
      <c r="BF683" s="132"/>
      <c r="BG683" s="132"/>
      <c r="BH683" s="132"/>
      <c r="BI683" s="132"/>
      <c r="BJ683" s="132"/>
      <c r="BK683" s="132"/>
      <c r="BL683" s="132"/>
      <c r="BM683" s="132"/>
      <c r="BN683" s="132"/>
      <c r="BO683" s="132"/>
      <c r="BP683" s="132"/>
    </row>
    <row r="684">
      <c r="A684" s="484" t="b">
        <v>0</v>
      </c>
      <c r="B684" s="94"/>
      <c r="C684" s="95"/>
      <c r="D684" s="96"/>
      <c r="E684" s="97"/>
      <c r="F684" s="98"/>
      <c r="G684" s="98"/>
      <c r="H684" s="98"/>
      <c r="I684" s="98"/>
      <c r="J684" s="98"/>
      <c r="K684" s="96"/>
      <c r="L684" s="96"/>
      <c r="M684" s="96"/>
      <c r="N684" s="518"/>
      <c r="O684" s="369"/>
      <c r="P684" s="370"/>
      <c r="Q684" s="196"/>
      <c r="R684" s="197"/>
      <c r="S684" s="198"/>
      <c r="T684" s="199"/>
      <c r="U684" s="200"/>
      <c r="V684" s="201"/>
      <c r="W684" s="202"/>
      <c r="X684" s="202"/>
      <c r="Y684" s="109"/>
      <c r="Z684" s="280"/>
      <c r="AA684" s="106"/>
      <c r="AB684" s="281"/>
      <c r="AC684" s="282"/>
      <c r="AD684" s="273"/>
      <c r="AE684" s="110"/>
      <c r="AF684" s="99"/>
      <c r="AG684" s="110"/>
      <c r="AH684" s="427"/>
      <c r="AI684" s="112"/>
      <c r="AJ684" s="110"/>
      <c r="AK684" s="113"/>
      <c r="AL684" s="114"/>
      <c r="AM684" s="278"/>
      <c r="AN684" s="98"/>
      <c r="AO684" s="98"/>
      <c r="AP684" s="116"/>
      <c r="AQ684" s="117"/>
      <c r="AR684" s="116"/>
      <c r="AS684" s="98"/>
      <c r="AT684" s="98"/>
      <c r="AU684" s="98"/>
      <c r="AV684" s="98"/>
      <c r="AW684" s="98"/>
      <c r="AX684" s="98"/>
      <c r="AY684" s="98"/>
      <c r="AZ684" s="98"/>
      <c r="BA684" s="98"/>
      <c r="BB684" s="98"/>
      <c r="BC684" s="98"/>
      <c r="BD684" s="98"/>
      <c r="BE684" s="98"/>
      <c r="BF684" s="98"/>
      <c r="BG684" s="98"/>
      <c r="BH684" s="98"/>
      <c r="BI684" s="98"/>
      <c r="BJ684" s="98"/>
      <c r="BK684" s="98"/>
      <c r="BL684" s="98"/>
      <c r="BM684" s="98"/>
      <c r="BN684" s="98"/>
      <c r="BO684" s="98"/>
      <c r="BP684" s="98"/>
    </row>
    <row r="685">
      <c r="A685" s="485" t="b">
        <v>0</v>
      </c>
      <c r="B685" s="128"/>
      <c r="C685" s="129"/>
      <c r="D685" s="130"/>
      <c r="E685" s="131"/>
      <c r="F685" s="132"/>
      <c r="G685" s="132"/>
      <c r="H685" s="132"/>
      <c r="I685" s="132"/>
      <c r="J685" s="132"/>
      <c r="K685" s="130"/>
      <c r="L685" s="130"/>
      <c r="M685" s="130"/>
      <c r="N685" s="519"/>
      <c r="O685" s="369"/>
      <c r="P685" s="370"/>
      <c r="Q685" s="196"/>
      <c r="R685" s="197"/>
      <c r="S685" s="198"/>
      <c r="T685" s="199"/>
      <c r="U685" s="200"/>
      <c r="V685" s="201"/>
      <c r="W685" s="202"/>
      <c r="X685" s="202"/>
      <c r="Y685" s="143"/>
      <c r="Z685" s="367"/>
      <c r="AA685" s="140"/>
      <c r="AB685" s="420"/>
      <c r="AC685" s="421"/>
      <c r="AD685" s="206"/>
      <c r="AE685" s="144"/>
      <c r="AF685" s="133"/>
      <c r="AG685" s="144"/>
      <c r="AH685" s="430"/>
      <c r="AI685" s="146"/>
      <c r="AJ685" s="144"/>
      <c r="AK685" s="147"/>
      <c r="AL685" s="114"/>
      <c r="AM685" s="211"/>
      <c r="AN685" s="132"/>
      <c r="AO685" s="132"/>
      <c r="AP685" s="149"/>
      <c r="AQ685" s="150"/>
      <c r="AR685" s="149"/>
      <c r="AS685" s="132"/>
      <c r="AT685" s="132"/>
      <c r="AU685" s="132"/>
      <c r="AV685" s="132"/>
      <c r="AW685" s="132"/>
      <c r="AX685" s="132"/>
      <c r="AY685" s="132"/>
      <c r="AZ685" s="132"/>
      <c r="BA685" s="132"/>
      <c r="BB685" s="132"/>
      <c r="BC685" s="132"/>
      <c r="BD685" s="132"/>
      <c r="BE685" s="132"/>
      <c r="BF685" s="132"/>
      <c r="BG685" s="132"/>
      <c r="BH685" s="132"/>
      <c r="BI685" s="132"/>
      <c r="BJ685" s="132"/>
      <c r="BK685" s="132"/>
      <c r="BL685" s="132"/>
      <c r="BM685" s="132"/>
      <c r="BN685" s="132"/>
      <c r="BO685" s="132"/>
      <c r="BP685" s="132"/>
    </row>
    <row r="686">
      <c r="A686" s="484" t="b">
        <v>0</v>
      </c>
      <c r="B686" s="94"/>
      <c r="C686" s="95"/>
      <c r="D686" s="96"/>
      <c r="E686" s="97"/>
      <c r="F686" s="98"/>
      <c r="G686" s="98"/>
      <c r="H686" s="98"/>
      <c r="I686" s="98"/>
      <c r="J686" s="98"/>
      <c r="K686" s="96"/>
      <c r="L686" s="96"/>
      <c r="M686" s="96"/>
      <c r="N686" s="518"/>
      <c r="O686" s="369"/>
      <c r="P686" s="370"/>
      <c r="Q686" s="196"/>
      <c r="R686" s="197"/>
      <c r="S686" s="198"/>
      <c r="T686" s="199"/>
      <c r="U686" s="200"/>
      <c r="V686" s="201"/>
      <c r="W686" s="202"/>
      <c r="X686" s="202"/>
      <c r="Y686" s="109"/>
      <c r="Z686" s="280"/>
      <c r="AA686" s="106"/>
      <c r="AB686" s="281"/>
      <c r="AC686" s="282"/>
      <c r="AD686" s="273"/>
      <c r="AE686" s="110"/>
      <c r="AF686" s="99"/>
      <c r="AG686" s="110"/>
      <c r="AH686" s="427"/>
      <c r="AI686" s="112"/>
      <c r="AJ686" s="110"/>
      <c r="AK686" s="113"/>
      <c r="AL686" s="114"/>
      <c r="AM686" s="278"/>
      <c r="AN686" s="98"/>
      <c r="AO686" s="98"/>
      <c r="AP686" s="116"/>
      <c r="AQ686" s="117"/>
      <c r="AR686" s="116"/>
      <c r="AS686" s="98"/>
      <c r="AT686" s="98"/>
      <c r="AU686" s="98"/>
      <c r="AV686" s="98"/>
      <c r="AW686" s="98"/>
      <c r="AX686" s="98"/>
      <c r="AY686" s="98"/>
      <c r="AZ686" s="98"/>
      <c r="BA686" s="98"/>
      <c r="BB686" s="98"/>
      <c r="BC686" s="98"/>
      <c r="BD686" s="98"/>
      <c r="BE686" s="98"/>
      <c r="BF686" s="98"/>
      <c r="BG686" s="98"/>
      <c r="BH686" s="98"/>
      <c r="BI686" s="98"/>
      <c r="BJ686" s="98"/>
      <c r="BK686" s="98"/>
      <c r="BL686" s="98"/>
      <c r="BM686" s="98"/>
      <c r="BN686" s="98"/>
      <c r="BO686" s="98"/>
      <c r="BP686" s="98"/>
    </row>
    <row r="687">
      <c r="A687" s="485" t="b">
        <v>0</v>
      </c>
      <c r="B687" s="128"/>
      <c r="C687" s="129"/>
      <c r="D687" s="130"/>
      <c r="E687" s="131"/>
      <c r="F687" s="132"/>
      <c r="G687" s="132"/>
      <c r="H687" s="132"/>
      <c r="I687" s="132"/>
      <c r="J687" s="132"/>
      <c r="K687" s="130"/>
      <c r="L687" s="130"/>
      <c r="M687" s="130"/>
      <c r="N687" s="519"/>
      <c r="O687" s="369"/>
      <c r="P687" s="370"/>
      <c r="Q687" s="196"/>
      <c r="R687" s="197"/>
      <c r="S687" s="198"/>
      <c r="T687" s="199"/>
      <c r="U687" s="200"/>
      <c r="V687" s="201"/>
      <c r="W687" s="202"/>
      <c r="X687" s="202"/>
      <c r="Y687" s="143"/>
      <c r="Z687" s="367"/>
      <c r="AA687" s="140"/>
      <c r="AB687" s="420"/>
      <c r="AC687" s="421"/>
      <c r="AD687" s="206"/>
      <c r="AE687" s="144"/>
      <c r="AF687" s="133"/>
      <c r="AG687" s="144"/>
      <c r="AH687" s="430"/>
      <c r="AI687" s="146"/>
      <c r="AJ687" s="144"/>
      <c r="AK687" s="147"/>
      <c r="AL687" s="114"/>
      <c r="AM687" s="211"/>
      <c r="AN687" s="132"/>
      <c r="AO687" s="132"/>
      <c r="AP687" s="149"/>
      <c r="AQ687" s="150"/>
      <c r="AR687" s="149"/>
      <c r="AS687" s="132"/>
      <c r="AT687" s="132"/>
      <c r="AU687" s="132"/>
      <c r="AV687" s="132"/>
      <c r="AW687" s="132"/>
      <c r="AX687" s="132"/>
      <c r="AY687" s="132"/>
      <c r="AZ687" s="132"/>
      <c r="BA687" s="132"/>
      <c r="BB687" s="132"/>
      <c r="BC687" s="132"/>
      <c r="BD687" s="132"/>
      <c r="BE687" s="132"/>
      <c r="BF687" s="132"/>
      <c r="BG687" s="132"/>
      <c r="BH687" s="132"/>
      <c r="BI687" s="132"/>
      <c r="BJ687" s="132"/>
      <c r="BK687" s="132"/>
      <c r="BL687" s="132"/>
      <c r="BM687" s="132"/>
      <c r="BN687" s="132"/>
      <c r="BO687" s="132"/>
      <c r="BP687" s="132"/>
    </row>
    <row r="688">
      <c r="A688" s="484" t="b">
        <v>0</v>
      </c>
      <c r="B688" s="94"/>
      <c r="C688" s="95"/>
      <c r="D688" s="96"/>
      <c r="E688" s="97"/>
      <c r="F688" s="98"/>
      <c r="G688" s="98"/>
      <c r="H688" s="98"/>
      <c r="I688" s="98"/>
      <c r="J688" s="98"/>
      <c r="K688" s="96"/>
      <c r="L688" s="96"/>
      <c r="M688" s="96"/>
      <c r="N688" s="518"/>
      <c r="O688" s="369"/>
      <c r="P688" s="370"/>
      <c r="Q688" s="196"/>
      <c r="R688" s="197"/>
      <c r="S688" s="198"/>
      <c r="T688" s="199"/>
      <c r="U688" s="200"/>
      <c r="V688" s="201"/>
      <c r="W688" s="202"/>
      <c r="X688" s="202"/>
      <c r="Y688" s="109"/>
      <c r="Z688" s="280"/>
      <c r="AA688" s="106"/>
      <c r="AB688" s="281"/>
      <c r="AC688" s="282"/>
      <c r="AD688" s="273"/>
      <c r="AE688" s="110"/>
      <c r="AF688" s="99"/>
      <c r="AG688" s="110"/>
      <c r="AH688" s="427"/>
      <c r="AI688" s="112"/>
      <c r="AJ688" s="110"/>
      <c r="AK688" s="113"/>
      <c r="AL688" s="114"/>
      <c r="AM688" s="278"/>
      <c r="AN688" s="98"/>
      <c r="AO688" s="98"/>
      <c r="AP688" s="116"/>
      <c r="AQ688" s="117"/>
      <c r="AR688" s="116"/>
      <c r="AS688" s="98"/>
      <c r="AT688" s="98"/>
      <c r="AU688" s="98"/>
      <c r="AV688" s="98"/>
      <c r="AW688" s="98"/>
      <c r="AX688" s="98"/>
      <c r="AY688" s="98"/>
      <c r="AZ688" s="98"/>
      <c r="BA688" s="98"/>
      <c r="BB688" s="98"/>
      <c r="BC688" s="98"/>
      <c r="BD688" s="98"/>
      <c r="BE688" s="98"/>
      <c r="BF688" s="98"/>
      <c r="BG688" s="98"/>
      <c r="BH688" s="98"/>
      <c r="BI688" s="98"/>
      <c r="BJ688" s="98"/>
      <c r="BK688" s="98"/>
      <c r="BL688" s="98"/>
      <c r="BM688" s="98"/>
      <c r="BN688" s="98"/>
      <c r="BO688" s="98"/>
      <c r="BP688" s="98"/>
    </row>
    <row r="689">
      <c r="A689" s="485" t="b">
        <v>0</v>
      </c>
      <c r="B689" s="128"/>
      <c r="C689" s="129"/>
      <c r="D689" s="130"/>
      <c r="E689" s="131"/>
      <c r="F689" s="132"/>
      <c r="G689" s="132"/>
      <c r="H689" s="132"/>
      <c r="I689" s="132"/>
      <c r="J689" s="132"/>
      <c r="K689" s="130"/>
      <c r="L689" s="130"/>
      <c r="M689" s="130"/>
      <c r="N689" s="519"/>
      <c r="O689" s="369"/>
      <c r="P689" s="370"/>
      <c r="Q689" s="196"/>
      <c r="R689" s="197"/>
      <c r="S689" s="198"/>
      <c r="T689" s="199"/>
      <c r="U689" s="200"/>
      <c r="V689" s="201"/>
      <c r="W689" s="202"/>
      <c r="X689" s="202"/>
      <c r="Y689" s="143"/>
      <c r="Z689" s="367"/>
      <c r="AA689" s="140"/>
      <c r="AB689" s="420"/>
      <c r="AC689" s="421"/>
      <c r="AD689" s="206"/>
      <c r="AE689" s="144"/>
      <c r="AF689" s="133"/>
      <c r="AG689" s="144"/>
      <c r="AH689" s="430"/>
      <c r="AI689" s="146"/>
      <c r="AJ689" s="144"/>
      <c r="AK689" s="147"/>
      <c r="AL689" s="114"/>
      <c r="AM689" s="211"/>
      <c r="AN689" s="132"/>
      <c r="AO689" s="132"/>
      <c r="AP689" s="149"/>
      <c r="AQ689" s="150"/>
      <c r="AR689" s="149"/>
      <c r="AS689" s="132"/>
      <c r="AT689" s="132"/>
      <c r="AU689" s="132"/>
      <c r="AV689" s="132"/>
      <c r="AW689" s="132"/>
      <c r="AX689" s="132"/>
      <c r="AY689" s="132"/>
      <c r="AZ689" s="132"/>
      <c r="BA689" s="132"/>
      <c r="BB689" s="132"/>
      <c r="BC689" s="132"/>
      <c r="BD689" s="132"/>
      <c r="BE689" s="132"/>
      <c r="BF689" s="132"/>
      <c r="BG689" s="132"/>
      <c r="BH689" s="132"/>
      <c r="BI689" s="132"/>
      <c r="BJ689" s="132"/>
      <c r="BK689" s="132"/>
      <c r="BL689" s="132"/>
      <c r="BM689" s="132"/>
      <c r="BN689" s="132"/>
      <c r="BO689" s="132"/>
      <c r="BP689" s="132"/>
    </row>
    <row r="690">
      <c r="A690" s="484" t="b">
        <v>0</v>
      </c>
      <c r="B690" s="94"/>
      <c r="C690" s="95"/>
      <c r="D690" s="96"/>
      <c r="E690" s="97"/>
      <c r="F690" s="98"/>
      <c r="G690" s="98"/>
      <c r="H690" s="98"/>
      <c r="I690" s="98"/>
      <c r="J690" s="98"/>
      <c r="K690" s="96"/>
      <c r="L690" s="96"/>
      <c r="M690" s="96"/>
      <c r="N690" s="518"/>
      <c r="O690" s="369"/>
      <c r="P690" s="370"/>
      <c r="Q690" s="196"/>
      <c r="R690" s="197"/>
      <c r="S690" s="198"/>
      <c r="T690" s="199"/>
      <c r="U690" s="200"/>
      <c r="V690" s="201"/>
      <c r="W690" s="202"/>
      <c r="X690" s="202"/>
      <c r="Y690" s="109"/>
      <c r="Z690" s="280"/>
      <c r="AA690" s="106"/>
      <c r="AB690" s="281"/>
      <c r="AC690" s="282"/>
      <c r="AD690" s="273"/>
      <c r="AE690" s="110"/>
      <c r="AF690" s="99"/>
      <c r="AG690" s="110"/>
      <c r="AH690" s="427"/>
      <c r="AI690" s="112"/>
      <c r="AJ690" s="110"/>
      <c r="AK690" s="113"/>
      <c r="AL690" s="114"/>
      <c r="AM690" s="278"/>
      <c r="AN690" s="98"/>
      <c r="AO690" s="98"/>
      <c r="AP690" s="116"/>
      <c r="AQ690" s="117"/>
      <c r="AR690" s="116"/>
      <c r="AS690" s="98"/>
      <c r="AT690" s="98"/>
      <c r="AU690" s="98"/>
      <c r="AV690" s="98"/>
      <c r="AW690" s="98"/>
      <c r="AX690" s="98"/>
      <c r="AY690" s="98"/>
      <c r="AZ690" s="98"/>
      <c r="BA690" s="98"/>
      <c r="BB690" s="98"/>
      <c r="BC690" s="98"/>
      <c r="BD690" s="98"/>
      <c r="BE690" s="98"/>
      <c r="BF690" s="98"/>
      <c r="BG690" s="98"/>
      <c r="BH690" s="98"/>
      <c r="BI690" s="98"/>
      <c r="BJ690" s="98"/>
      <c r="BK690" s="98"/>
      <c r="BL690" s="98"/>
      <c r="BM690" s="98"/>
      <c r="BN690" s="98"/>
      <c r="BO690" s="98"/>
      <c r="BP690" s="98"/>
    </row>
    <row r="691">
      <c r="A691" s="485" t="b">
        <v>0</v>
      </c>
      <c r="B691" s="128"/>
      <c r="C691" s="129"/>
      <c r="D691" s="130"/>
      <c r="E691" s="131"/>
      <c r="F691" s="132"/>
      <c r="G691" s="132"/>
      <c r="H691" s="132"/>
      <c r="I691" s="132"/>
      <c r="J691" s="132"/>
      <c r="K691" s="130"/>
      <c r="L691" s="130"/>
      <c r="M691" s="130"/>
      <c r="N691" s="519"/>
      <c r="O691" s="369"/>
      <c r="P691" s="370"/>
      <c r="Q691" s="196"/>
      <c r="R691" s="197"/>
      <c r="S691" s="198"/>
      <c r="T691" s="199"/>
      <c r="U691" s="200"/>
      <c r="V691" s="201"/>
      <c r="W691" s="202"/>
      <c r="X691" s="202"/>
      <c r="Y691" s="143"/>
      <c r="Z691" s="367"/>
      <c r="AA691" s="140"/>
      <c r="AB691" s="420"/>
      <c r="AC691" s="421"/>
      <c r="AD691" s="206"/>
      <c r="AE691" s="144"/>
      <c r="AF691" s="133"/>
      <c r="AG691" s="144"/>
      <c r="AH691" s="430"/>
      <c r="AI691" s="146"/>
      <c r="AJ691" s="144"/>
      <c r="AK691" s="147"/>
      <c r="AL691" s="114"/>
      <c r="AM691" s="211"/>
      <c r="AN691" s="132"/>
      <c r="AO691" s="132"/>
      <c r="AP691" s="149"/>
      <c r="AQ691" s="150"/>
      <c r="AR691" s="149"/>
      <c r="AS691" s="132"/>
      <c r="AT691" s="132"/>
      <c r="AU691" s="132"/>
      <c r="AV691" s="132"/>
      <c r="AW691" s="132"/>
      <c r="AX691" s="132"/>
      <c r="AY691" s="132"/>
      <c r="AZ691" s="132"/>
      <c r="BA691" s="132"/>
      <c r="BB691" s="132"/>
      <c r="BC691" s="132"/>
      <c r="BD691" s="132"/>
      <c r="BE691" s="132"/>
      <c r="BF691" s="132"/>
      <c r="BG691" s="132"/>
      <c r="BH691" s="132"/>
      <c r="BI691" s="132"/>
      <c r="BJ691" s="132"/>
      <c r="BK691" s="132"/>
      <c r="BL691" s="132"/>
      <c r="BM691" s="132"/>
      <c r="BN691" s="132"/>
      <c r="BO691" s="132"/>
      <c r="BP691" s="132"/>
    </row>
    <row r="692">
      <c r="A692" s="484" t="b">
        <v>0</v>
      </c>
      <c r="B692" s="94"/>
      <c r="C692" s="95"/>
      <c r="D692" s="96"/>
      <c r="E692" s="97"/>
      <c r="F692" s="98"/>
      <c r="G692" s="98"/>
      <c r="H692" s="98"/>
      <c r="I692" s="98"/>
      <c r="J692" s="98"/>
      <c r="K692" s="96"/>
      <c r="L692" s="96"/>
      <c r="M692" s="96"/>
      <c r="N692" s="518"/>
      <c r="O692" s="369"/>
      <c r="P692" s="370"/>
      <c r="Q692" s="196"/>
      <c r="R692" s="197"/>
      <c r="S692" s="198"/>
      <c r="T692" s="199"/>
      <c r="U692" s="200"/>
      <c r="V692" s="201"/>
      <c r="W692" s="202"/>
      <c r="X692" s="202"/>
      <c r="Y692" s="109"/>
      <c r="Z692" s="280"/>
      <c r="AA692" s="106"/>
      <c r="AB692" s="281"/>
      <c r="AC692" s="282"/>
      <c r="AD692" s="273"/>
      <c r="AE692" s="110"/>
      <c r="AF692" s="99"/>
      <c r="AG692" s="110"/>
      <c r="AH692" s="427"/>
      <c r="AI692" s="112"/>
      <c r="AJ692" s="110"/>
      <c r="AK692" s="113"/>
      <c r="AL692" s="114"/>
      <c r="AM692" s="278"/>
      <c r="AN692" s="98"/>
      <c r="AO692" s="98"/>
      <c r="AP692" s="116"/>
      <c r="AQ692" s="117"/>
      <c r="AR692" s="116"/>
      <c r="AS692" s="98"/>
      <c r="AT692" s="98"/>
      <c r="AU692" s="98"/>
      <c r="AV692" s="98"/>
      <c r="AW692" s="98"/>
      <c r="AX692" s="98"/>
      <c r="AY692" s="98"/>
      <c r="AZ692" s="98"/>
      <c r="BA692" s="98"/>
      <c r="BB692" s="98"/>
      <c r="BC692" s="98"/>
      <c r="BD692" s="98"/>
      <c r="BE692" s="98"/>
      <c r="BF692" s="98"/>
      <c r="BG692" s="98"/>
      <c r="BH692" s="98"/>
      <c r="BI692" s="98"/>
      <c r="BJ692" s="98"/>
      <c r="BK692" s="98"/>
      <c r="BL692" s="98"/>
      <c r="BM692" s="98"/>
      <c r="BN692" s="98"/>
      <c r="BO692" s="98"/>
      <c r="BP692" s="98"/>
    </row>
    <row r="693">
      <c r="A693" s="485" t="b">
        <v>0</v>
      </c>
      <c r="B693" s="128"/>
      <c r="C693" s="129"/>
      <c r="D693" s="130"/>
      <c r="E693" s="131"/>
      <c r="F693" s="132"/>
      <c r="G693" s="132"/>
      <c r="H693" s="132"/>
      <c r="I693" s="132"/>
      <c r="J693" s="132"/>
      <c r="K693" s="130"/>
      <c r="L693" s="130"/>
      <c r="M693" s="130"/>
      <c r="N693" s="519"/>
      <c r="O693" s="369"/>
      <c r="P693" s="370"/>
      <c r="Q693" s="196"/>
      <c r="R693" s="197"/>
      <c r="S693" s="198"/>
      <c r="T693" s="199"/>
      <c r="U693" s="200"/>
      <c r="V693" s="201"/>
      <c r="W693" s="202"/>
      <c r="X693" s="202"/>
      <c r="Y693" s="143"/>
      <c r="Z693" s="367"/>
      <c r="AA693" s="140"/>
      <c r="AB693" s="420"/>
      <c r="AC693" s="421"/>
      <c r="AD693" s="206"/>
      <c r="AE693" s="144"/>
      <c r="AF693" s="133"/>
      <c r="AG693" s="144"/>
      <c r="AH693" s="430"/>
      <c r="AI693" s="146"/>
      <c r="AJ693" s="144"/>
      <c r="AK693" s="147"/>
      <c r="AL693" s="114"/>
      <c r="AM693" s="211"/>
      <c r="AN693" s="132"/>
      <c r="AO693" s="132"/>
      <c r="AP693" s="149"/>
      <c r="AQ693" s="150"/>
      <c r="AR693" s="149"/>
      <c r="AS693" s="132"/>
      <c r="AT693" s="132"/>
      <c r="AU693" s="132"/>
      <c r="AV693" s="132"/>
      <c r="AW693" s="132"/>
      <c r="AX693" s="132"/>
      <c r="AY693" s="132"/>
      <c r="AZ693" s="132"/>
      <c r="BA693" s="132"/>
      <c r="BB693" s="132"/>
      <c r="BC693" s="132"/>
      <c r="BD693" s="132"/>
      <c r="BE693" s="132"/>
      <c r="BF693" s="132"/>
      <c r="BG693" s="132"/>
      <c r="BH693" s="132"/>
      <c r="BI693" s="132"/>
      <c r="BJ693" s="132"/>
      <c r="BK693" s="132"/>
      <c r="BL693" s="132"/>
      <c r="BM693" s="132"/>
      <c r="BN693" s="132"/>
      <c r="BO693" s="132"/>
      <c r="BP693" s="132"/>
    </row>
    <row r="694">
      <c r="A694" s="484" t="b">
        <v>0</v>
      </c>
      <c r="B694" s="94"/>
      <c r="C694" s="95"/>
      <c r="D694" s="96"/>
      <c r="E694" s="97"/>
      <c r="F694" s="98"/>
      <c r="G694" s="98"/>
      <c r="H694" s="98"/>
      <c r="I694" s="98"/>
      <c r="J694" s="98"/>
      <c r="K694" s="96"/>
      <c r="L694" s="96"/>
      <c r="M694" s="96"/>
      <c r="N694" s="518"/>
      <c r="O694" s="369"/>
      <c r="P694" s="370"/>
      <c r="Q694" s="196"/>
      <c r="R694" s="197"/>
      <c r="S694" s="198"/>
      <c r="T694" s="199"/>
      <c r="U694" s="200"/>
      <c r="V694" s="201"/>
      <c r="W694" s="202"/>
      <c r="X694" s="202"/>
      <c r="Y694" s="109"/>
      <c r="Z694" s="280"/>
      <c r="AA694" s="106"/>
      <c r="AB694" s="281"/>
      <c r="AC694" s="282"/>
      <c r="AD694" s="273"/>
      <c r="AE694" s="110"/>
      <c r="AF694" s="99"/>
      <c r="AG694" s="110"/>
      <c r="AH694" s="427"/>
      <c r="AI694" s="112"/>
      <c r="AJ694" s="110"/>
      <c r="AK694" s="113"/>
      <c r="AL694" s="114"/>
      <c r="AM694" s="278"/>
      <c r="AN694" s="98"/>
      <c r="AO694" s="98"/>
      <c r="AP694" s="116"/>
      <c r="AQ694" s="117"/>
      <c r="AR694" s="116"/>
      <c r="AS694" s="98"/>
      <c r="AT694" s="98"/>
      <c r="AU694" s="98"/>
      <c r="AV694" s="98"/>
      <c r="AW694" s="98"/>
      <c r="AX694" s="98"/>
      <c r="AY694" s="98"/>
      <c r="AZ694" s="98"/>
      <c r="BA694" s="98"/>
      <c r="BB694" s="98"/>
      <c r="BC694" s="98"/>
      <c r="BD694" s="98"/>
      <c r="BE694" s="98"/>
      <c r="BF694" s="98"/>
      <c r="BG694" s="98"/>
      <c r="BH694" s="98"/>
      <c r="BI694" s="98"/>
      <c r="BJ694" s="98"/>
      <c r="BK694" s="98"/>
      <c r="BL694" s="98"/>
      <c r="BM694" s="98"/>
      <c r="BN694" s="98"/>
      <c r="BO694" s="98"/>
      <c r="BP694" s="98"/>
    </row>
    <row r="695">
      <c r="A695" s="485" t="b">
        <v>0</v>
      </c>
      <c r="B695" s="128"/>
      <c r="C695" s="129"/>
      <c r="D695" s="130"/>
      <c r="E695" s="131"/>
      <c r="F695" s="132"/>
      <c r="G695" s="132"/>
      <c r="H695" s="132"/>
      <c r="I695" s="132"/>
      <c r="J695" s="132"/>
      <c r="K695" s="130"/>
      <c r="L695" s="130"/>
      <c r="M695" s="130"/>
      <c r="N695" s="519"/>
      <c r="O695" s="369"/>
      <c r="P695" s="370"/>
      <c r="Q695" s="196"/>
      <c r="R695" s="197"/>
      <c r="S695" s="198"/>
      <c r="T695" s="199"/>
      <c r="U695" s="200"/>
      <c r="V695" s="201"/>
      <c r="W695" s="202"/>
      <c r="X695" s="202"/>
      <c r="Y695" s="143"/>
      <c r="Z695" s="367"/>
      <c r="AA695" s="140"/>
      <c r="AB695" s="420"/>
      <c r="AC695" s="421"/>
      <c r="AD695" s="206"/>
      <c r="AE695" s="144"/>
      <c r="AF695" s="133"/>
      <c r="AG695" s="144"/>
      <c r="AH695" s="430"/>
      <c r="AI695" s="146"/>
      <c r="AJ695" s="144"/>
      <c r="AK695" s="147"/>
      <c r="AL695" s="114"/>
      <c r="AM695" s="211"/>
      <c r="AN695" s="132"/>
      <c r="AO695" s="132"/>
      <c r="AP695" s="149"/>
      <c r="AQ695" s="150"/>
      <c r="AR695" s="149"/>
      <c r="AS695" s="132"/>
      <c r="AT695" s="132"/>
      <c r="AU695" s="132"/>
      <c r="AV695" s="132"/>
      <c r="AW695" s="132"/>
      <c r="AX695" s="132"/>
      <c r="AY695" s="132"/>
      <c r="AZ695" s="132"/>
      <c r="BA695" s="132"/>
      <c r="BB695" s="132"/>
      <c r="BC695" s="132"/>
      <c r="BD695" s="132"/>
      <c r="BE695" s="132"/>
      <c r="BF695" s="132"/>
      <c r="BG695" s="132"/>
      <c r="BH695" s="132"/>
      <c r="BI695" s="132"/>
      <c r="BJ695" s="132"/>
      <c r="BK695" s="132"/>
      <c r="BL695" s="132"/>
      <c r="BM695" s="132"/>
      <c r="BN695" s="132"/>
      <c r="BO695" s="132"/>
      <c r="BP695" s="132"/>
    </row>
    <row r="696">
      <c r="A696" s="484" t="b">
        <v>0</v>
      </c>
      <c r="B696" s="94"/>
      <c r="C696" s="95"/>
      <c r="D696" s="96"/>
      <c r="E696" s="97"/>
      <c r="F696" s="98"/>
      <c r="G696" s="98"/>
      <c r="H696" s="98"/>
      <c r="I696" s="98"/>
      <c r="J696" s="98"/>
      <c r="K696" s="96"/>
      <c r="L696" s="96"/>
      <c r="M696" s="96"/>
      <c r="N696" s="518"/>
      <c r="O696" s="369"/>
      <c r="P696" s="370"/>
      <c r="Q696" s="196"/>
      <c r="R696" s="197"/>
      <c r="S696" s="198"/>
      <c r="T696" s="199"/>
      <c r="U696" s="200"/>
      <c r="V696" s="201"/>
      <c r="W696" s="202"/>
      <c r="X696" s="202"/>
      <c r="Y696" s="109"/>
      <c r="Z696" s="280"/>
      <c r="AA696" s="106"/>
      <c r="AB696" s="281"/>
      <c r="AC696" s="282"/>
      <c r="AD696" s="273"/>
      <c r="AE696" s="110"/>
      <c r="AF696" s="99"/>
      <c r="AG696" s="110"/>
      <c r="AH696" s="427"/>
      <c r="AI696" s="112"/>
      <c r="AJ696" s="110"/>
      <c r="AK696" s="113"/>
      <c r="AL696" s="114"/>
      <c r="AM696" s="278"/>
      <c r="AN696" s="98"/>
      <c r="AO696" s="98"/>
      <c r="AP696" s="116"/>
      <c r="AQ696" s="117"/>
      <c r="AR696" s="116"/>
      <c r="AS696" s="98"/>
      <c r="AT696" s="98"/>
      <c r="AU696" s="98"/>
      <c r="AV696" s="98"/>
      <c r="AW696" s="98"/>
      <c r="AX696" s="98"/>
      <c r="AY696" s="98"/>
      <c r="AZ696" s="98"/>
      <c r="BA696" s="98"/>
      <c r="BB696" s="98"/>
      <c r="BC696" s="98"/>
      <c r="BD696" s="98"/>
      <c r="BE696" s="98"/>
      <c r="BF696" s="98"/>
      <c r="BG696" s="98"/>
      <c r="BH696" s="98"/>
      <c r="BI696" s="98"/>
      <c r="BJ696" s="98"/>
      <c r="BK696" s="98"/>
      <c r="BL696" s="98"/>
      <c r="BM696" s="98"/>
      <c r="BN696" s="98"/>
      <c r="BO696" s="98"/>
      <c r="BP696" s="98"/>
    </row>
    <row r="697">
      <c r="A697" s="485" t="b">
        <v>0</v>
      </c>
      <c r="B697" s="128"/>
      <c r="C697" s="129"/>
      <c r="D697" s="130"/>
      <c r="E697" s="131"/>
      <c r="F697" s="132"/>
      <c r="G697" s="132"/>
      <c r="H697" s="132"/>
      <c r="I697" s="132"/>
      <c r="J697" s="132"/>
      <c r="K697" s="130"/>
      <c r="L697" s="130"/>
      <c r="M697" s="130"/>
      <c r="N697" s="519"/>
      <c r="O697" s="369"/>
      <c r="P697" s="370"/>
      <c r="Q697" s="196"/>
      <c r="R697" s="197"/>
      <c r="S697" s="198"/>
      <c r="T697" s="199"/>
      <c r="U697" s="200"/>
      <c r="V697" s="201"/>
      <c r="W697" s="202"/>
      <c r="X697" s="202"/>
      <c r="Y697" s="143"/>
      <c r="Z697" s="367"/>
      <c r="AA697" s="140"/>
      <c r="AB697" s="420"/>
      <c r="AC697" s="421"/>
      <c r="AD697" s="206"/>
      <c r="AE697" s="144"/>
      <c r="AF697" s="133"/>
      <c r="AG697" s="144"/>
      <c r="AH697" s="430"/>
      <c r="AI697" s="146"/>
      <c r="AJ697" s="144"/>
      <c r="AK697" s="147"/>
      <c r="AL697" s="114"/>
      <c r="AM697" s="211"/>
      <c r="AN697" s="132"/>
      <c r="AO697" s="132"/>
      <c r="AP697" s="149"/>
      <c r="AQ697" s="150"/>
      <c r="AR697" s="149"/>
      <c r="AS697" s="132"/>
      <c r="AT697" s="132"/>
      <c r="AU697" s="132"/>
      <c r="AV697" s="132"/>
      <c r="AW697" s="132"/>
      <c r="AX697" s="132"/>
      <c r="AY697" s="132"/>
      <c r="AZ697" s="132"/>
      <c r="BA697" s="132"/>
      <c r="BB697" s="132"/>
      <c r="BC697" s="132"/>
      <c r="BD697" s="132"/>
      <c r="BE697" s="132"/>
      <c r="BF697" s="132"/>
      <c r="BG697" s="132"/>
      <c r="BH697" s="132"/>
      <c r="BI697" s="132"/>
      <c r="BJ697" s="132"/>
      <c r="BK697" s="132"/>
      <c r="BL697" s="132"/>
      <c r="BM697" s="132"/>
      <c r="BN697" s="132"/>
      <c r="BO697" s="132"/>
      <c r="BP697" s="132"/>
    </row>
    <row r="698">
      <c r="A698" s="484" t="b">
        <v>0</v>
      </c>
      <c r="B698" s="94"/>
      <c r="C698" s="95"/>
      <c r="D698" s="96"/>
      <c r="E698" s="97"/>
      <c r="F698" s="98"/>
      <c r="G698" s="98"/>
      <c r="H698" s="98"/>
      <c r="I698" s="98"/>
      <c r="J698" s="98"/>
      <c r="K698" s="96"/>
      <c r="L698" s="96"/>
      <c r="M698" s="96"/>
      <c r="N698" s="518"/>
      <c r="O698" s="369"/>
      <c r="P698" s="370"/>
      <c r="Q698" s="196"/>
      <c r="R698" s="197"/>
      <c r="S698" s="198"/>
      <c r="T698" s="199"/>
      <c r="U698" s="200"/>
      <c r="V698" s="201"/>
      <c r="W698" s="202"/>
      <c r="X698" s="202"/>
      <c r="Y698" s="109"/>
      <c r="Z698" s="280"/>
      <c r="AA698" s="106"/>
      <c r="AB698" s="281"/>
      <c r="AC698" s="282"/>
      <c r="AD698" s="273"/>
      <c r="AE698" s="110"/>
      <c r="AF698" s="99"/>
      <c r="AG698" s="110"/>
      <c r="AH698" s="427"/>
      <c r="AI698" s="112"/>
      <c r="AJ698" s="110"/>
      <c r="AK698" s="113"/>
      <c r="AL698" s="114"/>
      <c r="AM698" s="278"/>
      <c r="AN698" s="98"/>
      <c r="AO698" s="98"/>
      <c r="AP698" s="116"/>
      <c r="AQ698" s="117"/>
      <c r="AR698" s="116"/>
      <c r="AS698" s="98"/>
      <c r="AT698" s="98"/>
      <c r="AU698" s="98"/>
      <c r="AV698" s="98"/>
      <c r="AW698" s="98"/>
      <c r="AX698" s="98"/>
      <c r="AY698" s="98"/>
      <c r="AZ698" s="98"/>
      <c r="BA698" s="98"/>
      <c r="BB698" s="98"/>
      <c r="BC698" s="98"/>
      <c r="BD698" s="98"/>
      <c r="BE698" s="98"/>
      <c r="BF698" s="98"/>
      <c r="BG698" s="98"/>
      <c r="BH698" s="98"/>
      <c r="BI698" s="98"/>
      <c r="BJ698" s="98"/>
      <c r="BK698" s="98"/>
      <c r="BL698" s="98"/>
      <c r="BM698" s="98"/>
      <c r="BN698" s="98"/>
      <c r="BO698" s="98"/>
      <c r="BP698" s="98"/>
    </row>
    <row r="699">
      <c r="A699" s="485" t="b">
        <v>0</v>
      </c>
      <c r="B699" s="128"/>
      <c r="C699" s="129"/>
      <c r="D699" s="130"/>
      <c r="E699" s="131"/>
      <c r="F699" s="132"/>
      <c r="G699" s="132"/>
      <c r="H699" s="132"/>
      <c r="I699" s="132"/>
      <c r="J699" s="132"/>
      <c r="K699" s="130"/>
      <c r="L699" s="130"/>
      <c r="M699" s="130"/>
      <c r="N699" s="519"/>
      <c r="O699" s="369"/>
      <c r="P699" s="370"/>
      <c r="Q699" s="196"/>
      <c r="R699" s="197"/>
      <c r="S699" s="198"/>
      <c r="T699" s="199"/>
      <c r="U699" s="200"/>
      <c r="V699" s="201"/>
      <c r="W699" s="202"/>
      <c r="X699" s="202"/>
      <c r="Y699" s="143"/>
      <c r="Z699" s="367"/>
      <c r="AA699" s="140"/>
      <c r="AB699" s="420"/>
      <c r="AC699" s="421"/>
      <c r="AD699" s="206"/>
      <c r="AE699" s="144"/>
      <c r="AF699" s="133"/>
      <c r="AG699" s="144"/>
      <c r="AH699" s="430"/>
      <c r="AI699" s="146"/>
      <c r="AJ699" s="144"/>
      <c r="AK699" s="147"/>
      <c r="AL699" s="114"/>
      <c r="AM699" s="211"/>
      <c r="AN699" s="132"/>
      <c r="AO699" s="132"/>
      <c r="AP699" s="149"/>
      <c r="AQ699" s="150"/>
      <c r="AR699" s="149"/>
      <c r="AS699" s="132"/>
      <c r="AT699" s="132"/>
      <c r="AU699" s="132"/>
      <c r="AV699" s="132"/>
      <c r="AW699" s="132"/>
      <c r="AX699" s="132"/>
      <c r="AY699" s="132"/>
      <c r="AZ699" s="132"/>
      <c r="BA699" s="132"/>
      <c r="BB699" s="132"/>
      <c r="BC699" s="132"/>
      <c r="BD699" s="132"/>
      <c r="BE699" s="132"/>
      <c r="BF699" s="132"/>
      <c r="BG699" s="132"/>
      <c r="BH699" s="132"/>
      <c r="BI699" s="132"/>
      <c r="BJ699" s="132"/>
      <c r="BK699" s="132"/>
      <c r="BL699" s="132"/>
      <c r="BM699" s="132"/>
      <c r="BN699" s="132"/>
      <c r="BO699" s="132"/>
      <c r="BP699" s="132"/>
    </row>
    <row r="700">
      <c r="A700" s="484" t="b">
        <v>0</v>
      </c>
      <c r="B700" s="94"/>
      <c r="C700" s="95"/>
      <c r="D700" s="96"/>
      <c r="E700" s="97"/>
      <c r="F700" s="98"/>
      <c r="G700" s="98"/>
      <c r="H700" s="98"/>
      <c r="I700" s="98"/>
      <c r="J700" s="98"/>
      <c r="K700" s="96"/>
      <c r="L700" s="96"/>
      <c r="M700" s="96"/>
      <c r="N700" s="518"/>
      <c r="O700" s="369"/>
      <c r="P700" s="370"/>
      <c r="Q700" s="196"/>
      <c r="R700" s="197"/>
      <c r="S700" s="198"/>
      <c r="T700" s="199"/>
      <c r="U700" s="200"/>
      <c r="V700" s="201"/>
      <c r="W700" s="202"/>
      <c r="X700" s="202"/>
      <c r="Y700" s="109"/>
      <c r="Z700" s="280"/>
      <c r="AA700" s="106"/>
      <c r="AB700" s="281"/>
      <c r="AC700" s="282"/>
      <c r="AD700" s="273"/>
      <c r="AE700" s="110"/>
      <c r="AF700" s="99"/>
      <c r="AG700" s="110"/>
      <c r="AH700" s="427"/>
      <c r="AI700" s="112"/>
      <c r="AJ700" s="110"/>
      <c r="AK700" s="113"/>
      <c r="AL700" s="114"/>
      <c r="AM700" s="278"/>
      <c r="AN700" s="98"/>
      <c r="AO700" s="98"/>
      <c r="AP700" s="116"/>
      <c r="AQ700" s="117"/>
      <c r="AR700" s="116"/>
      <c r="AS700" s="98"/>
      <c r="AT700" s="98"/>
      <c r="AU700" s="98"/>
      <c r="AV700" s="98"/>
      <c r="AW700" s="98"/>
      <c r="AX700" s="98"/>
      <c r="AY700" s="98"/>
      <c r="AZ700" s="98"/>
      <c r="BA700" s="98"/>
      <c r="BB700" s="98"/>
      <c r="BC700" s="98"/>
      <c r="BD700" s="98"/>
      <c r="BE700" s="98"/>
      <c r="BF700" s="98"/>
      <c r="BG700" s="98"/>
      <c r="BH700" s="98"/>
      <c r="BI700" s="98"/>
      <c r="BJ700" s="98"/>
      <c r="BK700" s="98"/>
      <c r="BL700" s="98"/>
      <c r="BM700" s="98"/>
      <c r="BN700" s="98"/>
      <c r="BO700" s="98"/>
      <c r="BP700" s="98"/>
    </row>
    <row r="701">
      <c r="A701" s="485" t="b">
        <v>0</v>
      </c>
      <c r="B701" s="128"/>
      <c r="C701" s="129"/>
      <c r="D701" s="130"/>
      <c r="E701" s="131"/>
      <c r="F701" s="132"/>
      <c r="G701" s="132"/>
      <c r="H701" s="132"/>
      <c r="I701" s="132"/>
      <c r="J701" s="132"/>
      <c r="K701" s="130"/>
      <c r="L701" s="130"/>
      <c r="M701" s="130"/>
      <c r="N701" s="519"/>
      <c r="O701" s="369"/>
      <c r="P701" s="370"/>
      <c r="Q701" s="196"/>
      <c r="R701" s="197"/>
      <c r="S701" s="198"/>
      <c r="T701" s="199"/>
      <c r="U701" s="200"/>
      <c r="V701" s="201"/>
      <c r="W701" s="202"/>
      <c r="X701" s="202"/>
      <c r="Y701" s="143"/>
      <c r="Z701" s="367"/>
      <c r="AA701" s="140"/>
      <c r="AB701" s="420"/>
      <c r="AC701" s="421"/>
      <c r="AD701" s="206"/>
      <c r="AE701" s="144"/>
      <c r="AF701" s="133"/>
      <c r="AG701" s="144"/>
      <c r="AH701" s="430"/>
      <c r="AI701" s="146"/>
      <c r="AJ701" s="144"/>
      <c r="AK701" s="147"/>
      <c r="AL701" s="114"/>
      <c r="AM701" s="211"/>
      <c r="AN701" s="132"/>
      <c r="AO701" s="132"/>
      <c r="AP701" s="149"/>
      <c r="AQ701" s="150"/>
      <c r="AR701" s="149"/>
      <c r="AS701" s="132"/>
      <c r="AT701" s="132"/>
      <c r="AU701" s="132"/>
      <c r="AV701" s="132"/>
      <c r="AW701" s="132"/>
      <c r="AX701" s="132"/>
      <c r="AY701" s="132"/>
      <c r="AZ701" s="132"/>
      <c r="BA701" s="132"/>
      <c r="BB701" s="132"/>
      <c r="BC701" s="132"/>
      <c r="BD701" s="132"/>
      <c r="BE701" s="132"/>
      <c r="BF701" s="132"/>
      <c r="BG701" s="132"/>
      <c r="BH701" s="132"/>
      <c r="BI701" s="132"/>
      <c r="BJ701" s="132"/>
      <c r="BK701" s="132"/>
      <c r="BL701" s="132"/>
      <c r="BM701" s="132"/>
      <c r="BN701" s="132"/>
      <c r="BO701" s="132"/>
      <c r="BP701" s="132"/>
    </row>
    <row r="702">
      <c r="A702" s="484" t="b">
        <v>0</v>
      </c>
      <c r="B702" s="94"/>
      <c r="C702" s="95"/>
      <c r="D702" s="96"/>
      <c r="E702" s="97"/>
      <c r="F702" s="98"/>
      <c r="G702" s="98"/>
      <c r="H702" s="98"/>
      <c r="I702" s="98"/>
      <c r="J702" s="98"/>
      <c r="K702" s="96"/>
      <c r="L702" s="96"/>
      <c r="M702" s="96"/>
      <c r="N702" s="518"/>
      <c r="O702" s="369"/>
      <c r="P702" s="370"/>
      <c r="Q702" s="196"/>
      <c r="R702" s="197"/>
      <c r="S702" s="198"/>
      <c r="T702" s="199"/>
      <c r="U702" s="200"/>
      <c r="V702" s="201"/>
      <c r="W702" s="202"/>
      <c r="X702" s="202"/>
      <c r="Y702" s="109"/>
      <c r="Z702" s="280"/>
      <c r="AA702" s="106"/>
      <c r="AB702" s="281"/>
      <c r="AC702" s="282"/>
      <c r="AD702" s="273"/>
      <c r="AE702" s="110"/>
      <c r="AF702" s="99"/>
      <c r="AG702" s="110"/>
      <c r="AH702" s="427"/>
      <c r="AI702" s="112"/>
      <c r="AJ702" s="110"/>
      <c r="AK702" s="113"/>
      <c r="AL702" s="114"/>
      <c r="AM702" s="278"/>
      <c r="AN702" s="98"/>
      <c r="AO702" s="98"/>
      <c r="AP702" s="116"/>
      <c r="AQ702" s="117"/>
      <c r="AR702" s="116"/>
      <c r="AS702" s="98"/>
      <c r="AT702" s="98"/>
      <c r="AU702" s="98"/>
      <c r="AV702" s="98"/>
      <c r="AW702" s="98"/>
      <c r="AX702" s="98"/>
      <c r="AY702" s="98"/>
      <c r="AZ702" s="98"/>
      <c r="BA702" s="98"/>
      <c r="BB702" s="98"/>
      <c r="BC702" s="98"/>
      <c r="BD702" s="98"/>
      <c r="BE702" s="98"/>
      <c r="BF702" s="98"/>
      <c r="BG702" s="98"/>
      <c r="BH702" s="98"/>
      <c r="BI702" s="98"/>
      <c r="BJ702" s="98"/>
      <c r="BK702" s="98"/>
      <c r="BL702" s="98"/>
      <c r="BM702" s="98"/>
      <c r="BN702" s="98"/>
      <c r="BO702" s="98"/>
      <c r="BP702" s="98"/>
    </row>
    <row r="703">
      <c r="A703" s="485" t="b">
        <v>0</v>
      </c>
      <c r="B703" s="128"/>
      <c r="C703" s="129"/>
      <c r="D703" s="130"/>
      <c r="E703" s="131"/>
      <c r="F703" s="132"/>
      <c r="G703" s="132"/>
      <c r="H703" s="132"/>
      <c r="I703" s="132"/>
      <c r="J703" s="132"/>
      <c r="K703" s="130"/>
      <c r="L703" s="130"/>
      <c r="M703" s="130"/>
      <c r="N703" s="519"/>
      <c r="O703" s="369"/>
      <c r="P703" s="370"/>
      <c r="Q703" s="196"/>
      <c r="R703" s="197"/>
      <c r="S703" s="198"/>
      <c r="T703" s="199"/>
      <c r="U703" s="200"/>
      <c r="V703" s="201"/>
      <c r="W703" s="202"/>
      <c r="X703" s="202"/>
      <c r="Y703" s="143"/>
      <c r="Z703" s="367"/>
      <c r="AA703" s="140"/>
      <c r="AB703" s="420"/>
      <c r="AC703" s="421"/>
      <c r="AD703" s="206"/>
      <c r="AE703" s="144"/>
      <c r="AF703" s="133"/>
      <c r="AG703" s="144"/>
      <c r="AH703" s="430"/>
      <c r="AI703" s="146"/>
      <c r="AJ703" s="144"/>
      <c r="AK703" s="147"/>
      <c r="AL703" s="114"/>
      <c r="AM703" s="211"/>
      <c r="AN703" s="132"/>
      <c r="AO703" s="132"/>
      <c r="AP703" s="149"/>
      <c r="AQ703" s="150"/>
      <c r="AR703" s="149"/>
      <c r="AS703" s="132"/>
      <c r="AT703" s="132"/>
      <c r="AU703" s="132"/>
      <c r="AV703" s="132"/>
      <c r="AW703" s="132"/>
      <c r="AX703" s="132"/>
      <c r="AY703" s="132"/>
      <c r="AZ703" s="132"/>
      <c r="BA703" s="132"/>
      <c r="BB703" s="132"/>
      <c r="BC703" s="132"/>
      <c r="BD703" s="132"/>
      <c r="BE703" s="132"/>
      <c r="BF703" s="132"/>
      <c r="BG703" s="132"/>
      <c r="BH703" s="132"/>
      <c r="BI703" s="132"/>
      <c r="BJ703" s="132"/>
      <c r="BK703" s="132"/>
      <c r="BL703" s="132"/>
      <c r="BM703" s="132"/>
      <c r="BN703" s="132"/>
      <c r="BO703" s="132"/>
      <c r="BP703" s="132"/>
    </row>
    <row r="704">
      <c r="A704" s="484" t="b">
        <v>0</v>
      </c>
      <c r="B704" s="94"/>
      <c r="C704" s="95"/>
      <c r="D704" s="96"/>
      <c r="E704" s="97"/>
      <c r="F704" s="98"/>
      <c r="G704" s="98"/>
      <c r="H704" s="98"/>
      <c r="I704" s="98"/>
      <c r="J704" s="98"/>
      <c r="K704" s="96"/>
      <c r="L704" s="96"/>
      <c r="M704" s="96"/>
      <c r="N704" s="518"/>
      <c r="O704" s="369"/>
      <c r="P704" s="370"/>
      <c r="Q704" s="196"/>
      <c r="R704" s="197"/>
      <c r="S704" s="198"/>
      <c r="T704" s="199"/>
      <c r="U704" s="200"/>
      <c r="V704" s="201"/>
      <c r="W704" s="202"/>
      <c r="X704" s="202"/>
      <c r="Y704" s="109"/>
      <c r="Z704" s="280"/>
      <c r="AA704" s="106"/>
      <c r="AB704" s="281"/>
      <c r="AC704" s="282"/>
      <c r="AD704" s="273"/>
      <c r="AE704" s="110"/>
      <c r="AF704" s="99"/>
      <c r="AG704" s="110"/>
      <c r="AH704" s="427"/>
      <c r="AI704" s="112"/>
      <c r="AJ704" s="110"/>
      <c r="AK704" s="113"/>
      <c r="AL704" s="114"/>
      <c r="AM704" s="278"/>
      <c r="AN704" s="98"/>
      <c r="AO704" s="98"/>
      <c r="AP704" s="116"/>
      <c r="AQ704" s="117"/>
      <c r="AR704" s="116"/>
      <c r="AS704" s="98"/>
      <c r="AT704" s="98"/>
      <c r="AU704" s="98"/>
      <c r="AV704" s="98"/>
      <c r="AW704" s="98"/>
      <c r="AX704" s="98"/>
      <c r="AY704" s="98"/>
      <c r="AZ704" s="98"/>
      <c r="BA704" s="98"/>
      <c r="BB704" s="98"/>
      <c r="BC704" s="98"/>
      <c r="BD704" s="98"/>
      <c r="BE704" s="98"/>
      <c r="BF704" s="98"/>
      <c r="BG704" s="98"/>
      <c r="BH704" s="98"/>
      <c r="BI704" s="98"/>
      <c r="BJ704" s="98"/>
      <c r="BK704" s="98"/>
      <c r="BL704" s="98"/>
      <c r="BM704" s="98"/>
      <c r="BN704" s="98"/>
      <c r="BO704" s="98"/>
      <c r="BP704" s="98"/>
    </row>
    <row r="705">
      <c r="A705" s="485" t="b">
        <v>0</v>
      </c>
      <c r="B705" s="128"/>
      <c r="C705" s="129"/>
      <c r="D705" s="130"/>
      <c r="E705" s="131"/>
      <c r="F705" s="132"/>
      <c r="G705" s="132"/>
      <c r="H705" s="132"/>
      <c r="I705" s="132"/>
      <c r="J705" s="132"/>
      <c r="K705" s="130"/>
      <c r="L705" s="130"/>
      <c r="M705" s="130"/>
      <c r="N705" s="519"/>
      <c r="O705" s="369"/>
      <c r="P705" s="370"/>
      <c r="Q705" s="196"/>
      <c r="R705" s="197"/>
      <c r="S705" s="198"/>
      <c r="T705" s="199"/>
      <c r="U705" s="200"/>
      <c r="V705" s="201"/>
      <c r="W705" s="202"/>
      <c r="X705" s="202"/>
      <c r="Y705" s="143"/>
      <c r="Z705" s="367"/>
      <c r="AA705" s="140"/>
      <c r="AB705" s="420"/>
      <c r="AC705" s="421"/>
      <c r="AD705" s="206"/>
      <c r="AE705" s="144"/>
      <c r="AF705" s="133"/>
      <c r="AG705" s="144"/>
      <c r="AH705" s="430"/>
      <c r="AI705" s="146"/>
      <c r="AJ705" s="144"/>
      <c r="AK705" s="147"/>
      <c r="AL705" s="114"/>
      <c r="AM705" s="211"/>
      <c r="AN705" s="132"/>
      <c r="AO705" s="132"/>
      <c r="AP705" s="149"/>
      <c r="AQ705" s="150"/>
      <c r="AR705" s="149"/>
      <c r="AS705" s="132"/>
      <c r="AT705" s="132"/>
      <c r="AU705" s="132"/>
      <c r="AV705" s="132"/>
      <c r="AW705" s="132"/>
      <c r="AX705" s="132"/>
      <c r="AY705" s="132"/>
      <c r="AZ705" s="132"/>
      <c r="BA705" s="132"/>
      <c r="BB705" s="132"/>
      <c r="BC705" s="132"/>
      <c r="BD705" s="132"/>
      <c r="BE705" s="132"/>
      <c r="BF705" s="132"/>
      <c r="BG705" s="132"/>
      <c r="BH705" s="132"/>
      <c r="BI705" s="132"/>
      <c r="BJ705" s="132"/>
      <c r="BK705" s="132"/>
      <c r="BL705" s="132"/>
      <c r="BM705" s="132"/>
      <c r="BN705" s="132"/>
      <c r="BO705" s="132"/>
      <c r="BP705" s="132"/>
    </row>
    <row r="706">
      <c r="A706" s="484" t="b">
        <v>0</v>
      </c>
      <c r="B706" s="94"/>
      <c r="C706" s="95"/>
      <c r="D706" s="96"/>
      <c r="E706" s="97"/>
      <c r="F706" s="98"/>
      <c r="G706" s="98"/>
      <c r="H706" s="98"/>
      <c r="I706" s="98"/>
      <c r="J706" s="98"/>
      <c r="K706" s="96"/>
      <c r="L706" s="96"/>
      <c r="M706" s="96"/>
      <c r="N706" s="518"/>
      <c r="O706" s="369"/>
      <c r="P706" s="370"/>
      <c r="Q706" s="196"/>
      <c r="R706" s="197"/>
      <c r="S706" s="198"/>
      <c r="T706" s="199"/>
      <c r="U706" s="200"/>
      <c r="V706" s="201"/>
      <c r="W706" s="202"/>
      <c r="X706" s="202"/>
      <c r="Y706" s="109"/>
      <c r="Z706" s="280"/>
      <c r="AA706" s="106"/>
      <c r="AB706" s="281"/>
      <c r="AC706" s="282"/>
      <c r="AD706" s="273"/>
      <c r="AE706" s="110"/>
      <c r="AF706" s="99"/>
      <c r="AG706" s="110"/>
      <c r="AH706" s="427"/>
      <c r="AI706" s="112"/>
      <c r="AJ706" s="110"/>
      <c r="AK706" s="113"/>
      <c r="AL706" s="114"/>
      <c r="AM706" s="278"/>
      <c r="AN706" s="98"/>
      <c r="AO706" s="98"/>
      <c r="AP706" s="116"/>
      <c r="AQ706" s="117"/>
      <c r="AR706" s="116"/>
      <c r="AS706" s="98"/>
      <c r="AT706" s="98"/>
      <c r="AU706" s="98"/>
      <c r="AV706" s="98"/>
      <c r="AW706" s="98"/>
      <c r="AX706" s="98"/>
      <c r="AY706" s="98"/>
      <c r="AZ706" s="98"/>
      <c r="BA706" s="98"/>
      <c r="BB706" s="98"/>
      <c r="BC706" s="98"/>
      <c r="BD706" s="98"/>
      <c r="BE706" s="98"/>
      <c r="BF706" s="98"/>
      <c r="BG706" s="98"/>
      <c r="BH706" s="98"/>
      <c r="BI706" s="98"/>
      <c r="BJ706" s="98"/>
      <c r="BK706" s="98"/>
      <c r="BL706" s="98"/>
      <c r="BM706" s="98"/>
      <c r="BN706" s="98"/>
      <c r="BO706" s="98"/>
      <c r="BP706" s="98"/>
    </row>
    <row r="707">
      <c r="A707" s="485" t="b">
        <v>0</v>
      </c>
      <c r="B707" s="128"/>
      <c r="C707" s="129"/>
      <c r="D707" s="130"/>
      <c r="E707" s="131"/>
      <c r="F707" s="132"/>
      <c r="G707" s="132"/>
      <c r="H707" s="132"/>
      <c r="I707" s="132"/>
      <c r="J707" s="132"/>
      <c r="K707" s="130"/>
      <c r="L707" s="130"/>
      <c r="M707" s="130"/>
      <c r="N707" s="519"/>
      <c r="O707" s="369"/>
      <c r="P707" s="370"/>
      <c r="Q707" s="196"/>
      <c r="R707" s="197"/>
      <c r="S707" s="198"/>
      <c r="T707" s="199"/>
      <c r="U707" s="200"/>
      <c r="V707" s="201"/>
      <c r="W707" s="202"/>
      <c r="X707" s="202"/>
      <c r="Y707" s="143"/>
      <c r="Z707" s="367"/>
      <c r="AA707" s="140"/>
      <c r="AB707" s="420"/>
      <c r="AC707" s="421"/>
      <c r="AD707" s="206"/>
      <c r="AE707" s="144"/>
      <c r="AF707" s="133"/>
      <c r="AG707" s="144"/>
      <c r="AH707" s="430"/>
      <c r="AI707" s="146"/>
      <c r="AJ707" s="144"/>
      <c r="AK707" s="147"/>
      <c r="AL707" s="114"/>
      <c r="AM707" s="211"/>
      <c r="AN707" s="132"/>
      <c r="AO707" s="132"/>
      <c r="AP707" s="149"/>
      <c r="AQ707" s="150"/>
      <c r="AR707" s="149"/>
      <c r="AS707" s="132"/>
      <c r="AT707" s="132"/>
      <c r="AU707" s="132"/>
      <c r="AV707" s="132"/>
      <c r="AW707" s="132"/>
      <c r="AX707" s="132"/>
      <c r="AY707" s="132"/>
      <c r="AZ707" s="132"/>
      <c r="BA707" s="132"/>
      <c r="BB707" s="132"/>
      <c r="BC707" s="132"/>
      <c r="BD707" s="132"/>
      <c r="BE707" s="132"/>
      <c r="BF707" s="132"/>
      <c r="BG707" s="132"/>
      <c r="BH707" s="132"/>
      <c r="BI707" s="132"/>
      <c r="BJ707" s="132"/>
      <c r="BK707" s="132"/>
      <c r="BL707" s="132"/>
      <c r="BM707" s="132"/>
      <c r="BN707" s="132"/>
      <c r="BO707" s="132"/>
      <c r="BP707" s="132"/>
    </row>
    <row r="708">
      <c r="A708" s="484" t="b">
        <v>0</v>
      </c>
      <c r="B708" s="94"/>
      <c r="C708" s="95"/>
      <c r="D708" s="96"/>
      <c r="E708" s="97"/>
      <c r="F708" s="98"/>
      <c r="G708" s="98"/>
      <c r="H708" s="98"/>
      <c r="I708" s="98"/>
      <c r="J708" s="98"/>
      <c r="K708" s="96"/>
      <c r="L708" s="96"/>
      <c r="M708" s="96"/>
      <c r="N708" s="518"/>
      <c r="O708" s="369"/>
      <c r="P708" s="370"/>
      <c r="Q708" s="196"/>
      <c r="R708" s="197"/>
      <c r="S708" s="198"/>
      <c r="T708" s="199"/>
      <c r="U708" s="200"/>
      <c r="V708" s="201"/>
      <c r="W708" s="202"/>
      <c r="X708" s="202"/>
      <c r="Y708" s="109"/>
      <c r="Z708" s="280"/>
      <c r="AA708" s="106"/>
      <c r="AB708" s="281"/>
      <c r="AC708" s="282"/>
      <c r="AD708" s="273"/>
      <c r="AE708" s="110"/>
      <c r="AF708" s="99"/>
      <c r="AG708" s="110"/>
      <c r="AH708" s="427"/>
      <c r="AI708" s="112"/>
      <c r="AJ708" s="110"/>
      <c r="AK708" s="113"/>
      <c r="AL708" s="114"/>
      <c r="AM708" s="278"/>
      <c r="AN708" s="98"/>
      <c r="AO708" s="98"/>
      <c r="AP708" s="116"/>
      <c r="AQ708" s="117"/>
      <c r="AR708" s="116"/>
      <c r="AS708" s="98"/>
      <c r="AT708" s="98"/>
      <c r="AU708" s="98"/>
      <c r="AV708" s="98"/>
      <c r="AW708" s="98"/>
      <c r="AX708" s="98"/>
      <c r="AY708" s="98"/>
      <c r="AZ708" s="98"/>
      <c r="BA708" s="98"/>
      <c r="BB708" s="98"/>
      <c r="BC708" s="98"/>
      <c r="BD708" s="98"/>
      <c r="BE708" s="98"/>
      <c r="BF708" s="98"/>
      <c r="BG708" s="98"/>
      <c r="BH708" s="98"/>
      <c r="BI708" s="98"/>
      <c r="BJ708" s="98"/>
      <c r="BK708" s="98"/>
      <c r="BL708" s="98"/>
      <c r="BM708" s="98"/>
      <c r="BN708" s="98"/>
      <c r="BO708" s="98"/>
      <c r="BP708" s="98"/>
    </row>
    <row r="709">
      <c r="A709" s="485" t="b">
        <v>0</v>
      </c>
      <c r="B709" s="128"/>
      <c r="C709" s="129"/>
      <c r="D709" s="130"/>
      <c r="E709" s="131"/>
      <c r="F709" s="132"/>
      <c r="G709" s="132"/>
      <c r="H709" s="132"/>
      <c r="I709" s="132"/>
      <c r="J709" s="132"/>
      <c r="K709" s="130"/>
      <c r="L709" s="130"/>
      <c r="M709" s="130"/>
      <c r="N709" s="519"/>
      <c r="O709" s="369"/>
      <c r="P709" s="370"/>
      <c r="Q709" s="196"/>
      <c r="R709" s="197"/>
      <c r="S709" s="198"/>
      <c r="T709" s="199"/>
      <c r="U709" s="200"/>
      <c r="V709" s="201"/>
      <c r="W709" s="202"/>
      <c r="X709" s="202"/>
      <c r="Y709" s="143"/>
      <c r="Z709" s="367"/>
      <c r="AA709" s="140"/>
      <c r="AB709" s="420"/>
      <c r="AC709" s="421"/>
      <c r="AD709" s="206"/>
      <c r="AE709" s="144"/>
      <c r="AF709" s="133"/>
      <c r="AG709" s="144"/>
      <c r="AH709" s="430"/>
      <c r="AI709" s="146"/>
      <c r="AJ709" s="144"/>
      <c r="AK709" s="147"/>
      <c r="AL709" s="114"/>
      <c r="AM709" s="211"/>
      <c r="AN709" s="132"/>
      <c r="AO709" s="132"/>
      <c r="AP709" s="149"/>
      <c r="AQ709" s="150"/>
      <c r="AR709" s="149"/>
      <c r="AS709" s="132"/>
      <c r="AT709" s="132"/>
      <c r="AU709" s="132"/>
      <c r="AV709" s="132"/>
      <c r="AW709" s="132"/>
      <c r="AX709" s="132"/>
      <c r="AY709" s="132"/>
      <c r="AZ709" s="132"/>
      <c r="BA709" s="132"/>
      <c r="BB709" s="132"/>
      <c r="BC709" s="132"/>
      <c r="BD709" s="132"/>
      <c r="BE709" s="132"/>
      <c r="BF709" s="132"/>
      <c r="BG709" s="132"/>
      <c r="BH709" s="132"/>
      <c r="BI709" s="132"/>
      <c r="BJ709" s="132"/>
      <c r="BK709" s="132"/>
      <c r="BL709" s="132"/>
      <c r="BM709" s="132"/>
      <c r="BN709" s="132"/>
      <c r="BO709" s="132"/>
      <c r="BP709" s="132"/>
    </row>
    <row r="710">
      <c r="A710" s="484" t="b">
        <v>0</v>
      </c>
      <c r="B710" s="94"/>
      <c r="C710" s="95"/>
      <c r="D710" s="96"/>
      <c r="E710" s="97"/>
      <c r="F710" s="98"/>
      <c r="G710" s="98"/>
      <c r="H710" s="98"/>
      <c r="I710" s="98"/>
      <c r="J710" s="98"/>
      <c r="K710" s="96"/>
      <c r="L710" s="96"/>
      <c r="M710" s="96"/>
      <c r="N710" s="518"/>
      <c r="O710" s="369"/>
      <c r="P710" s="370"/>
      <c r="Q710" s="196"/>
      <c r="R710" s="197"/>
      <c r="S710" s="198"/>
      <c r="T710" s="199"/>
      <c r="U710" s="200"/>
      <c r="V710" s="201"/>
      <c r="W710" s="202"/>
      <c r="X710" s="202"/>
      <c r="Y710" s="109"/>
      <c r="Z710" s="280"/>
      <c r="AA710" s="106"/>
      <c r="AB710" s="281"/>
      <c r="AC710" s="282"/>
      <c r="AD710" s="273"/>
      <c r="AE710" s="110"/>
      <c r="AF710" s="99"/>
      <c r="AG710" s="110"/>
      <c r="AH710" s="427"/>
      <c r="AI710" s="112"/>
      <c r="AJ710" s="110"/>
      <c r="AK710" s="113"/>
      <c r="AL710" s="114"/>
      <c r="AM710" s="278"/>
      <c r="AN710" s="98"/>
      <c r="AO710" s="98"/>
      <c r="AP710" s="116"/>
      <c r="AQ710" s="117"/>
      <c r="AR710" s="116"/>
      <c r="AS710" s="98"/>
      <c r="AT710" s="98"/>
      <c r="AU710" s="98"/>
      <c r="AV710" s="98"/>
      <c r="AW710" s="98"/>
      <c r="AX710" s="98"/>
      <c r="AY710" s="98"/>
      <c r="AZ710" s="98"/>
      <c r="BA710" s="98"/>
      <c r="BB710" s="98"/>
      <c r="BC710" s="98"/>
      <c r="BD710" s="98"/>
      <c r="BE710" s="98"/>
      <c r="BF710" s="98"/>
      <c r="BG710" s="98"/>
      <c r="BH710" s="98"/>
      <c r="BI710" s="98"/>
      <c r="BJ710" s="98"/>
      <c r="BK710" s="98"/>
      <c r="BL710" s="98"/>
      <c r="BM710" s="98"/>
      <c r="BN710" s="98"/>
      <c r="BO710" s="98"/>
      <c r="BP710" s="98"/>
    </row>
    <row r="711">
      <c r="A711" s="485" t="b">
        <v>0</v>
      </c>
      <c r="B711" s="128"/>
      <c r="C711" s="129"/>
      <c r="D711" s="130"/>
      <c r="E711" s="131"/>
      <c r="F711" s="132"/>
      <c r="G711" s="132"/>
      <c r="H711" s="132"/>
      <c r="I711" s="132"/>
      <c r="J711" s="132"/>
      <c r="K711" s="130"/>
      <c r="L711" s="130"/>
      <c r="M711" s="130"/>
      <c r="N711" s="519"/>
      <c r="O711" s="369"/>
      <c r="P711" s="370"/>
      <c r="Q711" s="196"/>
      <c r="R711" s="197"/>
      <c r="S711" s="198"/>
      <c r="T711" s="199"/>
      <c r="U711" s="200"/>
      <c r="V711" s="201"/>
      <c r="W711" s="202"/>
      <c r="X711" s="202"/>
      <c r="Y711" s="143"/>
      <c r="Z711" s="367"/>
      <c r="AA711" s="140"/>
      <c r="AB711" s="420"/>
      <c r="AC711" s="421"/>
      <c r="AD711" s="206"/>
      <c r="AE711" s="144"/>
      <c r="AF711" s="133"/>
      <c r="AG711" s="144"/>
      <c r="AH711" s="430"/>
      <c r="AI711" s="146"/>
      <c r="AJ711" s="144"/>
      <c r="AK711" s="147"/>
      <c r="AL711" s="114"/>
      <c r="AM711" s="211"/>
      <c r="AN711" s="132"/>
      <c r="AO711" s="132"/>
      <c r="AP711" s="149"/>
      <c r="AQ711" s="150"/>
      <c r="AR711" s="149"/>
      <c r="AS711" s="132"/>
      <c r="AT711" s="132"/>
      <c r="AU711" s="132"/>
      <c r="AV711" s="132"/>
      <c r="AW711" s="132"/>
      <c r="AX711" s="132"/>
      <c r="AY711" s="132"/>
      <c r="AZ711" s="132"/>
      <c r="BA711" s="132"/>
      <c r="BB711" s="132"/>
      <c r="BC711" s="132"/>
      <c r="BD711" s="132"/>
      <c r="BE711" s="132"/>
      <c r="BF711" s="132"/>
      <c r="BG711" s="132"/>
      <c r="BH711" s="132"/>
      <c r="BI711" s="132"/>
      <c r="BJ711" s="132"/>
      <c r="BK711" s="132"/>
      <c r="BL711" s="132"/>
      <c r="BM711" s="132"/>
      <c r="BN711" s="132"/>
      <c r="BO711" s="132"/>
      <c r="BP711" s="132"/>
    </row>
    <row r="712">
      <c r="A712" s="484" t="b">
        <v>0</v>
      </c>
      <c r="B712" s="94"/>
      <c r="C712" s="95"/>
      <c r="D712" s="96"/>
      <c r="E712" s="97"/>
      <c r="F712" s="98"/>
      <c r="G712" s="98"/>
      <c r="H712" s="98"/>
      <c r="I712" s="98"/>
      <c r="J712" s="98"/>
      <c r="K712" s="96"/>
      <c r="L712" s="96"/>
      <c r="M712" s="96"/>
      <c r="N712" s="518"/>
      <c r="O712" s="369"/>
      <c r="P712" s="370"/>
      <c r="Q712" s="196"/>
      <c r="R712" s="197"/>
      <c r="S712" s="198"/>
      <c r="T712" s="199"/>
      <c r="U712" s="200"/>
      <c r="V712" s="201"/>
      <c r="W712" s="202"/>
      <c r="X712" s="202"/>
      <c r="Y712" s="109"/>
      <c r="Z712" s="280"/>
      <c r="AA712" s="106"/>
      <c r="AB712" s="281"/>
      <c r="AC712" s="282"/>
      <c r="AD712" s="273"/>
      <c r="AE712" s="110"/>
      <c r="AF712" s="99"/>
      <c r="AG712" s="110"/>
      <c r="AH712" s="427"/>
      <c r="AI712" s="112"/>
      <c r="AJ712" s="110"/>
      <c r="AK712" s="113"/>
      <c r="AL712" s="114"/>
      <c r="AM712" s="278"/>
      <c r="AN712" s="98"/>
      <c r="AO712" s="98"/>
      <c r="AP712" s="116"/>
      <c r="AQ712" s="117"/>
      <c r="AR712" s="116"/>
      <c r="AS712" s="98"/>
      <c r="AT712" s="98"/>
      <c r="AU712" s="98"/>
      <c r="AV712" s="98"/>
      <c r="AW712" s="98"/>
      <c r="AX712" s="98"/>
      <c r="AY712" s="98"/>
      <c r="AZ712" s="98"/>
      <c r="BA712" s="98"/>
      <c r="BB712" s="98"/>
      <c r="BC712" s="98"/>
      <c r="BD712" s="98"/>
      <c r="BE712" s="98"/>
      <c r="BF712" s="98"/>
      <c r="BG712" s="98"/>
      <c r="BH712" s="98"/>
      <c r="BI712" s="98"/>
      <c r="BJ712" s="98"/>
      <c r="BK712" s="98"/>
      <c r="BL712" s="98"/>
      <c r="BM712" s="98"/>
      <c r="BN712" s="98"/>
      <c r="BO712" s="98"/>
      <c r="BP712" s="98"/>
    </row>
    <row r="713">
      <c r="A713" s="485" t="b">
        <v>0</v>
      </c>
      <c r="B713" s="128"/>
      <c r="C713" s="129"/>
      <c r="D713" s="130"/>
      <c r="E713" s="131"/>
      <c r="F713" s="132"/>
      <c r="G713" s="132"/>
      <c r="H713" s="132"/>
      <c r="I713" s="132"/>
      <c r="J713" s="132"/>
      <c r="K713" s="130"/>
      <c r="L713" s="130"/>
      <c r="M713" s="130"/>
      <c r="N713" s="519"/>
      <c r="O713" s="369"/>
      <c r="P713" s="370"/>
      <c r="Q713" s="196"/>
      <c r="R713" s="197"/>
      <c r="S713" s="198"/>
      <c r="T713" s="199"/>
      <c r="U713" s="200"/>
      <c r="V713" s="201"/>
      <c r="W713" s="202"/>
      <c r="X713" s="202"/>
      <c r="Y713" s="143"/>
      <c r="Z713" s="367"/>
      <c r="AA713" s="140"/>
      <c r="AB713" s="420"/>
      <c r="AC713" s="421"/>
      <c r="AD713" s="206"/>
      <c r="AE713" s="144"/>
      <c r="AF713" s="133"/>
      <c r="AG713" s="144"/>
      <c r="AH713" s="430"/>
      <c r="AI713" s="146"/>
      <c r="AJ713" s="144"/>
      <c r="AK713" s="147"/>
      <c r="AL713" s="114"/>
      <c r="AM713" s="211"/>
      <c r="AN713" s="132"/>
      <c r="AO713" s="132"/>
      <c r="AP713" s="149"/>
      <c r="AQ713" s="150"/>
      <c r="AR713" s="149"/>
      <c r="AS713" s="132"/>
      <c r="AT713" s="132"/>
      <c r="AU713" s="132"/>
      <c r="AV713" s="132"/>
      <c r="AW713" s="132"/>
      <c r="AX713" s="132"/>
      <c r="AY713" s="132"/>
      <c r="AZ713" s="132"/>
      <c r="BA713" s="132"/>
      <c r="BB713" s="132"/>
      <c r="BC713" s="132"/>
      <c r="BD713" s="132"/>
      <c r="BE713" s="132"/>
      <c r="BF713" s="132"/>
      <c r="BG713" s="132"/>
      <c r="BH713" s="132"/>
      <c r="BI713" s="132"/>
      <c r="BJ713" s="132"/>
      <c r="BK713" s="132"/>
      <c r="BL713" s="132"/>
      <c r="BM713" s="132"/>
      <c r="BN713" s="132"/>
      <c r="BO713" s="132"/>
      <c r="BP713" s="132"/>
    </row>
    <row r="714">
      <c r="A714" s="484" t="b">
        <v>0</v>
      </c>
      <c r="B714" s="94"/>
      <c r="C714" s="95"/>
      <c r="D714" s="96"/>
      <c r="E714" s="97"/>
      <c r="F714" s="98"/>
      <c r="G714" s="98"/>
      <c r="H714" s="98"/>
      <c r="I714" s="98"/>
      <c r="J714" s="98"/>
      <c r="K714" s="96"/>
      <c r="L714" s="96"/>
      <c r="M714" s="96"/>
      <c r="N714" s="518"/>
      <c r="O714" s="369"/>
      <c r="P714" s="370"/>
      <c r="Q714" s="196"/>
      <c r="R714" s="197"/>
      <c r="S714" s="198"/>
      <c r="T714" s="199"/>
      <c r="U714" s="200"/>
      <c r="V714" s="201"/>
      <c r="W714" s="202"/>
      <c r="X714" s="202"/>
      <c r="Y714" s="109"/>
      <c r="Z714" s="280"/>
      <c r="AA714" s="106"/>
      <c r="AB714" s="281"/>
      <c r="AC714" s="282"/>
      <c r="AD714" s="273"/>
      <c r="AE714" s="110"/>
      <c r="AF714" s="99"/>
      <c r="AG714" s="110"/>
      <c r="AH714" s="427"/>
      <c r="AI714" s="112"/>
      <c r="AJ714" s="110"/>
      <c r="AK714" s="113"/>
      <c r="AL714" s="114"/>
      <c r="AM714" s="278"/>
      <c r="AN714" s="98"/>
      <c r="AO714" s="98"/>
      <c r="AP714" s="116"/>
      <c r="AQ714" s="117"/>
      <c r="AR714" s="116"/>
      <c r="AS714" s="98"/>
      <c r="AT714" s="98"/>
      <c r="AU714" s="98"/>
      <c r="AV714" s="98"/>
      <c r="AW714" s="98"/>
      <c r="AX714" s="98"/>
      <c r="AY714" s="98"/>
      <c r="AZ714" s="98"/>
      <c r="BA714" s="98"/>
      <c r="BB714" s="98"/>
      <c r="BC714" s="98"/>
      <c r="BD714" s="98"/>
      <c r="BE714" s="98"/>
      <c r="BF714" s="98"/>
      <c r="BG714" s="98"/>
      <c r="BH714" s="98"/>
      <c r="BI714" s="98"/>
      <c r="BJ714" s="98"/>
      <c r="BK714" s="98"/>
      <c r="BL714" s="98"/>
      <c r="BM714" s="98"/>
      <c r="BN714" s="98"/>
      <c r="BO714" s="98"/>
      <c r="BP714" s="98"/>
    </row>
    <row r="715">
      <c r="A715" s="485" t="b">
        <v>0</v>
      </c>
      <c r="B715" s="128"/>
      <c r="C715" s="129"/>
      <c r="D715" s="130"/>
      <c r="E715" s="131"/>
      <c r="F715" s="132"/>
      <c r="G715" s="132"/>
      <c r="H715" s="132"/>
      <c r="I715" s="132"/>
      <c r="J715" s="132"/>
      <c r="K715" s="130"/>
      <c r="L715" s="130"/>
      <c r="M715" s="130"/>
      <c r="N715" s="519"/>
      <c r="O715" s="369"/>
      <c r="P715" s="370"/>
      <c r="Q715" s="196"/>
      <c r="R715" s="197"/>
      <c r="S715" s="198"/>
      <c r="T715" s="199"/>
      <c r="U715" s="200"/>
      <c r="V715" s="201"/>
      <c r="W715" s="202"/>
      <c r="X715" s="202"/>
      <c r="Y715" s="143"/>
      <c r="Z715" s="367"/>
      <c r="AA715" s="140"/>
      <c r="AB715" s="420"/>
      <c r="AC715" s="421"/>
      <c r="AD715" s="206"/>
      <c r="AE715" s="144"/>
      <c r="AF715" s="133"/>
      <c r="AG715" s="144"/>
      <c r="AH715" s="430"/>
      <c r="AI715" s="146"/>
      <c r="AJ715" s="144"/>
      <c r="AK715" s="147"/>
      <c r="AL715" s="114"/>
      <c r="AM715" s="211"/>
      <c r="AN715" s="132"/>
      <c r="AO715" s="132"/>
      <c r="AP715" s="149"/>
      <c r="AQ715" s="150"/>
      <c r="AR715" s="149"/>
      <c r="AS715" s="132"/>
      <c r="AT715" s="132"/>
      <c r="AU715" s="132"/>
      <c r="AV715" s="132"/>
      <c r="AW715" s="132"/>
      <c r="AX715" s="132"/>
      <c r="AY715" s="132"/>
      <c r="AZ715" s="132"/>
      <c r="BA715" s="132"/>
      <c r="BB715" s="132"/>
      <c r="BC715" s="132"/>
      <c r="BD715" s="132"/>
      <c r="BE715" s="132"/>
      <c r="BF715" s="132"/>
      <c r="BG715" s="132"/>
      <c r="BH715" s="132"/>
      <c r="BI715" s="132"/>
      <c r="BJ715" s="132"/>
      <c r="BK715" s="132"/>
      <c r="BL715" s="132"/>
      <c r="BM715" s="132"/>
      <c r="BN715" s="132"/>
      <c r="BO715" s="132"/>
      <c r="BP715" s="132"/>
    </row>
    <row r="716">
      <c r="A716" s="484" t="b">
        <v>0</v>
      </c>
      <c r="B716" s="94"/>
      <c r="C716" s="95"/>
      <c r="D716" s="96"/>
      <c r="E716" s="97"/>
      <c r="F716" s="98"/>
      <c r="G716" s="98"/>
      <c r="H716" s="98"/>
      <c r="I716" s="98"/>
      <c r="J716" s="98"/>
      <c r="K716" s="96"/>
      <c r="L716" s="96"/>
      <c r="M716" s="96"/>
      <c r="N716" s="518"/>
      <c r="O716" s="369"/>
      <c r="P716" s="370"/>
      <c r="Q716" s="196"/>
      <c r="R716" s="197"/>
      <c r="S716" s="198"/>
      <c r="T716" s="199"/>
      <c r="U716" s="200"/>
      <c r="V716" s="201"/>
      <c r="W716" s="202"/>
      <c r="X716" s="202"/>
      <c r="Y716" s="109"/>
      <c r="Z716" s="280"/>
      <c r="AA716" s="106"/>
      <c r="AB716" s="281"/>
      <c r="AC716" s="282"/>
      <c r="AD716" s="273"/>
      <c r="AE716" s="110"/>
      <c r="AF716" s="99"/>
      <c r="AG716" s="110"/>
      <c r="AH716" s="427"/>
      <c r="AI716" s="112"/>
      <c r="AJ716" s="110"/>
      <c r="AK716" s="113"/>
      <c r="AL716" s="114"/>
      <c r="AM716" s="278"/>
      <c r="AN716" s="98"/>
      <c r="AO716" s="98"/>
      <c r="AP716" s="116"/>
      <c r="AQ716" s="117"/>
      <c r="AR716" s="116"/>
      <c r="AS716" s="98"/>
      <c r="AT716" s="98"/>
      <c r="AU716" s="98"/>
      <c r="AV716" s="98"/>
      <c r="AW716" s="98"/>
      <c r="AX716" s="98"/>
      <c r="AY716" s="98"/>
      <c r="AZ716" s="98"/>
      <c r="BA716" s="98"/>
      <c r="BB716" s="98"/>
      <c r="BC716" s="98"/>
      <c r="BD716" s="98"/>
      <c r="BE716" s="98"/>
      <c r="BF716" s="98"/>
      <c r="BG716" s="98"/>
      <c r="BH716" s="98"/>
      <c r="BI716" s="98"/>
      <c r="BJ716" s="98"/>
      <c r="BK716" s="98"/>
      <c r="BL716" s="98"/>
      <c r="BM716" s="98"/>
      <c r="BN716" s="98"/>
      <c r="BO716" s="98"/>
      <c r="BP716" s="98"/>
    </row>
    <row r="717">
      <c r="A717" s="485" t="b">
        <v>0</v>
      </c>
      <c r="B717" s="128"/>
      <c r="C717" s="129"/>
      <c r="D717" s="130"/>
      <c r="E717" s="131"/>
      <c r="F717" s="132"/>
      <c r="G717" s="132"/>
      <c r="H717" s="132"/>
      <c r="I717" s="132"/>
      <c r="J717" s="132"/>
      <c r="K717" s="130"/>
      <c r="L717" s="130"/>
      <c r="M717" s="130"/>
      <c r="N717" s="519"/>
      <c r="O717" s="369"/>
      <c r="P717" s="370"/>
      <c r="Q717" s="196"/>
      <c r="R717" s="197"/>
      <c r="S717" s="198"/>
      <c r="T717" s="199"/>
      <c r="U717" s="200"/>
      <c r="V717" s="201"/>
      <c r="W717" s="202"/>
      <c r="X717" s="202"/>
      <c r="Y717" s="143"/>
      <c r="Z717" s="367"/>
      <c r="AA717" s="140"/>
      <c r="AB717" s="420"/>
      <c r="AC717" s="421"/>
      <c r="AD717" s="206"/>
      <c r="AE717" s="144"/>
      <c r="AF717" s="133"/>
      <c r="AG717" s="144"/>
      <c r="AH717" s="430"/>
      <c r="AI717" s="146"/>
      <c r="AJ717" s="144"/>
      <c r="AK717" s="147"/>
      <c r="AL717" s="114"/>
      <c r="AM717" s="211"/>
      <c r="AN717" s="132"/>
      <c r="AO717" s="132"/>
      <c r="AP717" s="149"/>
      <c r="AQ717" s="150"/>
      <c r="AR717" s="149"/>
      <c r="AS717" s="132"/>
      <c r="AT717" s="132"/>
      <c r="AU717" s="132"/>
      <c r="AV717" s="132"/>
      <c r="AW717" s="132"/>
      <c r="AX717" s="132"/>
      <c r="AY717" s="132"/>
      <c r="AZ717" s="132"/>
      <c r="BA717" s="132"/>
      <c r="BB717" s="132"/>
      <c r="BC717" s="132"/>
      <c r="BD717" s="132"/>
      <c r="BE717" s="132"/>
      <c r="BF717" s="132"/>
      <c r="BG717" s="132"/>
      <c r="BH717" s="132"/>
      <c r="BI717" s="132"/>
      <c r="BJ717" s="132"/>
      <c r="BK717" s="132"/>
      <c r="BL717" s="132"/>
      <c r="BM717" s="132"/>
      <c r="BN717" s="132"/>
      <c r="BO717" s="132"/>
      <c r="BP717" s="132"/>
    </row>
    <row r="718">
      <c r="A718" s="484" t="b">
        <v>0</v>
      </c>
      <c r="B718" s="94"/>
      <c r="C718" s="95"/>
      <c r="D718" s="96"/>
      <c r="E718" s="97"/>
      <c r="F718" s="98"/>
      <c r="G718" s="98"/>
      <c r="H718" s="98"/>
      <c r="I718" s="98"/>
      <c r="J718" s="98"/>
      <c r="K718" s="96"/>
      <c r="L718" s="96"/>
      <c r="M718" s="96"/>
      <c r="N718" s="518"/>
      <c r="O718" s="369"/>
      <c r="P718" s="370"/>
      <c r="Q718" s="196"/>
      <c r="R718" s="197"/>
      <c r="S718" s="198"/>
      <c r="T718" s="199"/>
      <c r="U718" s="200"/>
      <c r="V718" s="201"/>
      <c r="W718" s="202"/>
      <c r="X718" s="202"/>
      <c r="Y718" s="109"/>
      <c r="Z718" s="280"/>
      <c r="AA718" s="106"/>
      <c r="AB718" s="281"/>
      <c r="AC718" s="282"/>
      <c r="AD718" s="273"/>
      <c r="AE718" s="110"/>
      <c r="AF718" s="99"/>
      <c r="AG718" s="110"/>
      <c r="AH718" s="427"/>
      <c r="AI718" s="112"/>
      <c r="AJ718" s="110"/>
      <c r="AK718" s="113"/>
      <c r="AL718" s="114"/>
      <c r="AM718" s="278"/>
      <c r="AN718" s="98"/>
      <c r="AO718" s="98"/>
      <c r="AP718" s="116"/>
      <c r="AQ718" s="117"/>
      <c r="AR718" s="116"/>
      <c r="AS718" s="98"/>
      <c r="AT718" s="98"/>
      <c r="AU718" s="98"/>
      <c r="AV718" s="98"/>
      <c r="AW718" s="98"/>
      <c r="AX718" s="98"/>
      <c r="AY718" s="98"/>
      <c r="AZ718" s="98"/>
      <c r="BA718" s="98"/>
      <c r="BB718" s="98"/>
      <c r="BC718" s="98"/>
      <c r="BD718" s="98"/>
      <c r="BE718" s="98"/>
      <c r="BF718" s="98"/>
      <c r="BG718" s="98"/>
      <c r="BH718" s="98"/>
      <c r="BI718" s="98"/>
      <c r="BJ718" s="98"/>
      <c r="BK718" s="98"/>
      <c r="BL718" s="98"/>
      <c r="BM718" s="98"/>
      <c r="BN718" s="98"/>
      <c r="BO718" s="98"/>
      <c r="BP718" s="98"/>
    </row>
    <row r="719">
      <c r="A719" s="485" t="b">
        <v>0</v>
      </c>
      <c r="B719" s="128"/>
      <c r="C719" s="129"/>
      <c r="D719" s="130"/>
      <c r="E719" s="131"/>
      <c r="F719" s="132"/>
      <c r="G719" s="132"/>
      <c r="H719" s="132"/>
      <c r="I719" s="132"/>
      <c r="J719" s="132"/>
      <c r="K719" s="130"/>
      <c r="L719" s="130"/>
      <c r="M719" s="130"/>
      <c r="N719" s="519"/>
      <c r="O719" s="369"/>
      <c r="P719" s="370"/>
      <c r="Q719" s="196"/>
      <c r="R719" s="197"/>
      <c r="S719" s="198"/>
      <c r="T719" s="199"/>
      <c r="U719" s="200"/>
      <c r="V719" s="201"/>
      <c r="W719" s="202"/>
      <c r="X719" s="202"/>
      <c r="Y719" s="143"/>
      <c r="Z719" s="367"/>
      <c r="AA719" s="140"/>
      <c r="AB719" s="420"/>
      <c r="AC719" s="421"/>
      <c r="AD719" s="206"/>
      <c r="AE719" s="144"/>
      <c r="AF719" s="133"/>
      <c r="AG719" s="144"/>
      <c r="AH719" s="430"/>
      <c r="AI719" s="146"/>
      <c r="AJ719" s="144"/>
      <c r="AK719" s="147"/>
      <c r="AL719" s="114"/>
      <c r="AM719" s="211"/>
      <c r="AN719" s="132"/>
      <c r="AO719" s="132"/>
      <c r="AP719" s="149"/>
      <c r="AQ719" s="150"/>
      <c r="AR719" s="149"/>
      <c r="AS719" s="132"/>
      <c r="AT719" s="132"/>
      <c r="AU719" s="132"/>
      <c r="AV719" s="132"/>
      <c r="AW719" s="132"/>
      <c r="AX719" s="132"/>
      <c r="AY719" s="132"/>
      <c r="AZ719" s="132"/>
      <c r="BA719" s="132"/>
      <c r="BB719" s="132"/>
      <c r="BC719" s="132"/>
      <c r="BD719" s="132"/>
      <c r="BE719" s="132"/>
      <c r="BF719" s="132"/>
      <c r="BG719" s="132"/>
      <c r="BH719" s="132"/>
      <c r="BI719" s="132"/>
      <c r="BJ719" s="132"/>
      <c r="BK719" s="132"/>
      <c r="BL719" s="132"/>
      <c r="BM719" s="132"/>
      <c r="BN719" s="132"/>
      <c r="BO719" s="132"/>
      <c r="BP719" s="132"/>
    </row>
    <row r="720">
      <c r="A720" s="484" t="b">
        <v>0</v>
      </c>
      <c r="B720" s="94"/>
      <c r="C720" s="95"/>
      <c r="D720" s="96"/>
      <c r="E720" s="97"/>
      <c r="F720" s="98"/>
      <c r="G720" s="98"/>
      <c r="H720" s="98"/>
      <c r="I720" s="98"/>
      <c r="J720" s="98"/>
      <c r="K720" s="96"/>
      <c r="L720" s="96"/>
      <c r="M720" s="96"/>
      <c r="N720" s="518"/>
      <c r="O720" s="369"/>
      <c r="P720" s="370"/>
      <c r="Q720" s="196"/>
      <c r="R720" s="197"/>
      <c r="S720" s="198"/>
      <c r="T720" s="199"/>
      <c r="U720" s="200"/>
      <c r="V720" s="201"/>
      <c r="W720" s="202"/>
      <c r="X720" s="202"/>
      <c r="Y720" s="109"/>
      <c r="Z720" s="280"/>
      <c r="AA720" s="106"/>
      <c r="AB720" s="281"/>
      <c r="AC720" s="282"/>
      <c r="AD720" s="273"/>
      <c r="AE720" s="110"/>
      <c r="AF720" s="99"/>
      <c r="AG720" s="110"/>
      <c r="AH720" s="427"/>
      <c r="AI720" s="112"/>
      <c r="AJ720" s="110"/>
      <c r="AK720" s="113"/>
      <c r="AL720" s="114"/>
      <c r="AM720" s="278"/>
      <c r="AN720" s="98"/>
      <c r="AO720" s="98"/>
      <c r="AP720" s="116"/>
      <c r="AQ720" s="117"/>
      <c r="AR720" s="116"/>
      <c r="AS720" s="98"/>
      <c r="AT720" s="98"/>
      <c r="AU720" s="98"/>
      <c r="AV720" s="98"/>
      <c r="AW720" s="98"/>
      <c r="AX720" s="98"/>
      <c r="AY720" s="98"/>
      <c r="AZ720" s="98"/>
      <c r="BA720" s="98"/>
      <c r="BB720" s="98"/>
      <c r="BC720" s="98"/>
      <c r="BD720" s="98"/>
      <c r="BE720" s="98"/>
      <c r="BF720" s="98"/>
      <c r="BG720" s="98"/>
      <c r="BH720" s="98"/>
      <c r="BI720" s="98"/>
      <c r="BJ720" s="98"/>
      <c r="BK720" s="98"/>
      <c r="BL720" s="98"/>
      <c r="BM720" s="98"/>
      <c r="BN720" s="98"/>
      <c r="BO720" s="98"/>
      <c r="BP720" s="98"/>
    </row>
    <row r="721">
      <c r="A721" s="485" t="b">
        <v>0</v>
      </c>
      <c r="B721" s="128"/>
      <c r="C721" s="129"/>
      <c r="D721" s="130"/>
      <c r="E721" s="131"/>
      <c r="F721" s="132"/>
      <c r="G721" s="132"/>
      <c r="H721" s="132"/>
      <c r="I721" s="132"/>
      <c r="J721" s="132"/>
      <c r="K721" s="130"/>
      <c r="L721" s="130"/>
      <c r="M721" s="130"/>
      <c r="N721" s="519"/>
      <c r="O721" s="369"/>
      <c r="P721" s="370"/>
      <c r="Q721" s="196"/>
      <c r="R721" s="197"/>
      <c r="S721" s="198"/>
      <c r="T721" s="199"/>
      <c r="U721" s="200"/>
      <c r="V721" s="201"/>
      <c r="W721" s="202"/>
      <c r="X721" s="202"/>
      <c r="Y721" s="143"/>
      <c r="Z721" s="367"/>
      <c r="AA721" s="140"/>
      <c r="AB721" s="420"/>
      <c r="AC721" s="421"/>
      <c r="AD721" s="206"/>
      <c r="AE721" s="144"/>
      <c r="AF721" s="133"/>
      <c r="AG721" s="144"/>
      <c r="AH721" s="430"/>
      <c r="AI721" s="146"/>
      <c r="AJ721" s="144"/>
      <c r="AK721" s="147"/>
      <c r="AL721" s="114"/>
      <c r="AM721" s="211"/>
      <c r="AN721" s="132"/>
      <c r="AO721" s="132"/>
      <c r="AP721" s="149"/>
      <c r="AQ721" s="150"/>
      <c r="AR721" s="149"/>
      <c r="AS721" s="132"/>
      <c r="AT721" s="132"/>
      <c r="AU721" s="132"/>
      <c r="AV721" s="132"/>
      <c r="AW721" s="132"/>
      <c r="AX721" s="132"/>
      <c r="AY721" s="132"/>
      <c r="AZ721" s="132"/>
      <c r="BA721" s="132"/>
      <c r="BB721" s="132"/>
      <c r="BC721" s="132"/>
      <c r="BD721" s="132"/>
      <c r="BE721" s="132"/>
      <c r="BF721" s="132"/>
      <c r="BG721" s="132"/>
      <c r="BH721" s="132"/>
      <c r="BI721" s="132"/>
      <c r="BJ721" s="132"/>
      <c r="BK721" s="132"/>
      <c r="BL721" s="132"/>
      <c r="BM721" s="132"/>
      <c r="BN721" s="132"/>
      <c r="BO721" s="132"/>
      <c r="BP721" s="132"/>
    </row>
    <row r="722">
      <c r="A722" s="484" t="b">
        <v>0</v>
      </c>
      <c r="B722" s="94"/>
      <c r="C722" s="95"/>
      <c r="D722" s="96"/>
      <c r="E722" s="97"/>
      <c r="F722" s="98"/>
      <c r="G722" s="98"/>
      <c r="H722" s="98"/>
      <c r="I722" s="98"/>
      <c r="J722" s="98"/>
      <c r="K722" s="96"/>
      <c r="L722" s="96"/>
      <c r="M722" s="96"/>
      <c r="N722" s="518"/>
      <c r="O722" s="369"/>
      <c r="P722" s="370"/>
      <c r="Q722" s="196"/>
      <c r="R722" s="197"/>
      <c r="S722" s="198"/>
      <c r="T722" s="199"/>
      <c r="U722" s="200"/>
      <c r="V722" s="201"/>
      <c r="W722" s="202"/>
      <c r="X722" s="202"/>
      <c r="Y722" s="109"/>
      <c r="Z722" s="280"/>
      <c r="AA722" s="106"/>
      <c r="AB722" s="281"/>
      <c r="AC722" s="282"/>
      <c r="AD722" s="273"/>
      <c r="AE722" s="110"/>
      <c r="AF722" s="99"/>
      <c r="AG722" s="110"/>
      <c r="AH722" s="427"/>
      <c r="AI722" s="112"/>
      <c r="AJ722" s="110"/>
      <c r="AK722" s="113"/>
      <c r="AL722" s="114"/>
      <c r="AM722" s="278"/>
      <c r="AN722" s="98"/>
      <c r="AO722" s="98"/>
      <c r="AP722" s="116"/>
      <c r="AQ722" s="117"/>
      <c r="AR722" s="116"/>
      <c r="AS722" s="98"/>
      <c r="AT722" s="98"/>
      <c r="AU722" s="98"/>
      <c r="AV722" s="98"/>
      <c r="AW722" s="98"/>
      <c r="AX722" s="98"/>
      <c r="AY722" s="98"/>
      <c r="AZ722" s="98"/>
      <c r="BA722" s="98"/>
      <c r="BB722" s="98"/>
      <c r="BC722" s="98"/>
      <c r="BD722" s="98"/>
      <c r="BE722" s="98"/>
      <c r="BF722" s="98"/>
      <c r="BG722" s="98"/>
      <c r="BH722" s="98"/>
      <c r="BI722" s="98"/>
      <c r="BJ722" s="98"/>
      <c r="BK722" s="98"/>
      <c r="BL722" s="98"/>
      <c r="BM722" s="98"/>
      <c r="BN722" s="98"/>
      <c r="BO722" s="98"/>
      <c r="BP722" s="98"/>
    </row>
    <row r="723">
      <c r="A723" s="485" t="b">
        <v>0</v>
      </c>
      <c r="B723" s="128"/>
      <c r="C723" s="129"/>
      <c r="D723" s="130"/>
      <c r="E723" s="131"/>
      <c r="F723" s="132"/>
      <c r="G723" s="132"/>
      <c r="H723" s="132"/>
      <c r="I723" s="132"/>
      <c r="J723" s="132"/>
      <c r="K723" s="130"/>
      <c r="L723" s="130"/>
      <c r="M723" s="130"/>
      <c r="N723" s="519"/>
      <c r="O723" s="369"/>
      <c r="P723" s="370"/>
      <c r="Q723" s="196"/>
      <c r="R723" s="197"/>
      <c r="S723" s="198"/>
      <c r="T723" s="199"/>
      <c r="U723" s="200"/>
      <c r="V723" s="201"/>
      <c r="W723" s="202"/>
      <c r="X723" s="202"/>
      <c r="Y723" s="143"/>
      <c r="Z723" s="367"/>
      <c r="AA723" s="140"/>
      <c r="AB723" s="420"/>
      <c r="AC723" s="421"/>
      <c r="AD723" s="206"/>
      <c r="AE723" s="144"/>
      <c r="AF723" s="133"/>
      <c r="AG723" s="144"/>
      <c r="AH723" s="430"/>
      <c r="AI723" s="146"/>
      <c r="AJ723" s="144"/>
      <c r="AK723" s="147"/>
      <c r="AL723" s="114"/>
      <c r="AM723" s="211"/>
      <c r="AN723" s="132"/>
      <c r="AO723" s="132"/>
      <c r="AP723" s="149"/>
      <c r="AQ723" s="150"/>
      <c r="AR723" s="149"/>
      <c r="AS723" s="132"/>
      <c r="AT723" s="132"/>
      <c r="AU723" s="132"/>
      <c r="AV723" s="132"/>
      <c r="AW723" s="132"/>
      <c r="AX723" s="132"/>
      <c r="AY723" s="132"/>
      <c r="AZ723" s="132"/>
      <c r="BA723" s="132"/>
      <c r="BB723" s="132"/>
      <c r="BC723" s="132"/>
      <c r="BD723" s="132"/>
      <c r="BE723" s="132"/>
      <c r="BF723" s="132"/>
      <c r="BG723" s="132"/>
      <c r="BH723" s="132"/>
      <c r="BI723" s="132"/>
      <c r="BJ723" s="132"/>
      <c r="BK723" s="132"/>
      <c r="BL723" s="132"/>
      <c r="BM723" s="132"/>
      <c r="BN723" s="132"/>
      <c r="BO723" s="132"/>
      <c r="BP723" s="132"/>
    </row>
    <row r="724">
      <c r="A724" s="484" t="b">
        <v>0</v>
      </c>
      <c r="B724" s="94"/>
      <c r="C724" s="95"/>
      <c r="D724" s="96"/>
      <c r="E724" s="97"/>
      <c r="F724" s="98"/>
      <c r="G724" s="98"/>
      <c r="H724" s="98"/>
      <c r="I724" s="98"/>
      <c r="J724" s="98"/>
      <c r="K724" s="96"/>
      <c r="L724" s="96"/>
      <c r="M724" s="96"/>
      <c r="N724" s="518"/>
      <c r="O724" s="369"/>
      <c r="P724" s="370"/>
      <c r="Q724" s="196"/>
      <c r="R724" s="197"/>
      <c r="S724" s="198"/>
      <c r="T724" s="199"/>
      <c r="U724" s="200"/>
      <c r="V724" s="201"/>
      <c r="W724" s="202"/>
      <c r="X724" s="202"/>
      <c r="Y724" s="109"/>
      <c r="Z724" s="280"/>
      <c r="AA724" s="106"/>
      <c r="AB724" s="281"/>
      <c r="AC724" s="282"/>
      <c r="AD724" s="273"/>
      <c r="AE724" s="110"/>
      <c r="AF724" s="99"/>
      <c r="AG724" s="110"/>
      <c r="AH724" s="427"/>
      <c r="AI724" s="112"/>
      <c r="AJ724" s="110"/>
      <c r="AK724" s="113"/>
      <c r="AL724" s="114"/>
      <c r="AM724" s="278"/>
      <c r="AN724" s="98"/>
      <c r="AO724" s="98"/>
      <c r="AP724" s="116"/>
      <c r="AQ724" s="117"/>
      <c r="AR724" s="116"/>
      <c r="AS724" s="98"/>
      <c r="AT724" s="98"/>
      <c r="AU724" s="98"/>
      <c r="AV724" s="98"/>
      <c r="AW724" s="98"/>
      <c r="AX724" s="98"/>
      <c r="AY724" s="98"/>
      <c r="AZ724" s="98"/>
      <c r="BA724" s="98"/>
      <c r="BB724" s="98"/>
      <c r="BC724" s="98"/>
      <c r="BD724" s="98"/>
      <c r="BE724" s="98"/>
      <c r="BF724" s="98"/>
      <c r="BG724" s="98"/>
      <c r="BH724" s="98"/>
      <c r="BI724" s="98"/>
      <c r="BJ724" s="98"/>
      <c r="BK724" s="98"/>
      <c r="BL724" s="98"/>
      <c r="BM724" s="98"/>
      <c r="BN724" s="98"/>
      <c r="BO724" s="98"/>
      <c r="BP724" s="98"/>
    </row>
    <row r="725">
      <c r="A725" s="485" t="b">
        <v>0</v>
      </c>
      <c r="B725" s="128"/>
      <c r="C725" s="129"/>
      <c r="D725" s="130"/>
      <c r="E725" s="131"/>
      <c r="F725" s="132"/>
      <c r="G725" s="132"/>
      <c r="H725" s="132"/>
      <c r="I725" s="132"/>
      <c r="J725" s="132"/>
      <c r="K725" s="130"/>
      <c r="L725" s="130"/>
      <c r="M725" s="130"/>
      <c r="N725" s="519"/>
      <c r="O725" s="369"/>
      <c r="P725" s="370"/>
      <c r="Q725" s="196"/>
      <c r="R725" s="197"/>
      <c r="S725" s="198"/>
      <c r="T725" s="199"/>
      <c r="U725" s="200"/>
      <c r="V725" s="201"/>
      <c r="W725" s="202"/>
      <c r="X725" s="202"/>
      <c r="Y725" s="143"/>
      <c r="Z725" s="367"/>
      <c r="AA725" s="140"/>
      <c r="AB725" s="420"/>
      <c r="AC725" s="421"/>
      <c r="AD725" s="206"/>
      <c r="AE725" s="144"/>
      <c r="AF725" s="133"/>
      <c r="AG725" s="144"/>
      <c r="AH725" s="430"/>
      <c r="AI725" s="146"/>
      <c r="AJ725" s="144"/>
      <c r="AK725" s="147"/>
      <c r="AL725" s="114"/>
      <c r="AM725" s="211"/>
      <c r="AN725" s="132"/>
      <c r="AO725" s="132"/>
      <c r="AP725" s="149"/>
      <c r="AQ725" s="150"/>
      <c r="AR725" s="149"/>
      <c r="AS725" s="132"/>
      <c r="AT725" s="132"/>
      <c r="AU725" s="132"/>
      <c r="AV725" s="132"/>
      <c r="AW725" s="132"/>
      <c r="AX725" s="132"/>
      <c r="AY725" s="132"/>
      <c r="AZ725" s="132"/>
      <c r="BA725" s="132"/>
      <c r="BB725" s="132"/>
      <c r="BC725" s="132"/>
      <c r="BD725" s="132"/>
      <c r="BE725" s="132"/>
      <c r="BF725" s="132"/>
      <c r="BG725" s="132"/>
      <c r="BH725" s="132"/>
      <c r="BI725" s="132"/>
      <c r="BJ725" s="132"/>
      <c r="BK725" s="132"/>
      <c r="BL725" s="132"/>
      <c r="BM725" s="132"/>
      <c r="BN725" s="132"/>
      <c r="BO725" s="132"/>
      <c r="BP725" s="132"/>
    </row>
    <row r="726">
      <c r="A726" s="484" t="b">
        <v>0</v>
      </c>
      <c r="B726" s="94"/>
      <c r="C726" s="95"/>
      <c r="D726" s="96"/>
      <c r="E726" s="97"/>
      <c r="F726" s="98"/>
      <c r="G726" s="98"/>
      <c r="H726" s="98"/>
      <c r="I726" s="98"/>
      <c r="J726" s="98"/>
      <c r="K726" s="96"/>
      <c r="L726" s="96"/>
      <c r="M726" s="96"/>
      <c r="N726" s="518"/>
      <c r="O726" s="369"/>
      <c r="P726" s="370"/>
      <c r="Q726" s="196"/>
      <c r="R726" s="197"/>
      <c r="S726" s="198"/>
      <c r="T726" s="199"/>
      <c r="U726" s="200"/>
      <c r="V726" s="201"/>
      <c r="W726" s="202"/>
      <c r="X726" s="202"/>
      <c r="Y726" s="109"/>
      <c r="Z726" s="280"/>
      <c r="AA726" s="106"/>
      <c r="AB726" s="281"/>
      <c r="AC726" s="282"/>
      <c r="AD726" s="273"/>
      <c r="AE726" s="110"/>
      <c r="AF726" s="99"/>
      <c r="AG726" s="110"/>
      <c r="AH726" s="427"/>
      <c r="AI726" s="112"/>
      <c r="AJ726" s="110"/>
      <c r="AK726" s="113"/>
      <c r="AL726" s="114"/>
      <c r="AM726" s="278"/>
      <c r="AN726" s="98"/>
      <c r="AO726" s="98"/>
      <c r="AP726" s="116"/>
      <c r="AQ726" s="117"/>
      <c r="AR726" s="116"/>
      <c r="AS726" s="98"/>
      <c r="AT726" s="98"/>
      <c r="AU726" s="98"/>
      <c r="AV726" s="98"/>
      <c r="AW726" s="98"/>
      <c r="AX726" s="98"/>
      <c r="AY726" s="98"/>
      <c r="AZ726" s="98"/>
      <c r="BA726" s="98"/>
      <c r="BB726" s="98"/>
      <c r="BC726" s="98"/>
      <c r="BD726" s="98"/>
      <c r="BE726" s="98"/>
      <c r="BF726" s="98"/>
      <c r="BG726" s="98"/>
      <c r="BH726" s="98"/>
      <c r="BI726" s="98"/>
      <c r="BJ726" s="98"/>
      <c r="BK726" s="98"/>
      <c r="BL726" s="98"/>
      <c r="BM726" s="98"/>
      <c r="BN726" s="98"/>
      <c r="BO726" s="98"/>
      <c r="BP726" s="98"/>
    </row>
    <row r="727">
      <c r="A727" s="485" t="b">
        <v>0</v>
      </c>
      <c r="B727" s="128"/>
      <c r="C727" s="129"/>
      <c r="D727" s="130"/>
      <c r="E727" s="131"/>
      <c r="F727" s="132"/>
      <c r="G727" s="132"/>
      <c r="H727" s="132"/>
      <c r="I727" s="132"/>
      <c r="J727" s="132"/>
      <c r="K727" s="130"/>
      <c r="L727" s="130"/>
      <c r="M727" s="130"/>
      <c r="N727" s="519"/>
      <c r="O727" s="369"/>
      <c r="P727" s="370"/>
      <c r="Q727" s="196"/>
      <c r="R727" s="197"/>
      <c r="S727" s="198"/>
      <c r="T727" s="199"/>
      <c r="U727" s="200"/>
      <c r="V727" s="201"/>
      <c r="W727" s="202"/>
      <c r="X727" s="202"/>
      <c r="Y727" s="143"/>
      <c r="Z727" s="367"/>
      <c r="AA727" s="140"/>
      <c r="AB727" s="420"/>
      <c r="AC727" s="421"/>
      <c r="AD727" s="206"/>
      <c r="AE727" s="144"/>
      <c r="AF727" s="133"/>
      <c r="AG727" s="144"/>
      <c r="AH727" s="430"/>
      <c r="AI727" s="146"/>
      <c r="AJ727" s="144"/>
      <c r="AK727" s="147"/>
      <c r="AL727" s="114"/>
      <c r="AM727" s="211"/>
      <c r="AN727" s="132"/>
      <c r="AO727" s="132"/>
      <c r="AP727" s="149"/>
      <c r="AQ727" s="150"/>
      <c r="AR727" s="149"/>
      <c r="AS727" s="132"/>
      <c r="AT727" s="132"/>
      <c r="AU727" s="132"/>
      <c r="AV727" s="132"/>
      <c r="AW727" s="132"/>
      <c r="AX727" s="132"/>
      <c r="AY727" s="132"/>
      <c r="AZ727" s="132"/>
      <c r="BA727" s="132"/>
      <c r="BB727" s="132"/>
      <c r="BC727" s="132"/>
      <c r="BD727" s="132"/>
      <c r="BE727" s="132"/>
      <c r="BF727" s="132"/>
      <c r="BG727" s="132"/>
      <c r="BH727" s="132"/>
      <c r="BI727" s="132"/>
      <c r="BJ727" s="132"/>
      <c r="BK727" s="132"/>
      <c r="BL727" s="132"/>
      <c r="BM727" s="132"/>
      <c r="BN727" s="132"/>
      <c r="BO727" s="132"/>
      <c r="BP727" s="132"/>
    </row>
    <row r="728">
      <c r="A728" s="484" t="b">
        <v>0</v>
      </c>
      <c r="B728" s="94"/>
      <c r="C728" s="95"/>
      <c r="D728" s="96"/>
      <c r="E728" s="97"/>
      <c r="F728" s="98"/>
      <c r="G728" s="98"/>
      <c r="H728" s="98"/>
      <c r="I728" s="98"/>
      <c r="J728" s="98"/>
      <c r="K728" s="96"/>
      <c r="L728" s="96"/>
      <c r="M728" s="96"/>
      <c r="N728" s="518"/>
      <c r="O728" s="369"/>
      <c r="P728" s="370"/>
      <c r="Q728" s="196"/>
      <c r="R728" s="197"/>
      <c r="S728" s="198"/>
      <c r="T728" s="199"/>
      <c r="U728" s="200"/>
      <c r="V728" s="201"/>
      <c r="W728" s="202"/>
      <c r="X728" s="202"/>
      <c r="Y728" s="109"/>
      <c r="Z728" s="280"/>
      <c r="AA728" s="106"/>
      <c r="AB728" s="281"/>
      <c r="AC728" s="282"/>
      <c r="AD728" s="273"/>
      <c r="AE728" s="110"/>
      <c r="AF728" s="99"/>
      <c r="AG728" s="110"/>
      <c r="AH728" s="427"/>
      <c r="AI728" s="112"/>
      <c r="AJ728" s="110"/>
      <c r="AK728" s="113"/>
      <c r="AL728" s="114"/>
      <c r="AM728" s="278"/>
      <c r="AN728" s="98"/>
      <c r="AO728" s="98"/>
      <c r="AP728" s="116"/>
      <c r="AQ728" s="117"/>
      <c r="AR728" s="116"/>
      <c r="AS728" s="98"/>
      <c r="AT728" s="98"/>
      <c r="AU728" s="98"/>
      <c r="AV728" s="98"/>
      <c r="AW728" s="98"/>
      <c r="AX728" s="98"/>
      <c r="AY728" s="98"/>
      <c r="AZ728" s="98"/>
      <c r="BA728" s="98"/>
      <c r="BB728" s="98"/>
      <c r="BC728" s="98"/>
      <c r="BD728" s="98"/>
      <c r="BE728" s="98"/>
      <c r="BF728" s="98"/>
      <c r="BG728" s="98"/>
      <c r="BH728" s="98"/>
      <c r="BI728" s="98"/>
      <c r="BJ728" s="98"/>
      <c r="BK728" s="98"/>
      <c r="BL728" s="98"/>
      <c r="BM728" s="98"/>
      <c r="BN728" s="98"/>
      <c r="BO728" s="98"/>
      <c r="BP728" s="98"/>
    </row>
    <row r="729">
      <c r="A729" s="485" t="b">
        <v>0</v>
      </c>
      <c r="B729" s="128"/>
      <c r="C729" s="129"/>
      <c r="D729" s="130"/>
      <c r="E729" s="131"/>
      <c r="F729" s="132"/>
      <c r="G729" s="132"/>
      <c r="H729" s="132"/>
      <c r="I729" s="132"/>
      <c r="J729" s="132"/>
      <c r="K729" s="130"/>
      <c r="L729" s="130"/>
      <c r="M729" s="130"/>
      <c r="N729" s="519"/>
      <c r="O729" s="369"/>
      <c r="P729" s="370"/>
      <c r="Q729" s="196"/>
      <c r="R729" s="197"/>
      <c r="S729" s="198"/>
      <c r="T729" s="199"/>
      <c r="U729" s="200"/>
      <c r="V729" s="201"/>
      <c r="W729" s="202"/>
      <c r="X729" s="202"/>
      <c r="Y729" s="143"/>
      <c r="Z729" s="367"/>
      <c r="AA729" s="140"/>
      <c r="AB729" s="420"/>
      <c r="AC729" s="421"/>
      <c r="AD729" s="206"/>
      <c r="AE729" s="144"/>
      <c r="AF729" s="133"/>
      <c r="AG729" s="144"/>
      <c r="AH729" s="430"/>
      <c r="AI729" s="146"/>
      <c r="AJ729" s="144"/>
      <c r="AK729" s="147"/>
      <c r="AL729" s="114"/>
      <c r="AM729" s="211"/>
      <c r="AN729" s="132"/>
      <c r="AO729" s="132"/>
      <c r="AP729" s="149"/>
      <c r="AQ729" s="150"/>
      <c r="AR729" s="149"/>
      <c r="AS729" s="132"/>
      <c r="AT729" s="132"/>
      <c r="AU729" s="132"/>
      <c r="AV729" s="132"/>
      <c r="AW729" s="132"/>
      <c r="AX729" s="132"/>
      <c r="AY729" s="132"/>
      <c r="AZ729" s="132"/>
      <c r="BA729" s="132"/>
      <c r="BB729" s="132"/>
      <c r="BC729" s="132"/>
      <c r="BD729" s="132"/>
      <c r="BE729" s="132"/>
      <c r="BF729" s="132"/>
      <c r="BG729" s="132"/>
      <c r="BH729" s="132"/>
      <c r="BI729" s="132"/>
      <c r="BJ729" s="132"/>
      <c r="BK729" s="132"/>
      <c r="BL729" s="132"/>
      <c r="BM729" s="132"/>
      <c r="BN729" s="132"/>
      <c r="BO729" s="132"/>
      <c r="BP729" s="132"/>
    </row>
    <row r="730">
      <c r="A730" s="484" t="b">
        <v>0</v>
      </c>
      <c r="B730" s="94"/>
      <c r="C730" s="95"/>
      <c r="D730" s="96"/>
      <c r="E730" s="97"/>
      <c r="F730" s="98"/>
      <c r="G730" s="98"/>
      <c r="H730" s="98"/>
      <c r="I730" s="98"/>
      <c r="J730" s="98"/>
      <c r="K730" s="96"/>
      <c r="L730" s="96"/>
      <c r="M730" s="96"/>
      <c r="N730" s="518"/>
      <c r="O730" s="369"/>
      <c r="P730" s="370"/>
      <c r="Q730" s="196"/>
      <c r="R730" s="197"/>
      <c r="S730" s="198"/>
      <c r="T730" s="199"/>
      <c r="U730" s="200"/>
      <c r="V730" s="201"/>
      <c r="W730" s="202"/>
      <c r="X730" s="202"/>
      <c r="Y730" s="109"/>
      <c r="Z730" s="280"/>
      <c r="AA730" s="106"/>
      <c r="AB730" s="281"/>
      <c r="AC730" s="282"/>
      <c r="AD730" s="273"/>
      <c r="AE730" s="110"/>
      <c r="AF730" s="99"/>
      <c r="AG730" s="110"/>
      <c r="AH730" s="427"/>
      <c r="AI730" s="112"/>
      <c r="AJ730" s="110"/>
      <c r="AK730" s="113"/>
      <c r="AL730" s="114"/>
      <c r="AM730" s="278"/>
      <c r="AN730" s="98"/>
      <c r="AO730" s="98"/>
      <c r="AP730" s="116"/>
      <c r="AQ730" s="117"/>
      <c r="AR730" s="116"/>
      <c r="AS730" s="98"/>
      <c r="AT730" s="98"/>
      <c r="AU730" s="98"/>
      <c r="AV730" s="98"/>
      <c r="AW730" s="98"/>
      <c r="AX730" s="98"/>
      <c r="AY730" s="98"/>
      <c r="AZ730" s="98"/>
      <c r="BA730" s="98"/>
      <c r="BB730" s="98"/>
      <c r="BC730" s="98"/>
      <c r="BD730" s="98"/>
      <c r="BE730" s="98"/>
      <c r="BF730" s="98"/>
      <c r="BG730" s="98"/>
      <c r="BH730" s="98"/>
      <c r="BI730" s="98"/>
      <c r="BJ730" s="98"/>
      <c r="BK730" s="98"/>
      <c r="BL730" s="98"/>
      <c r="BM730" s="98"/>
      <c r="BN730" s="98"/>
      <c r="BO730" s="98"/>
      <c r="BP730" s="98"/>
    </row>
    <row r="731">
      <c r="A731" s="485" t="b">
        <v>0</v>
      </c>
      <c r="B731" s="128"/>
      <c r="C731" s="129"/>
      <c r="D731" s="130"/>
      <c r="E731" s="131"/>
      <c r="F731" s="132"/>
      <c r="G731" s="132"/>
      <c r="H731" s="132"/>
      <c r="I731" s="132"/>
      <c r="J731" s="132"/>
      <c r="K731" s="130"/>
      <c r="L731" s="130"/>
      <c r="M731" s="130"/>
      <c r="N731" s="519"/>
      <c r="O731" s="369"/>
      <c r="P731" s="370"/>
      <c r="Q731" s="196"/>
      <c r="R731" s="197"/>
      <c r="S731" s="198"/>
      <c r="T731" s="199"/>
      <c r="U731" s="200"/>
      <c r="V731" s="201"/>
      <c r="W731" s="202"/>
      <c r="X731" s="202"/>
      <c r="Y731" s="143"/>
      <c r="Z731" s="367"/>
      <c r="AA731" s="140"/>
      <c r="AB731" s="420"/>
      <c r="AC731" s="421"/>
      <c r="AD731" s="206"/>
      <c r="AE731" s="144"/>
      <c r="AF731" s="133"/>
      <c r="AG731" s="144"/>
      <c r="AH731" s="430"/>
      <c r="AI731" s="146"/>
      <c r="AJ731" s="144"/>
      <c r="AK731" s="147"/>
      <c r="AL731" s="114"/>
      <c r="AM731" s="211"/>
      <c r="AN731" s="132"/>
      <c r="AO731" s="132"/>
      <c r="AP731" s="149"/>
      <c r="AQ731" s="150"/>
      <c r="AR731" s="149"/>
      <c r="AS731" s="132"/>
      <c r="AT731" s="132"/>
      <c r="AU731" s="132"/>
      <c r="AV731" s="132"/>
      <c r="AW731" s="132"/>
      <c r="AX731" s="132"/>
      <c r="AY731" s="132"/>
      <c r="AZ731" s="132"/>
      <c r="BA731" s="132"/>
      <c r="BB731" s="132"/>
      <c r="BC731" s="132"/>
      <c r="BD731" s="132"/>
      <c r="BE731" s="132"/>
      <c r="BF731" s="132"/>
      <c r="BG731" s="132"/>
      <c r="BH731" s="132"/>
      <c r="BI731" s="132"/>
      <c r="BJ731" s="132"/>
      <c r="BK731" s="132"/>
      <c r="BL731" s="132"/>
      <c r="BM731" s="132"/>
      <c r="BN731" s="132"/>
      <c r="BO731" s="132"/>
      <c r="BP731" s="132"/>
    </row>
    <row r="732">
      <c r="A732" s="484" t="b">
        <v>0</v>
      </c>
      <c r="B732" s="94"/>
      <c r="C732" s="95"/>
      <c r="D732" s="96"/>
      <c r="E732" s="97"/>
      <c r="F732" s="98"/>
      <c r="G732" s="98"/>
      <c r="H732" s="98"/>
      <c r="I732" s="98"/>
      <c r="J732" s="98"/>
      <c r="K732" s="96"/>
      <c r="L732" s="96"/>
      <c r="M732" s="96"/>
      <c r="N732" s="518"/>
      <c r="O732" s="369"/>
      <c r="P732" s="370"/>
      <c r="Q732" s="196"/>
      <c r="R732" s="197"/>
      <c r="S732" s="198"/>
      <c r="T732" s="199"/>
      <c r="U732" s="200"/>
      <c r="V732" s="201"/>
      <c r="W732" s="202"/>
      <c r="X732" s="202"/>
      <c r="Y732" s="109"/>
      <c r="Z732" s="280"/>
      <c r="AA732" s="106"/>
      <c r="AB732" s="281"/>
      <c r="AC732" s="282"/>
      <c r="AD732" s="273"/>
      <c r="AE732" s="110"/>
      <c r="AF732" s="99"/>
      <c r="AG732" s="110"/>
      <c r="AH732" s="427"/>
      <c r="AI732" s="112"/>
      <c r="AJ732" s="110"/>
      <c r="AK732" s="113"/>
      <c r="AL732" s="114"/>
      <c r="AM732" s="278"/>
      <c r="AN732" s="98"/>
      <c r="AO732" s="98"/>
      <c r="AP732" s="116"/>
      <c r="AQ732" s="117"/>
      <c r="AR732" s="116"/>
      <c r="AS732" s="98"/>
      <c r="AT732" s="98"/>
      <c r="AU732" s="98"/>
      <c r="AV732" s="98"/>
      <c r="AW732" s="98"/>
      <c r="AX732" s="98"/>
      <c r="AY732" s="98"/>
      <c r="AZ732" s="98"/>
      <c r="BA732" s="98"/>
      <c r="BB732" s="98"/>
      <c r="BC732" s="98"/>
      <c r="BD732" s="98"/>
      <c r="BE732" s="98"/>
      <c r="BF732" s="98"/>
      <c r="BG732" s="98"/>
      <c r="BH732" s="98"/>
      <c r="BI732" s="98"/>
      <c r="BJ732" s="98"/>
      <c r="BK732" s="98"/>
      <c r="BL732" s="98"/>
      <c r="BM732" s="98"/>
      <c r="BN732" s="98"/>
      <c r="BO732" s="98"/>
      <c r="BP732" s="98"/>
    </row>
    <row r="733">
      <c r="A733" s="485" t="b">
        <v>0</v>
      </c>
      <c r="B733" s="128"/>
      <c r="C733" s="129"/>
      <c r="D733" s="130"/>
      <c r="E733" s="131"/>
      <c r="F733" s="132"/>
      <c r="G733" s="132"/>
      <c r="H733" s="132"/>
      <c r="I733" s="132"/>
      <c r="J733" s="132"/>
      <c r="K733" s="130"/>
      <c r="L733" s="130"/>
      <c r="M733" s="130"/>
      <c r="N733" s="519"/>
      <c r="O733" s="369"/>
      <c r="P733" s="370"/>
      <c r="Q733" s="196"/>
      <c r="R733" s="197"/>
      <c r="S733" s="198"/>
      <c r="T733" s="199"/>
      <c r="U733" s="200"/>
      <c r="V733" s="201"/>
      <c r="W733" s="202"/>
      <c r="X733" s="202"/>
      <c r="Y733" s="143"/>
      <c r="Z733" s="367"/>
      <c r="AA733" s="140"/>
      <c r="AB733" s="420"/>
      <c r="AC733" s="421"/>
      <c r="AD733" s="206"/>
      <c r="AE733" s="144"/>
      <c r="AF733" s="133"/>
      <c r="AG733" s="144"/>
      <c r="AH733" s="430"/>
      <c r="AI733" s="146"/>
      <c r="AJ733" s="144"/>
      <c r="AK733" s="147"/>
      <c r="AL733" s="114"/>
      <c r="AM733" s="211"/>
      <c r="AN733" s="132"/>
      <c r="AO733" s="132"/>
      <c r="AP733" s="149"/>
      <c r="AQ733" s="150"/>
      <c r="AR733" s="149"/>
      <c r="AS733" s="132"/>
      <c r="AT733" s="132"/>
      <c r="AU733" s="132"/>
      <c r="AV733" s="132"/>
      <c r="AW733" s="132"/>
      <c r="AX733" s="132"/>
      <c r="AY733" s="132"/>
      <c r="AZ733" s="132"/>
      <c r="BA733" s="132"/>
      <c r="BB733" s="132"/>
      <c r="BC733" s="132"/>
      <c r="BD733" s="132"/>
      <c r="BE733" s="132"/>
      <c r="BF733" s="132"/>
      <c r="BG733" s="132"/>
      <c r="BH733" s="132"/>
      <c r="BI733" s="132"/>
      <c r="BJ733" s="132"/>
      <c r="BK733" s="132"/>
      <c r="BL733" s="132"/>
      <c r="BM733" s="132"/>
      <c r="BN733" s="132"/>
      <c r="BO733" s="132"/>
      <c r="BP733" s="132"/>
    </row>
    <row r="734">
      <c r="A734" s="484" t="b">
        <v>0</v>
      </c>
      <c r="B734" s="94"/>
      <c r="C734" s="95"/>
      <c r="D734" s="96"/>
      <c r="E734" s="97"/>
      <c r="F734" s="98"/>
      <c r="G734" s="98"/>
      <c r="H734" s="98"/>
      <c r="I734" s="98"/>
      <c r="J734" s="98"/>
      <c r="K734" s="96"/>
      <c r="L734" s="96"/>
      <c r="M734" s="96"/>
      <c r="N734" s="518"/>
      <c r="O734" s="369"/>
      <c r="P734" s="370"/>
      <c r="Q734" s="196"/>
      <c r="R734" s="197"/>
      <c r="S734" s="198"/>
      <c r="T734" s="199"/>
      <c r="U734" s="200"/>
      <c r="V734" s="201"/>
      <c r="W734" s="202"/>
      <c r="X734" s="202"/>
      <c r="Y734" s="109"/>
      <c r="Z734" s="280"/>
      <c r="AA734" s="106"/>
      <c r="AB734" s="281"/>
      <c r="AC734" s="282"/>
      <c r="AD734" s="273"/>
      <c r="AE734" s="110"/>
      <c r="AF734" s="99"/>
      <c r="AG734" s="110"/>
      <c r="AH734" s="427"/>
      <c r="AI734" s="112"/>
      <c r="AJ734" s="110"/>
      <c r="AK734" s="113"/>
      <c r="AL734" s="114"/>
      <c r="AM734" s="278"/>
      <c r="AN734" s="98"/>
      <c r="AO734" s="98"/>
      <c r="AP734" s="116"/>
      <c r="AQ734" s="117"/>
      <c r="AR734" s="116"/>
      <c r="AS734" s="98"/>
      <c r="AT734" s="98"/>
      <c r="AU734" s="98"/>
      <c r="AV734" s="98"/>
      <c r="AW734" s="98"/>
      <c r="AX734" s="98"/>
      <c r="AY734" s="98"/>
      <c r="AZ734" s="98"/>
      <c r="BA734" s="98"/>
      <c r="BB734" s="98"/>
      <c r="BC734" s="98"/>
      <c r="BD734" s="98"/>
      <c r="BE734" s="98"/>
      <c r="BF734" s="98"/>
      <c r="BG734" s="98"/>
      <c r="BH734" s="98"/>
      <c r="BI734" s="98"/>
      <c r="BJ734" s="98"/>
      <c r="BK734" s="98"/>
      <c r="BL734" s="98"/>
      <c r="BM734" s="98"/>
      <c r="BN734" s="98"/>
      <c r="BO734" s="98"/>
      <c r="BP734" s="98"/>
    </row>
    <row r="735">
      <c r="A735" s="485" t="b">
        <v>0</v>
      </c>
      <c r="B735" s="128"/>
      <c r="C735" s="129"/>
      <c r="D735" s="130"/>
      <c r="E735" s="131"/>
      <c r="F735" s="132"/>
      <c r="G735" s="132"/>
      <c r="H735" s="132"/>
      <c r="I735" s="132"/>
      <c r="J735" s="132"/>
      <c r="K735" s="130"/>
      <c r="L735" s="130"/>
      <c r="M735" s="130"/>
      <c r="N735" s="519"/>
      <c r="O735" s="369"/>
      <c r="P735" s="370"/>
      <c r="Q735" s="196"/>
      <c r="R735" s="197"/>
      <c r="S735" s="198"/>
      <c r="T735" s="199"/>
      <c r="U735" s="200"/>
      <c r="V735" s="201"/>
      <c r="W735" s="202"/>
      <c r="X735" s="202"/>
      <c r="Y735" s="143"/>
      <c r="Z735" s="367"/>
      <c r="AA735" s="140"/>
      <c r="AB735" s="420"/>
      <c r="AC735" s="421"/>
      <c r="AD735" s="206"/>
      <c r="AE735" s="144"/>
      <c r="AF735" s="133"/>
      <c r="AG735" s="144"/>
      <c r="AH735" s="430"/>
      <c r="AI735" s="146"/>
      <c r="AJ735" s="144"/>
      <c r="AK735" s="147"/>
      <c r="AL735" s="114"/>
      <c r="AM735" s="211"/>
      <c r="AN735" s="132"/>
      <c r="AO735" s="132"/>
      <c r="AP735" s="149"/>
      <c r="AQ735" s="150"/>
      <c r="AR735" s="149"/>
      <c r="AS735" s="132"/>
      <c r="AT735" s="132"/>
      <c r="AU735" s="132"/>
      <c r="AV735" s="132"/>
      <c r="AW735" s="132"/>
      <c r="AX735" s="132"/>
      <c r="AY735" s="132"/>
      <c r="AZ735" s="132"/>
      <c r="BA735" s="132"/>
      <c r="BB735" s="132"/>
      <c r="BC735" s="132"/>
      <c r="BD735" s="132"/>
      <c r="BE735" s="132"/>
      <c r="BF735" s="132"/>
      <c r="BG735" s="132"/>
      <c r="BH735" s="132"/>
      <c r="BI735" s="132"/>
      <c r="BJ735" s="132"/>
      <c r="BK735" s="132"/>
      <c r="BL735" s="132"/>
      <c r="BM735" s="132"/>
      <c r="BN735" s="132"/>
      <c r="BO735" s="132"/>
      <c r="BP735" s="132"/>
    </row>
    <row r="736">
      <c r="A736" s="484" t="b">
        <v>0</v>
      </c>
      <c r="B736" s="94"/>
      <c r="C736" s="95"/>
      <c r="D736" s="96"/>
      <c r="E736" s="97"/>
      <c r="F736" s="98"/>
      <c r="G736" s="98"/>
      <c r="H736" s="98"/>
      <c r="I736" s="98"/>
      <c r="J736" s="98"/>
      <c r="K736" s="96"/>
      <c r="L736" s="96"/>
      <c r="M736" s="96"/>
      <c r="N736" s="518"/>
      <c r="O736" s="369"/>
      <c r="P736" s="370"/>
      <c r="Q736" s="196"/>
      <c r="R736" s="197"/>
      <c r="S736" s="198"/>
      <c r="T736" s="199"/>
      <c r="U736" s="200"/>
      <c r="V736" s="201"/>
      <c r="W736" s="202"/>
      <c r="X736" s="202"/>
      <c r="Y736" s="109"/>
      <c r="Z736" s="280"/>
      <c r="AA736" s="106"/>
      <c r="AB736" s="281"/>
      <c r="AC736" s="282"/>
      <c r="AD736" s="273"/>
      <c r="AE736" s="110"/>
      <c r="AF736" s="99"/>
      <c r="AG736" s="110"/>
      <c r="AH736" s="427"/>
      <c r="AI736" s="112"/>
      <c r="AJ736" s="110"/>
      <c r="AK736" s="113"/>
      <c r="AL736" s="114"/>
      <c r="AM736" s="278"/>
      <c r="AN736" s="98"/>
      <c r="AO736" s="98"/>
      <c r="AP736" s="116"/>
      <c r="AQ736" s="117"/>
      <c r="AR736" s="116"/>
      <c r="AS736" s="98"/>
      <c r="AT736" s="98"/>
      <c r="AU736" s="98"/>
      <c r="AV736" s="98"/>
      <c r="AW736" s="98"/>
      <c r="AX736" s="98"/>
      <c r="AY736" s="98"/>
      <c r="AZ736" s="98"/>
      <c r="BA736" s="98"/>
      <c r="BB736" s="98"/>
      <c r="BC736" s="98"/>
      <c r="BD736" s="98"/>
      <c r="BE736" s="98"/>
      <c r="BF736" s="98"/>
      <c r="BG736" s="98"/>
      <c r="BH736" s="98"/>
      <c r="BI736" s="98"/>
      <c r="BJ736" s="98"/>
      <c r="BK736" s="98"/>
      <c r="BL736" s="98"/>
      <c r="BM736" s="98"/>
      <c r="BN736" s="98"/>
      <c r="BO736" s="98"/>
      <c r="BP736" s="98"/>
    </row>
    <row r="737">
      <c r="A737" s="485" t="b">
        <v>0</v>
      </c>
      <c r="B737" s="128"/>
      <c r="C737" s="129"/>
      <c r="D737" s="130"/>
      <c r="E737" s="131"/>
      <c r="F737" s="132"/>
      <c r="G737" s="132"/>
      <c r="H737" s="132"/>
      <c r="I737" s="132"/>
      <c r="J737" s="132"/>
      <c r="K737" s="130"/>
      <c r="L737" s="130"/>
      <c r="M737" s="130"/>
      <c r="N737" s="519"/>
      <c r="O737" s="369"/>
      <c r="P737" s="370"/>
      <c r="Q737" s="196"/>
      <c r="R737" s="197"/>
      <c r="S737" s="198"/>
      <c r="T737" s="199"/>
      <c r="U737" s="200"/>
      <c r="V737" s="201"/>
      <c r="W737" s="202"/>
      <c r="X737" s="202"/>
      <c r="Y737" s="143"/>
      <c r="Z737" s="367"/>
      <c r="AA737" s="140"/>
      <c r="AB737" s="420"/>
      <c r="AC737" s="421"/>
      <c r="AD737" s="206"/>
      <c r="AE737" s="144"/>
      <c r="AF737" s="133"/>
      <c r="AG737" s="144"/>
      <c r="AH737" s="430"/>
      <c r="AI737" s="146"/>
      <c r="AJ737" s="144"/>
      <c r="AK737" s="147"/>
      <c r="AL737" s="114"/>
      <c r="AM737" s="211"/>
      <c r="AN737" s="132"/>
      <c r="AO737" s="132"/>
      <c r="AP737" s="149"/>
      <c r="AQ737" s="150"/>
      <c r="AR737" s="149"/>
      <c r="AS737" s="132"/>
      <c r="AT737" s="132"/>
      <c r="AU737" s="132"/>
      <c r="AV737" s="132"/>
      <c r="AW737" s="132"/>
      <c r="AX737" s="132"/>
      <c r="AY737" s="132"/>
      <c r="AZ737" s="132"/>
      <c r="BA737" s="132"/>
      <c r="BB737" s="132"/>
      <c r="BC737" s="132"/>
      <c r="BD737" s="132"/>
      <c r="BE737" s="132"/>
      <c r="BF737" s="132"/>
      <c r="BG737" s="132"/>
      <c r="BH737" s="132"/>
      <c r="BI737" s="132"/>
      <c r="BJ737" s="132"/>
      <c r="BK737" s="132"/>
      <c r="BL737" s="132"/>
      <c r="BM737" s="132"/>
      <c r="BN737" s="132"/>
      <c r="BO737" s="132"/>
      <c r="BP737" s="132"/>
    </row>
    <row r="738">
      <c r="A738" s="484" t="b">
        <v>0</v>
      </c>
      <c r="B738" s="94"/>
      <c r="C738" s="95"/>
      <c r="D738" s="96"/>
      <c r="E738" s="97"/>
      <c r="F738" s="98"/>
      <c r="G738" s="98"/>
      <c r="H738" s="98"/>
      <c r="I738" s="98"/>
      <c r="J738" s="98"/>
      <c r="K738" s="96"/>
      <c r="L738" s="96"/>
      <c r="M738" s="96"/>
      <c r="N738" s="518"/>
      <c r="O738" s="369"/>
      <c r="P738" s="370"/>
      <c r="Q738" s="196"/>
      <c r="R738" s="197"/>
      <c r="S738" s="198"/>
      <c r="T738" s="199"/>
      <c r="U738" s="200"/>
      <c r="V738" s="201"/>
      <c r="W738" s="202"/>
      <c r="X738" s="202"/>
      <c r="Y738" s="109"/>
      <c r="Z738" s="280"/>
      <c r="AA738" s="106"/>
      <c r="AB738" s="281"/>
      <c r="AC738" s="282"/>
      <c r="AD738" s="273"/>
      <c r="AE738" s="110"/>
      <c r="AF738" s="99"/>
      <c r="AG738" s="110"/>
      <c r="AH738" s="427"/>
      <c r="AI738" s="112"/>
      <c r="AJ738" s="110"/>
      <c r="AK738" s="113"/>
      <c r="AL738" s="114"/>
      <c r="AM738" s="278"/>
      <c r="AN738" s="98"/>
      <c r="AO738" s="98"/>
      <c r="AP738" s="116"/>
      <c r="AQ738" s="117"/>
      <c r="AR738" s="116"/>
      <c r="AS738" s="98"/>
      <c r="AT738" s="98"/>
      <c r="AU738" s="98"/>
      <c r="AV738" s="98"/>
      <c r="AW738" s="98"/>
      <c r="AX738" s="98"/>
      <c r="AY738" s="98"/>
      <c r="AZ738" s="98"/>
      <c r="BA738" s="98"/>
      <c r="BB738" s="98"/>
      <c r="BC738" s="98"/>
      <c r="BD738" s="98"/>
      <c r="BE738" s="98"/>
      <c r="BF738" s="98"/>
      <c r="BG738" s="98"/>
      <c r="BH738" s="98"/>
      <c r="BI738" s="98"/>
      <c r="BJ738" s="98"/>
      <c r="BK738" s="98"/>
      <c r="BL738" s="98"/>
      <c r="BM738" s="98"/>
      <c r="BN738" s="98"/>
      <c r="BO738" s="98"/>
      <c r="BP738" s="98"/>
    </row>
    <row r="739">
      <c r="A739" s="485" t="b">
        <v>0</v>
      </c>
      <c r="B739" s="128"/>
      <c r="C739" s="129"/>
      <c r="D739" s="130"/>
      <c r="E739" s="131"/>
      <c r="F739" s="132"/>
      <c r="G739" s="132"/>
      <c r="H739" s="132"/>
      <c r="I739" s="132"/>
      <c r="J739" s="132"/>
      <c r="K739" s="130"/>
      <c r="L739" s="130"/>
      <c r="M739" s="130"/>
      <c r="N739" s="519"/>
      <c r="O739" s="369"/>
      <c r="P739" s="370"/>
      <c r="Q739" s="196"/>
      <c r="R739" s="197"/>
      <c r="S739" s="198"/>
      <c r="T739" s="199"/>
      <c r="U739" s="200"/>
      <c r="V739" s="201"/>
      <c r="W739" s="202"/>
      <c r="X739" s="202"/>
      <c r="Y739" s="143"/>
      <c r="Z739" s="367"/>
      <c r="AA739" s="140"/>
      <c r="AB739" s="420"/>
      <c r="AC739" s="421"/>
      <c r="AD739" s="206"/>
      <c r="AE739" s="144"/>
      <c r="AF739" s="133"/>
      <c r="AG739" s="144"/>
      <c r="AH739" s="430"/>
      <c r="AI739" s="146"/>
      <c r="AJ739" s="144"/>
      <c r="AK739" s="147"/>
      <c r="AL739" s="114"/>
      <c r="AM739" s="211"/>
      <c r="AN739" s="132"/>
      <c r="AO739" s="132"/>
      <c r="AP739" s="149"/>
      <c r="AQ739" s="150"/>
      <c r="AR739" s="149"/>
      <c r="AS739" s="132"/>
      <c r="AT739" s="132"/>
      <c r="AU739" s="132"/>
      <c r="AV739" s="132"/>
      <c r="AW739" s="132"/>
      <c r="AX739" s="132"/>
      <c r="AY739" s="132"/>
      <c r="AZ739" s="132"/>
      <c r="BA739" s="132"/>
      <c r="BB739" s="132"/>
      <c r="BC739" s="132"/>
      <c r="BD739" s="132"/>
      <c r="BE739" s="132"/>
      <c r="BF739" s="132"/>
      <c r="BG739" s="132"/>
      <c r="BH739" s="132"/>
      <c r="BI739" s="132"/>
      <c r="BJ739" s="132"/>
      <c r="BK739" s="132"/>
      <c r="BL739" s="132"/>
      <c r="BM739" s="132"/>
      <c r="BN739" s="132"/>
      <c r="BO739" s="132"/>
      <c r="BP739" s="132"/>
    </row>
    <row r="740">
      <c r="A740" s="484" t="b">
        <v>0</v>
      </c>
      <c r="B740" s="94"/>
      <c r="C740" s="95"/>
      <c r="D740" s="96"/>
      <c r="E740" s="97"/>
      <c r="F740" s="98"/>
      <c r="G740" s="98"/>
      <c r="H740" s="98"/>
      <c r="I740" s="98"/>
      <c r="J740" s="98"/>
      <c r="K740" s="96"/>
      <c r="L740" s="96"/>
      <c r="M740" s="96"/>
      <c r="N740" s="518"/>
      <c r="O740" s="369"/>
      <c r="P740" s="370"/>
      <c r="Q740" s="196"/>
      <c r="R740" s="197"/>
      <c r="S740" s="198"/>
      <c r="T740" s="199"/>
      <c r="U740" s="200"/>
      <c r="V740" s="201"/>
      <c r="W740" s="202"/>
      <c r="X740" s="202"/>
      <c r="Y740" s="109"/>
      <c r="Z740" s="280"/>
      <c r="AA740" s="106"/>
      <c r="AB740" s="281"/>
      <c r="AC740" s="282"/>
      <c r="AD740" s="273"/>
      <c r="AE740" s="110"/>
      <c r="AF740" s="99"/>
      <c r="AG740" s="110"/>
      <c r="AH740" s="427"/>
      <c r="AI740" s="112"/>
      <c r="AJ740" s="110"/>
      <c r="AK740" s="113"/>
      <c r="AL740" s="114"/>
      <c r="AM740" s="278"/>
      <c r="AN740" s="98"/>
      <c r="AO740" s="98"/>
      <c r="AP740" s="116"/>
      <c r="AQ740" s="117"/>
      <c r="AR740" s="116"/>
      <c r="AS740" s="98"/>
      <c r="AT740" s="98"/>
      <c r="AU740" s="98"/>
      <c r="AV740" s="98"/>
      <c r="AW740" s="98"/>
      <c r="AX740" s="98"/>
      <c r="AY740" s="98"/>
      <c r="AZ740" s="98"/>
      <c r="BA740" s="98"/>
      <c r="BB740" s="98"/>
      <c r="BC740" s="98"/>
      <c r="BD740" s="98"/>
      <c r="BE740" s="98"/>
      <c r="BF740" s="98"/>
      <c r="BG740" s="98"/>
      <c r="BH740" s="98"/>
      <c r="BI740" s="98"/>
      <c r="BJ740" s="98"/>
      <c r="BK740" s="98"/>
      <c r="BL740" s="98"/>
      <c r="BM740" s="98"/>
      <c r="BN740" s="98"/>
      <c r="BO740" s="98"/>
      <c r="BP740" s="98"/>
    </row>
    <row r="741">
      <c r="A741" s="485" t="b">
        <v>0</v>
      </c>
      <c r="B741" s="128"/>
      <c r="C741" s="129"/>
      <c r="D741" s="130"/>
      <c r="E741" s="131"/>
      <c r="F741" s="132"/>
      <c r="G741" s="132"/>
      <c r="H741" s="132"/>
      <c r="I741" s="132"/>
      <c r="J741" s="132"/>
      <c r="K741" s="130"/>
      <c r="L741" s="130"/>
      <c r="M741" s="130"/>
      <c r="N741" s="519"/>
      <c r="O741" s="369"/>
      <c r="P741" s="370"/>
      <c r="Q741" s="196"/>
      <c r="R741" s="197"/>
      <c r="S741" s="198"/>
      <c r="T741" s="199"/>
      <c r="U741" s="200"/>
      <c r="V741" s="201"/>
      <c r="W741" s="202"/>
      <c r="X741" s="202"/>
      <c r="Y741" s="143"/>
      <c r="Z741" s="367"/>
      <c r="AA741" s="140"/>
      <c r="AB741" s="420"/>
      <c r="AC741" s="421"/>
      <c r="AD741" s="206"/>
      <c r="AE741" s="144"/>
      <c r="AF741" s="133"/>
      <c r="AG741" s="144"/>
      <c r="AH741" s="430"/>
      <c r="AI741" s="146"/>
      <c r="AJ741" s="144"/>
      <c r="AK741" s="147"/>
      <c r="AL741" s="114"/>
      <c r="AM741" s="211"/>
      <c r="AN741" s="132"/>
      <c r="AO741" s="132"/>
      <c r="AP741" s="149"/>
      <c r="AQ741" s="150"/>
      <c r="AR741" s="149"/>
      <c r="AS741" s="132"/>
      <c r="AT741" s="132"/>
      <c r="AU741" s="132"/>
      <c r="AV741" s="132"/>
      <c r="AW741" s="132"/>
      <c r="AX741" s="132"/>
      <c r="AY741" s="132"/>
      <c r="AZ741" s="132"/>
      <c r="BA741" s="132"/>
      <c r="BB741" s="132"/>
      <c r="BC741" s="132"/>
      <c r="BD741" s="132"/>
      <c r="BE741" s="132"/>
      <c r="BF741" s="132"/>
      <c r="BG741" s="132"/>
      <c r="BH741" s="132"/>
      <c r="BI741" s="132"/>
      <c r="BJ741" s="132"/>
      <c r="BK741" s="132"/>
      <c r="BL741" s="132"/>
      <c r="BM741" s="132"/>
      <c r="BN741" s="132"/>
      <c r="BO741" s="132"/>
      <c r="BP741" s="132"/>
    </row>
    <row r="742">
      <c r="A742" s="484" t="b">
        <v>0</v>
      </c>
      <c r="B742" s="94"/>
      <c r="C742" s="95"/>
      <c r="D742" s="96"/>
      <c r="E742" s="97"/>
      <c r="F742" s="98"/>
      <c r="G742" s="98"/>
      <c r="H742" s="98"/>
      <c r="I742" s="98"/>
      <c r="J742" s="98"/>
      <c r="K742" s="96"/>
      <c r="L742" s="96"/>
      <c r="M742" s="96"/>
      <c r="N742" s="518"/>
      <c r="O742" s="369"/>
      <c r="P742" s="370"/>
      <c r="Q742" s="196"/>
      <c r="R742" s="197"/>
      <c r="S742" s="198"/>
      <c r="T742" s="199"/>
      <c r="U742" s="200"/>
      <c r="V742" s="201"/>
      <c r="W742" s="202"/>
      <c r="X742" s="202"/>
      <c r="Y742" s="109"/>
      <c r="Z742" s="280"/>
      <c r="AA742" s="106"/>
      <c r="AB742" s="281"/>
      <c r="AC742" s="282"/>
      <c r="AD742" s="273"/>
      <c r="AE742" s="110"/>
      <c r="AF742" s="99"/>
      <c r="AG742" s="110"/>
      <c r="AH742" s="427"/>
      <c r="AI742" s="112"/>
      <c r="AJ742" s="110"/>
      <c r="AK742" s="113"/>
      <c r="AL742" s="114"/>
      <c r="AM742" s="278"/>
      <c r="AN742" s="98"/>
      <c r="AO742" s="98"/>
      <c r="AP742" s="116"/>
      <c r="AQ742" s="117"/>
      <c r="AR742" s="116"/>
      <c r="AS742" s="98"/>
      <c r="AT742" s="98"/>
      <c r="AU742" s="98"/>
      <c r="AV742" s="98"/>
      <c r="AW742" s="98"/>
      <c r="AX742" s="98"/>
      <c r="AY742" s="98"/>
      <c r="AZ742" s="98"/>
      <c r="BA742" s="98"/>
      <c r="BB742" s="98"/>
      <c r="BC742" s="98"/>
      <c r="BD742" s="98"/>
      <c r="BE742" s="98"/>
      <c r="BF742" s="98"/>
      <c r="BG742" s="98"/>
      <c r="BH742" s="98"/>
      <c r="BI742" s="98"/>
      <c r="BJ742" s="98"/>
      <c r="BK742" s="98"/>
      <c r="BL742" s="98"/>
      <c r="BM742" s="98"/>
      <c r="BN742" s="98"/>
      <c r="BO742" s="98"/>
      <c r="BP742" s="98"/>
    </row>
    <row r="743">
      <c r="A743" s="485" t="b">
        <v>0</v>
      </c>
      <c r="B743" s="128"/>
      <c r="C743" s="129"/>
      <c r="D743" s="130"/>
      <c r="E743" s="131"/>
      <c r="F743" s="132"/>
      <c r="G743" s="132"/>
      <c r="H743" s="132"/>
      <c r="I743" s="132"/>
      <c r="J743" s="132"/>
      <c r="K743" s="130"/>
      <c r="L743" s="130"/>
      <c r="M743" s="130"/>
      <c r="N743" s="519"/>
      <c r="O743" s="369"/>
      <c r="P743" s="370"/>
      <c r="Q743" s="196"/>
      <c r="R743" s="197"/>
      <c r="S743" s="198"/>
      <c r="T743" s="199"/>
      <c r="U743" s="200"/>
      <c r="V743" s="201"/>
      <c r="W743" s="202"/>
      <c r="X743" s="202"/>
      <c r="Y743" s="143"/>
      <c r="Z743" s="367"/>
      <c r="AA743" s="140"/>
      <c r="AB743" s="420"/>
      <c r="AC743" s="421"/>
      <c r="AD743" s="206"/>
      <c r="AE743" s="144"/>
      <c r="AF743" s="133"/>
      <c r="AG743" s="144"/>
      <c r="AH743" s="430"/>
      <c r="AI743" s="146"/>
      <c r="AJ743" s="144"/>
      <c r="AK743" s="147"/>
      <c r="AL743" s="114"/>
      <c r="AM743" s="211"/>
      <c r="AN743" s="132"/>
      <c r="AO743" s="132"/>
      <c r="AP743" s="149"/>
      <c r="AQ743" s="150"/>
      <c r="AR743" s="149"/>
      <c r="AS743" s="132"/>
      <c r="AT743" s="132"/>
      <c r="AU743" s="132"/>
      <c r="AV743" s="132"/>
      <c r="AW743" s="132"/>
      <c r="AX743" s="132"/>
      <c r="AY743" s="132"/>
      <c r="AZ743" s="132"/>
      <c r="BA743" s="132"/>
      <c r="BB743" s="132"/>
      <c r="BC743" s="132"/>
      <c r="BD743" s="132"/>
      <c r="BE743" s="132"/>
      <c r="BF743" s="132"/>
      <c r="BG743" s="132"/>
      <c r="BH743" s="132"/>
      <c r="BI743" s="132"/>
      <c r="BJ743" s="132"/>
      <c r="BK743" s="132"/>
      <c r="BL743" s="132"/>
      <c r="BM743" s="132"/>
      <c r="BN743" s="132"/>
      <c r="BO743" s="132"/>
      <c r="BP743" s="132"/>
    </row>
    <row r="744">
      <c r="A744" s="484" t="b">
        <v>0</v>
      </c>
      <c r="B744" s="94"/>
      <c r="C744" s="95"/>
      <c r="D744" s="96"/>
      <c r="E744" s="97"/>
      <c r="F744" s="98"/>
      <c r="G744" s="98"/>
      <c r="H744" s="98"/>
      <c r="I744" s="98"/>
      <c r="J744" s="98"/>
      <c r="K744" s="96"/>
      <c r="L744" s="96"/>
      <c r="M744" s="96"/>
      <c r="N744" s="518"/>
      <c r="O744" s="369"/>
      <c r="P744" s="370"/>
      <c r="Q744" s="196"/>
      <c r="R744" s="197"/>
      <c r="S744" s="198"/>
      <c r="T744" s="199"/>
      <c r="U744" s="200"/>
      <c r="V744" s="201"/>
      <c r="W744" s="202"/>
      <c r="X744" s="202"/>
      <c r="Y744" s="109"/>
      <c r="Z744" s="280"/>
      <c r="AA744" s="106"/>
      <c r="AB744" s="281"/>
      <c r="AC744" s="282"/>
      <c r="AD744" s="273"/>
      <c r="AE744" s="110"/>
      <c r="AF744" s="99"/>
      <c r="AG744" s="110"/>
      <c r="AH744" s="427"/>
      <c r="AI744" s="112"/>
      <c r="AJ744" s="110"/>
      <c r="AK744" s="113"/>
      <c r="AL744" s="114"/>
      <c r="AM744" s="278"/>
      <c r="AN744" s="98"/>
      <c r="AO744" s="98"/>
      <c r="AP744" s="116"/>
      <c r="AQ744" s="117"/>
      <c r="AR744" s="116"/>
      <c r="AS744" s="98"/>
      <c r="AT744" s="98"/>
      <c r="AU744" s="98"/>
      <c r="AV744" s="98"/>
      <c r="AW744" s="98"/>
      <c r="AX744" s="98"/>
      <c r="AY744" s="98"/>
      <c r="AZ744" s="98"/>
      <c r="BA744" s="98"/>
      <c r="BB744" s="98"/>
      <c r="BC744" s="98"/>
      <c r="BD744" s="98"/>
      <c r="BE744" s="98"/>
      <c r="BF744" s="98"/>
      <c r="BG744" s="98"/>
      <c r="BH744" s="98"/>
      <c r="BI744" s="98"/>
      <c r="BJ744" s="98"/>
      <c r="BK744" s="98"/>
      <c r="BL744" s="98"/>
      <c r="BM744" s="98"/>
      <c r="BN744" s="98"/>
      <c r="BO744" s="98"/>
      <c r="BP744" s="98"/>
    </row>
    <row r="745">
      <c r="A745" s="485" t="b">
        <v>0</v>
      </c>
      <c r="B745" s="128"/>
      <c r="C745" s="129"/>
      <c r="D745" s="130"/>
      <c r="E745" s="131"/>
      <c r="F745" s="132"/>
      <c r="G745" s="132"/>
      <c r="H745" s="132"/>
      <c r="I745" s="132"/>
      <c r="J745" s="132"/>
      <c r="K745" s="130"/>
      <c r="L745" s="130"/>
      <c r="M745" s="130"/>
      <c r="N745" s="519"/>
      <c r="O745" s="369"/>
      <c r="P745" s="370"/>
      <c r="Q745" s="196"/>
      <c r="R745" s="197"/>
      <c r="S745" s="198"/>
      <c r="T745" s="199"/>
      <c r="U745" s="200"/>
      <c r="V745" s="201"/>
      <c r="W745" s="202"/>
      <c r="X745" s="202"/>
      <c r="Y745" s="143"/>
      <c r="Z745" s="367"/>
      <c r="AA745" s="140"/>
      <c r="AB745" s="420"/>
      <c r="AC745" s="421"/>
      <c r="AD745" s="206"/>
      <c r="AE745" s="144"/>
      <c r="AF745" s="133"/>
      <c r="AG745" s="144"/>
      <c r="AH745" s="430"/>
      <c r="AI745" s="146"/>
      <c r="AJ745" s="144"/>
      <c r="AK745" s="147"/>
      <c r="AL745" s="114"/>
      <c r="AM745" s="211"/>
      <c r="AN745" s="132"/>
      <c r="AO745" s="132"/>
      <c r="AP745" s="149"/>
      <c r="AQ745" s="150"/>
      <c r="AR745" s="149"/>
      <c r="AS745" s="132"/>
      <c r="AT745" s="132"/>
      <c r="AU745" s="132"/>
      <c r="AV745" s="132"/>
      <c r="AW745" s="132"/>
      <c r="AX745" s="132"/>
      <c r="AY745" s="132"/>
      <c r="AZ745" s="132"/>
      <c r="BA745" s="132"/>
      <c r="BB745" s="132"/>
      <c r="BC745" s="132"/>
      <c r="BD745" s="132"/>
      <c r="BE745" s="132"/>
      <c r="BF745" s="132"/>
      <c r="BG745" s="132"/>
      <c r="BH745" s="132"/>
      <c r="BI745" s="132"/>
      <c r="BJ745" s="132"/>
      <c r="BK745" s="132"/>
      <c r="BL745" s="132"/>
      <c r="BM745" s="132"/>
      <c r="BN745" s="132"/>
      <c r="BO745" s="132"/>
      <c r="BP745" s="132"/>
    </row>
    <row r="746">
      <c r="A746" s="484" t="b">
        <v>0</v>
      </c>
      <c r="B746" s="94"/>
      <c r="C746" s="95"/>
      <c r="D746" s="96"/>
      <c r="E746" s="97"/>
      <c r="F746" s="98"/>
      <c r="G746" s="98"/>
      <c r="H746" s="98"/>
      <c r="I746" s="98"/>
      <c r="J746" s="98"/>
      <c r="K746" s="96"/>
      <c r="L746" s="96"/>
      <c r="M746" s="96"/>
      <c r="N746" s="518"/>
      <c r="O746" s="369"/>
      <c r="P746" s="370"/>
      <c r="Q746" s="196"/>
      <c r="R746" s="197"/>
      <c r="S746" s="198"/>
      <c r="T746" s="199"/>
      <c r="U746" s="200"/>
      <c r="V746" s="201"/>
      <c r="W746" s="202"/>
      <c r="X746" s="202"/>
      <c r="Y746" s="109"/>
      <c r="Z746" s="280"/>
      <c r="AA746" s="106"/>
      <c r="AB746" s="281"/>
      <c r="AC746" s="282"/>
      <c r="AD746" s="273"/>
      <c r="AE746" s="110"/>
      <c r="AF746" s="99"/>
      <c r="AG746" s="110"/>
      <c r="AH746" s="427"/>
      <c r="AI746" s="112"/>
      <c r="AJ746" s="110"/>
      <c r="AK746" s="113"/>
      <c r="AL746" s="114"/>
      <c r="AM746" s="278"/>
      <c r="AN746" s="98"/>
      <c r="AO746" s="98"/>
      <c r="AP746" s="116"/>
      <c r="AQ746" s="117"/>
      <c r="AR746" s="116"/>
      <c r="AS746" s="98"/>
      <c r="AT746" s="98"/>
      <c r="AU746" s="98"/>
      <c r="AV746" s="98"/>
      <c r="AW746" s="98"/>
      <c r="AX746" s="98"/>
      <c r="AY746" s="98"/>
      <c r="AZ746" s="98"/>
      <c r="BA746" s="98"/>
      <c r="BB746" s="98"/>
      <c r="BC746" s="98"/>
      <c r="BD746" s="98"/>
      <c r="BE746" s="98"/>
      <c r="BF746" s="98"/>
      <c r="BG746" s="98"/>
      <c r="BH746" s="98"/>
      <c r="BI746" s="98"/>
      <c r="BJ746" s="98"/>
      <c r="BK746" s="98"/>
      <c r="BL746" s="98"/>
      <c r="BM746" s="98"/>
      <c r="BN746" s="98"/>
      <c r="BO746" s="98"/>
      <c r="BP746" s="98"/>
    </row>
    <row r="747">
      <c r="A747" s="485" t="b">
        <v>0</v>
      </c>
      <c r="B747" s="128"/>
      <c r="C747" s="129"/>
      <c r="D747" s="130"/>
      <c r="E747" s="131"/>
      <c r="F747" s="132"/>
      <c r="G747" s="132"/>
      <c r="H747" s="132"/>
      <c r="I747" s="132"/>
      <c r="J747" s="132"/>
      <c r="K747" s="130"/>
      <c r="L747" s="130"/>
      <c r="M747" s="130"/>
      <c r="N747" s="519"/>
      <c r="O747" s="369"/>
      <c r="P747" s="370"/>
      <c r="Q747" s="196"/>
      <c r="R747" s="197"/>
      <c r="S747" s="198"/>
      <c r="T747" s="199"/>
      <c r="U747" s="200"/>
      <c r="V747" s="201"/>
      <c r="W747" s="202"/>
      <c r="X747" s="202"/>
      <c r="Y747" s="143"/>
      <c r="Z747" s="367"/>
      <c r="AA747" s="140"/>
      <c r="AB747" s="420"/>
      <c r="AC747" s="421"/>
      <c r="AD747" s="206"/>
      <c r="AE747" s="144"/>
      <c r="AF747" s="133"/>
      <c r="AG747" s="144"/>
      <c r="AH747" s="430"/>
      <c r="AI747" s="146"/>
      <c r="AJ747" s="144"/>
      <c r="AK747" s="147"/>
      <c r="AL747" s="114"/>
      <c r="AM747" s="211"/>
      <c r="AN747" s="132"/>
      <c r="AO747" s="132"/>
      <c r="AP747" s="149"/>
      <c r="AQ747" s="150"/>
      <c r="AR747" s="149"/>
      <c r="AS747" s="132"/>
      <c r="AT747" s="132"/>
      <c r="AU747" s="132"/>
      <c r="AV747" s="132"/>
      <c r="AW747" s="132"/>
      <c r="AX747" s="132"/>
      <c r="AY747" s="132"/>
      <c r="AZ747" s="132"/>
      <c r="BA747" s="132"/>
      <c r="BB747" s="132"/>
      <c r="BC747" s="132"/>
      <c r="BD747" s="132"/>
      <c r="BE747" s="132"/>
      <c r="BF747" s="132"/>
      <c r="BG747" s="132"/>
      <c r="BH747" s="132"/>
      <c r="BI747" s="132"/>
      <c r="BJ747" s="132"/>
      <c r="BK747" s="132"/>
      <c r="BL747" s="132"/>
      <c r="BM747" s="132"/>
      <c r="BN747" s="132"/>
      <c r="BO747" s="132"/>
      <c r="BP747" s="132"/>
    </row>
    <row r="748">
      <c r="A748" s="484" t="b">
        <v>0</v>
      </c>
      <c r="B748" s="94"/>
      <c r="C748" s="95"/>
      <c r="D748" s="96"/>
      <c r="E748" s="97"/>
      <c r="F748" s="98"/>
      <c r="G748" s="98"/>
      <c r="H748" s="98"/>
      <c r="I748" s="98"/>
      <c r="J748" s="98"/>
      <c r="K748" s="96"/>
      <c r="L748" s="96"/>
      <c r="M748" s="96"/>
      <c r="N748" s="518"/>
      <c r="O748" s="369"/>
      <c r="P748" s="370"/>
      <c r="Q748" s="196"/>
      <c r="R748" s="197"/>
      <c r="S748" s="198"/>
      <c r="T748" s="199"/>
      <c r="U748" s="200"/>
      <c r="V748" s="201"/>
      <c r="W748" s="202"/>
      <c r="X748" s="202"/>
      <c r="Y748" s="109"/>
      <c r="Z748" s="280"/>
      <c r="AA748" s="106"/>
      <c r="AB748" s="281"/>
      <c r="AC748" s="282"/>
      <c r="AD748" s="273"/>
      <c r="AE748" s="110"/>
      <c r="AF748" s="99"/>
      <c r="AG748" s="110"/>
      <c r="AH748" s="427"/>
      <c r="AI748" s="112"/>
      <c r="AJ748" s="110"/>
      <c r="AK748" s="113"/>
      <c r="AL748" s="114"/>
      <c r="AM748" s="278"/>
      <c r="AN748" s="98"/>
      <c r="AO748" s="98"/>
      <c r="AP748" s="116"/>
      <c r="AQ748" s="117"/>
      <c r="AR748" s="116"/>
      <c r="AS748" s="98"/>
      <c r="AT748" s="98"/>
      <c r="AU748" s="98"/>
      <c r="AV748" s="98"/>
      <c r="AW748" s="98"/>
      <c r="AX748" s="98"/>
      <c r="AY748" s="98"/>
      <c r="AZ748" s="98"/>
      <c r="BA748" s="98"/>
      <c r="BB748" s="98"/>
      <c r="BC748" s="98"/>
      <c r="BD748" s="98"/>
      <c r="BE748" s="98"/>
      <c r="BF748" s="98"/>
      <c r="BG748" s="98"/>
      <c r="BH748" s="98"/>
      <c r="BI748" s="98"/>
      <c r="BJ748" s="98"/>
      <c r="BK748" s="98"/>
      <c r="BL748" s="98"/>
      <c r="BM748" s="98"/>
      <c r="BN748" s="98"/>
      <c r="BO748" s="98"/>
      <c r="BP748" s="98"/>
    </row>
    <row r="749">
      <c r="A749" s="485" t="b">
        <v>0</v>
      </c>
      <c r="B749" s="128"/>
      <c r="C749" s="129"/>
      <c r="D749" s="130"/>
      <c r="E749" s="131"/>
      <c r="F749" s="132"/>
      <c r="G749" s="132"/>
      <c r="H749" s="132"/>
      <c r="I749" s="132"/>
      <c r="J749" s="132"/>
      <c r="K749" s="130"/>
      <c r="L749" s="130"/>
      <c r="M749" s="130"/>
      <c r="N749" s="519"/>
      <c r="O749" s="369"/>
      <c r="P749" s="370"/>
      <c r="Q749" s="196"/>
      <c r="R749" s="197"/>
      <c r="S749" s="198"/>
      <c r="T749" s="199"/>
      <c r="U749" s="200"/>
      <c r="V749" s="201"/>
      <c r="W749" s="202"/>
      <c r="X749" s="202"/>
      <c r="Y749" s="143"/>
      <c r="Z749" s="367"/>
      <c r="AA749" s="140"/>
      <c r="AB749" s="420"/>
      <c r="AC749" s="421"/>
      <c r="AD749" s="206"/>
      <c r="AE749" s="144"/>
      <c r="AF749" s="133"/>
      <c r="AG749" s="144"/>
      <c r="AH749" s="430"/>
      <c r="AI749" s="146"/>
      <c r="AJ749" s="144"/>
      <c r="AK749" s="147"/>
      <c r="AL749" s="114"/>
      <c r="AM749" s="211"/>
      <c r="AN749" s="132"/>
      <c r="AO749" s="132"/>
      <c r="AP749" s="149"/>
      <c r="AQ749" s="150"/>
      <c r="AR749" s="149"/>
      <c r="AS749" s="132"/>
      <c r="AT749" s="132"/>
      <c r="AU749" s="132"/>
      <c r="AV749" s="132"/>
      <c r="AW749" s="132"/>
      <c r="AX749" s="132"/>
      <c r="AY749" s="132"/>
      <c r="AZ749" s="132"/>
      <c r="BA749" s="132"/>
      <c r="BB749" s="132"/>
      <c r="BC749" s="132"/>
      <c r="BD749" s="132"/>
      <c r="BE749" s="132"/>
      <c r="BF749" s="132"/>
      <c r="BG749" s="132"/>
      <c r="BH749" s="132"/>
      <c r="BI749" s="132"/>
      <c r="BJ749" s="132"/>
      <c r="BK749" s="132"/>
      <c r="BL749" s="132"/>
      <c r="BM749" s="132"/>
      <c r="BN749" s="132"/>
      <c r="BO749" s="132"/>
      <c r="BP749" s="132"/>
    </row>
    <row r="750">
      <c r="A750" s="484" t="b">
        <v>0</v>
      </c>
      <c r="B750" s="94"/>
      <c r="C750" s="95"/>
      <c r="D750" s="96"/>
      <c r="E750" s="97"/>
      <c r="F750" s="98"/>
      <c r="G750" s="98"/>
      <c r="H750" s="98"/>
      <c r="I750" s="98"/>
      <c r="J750" s="98"/>
      <c r="K750" s="96"/>
      <c r="L750" s="96"/>
      <c r="M750" s="96"/>
      <c r="N750" s="518"/>
      <c r="O750" s="369"/>
      <c r="P750" s="370"/>
      <c r="Q750" s="196"/>
      <c r="R750" s="197"/>
      <c r="S750" s="198"/>
      <c r="T750" s="199"/>
      <c r="U750" s="200"/>
      <c r="V750" s="201"/>
      <c r="W750" s="202"/>
      <c r="X750" s="202"/>
      <c r="Y750" s="109"/>
      <c r="Z750" s="280"/>
      <c r="AA750" s="106"/>
      <c r="AB750" s="281"/>
      <c r="AC750" s="282"/>
      <c r="AD750" s="273"/>
      <c r="AE750" s="110"/>
      <c r="AF750" s="99"/>
      <c r="AG750" s="110"/>
      <c r="AH750" s="427"/>
      <c r="AI750" s="112"/>
      <c r="AJ750" s="110"/>
      <c r="AK750" s="113"/>
      <c r="AL750" s="114"/>
      <c r="AM750" s="278"/>
      <c r="AN750" s="98"/>
      <c r="AO750" s="98"/>
      <c r="AP750" s="116"/>
      <c r="AQ750" s="117"/>
      <c r="AR750" s="116"/>
      <c r="AS750" s="98"/>
      <c r="AT750" s="98"/>
      <c r="AU750" s="98"/>
      <c r="AV750" s="98"/>
      <c r="AW750" s="98"/>
      <c r="AX750" s="98"/>
      <c r="AY750" s="98"/>
      <c r="AZ750" s="98"/>
      <c r="BA750" s="98"/>
      <c r="BB750" s="98"/>
      <c r="BC750" s="98"/>
      <c r="BD750" s="98"/>
      <c r="BE750" s="98"/>
      <c r="BF750" s="98"/>
      <c r="BG750" s="98"/>
      <c r="BH750" s="98"/>
      <c r="BI750" s="98"/>
      <c r="BJ750" s="98"/>
      <c r="BK750" s="98"/>
      <c r="BL750" s="98"/>
      <c r="BM750" s="98"/>
      <c r="BN750" s="98"/>
      <c r="BO750" s="98"/>
      <c r="BP750" s="98"/>
    </row>
    <row r="751">
      <c r="A751" s="485" t="b">
        <v>0</v>
      </c>
      <c r="B751" s="128"/>
      <c r="C751" s="129"/>
      <c r="D751" s="130"/>
      <c r="E751" s="131"/>
      <c r="F751" s="132"/>
      <c r="G751" s="132"/>
      <c r="H751" s="132"/>
      <c r="I751" s="132"/>
      <c r="J751" s="132"/>
      <c r="K751" s="130"/>
      <c r="L751" s="130"/>
      <c r="M751" s="130"/>
      <c r="N751" s="519"/>
      <c r="O751" s="369"/>
      <c r="P751" s="370"/>
      <c r="Q751" s="196"/>
      <c r="R751" s="197"/>
      <c r="S751" s="198"/>
      <c r="T751" s="199"/>
      <c r="U751" s="200"/>
      <c r="V751" s="201"/>
      <c r="W751" s="202"/>
      <c r="X751" s="202"/>
      <c r="Y751" s="143"/>
      <c r="Z751" s="367"/>
      <c r="AA751" s="140"/>
      <c r="AB751" s="420"/>
      <c r="AC751" s="421"/>
      <c r="AD751" s="206"/>
      <c r="AE751" s="144"/>
      <c r="AF751" s="133"/>
      <c r="AG751" s="144"/>
      <c r="AH751" s="430"/>
      <c r="AI751" s="146"/>
      <c r="AJ751" s="144"/>
      <c r="AK751" s="147"/>
      <c r="AL751" s="114"/>
      <c r="AM751" s="211"/>
      <c r="AN751" s="132"/>
      <c r="AO751" s="132"/>
      <c r="AP751" s="149"/>
      <c r="AQ751" s="150"/>
      <c r="AR751" s="149"/>
      <c r="AS751" s="132"/>
      <c r="AT751" s="132"/>
      <c r="AU751" s="132"/>
      <c r="AV751" s="132"/>
      <c r="AW751" s="132"/>
      <c r="AX751" s="132"/>
      <c r="AY751" s="132"/>
      <c r="AZ751" s="132"/>
      <c r="BA751" s="132"/>
      <c r="BB751" s="132"/>
      <c r="BC751" s="132"/>
      <c r="BD751" s="132"/>
      <c r="BE751" s="132"/>
      <c r="BF751" s="132"/>
      <c r="BG751" s="132"/>
      <c r="BH751" s="132"/>
      <c r="BI751" s="132"/>
      <c r="BJ751" s="132"/>
      <c r="BK751" s="132"/>
      <c r="BL751" s="132"/>
      <c r="BM751" s="132"/>
      <c r="BN751" s="132"/>
      <c r="BO751" s="132"/>
      <c r="BP751" s="132"/>
    </row>
    <row r="752">
      <c r="A752" s="484" t="b">
        <v>0</v>
      </c>
      <c r="B752" s="94"/>
      <c r="C752" s="95"/>
      <c r="D752" s="96"/>
      <c r="E752" s="97"/>
      <c r="F752" s="98"/>
      <c r="G752" s="98"/>
      <c r="H752" s="98"/>
      <c r="I752" s="98"/>
      <c r="J752" s="98"/>
      <c r="K752" s="96"/>
      <c r="L752" s="96"/>
      <c r="M752" s="96"/>
      <c r="N752" s="518"/>
      <c r="O752" s="369"/>
      <c r="P752" s="370"/>
      <c r="Q752" s="196"/>
      <c r="R752" s="197"/>
      <c r="S752" s="198"/>
      <c r="T752" s="199"/>
      <c r="U752" s="200"/>
      <c r="V752" s="201"/>
      <c r="W752" s="202"/>
      <c r="X752" s="202"/>
      <c r="Y752" s="109"/>
      <c r="Z752" s="280"/>
      <c r="AA752" s="106"/>
      <c r="AB752" s="281"/>
      <c r="AC752" s="282"/>
      <c r="AD752" s="273"/>
      <c r="AE752" s="110"/>
      <c r="AF752" s="99"/>
      <c r="AG752" s="110"/>
      <c r="AH752" s="427"/>
      <c r="AI752" s="112"/>
      <c r="AJ752" s="110"/>
      <c r="AK752" s="113"/>
      <c r="AL752" s="114"/>
      <c r="AM752" s="278"/>
      <c r="AN752" s="98"/>
      <c r="AO752" s="98"/>
      <c r="AP752" s="116"/>
      <c r="AQ752" s="117"/>
      <c r="AR752" s="116"/>
      <c r="AS752" s="98"/>
      <c r="AT752" s="98"/>
      <c r="AU752" s="98"/>
      <c r="AV752" s="98"/>
      <c r="AW752" s="98"/>
      <c r="AX752" s="98"/>
      <c r="AY752" s="98"/>
      <c r="AZ752" s="98"/>
      <c r="BA752" s="98"/>
      <c r="BB752" s="98"/>
      <c r="BC752" s="98"/>
      <c r="BD752" s="98"/>
      <c r="BE752" s="98"/>
      <c r="BF752" s="98"/>
      <c r="BG752" s="98"/>
      <c r="BH752" s="98"/>
      <c r="BI752" s="98"/>
      <c r="BJ752" s="98"/>
      <c r="BK752" s="98"/>
      <c r="BL752" s="98"/>
      <c r="BM752" s="98"/>
      <c r="BN752" s="98"/>
      <c r="BO752" s="98"/>
      <c r="BP752" s="98"/>
    </row>
    <row r="753">
      <c r="A753" s="485" t="b">
        <v>0</v>
      </c>
      <c r="B753" s="128"/>
      <c r="C753" s="129"/>
      <c r="D753" s="130"/>
      <c r="E753" s="131"/>
      <c r="F753" s="132"/>
      <c r="G753" s="132"/>
      <c r="H753" s="132"/>
      <c r="I753" s="132"/>
      <c r="J753" s="132"/>
      <c r="K753" s="130"/>
      <c r="L753" s="130"/>
      <c r="M753" s="130"/>
      <c r="N753" s="519"/>
      <c r="O753" s="369"/>
      <c r="P753" s="370"/>
      <c r="Q753" s="196"/>
      <c r="R753" s="197"/>
      <c r="S753" s="198"/>
      <c r="T753" s="199"/>
      <c r="U753" s="200"/>
      <c r="V753" s="201"/>
      <c r="W753" s="202"/>
      <c r="X753" s="202"/>
      <c r="Y753" s="143"/>
      <c r="Z753" s="367"/>
      <c r="AA753" s="140"/>
      <c r="AB753" s="420"/>
      <c r="AC753" s="421"/>
      <c r="AD753" s="206"/>
      <c r="AE753" s="144"/>
      <c r="AF753" s="133"/>
      <c r="AG753" s="144"/>
      <c r="AH753" s="430"/>
      <c r="AI753" s="146"/>
      <c r="AJ753" s="144"/>
      <c r="AK753" s="147"/>
      <c r="AL753" s="114"/>
      <c r="AM753" s="211"/>
      <c r="AN753" s="132"/>
      <c r="AO753" s="132"/>
      <c r="AP753" s="149"/>
      <c r="AQ753" s="150"/>
      <c r="AR753" s="149"/>
      <c r="AS753" s="132"/>
      <c r="AT753" s="132"/>
      <c r="AU753" s="132"/>
      <c r="AV753" s="132"/>
      <c r="AW753" s="132"/>
      <c r="AX753" s="132"/>
      <c r="AY753" s="132"/>
      <c r="AZ753" s="132"/>
      <c r="BA753" s="132"/>
      <c r="BB753" s="132"/>
      <c r="BC753" s="132"/>
      <c r="BD753" s="132"/>
      <c r="BE753" s="132"/>
      <c r="BF753" s="132"/>
      <c r="BG753" s="132"/>
      <c r="BH753" s="132"/>
      <c r="BI753" s="132"/>
      <c r="BJ753" s="132"/>
      <c r="BK753" s="132"/>
      <c r="BL753" s="132"/>
      <c r="BM753" s="132"/>
      <c r="BN753" s="132"/>
      <c r="BO753" s="132"/>
      <c r="BP753" s="132"/>
    </row>
    <row r="754">
      <c r="A754" s="484" t="b">
        <v>0</v>
      </c>
      <c r="B754" s="94"/>
      <c r="C754" s="95"/>
      <c r="D754" s="96"/>
      <c r="E754" s="97"/>
      <c r="F754" s="98"/>
      <c r="G754" s="98"/>
      <c r="H754" s="98"/>
      <c r="I754" s="98"/>
      <c r="J754" s="98"/>
      <c r="K754" s="96"/>
      <c r="L754" s="96"/>
      <c r="M754" s="96"/>
      <c r="N754" s="518"/>
      <c r="O754" s="369"/>
      <c r="P754" s="370"/>
      <c r="Q754" s="196"/>
      <c r="R754" s="197"/>
      <c r="S754" s="198"/>
      <c r="T754" s="199"/>
      <c r="U754" s="200"/>
      <c r="V754" s="201"/>
      <c r="W754" s="202"/>
      <c r="X754" s="202"/>
      <c r="Y754" s="109"/>
      <c r="Z754" s="280"/>
      <c r="AA754" s="106"/>
      <c r="AB754" s="281"/>
      <c r="AC754" s="282"/>
      <c r="AD754" s="273"/>
      <c r="AE754" s="110"/>
      <c r="AF754" s="99"/>
      <c r="AG754" s="110"/>
      <c r="AH754" s="427"/>
      <c r="AI754" s="112"/>
      <c r="AJ754" s="110"/>
      <c r="AK754" s="113"/>
      <c r="AL754" s="114"/>
      <c r="AM754" s="278"/>
      <c r="AN754" s="98"/>
      <c r="AO754" s="98"/>
      <c r="AP754" s="116"/>
      <c r="AQ754" s="117"/>
      <c r="AR754" s="116"/>
      <c r="AS754" s="98"/>
      <c r="AT754" s="98"/>
      <c r="AU754" s="98"/>
      <c r="AV754" s="98"/>
      <c r="AW754" s="98"/>
      <c r="AX754" s="98"/>
      <c r="AY754" s="98"/>
      <c r="AZ754" s="98"/>
      <c r="BA754" s="98"/>
      <c r="BB754" s="98"/>
      <c r="BC754" s="98"/>
      <c r="BD754" s="98"/>
      <c r="BE754" s="98"/>
      <c r="BF754" s="98"/>
      <c r="BG754" s="98"/>
      <c r="BH754" s="98"/>
      <c r="BI754" s="98"/>
      <c r="BJ754" s="98"/>
      <c r="BK754" s="98"/>
      <c r="BL754" s="98"/>
      <c r="BM754" s="98"/>
      <c r="BN754" s="98"/>
      <c r="BO754" s="98"/>
      <c r="BP754" s="98"/>
    </row>
    <row r="755">
      <c r="A755" s="485" t="b">
        <v>0</v>
      </c>
      <c r="B755" s="128"/>
      <c r="C755" s="129"/>
      <c r="D755" s="130"/>
      <c r="E755" s="131"/>
      <c r="F755" s="132"/>
      <c r="G755" s="132"/>
      <c r="H755" s="132"/>
      <c r="I755" s="132"/>
      <c r="J755" s="132"/>
      <c r="K755" s="130"/>
      <c r="L755" s="130"/>
      <c r="M755" s="130"/>
      <c r="N755" s="519"/>
      <c r="O755" s="369"/>
      <c r="P755" s="370"/>
      <c r="Q755" s="196"/>
      <c r="R755" s="197"/>
      <c r="S755" s="198"/>
      <c r="T755" s="199"/>
      <c r="U755" s="200"/>
      <c r="V755" s="201"/>
      <c r="W755" s="202"/>
      <c r="X755" s="202"/>
      <c r="Y755" s="143"/>
      <c r="Z755" s="367"/>
      <c r="AA755" s="140"/>
      <c r="AB755" s="420"/>
      <c r="AC755" s="421"/>
      <c r="AD755" s="206"/>
      <c r="AE755" s="144"/>
      <c r="AF755" s="133"/>
      <c r="AG755" s="144"/>
      <c r="AH755" s="430"/>
      <c r="AI755" s="146"/>
      <c r="AJ755" s="144"/>
      <c r="AK755" s="147"/>
      <c r="AL755" s="114"/>
      <c r="AM755" s="211"/>
      <c r="AN755" s="132"/>
      <c r="AO755" s="132"/>
      <c r="AP755" s="149"/>
      <c r="AQ755" s="150"/>
      <c r="AR755" s="149"/>
      <c r="AS755" s="132"/>
      <c r="AT755" s="132"/>
      <c r="AU755" s="132"/>
      <c r="AV755" s="132"/>
      <c r="AW755" s="132"/>
      <c r="AX755" s="132"/>
      <c r="AY755" s="132"/>
      <c r="AZ755" s="132"/>
      <c r="BA755" s="132"/>
      <c r="BB755" s="132"/>
      <c r="BC755" s="132"/>
      <c r="BD755" s="132"/>
      <c r="BE755" s="132"/>
      <c r="BF755" s="132"/>
      <c r="BG755" s="132"/>
      <c r="BH755" s="132"/>
      <c r="BI755" s="132"/>
      <c r="BJ755" s="132"/>
      <c r="BK755" s="132"/>
      <c r="BL755" s="132"/>
      <c r="BM755" s="132"/>
      <c r="BN755" s="132"/>
      <c r="BO755" s="132"/>
      <c r="BP755" s="132"/>
    </row>
    <row r="756">
      <c r="A756" s="484" t="b">
        <v>0</v>
      </c>
      <c r="B756" s="94"/>
      <c r="C756" s="95"/>
      <c r="D756" s="96"/>
      <c r="E756" s="97"/>
      <c r="F756" s="98"/>
      <c r="G756" s="98"/>
      <c r="H756" s="98"/>
      <c r="I756" s="98"/>
      <c r="J756" s="98"/>
      <c r="K756" s="96"/>
      <c r="L756" s="96"/>
      <c r="M756" s="96"/>
      <c r="N756" s="518"/>
      <c r="O756" s="369"/>
      <c r="P756" s="370"/>
      <c r="Q756" s="196"/>
      <c r="R756" s="197"/>
      <c r="S756" s="198"/>
      <c r="T756" s="199"/>
      <c r="U756" s="200"/>
      <c r="V756" s="201"/>
      <c r="W756" s="202"/>
      <c r="X756" s="202"/>
      <c r="Y756" s="109"/>
      <c r="Z756" s="280"/>
      <c r="AA756" s="106"/>
      <c r="AB756" s="281"/>
      <c r="AC756" s="282"/>
      <c r="AD756" s="273"/>
      <c r="AE756" s="110"/>
      <c r="AF756" s="99"/>
      <c r="AG756" s="110"/>
      <c r="AH756" s="427"/>
      <c r="AI756" s="112"/>
      <c r="AJ756" s="110"/>
      <c r="AK756" s="113"/>
      <c r="AL756" s="114"/>
      <c r="AM756" s="278"/>
      <c r="AN756" s="98"/>
      <c r="AO756" s="98"/>
      <c r="AP756" s="116"/>
      <c r="AQ756" s="117"/>
      <c r="AR756" s="116"/>
      <c r="AS756" s="98"/>
      <c r="AT756" s="98"/>
      <c r="AU756" s="98"/>
      <c r="AV756" s="98"/>
      <c r="AW756" s="98"/>
      <c r="AX756" s="98"/>
      <c r="AY756" s="98"/>
      <c r="AZ756" s="98"/>
      <c r="BA756" s="98"/>
      <c r="BB756" s="98"/>
      <c r="BC756" s="98"/>
      <c r="BD756" s="98"/>
      <c r="BE756" s="98"/>
      <c r="BF756" s="98"/>
      <c r="BG756" s="98"/>
      <c r="BH756" s="98"/>
      <c r="BI756" s="98"/>
      <c r="BJ756" s="98"/>
      <c r="BK756" s="98"/>
      <c r="BL756" s="98"/>
      <c r="BM756" s="98"/>
      <c r="BN756" s="98"/>
      <c r="BO756" s="98"/>
      <c r="BP756" s="98"/>
    </row>
    <row r="757">
      <c r="A757" s="485" t="b">
        <v>0</v>
      </c>
      <c r="B757" s="128"/>
      <c r="C757" s="129"/>
      <c r="D757" s="130"/>
      <c r="E757" s="131"/>
      <c r="F757" s="132"/>
      <c r="G757" s="132"/>
      <c r="H757" s="132"/>
      <c r="I757" s="132"/>
      <c r="J757" s="132"/>
      <c r="K757" s="130"/>
      <c r="L757" s="130"/>
      <c r="M757" s="130"/>
      <c r="N757" s="519"/>
      <c r="O757" s="369"/>
      <c r="P757" s="370"/>
      <c r="Q757" s="196"/>
      <c r="R757" s="197"/>
      <c r="S757" s="198"/>
      <c r="T757" s="199"/>
      <c r="U757" s="200"/>
      <c r="V757" s="201"/>
      <c r="W757" s="202"/>
      <c r="X757" s="202"/>
      <c r="Y757" s="143"/>
      <c r="Z757" s="367"/>
      <c r="AA757" s="140"/>
      <c r="AB757" s="420"/>
      <c r="AC757" s="421"/>
      <c r="AD757" s="206"/>
      <c r="AE757" s="144"/>
      <c r="AF757" s="133"/>
      <c r="AG757" s="144"/>
      <c r="AH757" s="430"/>
      <c r="AI757" s="146"/>
      <c r="AJ757" s="144"/>
      <c r="AK757" s="147"/>
      <c r="AL757" s="114"/>
      <c r="AM757" s="211"/>
      <c r="AN757" s="132"/>
      <c r="AO757" s="132"/>
      <c r="AP757" s="149"/>
      <c r="AQ757" s="150"/>
      <c r="AR757" s="149"/>
      <c r="AS757" s="132"/>
      <c r="AT757" s="132"/>
      <c r="AU757" s="132"/>
      <c r="AV757" s="132"/>
      <c r="AW757" s="132"/>
      <c r="AX757" s="132"/>
      <c r="AY757" s="132"/>
      <c r="AZ757" s="132"/>
      <c r="BA757" s="132"/>
      <c r="BB757" s="132"/>
      <c r="BC757" s="132"/>
      <c r="BD757" s="132"/>
      <c r="BE757" s="132"/>
      <c r="BF757" s="132"/>
      <c r="BG757" s="132"/>
      <c r="BH757" s="132"/>
      <c r="BI757" s="132"/>
      <c r="BJ757" s="132"/>
      <c r="BK757" s="132"/>
      <c r="BL757" s="132"/>
      <c r="BM757" s="132"/>
      <c r="BN757" s="132"/>
      <c r="BO757" s="132"/>
      <c r="BP757" s="132"/>
    </row>
    <row r="758">
      <c r="A758" s="484" t="b">
        <v>0</v>
      </c>
      <c r="B758" s="94"/>
      <c r="C758" s="95"/>
      <c r="D758" s="96"/>
      <c r="E758" s="97"/>
      <c r="F758" s="98"/>
      <c r="G758" s="98"/>
      <c r="H758" s="98"/>
      <c r="I758" s="98"/>
      <c r="J758" s="98"/>
      <c r="K758" s="96"/>
      <c r="L758" s="96"/>
      <c r="M758" s="96"/>
      <c r="N758" s="518"/>
      <c r="O758" s="369"/>
      <c r="P758" s="370"/>
      <c r="Q758" s="196"/>
      <c r="R758" s="197"/>
      <c r="S758" s="198"/>
      <c r="T758" s="199"/>
      <c r="U758" s="200"/>
      <c r="V758" s="201"/>
      <c r="W758" s="202"/>
      <c r="X758" s="202"/>
      <c r="Y758" s="109"/>
      <c r="Z758" s="280"/>
      <c r="AA758" s="106"/>
      <c r="AB758" s="281"/>
      <c r="AC758" s="282"/>
      <c r="AD758" s="273"/>
      <c r="AE758" s="110"/>
      <c r="AF758" s="99"/>
      <c r="AG758" s="110"/>
      <c r="AH758" s="427"/>
      <c r="AI758" s="112"/>
      <c r="AJ758" s="110"/>
      <c r="AK758" s="113"/>
      <c r="AL758" s="114"/>
      <c r="AM758" s="278"/>
      <c r="AN758" s="98"/>
      <c r="AO758" s="98"/>
      <c r="AP758" s="116"/>
      <c r="AQ758" s="117"/>
      <c r="AR758" s="116"/>
      <c r="AS758" s="98"/>
      <c r="AT758" s="98"/>
      <c r="AU758" s="98"/>
      <c r="AV758" s="98"/>
      <c r="AW758" s="98"/>
      <c r="AX758" s="98"/>
      <c r="AY758" s="98"/>
      <c r="AZ758" s="98"/>
      <c r="BA758" s="98"/>
      <c r="BB758" s="98"/>
      <c r="BC758" s="98"/>
      <c r="BD758" s="98"/>
      <c r="BE758" s="98"/>
      <c r="BF758" s="98"/>
      <c r="BG758" s="98"/>
      <c r="BH758" s="98"/>
      <c r="BI758" s="98"/>
      <c r="BJ758" s="98"/>
      <c r="BK758" s="98"/>
      <c r="BL758" s="98"/>
      <c r="BM758" s="98"/>
      <c r="BN758" s="98"/>
      <c r="BO758" s="98"/>
      <c r="BP758" s="98"/>
    </row>
    <row r="759">
      <c r="A759" s="485" t="b">
        <v>0</v>
      </c>
      <c r="B759" s="128"/>
      <c r="C759" s="129"/>
      <c r="D759" s="130"/>
      <c r="E759" s="131"/>
      <c r="F759" s="132"/>
      <c r="G759" s="132"/>
      <c r="H759" s="132"/>
      <c r="I759" s="132"/>
      <c r="J759" s="132"/>
      <c r="K759" s="130"/>
      <c r="L759" s="130"/>
      <c r="M759" s="130"/>
      <c r="N759" s="519"/>
      <c r="O759" s="369"/>
      <c r="P759" s="370"/>
      <c r="Q759" s="196"/>
      <c r="R759" s="197"/>
      <c r="S759" s="198"/>
      <c r="T759" s="199"/>
      <c r="U759" s="200"/>
      <c r="V759" s="201"/>
      <c r="W759" s="202"/>
      <c r="X759" s="202"/>
      <c r="Y759" s="143"/>
      <c r="Z759" s="367"/>
      <c r="AA759" s="140"/>
      <c r="AB759" s="420"/>
      <c r="AC759" s="421"/>
      <c r="AD759" s="206"/>
      <c r="AE759" s="144"/>
      <c r="AF759" s="133"/>
      <c r="AG759" s="144"/>
      <c r="AH759" s="430"/>
      <c r="AI759" s="146"/>
      <c r="AJ759" s="144"/>
      <c r="AK759" s="147"/>
      <c r="AL759" s="114"/>
      <c r="AM759" s="211"/>
      <c r="AN759" s="132"/>
      <c r="AO759" s="132"/>
      <c r="AP759" s="149"/>
      <c r="AQ759" s="150"/>
      <c r="AR759" s="149"/>
      <c r="AS759" s="132"/>
      <c r="AT759" s="132"/>
      <c r="AU759" s="132"/>
      <c r="AV759" s="132"/>
      <c r="AW759" s="132"/>
      <c r="AX759" s="132"/>
      <c r="AY759" s="132"/>
      <c r="AZ759" s="132"/>
      <c r="BA759" s="132"/>
      <c r="BB759" s="132"/>
      <c r="BC759" s="132"/>
      <c r="BD759" s="132"/>
      <c r="BE759" s="132"/>
      <c r="BF759" s="132"/>
      <c r="BG759" s="132"/>
      <c r="BH759" s="132"/>
      <c r="BI759" s="132"/>
      <c r="BJ759" s="132"/>
      <c r="BK759" s="132"/>
      <c r="BL759" s="132"/>
      <c r="BM759" s="132"/>
      <c r="BN759" s="132"/>
      <c r="BO759" s="132"/>
      <c r="BP759" s="132"/>
    </row>
    <row r="760">
      <c r="A760" s="484" t="b">
        <v>0</v>
      </c>
      <c r="B760" s="94"/>
      <c r="C760" s="95"/>
      <c r="D760" s="96"/>
      <c r="E760" s="97"/>
      <c r="F760" s="98"/>
      <c r="G760" s="98"/>
      <c r="H760" s="98"/>
      <c r="I760" s="98"/>
      <c r="J760" s="98"/>
      <c r="K760" s="96"/>
      <c r="L760" s="96"/>
      <c r="M760" s="96"/>
      <c r="N760" s="518"/>
      <c r="O760" s="369"/>
      <c r="P760" s="370"/>
      <c r="Q760" s="196"/>
      <c r="R760" s="197"/>
      <c r="S760" s="198"/>
      <c r="T760" s="199"/>
      <c r="U760" s="200"/>
      <c r="V760" s="201"/>
      <c r="W760" s="202"/>
      <c r="X760" s="202"/>
      <c r="Y760" s="109"/>
      <c r="Z760" s="280"/>
      <c r="AA760" s="106"/>
      <c r="AB760" s="281"/>
      <c r="AC760" s="282"/>
      <c r="AD760" s="273"/>
      <c r="AE760" s="110"/>
      <c r="AF760" s="99"/>
      <c r="AG760" s="110"/>
      <c r="AH760" s="427"/>
      <c r="AI760" s="112"/>
      <c r="AJ760" s="110"/>
      <c r="AK760" s="113"/>
      <c r="AL760" s="114"/>
      <c r="AM760" s="278"/>
      <c r="AN760" s="98"/>
      <c r="AO760" s="98"/>
      <c r="AP760" s="116"/>
      <c r="AQ760" s="117"/>
      <c r="AR760" s="116"/>
      <c r="AS760" s="98"/>
      <c r="AT760" s="98"/>
      <c r="AU760" s="98"/>
      <c r="AV760" s="98"/>
      <c r="AW760" s="98"/>
      <c r="AX760" s="98"/>
      <c r="AY760" s="98"/>
      <c r="AZ760" s="98"/>
      <c r="BA760" s="98"/>
      <c r="BB760" s="98"/>
      <c r="BC760" s="98"/>
      <c r="BD760" s="98"/>
      <c r="BE760" s="98"/>
      <c r="BF760" s="98"/>
      <c r="BG760" s="98"/>
      <c r="BH760" s="98"/>
      <c r="BI760" s="98"/>
      <c r="BJ760" s="98"/>
      <c r="BK760" s="98"/>
      <c r="BL760" s="98"/>
      <c r="BM760" s="98"/>
      <c r="BN760" s="98"/>
      <c r="BO760" s="98"/>
      <c r="BP760" s="98"/>
    </row>
    <row r="761">
      <c r="A761" s="485" t="b">
        <v>0</v>
      </c>
      <c r="B761" s="128"/>
      <c r="C761" s="129"/>
      <c r="D761" s="130"/>
      <c r="E761" s="131"/>
      <c r="F761" s="132"/>
      <c r="G761" s="132"/>
      <c r="H761" s="132"/>
      <c r="I761" s="132"/>
      <c r="J761" s="132"/>
      <c r="K761" s="130"/>
      <c r="L761" s="130"/>
      <c r="M761" s="130"/>
      <c r="N761" s="519"/>
      <c r="O761" s="369"/>
      <c r="P761" s="370"/>
      <c r="Q761" s="196"/>
      <c r="R761" s="197"/>
      <c r="S761" s="198"/>
      <c r="T761" s="199"/>
      <c r="U761" s="200"/>
      <c r="V761" s="201"/>
      <c r="W761" s="202"/>
      <c r="X761" s="202"/>
      <c r="Y761" s="143"/>
      <c r="Z761" s="367"/>
      <c r="AA761" s="140"/>
      <c r="AB761" s="420"/>
      <c r="AC761" s="421"/>
      <c r="AD761" s="206"/>
      <c r="AE761" s="144"/>
      <c r="AF761" s="133"/>
      <c r="AG761" s="144"/>
      <c r="AH761" s="430"/>
      <c r="AI761" s="146"/>
      <c r="AJ761" s="144"/>
      <c r="AK761" s="147"/>
      <c r="AL761" s="114"/>
      <c r="AM761" s="211"/>
      <c r="AN761" s="132"/>
      <c r="AO761" s="132"/>
      <c r="AP761" s="149"/>
      <c r="AQ761" s="150"/>
      <c r="AR761" s="149"/>
      <c r="AS761" s="132"/>
      <c r="AT761" s="132"/>
      <c r="AU761" s="132"/>
      <c r="AV761" s="132"/>
      <c r="AW761" s="132"/>
      <c r="AX761" s="132"/>
      <c r="AY761" s="132"/>
      <c r="AZ761" s="132"/>
      <c r="BA761" s="132"/>
      <c r="BB761" s="132"/>
      <c r="BC761" s="132"/>
      <c r="BD761" s="132"/>
      <c r="BE761" s="132"/>
      <c r="BF761" s="132"/>
      <c r="BG761" s="132"/>
      <c r="BH761" s="132"/>
      <c r="BI761" s="132"/>
      <c r="BJ761" s="132"/>
      <c r="BK761" s="132"/>
      <c r="BL761" s="132"/>
      <c r="BM761" s="132"/>
      <c r="BN761" s="132"/>
      <c r="BO761" s="132"/>
      <c r="BP761" s="132"/>
    </row>
    <row r="762">
      <c r="A762" s="484" t="b">
        <v>0</v>
      </c>
      <c r="B762" s="94"/>
      <c r="C762" s="95"/>
      <c r="D762" s="96"/>
      <c r="E762" s="97"/>
      <c r="F762" s="98"/>
      <c r="G762" s="98"/>
      <c r="H762" s="98"/>
      <c r="I762" s="98"/>
      <c r="J762" s="98"/>
      <c r="K762" s="96"/>
      <c r="L762" s="96"/>
      <c r="M762" s="96"/>
      <c r="N762" s="518"/>
      <c r="O762" s="369"/>
      <c r="P762" s="370"/>
      <c r="Q762" s="196"/>
      <c r="R762" s="197"/>
      <c r="S762" s="198"/>
      <c r="T762" s="199"/>
      <c r="U762" s="200"/>
      <c r="V762" s="201"/>
      <c r="W762" s="202"/>
      <c r="X762" s="202"/>
      <c r="Y762" s="109"/>
      <c r="Z762" s="280"/>
      <c r="AA762" s="106"/>
      <c r="AB762" s="281"/>
      <c r="AC762" s="282"/>
      <c r="AD762" s="273"/>
      <c r="AE762" s="110"/>
      <c r="AF762" s="99"/>
      <c r="AG762" s="110"/>
      <c r="AH762" s="427"/>
      <c r="AI762" s="112"/>
      <c r="AJ762" s="110"/>
      <c r="AK762" s="113"/>
      <c r="AL762" s="114"/>
      <c r="AM762" s="278"/>
      <c r="AN762" s="98"/>
      <c r="AO762" s="98"/>
      <c r="AP762" s="116"/>
      <c r="AQ762" s="117"/>
      <c r="AR762" s="116"/>
      <c r="AS762" s="98"/>
      <c r="AT762" s="98"/>
      <c r="AU762" s="98"/>
      <c r="AV762" s="98"/>
      <c r="AW762" s="98"/>
      <c r="AX762" s="98"/>
      <c r="AY762" s="98"/>
      <c r="AZ762" s="98"/>
      <c r="BA762" s="98"/>
      <c r="BB762" s="98"/>
      <c r="BC762" s="98"/>
      <c r="BD762" s="98"/>
      <c r="BE762" s="98"/>
      <c r="BF762" s="98"/>
      <c r="BG762" s="98"/>
      <c r="BH762" s="98"/>
      <c r="BI762" s="98"/>
      <c r="BJ762" s="98"/>
      <c r="BK762" s="98"/>
      <c r="BL762" s="98"/>
      <c r="BM762" s="98"/>
      <c r="BN762" s="98"/>
      <c r="BO762" s="98"/>
      <c r="BP762" s="98"/>
    </row>
    <row r="763">
      <c r="A763" s="485" t="b">
        <v>0</v>
      </c>
      <c r="B763" s="128"/>
      <c r="C763" s="129"/>
      <c r="D763" s="130"/>
      <c r="E763" s="131"/>
      <c r="F763" s="132"/>
      <c r="G763" s="132"/>
      <c r="H763" s="132"/>
      <c r="I763" s="132"/>
      <c r="J763" s="132"/>
      <c r="K763" s="130"/>
      <c r="L763" s="130"/>
      <c r="M763" s="130"/>
      <c r="N763" s="519"/>
      <c r="O763" s="369"/>
      <c r="P763" s="370"/>
      <c r="Q763" s="196"/>
      <c r="R763" s="197"/>
      <c r="S763" s="198"/>
      <c r="T763" s="199"/>
      <c r="U763" s="200"/>
      <c r="V763" s="201"/>
      <c r="W763" s="202"/>
      <c r="X763" s="202"/>
      <c r="Y763" s="143"/>
      <c r="Z763" s="367"/>
      <c r="AA763" s="140"/>
      <c r="AB763" s="420"/>
      <c r="AC763" s="421"/>
      <c r="AD763" s="206"/>
      <c r="AE763" s="144"/>
      <c r="AF763" s="133"/>
      <c r="AG763" s="144"/>
      <c r="AH763" s="430"/>
      <c r="AI763" s="146"/>
      <c r="AJ763" s="144"/>
      <c r="AK763" s="147"/>
      <c r="AL763" s="114"/>
      <c r="AM763" s="211"/>
      <c r="AN763" s="132"/>
      <c r="AO763" s="132"/>
      <c r="AP763" s="149"/>
      <c r="AQ763" s="150"/>
      <c r="AR763" s="149"/>
      <c r="AS763" s="132"/>
      <c r="AT763" s="132"/>
      <c r="AU763" s="132"/>
      <c r="AV763" s="132"/>
      <c r="AW763" s="132"/>
      <c r="AX763" s="132"/>
      <c r="AY763" s="132"/>
      <c r="AZ763" s="132"/>
      <c r="BA763" s="132"/>
      <c r="BB763" s="132"/>
      <c r="BC763" s="132"/>
      <c r="BD763" s="132"/>
      <c r="BE763" s="132"/>
      <c r="BF763" s="132"/>
      <c r="BG763" s="132"/>
      <c r="BH763" s="132"/>
      <c r="BI763" s="132"/>
      <c r="BJ763" s="132"/>
      <c r="BK763" s="132"/>
      <c r="BL763" s="132"/>
      <c r="BM763" s="132"/>
      <c r="BN763" s="132"/>
      <c r="BO763" s="132"/>
      <c r="BP763" s="132"/>
    </row>
    <row r="764">
      <c r="A764" s="484" t="b">
        <v>0</v>
      </c>
      <c r="B764" s="94"/>
      <c r="C764" s="95"/>
      <c r="D764" s="96"/>
      <c r="E764" s="97"/>
      <c r="F764" s="98"/>
      <c r="G764" s="98"/>
      <c r="H764" s="98"/>
      <c r="I764" s="98"/>
      <c r="J764" s="98"/>
      <c r="K764" s="96"/>
      <c r="L764" s="96"/>
      <c r="M764" s="96"/>
      <c r="N764" s="518"/>
      <c r="O764" s="369"/>
      <c r="P764" s="370"/>
      <c r="Q764" s="196"/>
      <c r="R764" s="197"/>
      <c r="S764" s="198"/>
      <c r="T764" s="199"/>
      <c r="U764" s="200"/>
      <c r="V764" s="201"/>
      <c r="W764" s="202"/>
      <c r="X764" s="202"/>
      <c r="Y764" s="109"/>
      <c r="Z764" s="280"/>
      <c r="AA764" s="106"/>
      <c r="AB764" s="281"/>
      <c r="AC764" s="282"/>
      <c r="AD764" s="273"/>
      <c r="AE764" s="110"/>
      <c r="AF764" s="99"/>
      <c r="AG764" s="110"/>
      <c r="AH764" s="427"/>
      <c r="AI764" s="112"/>
      <c r="AJ764" s="110"/>
      <c r="AK764" s="113"/>
      <c r="AL764" s="114"/>
      <c r="AM764" s="278"/>
      <c r="AN764" s="98"/>
      <c r="AO764" s="98"/>
      <c r="AP764" s="116"/>
      <c r="AQ764" s="117"/>
      <c r="AR764" s="116"/>
      <c r="AS764" s="98"/>
      <c r="AT764" s="98"/>
      <c r="AU764" s="98"/>
      <c r="AV764" s="98"/>
      <c r="AW764" s="98"/>
      <c r="AX764" s="98"/>
      <c r="AY764" s="98"/>
      <c r="AZ764" s="98"/>
      <c r="BA764" s="98"/>
      <c r="BB764" s="98"/>
      <c r="BC764" s="98"/>
      <c r="BD764" s="98"/>
      <c r="BE764" s="98"/>
      <c r="BF764" s="98"/>
      <c r="BG764" s="98"/>
      <c r="BH764" s="98"/>
      <c r="BI764" s="98"/>
      <c r="BJ764" s="98"/>
      <c r="BK764" s="98"/>
      <c r="BL764" s="98"/>
      <c r="BM764" s="98"/>
      <c r="BN764" s="98"/>
      <c r="BO764" s="98"/>
      <c r="BP764" s="98"/>
    </row>
    <row r="765">
      <c r="A765" s="485" t="b">
        <v>0</v>
      </c>
      <c r="B765" s="128"/>
      <c r="C765" s="129"/>
      <c r="D765" s="130"/>
      <c r="E765" s="131"/>
      <c r="F765" s="132"/>
      <c r="G765" s="132"/>
      <c r="H765" s="132"/>
      <c r="I765" s="132"/>
      <c r="J765" s="132"/>
      <c r="K765" s="130"/>
      <c r="L765" s="130"/>
      <c r="M765" s="130"/>
      <c r="N765" s="519"/>
      <c r="O765" s="369"/>
      <c r="P765" s="370"/>
      <c r="Q765" s="196"/>
      <c r="R765" s="197"/>
      <c r="S765" s="198"/>
      <c r="T765" s="199"/>
      <c r="U765" s="200"/>
      <c r="V765" s="201"/>
      <c r="W765" s="202"/>
      <c r="X765" s="202"/>
      <c r="Y765" s="143"/>
      <c r="Z765" s="367"/>
      <c r="AA765" s="140"/>
      <c r="AB765" s="420"/>
      <c r="AC765" s="421"/>
      <c r="AD765" s="206"/>
      <c r="AE765" s="144"/>
      <c r="AF765" s="133"/>
      <c r="AG765" s="144"/>
      <c r="AH765" s="430"/>
      <c r="AI765" s="146"/>
      <c r="AJ765" s="144"/>
      <c r="AK765" s="147"/>
      <c r="AL765" s="114"/>
      <c r="AM765" s="211"/>
      <c r="AN765" s="132"/>
      <c r="AO765" s="132"/>
      <c r="AP765" s="149"/>
      <c r="AQ765" s="150"/>
      <c r="AR765" s="149"/>
      <c r="AS765" s="132"/>
      <c r="AT765" s="132"/>
      <c r="AU765" s="132"/>
      <c r="AV765" s="132"/>
      <c r="AW765" s="132"/>
      <c r="AX765" s="132"/>
      <c r="AY765" s="132"/>
      <c r="AZ765" s="132"/>
      <c r="BA765" s="132"/>
      <c r="BB765" s="132"/>
      <c r="BC765" s="132"/>
      <c r="BD765" s="132"/>
      <c r="BE765" s="132"/>
      <c r="BF765" s="132"/>
      <c r="BG765" s="132"/>
      <c r="BH765" s="132"/>
      <c r="BI765" s="132"/>
      <c r="BJ765" s="132"/>
      <c r="BK765" s="132"/>
      <c r="BL765" s="132"/>
      <c r="BM765" s="132"/>
      <c r="BN765" s="132"/>
      <c r="BO765" s="132"/>
      <c r="BP765" s="132"/>
    </row>
    <row r="766">
      <c r="A766" s="484" t="b">
        <v>0</v>
      </c>
      <c r="B766" s="94"/>
      <c r="C766" s="95"/>
      <c r="D766" s="96"/>
      <c r="E766" s="97"/>
      <c r="F766" s="98"/>
      <c r="G766" s="98"/>
      <c r="H766" s="98"/>
      <c r="I766" s="98"/>
      <c r="J766" s="98"/>
      <c r="K766" s="96"/>
      <c r="L766" s="96"/>
      <c r="M766" s="96"/>
      <c r="N766" s="518"/>
      <c r="O766" s="369"/>
      <c r="P766" s="370"/>
      <c r="Q766" s="196"/>
      <c r="R766" s="197"/>
      <c r="S766" s="198"/>
      <c r="T766" s="199"/>
      <c r="U766" s="200"/>
      <c r="V766" s="201"/>
      <c r="W766" s="202"/>
      <c r="X766" s="202"/>
      <c r="Y766" s="109"/>
      <c r="Z766" s="280"/>
      <c r="AA766" s="106"/>
      <c r="AB766" s="281"/>
      <c r="AC766" s="282"/>
      <c r="AD766" s="273"/>
      <c r="AE766" s="110"/>
      <c r="AF766" s="99"/>
      <c r="AG766" s="110"/>
      <c r="AH766" s="427"/>
      <c r="AI766" s="112"/>
      <c r="AJ766" s="110"/>
      <c r="AK766" s="113"/>
      <c r="AL766" s="114"/>
      <c r="AM766" s="278"/>
      <c r="AN766" s="98"/>
      <c r="AO766" s="98"/>
      <c r="AP766" s="116"/>
      <c r="AQ766" s="117"/>
      <c r="AR766" s="116"/>
      <c r="AS766" s="98"/>
      <c r="AT766" s="98"/>
      <c r="AU766" s="98"/>
      <c r="AV766" s="98"/>
      <c r="AW766" s="98"/>
      <c r="AX766" s="98"/>
      <c r="AY766" s="98"/>
      <c r="AZ766" s="98"/>
      <c r="BA766" s="98"/>
      <c r="BB766" s="98"/>
      <c r="BC766" s="98"/>
      <c r="BD766" s="98"/>
      <c r="BE766" s="98"/>
      <c r="BF766" s="98"/>
      <c r="BG766" s="98"/>
      <c r="BH766" s="98"/>
      <c r="BI766" s="98"/>
      <c r="BJ766" s="98"/>
      <c r="BK766" s="98"/>
      <c r="BL766" s="98"/>
      <c r="BM766" s="98"/>
      <c r="BN766" s="98"/>
      <c r="BO766" s="98"/>
      <c r="BP766" s="98"/>
    </row>
    <row r="767">
      <c r="A767" s="485" t="b">
        <v>0</v>
      </c>
      <c r="B767" s="128"/>
      <c r="C767" s="129"/>
      <c r="D767" s="130"/>
      <c r="E767" s="131"/>
      <c r="F767" s="132"/>
      <c r="G767" s="132"/>
      <c r="H767" s="132"/>
      <c r="I767" s="132"/>
      <c r="J767" s="132"/>
      <c r="K767" s="130"/>
      <c r="L767" s="130"/>
      <c r="M767" s="130"/>
      <c r="N767" s="519"/>
      <c r="O767" s="369"/>
      <c r="P767" s="370"/>
      <c r="Q767" s="196"/>
      <c r="R767" s="197"/>
      <c r="S767" s="198"/>
      <c r="T767" s="199"/>
      <c r="U767" s="200"/>
      <c r="V767" s="201"/>
      <c r="W767" s="202"/>
      <c r="X767" s="202"/>
      <c r="Y767" s="143"/>
      <c r="Z767" s="367"/>
      <c r="AA767" s="140"/>
      <c r="AB767" s="420"/>
      <c r="AC767" s="421"/>
      <c r="AD767" s="206"/>
      <c r="AE767" s="144"/>
      <c r="AF767" s="133"/>
      <c r="AG767" s="144"/>
      <c r="AH767" s="430"/>
      <c r="AI767" s="146"/>
      <c r="AJ767" s="144"/>
      <c r="AK767" s="147"/>
      <c r="AL767" s="114"/>
      <c r="AM767" s="211"/>
      <c r="AN767" s="132"/>
      <c r="AO767" s="132"/>
      <c r="AP767" s="149"/>
      <c r="AQ767" s="150"/>
      <c r="AR767" s="149"/>
      <c r="AS767" s="132"/>
      <c r="AT767" s="132"/>
      <c r="AU767" s="132"/>
      <c r="AV767" s="132"/>
      <c r="AW767" s="132"/>
      <c r="AX767" s="132"/>
      <c r="AY767" s="132"/>
      <c r="AZ767" s="132"/>
      <c r="BA767" s="132"/>
      <c r="BB767" s="132"/>
      <c r="BC767" s="132"/>
      <c r="BD767" s="132"/>
      <c r="BE767" s="132"/>
      <c r="BF767" s="132"/>
      <c r="BG767" s="132"/>
      <c r="BH767" s="132"/>
      <c r="BI767" s="132"/>
      <c r="BJ767" s="132"/>
      <c r="BK767" s="132"/>
      <c r="BL767" s="132"/>
      <c r="BM767" s="132"/>
      <c r="BN767" s="132"/>
      <c r="BO767" s="132"/>
      <c r="BP767" s="132"/>
    </row>
    <row r="768">
      <c r="A768" s="484" t="b">
        <v>0</v>
      </c>
      <c r="B768" s="94"/>
      <c r="C768" s="95"/>
      <c r="D768" s="96"/>
      <c r="E768" s="97"/>
      <c r="F768" s="98"/>
      <c r="G768" s="98"/>
      <c r="H768" s="98"/>
      <c r="I768" s="98"/>
      <c r="J768" s="98"/>
      <c r="K768" s="96"/>
      <c r="L768" s="96"/>
      <c r="M768" s="96"/>
      <c r="N768" s="518"/>
      <c r="O768" s="369"/>
      <c r="P768" s="370"/>
      <c r="Q768" s="196"/>
      <c r="R768" s="197"/>
      <c r="S768" s="198"/>
      <c r="T768" s="199"/>
      <c r="U768" s="200"/>
      <c r="V768" s="201"/>
      <c r="W768" s="202"/>
      <c r="X768" s="202"/>
      <c r="Y768" s="109"/>
      <c r="Z768" s="280"/>
      <c r="AA768" s="106"/>
      <c r="AB768" s="281"/>
      <c r="AC768" s="282"/>
      <c r="AD768" s="273"/>
      <c r="AE768" s="110"/>
      <c r="AF768" s="99"/>
      <c r="AG768" s="110"/>
      <c r="AH768" s="427"/>
      <c r="AI768" s="112"/>
      <c r="AJ768" s="110"/>
      <c r="AK768" s="113"/>
      <c r="AL768" s="114"/>
      <c r="AM768" s="278"/>
      <c r="AN768" s="98"/>
      <c r="AO768" s="98"/>
      <c r="AP768" s="116"/>
      <c r="AQ768" s="117"/>
      <c r="AR768" s="116"/>
      <c r="AS768" s="98"/>
      <c r="AT768" s="98"/>
      <c r="AU768" s="98"/>
      <c r="AV768" s="98"/>
      <c r="AW768" s="98"/>
      <c r="AX768" s="98"/>
      <c r="AY768" s="98"/>
      <c r="AZ768" s="98"/>
      <c r="BA768" s="98"/>
      <c r="BB768" s="98"/>
      <c r="BC768" s="98"/>
      <c r="BD768" s="98"/>
      <c r="BE768" s="98"/>
      <c r="BF768" s="98"/>
      <c r="BG768" s="98"/>
      <c r="BH768" s="98"/>
      <c r="BI768" s="98"/>
      <c r="BJ768" s="98"/>
      <c r="BK768" s="98"/>
      <c r="BL768" s="98"/>
      <c r="BM768" s="98"/>
      <c r="BN768" s="98"/>
      <c r="BO768" s="98"/>
      <c r="BP768" s="98"/>
    </row>
    <row r="769">
      <c r="A769" s="485" t="b">
        <v>0</v>
      </c>
      <c r="B769" s="128"/>
      <c r="C769" s="129"/>
      <c r="D769" s="130"/>
      <c r="E769" s="131"/>
      <c r="F769" s="132"/>
      <c r="G769" s="132"/>
      <c r="H769" s="132"/>
      <c r="I769" s="132"/>
      <c r="J769" s="132"/>
      <c r="K769" s="130"/>
      <c r="L769" s="130"/>
      <c r="M769" s="130"/>
      <c r="N769" s="519"/>
      <c r="O769" s="369"/>
      <c r="P769" s="370"/>
      <c r="Q769" s="196"/>
      <c r="R769" s="197"/>
      <c r="S769" s="198"/>
      <c r="T769" s="199"/>
      <c r="U769" s="200"/>
      <c r="V769" s="201"/>
      <c r="W769" s="202"/>
      <c r="X769" s="202"/>
      <c r="Y769" s="143"/>
      <c r="Z769" s="367"/>
      <c r="AA769" s="140"/>
      <c r="AB769" s="420"/>
      <c r="AC769" s="421"/>
      <c r="AD769" s="206"/>
      <c r="AE769" s="144"/>
      <c r="AF769" s="133"/>
      <c r="AG769" s="144"/>
      <c r="AH769" s="430"/>
      <c r="AI769" s="146"/>
      <c r="AJ769" s="144"/>
      <c r="AK769" s="147"/>
      <c r="AL769" s="114"/>
      <c r="AM769" s="211"/>
      <c r="AN769" s="132"/>
      <c r="AO769" s="132"/>
      <c r="AP769" s="149"/>
      <c r="AQ769" s="150"/>
      <c r="AR769" s="149"/>
      <c r="AS769" s="132"/>
      <c r="AT769" s="132"/>
      <c r="AU769" s="132"/>
      <c r="AV769" s="132"/>
      <c r="AW769" s="132"/>
      <c r="AX769" s="132"/>
      <c r="AY769" s="132"/>
      <c r="AZ769" s="132"/>
      <c r="BA769" s="132"/>
      <c r="BB769" s="132"/>
      <c r="BC769" s="132"/>
      <c r="BD769" s="132"/>
      <c r="BE769" s="132"/>
      <c r="BF769" s="132"/>
      <c r="BG769" s="132"/>
      <c r="BH769" s="132"/>
      <c r="BI769" s="132"/>
      <c r="BJ769" s="132"/>
      <c r="BK769" s="132"/>
      <c r="BL769" s="132"/>
      <c r="BM769" s="132"/>
      <c r="BN769" s="132"/>
      <c r="BO769" s="132"/>
      <c r="BP769" s="132"/>
    </row>
    <row r="770">
      <c r="A770" s="484" t="b">
        <v>0</v>
      </c>
      <c r="B770" s="94"/>
      <c r="C770" s="95"/>
      <c r="D770" s="96"/>
      <c r="E770" s="97"/>
      <c r="F770" s="98"/>
      <c r="G770" s="98"/>
      <c r="H770" s="98"/>
      <c r="I770" s="98"/>
      <c r="J770" s="98"/>
      <c r="K770" s="96"/>
      <c r="L770" s="96"/>
      <c r="M770" s="96"/>
      <c r="N770" s="518"/>
      <c r="O770" s="369"/>
      <c r="P770" s="370"/>
      <c r="Q770" s="196"/>
      <c r="R770" s="197"/>
      <c r="S770" s="198"/>
      <c r="T770" s="199"/>
      <c r="U770" s="200"/>
      <c r="V770" s="201"/>
      <c r="W770" s="202"/>
      <c r="X770" s="202"/>
      <c r="Y770" s="109"/>
      <c r="Z770" s="280"/>
      <c r="AA770" s="106"/>
      <c r="AB770" s="281"/>
      <c r="AC770" s="282"/>
      <c r="AD770" s="273"/>
      <c r="AE770" s="110"/>
      <c r="AF770" s="99"/>
      <c r="AG770" s="110"/>
      <c r="AH770" s="427"/>
      <c r="AI770" s="112"/>
      <c r="AJ770" s="110"/>
      <c r="AK770" s="113"/>
      <c r="AL770" s="114"/>
      <c r="AM770" s="278"/>
      <c r="AN770" s="98"/>
      <c r="AO770" s="98"/>
      <c r="AP770" s="116"/>
      <c r="AQ770" s="117"/>
      <c r="AR770" s="116"/>
      <c r="AS770" s="98"/>
      <c r="AT770" s="98"/>
      <c r="AU770" s="98"/>
      <c r="AV770" s="98"/>
      <c r="AW770" s="98"/>
      <c r="AX770" s="98"/>
      <c r="AY770" s="98"/>
      <c r="AZ770" s="98"/>
      <c r="BA770" s="98"/>
      <c r="BB770" s="98"/>
      <c r="BC770" s="98"/>
      <c r="BD770" s="98"/>
      <c r="BE770" s="98"/>
      <c r="BF770" s="98"/>
      <c r="BG770" s="98"/>
      <c r="BH770" s="98"/>
      <c r="BI770" s="98"/>
      <c r="BJ770" s="98"/>
      <c r="BK770" s="98"/>
      <c r="BL770" s="98"/>
      <c r="BM770" s="98"/>
      <c r="BN770" s="98"/>
      <c r="BO770" s="98"/>
      <c r="BP770" s="98"/>
    </row>
    <row r="771">
      <c r="A771" s="485" t="b">
        <v>0</v>
      </c>
      <c r="B771" s="128"/>
      <c r="C771" s="129"/>
      <c r="D771" s="130"/>
      <c r="E771" s="131"/>
      <c r="F771" s="132"/>
      <c r="G771" s="132"/>
      <c r="H771" s="132"/>
      <c r="I771" s="132"/>
      <c r="J771" s="132"/>
      <c r="K771" s="130"/>
      <c r="L771" s="130"/>
      <c r="M771" s="130"/>
      <c r="N771" s="519"/>
      <c r="O771" s="369"/>
      <c r="P771" s="370"/>
      <c r="Q771" s="196"/>
      <c r="R771" s="197"/>
      <c r="S771" s="198"/>
      <c r="T771" s="199"/>
      <c r="U771" s="200"/>
      <c r="V771" s="201"/>
      <c r="W771" s="202"/>
      <c r="X771" s="202"/>
      <c r="Y771" s="143"/>
      <c r="Z771" s="367"/>
      <c r="AA771" s="140"/>
      <c r="AB771" s="420"/>
      <c r="AC771" s="421"/>
      <c r="AD771" s="206"/>
      <c r="AE771" s="144"/>
      <c r="AF771" s="133"/>
      <c r="AG771" s="144"/>
      <c r="AH771" s="430"/>
      <c r="AI771" s="146"/>
      <c r="AJ771" s="144"/>
      <c r="AK771" s="147"/>
      <c r="AL771" s="114"/>
      <c r="AM771" s="211"/>
      <c r="AN771" s="132"/>
      <c r="AO771" s="132"/>
      <c r="AP771" s="149"/>
      <c r="AQ771" s="150"/>
      <c r="AR771" s="149"/>
      <c r="AS771" s="132"/>
      <c r="AT771" s="132"/>
      <c r="AU771" s="132"/>
      <c r="AV771" s="132"/>
      <c r="AW771" s="132"/>
      <c r="AX771" s="132"/>
      <c r="AY771" s="132"/>
      <c r="AZ771" s="132"/>
      <c r="BA771" s="132"/>
      <c r="BB771" s="132"/>
      <c r="BC771" s="132"/>
      <c r="BD771" s="132"/>
      <c r="BE771" s="132"/>
      <c r="BF771" s="132"/>
      <c r="BG771" s="132"/>
      <c r="BH771" s="132"/>
      <c r="BI771" s="132"/>
      <c r="BJ771" s="132"/>
      <c r="BK771" s="132"/>
      <c r="BL771" s="132"/>
      <c r="BM771" s="132"/>
      <c r="BN771" s="132"/>
      <c r="BO771" s="132"/>
      <c r="BP771" s="132"/>
    </row>
    <row r="772">
      <c r="A772" s="484" t="b">
        <v>0</v>
      </c>
      <c r="B772" s="94"/>
      <c r="C772" s="95"/>
      <c r="D772" s="96"/>
      <c r="E772" s="97"/>
      <c r="F772" s="98"/>
      <c r="G772" s="98"/>
      <c r="H772" s="98"/>
      <c r="I772" s="98"/>
      <c r="J772" s="98"/>
      <c r="K772" s="96"/>
      <c r="L772" s="96"/>
      <c r="M772" s="96"/>
      <c r="N772" s="518"/>
      <c r="O772" s="369"/>
      <c r="P772" s="370"/>
      <c r="Q772" s="196"/>
      <c r="R772" s="197"/>
      <c r="S772" s="198"/>
      <c r="T772" s="199"/>
      <c r="U772" s="200"/>
      <c r="V772" s="201"/>
      <c r="W772" s="202"/>
      <c r="X772" s="202"/>
      <c r="Y772" s="109"/>
      <c r="Z772" s="280"/>
      <c r="AA772" s="106"/>
      <c r="AB772" s="281"/>
      <c r="AC772" s="282"/>
      <c r="AD772" s="273"/>
      <c r="AE772" s="110"/>
      <c r="AF772" s="99"/>
      <c r="AG772" s="110"/>
      <c r="AH772" s="427"/>
      <c r="AI772" s="112"/>
      <c r="AJ772" s="110"/>
      <c r="AK772" s="113"/>
      <c r="AL772" s="114"/>
      <c r="AM772" s="278"/>
      <c r="AN772" s="98"/>
      <c r="AO772" s="98"/>
      <c r="AP772" s="116"/>
      <c r="AQ772" s="117"/>
      <c r="AR772" s="116"/>
      <c r="AS772" s="98"/>
      <c r="AT772" s="98"/>
      <c r="AU772" s="98"/>
      <c r="AV772" s="98"/>
      <c r="AW772" s="98"/>
      <c r="AX772" s="98"/>
      <c r="AY772" s="98"/>
      <c r="AZ772" s="98"/>
      <c r="BA772" s="98"/>
      <c r="BB772" s="98"/>
      <c r="BC772" s="98"/>
      <c r="BD772" s="98"/>
      <c r="BE772" s="98"/>
      <c r="BF772" s="98"/>
      <c r="BG772" s="98"/>
      <c r="BH772" s="98"/>
      <c r="BI772" s="98"/>
      <c r="BJ772" s="98"/>
      <c r="BK772" s="98"/>
      <c r="BL772" s="98"/>
      <c r="BM772" s="98"/>
      <c r="BN772" s="98"/>
      <c r="BO772" s="98"/>
      <c r="BP772" s="98"/>
    </row>
    <row r="773">
      <c r="A773" s="485" t="b">
        <v>0</v>
      </c>
      <c r="B773" s="128"/>
      <c r="C773" s="129"/>
      <c r="D773" s="130"/>
      <c r="E773" s="131"/>
      <c r="F773" s="132"/>
      <c r="G773" s="132"/>
      <c r="H773" s="132"/>
      <c r="I773" s="132"/>
      <c r="J773" s="132"/>
      <c r="K773" s="130"/>
      <c r="L773" s="130"/>
      <c r="M773" s="130"/>
      <c r="N773" s="519"/>
      <c r="O773" s="369"/>
      <c r="P773" s="370"/>
      <c r="Q773" s="196"/>
      <c r="R773" s="197"/>
      <c r="S773" s="198"/>
      <c r="T773" s="199"/>
      <c r="U773" s="200"/>
      <c r="V773" s="201"/>
      <c r="W773" s="202"/>
      <c r="X773" s="202"/>
      <c r="Y773" s="143"/>
      <c r="Z773" s="367"/>
      <c r="AA773" s="140"/>
      <c r="AB773" s="420"/>
      <c r="AC773" s="421"/>
      <c r="AD773" s="206"/>
      <c r="AE773" s="144"/>
      <c r="AF773" s="133"/>
      <c r="AG773" s="144"/>
      <c r="AH773" s="430"/>
      <c r="AI773" s="146"/>
      <c r="AJ773" s="144"/>
      <c r="AK773" s="147"/>
      <c r="AL773" s="114"/>
      <c r="AM773" s="211"/>
      <c r="AN773" s="132"/>
      <c r="AO773" s="132"/>
      <c r="AP773" s="149"/>
      <c r="AQ773" s="150"/>
      <c r="AR773" s="149"/>
      <c r="AS773" s="132"/>
      <c r="AT773" s="132"/>
      <c r="AU773" s="132"/>
      <c r="AV773" s="132"/>
      <c r="AW773" s="132"/>
      <c r="AX773" s="132"/>
      <c r="AY773" s="132"/>
      <c r="AZ773" s="132"/>
      <c r="BA773" s="132"/>
      <c r="BB773" s="132"/>
      <c r="BC773" s="132"/>
      <c r="BD773" s="132"/>
      <c r="BE773" s="132"/>
      <c r="BF773" s="132"/>
      <c r="BG773" s="132"/>
      <c r="BH773" s="132"/>
      <c r="BI773" s="132"/>
      <c r="BJ773" s="132"/>
      <c r="BK773" s="132"/>
      <c r="BL773" s="132"/>
      <c r="BM773" s="132"/>
      <c r="BN773" s="132"/>
      <c r="BO773" s="132"/>
      <c r="BP773" s="132"/>
    </row>
    <row r="774">
      <c r="A774" s="484" t="b">
        <v>0</v>
      </c>
      <c r="B774" s="94"/>
      <c r="C774" s="95"/>
      <c r="D774" s="96"/>
      <c r="E774" s="97"/>
      <c r="F774" s="98"/>
      <c r="G774" s="98"/>
      <c r="H774" s="98"/>
      <c r="I774" s="98"/>
      <c r="J774" s="98"/>
      <c r="K774" s="96"/>
      <c r="L774" s="96"/>
      <c r="M774" s="96"/>
      <c r="N774" s="518"/>
      <c r="O774" s="369"/>
      <c r="P774" s="370"/>
      <c r="Q774" s="196"/>
      <c r="R774" s="197"/>
      <c r="S774" s="198"/>
      <c r="T774" s="199"/>
      <c r="U774" s="200"/>
      <c r="V774" s="201"/>
      <c r="W774" s="202"/>
      <c r="X774" s="202"/>
      <c r="Y774" s="109"/>
      <c r="Z774" s="280"/>
      <c r="AA774" s="106"/>
      <c r="AB774" s="281"/>
      <c r="AC774" s="282"/>
      <c r="AD774" s="273"/>
      <c r="AE774" s="110"/>
      <c r="AF774" s="99"/>
      <c r="AG774" s="110"/>
      <c r="AH774" s="427"/>
      <c r="AI774" s="112"/>
      <c r="AJ774" s="110"/>
      <c r="AK774" s="113"/>
      <c r="AL774" s="114"/>
      <c r="AM774" s="278"/>
      <c r="AN774" s="98"/>
      <c r="AO774" s="98"/>
      <c r="AP774" s="116"/>
      <c r="AQ774" s="117"/>
      <c r="AR774" s="116"/>
      <c r="AS774" s="98"/>
      <c r="AT774" s="98"/>
      <c r="AU774" s="98"/>
      <c r="AV774" s="98"/>
      <c r="AW774" s="98"/>
      <c r="AX774" s="98"/>
      <c r="AY774" s="98"/>
      <c r="AZ774" s="98"/>
      <c r="BA774" s="98"/>
      <c r="BB774" s="98"/>
      <c r="BC774" s="98"/>
      <c r="BD774" s="98"/>
      <c r="BE774" s="98"/>
      <c r="BF774" s="98"/>
      <c r="BG774" s="98"/>
      <c r="BH774" s="98"/>
      <c r="BI774" s="98"/>
      <c r="BJ774" s="98"/>
      <c r="BK774" s="98"/>
      <c r="BL774" s="98"/>
      <c r="BM774" s="98"/>
      <c r="BN774" s="98"/>
      <c r="BO774" s="98"/>
      <c r="BP774" s="98"/>
    </row>
    <row r="775">
      <c r="A775" s="485" t="b">
        <v>0</v>
      </c>
      <c r="B775" s="128"/>
      <c r="C775" s="129"/>
      <c r="D775" s="130"/>
      <c r="E775" s="131"/>
      <c r="F775" s="132"/>
      <c r="G775" s="132"/>
      <c r="H775" s="132"/>
      <c r="I775" s="132"/>
      <c r="J775" s="132"/>
      <c r="K775" s="130"/>
      <c r="L775" s="130"/>
      <c r="M775" s="130"/>
      <c r="N775" s="519"/>
      <c r="O775" s="369"/>
      <c r="P775" s="370"/>
      <c r="Q775" s="196"/>
      <c r="R775" s="197"/>
      <c r="S775" s="198"/>
      <c r="T775" s="199"/>
      <c r="U775" s="200"/>
      <c r="V775" s="201"/>
      <c r="W775" s="202"/>
      <c r="X775" s="202"/>
      <c r="Y775" s="143"/>
      <c r="Z775" s="367"/>
      <c r="AA775" s="140"/>
      <c r="AB775" s="420"/>
      <c r="AC775" s="421"/>
      <c r="AD775" s="206"/>
      <c r="AE775" s="144"/>
      <c r="AF775" s="133"/>
      <c r="AG775" s="144"/>
      <c r="AH775" s="430"/>
      <c r="AI775" s="146"/>
      <c r="AJ775" s="144"/>
      <c r="AK775" s="147"/>
      <c r="AL775" s="114"/>
      <c r="AM775" s="211"/>
      <c r="AN775" s="132"/>
      <c r="AO775" s="132"/>
      <c r="AP775" s="149"/>
      <c r="AQ775" s="150"/>
      <c r="AR775" s="149"/>
      <c r="AS775" s="132"/>
      <c r="AT775" s="132"/>
      <c r="AU775" s="132"/>
      <c r="AV775" s="132"/>
      <c r="AW775" s="132"/>
      <c r="AX775" s="132"/>
      <c r="AY775" s="132"/>
      <c r="AZ775" s="132"/>
      <c r="BA775" s="132"/>
      <c r="BB775" s="132"/>
      <c r="BC775" s="132"/>
      <c r="BD775" s="132"/>
      <c r="BE775" s="132"/>
      <c r="BF775" s="132"/>
      <c r="BG775" s="132"/>
      <c r="BH775" s="132"/>
      <c r="BI775" s="132"/>
      <c r="BJ775" s="132"/>
      <c r="BK775" s="132"/>
      <c r="BL775" s="132"/>
      <c r="BM775" s="132"/>
      <c r="BN775" s="132"/>
      <c r="BO775" s="132"/>
      <c r="BP775" s="132"/>
    </row>
    <row r="776">
      <c r="A776" s="484" t="b">
        <v>0</v>
      </c>
      <c r="B776" s="94"/>
      <c r="C776" s="95"/>
      <c r="D776" s="96"/>
      <c r="E776" s="97"/>
      <c r="F776" s="98"/>
      <c r="G776" s="98"/>
      <c r="H776" s="98"/>
      <c r="I776" s="98"/>
      <c r="J776" s="98"/>
      <c r="K776" s="96"/>
      <c r="L776" s="96"/>
      <c r="M776" s="96"/>
      <c r="N776" s="518"/>
      <c r="O776" s="369"/>
      <c r="P776" s="370"/>
      <c r="Q776" s="196"/>
      <c r="R776" s="197"/>
      <c r="S776" s="198"/>
      <c r="T776" s="199"/>
      <c r="U776" s="200"/>
      <c r="V776" s="201"/>
      <c r="W776" s="202"/>
      <c r="X776" s="202"/>
      <c r="Y776" s="109"/>
      <c r="Z776" s="280"/>
      <c r="AA776" s="106"/>
      <c r="AB776" s="281"/>
      <c r="AC776" s="282"/>
      <c r="AD776" s="273"/>
      <c r="AE776" s="110"/>
      <c r="AF776" s="99"/>
      <c r="AG776" s="110"/>
      <c r="AH776" s="427"/>
      <c r="AI776" s="112"/>
      <c r="AJ776" s="110"/>
      <c r="AK776" s="113"/>
      <c r="AL776" s="114"/>
      <c r="AM776" s="278"/>
      <c r="AN776" s="98"/>
      <c r="AO776" s="98"/>
      <c r="AP776" s="116"/>
      <c r="AQ776" s="117"/>
      <c r="AR776" s="116"/>
      <c r="AS776" s="98"/>
      <c r="AT776" s="98"/>
      <c r="AU776" s="98"/>
      <c r="AV776" s="98"/>
      <c r="AW776" s="98"/>
      <c r="AX776" s="98"/>
      <c r="AY776" s="98"/>
      <c r="AZ776" s="98"/>
      <c r="BA776" s="98"/>
      <c r="BB776" s="98"/>
      <c r="BC776" s="98"/>
      <c r="BD776" s="98"/>
      <c r="BE776" s="98"/>
      <c r="BF776" s="98"/>
      <c r="BG776" s="98"/>
      <c r="BH776" s="98"/>
      <c r="BI776" s="98"/>
      <c r="BJ776" s="98"/>
      <c r="BK776" s="98"/>
      <c r="BL776" s="98"/>
      <c r="BM776" s="98"/>
      <c r="BN776" s="98"/>
      <c r="BO776" s="98"/>
      <c r="BP776" s="98"/>
    </row>
    <row r="777">
      <c r="A777" s="485" t="b">
        <v>0</v>
      </c>
      <c r="B777" s="128"/>
      <c r="C777" s="129"/>
      <c r="D777" s="130"/>
      <c r="E777" s="131"/>
      <c r="F777" s="132"/>
      <c r="G777" s="132"/>
      <c r="H777" s="132"/>
      <c r="I777" s="132"/>
      <c r="J777" s="132"/>
      <c r="K777" s="130"/>
      <c r="L777" s="130"/>
      <c r="M777" s="130"/>
      <c r="N777" s="519"/>
      <c r="O777" s="369"/>
      <c r="P777" s="370"/>
      <c r="Q777" s="196"/>
      <c r="R777" s="197"/>
      <c r="S777" s="198"/>
      <c r="T777" s="199"/>
      <c r="U777" s="200"/>
      <c r="V777" s="201"/>
      <c r="W777" s="202"/>
      <c r="X777" s="202"/>
      <c r="Y777" s="143"/>
      <c r="Z777" s="367"/>
      <c r="AA777" s="140"/>
      <c r="AB777" s="420"/>
      <c r="AC777" s="421"/>
      <c r="AD777" s="206"/>
      <c r="AE777" s="144"/>
      <c r="AF777" s="133"/>
      <c r="AG777" s="144"/>
      <c r="AH777" s="430"/>
      <c r="AI777" s="146"/>
      <c r="AJ777" s="144"/>
      <c r="AK777" s="147"/>
      <c r="AL777" s="114"/>
      <c r="AM777" s="211"/>
      <c r="AN777" s="132"/>
      <c r="AO777" s="132"/>
      <c r="AP777" s="149"/>
      <c r="AQ777" s="150"/>
      <c r="AR777" s="149"/>
      <c r="AS777" s="132"/>
      <c r="AT777" s="132"/>
      <c r="AU777" s="132"/>
      <c r="AV777" s="132"/>
      <c r="AW777" s="132"/>
      <c r="AX777" s="132"/>
      <c r="AY777" s="132"/>
      <c r="AZ777" s="132"/>
      <c r="BA777" s="132"/>
      <c r="BB777" s="132"/>
      <c r="BC777" s="132"/>
      <c r="BD777" s="132"/>
      <c r="BE777" s="132"/>
      <c r="BF777" s="132"/>
      <c r="BG777" s="132"/>
      <c r="BH777" s="132"/>
      <c r="BI777" s="132"/>
      <c r="BJ777" s="132"/>
      <c r="BK777" s="132"/>
      <c r="BL777" s="132"/>
      <c r="BM777" s="132"/>
      <c r="BN777" s="132"/>
      <c r="BO777" s="132"/>
      <c r="BP777" s="132"/>
    </row>
    <row r="778">
      <c r="A778" s="484" t="b">
        <v>0</v>
      </c>
      <c r="B778" s="94"/>
      <c r="C778" s="95"/>
      <c r="D778" s="96"/>
      <c r="E778" s="97"/>
      <c r="F778" s="98"/>
      <c r="G778" s="98"/>
      <c r="H778" s="98"/>
      <c r="I778" s="98"/>
      <c r="J778" s="98"/>
      <c r="K778" s="96"/>
      <c r="L778" s="96"/>
      <c r="M778" s="96"/>
      <c r="N778" s="518"/>
      <c r="O778" s="369"/>
      <c r="P778" s="370"/>
      <c r="Q778" s="196"/>
      <c r="R778" s="197"/>
      <c r="S778" s="198"/>
      <c r="T778" s="199"/>
      <c r="U778" s="200"/>
      <c r="V778" s="201"/>
      <c r="W778" s="202"/>
      <c r="X778" s="202"/>
      <c r="Y778" s="109"/>
      <c r="Z778" s="280"/>
      <c r="AA778" s="106"/>
      <c r="AB778" s="281"/>
      <c r="AC778" s="282"/>
      <c r="AD778" s="273"/>
      <c r="AE778" s="110"/>
      <c r="AF778" s="99"/>
      <c r="AG778" s="110"/>
      <c r="AH778" s="427"/>
      <c r="AI778" s="112"/>
      <c r="AJ778" s="110"/>
      <c r="AK778" s="113"/>
      <c r="AL778" s="114"/>
      <c r="AM778" s="278"/>
      <c r="AN778" s="98"/>
      <c r="AO778" s="98"/>
      <c r="AP778" s="116"/>
      <c r="AQ778" s="117"/>
      <c r="AR778" s="116"/>
      <c r="AS778" s="98"/>
      <c r="AT778" s="98"/>
      <c r="AU778" s="98"/>
      <c r="AV778" s="98"/>
      <c r="AW778" s="98"/>
      <c r="AX778" s="98"/>
      <c r="AY778" s="98"/>
      <c r="AZ778" s="98"/>
      <c r="BA778" s="98"/>
      <c r="BB778" s="98"/>
      <c r="BC778" s="98"/>
      <c r="BD778" s="98"/>
      <c r="BE778" s="98"/>
      <c r="BF778" s="98"/>
      <c r="BG778" s="98"/>
      <c r="BH778" s="98"/>
      <c r="BI778" s="98"/>
      <c r="BJ778" s="98"/>
      <c r="BK778" s="98"/>
      <c r="BL778" s="98"/>
      <c r="BM778" s="98"/>
      <c r="BN778" s="98"/>
      <c r="BO778" s="98"/>
      <c r="BP778" s="98"/>
    </row>
    <row r="779">
      <c r="A779" s="485" t="b">
        <v>0</v>
      </c>
      <c r="B779" s="128"/>
      <c r="C779" s="129"/>
      <c r="D779" s="130"/>
      <c r="E779" s="131"/>
      <c r="F779" s="132"/>
      <c r="G779" s="132"/>
      <c r="H779" s="132"/>
      <c r="I779" s="132"/>
      <c r="J779" s="132"/>
      <c r="K779" s="130"/>
      <c r="L779" s="130"/>
      <c r="M779" s="130"/>
      <c r="N779" s="519"/>
      <c r="O779" s="369"/>
      <c r="P779" s="370"/>
      <c r="Q779" s="196"/>
      <c r="R779" s="197"/>
      <c r="S779" s="198"/>
      <c r="T779" s="199"/>
      <c r="U779" s="200"/>
      <c r="V779" s="201"/>
      <c r="W779" s="202"/>
      <c r="X779" s="202"/>
      <c r="Y779" s="143"/>
      <c r="Z779" s="367"/>
      <c r="AA779" s="140"/>
      <c r="AB779" s="420"/>
      <c r="AC779" s="421"/>
      <c r="AD779" s="206"/>
      <c r="AE779" s="144"/>
      <c r="AF779" s="133"/>
      <c r="AG779" s="144"/>
      <c r="AH779" s="430"/>
      <c r="AI779" s="146"/>
      <c r="AJ779" s="144"/>
      <c r="AK779" s="147"/>
      <c r="AL779" s="114"/>
      <c r="AM779" s="211"/>
      <c r="AN779" s="132"/>
      <c r="AO779" s="132"/>
      <c r="AP779" s="149"/>
      <c r="AQ779" s="150"/>
      <c r="AR779" s="149"/>
      <c r="AS779" s="132"/>
      <c r="AT779" s="132"/>
      <c r="AU779" s="132"/>
      <c r="AV779" s="132"/>
      <c r="AW779" s="132"/>
      <c r="AX779" s="132"/>
      <c r="AY779" s="132"/>
      <c r="AZ779" s="132"/>
      <c r="BA779" s="132"/>
      <c r="BB779" s="132"/>
      <c r="BC779" s="132"/>
      <c r="BD779" s="132"/>
      <c r="BE779" s="132"/>
      <c r="BF779" s="132"/>
      <c r="BG779" s="132"/>
      <c r="BH779" s="132"/>
      <c r="BI779" s="132"/>
      <c r="BJ779" s="132"/>
      <c r="BK779" s="132"/>
      <c r="BL779" s="132"/>
      <c r="BM779" s="132"/>
      <c r="BN779" s="132"/>
      <c r="BO779" s="132"/>
      <c r="BP779" s="132"/>
    </row>
    <row r="780">
      <c r="A780" s="484" t="b">
        <v>0</v>
      </c>
      <c r="B780" s="94"/>
      <c r="C780" s="95"/>
      <c r="D780" s="96"/>
      <c r="E780" s="97"/>
      <c r="F780" s="98"/>
      <c r="G780" s="98"/>
      <c r="H780" s="98"/>
      <c r="I780" s="98"/>
      <c r="J780" s="98"/>
      <c r="K780" s="96"/>
      <c r="L780" s="96"/>
      <c r="M780" s="96"/>
      <c r="N780" s="518"/>
      <c r="O780" s="369"/>
      <c r="P780" s="370"/>
      <c r="Q780" s="196"/>
      <c r="R780" s="197"/>
      <c r="S780" s="198"/>
      <c r="T780" s="199"/>
      <c r="U780" s="200"/>
      <c r="V780" s="201"/>
      <c r="W780" s="202"/>
      <c r="X780" s="202"/>
      <c r="Y780" s="109"/>
      <c r="Z780" s="280"/>
      <c r="AA780" s="106"/>
      <c r="AB780" s="281"/>
      <c r="AC780" s="282"/>
      <c r="AD780" s="273"/>
      <c r="AE780" s="110"/>
      <c r="AF780" s="99"/>
      <c r="AG780" s="110"/>
      <c r="AH780" s="427"/>
      <c r="AI780" s="112"/>
      <c r="AJ780" s="110"/>
      <c r="AK780" s="113"/>
      <c r="AL780" s="114"/>
      <c r="AM780" s="278"/>
      <c r="AN780" s="98"/>
      <c r="AO780" s="98"/>
      <c r="AP780" s="116"/>
      <c r="AQ780" s="117"/>
      <c r="AR780" s="116"/>
      <c r="AS780" s="98"/>
      <c r="AT780" s="98"/>
      <c r="AU780" s="98"/>
      <c r="AV780" s="98"/>
      <c r="AW780" s="98"/>
      <c r="AX780" s="98"/>
      <c r="AY780" s="98"/>
      <c r="AZ780" s="98"/>
      <c r="BA780" s="98"/>
      <c r="BB780" s="98"/>
      <c r="BC780" s="98"/>
      <c r="BD780" s="98"/>
      <c r="BE780" s="98"/>
      <c r="BF780" s="98"/>
      <c r="BG780" s="98"/>
      <c r="BH780" s="98"/>
      <c r="BI780" s="98"/>
      <c r="BJ780" s="98"/>
      <c r="BK780" s="98"/>
      <c r="BL780" s="98"/>
      <c r="BM780" s="98"/>
      <c r="BN780" s="98"/>
      <c r="BO780" s="98"/>
      <c r="BP780" s="98"/>
    </row>
    <row r="781">
      <c r="A781" s="485" t="b">
        <v>0</v>
      </c>
      <c r="B781" s="128"/>
      <c r="C781" s="129"/>
      <c r="D781" s="130"/>
      <c r="E781" s="131"/>
      <c r="F781" s="132"/>
      <c r="G781" s="132"/>
      <c r="H781" s="132"/>
      <c r="I781" s="132"/>
      <c r="J781" s="132"/>
      <c r="K781" s="130"/>
      <c r="L781" s="130"/>
      <c r="M781" s="130"/>
      <c r="N781" s="519"/>
      <c r="O781" s="369"/>
      <c r="P781" s="370"/>
      <c r="Q781" s="196"/>
      <c r="R781" s="197"/>
      <c r="S781" s="198"/>
      <c r="T781" s="199"/>
      <c r="U781" s="200"/>
      <c r="V781" s="201"/>
      <c r="W781" s="202"/>
      <c r="X781" s="202"/>
      <c r="Y781" s="143"/>
      <c r="Z781" s="367"/>
      <c r="AA781" s="140"/>
      <c r="AB781" s="420"/>
      <c r="AC781" s="421"/>
      <c r="AD781" s="206"/>
      <c r="AE781" s="144"/>
      <c r="AF781" s="133"/>
      <c r="AG781" s="144"/>
      <c r="AH781" s="430"/>
      <c r="AI781" s="146"/>
      <c r="AJ781" s="144"/>
      <c r="AK781" s="147"/>
      <c r="AL781" s="114"/>
      <c r="AM781" s="211"/>
      <c r="AN781" s="132"/>
      <c r="AO781" s="132"/>
      <c r="AP781" s="149"/>
      <c r="AQ781" s="150"/>
      <c r="AR781" s="149"/>
      <c r="AS781" s="132"/>
      <c r="AT781" s="132"/>
      <c r="AU781" s="132"/>
      <c r="AV781" s="132"/>
      <c r="AW781" s="132"/>
      <c r="AX781" s="132"/>
      <c r="AY781" s="132"/>
      <c r="AZ781" s="132"/>
      <c r="BA781" s="132"/>
      <c r="BB781" s="132"/>
      <c r="BC781" s="132"/>
      <c r="BD781" s="132"/>
      <c r="BE781" s="132"/>
      <c r="BF781" s="132"/>
      <c r="BG781" s="132"/>
      <c r="BH781" s="132"/>
      <c r="BI781" s="132"/>
      <c r="BJ781" s="132"/>
      <c r="BK781" s="132"/>
      <c r="BL781" s="132"/>
      <c r="BM781" s="132"/>
      <c r="BN781" s="132"/>
      <c r="BO781" s="132"/>
      <c r="BP781" s="132"/>
    </row>
    <row r="782">
      <c r="A782" s="484" t="b">
        <v>0</v>
      </c>
      <c r="B782" s="94"/>
      <c r="C782" s="95"/>
      <c r="D782" s="96"/>
      <c r="E782" s="97"/>
      <c r="F782" s="98"/>
      <c r="G782" s="98"/>
      <c r="H782" s="98"/>
      <c r="I782" s="98"/>
      <c r="J782" s="98"/>
      <c r="K782" s="96"/>
      <c r="L782" s="96"/>
      <c r="M782" s="96"/>
      <c r="N782" s="518"/>
      <c r="O782" s="369"/>
      <c r="P782" s="370"/>
      <c r="Q782" s="196"/>
      <c r="R782" s="197"/>
      <c r="S782" s="198"/>
      <c r="T782" s="199"/>
      <c r="U782" s="200"/>
      <c r="V782" s="201"/>
      <c r="W782" s="202"/>
      <c r="X782" s="202"/>
      <c r="Y782" s="109"/>
      <c r="Z782" s="280"/>
      <c r="AA782" s="106"/>
      <c r="AB782" s="281"/>
      <c r="AC782" s="282"/>
      <c r="AD782" s="273"/>
      <c r="AE782" s="110"/>
      <c r="AF782" s="99"/>
      <c r="AG782" s="110"/>
      <c r="AH782" s="427"/>
      <c r="AI782" s="112"/>
      <c r="AJ782" s="110"/>
      <c r="AK782" s="113"/>
      <c r="AL782" s="114"/>
      <c r="AM782" s="278"/>
      <c r="AN782" s="98"/>
      <c r="AO782" s="98"/>
      <c r="AP782" s="116"/>
      <c r="AQ782" s="117"/>
      <c r="AR782" s="116"/>
      <c r="AS782" s="98"/>
      <c r="AT782" s="98"/>
      <c r="AU782" s="98"/>
      <c r="AV782" s="98"/>
      <c r="AW782" s="98"/>
      <c r="AX782" s="98"/>
      <c r="AY782" s="98"/>
      <c r="AZ782" s="98"/>
      <c r="BA782" s="98"/>
      <c r="BB782" s="98"/>
      <c r="BC782" s="98"/>
      <c r="BD782" s="98"/>
      <c r="BE782" s="98"/>
      <c r="BF782" s="98"/>
      <c r="BG782" s="98"/>
      <c r="BH782" s="98"/>
      <c r="BI782" s="98"/>
      <c r="BJ782" s="98"/>
      <c r="BK782" s="98"/>
      <c r="BL782" s="98"/>
      <c r="BM782" s="98"/>
      <c r="BN782" s="98"/>
      <c r="BO782" s="98"/>
      <c r="BP782" s="98"/>
    </row>
    <row r="783">
      <c r="A783" s="485" t="b">
        <v>0</v>
      </c>
      <c r="B783" s="128"/>
      <c r="C783" s="129"/>
      <c r="D783" s="130"/>
      <c r="E783" s="131"/>
      <c r="F783" s="132"/>
      <c r="G783" s="132"/>
      <c r="H783" s="132"/>
      <c r="I783" s="132"/>
      <c r="J783" s="132"/>
      <c r="K783" s="130"/>
      <c r="L783" s="130"/>
      <c r="M783" s="130"/>
      <c r="N783" s="519"/>
      <c r="O783" s="369"/>
      <c r="P783" s="370"/>
      <c r="Q783" s="196"/>
      <c r="R783" s="197"/>
      <c r="S783" s="198"/>
      <c r="T783" s="199"/>
      <c r="U783" s="200"/>
      <c r="V783" s="201"/>
      <c r="W783" s="202"/>
      <c r="X783" s="202"/>
      <c r="Y783" s="143"/>
      <c r="Z783" s="367"/>
      <c r="AA783" s="140"/>
      <c r="AB783" s="420"/>
      <c r="AC783" s="421"/>
      <c r="AD783" s="206"/>
      <c r="AE783" s="144"/>
      <c r="AF783" s="133"/>
      <c r="AG783" s="144"/>
      <c r="AH783" s="430"/>
      <c r="AI783" s="146"/>
      <c r="AJ783" s="144"/>
      <c r="AK783" s="147"/>
      <c r="AL783" s="114"/>
      <c r="AM783" s="211"/>
      <c r="AN783" s="132"/>
      <c r="AO783" s="132"/>
      <c r="AP783" s="149"/>
      <c r="AQ783" s="150"/>
      <c r="AR783" s="149"/>
      <c r="AS783" s="132"/>
      <c r="AT783" s="132"/>
      <c r="AU783" s="132"/>
      <c r="AV783" s="132"/>
      <c r="AW783" s="132"/>
      <c r="AX783" s="132"/>
      <c r="AY783" s="132"/>
      <c r="AZ783" s="132"/>
      <c r="BA783" s="132"/>
      <c r="BB783" s="132"/>
      <c r="BC783" s="132"/>
      <c r="BD783" s="132"/>
      <c r="BE783" s="132"/>
      <c r="BF783" s="132"/>
      <c r="BG783" s="132"/>
      <c r="BH783" s="132"/>
      <c r="BI783" s="132"/>
      <c r="BJ783" s="132"/>
      <c r="BK783" s="132"/>
      <c r="BL783" s="132"/>
      <c r="BM783" s="132"/>
      <c r="BN783" s="132"/>
      <c r="BO783" s="132"/>
      <c r="BP783" s="132"/>
    </row>
    <row r="784">
      <c r="A784" s="484" t="b">
        <v>0</v>
      </c>
      <c r="B784" s="94"/>
      <c r="C784" s="95"/>
      <c r="D784" s="96"/>
      <c r="E784" s="97"/>
      <c r="F784" s="98"/>
      <c r="G784" s="98"/>
      <c r="H784" s="98"/>
      <c r="I784" s="98"/>
      <c r="J784" s="98"/>
      <c r="K784" s="96"/>
      <c r="L784" s="96"/>
      <c r="M784" s="96"/>
      <c r="N784" s="518"/>
      <c r="O784" s="369"/>
      <c r="P784" s="370"/>
      <c r="Q784" s="196"/>
      <c r="R784" s="197"/>
      <c r="S784" s="198"/>
      <c r="T784" s="199"/>
      <c r="U784" s="200"/>
      <c r="V784" s="201"/>
      <c r="W784" s="202"/>
      <c r="X784" s="202"/>
      <c r="Y784" s="109"/>
      <c r="Z784" s="280"/>
      <c r="AA784" s="106"/>
      <c r="AB784" s="281"/>
      <c r="AC784" s="282"/>
      <c r="AD784" s="273"/>
      <c r="AE784" s="110"/>
      <c r="AF784" s="99"/>
      <c r="AG784" s="110"/>
      <c r="AH784" s="427"/>
      <c r="AI784" s="112"/>
      <c r="AJ784" s="110"/>
      <c r="AK784" s="113"/>
      <c r="AL784" s="114"/>
      <c r="AM784" s="278"/>
      <c r="AN784" s="98"/>
      <c r="AO784" s="98"/>
      <c r="AP784" s="116"/>
      <c r="AQ784" s="117"/>
      <c r="AR784" s="116"/>
      <c r="AS784" s="98"/>
      <c r="AT784" s="98"/>
      <c r="AU784" s="98"/>
      <c r="AV784" s="98"/>
      <c r="AW784" s="98"/>
      <c r="AX784" s="98"/>
      <c r="AY784" s="98"/>
      <c r="AZ784" s="98"/>
      <c r="BA784" s="98"/>
      <c r="BB784" s="98"/>
      <c r="BC784" s="98"/>
      <c r="BD784" s="98"/>
      <c r="BE784" s="98"/>
      <c r="BF784" s="98"/>
      <c r="BG784" s="98"/>
      <c r="BH784" s="98"/>
      <c r="BI784" s="98"/>
      <c r="BJ784" s="98"/>
      <c r="BK784" s="98"/>
      <c r="BL784" s="98"/>
      <c r="BM784" s="98"/>
      <c r="BN784" s="98"/>
      <c r="BO784" s="98"/>
      <c r="BP784" s="98"/>
    </row>
    <row r="785">
      <c r="A785" s="485" t="b">
        <v>0</v>
      </c>
      <c r="B785" s="128"/>
      <c r="C785" s="129"/>
      <c r="D785" s="130"/>
      <c r="E785" s="131"/>
      <c r="F785" s="132"/>
      <c r="G785" s="132"/>
      <c r="H785" s="132"/>
      <c r="I785" s="132"/>
      <c r="J785" s="132"/>
      <c r="K785" s="130"/>
      <c r="L785" s="130"/>
      <c r="M785" s="130"/>
      <c r="N785" s="519"/>
      <c r="O785" s="369"/>
      <c r="P785" s="370"/>
      <c r="Q785" s="196"/>
      <c r="R785" s="197"/>
      <c r="S785" s="198"/>
      <c r="T785" s="199"/>
      <c r="U785" s="200"/>
      <c r="V785" s="201"/>
      <c r="W785" s="202"/>
      <c r="X785" s="202"/>
      <c r="Y785" s="143"/>
      <c r="Z785" s="367"/>
      <c r="AA785" s="140"/>
      <c r="AB785" s="420"/>
      <c r="AC785" s="421"/>
      <c r="AD785" s="206"/>
      <c r="AE785" s="144"/>
      <c r="AF785" s="133"/>
      <c r="AG785" s="144"/>
      <c r="AH785" s="430"/>
      <c r="AI785" s="146"/>
      <c r="AJ785" s="144"/>
      <c r="AK785" s="147"/>
      <c r="AL785" s="114"/>
      <c r="AM785" s="211"/>
      <c r="AN785" s="132"/>
      <c r="AO785" s="132"/>
      <c r="AP785" s="149"/>
      <c r="AQ785" s="150"/>
      <c r="AR785" s="149"/>
      <c r="AS785" s="132"/>
      <c r="AT785" s="132"/>
      <c r="AU785" s="132"/>
      <c r="AV785" s="132"/>
      <c r="AW785" s="132"/>
      <c r="AX785" s="132"/>
      <c r="AY785" s="132"/>
      <c r="AZ785" s="132"/>
      <c r="BA785" s="132"/>
      <c r="BB785" s="132"/>
      <c r="BC785" s="132"/>
      <c r="BD785" s="132"/>
      <c r="BE785" s="132"/>
      <c r="BF785" s="132"/>
      <c r="BG785" s="132"/>
      <c r="BH785" s="132"/>
      <c r="BI785" s="132"/>
      <c r="BJ785" s="132"/>
      <c r="BK785" s="132"/>
      <c r="BL785" s="132"/>
      <c r="BM785" s="132"/>
      <c r="BN785" s="132"/>
      <c r="BO785" s="132"/>
      <c r="BP785" s="132"/>
    </row>
    <row r="786">
      <c r="A786" s="484" t="b">
        <v>0</v>
      </c>
      <c r="B786" s="94"/>
      <c r="C786" s="95"/>
      <c r="D786" s="96"/>
      <c r="E786" s="97"/>
      <c r="F786" s="98"/>
      <c r="G786" s="98"/>
      <c r="H786" s="98"/>
      <c r="I786" s="98"/>
      <c r="J786" s="98"/>
      <c r="K786" s="96"/>
      <c r="L786" s="96"/>
      <c r="M786" s="96"/>
      <c r="N786" s="518"/>
      <c r="O786" s="369"/>
      <c r="P786" s="370"/>
      <c r="Q786" s="196"/>
      <c r="R786" s="197"/>
      <c r="S786" s="198"/>
      <c r="T786" s="199"/>
      <c r="U786" s="200"/>
      <c r="V786" s="201"/>
      <c r="W786" s="202"/>
      <c r="X786" s="202"/>
      <c r="Y786" s="109"/>
      <c r="Z786" s="280"/>
      <c r="AA786" s="106"/>
      <c r="AB786" s="281"/>
      <c r="AC786" s="282"/>
      <c r="AD786" s="273"/>
      <c r="AE786" s="110"/>
      <c r="AF786" s="99"/>
      <c r="AG786" s="110"/>
      <c r="AH786" s="427"/>
      <c r="AI786" s="112"/>
      <c r="AJ786" s="110"/>
      <c r="AK786" s="113"/>
      <c r="AL786" s="114"/>
      <c r="AM786" s="278"/>
      <c r="AN786" s="98"/>
      <c r="AO786" s="98"/>
      <c r="AP786" s="116"/>
      <c r="AQ786" s="117"/>
      <c r="AR786" s="116"/>
      <c r="AS786" s="98"/>
      <c r="AT786" s="98"/>
      <c r="AU786" s="98"/>
      <c r="AV786" s="98"/>
      <c r="AW786" s="98"/>
      <c r="AX786" s="98"/>
      <c r="AY786" s="98"/>
      <c r="AZ786" s="98"/>
      <c r="BA786" s="98"/>
      <c r="BB786" s="98"/>
      <c r="BC786" s="98"/>
      <c r="BD786" s="98"/>
      <c r="BE786" s="98"/>
      <c r="BF786" s="98"/>
      <c r="BG786" s="98"/>
      <c r="BH786" s="98"/>
      <c r="BI786" s="98"/>
      <c r="BJ786" s="98"/>
      <c r="BK786" s="98"/>
      <c r="BL786" s="98"/>
      <c r="BM786" s="98"/>
      <c r="BN786" s="98"/>
      <c r="BO786" s="98"/>
      <c r="BP786" s="98"/>
    </row>
    <row r="787">
      <c r="A787" s="485" t="b">
        <v>0</v>
      </c>
      <c r="B787" s="128"/>
      <c r="C787" s="129"/>
      <c r="D787" s="130"/>
      <c r="E787" s="131"/>
      <c r="F787" s="132"/>
      <c r="G787" s="132"/>
      <c r="H787" s="132"/>
      <c r="I787" s="132"/>
      <c r="J787" s="132"/>
      <c r="K787" s="130"/>
      <c r="L787" s="130"/>
      <c r="M787" s="130"/>
      <c r="N787" s="519"/>
      <c r="O787" s="369"/>
      <c r="P787" s="370"/>
      <c r="Q787" s="196"/>
      <c r="R787" s="197"/>
      <c r="S787" s="198"/>
      <c r="T787" s="199"/>
      <c r="U787" s="200"/>
      <c r="V787" s="201"/>
      <c r="W787" s="202"/>
      <c r="X787" s="202"/>
      <c r="Y787" s="143"/>
      <c r="Z787" s="367"/>
      <c r="AA787" s="140"/>
      <c r="AB787" s="420"/>
      <c r="AC787" s="421"/>
      <c r="AD787" s="206"/>
      <c r="AE787" s="144"/>
      <c r="AF787" s="133"/>
      <c r="AG787" s="144"/>
      <c r="AH787" s="430"/>
      <c r="AI787" s="146"/>
      <c r="AJ787" s="144"/>
      <c r="AK787" s="147"/>
      <c r="AL787" s="114"/>
      <c r="AM787" s="211"/>
      <c r="AN787" s="132"/>
      <c r="AO787" s="132"/>
      <c r="AP787" s="149"/>
      <c r="AQ787" s="150"/>
      <c r="AR787" s="149"/>
      <c r="AS787" s="132"/>
      <c r="AT787" s="132"/>
      <c r="AU787" s="132"/>
      <c r="AV787" s="132"/>
      <c r="AW787" s="132"/>
      <c r="AX787" s="132"/>
      <c r="AY787" s="132"/>
      <c r="AZ787" s="132"/>
      <c r="BA787" s="132"/>
      <c r="BB787" s="132"/>
      <c r="BC787" s="132"/>
      <c r="BD787" s="132"/>
      <c r="BE787" s="132"/>
      <c r="BF787" s="132"/>
      <c r="BG787" s="132"/>
      <c r="BH787" s="132"/>
      <c r="BI787" s="132"/>
      <c r="BJ787" s="132"/>
      <c r="BK787" s="132"/>
      <c r="BL787" s="132"/>
      <c r="BM787" s="132"/>
      <c r="BN787" s="132"/>
      <c r="BO787" s="132"/>
      <c r="BP787" s="132"/>
    </row>
    <row r="788">
      <c r="A788" s="484" t="b">
        <v>0</v>
      </c>
      <c r="B788" s="94"/>
      <c r="C788" s="95"/>
      <c r="D788" s="96"/>
      <c r="E788" s="97"/>
      <c r="F788" s="98"/>
      <c r="G788" s="98"/>
      <c r="H788" s="98"/>
      <c r="I788" s="98"/>
      <c r="J788" s="98"/>
      <c r="K788" s="96"/>
      <c r="L788" s="96"/>
      <c r="M788" s="96"/>
      <c r="N788" s="518"/>
      <c r="O788" s="369"/>
      <c r="P788" s="370"/>
      <c r="Q788" s="196"/>
      <c r="R788" s="197"/>
      <c r="S788" s="198"/>
      <c r="T788" s="199"/>
      <c r="U788" s="200"/>
      <c r="V788" s="201"/>
      <c r="W788" s="202"/>
      <c r="X788" s="202"/>
      <c r="Y788" s="109"/>
      <c r="Z788" s="280"/>
      <c r="AA788" s="106"/>
      <c r="AB788" s="281"/>
      <c r="AC788" s="282"/>
      <c r="AD788" s="273"/>
      <c r="AE788" s="110"/>
      <c r="AF788" s="99"/>
      <c r="AG788" s="110"/>
      <c r="AH788" s="427"/>
      <c r="AI788" s="112"/>
      <c r="AJ788" s="110"/>
      <c r="AK788" s="113"/>
      <c r="AL788" s="114"/>
      <c r="AM788" s="278"/>
      <c r="AN788" s="98"/>
      <c r="AO788" s="98"/>
      <c r="AP788" s="116"/>
      <c r="AQ788" s="117"/>
      <c r="AR788" s="116"/>
      <c r="AS788" s="98"/>
      <c r="AT788" s="98"/>
      <c r="AU788" s="98"/>
      <c r="AV788" s="98"/>
      <c r="AW788" s="98"/>
      <c r="AX788" s="98"/>
      <c r="AY788" s="98"/>
      <c r="AZ788" s="98"/>
      <c r="BA788" s="98"/>
      <c r="BB788" s="98"/>
      <c r="BC788" s="98"/>
      <c r="BD788" s="98"/>
      <c r="BE788" s="98"/>
      <c r="BF788" s="98"/>
      <c r="BG788" s="98"/>
      <c r="BH788" s="98"/>
      <c r="BI788" s="98"/>
      <c r="BJ788" s="98"/>
      <c r="BK788" s="98"/>
      <c r="BL788" s="98"/>
      <c r="BM788" s="98"/>
      <c r="BN788" s="98"/>
      <c r="BO788" s="98"/>
      <c r="BP788" s="98"/>
    </row>
    <row r="789">
      <c r="A789" s="485" t="b">
        <v>0</v>
      </c>
      <c r="B789" s="128"/>
      <c r="C789" s="129"/>
      <c r="D789" s="130"/>
      <c r="E789" s="131"/>
      <c r="F789" s="132"/>
      <c r="G789" s="132"/>
      <c r="H789" s="132"/>
      <c r="I789" s="132"/>
      <c r="J789" s="132"/>
      <c r="K789" s="130"/>
      <c r="L789" s="130"/>
      <c r="M789" s="130"/>
      <c r="N789" s="519"/>
      <c r="O789" s="369"/>
      <c r="P789" s="370"/>
      <c r="Q789" s="196"/>
      <c r="R789" s="197"/>
      <c r="S789" s="198"/>
      <c r="T789" s="199"/>
      <c r="U789" s="200"/>
      <c r="V789" s="201"/>
      <c r="W789" s="202"/>
      <c r="X789" s="202"/>
      <c r="Y789" s="143"/>
      <c r="Z789" s="367"/>
      <c r="AA789" s="140"/>
      <c r="AB789" s="420"/>
      <c r="AC789" s="421"/>
      <c r="AD789" s="206"/>
      <c r="AE789" s="144"/>
      <c r="AF789" s="133"/>
      <c r="AG789" s="144"/>
      <c r="AH789" s="430"/>
      <c r="AI789" s="146"/>
      <c r="AJ789" s="144"/>
      <c r="AK789" s="147"/>
      <c r="AL789" s="114"/>
      <c r="AM789" s="211"/>
      <c r="AN789" s="132"/>
      <c r="AO789" s="132"/>
      <c r="AP789" s="149"/>
      <c r="AQ789" s="150"/>
      <c r="AR789" s="149"/>
      <c r="AS789" s="132"/>
      <c r="AT789" s="132"/>
      <c r="AU789" s="132"/>
      <c r="AV789" s="132"/>
      <c r="AW789" s="132"/>
      <c r="AX789" s="132"/>
      <c r="AY789" s="132"/>
      <c r="AZ789" s="132"/>
      <c r="BA789" s="132"/>
      <c r="BB789" s="132"/>
      <c r="BC789" s="132"/>
      <c r="BD789" s="132"/>
      <c r="BE789" s="132"/>
      <c r="BF789" s="132"/>
      <c r="BG789" s="132"/>
      <c r="BH789" s="132"/>
      <c r="BI789" s="132"/>
      <c r="BJ789" s="132"/>
      <c r="BK789" s="132"/>
      <c r="BL789" s="132"/>
      <c r="BM789" s="132"/>
      <c r="BN789" s="132"/>
      <c r="BO789" s="132"/>
      <c r="BP789" s="132"/>
    </row>
    <row r="790">
      <c r="A790" s="484" t="b">
        <v>0</v>
      </c>
      <c r="B790" s="94"/>
      <c r="C790" s="95"/>
      <c r="D790" s="96"/>
      <c r="E790" s="97"/>
      <c r="F790" s="98"/>
      <c r="G790" s="98"/>
      <c r="H790" s="98"/>
      <c r="I790" s="98"/>
      <c r="J790" s="98"/>
      <c r="K790" s="96"/>
      <c r="L790" s="96"/>
      <c r="M790" s="96"/>
      <c r="N790" s="518"/>
      <c r="O790" s="369"/>
      <c r="P790" s="370"/>
      <c r="Q790" s="196"/>
      <c r="R790" s="197"/>
      <c r="S790" s="198"/>
      <c r="T790" s="199"/>
      <c r="U790" s="200"/>
      <c r="V790" s="201"/>
      <c r="W790" s="202"/>
      <c r="X790" s="202"/>
      <c r="Y790" s="109"/>
      <c r="Z790" s="280"/>
      <c r="AA790" s="106"/>
      <c r="AB790" s="281"/>
      <c r="AC790" s="282"/>
      <c r="AD790" s="273"/>
      <c r="AE790" s="110"/>
      <c r="AF790" s="99"/>
      <c r="AG790" s="110"/>
      <c r="AH790" s="427"/>
      <c r="AI790" s="112"/>
      <c r="AJ790" s="110"/>
      <c r="AK790" s="113"/>
      <c r="AL790" s="114"/>
      <c r="AM790" s="278"/>
      <c r="AN790" s="98"/>
      <c r="AO790" s="98"/>
      <c r="AP790" s="116"/>
      <c r="AQ790" s="117"/>
      <c r="AR790" s="116"/>
      <c r="AS790" s="98"/>
      <c r="AT790" s="98"/>
      <c r="AU790" s="98"/>
      <c r="AV790" s="98"/>
      <c r="AW790" s="98"/>
      <c r="AX790" s="98"/>
      <c r="AY790" s="98"/>
      <c r="AZ790" s="98"/>
      <c r="BA790" s="98"/>
      <c r="BB790" s="98"/>
      <c r="BC790" s="98"/>
      <c r="BD790" s="98"/>
      <c r="BE790" s="98"/>
      <c r="BF790" s="98"/>
      <c r="BG790" s="98"/>
      <c r="BH790" s="98"/>
      <c r="BI790" s="98"/>
      <c r="BJ790" s="98"/>
      <c r="BK790" s="98"/>
      <c r="BL790" s="98"/>
      <c r="BM790" s="98"/>
      <c r="BN790" s="98"/>
      <c r="BO790" s="98"/>
      <c r="BP790" s="98"/>
    </row>
    <row r="791">
      <c r="A791" s="485" t="b">
        <v>0</v>
      </c>
      <c r="B791" s="128"/>
      <c r="C791" s="129"/>
      <c r="D791" s="130"/>
      <c r="E791" s="131"/>
      <c r="F791" s="132"/>
      <c r="G791" s="132"/>
      <c r="H791" s="132"/>
      <c r="I791" s="132"/>
      <c r="J791" s="132"/>
      <c r="K791" s="130"/>
      <c r="L791" s="130"/>
      <c r="M791" s="130"/>
      <c r="N791" s="519"/>
      <c r="O791" s="369"/>
      <c r="P791" s="370"/>
      <c r="Q791" s="196"/>
      <c r="R791" s="197"/>
      <c r="S791" s="198"/>
      <c r="T791" s="199"/>
      <c r="U791" s="200"/>
      <c r="V791" s="201"/>
      <c r="W791" s="202"/>
      <c r="X791" s="202"/>
      <c r="Y791" s="143"/>
      <c r="Z791" s="367"/>
      <c r="AA791" s="140"/>
      <c r="AB791" s="420"/>
      <c r="AC791" s="421"/>
      <c r="AD791" s="206"/>
      <c r="AE791" s="144"/>
      <c r="AF791" s="133"/>
      <c r="AG791" s="144"/>
      <c r="AH791" s="430"/>
      <c r="AI791" s="146"/>
      <c r="AJ791" s="144"/>
      <c r="AK791" s="147"/>
      <c r="AL791" s="114"/>
      <c r="AM791" s="211"/>
      <c r="AN791" s="132"/>
      <c r="AO791" s="132"/>
      <c r="AP791" s="149"/>
      <c r="AQ791" s="150"/>
      <c r="AR791" s="149"/>
      <c r="AS791" s="132"/>
      <c r="AT791" s="132"/>
      <c r="AU791" s="132"/>
      <c r="AV791" s="132"/>
      <c r="AW791" s="132"/>
      <c r="AX791" s="132"/>
      <c r="AY791" s="132"/>
      <c r="AZ791" s="132"/>
      <c r="BA791" s="132"/>
      <c r="BB791" s="132"/>
      <c r="BC791" s="132"/>
      <c r="BD791" s="132"/>
      <c r="BE791" s="132"/>
      <c r="BF791" s="132"/>
      <c r="BG791" s="132"/>
      <c r="BH791" s="132"/>
      <c r="BI791" s="132"/>
      <c r="BJ791" s="132"/>
      <c r="BK791" s="132"/>
      <c r="BL791" s="132"/>
      <c r="BM791" s="132"/>
      <c r="BN791" s="132"/>
      <c r="BO791" s="132"/>
      <c r="BP791" s="132"/>
    </row>
    <row r="792">
      <c r="A792" s="484" t="b">
        <v>0</v>
      </c>
      <c r="B792" s="94"/>
      <c r="C792" s="95"/>
      <c r="D792" s="96"/>
      <c r="E792" s="97"/>
      <c r="F792" s="98"/>
      <c r="G792" s="98"/>
      <c r="H792" s="98"/>
      <c r="I792" s="98"/>
      <c r="J792" s="98"/>
      <c r="K792" s="96"/>
      <c r="L792" s="96"/>
      <c r="M792" s="96"/>
      <c r="N792" s="518"/>
      <c r="O792" s="369"/>
      <c r="P792" s="370"/>
      <c r="Q792" s="196"/>
      <c r="R792" s="197"/>
      <c r="S792" s="198"/>
      <c r="T792" s="199"/>
      <c r="U792" s="200"/>
      <c r="V792" s="201"/>
      <c r="W792" s="202"/>
      <c r="X792" s="202"/>
      <c r="Y792" s="109"/>
      <c r="Z792" s="280"/>
      <c r="AA792" s="106"/>
      <c r="AB792" s="281"/>
      <c r="AC792" s="282"/>
      <c r="AD792" s="273"/>
      <c r="AE792" s="110"/>
      <c r="AF792" s="99"/>
      <c r="AG792" s="110"/>
      <c r="AH792" s="427"/>
      <c r="AI792" s="112"/>
      <c r="AJ792" s="110"/>
      <c r="AK792" s="113"/>
      <c r="AL792" s="114"/>
      <c r="AM792" s="278"/>
      <c r="AN792" s="98"/>
      <c r="AO792" s="98"/>
      <c r="AP792" s="116"/>
      <c r="AQ792" s="117"/>
      <c r="AR792" s="116"/>
      <c r="AS792" s="98"/>
      <c r="AT792" s="98"/>
      <c r="AU792" s="98"/>
      <c r="AV792" s="98"/>
      <c r="AW792" s="98"/>
      <c r="AX792" s="98"/>
      <c r="AY792" s="98"/>
      <c r="AZ792" s="98"/>
      <c r="BA792" s="98"/>
      <c r="BB792" s="98"/>
      <c r="BC792" s="98"/>
      <c r="BD792" s="98"/>
      <c r="BE792" s="98"/>
      <c r="BF792" s="98"/>
      <c r="BG792" s="98"/>
      <c r="BH792" s="98"/>
      <c r="BI792" s="98"/>
      <c r="BJ792" s="98"/>
      <c r="BK792" s="98"/>
      <c r="BL792" s="98"/>
      <c r="BM792" s="98"/>
      <c r="BN792" s="98"/>
      <c r="BO792" s="98"/>
      <c r="BP792" s="98"/>
    </row>
    <row r="793">
      <c r="A793" s="485" t="b">
        <v>0</v>
      </c>
      <c r="B793" s="128"/>
      <c r="C793" s="129"/>
      <c r="D793" s="130"/>
      <c r="E793" s="131"/>
      <c r="F793" s="132"/>
      <c r="G793" s="132"/>
      <c r="H793" s="132"/>
      <c r="I793" s="132"/>
      <c r="J793" s="132"/>
      <c r="K793" s="130"/>
      <c r="L793" s="130"/>
      <c r="M793" s="130"/>
      <c r="N793" s="519"/>
      <c r="O793" s="369"/>
      <c r="P793" s="370"/>
      <c r="Q793" s="196"/>
      <c r="R793" s="197"/>
      <c r="S793" s="198"/>
      <c r="T793" s="199"/>
      <c r="U793" s="200"/>
      <c r="V793" s="201"/>
      <c r="W793" s="202"/>
      <c r="X793" s="202"/>
      <c r="Y793" s="143"/>
      <c r="Z793" s="367"/>
      <c r="AA793" s="140"/>
      <c r="AB793" s="420"/>
      <c r="AC793" s="421"/>
      <c r="AD793" s="206"/>
      <c r="AE793" s="144"/>
      <c r="AF793" s="133"/>
      <c r="AG793" s="144"/>
      <c r="AH793" s="430"/>
      <c r="AI793" s="146"/>
      <c r="AJ793" s="144"/>
      <c r="AK793" s="147"/>
      <c r="AL793" s="114"/>
      <c r="AM793" s="211"/>
      <c r="AN793" s="132"/>
      <c r="AO793" s="132"/>
      <c r="AP793" s="149"/>
      <c r="AQ793" s="150"/>
      <c r="AR793" s="149"/>
      <c r="AS793" s="132"/>
      <c r="AT793" s="132"/>
      <c r="AU793" s="132"/>
      <c r="AV793" s="132"/>
      <c r="AW793" s="132"/>
      <c r="AX793" s="132"/>
      <c r="AY793" s="132"/>
      <c r="AZ793" s="132"/>
      <c r="BA793" s="132"/>
      <c r="BB793" s="132"/>
      <c r="BC793" s="132"/>
      <c r="BD793" s="132"/>
      <c r="BE793" s="132"/>
      <c r="BF793" s="132"/>
      <c r="BG793" s="132"/>
      <c r="BH793" s="132"/>
      <c r="BI793" s="132"/>
      <c r="BJ793" s="132"/>
      <c r="BK793" s="132"/>
      <c r="BL793" s="132"/>
      <c r="BM793" s="132"/>
      <c r="BN793" s="132"/>
      <c r="BO793" s="132"/>
      <c r="BP793" s="132"/>
    </row>
    <row r="794">
      <c r="A794" s="484" t="b">
        <v>0</v>
      </c>
      <c r="B794" s="94"/>
      <c r="C794" s="95"/>
      <c r="D794" s="96"/>
      <c r="E794" s="97"/>
      <c r="F794" s="98"/>
      <c r="G794" s="98"/>
      <c r="H794" s="98"/>
      <c r="I794" s="98"/>
      <c r="J794" s="98"/>
      <c r="K794" s="96"/>
      <c r="L794" s="96"/>
      <c r="M794" s="96"/>
      <c r="N794" s="518"/>
      <c r="O794" s="369"/>
      <c r="P794" s="370"/>
      <c r="Q794" s="196"/>
      <c r="R794" s="197"/>
      <c r="S794" s="198"/>
      <c r="T794" s="199"/>
      <c r="U794" s="200"/>
      <c r="V794" s="201"/>
      <c r="W794" s="202"/>
      <c r="X794" s="202"/>
      <c r="Y794" s="109"/>
      <c r="Z794" s="280"/>
      <c r="AA794" s="106"/>
      <c r="AB794" s="281"/>
      <c r="AC794" s="282"/>
      <c r="AD794" s="273"/>
      <c r="AE794" s="110"/>
      <c r="AF794" s="99"/>
      <c r="AG794" s="110"/>
      <c r="AH794" s="427"/>
      <c r="AI794" s="112"/>
      <c r="AJ794" s="110"/>
      <c r="AK794" s="113"/>
      <c r="AL794" s="114"/>
      <c r="AM794" s="278"/>
      <c r="AN794" s="98"/>
      <c r="AO794" s="98"/>
      <c r="AP794" s="116"/>
      <c r="AQ794" s="117"/>
      <c r="AR794" s="116"/>
      <c r="AS794" s="98"/>
      <c r="AT794" s="98"/>
      <c r="AU794" s="98"/>
      <c r="AV794" s="98"/>
      <c r="AW794" s="98"/>
      <c r="AX794" s="98"/>
      <c r="AY794" s="98"/>
      <c r="AZ794" s="98"/>
      <c r="BA794" s="98"/>
      <c r="BB794" s="98"/>
      <c r="BC794" s="98"/>
      <c r="BD794" s="98"/>
      <c r="BE794" s="98"/>
      <c r="BF794" s="98"/>
      <c r="BG794" s="98"/>
      <c r="BH794" s="98"/>
      <c r="BI794" s="98"/>
      <c r="BJ794" s="98"/>
      <c r="BK794" s="98"/>
      <c r="BL794" s="98"/>
      <c r="BM794" s="98"/>
      <c r="BN794" s="98"/>
      <c r="BO794" s="98"/>
      <c r="BP794" s="98"/>
    </row>
    <row r="795">
      <c r="A795" s="485" t="b">
        <v>0</v>
      </c>
      <c r="B795" s="128"/>
      <c r="C795" s="129"/>
      <c r="D795" s="130"/>
      <c r="E795" s="131"/>
      <c r="F795" s="132"/>
      <c r="G795" s="132"/>
      <c r="H795" s="132"/>
      <c r="I795" s="132"/>
      <c r="J795" s="132"/>
      <c r="K795" s="130"/>
      <c r="L795" s="130"/>
      <c r="M795" s="130"/>
      <c r="N795" s="519"/>
      <c r="O795" s="369"/>
      <c r="P795" s="370"/>
      <c r="Q795" s="196"/>
      <c r="R795" s="197"/>
      <c r="S795" s="198"/>
      <c r="T795" s="199"/>
      <c r="U795" s="200"/>
      <c r="V795" s="201"/>
      <c r="W795" s="202"/>
      <c r="X795" s="202"/>
      <c r="Y795" s="143"/>
      <c r="Z795" s="367"/>
      <c r="AA795" s="140"/>
      <c r="AB795" s="420"/>
      <c r="AC795" s="421"/>
      <c r="AD795" s="206"/>
      <c r="AE795" s="144"/>
      <c r="AF795" s="133"/>
      <c r="AG795" s="144"/>
      <c r="AH795" s="430"/>
      <c r="AI795" s="146"/>
      <c r="AJ795" s="144"/>
      <c r="AK795" s="147"/>
      <c r="AL795" s="114"/>
      <c r="AM795" s="211"/>
      <c r="AN795" s="132"/>
      <c r="AO795" s="132"/>
      <c r="AP795" s="149"/>
      <c r="AQ795" s="150"/>
      <c r="AR795" s="149"/>
      <c r="AS795" s="132"/>
      <c r="AT795" s="132"/>
      <c r="AU795" s="132"/>
      <c r="AV795" s="132"/>
      <c r="AW795" s="132"/>
      <c r="AX795" s="132"/>
      <c r="AY795" s="132"/>
      <c r="AZ795" s="132"/>
      <c r="BA795" s="132"/>
      <c r="BB795" s="132"/>
      <c r="BC795" s="132"/>
      <c r="BD795" s="132"/>
      <c r="BE795" s="132"/>
      <c r="BF795" s="132"/>
      <c r="BG795" s="132"/>
      <c r="BH795" s="132"/>
      <c r="BI795" s="132"/>
      <c r="BJ795" s="132"/>
      <c r="BK795" s="132"/>
      <c r="BL795" s="132"/>
      <c r="BM795" s="132"/>
      <c r="BN795" s="132"/>
      <c r="BO795" s="132"/>
      <c r="BP795" s="132"/>
    </row>
    <row r="796">
      <c r="A796" s="484" t="b">
        <v>0</v>
      </c>
      <c r="B796" s="94"/>
      <c r="C796" s="95"/>
      <c r="D796" s="96"/>
      <c r="E796" s="97"/>
      <c r="F796" s="98"/>
      <c r="G796" s="98"/>
      <c r="H796" s="98"/>
      <c r="I796" s="98"/>
      <c r="J796" s="98"/>
      <c r="K796" s="96"/>
      <c r="L796" s="96"/>
      <c r="M796" s="96"/>
      <c r="N796" s="518"/>
      <c r="O796" s="369"/>
      <c r="P796" s="370"/>
      <c r="Q796" s="196"/>
      <c r="R796" s="197"/>
      <c r="S796" s="198"/>
      <c r="T796" s="199"/>
      <c r="U796" s="200"/>
      <c r="V796" s="201"/>
      <c r="W796" s="202"/>
      <c r="X796" s="202"/>
      <c r="Y796" s="109"/>
      <c r="Z796" s="280"/>
      <c r="AA796" s="106"/>
      <c r="AB796" s="281"/>
      <c r="AC796" s="282"/>
      <c r="AD796" s="273"/>
      <c r="AE796" s="110"/>
      <c r="AF796" s="99"/>
      <c r="AG796" s="110"/>
      <c r="AH796" s="427"/>
      <c r="AI796" s="112"/>
      <c r="AJ796" s="110"/>
      <c r="AK796" s="113"/>
      <c r="AL796" s="114"/>
      <c r="AM796" s="278"/>
      <c r="AN796" s="98"/>
      <c r="AO796" s="98"/>
      <c r="AP796" s="116"/>
      <c r="AQ796" s="117"/>
      <c r="AR796" s="116"/>
      <c r="AS796" s="98"/>
      <c r="AT796" s="98"/>
      <c r="AU796" s="98"/>
      <c r="AV796" s="98"/>
      <c r="AW796" s="98"/>
      <c r="AX796" s="98"/>
      <c r="AY796" s="98"/>
      <c r="AZ796" s="98"/>
      <c r="BA796" s="98"/>
      <c r="BB796" s="98"/>
      <c r="BC796" s="98"/>
      <c r="BD796" s="98"/>
      <c r="BE796" s="98"/>
      <c r="BF796" s="98"/>
      <c r="BG796" s="98"/>
      <c r="BH796" s="98"/>
      <c r="BI796" s="98"/>
      <c r="BJ796" s="98"/>
      <c r="BK796" s="98"/>
      <c r="BL796" s="98"/>
      <c r="BM796" s="98"/>
      <c r="BN796" s="98"/>
      <c r="BO796" s="98"/>
      <c r="BP796" s="98"/>
    </row>
    <row r="797">
      <c r="A797" s="485" t="b">
        <v>0</v>
      </c>
      <c r="B797" s="128"/>
      <c r="C797" s="129"/>
      <c r="D797" s="130"/>
      <c r="E797" s="131"/>
      <c r="F797" s="132"/>
      <c r="G797" s="132"/>
      <c r="H797" s="132"/>
      <c r="I797" s="132"/>
      <c r="J797" s="132"/>
      <c r="K797" s="130"/>
      <c r="L797" s="130"/>
      <c r="M797" s="130"/>
      <c r="N797" s="519"/>
      <c r="O797" s="369"/>
      <c r="P797" s="370"/>
      <c r="Q797" s="196"/>
      <c r="R797" s="197"/>
      <c r="S797" s="198"/>
      <c r="T797" s="199"/>
      <c r="U797" s="200"/>
      <c r="V797" s="201"/>
      <c r="W797" s="202"/>
      <c r="X797" s="202"/>
      <c r="Y797" s="143"/>
      <c r="Z797" s="367"/>
      <c r="AA797" s="140"/>
      <c r="AB797" s="420"/>
      <c r="AC797" s="421"/>
      <c r="AD797" s="206"/>
      <c r="AE797" s="144"/>
      <c r="AF797" s="133"/>
      <c r="AG797" s="144"/>
      <c r="AH797" s="430"/>
      <c r="AI797" s="146"/>
      <c r="AJ797" s="144"/>
      <c r="AK797" s="147"/>
      <c r="AL797" s="114"/>
      <c r="AM797" s="211"/>
      <c r="AN797" s="132"/>
      <c r="AO797" s="132"/>
      <c r="AP797" s="149"/>
      <c r="AQ797" s="150"/>
      <c r="AR797" s="149"/>
      <c r="AS797" s="132"/>
      <c r="AT797" s="132"/>
      <c r="AU797" s="132"/>
      <c r="AV797" s="132"/>
      <c r="AW797" s="132"/>
      <c r="AX797" s="132"/>
      <c r="AY797" s="132"/>
      <c r="AZ797" s="132"/>
      <c r="BA797" s="132"/>
      <c r="BB797" s="132"/>
      <c r="BC797" s="132"/>
      <c r="BD797" s="132"/>
      <c r="BE797" s="132"/>
      <c r="BF797" s="132"/>
      <c r="BG797" s="132"/>
      <c r="BH797" s="132"/>
      <c r="BI797" s="132"/>
      <c r="BJ797" s="132"/>
      <c r="BK797" s="132"/>
      <c r="BL797" s="132"/>
      <c r="BM797" s="132"/>
      <c r="BN797" s="132"/>
      <c r="BO797" s="132"/>
      <c r="BP797" s="132"/>
    </row>
    <row r="798">
      <c r="A798" s="484" t="b">
        <v>0</v>
      </c>
      <c r="B798" s="94"/>
      <c r="C798" s="95"/>
      <c r="D798" s="96"/>
      <c r="E798" s="97"/>
      <c r="F798" s="98"/>
      <c r="G798" s="98"/>
      <c r="H798" s="98"/>
      <c r="I798" s="98"/>
      <c r="J798" s="98"/>
      <c r="K798" s="96"/>
      <c r="L798" s="96"/>
      <c r="M798" s="96"/>
      <c r="N798" s="518"/>
      <c r="O798" s="369"/>
      <c r="P798" s="370"/>
      <c r="Q798" s="196"/>
      <c r="R798" s="197"/>
      <c r="S798" s="198"/>
      <c r="T798" s="199"/>
      <c r="U798" s="200"/>
      <c r="V798" s="201"/>
      <c r="W798" s="202"/>
      <c r="X798" s="202"/>
      <c r="Y798" s="109"/>
      <c r="Z798" s="280"/>
      <c r="AA798" s="106"/>
      <c r="AB798" s="281"/>
      <c r="AC798" s="282"/>
      <c r="AD798" s="273"/>
      <c r="AE798" s="110"/>
      <c r="AF798" s="99"/>
      <c r="AG798" s="110"/>
      <c r="AH798" s="427"/>
      <c r="AI798" s="112"/>
      <c r="AJ798" s="110"/>
      <c r="AK798" s="113"/>
      <c r="AL798" s="114"/>
      <c r="AM798" s="278"/>
      <c r="AN798" s="98"/>
      <c r="AO798" s="98"/>
      <c r="AP798" s="116"/>
      <c r="AQ798" s="117"/>
      <c r="AR798" s="116"/>
      <c r="AS798" s="98"/>
      <c r="AT798" s="98"/>
      <c r="AU798" s="98"/>
      <c r="AV798" s="98"/>
      <c r="AW798" s="98"/>
      <c r="AX798" s="98"/>
      <c r="AY798" s="98"/>
      <c r="AZ798" s="98"/>
      <c r="BA798" s="98"/>
      <c r="BB798" s="98"/>
      <c r="BC798" s="98"/>
      <c r="BD798" s="98"/>
      <c r="BE798" s="98"/>
      <c r="BF798" s="98"/>
      <c r="BG798" s="98"/>
      <c r="BH798" s="98"/>
      <c r="BI798" s="98"/>
      <c r="BJ798" s="98"/>
      <c r="BK798" s="98"/>
      <c r="BL798" s="98"/>
      <c r="BM798" s="98"/>
      <c r="BN798" s="98"/>
      <c r="BO798" s="98"/>
      <c r="BP798" s="98"/>
    </row>
    <row r="799">
      <c r="A799" s="485" t="b">
        <v>0</v>
      </c>
      <c r="B799" s="128"/>
      <c r="C799" s="129"/>
      <c r="D799" s="130"/>
      <c r="E799" s="131"/>
      <c r="F799" s="132"/>
      <c r="G799" s="132"/>
      <c r="H799" s="132"/>
      <c r="I799" s="132"/>
      <c r="J799" s="132"/>
      <c r="K799" s="130"/>
      <c r="L799" s="130"/>
      <c r="M799" s="130"/>
      <c r="N799" s="519"/>
      <c r="O799" s="369"/>
      <c r="P799" s="370"/>
      <c r="Q799" s="196"/>
      <c r="R799" s="197"/>
      <c r="S799" s="198"/>
      <c r="T799" s="199"/>
      <c r="U799" s="200"/>
      <c r="V799" s="201"/>
      <c r="W799" s="202"/>
      <c r="X799" s="202"/>
      <c r="Y799" s="143"/>
      <c r="Z799" s="367"/>
      <c r="AA799" s="140"/>
      <c r="AB799" s="420"/>
      <c r="AC799" s="421"/>
      <c r="AD799" s="206"/>
      <c r="AE799" s="144"/>
      <c r="AF799" s="133"/>
      <c r="AG799" s="144"/>
      <c r="AH799" s="430"/>
      <c r="AI799" s="146"/>
      <c r="AJ799" s="144"/>
      <c r="AK799" s="147"/>
      <c r="AL799" s="114"/>
      <c r="AM799" s="211"/>
      <c r="AN799" s="132"/>
      <c r="AO799" s="132"/>
      <c r="AP799" s="149"/>
      <c r="AQ799" s="150"/>
      <c r="AR799" s="149"/>
      <c r="AS799" s="132"/>
      <c r="AT799" s="132"/>
      <c r="AU799" s="132"/>
      <c r="AV799" s="132"/>
      <c r="AW799" s="132"/>
      <c r="AX799" s="132"/>
      <c r="AY799" s="132"/>
      <c r="AZ799" s="132"/>
      <c r="BA799" s="132"/>
      <c r="BB799" s="132"/>
      <c r="BC799" s="132"/>
      <c r="BD799" s="132"/>
      <c r="BE799" s="132"/>
      <c r="BF799" s="132"/>
      <c r="BG799" s="132"/>
      <c r="BH799" s="132"/>
      <c r="BI799" s="132"/>
      <c r="BJ799" s="132"/>
      <c r="BK799" s="132"/>
      <c r="BL799" s="132"/>
      <c r="BM799" s="132"/>
      <c r="BN799" s="132"/>
      <c r="BO799" s="132"/>
      <c r="BP799" s="132"/>
    </row>
    <row r="800">
      <c r="A800" s="484" t="b">
        <v>0</v>
      </c>
      <c r="B800" s="94"/>
      <c r="C800" s="95"/>
      <c r="D800" s="96"/>
      <c r="E800" s="97"/>
      <c r="F800" s="98"/>
      <c r="G800" s="98"/>
      <c r="H800" s="98"/>
      <c r="I800" s="98"/>
      <c r="J800" s="98"/>
      <c r="K800" s="96"/>
      <c r="L800" s="96"/>
      <c r="M800" s="96"/>
      <c r="N800" s="518"/>
      <c r="O800" s="369"/>
      <c r="P800" s="370"/>
      <c r="Q800" s="196"/>
      <c r="R800" s="197"/>
      <c r="S800" s="198"/>
      <c r="T800" s="199"/>
      <c r="U800" s="200"/>
      <c r="V800" s="201"/>
      <c r="W800" s="202"/>
      <c r="X800" s="202"/>
      <c r="Y800" s="109"/>
      <c r="Z800" s="280"/>
      <c r="AA800" s="106"/>
      <c r="AB800" s="281"/>
      <c r="AC800" s="282"/>
      <c r="AD800" s="273"/>
      <c r="AE800" s="110"/>
      <c r="AF800" s="99"/>
      <c r="AG800" s="110"/>
      <c r="AH800" s="427"/>
      <c r="AI800" s="112"/>
      <c r="AJ800" s="110"/>
      <c r="AK800" s="113"/>
      <c r="AL800" s="114"/>
      <c r="AM800" s="278"/>
      <c r="AN800" s="98"/>
      <c r="AO800" s="98"/>
      <c r="AP800" s="116"/>
      <c r="AQ800" s="117"/>
      <c r="AR800" s="116"/>
      <c r="AS800" s="98"/>
      <c r="AT800" s="98"/>
      <c r="AU800" s="98"/>
      <c r="AV800" s="98"/>
      <c r="AW800" s="98"/>
      <c r="AX800" s="98"/>
      <c r="AY800" s="98"/>
      <c r="AZ800" s="98"/>
      <c r="BA800" s="98"/>
      <c r="BB800" s="98"/>
      <c r="BC800" s="98"/>
      <c r="BD800" s="98"/>
      <c r="BE800" s="98"/>
      <c r="BF800" s="98"/>
      <c r="BG800" s="98"/>
      <c r="BH800" s="98"/>
      <c r="BI800" s="98"/>
      <c r="BJ800" s="98"/>
      <c r="BK800" s="98"/>
      <c r="BL800" s="98"/>
      <c r="BM800" s="98"/>
      <c r="BN800" s="98"/>
      <c r="BO800" s="98"/>
      <c r="BP800" s="98"/>
    </row>
    <row r="801">
      <c r="A801" s="485" t="b">
        <v>0</v>
      </c>
      <c r="B801" s="128"/>
      <c r="C801" s="129"/>
      <c r="D801" s="130"/>
      <c r="E801" s="131"/>
      <c r="F801" s="132"/>
      <c r="G801" s="132"/>
      <c r="H801" s="132"/>
      <c r="I801" s="132"/>
      <c r="J801" s="132"/>
      <c r="K801" s="130"/>
      <c r="L801" s="130"/>
      <c r="M801" s="130"/>
      <c r="N801" s="519"/>
      <c r="O801" s="369"/>
      <c r="P801" s="370"/>
      <c r="Q801" s="196"/>
      <c r="R801" s="197"/>
      <c r="S801" s="198"/>
      <c r="T801" s="199"/>
      <c r="U801" s="200"/>
      <c r="V801" s="201"/>
      <c r="W801" s="202"/>
      <c r="X801" s="202"/>
      <c r="Y801" s="143"/>
      <c r="Z801" s="367"/>
      <c r="AA801" s="140"/>
      <c r="AB801" s="420"/>
      <c r="AC801" s="421"/>
      <c r="AD801" s="206"/>
      <c r="AE801" s="144"/>
      <c r="AF801" s="133"/>
      <c r="AG801" s="144"/>
      <c r="AH801" s="430"/>
      <c r="AI801" s="146"/>
      <c r="AJ801" s="144"/>
      <c r="AK801" s="147"/>
      <c r="AL801" s="114"/>
      <c r="AM801" s="211"/>
      <c r="AN801" s="132"/>
      <c r="AO801" s="132"/>
      <c r="AP801" s="149"/>
      <c r="AQ801" s="150"/>
      <c r="AR801" s="149"/>
      <c r="AS801" s="132"/>
      <c r="AT801" s="132"/>
      <c r="AU801" s="132"/>
      <c r="AV801" s="132"/>
      <c r="AW801" s="132"/>
      <c r="AX801" s="132"/>
      <c r="AY801" s="132"/>
      <c r="AZ801" s="132"/>
      <c r="BA801" s="132"/>
      <c r="BB801" s="132"/>
      <c r="BC801" s="132"/>
      <c r="BD801" s="132"/>
      <c r="BE801" s="132"/>
      <c r="BF801" s="132"/>
      <c r="BG801" s="132"/>
      <c r="BH801" s="132"/>
      <c r="BI801" s="132"/>
      <c r="BJ801" s="132"/>
      <c r="BK801" s="132"/>
      <c r="BL801" s="132"/>
      <c r="BM801" s="132"/>
      <c r="BN801" s="132"/>
      <c r="BO801" s="132"/>
      <c r="BP801" s="132"/>
    </row>
    <row r="802">
      <c r="A802" s="484" t="b">
        <v>0</v>
      </c>
      <c r="B802" s="94"/>
      <c r="C802" s="95"/>
      <c r="D802" s="96"/>
      <c r="E802" s="97"/>
      <c r="F802" s="98"/>
      <c r="G802" s="98"/>
      <c r="H802" s="98"/>
      <c r="I802" s="98"/>
      <c r="J802" s="98"/>
      <c r="K802" s="96"/>
      <c r="L802" s="96"/>
      <c r="M802" s="96"/>
      <c r="N802" s="518"/>
      <c r="O802" s="369"/>
      <c r="P802" s="370"/>
      <c r="Q802" s="196"/>
      <c r="R802" s="197"/>
      <c r="S802" s="198"/>
      <c r="T802" s="199"/>
      <c r="U802" s="200"/>
      <c r="V802" s="201"/>
      <c r="W802" s="202"/>
      <c r="X802" s="202"/>
      <c r="Y802" s="109"/>
      <c r="Z802" s="280"/>
      <c r="AA802" s="106"/>
      <c r="AB802" s="281"/>
      <c r="AC802" s="282"/>
      <c r="AD802" s="273"/>
      <c r="AE802" s="110"/>
      <c r="AF802" s="99"/>
      <c r="AG802" s="110"/>
      <c r="AH802" s="427"/>
      <c r="AI802" s="112"/>
      <c r="AJ802" s="110"/>
      <c r="AK802" s="113"/>
      <c r="AL802" s="114"/>
      <c r="AM802" s="278"/>
      <c r="AN802" s="98"/>
      <c r="AO802" s="98"/>
      <c r="AP802" s="116"/>
      <c r="AQ802" s="117"/>
      <c r="AR802" s="116"/>
      <c r="AS802" s="98"/>
      <c r="AT802" s="98"/>
      <c r="AU802" s="98"/>
      <c r="AV802" s="98"/>
      <c r="AW802" s="98"/>
      <c r="AX802" s="98"/>
      <c r="AY802" s="98"/>
      <c r="AZ802" s="98"/>
      <c r="BA802" s="98"/>
      <c r="BB802" s="98"/>
      <c r="BC802" s="98"/>
      <c r="BD802" s="98"/>
      <c r="BE802" s="98"/>
      <c r="BF802" s="98"/>
      <c r="BG802" s="98"/>
      <c r="BH802" s="98"/>
      <c r="BI802" s="98"/>
      <c r="BJ802" s="98"/>
      <c r="BK802" s="98"/>
      <c r="BL802" s="98"/>
      <c r="BM802" s="98"/>
      <c r="BN802" s="98"/>
      <c r="BO802" s="98"/>
      <c r="BP802" s="98"/>
    </row>
    <row r="803">
      <c r="A803" s="485" t="b">
        <v>0</v>
      </c>
      <c r="B803" s="128"/>
      <c r="C803" s="129"/>
      <c r="D803" s="130"/>
      <c r="E803" s="131"/>
      <c r="F803" s="132"/>
      <c r="G803" s="132"/>
      <c r="H803" s="132"/>
      <c r="I803" s="132"/>
      <c r="J803" s="132"/>
      <c r="K803" s="130"/>
      <c r="L803" s="130"/>
      <c r="M803" s="130"/>
      <c r="N803" s="519"/>
      <c r="O803" s="369"/>
      <c r="P803" s="370"/>
      <c r="Q803" s="196"/>
      <c r="R803" s="197"/>
      <c r="S803" s="198"/>
      <c r="T803" s="199"/>
      <c r="U803" s="200"/>
      <c r="V803" s="201"/>
      <c r="W803" s="202"/>
      <c r="X803" s="202"/>
      <c r="Y803" s="143"/>
      <c r="Z803" s="367"/>
      <c r="AA803" s="140"/>
      <c r="AB803" s="420"/>
      <c r="AC803" s="421"/>
      <c r="AD803" s="206"/>
      <c r="AE803" s="144"/>
      <c r="AF803" s="133"/>
      <c r="AG803" s="144"/>
      <c r="AH803" s="430"/>
      <c r="AI803" s="146"/>
      <c r="AJ803" s="144"/>
      <c r="AK803" s="147"/>
      <c r="AL803" s="114"/>
      <c r="AM803" s="211"/>
      <c r="AN803" s="132"/>
      <c r="AO803" s="132"/>
      <c r="AP803" s="149"/>
      <c r="AQ803" s="150"/>
      <c r="AR803" s="149"/>
      <c r="AS803" s="132"/>
      <c r="AT803" s="132"/>
      <c r="AU803" s="132"/>
      <c r="AV803" s="132"/>
      <c r="AW803" s="132"/>
      <c r="AX803" s="132"/>
      <c r="AY803" s="132"/>
      <c r="AZ803" s="132"/>
      <c r="BA803" s="132"/>
      <c r="BB803" s="132"/>
      <c r="BC803" s="132"/>
      <c r="BD803" s="132"/>
      <c r="BE803" s="132"/>
      <c r="BF803" s="132"/>
      <c r="BG803" s="132"/>
      <c r="BH803" s="132"/>
      <c r="BI803" s="132"/>
      <c r="BJ803" s="132"/>
      <c r="BK803" s="132"/>
      <c r="BL803" s="132"/>
      <c r="BM803" s="132"/>
      <c r="BN803" s="132"/>
      <c r="BO803" s="132"/>
      <c r="BP803" s="132"/>
    </row>
    <row r="804">
      <c r="A804" s="484" t="b">
        <v>0</v>
      </c>
      <c r="B804" s="94"/>
      <c r="C804" s="95"/>
      <c r="D804" s="96"/>
      <c r="E804" s="97"/>
      <c r="F804" s="98"/>
      <c r="G804" s="98"/>
      <c r="H804" s="98"/>
      <c r="I804" s="98"/>
      <c r="J804" s="98"/>
      <c r="K804" s="96"/>
      <c r="L804" s="96"/>
      <c r="M804" s="96"/>
      <c r="N804" s="518"/>
      <c r="O804" s="369"/>
      <c r="P804" s="370"/>
      <c r="Q804" s="196"/>
      <c r="R804" s="197"/>
      <c r="S804" s="198"/>
      <c r="T804" s="199"/>
      <c r="U804" s="200"/>
      <c r="V804" s="201"/>
      <c r="W804" s="202"/>
      <c r="X804" s="202"/>
      <c r="Y804" s="109"/>
      <c r="Z804" s="280"/>
      <c r="AA804" s="106"/>
      <c r="AB804" s="281"/>
      <c r="AC804" s="282"/>
      <c r="AD804" s="273"/>
      <c r="AE804" s="110"/>
      <c r="AF804" s="99"/>
      <c r="AG804" s="110"/>
      <c r="AH804" s="427"/>
      <c r="AI804" s="112"/>
      <c r="AJ804" s="110"/>
      <c r="AK804" s="113"/>
      <c r="AL804" s="114"/>
      <c r="AM804" s="278"/>
      <c r="AN804" s="98"/>
      <c r="AO804" s="98"/>
      <c r="AP804" s="116"/>
      <c r="AQ804" s="117"/>
      <c r="AR804" s="116"/>
      <c r="AS804" s="98"/>
      <c r="AT804" s="98"/>
      <c r="AU804" s="98"/>
      <c r="AV804" s="98"/>
      <c r="AW804" s="98"/>
      <c r="AX804" s="98"/>
      <c r="AY804" s="98"/>
      <c r="AZ804" s="98"/>
      <c r="BA804" s="98"/>
      <c r="BB804" s="98"/>
      <c r="BC804" s="98"/>
      <c r="BD804" s="98"/>
      <c r="BE804" s="98"/>
      <c r="BF804" s="98"/>
      <c r="BG804" s="98"/>
      <c r="BH804" s="98"/>
      <c r="BI804" s="98"/>
      <c r="BJ804" s="98"/>
      <c r="BK804" s="98"/>
      <c r="BL804" s="98"/>
      <c r="BM804" s="98"/>
      <c r="BN804" s="98"/>
      <c r="BO804" s="98"/>
      <c r="BP804" s="98"/>
    </row>
    <row r="805">
      <c r="A805" s="485" t="b">
        <v>0</v>
      </c>
      <c r="B805" s="128"/>
      <c r="C805" s="129"/>
      <c r="D805" s="130"/>
      <c r="E805" s="131"/>
      <c r="F805" s="132"/>
      <c r="G805" s="132"/>
      <c r="H805" s="132"/>
      <c r="I805" s="132"/>
      <c r="J805" s="132"/>
      <c r="K805" s="130"/>
      <c r="L805" s="130"/>
      <c r="M805" s="130"/>
      <c r="N805" s="519"/>
      <c r="O805" s="369"/>
      <c r="P805" s="370"/>
      <c r="Q805" s="196"/>
      <c r="R805" s="197"/>
      <c r="S805" s="198"/>
      <c r="T805" s="199"/>
      <c r="U805" s="200"/>
      <c r="V805" s="201"/>
      <c r="W805" s="202"/>
      <c r="X805" s="202"/>
      <c r="Y805" s="143"/>
      <c r="Z805" s="367"/>
      <c r="AA805" s="140"/>
      <c r="AB805" s="420"/>
      <c r="AC805" s="421"/>
      <c r="AD805" s="206"/>
      <c r="AE805" s="144"/>
      <c r="AF805" s="133"/>
      <c r="AG805" s="144"/>
      <c r="AH805" s="430"/>
      <c r="AI805" s="146"/>
      <c r="AJ805" s="144"/>
      <c r="AK805" s="147"/>
      <c r="AL805" s="114"/>
      <c r="AM805" s="211"/>
      <c r="AN805" s="132"/>
      <c r="AO805" s="132"/>
      <c r="AP805" s="149"/>
      <c r="AQ805" s="150"/>
      <c r="AR805" s="149"/>
      <c r="AS805" s="132"/>
      <c r="AT805" s="132"/>
      <c r="AU805" s="132"/>
      <c r="AV805" s="132"/>
      <c r="AW805" s="132"/>
      <c r="AX805" s="132"/>
      <c r="AY805" s="132"/>
      <c r="AZ805" s="132"/>
      <c r="BA805" s="132"/>
      <c r="BB805" s="132"/>
      <c r="BC805" s="132"/>
      <c r="BD805" s="132"/>
      <c r="BE805" s="132"/>
      <c r="BF805" s="132"/>
      <c r="BG805" s="132"/>
      <c r="BH805" s="132"/>
      <c r="BI805" s="132"/>
      <c r="BJ805" s="132"/>
      <c r="BK805" s="132"/>
      <c r="BL805" s="132"/>
      <c r="BM805" s="132"/>
      <c r="BN805" s="132"/>
      <c r="BO805" s="132"/>
      <c r="BP805" s="132"/>
    </row>
    <row r="806">
      <c r="A806" s="484" t="b">
        <v>0</v>
      </c>
      <c r="B806" s="94"/>
      <c r="C806" s="95"/>
      <c r="D806" s="96"/>
      <c r="E806" s="97"/>
      <c r="F806" s="98"/>
      <c r="G806" s="98"/>
      <c r="H806" s="98"/>
      <c r="I806" s="98"/>
      <c r="J806" s="98"/>
      <c r="K806" s="96"/>
      <c r="L806" s="96"/>
      <c r="M806" s="96"/>
      <c r="N806" s="518"/>
      <c r="O806" s="369"/>
      <c r="P806" s="370"/>
      <c r="Q806" s="196"/>
      <c r="R806" s="197"/>
      <c r="S806" s="198"/>
      <c r="T806" s="199"/>
      <c r="U806" s="200"/>
      <c r="V806" s="201"/>
      <c r="W806" s="202"/>
      <c r="X806" s="202"/>
      <c r="Y806" s="109"/>
      <c r="Z806" s="280"/>
      <c r="AA806" s="106"/>
      <c r="AB806" s="281"/>
      <c r="AC806" s="282"/>
      <c r="AD806" s="273"/>
      <c r="AE806" s="110"/>
      <c r="AF806" s="99"/>
      <c r="AG806" s="110"/>
      <c r="AH806" s="427"/>
      <c r="AI806" s="112"/>
      <c r="AJ806" s="110"/>
      <c r="AK806" s="113"/>
      <c r="AL806" s="114"/>
      <c r="AM806" s="278"/>
      <c r="AN806" s="98"/>
      <c r="AO806" s="98"/>
      <c r="AP806" s="116"/>
      <c r="AQ806" s="117"/>
      <c r="AR806" s="116"/>
      <c r="AS806" s="98"/>
      <c r="AT806" s="98"/>
      <c r="AU806" s="98"/>
      <c r="AV806" s="98"/>
      <c r="AW806" s="98"/>
      <c r="AX806" s="98"/>
      <c r="AY806" s="98"/>
      <c r="AZ806" s="98"/>
      <c r="BA806" s="98"/>
      <c r="BB806" s="98"/>
      <c r="BC806" s="98"/>
      <c r="BD806" s="98"/>
      <c r="BE806" s="98"/>
      <c r="BF806" s="98"/>
      <c r="BG806" s="98"/>
      <c r="BH806" s="98"/>
      <c r="BI806" s="98"/>
      <c r="BJ806" s="98"/>
      <c r="BK806" s="98"/>
      <c r="BL806" s="98"/>
      <c r="BM806" s="98"/>
      <c r="BN806" s="98"/>
      <c r="BO806" s="98"/>
      <c r="BP806" s="98"/>
    </row>
    <row r="807">
      <c r="A807" s="485" t="b">
        <v>0</v>
      </c>
      <c r="B807" s="128"/>
      <c r="C807" s="129"/>
      <c r="D807" s="130"/>
      <c r="E807" s="131"/>
      <c r="F807" s="132"/>
      <c r="G807" s="132"/>
      <c r="H807" s="132"/>
      <c r="I807" s="132"/>
      <c r="J807" s="132"/>
      <c r="K807" s="130"/>
      <c r="L807" s="130"/>
      <c r="M807" s="130"/>
      <c r="N807" s="519"/>
      <c r="O807" s="369"/>
      <c r="P807" s="370"/>
      <c r="Q807" s="196"/>
      <c r="R807" s="197"/>
      <c r="S807" s="198"/>
      <c r="T807" s="199"/>
      <c r="U807" s="200"/>
      <c r="V807" s="201"/>
      <c r="W807" s="202"/>
      <c r="X807" s="202"/>
      <c r="Y807" s="143"/>
      <c r="Z807" s="367"/>
      <c r="AA807" s="140"/>
      <c r="AB807" s="420"/>
      <c r="AC807" s="421"/>
      <c r="AD807" s="206"/>
      <c r="AE807" s="144"/>
      <c r="AF807" s="133"/>
      <c r="AG807" s="144"/>
      <c r="AH807" s="430"/>
      <c r="AI807" s="146"/>
      <c r="AJ807" s="144"/>
      <c r="AK807" s="147"/>
      <c r="AL807" s="114"/>
      <c r="AM807" s="211"/>
      <c r="AN807" s="132"/>
      <c r="AO807" s="132"/>
      <c r="AP807" s="149"/>
      <c r="AQ807" s="150"/>
      <c r="AR807" s="149"/>
      <c r="AS807" s="132"/>
      <c r="AT807" s="132"/>
      <c r="AU807" s="132"/>
      <c r="AV807" s="132"/>
      <c r="AW807" s="132"/>
      <c r="AX807" s="132"/>
      <c r="AY807" s="132"/>
      <c r="AZ807" s="132"/>
      <c r="BA807" s="132"/>
      <c r="BB807" s="132"/>
      <c r="BC807" s="132"/>
      <c r="BD807" s="132"/>
      <c r="BE807" s="132"/>
      <c r="BF807" s="132"/>
      <c r="BG807" s="132"/>
      <c r="BH807" s="132"/>
      <c r="BI807" s="132"/>
      <c r="BJ807" s="132"/>
      <c r="BK807" s="132"/>
      <c r="BL807" s="132"/>
      <c r="BM807" s="132"/>
      <c r="BN807" s="132"/>
      <c r="BO807" s="132"/>
      <c r="BP807" s="132"/>
    </row>
    <row r="808">
      <c r="A808" s="484" t="b">
        <v>0</v>
      </c>
      <c r="B808" s="94"/>
      <c r="C808" s="95"/>
      <c r="D808" s="96"/>
      <c r="E808" s="97"/>
      <c r="F808" s="98"/>
      <c r="G808" s="98"/>
      <c r="H808" s="98"/>
      <c r="I808" s="98"/>
      <c r="J808" s="98"/>
      <c r="K808" s="96"/>
      <c r="L808" s="96"/>
      <c r="M808" s="96"/>
      <c r="N808" s="518"/>
      <c r="O808" s="369"/>
      <c r="P808" s="370"/>
      <c r="Q808" s="196"/>
      <c r="R808" s="197"/>
      <c r="S808" s="198"/>
      <c r="T808" s="199"/>
      <c r="U808" s="200"/>
      <c r="V808" s="201"/>
      <c r="W808" s="202"/>
      <c r="X808" s="202"/>
      <c r="Y808" s="109"/>
      <c r="Z808" s="280"/>
      <c r="AA808" s="106"/>
      <c r="AB808" s="281"/>
      <c r="AC808" s="282"/>
      <c r="AD808" s="273"/>
      <c r="AE808" s="110"/>
      <c r="AF808" s="99"/>
      <c r="AG808" s="110"/>
      <c r="AH808" s="427"/>
      <c r="AI808" s="112"/>
      <c r="AJ808" s="110"/>
      <c r="AK808" s="113"/>
      <c r="AL808" s="114"/>
      <c r="AM808" s="278"/>
      <c r="AN808" s="98"/>
      <c r="AO808" s="98"/>
      <c r="AP808" s="116"/>
      <c r="AQ808" s="117"/>
      <c r="AR808" s="116"/>
      <c r="AS808" s="98"/>
      <c r="AT808" s="98"/>
      <c r="AU808" s="98"/>
      <c r="AV808" s="98"/>
      <c r="AW808" s="98"/>
      <c r="AX808" s="98"/>
      <c r="AY808" s="98"/>
      <c r="AZ808" s="98"/>
      <c r="BA808" s="98"/>
      <c r="BB808" s="98"/>
      <c r="BC808" s="98"/>
      <c r="BD808" s="98"/>
      <c r="BE808" s="98"/>
      <c r="BF808" s="98"/>
      <c r="BG808" s="98"/>
      <c r="BH808" s="98"/>
      <c r="BI808" s="98"/>
      <c r="BJ808" s="98"/>
      <c r="BK808" s="98"/>
      <c r="BL808" s="98"/>
      <c r="BM808" s="98"/>
      <c r="BN808" s="98"/>
      <c r="BO808" s="98"/>
      <c r="BP808" s="98"/>
    </row>
    <row r="809">
      <c r="A809" s="485" t="b">
        <v>0</v>
      </c>
      <c r="B809" s="128"/>
      <c r="C809" s="129"/>
      <c r="D809" s="130"/>
      <c r="E809" s="131"/>
      <c r="F809" s="132"/>
      <c r="G809" s="132"/>
      <c r="H809" s="132"/>
      <c r="I809" s="132"/>
      <c r="J809" s="132"/>
      <c r="K809" s="130"/>
      <c r="L809" s="130"/>
      <c r="M809" s="130"/>
      <c r="N809" s="519"/>
      <c r="O809" s="369"/>
      <c r="P809" s="370"/>
      <c r="Q809" s="196"/>
      <c r="R809" s="197"/>
      <c r="S809" s="198"/>
      <c r="T809" s="199"/>
      <c r="U809" s="200"/>
      <c r="V809" s="201"/>
      <c r="W809" s="202"/>
      <c r="X809" s="202"/>
      <c r="Y809" s="143"/>
      <c r="Z809" s="367"/>
      <c r="AA809" s="140"/>
      <c r="AB809" s="420"/>
      <c r="AC809" s="421"/>
      <c r="AD809" s="206"/>
      <c r="AE809" s="144"/>
      <c r="AF809" s="133"/>
      <c r="AG809" s="144"/>
      <c r="AH809" s="430"/>
      <c r="AI809" s="146"/>
      <c r="AJ809" s="144"/>
      <c r="AK809" s="147"/>
      <c r="AL809" s="114"/>
      <c r="AM809" s="211"/>
      <c r="AN809" s="132"/>
      <c r="AO809" s="132"/>
      <c r="AP809" s="149"/>
      <c r="AQ809" s="150"/>
      <c r="AR809" s="149"/>
      <c r="AS809" s="132"/>
      <c r="AT809" s="132"/>
      <c r="AU809" s="132"/>
      <c r="AV809" s="132"/>
      <c r="AW809" s="132"/>
      <c r="AX809" s="132"/>
      <c r="AY809" s="132"/>
      <c r="AZ809" s="132"/>
      <c r="BA809" s="132"/>
      <c r="BB809" s="132"/>
      <c r="BC809" s="132"/>
      <c r="BD809" s="132"/>
      <c r="BE809" s="132"/>
      <c r="BF809" s="132"/>
      <c r="BG809" s="132"/>
      <c r="BH809" s="132"/>
      <c r="BI809" s="132"/>
      <c r="BJ809" s="132"/>
      <c r="BK809" s="132"/>
      <c r="BL809" s="132"/>
      <c r="BM809" s="132"/>
      <c r="BN809" s="132"/>
      <c r="BO809" s="132"/>
      <c r="BP809" s="132"/>
    </row>
    <row r="810">
      <c r="A810" s="484" t="b">
        <v>0</v>
      </c>
      <c r="B810" s="94"/>
      <c r="C810" s="95"/>
      <c r="D810" s="96"/>
      <c r="E810" s="97"/>
      <c r="F810" s="98"/>
      <c r="G810" s="98"/>
      <c r="H810" s="98"/>
      <c r="I810" s="98"/>
      <c r="J810" s="98"/>
      <c r="K810" s="96"/>
      <c r="L810" s="96"/>
      <c r="M810" s="96"/>
      <c r="N810" s="518"/>
      <c r="O810" s="369"/>
      <c r="P810" s="370"/>
      <c r="Q810" s="196"/>
      <c r="R810" s="197"/>
      <c r="S810" s="198"/>
      <c r="T810" s="199"/>
      <c r="U810" s="200"/>
      <c r="V810" s="201"/>
      <c r="W810" s="202"/>
      <c r="X810" s="202"/>
      <c r="Y810" s="109"/>
      <c r="Z810" s="280"/>
      <c r="AA810" s="106"/>
      <c r="AB810" s="281"/>
      <c r="AC810" s="282"/>
      <c r="AD810" s="273"/>
      <c r="AE810" s="110"/>
      <c r="AF810" s="99"/>
      <c r="AG810" s="110"/>
      <c r="AH810" s="427"/>
      <c r="AI810" s="112"/>
      <c r="AJ810" s="110"/>
      <c r="AK810" s="113"/>
      <c r="AL810" s="114"/>
      <c r="AM810" s="278"/>
      <c r="AN810" s="98"/>
      <c r="AO810" s="98"/>
      <c r="AP810" s="116"/>
      <c r="AQ810" s="117"/>
      <c r="AR810" s="116"/>
      <c r="AS810" s="98"/>
      <c r="AT810" s="98"/>
      <c r="AU810" s="98"/>
      <c r="AV810" s="98"/>
      <c r="AW810" s="98"/>
      <c r="AX810" s="98"/>
      <c r="AY810" s="98"/>
      <c r="AZ810" s="98"/>
      <c r="BA810" s="98"/>
      <c r="BB810" s="98"/>
      <c r="BC810" s="98"/>
      <c r="BD810" s="98"/>
      <c r="BE810" s="98"/>
      <c r="BF810" s="98"/>
      <c r="BG810" s="98"/>
      <c r="BH810" s="98"/>
      <c r="BI810" s="98"/>
      <c r="BJ810" s="98"/>
      <c r="BK810" s="98"/>
      <c r="BL810" s="98"/>
      <c r="BM810" s="98"/>
      <c r="BN810" s="98"/>
      <c r="BO810" s="98"/>
      <c r="BP810" s="98"/>
    </row>
    <row r="811">
      <c r="A811" s="485" t="b">
        <v>0</v>
      </c>
      <c r="B811" s="128"/>
      <c r="C811" s="129"/>
      <c r="D811" s="130"/>
      <c r="E811" s="131"/>
      <c r="F811" s="132"/>
      <c r="G811" s="132"/>
      <c r="H811" s="132"/>
      <c r="I811" s="132"/>
      <c r="J811" s="132"/>
      <c r="K811" s="130"/>
      <c r="L811" s="130"/>
      <c r="M811" s="130"/>
      <c r="N811" s="519"/>
      <c r="O811" s="369"/>
      <c r="P811" s="370"/>
      <c r="Q811" s="196"/>
      <c r="R811" s="197"/>
      <c r="S811" s="198"/>
      <c r="T811" s="199"/>
      <c r="U811" s="200"/>
      <c r="V811" s="201"/>
      <c r="W811" s="202"/>
      <c r="X811" s="202"/>
      <c r="Y811" s="143"/>
      <c r="Z811" s="367"/>
      <c r="AA811" s="140"/>
      <c r="AB811" s="420"/>
      <c r="AC811" s="421"/>
      <c r="AD811" s="206"/>
      <c r="AE811" s="144"/>
      <c r="AF811" s="133"/>
      <c r="AG811" s="144"/>
      <c r="AH811" s="430"/>
      <c r="AI811" s="146"/>
      <c r="AJ811" s="144"/>
      <c r="AK811" s="147"/>
      <c r="AL811" s="114"/>
      <c r="AM811" s="211"/>
      <c r="AN811" s="132"/>
      <c r="AO811" s="132"/>
      <c r="AP811" s="149"/>
      <c r="AQ811" s="150"/>
      <c r="AR811" s="149"/>
      <c r="AS811" s="132"/>
      <c r="AT811" s="132"/>
      <c r="AU811" s="132"/>
      <c r="AV811" s="132"/>
      <c r="AW811" s="132"/>
      <c r="AX811" s="132"/>
      <c r="AY811" s="132"/>
      <c r="AZ811" s="132"/>
      <c r="BA811" s="132"/>
      <c r="BB811" s="132"/>
      <c r="BC811" s="132"/>
      <c r="BD811" s="132"/>
      <c r="BE811" s="132"/>
      <c r="BF811" s="132"/>
      <c r="BG811" s="132"/>
      <c r="BH811" s="132"/>
      <c r="BI811" s="132"/>
      <c r="BJ811" s="132"/>
      <c r="BK811" s="132"/>
      <c r="BL811" s="132"/>
      <c r="BM811" s="132"/>
      <c r="BN811" s="132"/>
      <c r="BO811" s="132"/>
      <c r="BP811" s="132"/>
    </row>
    <row r="812">
      <c r="A812" s="484" t="b">
        <v>0</v>
      </c>
      <c r="B812" s="94"/>
      <c r="C812" s="95"/>
      <c r="D812" s="96"/>
      <c r="E812" s="97"/>
      <c r="F812" s="98"/>
      <c r="G812" s="98"/>
      <c r="H812" s="98"/>
      <c r="I812" s="98"/>
      <c r="J812" s="98"/>
      <c r="K812" s="96"/>
      <c r="L812" s="96"/>
      <c r="M812" s="96"/>
      <c r="N812" s="518"/>
      <c r="O812" s="369"/>
      <c r="P812" s="370"/>
      <c r="Q812" s="196"/>
      <c r="R812" s="197"/>
      <c r="S812" s="198"/>
      <c r="T812" s="199"/>
      <c r="U812" s="200"/>
      <c r="V812" s="201"/>
      <c r="W812" s="202"/>
      <c r="X812" s="202"/>
      <c r="Y812" s="109"/>
      <c r="Z812" s="280"/>
      <c r="AA812" s="106"/>
      <c r="AB812" s="281"/>
      <c r="AC812" s="282"/>
      <c r="AD812" s="273"/>
      <c r="AE812" s="110"/>
      <c r="AF812" s="99"/>
      <c r="AG812" s="110"/>
      <c r="AH812" s="427"/>
      <c r="AI812" s="112"/>
      <c r="AJ812" s="110"/>
      <c r="AK812" s="113"/>
      <c r="AL812" s="114"/>
      <c r="AM812" s="278"/>
      <c r="AN812" s="98"/>
      <c r="AO812" s="98"/>
      <c r="AP812" s="116"/>
      <c r="AQ812" s="117"/>
      <c r="AR812" s="116"/>
      <c r="AS812" s="98"/>
      <c r="AT812" s="98"/>
      <c r="AU812" s="98"/>
      <c r="AV812" s="98"/>
      <c r="AW812" s="98"/>
      <c r="AX812" s="98"/>
      <c r="AY812" s="98"/>
      <c r="AZ812" s="98"/>
      <c r="BA812" s="98"/>
      <c r="BB812" s="98"/>
      <c r="BC812" s="98"/>
      <c r="BD812" s="98"/>
      <c r="BE812" s="98"/>
      <c r="BF812" s="98"/>
      <c r="BG812" s="98"/>
      <c r="BH812" s="98"/>
      <c r="BI812" s="98"/>
      <c r="BJ812" s="98"/>
      <c r="BK812" s="98"/>
      <c r="BL812" s="98"/>
      <c r="BM812" s="98"/>
      <c r="BN812" s="98"/>
      <c r="BO812" s="98"/>
      <c r="BP812" s="98"/>
    </row>
    <row r="813">
      <c r="A813" s="485" t="b">
        <v>0</v>
      </c>
      <c r="B813" s="128"/>
      <c r="C813" s="129"/>
      <c r="D813" s="130"/>
      <c r="E813" s="131"/>
      <c r="F813" s="132"/>
      <c r="G813" s="132"/>
      <c r="H813" s="132"/>
      <c r="I813" s="132"/>
      <c r="J813" s="132"/>
      <c r="K813" s="130"/>
      <c r="L813" s="130"/>
      <c r="M813" s="130"/>
      <c r="N813" s="519"/>
      <c r="O813" s="369"/>
      <c r="P813" s="370"/>
      <c r="Q813" s="196"/>
      <c r="R813" s="197"/>
      <c r="S813" s="198"/>
      <c r="T813" s="199"/>
      <c r="U813" s="200"/>
      <c r="V813" s="201"/>
      <c r="W813" s="202"/>
      <c r="X813" s="202"/>
      <c r="Y813" s="143"/>
      <c r="Z813" s="367"/>
      <c r="AA813" s="140"/>
      <c r="AB813" s="420"/>
      <c r="AC813" s="421"/>
      <c r="AD813" s="206"/>
      <c r="AE813" s="144"/>
      <c r="AF813" s="133"/>
      <c r="AG813" s="144"/>
      <c r="AH813" s="430"/>
      <c r="AI813" s="146"/>
      <c r="AJ813" s="144"/>
      <c r="AK813" s="147"/>
      <c r="AL813" s="114"/>
      <c r="AM813" s="211"/>
      <c r="AN813" s="132"/>
      <c r="AO813" s="132"/>
      <c r="AP813" s="149"/>
      <c r="AQ813" s="150"/>
      <c r="AR813" s="149"/>
      <c r="AS813" s="132"/>
      <c r="AT813" s="132"/>
      <c r="AU813" s="132"/>
      <c r="AV813" s="132"/>
      <c r="AW813" s="132"/>
      <c r="AX813" s="132"/>
      <c r="AY813" s="132"/>
      <c r="AZ813" s="132"/>
      <c r="BA813" s="132"/>
      <c r="BB813" s="132"/>
      <c r="BC813" s="132"/>
      <c r="BD813" s="132"/>
      <c r="BE813" s="132"/>
      <c r="BF813" s="132"/>
      <c r="BG813" s="132"/>
      <c r="BH813" s="132"/>
      <c r="BI813" s="132"/>
      <c r="BJ813" s="132"/>
      <c r="BK813" s="132"/>
      <c r="BL813" s="132"/>
      <c r="BM813" s="132"/>
      <c r="BN813" s="132"/>
      <c r="BO813" s="132"/>
      <c r="BP813" s="132"/>
    </row>
    <row r="814">
      <c r="A814" s="484" t="b">
        <v>0</v>
      </c>
      <c r="B814" s="94"/>
      <c r="C814" s="95"/>
      <c r="D814" s="96"/>
      <c r="E814" s="97"/>
      <c r="F814" s="98"/>
      <c r="G814" s="98"/>
      <c r="H814" s="98"/>
      <c r="I814" s="98"/>
      <c r="J814" s="98"/>
      <c r="K814" s="96"/>
      <c r="L814" s="96"/>
      <c r="M814" s="96"/>
      <c r="N814" s="518"/>
      <c r="O814" s="369"/>
      <c r="P814" s="370"/>
      <c r="Q814" s="196"/>
      <c r="R814" s="197"/>
      <c r="S814" s="198"/>
      <c r="T814" s="199"/>
      <c r="U814" s="200"/>
      <c r="V814" s="201"/>
      <c r="W814" s="202"/>
      <c r="X814" s="202"/>
      <c r="Y814" s="109"/>
      <c r="Z814" s="280"/>
      <c r="AA814" s="106"/>
      <c r="AB814" s="281"/>
      <c r="AC814" s="282"/>
      <c r="AD814" s="273"/>
      <c r="AE814" s="110"/>
      <c r="AF814" s="99"/>
      <c r="AG814" s="110"/>
      <c r="AH814" s="427"/>
      <c r="AI814" s="112"/>
      <c r="AJ814" s="110"/>
      <c r="AK814" s="113"/>
      <c r="AL814" s="114"/>
      <c r="AM814" s="278"/>
      <c r="AN814" s="98"/>
      <c r="AO814" s="98"/>
      <c r="AP814" s="116"/>
      <c r="AQ814" s="117"/>
      <c r="AR814" s="116"/>
      <c r="AS814" s="98"/>
      <c r="AT814" s="98"/>
      <c r="AU814" s="98"/>
      <c r="AV814" s="98"/>
      <c r="AW814" s="98"/>
      <c r="AX814" s="98"/>
      <c r="AY814" s="98"/>
      <c r="AZ814" s="98"/>
      <c r="BA814" s="98"/>
      <c r="BB814" s="98"/>
      <c r="BC814" s="98"/>
      <c r="BD814" s="98"/>
      <c r="BE814" s="98"/>
      <c r="BF814" s="98"/>
      <c r="BG814" s="98"/>
      <c r="BH814" s="98"/>
      <c r="BI814" s="98"/>
      <c r="BJ814" s="98"/>
      <c r="BK814" s="98"/>
      <c r="BL814" s="98"/>
      <c r="BM814" s="98"/>
      <c r="BN814" s="98"/>
      <c r="BO814" s="98"/>
      <c r="BP814" s="98"/>
    </row>
    <row r="815">
      <c r="A815" s="485" t="b">
        <v>0</v>
      </c>
      <c r="B815" s="128"/>
      <c r="C815" s="129"/>
      <c r="D815" s="130"/>
      <c r="E815" s="131"/>
      <c r="F815" s="132"/>
      <c r="G815" s="132"/>
      <c r="H815" s="132"/>
      <c r="I815" s="132"/>
      <c r="J815" s="132"/>
      <c r="K815" s="130"/>
      <c r="L815" s="130"/>
      <c r="M815" s="130"/>
      <c r="N815" s="519"/>
      <c r="O815" s="369"/>
      <c r="P815" s="370"/>
      <c r="Q815" s="196"/>
      <c r="R815" s="197"/>
      <c r="S815" s="198"/>
      <c r="T815" s="199"/>
      <c r="U815" s="200"/>
      <c r="V815" s="201"/>
      <c r="W815" s="202"/>
      <c r="X815" s="202"/>
      <c r="Y815" s="143"/>
      <c r="Z815" s="367"/>
      <c r="AA815" s="140"/>
      <c r="AB815" s="420"/>
      <c r="AC815" s="421"/>
      <c r="AD815" s="206"/>
      <c r="AE815" s="144"/>
      <c r="AF815" s="133"/>
      <c r="AG815" s="144"/>
      <c r="AH815" s="430"/>
      <c r="AI815" s="146"/>
      <c r="AJ815" s="144"/>
      <c r="AK815" s="147"/>
      <c r="AL815" s="114"/>
      <c r="AM815" s="211"/>
      <c r="AN815" s="132"/>
      <c r="AO815" s="132"/>
      <c r="AP815" s="149"/>
      <c r="AQ815" s="150"/>
      <c r="AR815" s="149"/>
      <c r="AS815" s="132"/>
      <c r="AT815" s="132"/>
      <c r="AU815" s="132"/>
      <c r="AV815" s="132"/>
      <c r="AW815" s="132"/>
      <c r="AX815" s="132"/>
      <c r="AY815" s="132"/>
      <c r="AZ815" s="132"/>
      <c r="BA815" s="132"/>
      <c r="BB815" s="132"/>
      <c r="BC815" s="132"/>
      <c r="BD815" s="132"/>
      <c r="BE815" s="132"/>
      <c r="BF815" s="132"/>
      <c r="BG815" s="132"/>
      <c r="BH815" s="132"/>
      <c r="BI815" s="132"/>
      <c r="BJ815" s="132"/>
      <c r="BK815" s="132"/>
      <c r="BL815" s="132"/>
      <c r="BM815" s="132"/>
      <c r="BN815" s="132"/>
      <c r="BO815" s="132"/>
      <c r="BP815" s="132"/>
    </row>
    <row r="816">
      <c r="A816" s="484" t="b">
        <v>0</v>
      </c>
      <c r="B816" s="94"/>
      <c r="C816" s="95"/>
      <c r="D816" s="96"/>
      <c r="E816" s="97"/>
      <c r="F816" s="98"/>
      <c r="G816" s="98"/>
      <c r="H816" s="98"/>
      <c r="I816" s="98"/>
      <c r="J816" s="98"/>
      <c r="K816" s="96"/>
      <c r="L816" s="96"/>
      <c r="M816" s="96"/>
      <c r="N816" s="518"/>
      <c r="O816" s="369"/>
      <c r="P816" s="370"/>
      <c r="Q816" s="196"/>
      <c r="R816" s="197"/>
      <c r="S816" s="198"/>
      <c r="T816" s="199"/>
      <c r="U816" s="200"/>
      <c r="V816" s="201"/>
      <c r="W816" s="202"/>
      <c r="X816" s="202"/>
      <c r="Y816" s="109"/>
      <c r="Z816" s="280"/>
      <c r="AA816" s="106"/>
      <c r="AB816" s="281"/>
      <c r="AC816" s="282"/>
      <c r="AD816" s="273"/>
      <c r="AE816" s="110"/>
      <c r="AF816" s="99"/>
      <c r="AG816" s="110"/>
      <c r="AH816" s="427"/>
      <c r="AI816" s="112"/>
      <c r="AJ816" s="110"/>
      <c r="AK816" s="113"/>
      <c r="AL816" s="114"/>
      <c r="AM816" s="278"/>
      <c r="AN816" s="98"/>
      <c r="AO816" s="98"/>
      <c r="AP816" s="116"/>
      <c r="AQ816" s="117"/>
      <c r="AR816" s="116"/>
      <c r="AS816" s="98"/>
      <c r="AT816" s="98"/>
      <c r="AU816" s="98"/>
      <c r="AV816" s="98"/>
      <c r="AW816" s="98"/>
      <c r="AX816" s="98"/>
      <c r="AY816" s="98"/>
      <c r="AZ816" s="98"/>
      <c r="BA816" s="98"/>
      <c r="BB816" s="98"/>
      <c r="BC816" s="98"/>
      <c r="BD816" s="98"/>
      <c r="BE816" s="98"/>
      <c r="BF816" s="98"/>
      <c r="BG816" s="98"/>
      <c r="BH816" s="98"/>
      <c r="BI816" s="98"/>
      <c r="BJ816" s="98"/>
      <c r="BK816" s="98"/>
      <c r="BL816" s="98"/>
      <c r="BM816" s="98"/>
      <c r="BN816" s="98"/>
      <c r="BO816" s="98"/>
      <c r="BP816" s="98"/>
    </row>
    <row r="817">
      <c r="A817" s="485" t="b">
        <v>0</v>
      </c>
      <c r="B817" s="128"/>
      <c r="C817" s="129"/>
      <c r="D817" s="130"/>
      <c r="E817" s="131"/>
      <c r="F817" s="132"/>
      <c r="G817" s="132"/>
      <c r="H817" s="132"/>
      <c r="I817" s="132"/>
      <c r="J817" s="132"/>
      <c r="K817" s="130"/>
      <c r="L817" s="130"/>
      <c r="M817" s="130"/>
      <c r="N817" s="519"/>
      <c r="O817" s="369"/>
      <c r="P817" s="370"/>
      <c r="Q817" s="196"/>
      <c r="R817" s="197"/>
      <c r="S817" s="198"/>
      <c r="T817" s="199"/>
      <c r="U817" s="200"/>
      <c r="V817" s="201"/>
      <c r="W817" s="202"/>
      <c r="X817" s="202"/>
      <c r="Y817" s="143"/>
      <c r="Z817" s="367"/>
      <c r="AA817" s="140"/>
      <c r="AB817" s="420"/>
      <c r="AC817" s="421"/>
      <c r="AD817" s="206"/>
      <c r="AE817" s="144"/>
      <c r="AF817" s="133"/>
      <c r="AG817" s="144"/>
      <c r="AH817" s="430"/>
      <c r="AI817" s="146"/>
      <c r="AJ817" s="144"/>
      <c r="AK817" s="147"/>
      <c r="AL817" s="114"/>
      <c r="AM817" s="211"/>
      <c r="AN817" s="132"/>
      <c r="AO817" s="132"/>
      <c r="AP817" s="149"/>
      <c r="AQ817" s="150"/>
      <c r="AR817" s="149"/>
      <c r="AS817" s="132"/>
      <c r="AT817" s="132"/>
      <c r="AU817" s="132"/>
      <c r="AV817" s="132"/>
      <c r="AW817" s="132"/>
      <c r="AX817" s="132"/>
      <c r="AY817" s="132"/>
      <c r="AZ817" s="132"/>
      <c r="BA817" s="132"/>
      <c r="BB817" s="132"/>
      <c r="BC817" s="132"/>
      <c r="BD817" s="132"/>
      <c r="BE817" s="132"/>
      <c r="BF817" s="132"/>
      <c r="BG817" s="132"/>
      <c r="BH817" s="132"/>
      <c r="BI817" s="132"/>
      <c r="BJ817" s="132"/>
      <c r="BK817" s="132"/>
      <c r="BL817" s="132"/>
      <c r="BM817" s="132"/>
      <c r="BN817" s="132"/>
      <c r="BO817" s="132"/>
      <c r="BP817" s="132"/>
    </row>
    <row r="818">
      <c r="A818" s="484" t="b">
        <v>0</v>
      </c>
      <c r="B818" s="94"/>
      <c r="C818" s="95"/>
      <c r="D818" s="96"/>
      <c r="E818" s="97"/>
      <c r="F818" s="98"/>
      <c r="G818" s="98"/>
      <c r="H818" s="98"/>
      <c r="I818" s="98"/>
      <c r="J818" s="98"/>
      <c r="K818" s="96"/>
      <c r="L818" s="96"/>
      <c r="M818" s="96"/>
      <c r="N818" s="518"/>
      <c r="O818" s="369"/>
      <c r="P818" s="370"/>
      <c r="Q818" s="196"/>
      <c r="R818" s="197"/>
      <c r="S818" s="198"/>
      <c r="T818" s="199"/>
      <c r="U818" s="200"/>
      <c r="V818" s="201"/>
      <c r="W818" s="202"/>
      <c r="X818" s="202"/>
      <c r="Y818" s="109"/>
      <c r="Z818" s="280"/>
      <c r="AA818" s="106"/>
      <c r="AB818" s="281"/>
      <c r="AC818" s="282"/>
      <c r="AD818" s="273"/>
      <c r="AE818" s="110"/>
      <c r="AF818" s="99"/>
      <c r="AG818" s="110"/>
      <c r="AH818" s="427"/>
      <c r="AI818" s="112"/>
      <c r="AJ818" s="110"/>
      <c r="AK818" s="113"/>
      <c r="AL818" s="114"/>
      <c r="AM818" s="278"/>
      <c r="AN818" s="98"/>
      <c r="AO818" s="98"/>
      <c r="AP818" s="116"/>
      <c r="AQ818" s="117"/>
      <c r="AR818" s="116"/>
      <c r="AS818" s="98"/>
      <c r="AT818" s="98"/>
      <c r="AU818" s="98"/>
      <c r="AV818" s="98"/>
      <c r="AW818" s="98"/>
      <c r="AX818" s="98"/>
      <c r="AY818" s="98"/>
      <c r="AZ818" s="98"/>
      <c r="BA818" s="98"/>
      <c r="BB818" s="98"/>
      <c r="BC818" s="98"/>
      <c r="BD818" s="98"/>
      <c r="BE818" s="98"/>
      <c r="BF818" s="98"/>
      <c r="BG818" s="98"/>
      <c r="BH818" s="98"/>
      <c r="BI818" s="98"/>
      <c r="BJ818" s="98"/>
      <c r="BK818" s="98"/>
      <c r="BL818" s="98"/>
      <c r="BM818" s="98"/>
      <c r="BN818" s="98"/>
      <c r="BO818" s="98"/>
      <c r="BP818" s="98"/>
    </row>
    <row r="819">
      <c r="A819" s="485" t="b">
        <v>0</v>
      </c>
      <c r="B819" s="128"/>
      <c r="C819" s="129"/>
      <c r="D819" s="130"/>
      <c r="E819" s="131"/>
      <c r="F819" s="132"/>
      <c r="G819" s="132"/>
      <c r="H819" s="132"/>
      <c r="I819" s="132"/>
      <c r="J819" s="132"/>
      <c r="K819" s="130"/>
      <c r="L819" s="130"/>
      <c r="M819" s="130"/>
      <c r="N819" s="519"/>
      <c r="O819" s="369"/>
      <c r="P819" s="370"/>
      <c r="Q819" s="196"/>
      <c r="R819" s="197"/>
      <c r="S819" s="198"/>
      <c r="T819" s="199"/>
      <c r="U819" s="200"/>
      <c r="V819" s="201"/>
      <c r="W819" s="202"/>
      <c r="X819" s="202"/>
      <c r="Y819" s="143"/>
      <c r="Z819" s="367"/>
      <c r="AA819" s="140"/>
      <c r="AB819" s="420"/>
      <c r="AC819" s="421"/>
      <c r="AD819" s="206"/>
      <c r="AE819" s="144"/>
      <c r="AF819" s="133"/>
      <c r="AG819" s="144"/>
      <c r="AH819" s="430"/>
      <c r="AI819" s="146"/>
      <c r="AJ819" s="144"/>
      <c r="AK819" s="147"/>
      <c r="AL819" s="114"/>
      <c r="AM819" s="211"/>
      <c r="AN819" s="132"/>
      <c r="AO819" s="132"/>
      <c r="AP819" s="149"/>
      <c r="AQ819" s="150"/>
      <c r="AR819" s="149"/>
      <c r="AS819" s="132"/>
      <c r="AT819" s="132"/>
      <c r="AU819" s="132"/>
      <c r="AV819" s="132"/>
      <c r="AW819" s="132"/>
      <c r="AX819" s="132"/>
      <c r="AY819" s="132"/>
      <c r="AZ819" s="132"/>
      <c r="BA819" s="132"/>
      <c r="BB819" s="132"/>
      <c r="BC819" s="132"/>
      <c r="BD819" s="132"/>
      <c r="BE819" s="132"/>
      <c r="BF819" s="132"/>
      <c r="BG819" s="132"/>
      <c r="BH819" s="132"/>
      <c r="BI819" s="132"/>
      <c r="BJ819" s="132"/>
      <c r="BK819" s="132"/>
      <c r="BL819" s="132"/>
      <c r="BM819" s="132"/>
      <c r="BN819" s="132"/>
      <c r="BO819" s="132"/>
      <c r="BP819" s="132"/>
    </row>
    <row r="820">
      <c r="A820" s="484" t="b">
        <v>0</v>
      </c>
      <c r="B820" s="94"/>
      <c r="C820" s="95"/>
      <c r="D820" s="96"/>
      <c r="E820" s="97"/>
      <c r="F820" s="98"/>
      <c r="G820" s="98"/>
      <c r="H820" s="98"/>
      <c r="I820" s="98"/>
      <c r="J820" s="98"/>
      <c r="K820" s="96"/>
      <c r="L820" s="96"/>
      <c r="M820" s="96"/>
      <c r="N820" s="518"/>
      <c r="O820" s="369"/>
      <c r="P820" s="370"/>
      <c r="Q820" s="196"/>
      <c r="R820" s="197"/>
      <c r="S820" s="198"/>
      <c r="T820" s="199"/>
      <c r="U820" s="200"/>
      <c r="V820" s="201"/>
      <c r="W820" s="202"/>
      <c r="X820" s="202"/>
      <c r="Y820" s="109"/>
      <c r="Z820" s="280"/>
      <c r="AA820" s="106"/>
      <c r="AB820" s="281"/>
      <c r="AC820" s="282"/>
      <c r="AD820" s="273"/>
      <c r="AE820" s="110"/>
      <c r="AF820" s="99"/>
      <c r="AG820" s="110"/>
      <c r="AH820" s="427"/>
      <c r="AI820" s="112"/>
      <c r="AJ820" s="110"/>
      <c r="AK820" s="113"/>
      <c r="AL820" s="114"/>
      <c r="AM820" s="278"/>
      <c r="AN820" s="98"/>
      <c r="AO820" s="98"/>
      <c r="AP820" s="116"/>
      <c r="AQ820" s="117"/>
      <c r="AR820" s="116"/>
      <c r="AS820" s="98"/>
      <c r="AT820" s="98"/>
      <c r="AU820" s="98"/>
      <c r="AV820" s="98"/>
      <c r="AW820" s="98"/>
      <c r="AX820" s="98"/>
      <c r="AY820" s="98"/>
      <c r="AZ820" s="98"/>
      <c r="BA820" s="98"/>
      <c r="BB820" s="98"/>
      <c r="BC820" s="98"/>
      <c r="BD820" s="98"/>
      <c r="BE820" s="98"/>
      <c r="BF820" s="98"/>
      <c r="BG820" s="98"/>
      <c r="BH820" s="98"/>
      <c r="BI820" s="98"/>
      <c r="BJ820" s="98"/>
      <c r="BK820" s="98"/>
      <c r="BL820" s="98"/>
      <c r="BM820" s="98"/>
      <c r="BN820" s="98"/>
      <c r="BO820" s="98"/>
      <c r="BP820" s="98"/>
    </row>
    <row r="821">
      <c r="A821" s="485" t="b">
        <v>0</v>
      </c>
      <c r="B821" s="128"/>
      <c r="C821" s="129"/>
      <c r="D821" s="130"/>
      <c r="E821" s="131"/>
      <c r="F821" s="132"/>
      <c r="G821" s="132"/>
      <c r="H821" s="132"/>
      <c r="I821" s="132"/>
      <c r="J821" s="132"/>
      <c r="K821" s="130"/>
      <c r="L821" s="130"/>
      <c r="M821" s="130"/>
      <c r="N821" s="519"/>
      <c r="O821" s="369"/>
      <c r="P821" s="370"/>
      <c r="Q821" s="196"/>
      <c r="R821" s="197"/>
      <c r="S821" s="198"/>
      <c r="T821" s="199"/>
      <c r="U821" s="200"/>
      <c r="V821" s="201"/>
      <c r="W821" s="202"/>
      <c r="X821" s="202"/>
      <c r="Y821" s="143"/>
      <c r="Z821" s="367"/>
      <c r="AA821" s="140"/>
      <c r="AB821" s="420"/>
      <c r="AC821" s="421"/>
      <c r="AD821" s="206"/>
      <c r="AE821" s="144"/>
      <c r="AF821" s="133"/>
      <c r="AG821" s="144"/>
      <c r="AH821" s="430"/>
      <c r="AI821" s="146"/>
      <c r="AJ821" s="144"/>
      <c r="AK821" s="147"/>
      <c r="AL821" s="114"/>
      <c r="AM821" s="211"/>
      <c r="AN821" s="132"/>
      <c r="AO821" s="132"/>
      <c r="AP821" s="149"/>
      <c r="AQ821" s="150"/>
      <c r="AR821" s="149"/>
      <c r="AS821" s="132"/>
      <c r="AT821" s="132"/>
      <c r="AU821" s="132"/>
      <c r="AV821" s="132"/>
      <c r="AW821" s="132"/>
      <c r="AX821" s="132"/>
      <c r="AY821" s="132"/>
      <c r="AZ821" s="132"/>
      <c r="BA821" s="132"/>
      <c r="BB821" s="132"/>
      <c r="BC821" s="132"/>
      <c r="BD821" s="132"/>
      <c r="BE821" s="132"/>
      <c r="BF821" s="132"/>
      <c r="BG821" s="132"/>
      <c r="BH821" s="132"/>
      <c r="BI821" s="132"/>
      <c r="BJ821" s="132"/>
      <c r="BK821" s="132"/>
      <c r="BL821" s="132"/>
      <c r="BM821" s="132"/>
      <c r="BN821" s="132"/>
      <c r="BO821" s="132"/>
      <c r="BP821" s="132"/>
    </row>
    <row r="822">
      <c r="A822" s="484" t="b">
        <v>0</v>
      </c>
      <c r="B822" s="94"/>
      <c r="C822" s="95"/>
      <c r="D822" s="96"/>
      <c r="E822" s="97"/>
      <c r="F822" s="98"/>
      <c r="G822" s="98"/>
      <c r="H822" s="98"/>
      <c r="I822" s="98"/>
      <c r="J822" s="98"/>
      <c r="K822" s="96"/>
      <c r="L822" s="96"/>
      <c r="M822" s="96"/>
      <c r="N822" s="518"/>
      <c r="O822" s="369"/>
      <c r="P822" s="370"/>
      <c r="Q822" s="196"/>
      <c r="R822" s="197"/>
      <c r="S822" s="198"/>
      <c r="T822" s="199"/>
      <c r="U822" s="200"/>
      <c r="V822" s="201"/>
      <c r="W822" s="202"/>
      <c r="X822" s="202"/>
      <c r="Y822" s="109"/>
      <c r="Z822" s="280"/>
      <c r="AA822" s="106"/>
      <c r="AB822" s="281"/>
      <c r="AC822" s="282"/>
      <c r="AD822" s="273"/>
      <c r="AE822" s="110"/>
      <c r="AF822" s="99"/>
      <c r="AG822" s="110"/>
      <c r="AH822" s="427"/>
      <c r="AI822" s="112"/>
      <c r="AJ822" s="110"/>
      <c r="AK822" s="113"/>
      <c r="AL822" s="114"/>
      <c r="AM822" s="278"/>
      <c r="AN822" s="98"/>
      <c r="AO822" s="98"/>
      <c r="AP822" s="116"/>
      <c r="AQ822" s="117"/>
      <c r="AR822" s="116"/>
      <c r="AS822" s="98"/>
      <c r="AT822" s="98"/>
      <c r="AU822" s="98"/>
      <c r="AV822" s="98"/>
      <c r="AW822" s="98"/>
      <c r="AX822" s="98"/>
      <c r="AY822" s="98"/>
      <c r="AZ822" s="98"/>
      <c r="BA822" s="98"/>
      <c r="BB822" s="98"/>
      <c r="BC822" s="98"/>
      <c r="BD822" s="98"/>
      <c r="BE822" s="98"/>
      <c r="BF822" s="98"/>
      <c r="BG822" s="98"/>
      <c r="BH822" s="98"/>
      <c r="BI822" s="98"/>
      <c r="BJ822" s="98"/>
      <c r="BK822" s="98"/>
      <c r="BL822" s="98"/>
      <c r="BM822" s="98"/>
      <c r="BN822" s="98"/>
      <c r="BO822" s="98"/>
      <c r="BP822" s="98"/>
    </row>
    <row r="823">
      <c r="A823" s="485" t="b">
        <v>0</v>
      </c>
      <c r="B823" s="128"/>
      <c r="C823" s="129"/>
      <c r="D823" s="130"/>
      <c r="E823" s="131"/>
      <c r="F823" s="132"/>
      <c r="G823" s="132"/>
      <c r="H823" s="132"/>
      <c r="I823" s="132"/>
      <c r="J823" s="132"/>
      <c r="K823" s="130"/>
      <c r="L823" s="130"/>
      <c r="M823" s="130"/>
      <c r="N823" s="519"/>
      <c r="O823" s="369"/>
      <c r="P823" s="370"/>
      <c r="Q823" s="196"/>
      <c r="R823" s="197"/>
      <c r="S823" s="198"/>
      <c r="T823" s="199"/>
      <c r="U823" s="200"/>
      <c r="V823" s="201"/>
      <c r="W823" s="202"/>
      <c r="X823" s="202"/>
      <c r="Y823" s="143"/>
      <c r="Z823" s="367"/>
      <c r="AA823" s="140"/>
      <c r="AB823" s="420"/>
      <c r="AC823" s="421"/>
      <c r="AD823" s="206"/>
      <c r="AE823" s="144"/>
      <c r="AF823" s="133"/>
      <c r="AG823" s="144"/>
      <c r="AH823" s="430"/>
      <c r="AI823" s="146"/>
      <c r="AJ823" s="144"/>
      <c r="AK823" s="147"/>
      <c r="AL823" s="114"/>
      <c r="AM823" s="211"/>
      <c r="AN823" s="132"/>
      <c r="AO823" s="132"/>
      <c r="AP823" s="149"/>
      <c r="AQ823" s="150"/>
      <c r="AR823" s="149"/>
      <c r="AS823" s="132"/>
      <c r="AT823" s="132"/>
      <c r="AU823" s="132"/>
      <c r="AV823" s="132"/>
      <c r="AW823" s="132"/>
      <c r="AX823" s="132"/>
      <c r="AY823" s="132"/>
      <c r="AZ823" s="132"/>
      <c r="BA823" s="132"/>
      <c r="BB823" s="132"/>
      <c r="BC823" s="132"/>
      <c r="BD823" s="132"/>
      <c r="BE823" s="132"/>
      <c r="BF823" s="132"/>
      <c r="BG823" s="132"/>
      <c r="BH823" s="132"/>
      <c r="BI823" s="132"/>
      <c r="BJ823" s="132"/>
      <c r="BK823" s="132"/>
      <c r="BL823" s="132"/>
      <c r="BM823" s="132"/>
      <c r="BN823" s="132"/>
      <c r="BO823" s="132"/>
      <c r="BP823" s="132"/>
    </row>
    <row r="824">
      <c r="A824" s="484" t="b">
        <v>0</v>
      </c>
      <c r="B824" s="94"/>
      <c r="C824" s="95"/>
      <c r="D824" s="96"/>
      <c r="E824" s="97"/>
      <c r="F824" s="98"/>
      <c r="G824" s="98"/>
      <c r="H824" s="98"/>
      <c r="I824" s="98"/>
      <c r="J824" s="98"/>
      <c r="K824" s="96"/>
      <c r="L824" s="96"/>
      <c r="M824" s="96"/>
      <c r="N824" s="518"/>
      <c r="O824" s="369"/>
      <c r="P824" s="370"/>
      <c r="Q824" s="196"/>
      <c r="R824" s="197"/>
      <c r="S824" s="198"/>
      <c r="T824" s="199"/>
      <c r="U824" s="200"/>
      <c r="V824" s="201"/>
      <c r="W824" s="202"/>
      <c r="X824" s="202"/>
      <c r="Y824" s="109"/>
      <c r="Z824" s="280"/>
      <c r="AA824" s="106"/>
      <c r="AB824" s="281"/>
      <c r="AC824" s="282"/>
      <c r="AD824" s="273"/>
      <c r="AE824" s="110"/>
      <c r="AF824" s="99"/>
      <c r="AG824" s="110"/>
      <c r="AH824" s="427"/>
      <c r="AI824" s="112"/>
      <c r="AJ824" s="110"/>
      <c r="AK824" s="113"/>
      <c r="AL824" s="114"/>
      <c r="AM824" s="278"/>
      <c r="AN824" s="98"/>
      <c r="AO824" s="98"/>
      <c r="AP824" s="116"/>
      <c r="AQ824" s="117"/>
      <c r="AR824" s="116"/>
      <c r="AS824" s="98"/>
      <c r="AT824" s="98"/>
      <c r="AU824" s="98"/>
      <c r="AV824" s="98"/>
      <c r="AW824" s="98"/>
      <c r="AX824" s="98"/>
      <c r="AY824" s="98"/>
      <c r="AZ824" s="98"/>
      <c r="BA824" s="98"/>
      <c r="BB824" s="98"/>
      <c r="BC824" s="98"/>
      <c r="BD824" s="98"/>
      <c r="BE824" s="98"/>
      <c r="BF824" s="98"/>
      <c r="BG824" s="98"/>
      <c r="BH824" s="98"/>
      <c r="BI824" s="98"/>
      <c r="BJ824" s="98"/>
      <c r="BK824" s="98"/>
      <c r="BL824" s="98"/>
      <c r="BM824" s="98"/>
      <c r="BN824" s="98"/>
      <c r="BO824" s="98"/>
      <c r="BP824" s="98"/>
    </row>
    <row r="825">
      <c r="A825" s="485" t="b">
        <v>0</v>
      </c>
      <c r="B825" s="128"/>
      <c r="C825" s="129"/>
      <c r="D825" s="130"/>
      <c r="E825" s="131"/>
      <c r="F825" s="132"/>
      <c r="G825" s="132"/>
      <c r="H825" s="132"/>
      <c r="I825" s="132"/>
      <c r="J825" s="132"/>
      <c r="K825" s="130"/>
      <c r="L825" s="130"/>
      <c r="M825" s="130"/>
      <c r="N825" s="519"/>
      <c r="O825" s="369"/>
      <c r="P825" s="370"/>
      <c r="Q825" s="196"/>
      <c r="R825" s="197"/>
      <c r="S825" s="198"/>
      <c r="T825" s="199"/>
      <c r="U825" s="200"/>
      <c r="V825" s="201"/>
      <c r="W825" s="202"/>
      <c r="X825" s="202"/>
      <c r="Y825" s="143"/>
      <c r="Z825" s="367"/>
      <c r="AA825" s="140"/>
      <c r="AB825" s="420"/>
      <c r="AC825" s="421"/>
      <c r="AD825" s="206"/>
      <c r="AE825" s="144"/>
      <c r="AF825" s="133"/>
      <c r="AG825" s="144"/>
      <c r="AH825" s="430"/>
      <c r="AI825" s="146"/>
      <c r="AJ825" s="144"/>
      <c r="AK825" s="147"/>
      <c r="AL825" s="114"/>
      <c r="AM825" s="211"/>
      <c r="AN825" s="132"/>
      <c r="AO825" s="132"/>
      <c r="AP825" s="149"/>
      <c r="AQ825" s="150"/>
      <c r="AR825" s="149"/>
      <c r="AS825" s="132"/>
      <c r="AT825" s="132"/>
      <c r="AU825" s="132"/>
      <c r="AV825" s="132"/>
      <c r="AW825" s="132"/>
      <c r="AX825" s="132"/>
      <c r="AY825" s="132"/>
      <c r="AZ825" s="132"/>
      <c r="BA825" s="132"/>
      <c r="BB825" s="132"/>
      <c r="BC825" s="132"/>
      <c r="BD825" s="132"/>
      <c r="BE825" s="132"/>
      <c r="BF825" s="132"/>
      <c r="BG825" s="132"/>
      <c r="BH825" s="132"/>
      <c r="BI825" s="132"/>
      <c r="BJ825" s="132"/>
      <c r="BK825" s="132"/>
      <c r="BL825" s="132"/>
      <c r="BM825" s="132"/>
      <c r="BN825" s="132"/>
      <c r="BO825" s="132"/>
      <c r="BP825" s="132"/>
    </row>
    <row r="826">
      <c r="A826" s="484" t="b">
        <v>0</v>
      </c>
      <c r="B826" s="94"/>
      <c r="C826" s="95"/>
      <c r="D826" s="96"/>
      <c r="E826" s="97"/>
      <c r="F826" s="98"/>
      <c r="G826" s="98"/>
      <c r="H826" s="98"/>
      <c r="I826" s="98"/>
      <c r="J826" s="98"/>
      <c r="K826" s="96"/>
      <c r="L826" s="96"/>
      <c r="M826" s="96"/>
      <c r="N826" s="518"/>
      <c r="O826" s="369"/>
      <c r="P826" s="370"/>
      <c r="Q826" s="196"/>
      <c r="R826" s="197"/>
      <c r="S826" s="198"/>
      <c r="T826" s="199"/>
      <c r="U826" s="200"/>
      <c r="V826" s="201"/>
      <c r="W826" s="202"/>
      <c r="X826" s="202"/>
      <c r="Y826" s="109"/>
      <c r="Z826" s="280"/>
      <c r="AA826" s="106"/>
      <c r="AB826" s="281"/>
      <c r="AC826" s="282"/>
      <c r="AD826" s="273"/>
      <c r="AE826" s="110"/>
      <c r="AF826" s="99"/>
      <c r="AG826" s="110"/>
      <c r="AH826" s="427"/>
      <c r="AI826" s="112"/>
      <c r="AJ826" s="110"/>
      <c r="AK826" s="113"/>
      <c r="AL826" s="114"/>
      <c r="AM826" s="278"/>
      <c r="AN826" s="98"/>
      <c r="AO826" s="98"/>
      <c r="AP826" s="116"/>
      <c r="AQ826" s="117"/>
      <c r="AR826" s="116"/>
      <c r="AS826" s="98"/>
      <c r="AT826" s="98"/>
      <c r="AU826" s="98"/>
      <c r="AV826" s="98"/>
      <c r="AW826" s="98"/>
      <c r="AX826" s="98"/>
      <c r="AY826" s="98"/>
      <c r="AZ826" s="98"/>
      <c r="BA826" s="98"/>
      <c r="BB826" s="98"/>
      <c r="BC826" s="98"/>
      <c r="BD826" s="98"/>
      <c r="BE826" s="98"/>
      <c r="BF826" s="98"/>
      <c r="BG826" s="98"/>
      <c r="BH826" s="98"/>
      <c r="BI826" s="98"/>
      <c r="BJ826" s="98"/>
      <c r="BK826" s="98"/>
      <c r="BL826" s="98"/>
      <c r="BM826" s="98"/>
      <c r="BN826" s="98"/>
      <c r="BO826" s="98"/>
      <c r="BP826" s="98"/>
    </row>
    <row r="827">
      <c r="A827" s="485" t="b">
        <v>0</v>
      </c>
      <c r="B827" s="128"/>
      <c r="C827" s="129"/>
      <c r="D827" s="130"/>
      <c r="E827" s="131"/>
      <c r="F827" s="132"/>
      <c r="G827" s="132"/>
      <c r="H827" s="132"/>
      <c r="I827" s="132"/>
      <c r="J827" s="132"/>
      <c r="K827" s="130"/>
      <c r="L827" s="130"/>
      <c r="M827" s="130"/>
      <c r="N827" s="519"/>
      <c r="O827" s="369"/>
      <c r="P827" s="370"/>
      <c r="Q827" s="196"/>
      <c r="R827" s="197"/>
      <c r="S827" s="198"/>
      <c r="T827" s="199"/>
      <c r="U827" s="200"/>
      <c r="V827" s="201"/>
      <c r="W827" s="202"/>
      <c r="X827" s="202"/>
      <c r="Y827" s="143"/>
      <c r="Z827" s="367"/>
      <c r="AA827" s="140"/>
      <c r="AB827" s="420"/>
      <c r="AC827" s="421"/>
      <c r="AD827" s="206"/>
      <c r="AE827" s="144"/>
      <c r="AF827" s="133"/>
      <c r="AG827" s="144"/>
      <c r="AH827" s="430"/>
      <c r="AI827" s="146"/>
      <c r="AJ827" s="144"/>
      <c r="AK827" s="147"/>
      <c r="AL827" s="114"/>
      <c r="AM827" s="211"/>
      <c r="AN827" s="132"/>
      <c r="AO827" s="132"/>
      <c r="AP827" s="149"/>
      <c r="AQ827" s="150"/>
      <c r="AR827" s="149"/>
      <c r="AS827" s="132"/>
      <c r="AT827" s="132"/>
      <c r="AU827" s="132"/>
      <c r="AV827" s="132"/>
      <c r="AW827" s="132"/>
      <c r="AX827" s="132"/>
      <c r="AY827" s="132"/>
      <c r="AZ827" s="132"/>
      <c r="BA827" s="132"/>
      <c r="BB827" s="132"/>
      <c r="BC827" s="132"/>
      <c r="BD827" s="132"/>
      <c r="BE827" s="132"/>
      <c r="BF827" s="132"/>
      <c r="BG827" s="132"/>
      <c r="BH827" s="132"/>
      <c r="BI827" s="132"/>
      <c r="BJ827" s="132"/>
      <c r="BK827" s="132"/>
      <c r="BL827" s="132"/>
      <c r="BM827" s="132"/>
      <c r="BN827" s="132"/>
      <c r="BO827" s="132"/>
      <c r="BP827" s="132"/>
    </row>
    <row r="828">
      <c r="A828" s="484" t="b">
        <v>0</v>
      </c>
      <c r="B828" s="94"/>
      <c r="C828" s="95"/>
      <c r="D828" s="96"/>
      <c r="E828" s="97"/>
      <c r="F828" s="98"/>
      <c r="G828" s="98"/>
      <c r="H828" s="98"/>
      <c r="I828" s="98"/>
      <c r="J828" s="98"/>
      <c r="K828" s="96"/>
      <c r="L828" s="96"/>
      <c r="M828" s="96"/>
      <c r="N828" s="518"/>
      <c r="O828" s="369"/>
      <c r="P828" s="370"/>
      <c r="Q828" s="196"/>
      <c r="R828" s="197"/>
      <c r="S828" s="198"/>
      <c r="T828" s="199"/>
      <c r="U828" s="200"/>
      <c r="V828" s="201"/>
      <c r="W828" s="202"/>
      <c r="X828" s="202"/>
      <c r="Y828" s="109"/>
      <c r="Z828" s="280"/>
      <c r="AA828" s="106"/>
      <c r="AB828" s="281"/>
      <c r="AC828" s="282"/>
      <c r="AD828" s="273"/>
      <c r="AE828" s="110"/>
      <c r="AF828" s="99"/>
      <c r="AG828" s="110"/>
      <c r="AH828" s="427"/>
      <c r="AI828" s="112"/>
      <c r="AJ828" s="110"/>
      <c r="AK828" s="113"/>
      <c r="AL828" s="114"/>
      <c r="AM828" s="278"/>
      <c r="AN828" s="98"/>
      <c r="AO828" s="98"/>
      <c r="AP828" s="116"/>
      <c r="AQ828" s="117"/>
      <c r="AR828" s="116"/>
      <c r="AS828" s="98"/>
      <c r="AT828" s="98"/>
      <c r="AU828" s="98"/>
      <c r="AV828" s="98"/>
      <c r="AW828" s="98"/>
      <c r="AX828" s="98"/>
      <c r="AY828" s="98"/>
      <c r="AZ828" s="98"/>
      <c r="BA828" s="98"/>
      <c r="BB828" s="98"/>
      <c r="BC828" s="98"/>
      <c r="BD828" s="98"/>
      <c r="BE828" s="98"/>
      <c r="BF828" s="98"/>
      <c r="BG828" s="98"/>
      <c r="BH828" s="98"/>
      <c r="BI828" s="98"/>
      <c r="BJ828" s="98"/>
      <c r="BK828" s="98"/>
      <c r="BL828" s="98"/>
      <c r="BM828" s="98"/>
      <c r="BN828" s="98"/>
      <c r="BO828" s="98"/>
      <c r="BP828" s="98"/>
    </row>
    <row r="829">
      <c r="A829" s="485" t="b">
        <v>0</v>
      </c>
      <c r="B829" s="128"/>
      <c r="C829" s="129"/>
      <c r="D829" s="130"/>
      <c r="E829" s="131"/>
      <c r="F829" s="132"/>
      <c r="G829" s="132"/>
      <c r="H829" s="132"/>
      <c r="I829" s="132"/>
      <c r="J829" s="132"/>
      <c r="K829" s="130"/>
      <c r="L829" s="130"/>
      <c r="M829" s="130"/>
      <c r="N829" s="519"/>
      <c r="O829" s="369"/>
      <c r="P829" s="370"/>
      <c r="Q829" s="196"/>
      <c r="R829" s="197"/>
      <c r="S829" s="198"/>
      <c r="T829" s="199"/>
      <c r="U829" s="200"/>
      <c r="V829" s="201"/>
      <c r="W829" s="202"/>
      <c r="X829" s="202"/>
      <c r="Y829" s="143"/>
      <c r="Z829" s="367"/>
      <c r="AA829" s="140"/>
      <c r="AB829" s="420"/>
      <c r="AC829" s="421"/>
      <c r="AD829" s="206"/>
      <c r="AE829" s="144"/>
      <c r="AF829" s="133"/>
      <c r="AG829" s="144"/>
      <c r="AH829" s="430"/>
      <c r="AI829" s="146"/>
      <c r="AJ829" s="144"/>
      <c r="AK829" s="147"/>
      <c r="AL829" s="114"/>
      <c r="AM829" s="211"/>
      <c r="AN829" s="132"/>
      <c r="AO829" s="132"/>
      <c r="AP829" s="149"/>
      <c r="AQ829" s="150"/>
      <c r="AR829" s="149"/>
      <c r="AS829" s="132"/>
      <c r="AT829" s="132"/>
      <c r="AU829" s="132"/>
      <c r="AV829" s="132"/>
      <c r="AW829" s="132"/>
      <c r="AX829" s="132"/>
      <c r="AY829" s="132"/>
      <c r="AZ829" s="132"/>
      <c r="BA829" s="132"/>
      <c r="BB829" s="132"/>
      <c r="BC829" s="132"/>
      <c r="BD829" s="132"/>
      <c r="BE829" s="132"/>
      <c r="BF829" s="132"/>
      <c r="BG829" s="132"/>
      <c r="BH829" s="132"/>
      <c r="BI829" s="132"/>
      <c r="BJ829" s="132"/>
      <c r="BK829" s="132"/>
      <c r="BL829" s="132"/>
      <c r="BM829" s="132"/>
      <c r="BN829" s="132"/>
      <c r="BO829" s="132"/>
      <c r="BP829" s="132"/>
    </row>
    <row r="830">
      <c r="A830" s="484" t="b">
        <v>0</v>
      </c>
      <c r="B830" s="94"/>
      <c r="C830" s="95"/>
      <c r="D830" s="96"/>
      <c r="E830" s="97"/>
      <c r="F830" s="98"/>
      <c r="G830" s="98"/>
      <c r="H830" s="98"/>
      <c r="I830" s="98"/>
      <c r="J830" s="98"/>
      <c r="K830" s="96"/>
      <c r="L830" s="96"/>
      <c r="M830" s="96"/>
      <c r="N830" s="518"/>
      <c r="O830" s="369"/>
      <c r="P830" s="370"/>
      <c r="Q830" s="196"/>
      <c r="R830" s="197"/>
      <c r="S830" s="198"/>
      <c r="T830" s="199"/>
      <c r="U830" s="200"/>
      <c r="V830" s="201"/>
      <c r="W830" s="202"/>
      <c r="X830" s="202"/>
      <c r="Y830" s="109"/>
      <c r="Z830" s="280"/>
      <c r="AA830" s="106"/>
      <c r="AB830" s="281"/>
      <c r="AC830" s="282"/>
      <c r="AD830" s="273"/>
      <c r="AE830" s="110"/>
      <c r="AF830" s="99"/>
      <c r="AG830" s="110"/>
      <c r="AH830" s="427"/>
      <c r="AI830" s="112"/>
      <c r="AJ830" s="110"/>
      <c r="AK830" s="113"/>
      <c r="AL830" s="114"/>
      <c r="AM830" s="278"/>
      <c r="AN830" s="98"/>
      <c r="AO830" s="98"/>
      <c r="AP830" s="116"/>
      <c r="AQ830" s="117"/>
      <c r="AR830" s="116"/>
      <c r="AS830" s="98"/>
      <c r="AT830" s="98"/>
      <c r="AU830" s="98"/>
      <c r="AV830" s="98"/>
      <c r="AW830" s="98"/>
      <c r="AX830" s="98"/>
      <c r="AY830" s="98"/>
      <c r="AZ830" s="98"/>
      <c r="BA830" s="98"/>
      <c r="BB830" s="98"/>
      <c r="BC830" s="98"/>
      <c r="BD830" s="98"/>
      <c r="BE830" s="98"/>
      <c r="BF830" s="98"/>
      <c r="BG830" s="98"/>
      <c r="BH830" s="98"/>
      <c r="BI830" s="98"/>
      <c r="BJ830" s="98"/>
      <c r="BK830" s="98"/>
      <c r="BL830" s="98"/>
      <c r="BM830" s="98"/>
      <c r="BN830" s="98"/>
      <c r="BO830" s="98"/>
      <c r="BP830" s="98"/>
    </row>
    <row r="831">
      <c r="A831" s="485" t="b">
        <v>0</v>
      </c>
      <c r="B831" s="128"/>
      <c r="C831" s="129"/>
      <c r="D831" s="130"/>
      <c r="E831" s="131"/>
      <c r="F831" s="132"/>
      <c r="G831" s="132"/>
      <c r="H831" s="132"/>
      <c r="I831" s="132"/>
      <c r="J831" s="132"/>
      <c r="K831" s="130"/>
      <c r="L831" s="130"/>
      <c r="M831" s="130"/>
      <c r="N831" s="519"/>
      <c r="O831" s="369"/>
      <c r="P831" s="370"/>
      <c r="Q831" s="196"/>
      <c r="R831" s="197"/>
      <c r="S831" s="198"/>
      <c r="T831" s="199"/>
      <c r="U831" s="200"/>
      <c r="V831" s="201"/>
      <c r="W831" s="202"/>
      <c r="X831" s="202"/>
      <c r="Y831" s="143"/>
      <c r="Z831" s="367"/>
      <c r="AA831" s="140"/>
      <c r="AB831" s="420"/>
      <c r="AC831" s="421"/>
      <c r="AD831" s="206"/>
      <c r="AE831" s="144"/>
      <c r="AF831" s="133"/>
      <c r="AG831" s="144"/>
      <c r="AH831" s="430"/>
      <c r="AI831" s="146"/>
      <c r="AJ831" s="144"/>
      <c r="AK831" s="147"/>
      <c r="AL831" s="114"/>
      <c r="AM831" s="211"/>
      <c r="AN831" s="132"/>
      <c r="AO831" s="132"/>
      <c r="AP831" s="149"/>
      <c r="AQ831" s="150"/>
      <c r="AR831" s="149"/>
      <c r="AS831" s="132"/>
      <c r="AT831" s="132"/>
      <c r="AU831" s="132"/>
      <c r="AV831" s="132"/>
      <c r="AW831" s="132"/>
      <c r="AX831" s="132"/>
      <c r="AY831" s="132"/>
      <c r="AZ831" s="132"/>
      <c r="BA831" s="132"/>
      <c r="BB831" s="132"/>
      <c r="BC831" s="132"/>
      <c r="BD831" s="132"/>
      <c r="BE831" s="132"/>
      <c r="BF831" s="132"/>
      <c r="BG831" s="132"/>
      <c r="BH831" s="132"/>
      <c r="BI831" s="132"/>
      <c r="BJ831" s="132"/>
      <c r="BK831" s="132"/>
      <c r="BL831" s="132"/>
      <c r="BM831" s="132"/>
      <c r="BN831" s="132"/>
      <c r="BO831" s="132"/>
      <c r="BP831" s="132"/>
    </row>
    <row r="832">
      <c r="A832" s="484" t="b">
        <v>0</v>
      </c>
      <c r="B832" s="94"/>
      <c r="C832" s="95"/>
      <c r="D832" s="96"/>
      <c r="E832" s="97"/>
      <c r="F832" s="98"/>
      <c r="G832" s="98"/>
      <c r="H832" s="98"/>
      <c r="I832" s="98"/>
      <c r="J832" s="98"/>
      <c r="K832" s="96"/>
      <c r="L832" s="96"/>
      <c r="M832" s="96"/>
      <c r="N832" s="518"/>
      <c r="O832" s="369"/>
      <c r="P832" s="370"/>
      <c r="Q832" s="196"/>
      <c r="R832" s="197"/>
      <c r="S832" s="198"/>
      <c r="T832" s="199"/>
      <c r="U832" s="200"/>
      <c r="V832" s="201"/>
      <c r="W832" s="202"/>
      <c r="X832" s="202"/>
      <c r="Y832" s="109"/>
      <c r="Z832" s="280"/>
      <c r="AA832" s="106"/>
      <c r="AB832" s="281"/>
      <c r="AC832" s="282"/>
      <c r="AD832" s="273"/>
      <c r="AE832" s="110"/>
      <c r="AF832" s="99"/>
      <c r="AG832" s="110"/>
      <c r="AH832" s="427"/>
      <c r="AI832" s="112"/>
      <c r="AJ832" s="110"/>
      <c r="AK832" s="113"/>
      <c r="AL832" s="114"/>
      <c r="AM832" s="278"/>
      <c r="AN832" s="98"/>
      <c r="AO832" s="98"/>
      <c r="AP832" s="116"/>
      <c r="AQ832" s="117"/>
      <c r="AR832" s="116"/>
      <c r="AS832" s="98"/>
      <c r="AT832" s="98"/>
      <c r="AU832" s="98"/>
      <c r="AV832" s="98"/>
      <c r="AW832" s="98"/>
      <c r="AX832" s="98"/>
      <c r="AY832" s="98"/>
      <c r="AZ832" s="98"/>
      <c r="BA832" s="98"/>
      <c r="BB832" s="98"/>
      <c r="BC832" s="98"/>
      <c r="BD832" s="98"/>
      <c r="BE832" s="98"/>
      <c r="BF832" s="98"/>
      <c r="BG832" s="98"/>
      <c r="BH832" s="98"/>
      <c r="BI832" s="98"/>
      <c r="BJ832" s="98"/>
      <c r="BK832" s="98"/>
      <c r="BL832" s="98"/>
      <c r="BM832" s="98"/>
      <c r="BN832" s="98"/>
      <c r="BO832" s="98"/>
      <c r="BP832" s="98"/>
    </row>
    <row r="833">
      <c r="A833" s="485" t="b">
        <v>0</v>
      </c>
      <c r="B833" s="128"/>
      <c r="C833" s="129"/>
      <c r="D833" s="130"/>
      <c r="E833" s="131"/>
      <c r="F833" s="132"/>
      <c r="G833" s="132"/>
      <c r="H833" s="132"/>
      <c r="I833" s="132"/>
      <c r="J833" s="132"/>
      <c r="K833" s="130"/>
      <c r="L833" s="130"/>
      <c r="M833" s="130"/>
      <c r="N833" s="519"/>
      <c r="O833" s="369"/>
      <c r="P833" s="370"/>
      <c r="Q833" s="196"/>
      <c r="R833" s="197"/>
      <c r="S833" s="198"/>
      <c r="T833" s="199"/>
      <c r="U833" s="200"/>
      <c r="V833" s="201"/>
      <c r="W833" s="202"/>
      <c r="X833" s="202"/>
      <c r="Y833" s="143"/>
      <c r="Z833" s="367"/>
      <c r="AA833" s="140"/>
      <c r="AB833" s="420"/>
      <c r="AC833" s="421"/>
      <c r="AD833" s="206"/>
      <c r="AE833" s="144"/>
      <c r="AF833" s="133"/>
      <c r="AG833" s="144"/>
      <c r="AH833" s="430"/>
      <c r="AI833" s="146"/>
      <c r="AJ833" s="144"/>
      <c r="AK833" s="147"/>
      <c r="AL833" s="114"/>
      <c r="AM833" s="211"/>
      <c r="AN833" s="132"/>
      <c r="AO833" s="132"/>
      <c r="AP833" s="149"/>
      <c r="AQ833" s="150"/>
      <c r="AR833" s="149"/>
      <c r="AS833" s="132"/>
      <c r="AT833" s="132"/>
      <c r="AU833" s="132"/>
      <c r="AV833" s="132"/>
      <c r="AW833" s="132"/>
      <c r="AX833" s="132"/>
      <c r="AY833" s="132"/>
      <c r="AZ833" s="132"/>
      <c r="BA833" s="132"/>
      <c r="BB833" s="132"/>
      <c r="BC833" s="132"/>
      <c r="BD833" s="132"/>
      <c r="BE833" s="132"/>
      <c r="BF833" s="132"/>
      <c r="BG833" s="132"/>
      <c r="BH833" s="132"/>
      <c r="BI833" s="132"/>
      <c r="BJ833" s="132"/>
      <c r="BK833" s="132"/>
      <c r="BL833" s="132"/>
      <c r="BM833" s="132"/>
      <c r="BN833" s="132"/>
      <c r="BO833" s="132"/>
      <c r="BP833" s="132"/>
    </row>
    <row r="834">
      <c r="A834" s="484" t="b">
        <v>0</v>
      </c>
      <c r="B834" s="94"/>
      <c r="C834" s="95"/>
      <c r="D834" s="96"/>
      <c r="E834" s="97"/>
      <c r="F834" s="98"/>
      <c r="G834" s="98"/>
      <c r="H834" s="98"/>
      <c r="I834" s="98"/>
      <c r="J834" s="98"/>
      <c r="K834" s="96"/>
      <c r="L834" s="96"/>
      <c r="M834" s="96"/>
      <c r="N834" s="518"/>
      <c r="O834" s="369"/>
      <c r="P834" s="370"/>
      <c r="Q834" s="196"/>
      <c r="R834" s="197"/>
      <c r="S834" s="198"/>
      <c r="T834" s="199"/>
      <c r="U834" s="200"/>
      <c r="V834" s="201"/>
      <c r="W834" s="202"/>
      <c r="X834" s="202"/>
      <c r="Y834" s="109"/>
      <c r="Z834" s="280"/>
      <c r="AA834" s="106"/>
      <c r="AB834" s="281"/>
      <c r="AC834" s="282"/>
      <c r="AD834" s="273"/>
      <c r="AE834" s="110"/>
      <c r="AF834" s="99"/>
      <c r="AG834" s="110"/>
      <c r="AH834" s="427"/>
      <c r="AI834" s="112"/>
      <c r="AJ834" s="110"/>
      <c r="AK834" s="113"/>
      <c r="AL834" s="114"/>
      <c r="AM834" s="278"/>
      <c r="AN834" s="98"/>
      <c r="AO834" s="98"/>
      <c r="AP834" s="116"/>
      <c r="AQ834" s="117"/>
      <c r="AR834" s="116"/>
      <c r="AS834" s="98"/>
      <c r="AT834" s="98"/>
      <c r="AU834" s="98"/>
      <c r="AV834" s="98"/>
      <c r="AW834" s="98"/>
      <c r="AX834" s="98"/>
      <c r="AY834" s="98"/>
      <c r="AZ834" s="98"/>
      <c r="BA834" s="98"/>
      <c r="BB834" s="98"/>
      <c r="BC834" s="98"/>
      <c r="BD834" s="98"/>
      <c r="BE834" s="98"/>
      <c r="BF834" s="98"/>
      <c r="BG834" s="98"/>
      <c r="BH834" s="98"/>
      <c r="BI834" s="98"/>
      <c r="BJ834" s="98"/>
      <c r="BK834" s="98"/>
      <c r="BL834" s="98"/>
      <c r="BM834" s="98"/>
      <c r="BN834" s="98"/>
      <c r="BO834" s="98"/>
      <c r="BP834" s="98"/>
    </row>
    <row r="835">
      <c r="A835" s="485" t="b">
        <v>0</v>
      </c>
      <c r="B835" s="128"/>
      <c r="C835" s="129"/>
      <c r="D835" s="130"/>
      <c r="E835" s="131"/>
      <c r="F835" s="132"/>
      <c r="G835" s="132"/>
      <c r="H835" s="132"/>
      <c r="I835" s="132"/>
      <c r="J835" s="132"/>
      <c r="K835" s="130"/>
      <c r="L835" s="130"/>
      <c r="M835" s="130"/>
      <c r="N835" s="519"/>
      <c r="O835" s="369"/>
      <c r="P835" s="370"/>
      <c r="Q835" s="196"/>
      <c r="R835" s="197"/>
      <c r="S835" s="198"/>
      <c r="T835" s="199"/>
      <c r="U835" s="200"/>
      <c r="V835" s="201"/>
      <c r="W835" s="202"/>
      <c r="X835" s="202"/>
      <c r="Y835" s="143"/>
      <c r="Z835" s="367"/>
      <c r="AA835" s="140"/>
      <c r="AB835" s="420"/>
      <c r="AC835" s="421"/>
      <c r="AD835" s="206"/>
      <c r="AE835" s="144"/>
      <c r="AF835" s="133"/>
      <c r="AG835" s="144"/>
      <c r="AH835" s="430"/>
      <c r="AI835" s="146"/>
      <c r="AJ835" s="144"/>
      <c r="AK835" s="147"/>
      <c r="AL835" s="114"/>
      <c r="AM835" s="211"/>
      <c r="AN835" s="132"/>
      <c r="AO835" s="132"/>
      <c r="AP835" s="149"/>
      <c r="AQ835" s="150"/>
      <c r="AR835" s="149"/>
      <c r="AS835" s="132"/>
      <c r="AT835" s="132"/>
      <c r="AU835" s="132"/>
      <c r="AV835" s="132"/>
      <c r="AW835" s="132"/>
      <c r="AX835" s="132"/>
      <c r="AY835" s="132"/>
      <c r="AZ835" s="132"/>
      <c r="BA835" s="132"/>
      <c r="BB835" s="132"/>
      <c r="BC835" s="132"/>
      <c r="BD835" s="132"/>
      <c r="BE835" s="132"/>
      <c r="BF835" s="132"/>
      <c r="BG835" s="132"/>
      <c r="BH835" s="132"/>
      <c r="BI835" s="132"/>
      <c r="BJ835" s="132"/>
      <c r="BK835" s="132"/>
      <c r="BL835" s="132"/>
      <c r="BM835" s="132"/>
      <c r="BN835" s="132"/>
      <c r="BO835" s="132"/>
      <c r="BP835" s="132"/>
    </row>
    <row r="836">
      <c r="A836" s="484" t="b">
        <v>0</v>
      </c>
      <c r="B836" s="94"/>
      <c r="C836" s="95"/>
      <c r="D836" s="96"/>
      <c r="E836" s="97"/>
      <c r="F836" s="98"/>
      <c r="G836" s="98"/>
      <c r="H836" s="98"/>
      <c r="I836" s="98"/>
      <c r="J836" s="98"/>
      <c r="K836" s="96"/>
      <c r="L836" s="96"/>
      <c r="M836" s="96"/>
      <c r="N836" s="518"/>
      <c r="O836" s="369"/>
      <c r="P836" s="370"/>
      <c r="Q836" s="196"/>
      <c r="R836" s="197"/>
      <c r="S836" s="198"/>
      <c r="T836" s="199"/>
      <c r="U836" s="200"/>
      <c r="V836" s="201"/>
      <c r="W836" s="202"/>
      <c r="X836" s="202"/>
      <c r="Y836" s="109"/>
      <c r="Z836" s="280"/>
      <c r="AA836" s="106"/>
      <c r="AB836" s="281"/>
      <c r="AC836" s="282"/>
      <c r="AD836" s="273"/>
      <c r="AE836" s="110"/>
      <c r="AF836" s="99"/>
      <c r="AG836" s="110"/>
      <c r="AH836" s="427"/>
      <c r="AI836" s="112"/>
      <c r="AJ836" s="110"/>
      <c r="AK836" s="113"/>
      <c r="AL836" s="114"/>
      <c r="AM836" s="278"/>
      <c r="AN836" s="98"/>
      <c r="AO836" s="98"/>
      <c r="AP836" s="116"/>
      <c r="AQ836" s="117"/>
      <c r="AR836" s="116"/>
      <c r="AS836" s="98"/>
      <c r="AT836" s="98"/>
      <c r="AU836" s="98"/>
      <c r="AV836" s="98"/>
      <c r="AW836" s="98"/>
      <c r="AX836" s="98"/>
      <c r="AY836" s="98"/>
      <c r="AZ836" s="98"/>
      <c r="BA836" s="98"/>
      <c r="BB836" s="98"/>
      <c r="BC836" s="98"/>
      <c r="BD836" s="98"/>
      <c r="BE836" s="98"/>
      <c r="BF836" s="98"/>
      <c r="BG836" s="98"/>
      <c r="BH836" s="98"/>
      <c r="BI836" s="98"/>
      <c r="BJ836" s="98"/>
      <c r="BK836" s="98"/>
      <c r="BL836" s="98"/>
      <c r="BM836" s="98"/>
      <c r="BN836" s="98"/>
      <c r="BO836" s="98"/>
      <c r="BP836" s="98"/>
    </row>
    <row r="837">
      <c r="A837" s="485" t="b">
        <v>0</v>
      </c>
      <c r="B837" s="128"/>
      <c r="C837" s="129"/>
      <c r="D837" s="130"/>
      <c r="E837" s="131"/>
      <c r="F837" s="132"/>
      <c r="G837" s="132"/>
      <c r="H837" s="132"/>
      <c r="I837" s="132"/>
      <c r="J837" s="132"/>
      <c r="K837" s="130"/>
      <c r="L837" s="130"/>
      <c r="M837" s="130"/>
      <c r="N837" s="519"/>
      <c r="O837" s="369"/>
      <c r="P837" s="370"/>
      <c r="Q837" s="196"/>
      <c r="R837" s="197"/>
      <c r="S837" s="198"/>
      <c r="T837" s="199"/>
      <c r="U837" s="200"/>
      <c r="V837" s="201"/>
      <c r="W837" s="202"/>
      <c r="X837" s="202"/>
      <c r="Y837" s="143"/>
      <c r="Z837" s="367"/>
      <c r="AA837" s="140"/>
      <c r="AB837" s="420"/>
      <c r="AC837" s="421"/>
      <c r="AD837" s="206"/>
      <c r="AE837" s="144"/>
      <c r="AF837" s="133"/>
      <c r="AG837" s="144"/>
      <c r="AH837" s="430"/>
      <c r="AI837" s="146"/>
      <c r="AJ837" s="144"/>
      <c r="AK837" s="147"/>
      <c r="AL837" s="114"/>
      <c r="AM837" s="211"/>
      <c r="AN837" s="132"/>
      <c r="AO837" s="132"/>
      <c r="AP837" s="149"/>
      <c r="AQ837" s="150"/>
      <c r="AR837" s="149"/>
      <c r="AS837" s="132"/>
      <c r="AT837" s="132"/>
      <c r="AU837" s="132"/>
      <c r="AV837" s="132"/>
      <c r="AW837" s="132"/>
      <c r="AX837" s="132"/>
      <c r="AY837" s="132"/>
      <c r="AZ837" s="132"/>
      <c r="BA837" s="132"/>
      <c r="BB837" s="132"/>
      <c r="BC837" s="132"/>
      <c r="BD837" s="132"/>
      <c r="BE837" s="132"/>
      <c r="BF837" s="132"/>
      <c r="BG837" s="132"/>
      <c r="BH837" s="132"/>
      <c r="BI837" s="132"/>
      <c r="BJ837" s="132"/>
      <c r="BK837" s="132"/>
      <c r="BL837" s="132"/>
      <c r="BM837" s="132"/>
      <c r="BN837" s="132"/>
      <c r="BO837" s="132"/>
      <c r="BP837" s="132"/>
    </row>
    <row r="838">
      <c r="A838" s="484" t="b">
        <v>0</v>
      </c>
      <c r="B838" s="94"/>
      <c r="C838" s="95"/>
      <c r="D838" s="96"/>
      <c r="E838" s="97"/>
      <c r="F838" s="98"/>
      <c r="G838" s="98"/>
      <c r="H838" s="98"/>
      <c r="I838" s="98"/>
      <c r="J838" s="98"/>
      <c r="K838" s="96"/>
      <c r="L838" s="96"/>
      <c r="M838" s="96"/>
      <c r="N838" s="518"/>
      <c r="O838" s="369"/>
      <c r="P838" s="370"/>
      <c r="Q838" s="196"/>
      <c r="R838" s="197"/>
      <c r="S838" s="198"/>
      <c r="T838" s="199"/>
      <c r="U838" s="200"/>
      <c r="V838" s="201"/>
      <c r="W838" s="202"/>
      <c r="X838" s="202"/>
      <c r="Y838" s="109"/>
      <c r="Z838" s="280"/>
      <c r="AA838" s="106"/>
      <c r="AB838" s="281"/>
      <c r="AC838" s="282"/>
      <c r="AD838" s="273"/>
      <c r="AE838" s="110"/>
      <c r="AF838" s="99"/>
      <c r="AG838" s="110"/>
      <c r="AH838" s="427"/>
      <c r="AI838" s="112"/>
      <c r="AJ838" s="110"/>
      <c r="AK838" s="113"/>
      <c r="AL838" s="114"/>
      <c r="AM838" s="278"/>
      <c r="AN838" s="98"/>
      <c r="AO838" s="98"/>
      <c r="AP838" s="116"/>
      <c r="AQ838" s="117"/>
      <c r="AR838" s="116"/>
      <c r="AS838" s="98"/>
      <c r="AT838" s="98"/>
      <c r="AU838" s="98"/>
      <c r="AV838" s="98"/>
      <c r="AW838" s="98"/>
      <c r="AX838" s="98"/>
      <c r="AY838" s="98"/>
      <c r="AZ838" s="98"/>
      <c r="BA838" s="98"/>
      <c r="BB838" s="98"/>
      <c r="BC838" s="98"/>
      <c r="BD838" s="98"/>
      <c r="BE838" s="98"/>
      <c r="BF838" s="98"/>
      <c r="BG838" s="98"/>
      <c r="BH838" s="98"/>
      <c r="BI838" s="98"/>
      <c r="BJ838" s="98"/>
      <c r="BK838" s="98"/>
      <c r="BL838" s="98"/>
      <c r="BM838" s="98"/>
      <c r="BN838" s="98"/>
      <c r="BO838" s="98"/>
      <c r="BP838" s="98"/>
    </row>
    <row r="839">
      <c r="A839" s="485" t="b">
        <v>0</v>
      </c>
      <c r="B839" s="128"/>
      <c r="C839" s="129"/>
      <c r="D839" s="130"/>
      <c r="E839" s="131"/>
      <c r="F839" s="132"/>
      <c r="G839" s="132"/>
      <c r="H839" s="132"/>
      <c r="I839" s="132"/>
      <c r="J839" s="132"/>
      <c r="K839" s="130"/>
      <c r="L839" s="130"/>
      <c r="M839" s="130"/>
      <c r="N839" s="519"/>
      <c r="O839" s="369"/>
      <c r="P839" s="370"/>
      <c r="Q839" s="196"/>
      <c r="R839" s="197"/>
      <c r="S839" s="198"/>
      <c r="T839" s="199"/>
      <c r="U839" s="200"/>
      <c r="V839" s="201"/>
      <c r="W839" s="202"/>
      <c r="X839" s="202"/>
      <c r="Y839" s="143"/>
      <c r="Z839" s="367"/>
      <c r="AA839" s="140"/>
      <c r="AB839" s="420"/>
      <c r="AC839" s="421"/>
      <c r="AD839" s="206"/>
      <c r="AE839" s="144"/>
      <c r="AF839" s="133"/>
      <c r="AG839" s="144"/>
      <c r="AH839" s="430"/>
      <c r="AI839" s="146"/>
      <c r="AJ839" s="144"/>
      <c r="AK839" s="147"/>
      <c r="AL839" s="114"/>
      <c r="AM839" s="211"/>
      <c r="AN839" s="132"/>
      <c r="AO839" s="132"/>
      <c r="AP839" s="149"/>
      <c r="AQ839" s="150"/>
      <c r="AR839" s="149"/>
      <c r="AS839" s="132"/>
      <c r="AT839" s="132"/>
      <c r="AU839" s="132"/>
      <c r="AV839" s="132"/>
      <c r="AW839" s="132"/>
      <c r="AX839" s="132"/>
      <c r="AY839" s="132"/>
      <c r="AZ839" s="132"/>
      <c r="BA839" s="132"/>
      <c r="BB839" s="132"/>
      <c r="BC839" s="132"/>
      <c r="BD839" s="132"/>
      <c r="BE839" s="132"/>
      <c r="BF839" s="132"/>
      <c r="BG839" s="132"/>
      <c r="BH839" s="132"/>
      <c r="BI839" s="132"/>
      <c r="BJ839" s="132"/>
      <c r="BK839" s="132"/>
      <c r="BL839" s="132"/>
      <c r="BM839" s="132"/>
      <c r="BN839" s="132"/>
      <c r="BO839" s="132"/>
      <c r="BP839" s="132"/>
    </row>
    <row r="840">
      <c r="A840" s="484" t="b">
        <v>0</v>
      </c>
      <c r="B840" s="94"/>
      <c r="C840" s="95"/>
      <c r="D840" s="96"/>
      <c r="E840" s="97"/>
      <c r="F840" s="98"/>
      <c r="G840" s="98"/>
      <c r="H840" s="98"/>
      <c r="I840" s="98"/>
      <c r="J840" s="98"/>
      <c r="K840" s="96"/>
      <c r="L840" s="96"/>
      <c r="M840" s="96"/>
      <c r="N840" s="518"/>
      <c r="O840" s="369"/>
      <c r="P840" s="370"/>
      <c r="Q840" s="196"/>
      <c r="R840" s="197"/>
      <c r="S840" s="198"/>
      <c r="T840" s="199"/>
      <c r="U840" s="200"/>
      <c r="V840" s="201"/>
      <c r="W840" s="202"/>
      <c r="X840" s="202"/>
      <c r="Y840" s="109"/>
      <c r="Z840" s="280"/>
      <c r="AA840" s="106"/>
      <c r="AB840" s="281"/>
      <c r="AC840" s="282"/>
      <c r="AD840" s="273"/>
      <c r="AE840" s="110"/>
      <c r="AF840" s="99"/>
      <c r="AG840" s="110"/>
      <c r="AH840" s="427"/>
      <c r="AI840" s="112"/>
      <c r="AJ840" s="110"/>
      <c r="AK840" s="113"/>
      <c r="AL840" s="114"/>
      <c r="AM840" s="278"/>
      <c r="AN840" s="98"/>
      <c r="AO840" s="98"/>
      <c r="AP840" s="116"/>
      <c r="AQ840" s="117"/>
      <c r="AR840" s="116"/>
      <c r="AS840" s="98"/>
      <c r="AT840" s="98"/>
      <c r="AU840" s="98"/>
      <c r="AV840" s="98"/>
      <c r="AW840" s="98"/>
      <c r="AX840" s="98"/>
      <c r="AY840" s="98"/>
      <c r="AZ840" s="98"/>
      <c r="BA840" s="98"/>
      <c r="BB840" s="98"/>
      <c r="BC840" s="98"/>
      <c r="BD840" s="98"/>
      <c r="BE840" s="98"/>
      <c r="BF840" s="98"/>
      <c r="BG840" s="98"/>
      <c r="BH840" s="98"/>
      <c r="BI840" s="98"/>
      <c r="BJ840" s="98"/>
      <c r="BK840" s="98"/>
      <c r="BL840" s="98"/>
      <c r="BM840" s="98"/>
      <c r="BN840" s="98"/>
      <c r="BO840" s="98"/>
      <c r="BP840" s="98"/>
    </row>
    <row r="841">
      <c r="A841" s="485" t="b">
        <v>0</v>
      </c>
      <c r="B841" s="313"/>
      <c r="C841" s="314"/>
      <c r="D841" s="315"/>
      <c r="E841" s="316"/>
      <c r="F841" s="317"/>
      <c r="G841" s="317"/>
      <c r="H841" s="317"/>
      <c r="I841" s="317"/>
      <c r="J841" s="317"/>
      <c r="K841" s="315"/>
      <c r="L841" s="315"/>
      <c r="M841" s="315"/>
      <c r="N841" s="762"/>
      <c r="O841" s="422"/>
      <c r="P841" s="423"/>
      <c r="Q841" s="223"/>
      <c r="R841" s="224"/>
      <c r="S841" s="225"/>
      <c r="T841" s="226"/>
      <c r="U841" s="227"/>
      <c r="V841" s="228"/>
      <c r="W841" s="229"/>
      <c r="X841" s="229"/>
      <c r="Y841" s="342"/>
      <c r="Z841" s="323"/>
      <c r="AA841" s="324"/>
      <c r="AB841" s="343"/>
      <c r="AC841" s="326"/>
      <c r="AD841" s="322"/>
      <c r="AE841" s="327"/>
      <c r="AF841" s="328"/>
      <c r="AG841" s="327"/>
      <c r="AH841" s="444"/>
      <c r="AI841" s="384"/>
      <c r="AJ841" s="327"/>
      <c r="AK841" s="385"/>
      <c r="AL841" s="114"/>
      <c r="AM841" s="333"/>
      <c r="AN841" s="317"/>
      <c r="AO841" s="317"/>
      <c r="AP841" s="334"/>
      <c r="AQ841" s="335"/>
      <c r="AR841" s="149"/>
      <c r="AS841" s="132"/>
      <c r="AT841" s="132"/>
      <c r="AU841" s="132"/>
      <c r="AV841" s="132"/>
      <c r="AW841" s="132"/>
      <c r="AX841" s="132"/>
      <c r="AY841" s="132"/>
      <c r="AZ841" s="132"/>
      <c r="BA841" s="132"/>
      <c r="BB841" s="132"/>
      <c r="BC841" s="132"/>
      <c r="BD841" s="132"/>
      <c r="BE841" s="132"/>
      <c r="BF841" s="132"/>
      <c r="BG841" s="132"/>
      <c r="BH841" s="132"/>
      <c r="BI841" s="132"/>
      <c r="BJ841" s="132"/>
      <c r="BK841" s="132"/>
      <c r="BL841" s="132"/>
      <c r="BM841" s="132"/>
      <c r="BN841" s="132"/>
      <c r="BO841" s="132"/>
      <c r="BP841" s="132"/>
    </row>
  </sheetData>
  <mergeCells count="13">
    <mergeCell ref="U1:U3"/>
    <mergeCell ref="V1:V3"/>
    <mergeCell ref="W1:W3"/>
    <mergeCell ref="X1:X3"/>
    <mergeCell ref="Y1:Y3"/>
    <mergeCell ref="Z1:Z3"/>
    <mergeCell ref="A1:A3"/>
    <mergeCell ref="O1:O3"/>
    <mergeCell ref="P1:P3"/>
    <mergeCell ref="Q1:Q3"/>
    <mergeCell ref="R1:R3"/>
    <mergeCell ref="S1:S3"/>
    <mergeCell ref="T1:T3"/>
  </mergeCells>
  <conditionalFormatting sqref="AF4:AF841">
    <cfRule type="containsText" dxfId="6" priority="1" operator="containsText" text="b">
      <formula>NOT(ISERROR(SEARCH(("b"),(AF4))))</formula>
    </cfRule>
  </conditionalFormatting>
  <conditionalFormatting sqref="AF4:AF841">
    <cfRule type="containsText" dxfId="7" priority="2" operator="containsText" text="l">
      <formula>NOT(ISERROR(SEARCH(("l"),(AF4))))</formula>
    </cfRule>
  </conditionalFormatting>
  <conditionalFormatting sqref="AD1:AD841">
    <cfRule type="cellIs" dxfId="8" priority="3" operator="equal">
      <formula>"OPEN"</formula>
    </cfRule>
  </conditionalFormatting>
  <conditionalFormatting sqref="AD1:AD841">
    <cfRule type="containsText" dxfId="9" priority="4" operator="containsText" text="INCRE">
      <formula>NOT(ISERROR(SEARCH(("INCRE"),(AD1))))</formula>
    </cfRule>
  </conditionalFormatting>
  <conditionalFormatting sqref="AD1:AD841">
    <cfRule type="containsText" dxfId="10" priority="5" operator="containsText" text="DECR">
      <formula>NOT(ISERROR(SEARCH(("DECR"),(AD1))))</formula>
    </cfRule>
  </conditionalFormatting>
  <conditionalFormatting sqref="AD1:AD841">
    <cfRule type="containsText" dxfId="11" priority="6" operator="containsText" text="CLO">
      <formula>NOT(ISERROR(SEARCH(("CLO"),(AD1))))</formula>
    </cfRule>
  </conditionalFormatting>
  <conditionalFormatting sqref="AJ1:AL841 AI4:AI841 AM4:AR841">
    <cfRule type="cellIs" dxfId="12" priority="7" operator="greaterThan">
      <formula>0</formula>
    </cfRule>
  </conditionalFormatting>
  <conditionalFormatting sqref="AJ1:AL841 AI4:AI841 AM4:AR841">
    <cfRule type="cellIs" dxfId="13" priority="8" operator="lessThan">
      <formula>0</formula>
    </cfRule>
  </conditionalFormatting>
  <conditionalFormatting sqref="AD1:AD841">
    <cfRule type="containsText" dxfId="14" priority="9" operator="containsText" text="FINA">
      <formula>NOT(ISERROR(SEARCH(("FINA"),(AD1))))</formula>
    </cfRule>
  </conditionalFormatting>
  <conditionalFormatting sqref="O4:O841">
    <cfRule type="cellIs" dxfId="15" priority="10" operator="greaterThan">
      <formula>P4</formula>
    </cfRule>
  </conditionalFormatting>
  <conditionalFormatting sqref="P4:P841">
    <cfRule type="cellIs" dxfId="15" priority="11" operator="greaterThan">
      <formula>O4</formula>
    </cfRule>
  </conditionalFormatting>
  <conditionalFormatting sqref="Q4:Q841">
    <cfRule type="cellIs" dxfId="15" priority="12" operator="greaterThan">
      <formula>R4</formula>
    </cfRule>
  </conditionalFormatting>
  <conditionalFormatting sqref="R4:R841">
    <cfRule type="cellIs" dxfId="15" priority="13" operator="greaterThan">
      <formula>Q4</formula>
    </cfRule>
  </conditionalFormatting>
  <conditionalFormatting sqref="S4:S841">
    <cfRule type="cellIs" dxfId="15" priority="14" operator="greaterThan">
      <formula>T4</formula>
    </cfRule>
  </conditionalFormatting>
  <conditionalFormatting sqref="T4:T841">
    <cfRule type="cellIs" dxfId="15" priority="15" operator="greaterThan">
      <formula>S4</formula>
    </cfRule>
  </conditionalFormatting>
  <conditionalFormatting sqref="U4:U841">
    <cfRule type="cellIs" dxfId="15" priority="16" operator="greaterThan">
      <formula>V4</formula>
    </cfRule>
  </conditionalFormatting>
  <conditionalFormatting sqref="V4:V841">
    <cfRule type="cellIs" dxfId="15" priority="17" operator="greaterThan">
      <formula>U4</formula>
    </cfRule>
  </conditionalFormatting>
  <conditionalFormatting sqref="W4:W841">
    <cfRule type="cellIs" dxfId="15" priority="18" operator="greaterThan">
      <formula>X4</formula>
    </cfRule>
  </conditionalFormatting>
  <conditionalFormatting sqref="X4:X841">
    <cfRule type="cellIs" dxfId="15" priority="19" operator="greaterThan">
      <formula>W4</formula>
    </cfRule>
  </conditionalFormatting>
  <conditionalFormatting sqref="Y4:Y841">
    <cfRule type="expression" dxfId="16" priority="20">
      <formula>if(AA4="A",true,false)</formula>
    </cfRule>
  </conditionalFormatting>
  <conditionalFormatting sqref="Z4:Z841">
    <cfRule type="expression" dxfId="16" priority="21">
      <formula>if(AA4="B",true,false)</formula>
    </cfRule>
  </conditionalFormatting>
  <conditionalFormatting sqref="B1:B841">
    <cfRule type="timePeriod" dxfId="17" priority="22" timePeriod="today"/>
  </conditionalFormatting>
  <conditionalFormatting sqref="A1:A841">
    <cfRule type="containsText" dxfId="18" priority="23" operator="containsText" text="TRUE">
      <formula>NOT(ISERROR(SEARCH(("TRUE"),(A1))))</formula>
    </cfRule>
  </conditionalFormatting>
  <conditionalFormatting sqref="I1:I841 K9:M9 K97:M97 K103:M103 K110:M110 K135:M135 K149:M149">
    <cfRule type="cellIs" dxfId="15" priority="24" operator="greaterThan">
      <formula>J1</formula>
    </cfRule>
  </conditionalFormatting>
  <conditionalFormatting sqref="J1:J841 K72:M134 K140:M140 K142:M142 K146:M146">
    <cfRule type="cellIs" dxfId="15" priority="25" operator="greaterThan">
      <formula>I1</formula>
    </cfRule>
  </conditionalFormatting>
  <conditionalFormatting sqref="E1:E841">
    <cfRule type="containsText" dxfId="19" priority="26" operator="containsText" text="it">
      <formula>NOT(ISERROR(SEARCH(("it"),(E1))))</formula>
    </cfRule>
  </conditionalFormatting>
  <conditionalFormatting sqref="E1:E841">
    <cfRule type="containsText" dxfId="20" priority="27" operator="containsText" text="uk">
      <formula>NOT(ISERROR(SEARCH(("uk"),(E1))))</formula>
    </cfRule>
  </conditionalFormatting>
  <conditionalFormatting sqref="AE1:AE841">
    <cfRule type="containsText" dxfId="21" priority="28" operator="containsText" text="a">
      <formula>NOT(ISERROR(SEARCH(("a"),(AE1))))</formula>
    </cfRule>
  </conditionalFormatting>
  <conditionalFormatting sqref="AE1:AE841">
    <cfRule type="containsText" dxfId="22" priority="29" operator="containsText" text="b">
      <formula>NOT(ISERROR(SEARCH(("b"),(AE1))))</formula>
    </cfRule>
  </conditionalFormatting>
  <dataValidations>
    <dataValidation type="list" allowBlank="1" sqref="E4:E841">
      <formula1>REPORT!$A$2:$A$15</formula1>
    </dataValidation>
    <dataValidation type="list" allowBlank="1" sqref="AD4:AD841">
      <formula1>VALIDATION!$A:$A</formula1>
    </dataValidation>
    <dataValidation type="list" allowBlank="1" sqref="AF4:AF841">
      <formula1>"B,L"</formula1>
    </dataValidation>
    <dataValidation type="list" allowBlank="1" sqref="F5:F841">
      <formula1>"BAGNA,KEVIN,KITO,BAGNA KEVIN,BAGNA KITO,KEVIN KITO,BAGNA KEVIN KITO,BAGNA KEVIN"</formula1>
    </dataValidation>
    <dataValidation type="list" allowBlank="1" sqref="H4">
      <formula1>VALIDATION!$F:$F</formula1>
    </dataValidation>
    <dataValidation type="list" allowBlank="1" sqref="F4">
      <formula1>"BAGNA,KEVIN,KITO,BAGNA KEVIN,BAGNA KITO,KEVIN KITO,BAGNA KEVIN KITO,BAGNA KEVIN,DEMO"</formula1>
    </dataValidation>
    <dataValidation type="list" allowBlank="1" sqref="AA4:AA221 AA232:AA841">
      <formula1>"A,B"</formula1>
    </dataValidation>
    <dataValidation type="list" allowBlank="1" sqref="G4:G841">
      <formula1>REPORT!$A$27:$A$68</formula1>
    </dataValidation>
    <dataValidation type="list" allowBlank="1" sqref="AE4:AE841">
      <formula1>"A,B,C"</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4.71"/>
    <col customWidth="1" min="2" max="2" width="8.57"/>
    <col customWidth="1" min="3" max="3" width="9.14"/>
    <col customWidth="1" min="4" max="4" width="17.71"/>
    <col customWidth="1" min="5" max="6" width="12.71"/>
    <col customWidth="1" min="7" max="7" width="15.57"/>
    <col customWidth="1" min="8" max="8" width="28.43"/>
    <col customWidth="1" min="9" max="13" width="12.71"/>
    <col customWidth="1" min="14" max="14" width="37.14"/>
    <col customWidth="1" min="15" max="24" width="2.71"/>
    <col customWidth="1" min="25" max="28" width="4.29"/>
    <col customWidth="1" min="29" max="29" width="10.86"/>
    <col customWidth="1" min="30" max="30" width="13.14"/>
    <col customWidth="1" min="31" max="31" width="7.43"/>
    <col customWidth="1" min="32" max="32" width="6.71"/>
    <col customWidth="1" min="33" max="33" width="8.14"/>
    <col customWidth="1" min="34" max="34" width="9.71"/>
    <col customWidth="1" min="35" max="37" width="8.29"/>
    <col customWidth="1" min="38" max="38" width="1.71"/>
    <col customWidth="1" min="39" max="40" width="13.86"/>
    <col customWidth="1" min="41" max="43" width="9.29"/>
    <col customWidth="1" min="44" max="44" width="9.86"/>
    <col customWidth="1" min="62" max="63" width="9.71"/>
    <col customWidth="1" min="64" max="64" width="3.57"/>
    <col customWidth="1" min="65" max="66" width="9.71"/>
    <col customWidth="1" min="67" max="67" width="6.43"/>
  </cols>
  <sheetData>
    <row r="1">
      <c r="A1" s="424" t="s">
        <v>97</v>
      </c>
      <c r="B1" s="56" t="s">
        <v>98</v>
      </c>
      <c r="C1" s="57" t="s">
        <v>99</v>
      </c>
      <c r="D1" s="58" t="s">
        <v>100</v>
      </c>
      <c r="E1" s="59" t="s">
        <v>0</v>
      </c>
      <c r="F1" s="60" t="s">
        <v>101</v>
      </c>
      <c r="G1" s="60" t="s">
        <v>24</v>
      </c>
      <c r="H1" s="60" t="s">
        <v>102</v>
      </c>
      <c r="I1" s="60" t="s">
        <v>103</v>
      </c>
      <c r="J1" s="61"/>
      <c r="K1" s="62"/>
      <c r="L1" s="60" t="s">
        <v>104</v>
      </c>
      <c r="M1" s="60" t="s">
        <v>104</v>
      </c>
      <c r="N1" s="738" t="s">
        <v>74</v>
      </c>
      <c r="O1" s="63" t="s">
        <v>105</v>
      </c>
      <c r="P1" s="64" t="s">
        <v>106</v>
      </c>
      <c r="Q1" s="65" t="s">
        <v>107</v>
      </c>
      <c r="R1" s="66" t="s">
        <v>108</v>
      </c>
      <c r="S1" s="67" t="s">
        <v>109</v>
      </c>
      <c r="T1" s="68" t="s">
        <v>110</v>
      </c>
      <c r="U1" s="69" t="s">
        <v>111</v>
      </c>
      <c r="V1" s="70" t="s">
        <v>112</v>
      </c>
      <c r="W1" s="71" t="s">
        <v>113</v>
      </c>
      <c r="X1" s="739" t="s">
        <v>114</v>
      </c>
      <c r="Y1" s="740" t="s">
        <v>115</v>
      </c>
      <c r="Z1" s="741" t="s">
        <v>116</v>
      </c>
      <c r="AA1" s="76" t="s">
        <v>117</v>
      </c>
      <c r="AB1" s="76" t="s">
        <v>118</v>
      </c>
      <c r="AC1" s="77" t="s">
        <v>99</v>
      </c>
      <c r="AD1" s="78" t="s">
        <v>119</v>
      </c>
      <c r="AE1" s="79" t="s">
        <v>120</v>
      </c>
      <c r="AF1" s="60" t="s">
        <v>121</v>
      </c>
      <c r="AG1" s="79" t="s">
        <v>122</v>
      </c>
      <c r="AH1" s="425" t="s">
        <v>123</v>
      </c>
      <c r="AI1" s="81" t="s">
        <v>124</v>
      </c>
      <c r="AJ1" s="79" t="s">
        <v>125</v>
      </c>
      <c r="AK1" s="82" t="s">
        <v>126</v>
      </c>
      <c r="AL1" s="83"/>
      <c r="AM1" s="84" t="s">
        <v>127</v>
      </c>
      <c r="AN1" s="60" t="s">
        <v>128</v>
      </c>
      <c r="AO1" s="60" t="s">
        <v>129</v>
      </c>
      <c r="AP1" s="85" t="s">
        <v>130</v>
      </c>
      <c r="AQ1" s="58" t="s">
        <v>72</v>
      </c>
      <c r="AR1" s="86"/>
      <c r="AS1" s="87"/>
      <c r="AT1" s="87"/>
      <c r="AU1" s="87"/>
      <c r="AV1" s="88" t="s">
        <v>1</v>
      </c>
      <c r="AW1" s="86" t="s">
        <v>63</v>
      </c>
      <c r="AX1" s="89" t="s">
        <v>64</v>
      </c>
      <c r="AY1" s="90" t="s">
        <v>65</v>
      </c>
      <c r="AZ1" s="91" t="s">
        <v>66</v>
      </c>
      <c r="BA1" s="89" t="s">
        <v>67</v>
      </c>
      <c r="BB1" s="90" t="s">
        <v>68</v>
      </c>
      <c r="BC1" s="92" t="s">
        <v>69</v>
      </c>
      <c r="BD1" s="93" t="s">
        <v>129</v>
      </c>
      <c r="BE1" s="93" t="s">
        <v>131</v>
      </c>
      <c r="BF1" s="88" t="s">
        <v>72</v>
      </c>
      <c r="BG1" s="87"/>
      <c r="BH1" s="87"/>
      <c r="BI1" s="86" t="s">
        <v>1242</v>
      </c>
      <c r="BJ1" s="86" t="s">
        <v>1243</v>
      </c>
      <c r="BK1" s="86">
        <v>20.0</v>
      </c>
      <c r="BL1" s="87"/>
      <c r="BM1" s="87"/>
      <c r="BN1" s="87"/>
      <c r="BO1" s="87"/>
      <c r="BP1" s="742" t="s">
        <v>1244</v>
      </c>
    </row>
    <row r="2" ht="21.75" customHeight="1">
      <c r="A2" s="269"/>
      <c r="B2" s="94"/>
      <c r="C2" s="95"/>
      <c r="D2" s="96"/>
      <c r="E2" s="97"/>
      <c r="F2" s="98"/>
      <c r="G2" s="98"/>
      <c r="H2" s="98"/>
      <c r="I2" s="99" t="s">
        <v>132</v>
      </c>
      <c r="J2" s="99" t="s">
        <v>133</v>
      </c>
      <c r="K2" s="100" t="s">
        <v>134</v>
      </c>
      <c r="L2" s="101" t="s">
        <v>132</v>
      </c>
      <c r="M2" s="101" t="s">
        <v>133</v>
      </c>
      <c r="N2" s="743"/>
      <c r="O2" s="102"/>
      <c r="P2" s="103"/>
      <c r="Q2" s="102"/>
      <c r="R2" s="103"/>
      <c r="S2" s="102"/>
      <c r="T2" s="103"/>
      <c r="U2" s="102"/>
      <c r="V2" s="103"/>
      <c r="W2" s="102"/>
      <c r="Y2" s="102"/>
      <c r="Z2" s="103"/>
      <c r="AA2" s="280"/>
      <c r="AB2" s="107"/>
      <c r="AC2" s="108"/>
      <c r="AD2" s="109"/>
      <c r="AE2" s="110"/>
      <c r="AF2" s="98"/>
      <c r="AG2" s="110"/>
      <c r="AH2" s="427"/>
      <c r="AI2" s="112"/>
      <c r="AJ2" s="110"/>
      <c r="AK2" s="113"/>
      <c r="AL2" s="114"/>
      <c r="AM2" s="115">
        <v>2000.0</v>
      </c>
      <c r="AN2" s="98"/>
      <c r="AO2" s="98"/>
      <c r="AP2" s="116"/>
      <c r="AQ2" s="117"/>
      <c r="AR2" s="116"/>
      <c r="AS2" s="98"/>
      <c r="AT2" s="98"/>
      <c r="AU2" s="98"/>
      <c r="AV2" s="118">
        <f>SUM(AK:AK)</f>
        <v>0</v>
      </c>
      <c r="AW2" s="119">
        <f>COUNTA(D4:D859)</f>
        <v>88</v>
      </c>
      <c r="AX2" s="120">
        <f>COUNTIF(AK:AK,"&gt;0.5")</f>
        <v>0</v>
      </c>
      <c r="AY2" s="121">
        <f>COUNTIF(AK:AK,"&lt;-0.5")</f>
        <v>0</v>
      </c>
      <c r="AZ2" s="122">
        <f>COUNTIFs(AK:AK,"&lt;0.5",AK:AK,"&gt;-0.5")</f>
        <v>88</v>
      </c>
      <c r="BA2" s="123" t="str">
        <f>SUMIF(AK:AK,"&gt;0",AK:AK)/AX2</f>
        <v>#DIV/0!</v>
      </c>
      <c r="BB2" s="124" t="str">
        <f>SUMIF(AK:AK,"&lt;0",AK:AK)/AY2</f>
        <v>#DIV/0!</v>
      </c>
      <c r="BC2" s="125" t="str">
        <f>BA2*AX3+BB2*AY3</f>
        <v>#DIV/0!</v>
      </c>
      <c r="BD2" s="126">
        <f t="shared" ref="BD2:BE2" si="1">min(AO:AO)</f>
        <v>0</v>
      </c>
      <c r="BE2" s="127">
        <f t="shared" si="1"/>
        <v>0</v>
      </c>
      <c r="BF2" s="118" t="str">
        <f>SUM(AQ:AQ)</f>
        <v>#DIV/0!</v>
      </c>
      <c r="BG2" s="98"/>
      <c r="BH2" s="98"/>
      <c r="BI2" s="98"/>
      <c r="BJ2" s="99" t="s">
        <v>1245</v>
      </c>
      <c r="BK2" s="99">
        <v>10.0</v>
      </c>
      <c r="BL2" s="98"/>
      <c r="BM2" s="98"/>
      <c r="BN2" s="99"/>
      <c r="BO2" s="99"/>
      <c r="BP2" s="99">
        <v>2.5</v>
      </c>
    </row>
    <row r="3">
      <c r="A3" s="312"/>
      <c r="B3" s="128"/>
      <c r="C3" s="129"/>
      <c r="D3" s="130"/>
      <c r="E3" s="131"/>
      <c r="F3" s="132"/>
      <c r="G3" s="132"/>
      <c r="H3" s="132"/>
      <c r="I3" s="133"/>
      <c r="J3" s="133"/>
      <c r="K3" s="134"/>
      <c r="L3" s="135"/>
      <c r="M3" s="135"/>
      <c r="N3" s="744"/>
      <c r="O3" s="136"/>
      <c r="P3" s="137"/>
      <c r="Q3" s="136"/>
      <c r="R3" s="137"/>
      <c r="S3" s="136"/>
      <c r="T3" s="137"/>
      <c r="U3" s="136"/>
      <c r="V3" s="137"/>
      <c r="W3" s="136"/>
      <c r="X3" s="745"/>
      <c r="Y3" s="136"/>
      <c r="Z3" s="137"/>
      <c r="AA3" s="367"/>
      <c r="AB3" s="141"/>
      <c r="AC3" s="142"/>
      <c r="AD3" s="143"/>
      <c r="AE3" s="144"/>
      <c r="AF3" s="132"/>
      <c r="AG3" s="144"/>
      <c r="AH3" s="430"/>
      <c r="AI3" s="146"/>
      <c r="AJ3" s="144"/>
      <c r="AK3" s="147"/>
      <c r="AL3" s="114"/>
      <c r="AM3" s="148"/>
      <c r="AN3" s="133">
        <v>2000.0</v>
      </c>
      <c r="AO3" s="132"/>
      <c r="AP3" s="149"/>
      <c r="AQ3" s="150"/>
      <c r="AR3" s="149"/>
      <c r="AS3" s="132"/>
      <c r="AT3" s="132"/>
      <c r="AU3" s="132"/>
      <c r="AV3" s="151">
        <f>AV2/$AM$2</f>
        <v>0</v>
      </c>
      <c r="AW3" s="152"/>
      <c r="AX3" s="153">
        <f t="shared" ref="AX3:AZ3" si="2">AX2/$AW$2</f>
        <v>0</v>
      </c>
      <c r="AY3" s="154">
        <f t="shared" si="2"/>
        <v>0</v>
      </c>
      <c r="AZ3" s="155">
        <f t="shared" si="2"/>
        <v>1</v>
      </c>
      <c r="BA3" s="156"/>
      <c r="BB3" s="157"/>
      <c r="BC3" s="158"/>
      <c r="BD3" s="159"/>
      <c r="BE3" s="159"/>
      <c r="BF3" s="151" t="str">
        <f>AVERAGE(AQ:AQ)</f>
        <v>#DIV/0!</v>
      </c>
      <c r="BG3" s="132"/>
      <c r="BH3" s="132"/>
      <c r="BI3" s="132"/>
      <c r="BJ3" s="133" t="s">
        <v>1246</v>
      </c>
      <c r="BK3" s="133">
        <v>5.0</v>
      </c>
      <c r="BL3" s="133"/>
      <c r="BM3" s="133">
        <v>1.07</v>
      </c>
      <c r="BN3" s="133">
        <v>2.5</v>
      </c>
      <c r="BO3" s="132"/>
      <c r="BP3" s="133" t="s">
        <v>1247</v>
      </c>
    </row>
    <row r="4">
      <c r="A4" s="511" t="b">
        <v>0</v>
      </c>
      <c r="B4" s="363">
        <v>44616.0</v>
      </c>
      <c r="C4" s="95"/>
      <c r="D4" s="100" t="s">
        <v>1434</v>
      </c>
      <c r="E4" s="97"/>
      <c r="F4" s="98"/>
      <c r="G4" s="98"/>
      <c r="H4" s="98"/>
      <c r="I4" s="99" t="s">
        <v>341</v>
      </c>
      <c r="J4" s="99" t="s">
        <v>850</v>
      </c>
      <c r="K4" s="96"/>
      <c r="L4" s="96"/>
      <c r="M4" s="96"/>
      <c r="N4" s="518"/>
      <c r="O4" s="168">
        <v>0.0</v>
      </c>
      <c r="P4" s="169">
        <v>3.0</v>
      </c>
      <c r="Q4" s="294"/>
      <c r="R4" s="295"/>
      <c r="S4" s="296"/>
      <c r="T4" s="297"/>
      <c r="U4" s="200"/>
      <c r="V4" s="201"/>
      <c r="W4" s="202"/>
      <c r="X4" s="202"/>
      <c r="Y4" s="273">
        <v>0.0</v>
      </c>
      <c r="Z4" s="271">
        <v>0.0</v>
      </c>
      <c r="AA4" s="272" t="s">
        <v>133</v>
      </c>
      <c r="AB4" s="107">
        <v>1.0</v>
      </c>
      <c r="AC4" s="108">
        <v>0.781412037037037</v>
      </c>
      <c r="AD4" s="273" t="s">
        <v>140</v>
      </c>
      <c r="AE4" s="274" t="s">
        <v>133</v>
      </c>
      <c r="AF4" s="99" t="s">
        <v>166</v>
      </c>
      <c r="AG4" s="274">
        <v>1.4</v>
      </c>
      <c r="AH4" s="411">
        <v>10.0</v>
      </c>
      <c r="AI4" s="112"/>
      <c r="AJ4" s="274">
        <v>158.66</v>
      </c>
      <c r="AK4" s="277">
        <v>0.0</v>
      </c>
      <c r="AL4" s="114"/>
      <c r="AM4" s="278">
        <f>AK4+AM2</f>
        <v>2000</v>
      </c>
      <c r="AN4" s="98">
        <f>if(AM4&gt;AN3,AM4,AN3)</f>
        <v>2000</v>
      </c>
      <c r="AO4" s="110">
        <f>AM4-AN4</f>
        <v>0</v>
      </c>
      <c r="AP4" s="116">
        <f>AO4/AN4</f>
        <v>0</v>
      </c>
      <c r="AQ4" s="117" t="str">
        <f>AK4/AI4</f>
        <v>#DIV/0!</v>
      </c>
      <c r="AR4" s="116"/>
      <c r="AS4" s="98"/>
      <c r="AT4" s="98"/>
      <c r="AU4" s="98"/>
      <c r="AV4" s="98"/>
      <c r="AW4" s="98"/>
      <c r="AX4" s="98"/>
      <c r="AY4" s="98"/>
      <c r="AZ4" s="98"/>
      <c r="BA4" s="98"/>
      <c r="BB4" s="98"/>
      <c r="BC4" s="98"/>
      <c r="BD4" s="98"/>
      <c r="BE4" s="98"/>
      <c r="BF4" s="98"/>
      <c r="BG4" s="98"/>
      <c r="BH4" s="98"/>
      <c r="BI4" s="98"/>
      <c r="BJ4" s="98"/>
      <c r="BK4" s="98"/>
      <c r="BL4" s="98"/>
      <c r="BM4" s="98"/>
      <c r="BN4" s="98"/>
      <c r="BO4" s="98"/>
      <c r="BP4" s="98"/>
    </row>
    <row r="5">
      <c r="A5" s="792" t="b">
        <v>0</v>
      </c>
      <c r="B5" s="128"/>
      <c r="C5" s="129"/>
      <c r="D5" s="134">
        <v>111422.47</v>
      </c>
      <c r="E5" s="131"/>
      <c r="F5" s="132"/>
      <c r="G5" s="132"/>
      <c r="H5" s="132"/>
      <c r="I5" s="133">
        <v>1.74</v>
      </c>
      <c r="J5" s="133">
        <v>2.3</v>
      </c>
      <c r="K5" s="130"/>
      <c r="L5" s="130"/>
      <c r="M5" s="130"/>
      <c r="N5" s="519"/>
      <c r="O5" s="168">
        <v>2.0</v>
      </c>
      <c r="P5" s="169">
        <v>4.0</v>
      </c>
      <c r="Q5" s="294"/>
      <c r="R5" s="295"/>
      <c r="S5" s="296"/>
      <c r="T5" s="297"/>
      <c r="U5" s="200"/>
      <c r="V5" s="201"/>
      <c r="W5" s="202"/>
      <c r="X5" s="202"/>
      <c r="Y5" s="206">
        <v>0.0</v>
      </c>
      <c r="Z5" s="204">
        <v>0.0</v>
      </c>
      <c r="AA5" s="205" t="s">
        <v>132</v>
      </c>
      <c r="AB5" s="141">
        <v>2.0</v>
      </c>
      <c r="AC5" s="142">
        <v>0.7913773148148148</v>
      </c>
      <c r="AD5" s="206"/>
      <c r="AE5" s="207" t="s">
        <v>133</v>
      </c>
      <c r="AF5" s="133" t="s">
        <v>133</v>
      </c>
      <c r="AG5" s="207">
        <v>2.38</v>
      </c>
      <c r="AH5" s="449">
        <v>1.4</v>
      </c>
      <c r="AI5" s="146"/>
      <c r="AJ5" s="207">
        <v>-18.68</v>
      </c>
      <c r="AK5" s="210">
        <v>0.0</v>
      </c>
      <c r="AL5" s="114"/>
      <c r="AM5" s="211"/>
      <c r="AN5" s="132"/>
      <c r="AO5" s="132"/>
      <c r="AP5" s="149"/>
      <c r="AQ5" s="150"/>
      <c r="AR5" s="149"/>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row>
    <row r="6">
      <c r="A6" s="511" t="b">
        <v>0</v>
      </c>
      <c r="B6" s="94"/>
      <c r="C6" s="95"/>
      <c r="D6" s="96"/>
      <c r="E6" s="97"/>
      <c r="F6" s="98"/>
      <c r="G6" s="98"/>
      <c r="H6" s="98"/>
      <c r="I6" s="99">
        <v>9628840.0</v>
      </c>
      <c r="J6" s="99">
        <v>1.2085633E7</v>
      </c>
      <c r="K6" s="96"/>
      <c r="L6" s="96"/>
      <c r="M6" s="96"/>
      <c r="N6" s="518"/>
      <c r="O6" s="168">
        <v>2.0</v>
      </c>
      <c r="P6" s="169">
        <v>5.0</v>
      </c>
      <c r="Q6" s="294"/>
      <c r="R6" s="295"/>
      <c r="S6" s="296"/>
      <c r="T6" s="297"/>
      <c r="U6" s="200"/>
      <c r="V6" s="201"/>
      <c r="W6" s="202"/>
      <c r="X6" s="202"/>
      <c r="Y6" s="273">
        <v>0.0</v>
      </c>
      <c r="Z6" s="271">
        <v>0.0</v>
      </c>
      <c r="AA6" s="272" t="s">
        <v>133</v>
      </c>
      <c r="AB6" s="107">
        <v>3.0</v>
      </c>
      <c r="AC6" s="108">
        <v>0.7949884259259259</v>
      </c>
      <c r="AD6" s="273"/>
      <c r="AE6" s="274" t="s">
        <v>133</v>
      </c>
      <c r="AF6" s="99" t="s">
        <v>166</v>
      </c>
      <c r="AG6" s="274">
        <v>1.3</v>
      </c>
      <c r="AH6" s="411">
        <v>20.0</v>
      </c>
      <c r="AI6" s="112"/>
      <c r="AJ6" s="110"/>
      <c r="AK6" s="113"/>
      <c r="AL6" s="114"/>
      <c r="AM6" s="278"/>
      <c r="AN6" s="98"/>
      <c r="AO6" s="98"/>
      <c r="AP6" s="116"/>
      <c r="AQ6" s="117"/>
      <c r="AR6" s="116"/>
      <c r="AS6" s="98"/>
      <c r="AT6" s="98"/>
      <c r="AU6" s="98"/>
      <c r="AV6" s="98"/>
      <c r="AW6" s="98"/>
      <c r="AX6" s="98"/>
      <c r="AY6" s="98"/>
      <c r="AZ6" s="98"/>
      <c r="BA6" s="98"/>
      <c r="BB6" s="98"/>
      <c r="BC6" s="98"/>
      <c r="BD6" s="98"/>
      <c r="BE6" s="98"/>
      <c r="BF6" s="98"/>
      <c r="BG6" s="98"/>
      <c r="BH6" s="98"/>
      <c r="BI6" s="98"/>
      <c r="BJ6" s="98"/>
      <c r="BK6" s="98"/>
      <c r="BL6" s="98"/>
      <c r="BM6" s="98"/>
      <c r="BN6" s="98"/>
      <c r="BO6" s="98"/>
      <c r="BP6" s="98"/>
    </row>
    <row r="7">
      <c r="A7" s="792" t="b">
        <v>0</v>
      </c>
      <c r="B7" s="128"/>
      <c r="C7" s="129"/>
      <c r="D7" s="130"/>
      <c r="E7" s="131"/>
      <c r="F7" s="132"/>
      <c r="G7" s="132"/>
      <c r="H7" s="132"/>
      <c r="I7" s="132"/>
      <c r="J7" s="132"/>
      <c r="K7" s="130"/>
      <c r="L7" s="130"/>
      <c r="M7" s="130"/>
      <c r="N7" s="519"/>
      <c r="O7" s="168">
        <v>0.0</v>
      </c>
      <c r="P7" s="169">
        <v>1.0</v>
      </c>
      <c r="Q7" s="294">
        <v>1.0</v>
      </c>
      <c r="R7" s="295">
        <v>0.0</v>
      </c>
      <c r="S7" s="296"/>
      <c r="T7" s="297"/>
      <c r="U7" s="200"/>
      <c r="V7" s="201"/>
      <c r="W7" s="202"/>
      <c r="X7" s="202"/>
      <c r="Y7" s="206">
        <v>40.0</v>
      </c>
      <c r="Z7" s="204">
        <v>15.0</v>
      </c>
      <c r="AA7" s="205" t="s">
        <v>133</v>
      </c>
      <c r="AB7" s="141">
        <v>4.0</v>
      </c>
      <c r="AC7" s="142">
        <v>0.804375</v>
      </c>
      <c r="AD7" s="206"/>
      <c r="AE7" s="207" t="s">
        <v>133</v>
      </c>
      <c r="AF7" s="133" t="s">
        <v>133</v>
      </c>
      <c r="AG7" s="207">
        <v>1.54</v>
      </c>
      <c r="AH7" s="449">
        <v>15.0</v>
      </c>
      <c r="AI7" s="146"/>
      <c r="AJ7" s="144"/>
      <c r="AK7" s="147"/>
      <c r="AL7" s="114"/>
      <c r="AM7" s="211"/>
      <c r="AN7" s="132"/>
      <c r="AO7" s="132"/>
      <c r="AP7" s="149"/>
      <c r="AQ7" s="150"/>
      <c r="AR7" s="149"/>
      <c r="AS7" s="132"/>
      <c r="AT7" s="132"/>
      <c r="AU7" s="132"/>
      <c r="AV7" s="132"/>
      <c r="AW7" s="132"/>
      <c r="AX7" s="132"/>
      <c r="AY7" s="132"/>
      <c r="AZ7" s="132"/>
      <c r="BA7" s="132"/>
      <c r="BB7" s="132"/>
      <c r="BC7" s="132"/>
      <c r="BD7" s="132"/>
      <c r="BE7" s="132"/>
      <c r="BF7" s="132"/>
      <c r="BG7" s="132"/>
      <c r="BH7" s="132"/>
      <c r="BI7" s="132"/>
      <c r="BJ7" s="132"/>
      <c r="BK7" s="132"/>
      <c r="BL7" s="132"/>
      <c r="BM7" s="132"/>
      <c r="BN7" s="132"/>
      <c r="BO7" s="132"/>
      <c r="BP7" s="132"/>
    </row>
    <row r="8">
      <c r="A8" s="511" t="b">
        <v>0</v>
      </c>
      <c r="B8" s="94"/>
      <c r="C8" s="95"/>
      <c r="D8" s="96"/>
      <c r="E8" s="97"/>
      <c r="F8" s="98"/>
      <c r="G8" s="98"/>
      <c r="H8" s="98"/>
      <c r="I8" s="98"/>
      <c r="J8" s="98"/>
      <c r="K8" s="96"/>
      <c r="L8" s="96"/>
      <c r="M8" s="96"/>
      <c r="N8" s="518"/>
      <c r="O8" s="168">
        <v>0.0</v>
      </c>
      <c r="P8" s="169">
        <v>1.0</v>
      </c>
      <c r="Q8" s="294">
        <v>2.0</v>
      </c>
      <c r="R8" s="295">
        <v>0.0</v>
      </c>
      <c r="S8" s="296"/>
      <c r="T8" s="297"/>
      <c r="U8" s="200"/>
      <c r="V8" s="201"/>
      <c r="W8" s="202"/>
      <c r="X8" s="202"/>
      <c r="Y8" s="273">
        <v>40.0</v>
      </c>
      <c r="Z8" s="271">
        <v>0.0</v>
      </c>
      <c r="AA8" s="272" t="s">
        <v>132</v>
      </c>
      <c r="AB8" s="107">
        <v>5.0</v>
      </c>
      <c r="AC8" s="108">
        <v>0.8062037037037038</v>
      </c>
      <c r="AD8" s="273"/>
      <c r="AE8" s="274" t="s">
        <v>133</v>
      </c>
      <c r="AF8" s="99" t="s">
        <v>133</v>
      </c>
      <c r="AG8" s="274">
        <v>1.76</v>
      </c>
      <c r="AH8" s="411">
        <v>1.7</v>
      </c>
      <c r="AI8" s="112"/>
      <c r="AJ8" s="110"/>
      <c r="AK8" s="113"/>
      <c r="AL8" s="114"/>
      <c r="AM8" s="278"/>
      <c r="AN8" s="98"/>
      <c r="AO8" s="98"/>
      <c r="AP8" s="116"/>
      <c r="AQ8" s="117"/>
      <c r="AR8" s="116"/>
      <c r="AS8" s="98"/>
      <c r="AT8" s="98"/>
      <c r="AU8" s="98"/>
      <c r="AV8" s="98"/>
      <c r="AW8" s="98"/>
      <c r="AX8" s="98"/>
      <c r="AY8" s="98"/>
      <c r="AZ8" s="98"/>
      <c r="BA8" s="98"/>
      <c r="BB8" s="98"/>
      <c r="BC8" s="98"/>
      <c r="BD8" s="98"/>
      <c r="BE8" s="98"/>
      <c r="BF8" s="98"/>
      <c r="BG8" s="98"/>
      <c r="BH8" s="98"/>
      <c r="BI8" s="98"/>
      <c r="BJ8" s="98"/>
      <c r="BK8" s="98"/>
      <c r="BL8" s="98"/>
      <c r="BM8" s="98"/>
      <c r="BN8" s="98"/>
      <c r="BO8" s="98"/>
      <c r="BP8" s="98"/>
    </row>
    <row r="9">
      <c r="A9" s="792" t="b">
        <v>0</v>
      </c>
      <c r="B9" s="128"/>
      <c r="C9" s="129"/>
      <c r="D9" s="130"/>
      <c r="E9" s="131"/>
      <c r="F9" s="132"/>
      <c r="G9" s="132"/>
      <c r="H9" s="132"/>
      <c r="I9" s="132"/>
      <c r="J9" s="132"/>
      <c r="K9" s="130"/>
      <c r="L9" s="130"/>
      <c r="M9" s="130"/>
      <c r="N9" s="519"/>
      <c r="O9" s="168">
        <v>0.0</v>
      </c>
      <c r="P9" s="169">
        <v>1.0</v>
      </c>
      <c r="Q9" s="294">
        <v>3.0</v>
      </c>
      <c r="R9" s="295">
        <v>3.0</v>
      </c>
      <c r="S9" s="296"/>
      <c r="T9" s="297"/>
      <c r="U9" s="200"/>
      <c r="V9" s="201"/>
      <c r="W9" s="202"/>
      <c r="X9" s="202"/>
      <c r="Y9" s="206">
        <v>30.0</v>
      </c>
      <c r="Z9" s="204">
        <v>40.0</v>
      </c>
      <c r="AA9" s="205" t="s">
        <v>132</v>
      </c>
      <c r="AB9" s="141">
        <v>6.0</v>
      </c>
      <c r="AC9" s="142">
        <v>0.8171527777777777</v>
      </c>
      <c r="AD9" s="206"/>
      <c r="AE9" s="207" t="s">
        <v>133</v>
      </c>
      <c r="AF9" s="133" t="s">
        <v>166</v>
      </c>
      <c r="AG9" s="207">
        <v>1.2</v>
      </c>
      <c r="AH9" s="449">
        <v>50.0</v>
      </c>
      <c r="AI9" s="146"/>
      <c r="AJ9" s="144"/>
      <c r="AK9" s="147"/>
      <c r="AL9" s="114"/>
      <c r="AM9" s="211"/>
      <c r="AN9" s="132"/>
      <c r="AO9" s="132"/>
      <c r="AP9" s="149"/>
      <c r="AQ9" s="150"/>
      <c r="AR9" s="149"/>
      <c r="AS9" s="132"/>
      <c r="AT9" s="132"/>
      <c r="AU9" s="132"/>
      <c r="AV9" s="132"/>
      <c r="AW9" s="132"/>
      <c r="AX9" s="132"/>
      <c r="AY9" s="132"/>
      <c r="AZ9" s="132"/>
      <c r="BA9" s="132"/>
      <c r="BB9" s="132"/>
      <c r="BC9" s="132"/>
      <c r="BD9" s="132"/>
      <c r="BE9" s="132"/>
      <c r="BF9" s="132"/>
      <c r="BG9" s="132"/>
      <c r="BH9" s="132"/>
      <c r="BI9" s="132"/>
      <c r="BJ9" s="132"/>
      <c r="BK9" s="132"/>
      <c r="BL9" s="132"/>
      <c r="BM9" s="132"/>
      <c r="BN9" s="132"/>
      <c r="BO9" s="132"/>
      <c r="BP9" s="132"/>
    </row>
    <row r="10">
      <c r="A10" s="511" t="b">
        <v>0</v>
      </c>
      <c r="B10" s="94"/>
      <c r="C10" s="95"/>
      <c r="D10" s="96"/>
      <c r="E10" s="97"/>
      <c r="F10" s="98"/>
      <c r="G10" s="98"/>
      <c r="H10" s="98"/>
      <c r="I10" s="98"/>
      <c r="J10" s="98"/>
      <c r="K10" s="96"/>
      <c r="L10" s="96"/>
      <c r="M10" s="96"/>
      <c r="N10" s="518"/>
      <c r="O10" s="168">
        <v>0.0</v>
      </c>
      <c r="P10" s="169">
        <v>1.0</v>
      </c>
      <c r="Q10" s="294">
        <v>3.0</v>
      </c>
      <c r="R10" s="295">
        <v>4.0</v>
      </c>
      <c r="S10" s="296"/>
      <c r="T10" s="297"/>
      <c r="U10" s="200"/>
      <c r="V10" s="201"/>
      <c r="W10" s="202"/>
      <c r="X10" s="202"/>
      <c r="Y10" s="273">
        <v>0.0</v>
      </c>
      <c r="Z10" s="271">
        <v>0.0</v>
      </c>
      <c r="AA10" s="272" t="s">
        <v>133</v>
      </c>
      <c r="AB10" s="107">
        <v>7.0</v>
      </c>
      <c r="AC10" s="108">
        <v>0.8175</v>
      </c>
      <c r="AD10" s="273"/>
      <c r="AE10" s="274" t="s">
        <v>133</v>
      </c>
      <c r="AF10" s="99" t="s">
        <v>166</v>
      </c>
      <c r="AG10" s="274">
        <v>1.1</v>
      </c>
      <c r="AH10" s="411">
        <v>100.0</v>
      </c>
      <c r="AI10" s="112"/>
      <c r="AJ10" s="110"/>
      <c r="AK10" s="113"/>
      <c r="AL10" s="114"/>
      <c r="AM10" s="278"/>
      <c r="AN10" s="98"/>
      <c r="AO10" s="98"/>
      <c r="AP10" s="116"/>
      <c r="AQ10" s="117"/>
      <c r="AR10" s="116"/>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row>
    <row r="11">
      <c r="A11" s="792" t="b">
        <v>0</v>
      </c>
      <c r="B11" s="128"/>
      <c r="C11" s="129"/>
      <c r="D11" s="130"/>
      <c r="E11" s="131"/>
      <c r="F11" s="132"/>
      <c r="G11" s="132"/>
      <c r="H11" s="132"/>
      <c r="I11" s="132"/>
      <c r="J11" s="132"/>
      <c r="K11" s="130"/>
      <c r="L11" s="130"/>
      <c r="M11" s="130"/>
      <c r="N11" s="519"/>
      <c r="O11" s="168"/>
      <c r="P11" s="169"/>
      <c r="Q11" s="294"/>
      <c r="R11" s="295"/>
      <c r="S11" s="296"/>
      <c r="T11" s="297"/>
      <c r="U11" s="200"/>
      <c r="V11" s="201"/>
      <c r="W11" s="202"/>
      <c r="X11" s="202"/>
      <c r="Y11" s="206"/>
      <c r="Z11" s="204"/>
      <c r="AA11" s="205"/>
      <c r="AB11" s="141"/>
      <c r="AC11" s="142"/>
      <c r="AD11" s="206" t="s">
        <v>142</v>
      </c>
      <c r="AE11" s="207"/>
      <c r="AF11" s="133"/>
      <c r="AG11" s="207"/>
      <c r="AH11" s="449"/>
      <c r="AI11" s="146"/>
      <c r="AJ11" s="144"/>
      <c r="AK11" s="147"/>
      <c r="AL11" s="114"/>
      <c r="AM11" s="211"/>
      <c r="AN11" s="132"/>
      <c r="AO11" s="132"/>
      <c r="AP11" s="149"/>
      <c r="AQ11" s="150"/>
      <c r="AR11" s="149"/>
      <c r="AS11" s="132"/>
      <c r="AT11" s="132"/>
      <c r="AU11" s="132"/>
      <c r="AV11" s="132"/>
      <c r="AW11" s="132"/>
      <c r="AX11" s="132"/>
      <c r="AY11" s="132"/>
      <c r="AZ11" s="132"/>
      <c r="BA11" s="132"/>
      <c r="BB11" s="132"/>
      <c r="BC11" s="132"/>
      <c r="BD11" s="132"/>
      <c r="BE11" s="132"/>
      <c r="BF11" s="132"/>
      <c r="BG11" s="132"/>
      <c r="BH11" s="132"/>
      <c r="BI11" s="132"/>
      <c r="BJ11" s="132"/>
      <c r="BK11" s="132"/>
      <c r="BL11" s="132"/>
      <c r="BM11" s="132"/>
      <c r="BN11" s="132"/>
      <c r="BO11" s="132"/>
      <c r="BP11" s="132"/>
    </row>
    <row r="12">
      <c r="A12" s="511" t="b">
        <v>0</v>
      </c>
      <c r="B12" s="363">
        <v>44616.0</v>
      </c>
      <c r="C12" s="95"/>
      <c r="D12" s="100" t="s">
        <v>1435</v>
      </c>
      <c r="E12" s="97"/>
      <c r="F12" s="98"/>
      <c r="G12" s="98"/>
      <c r="H12" s="98"/>
      <c r="I12" s="99" t="s">
        <v>1436</v>
      </c>
      <c r="J12" s="99" t="s">
        <v>709</v>
      </c>
      <c r="K12" s="96"/>
      <c r="L12" s="96"/>
      <c r="M12" s="96"/>
      <c r="N12" s="518"/>
      <c r="O12" s="168">
        <v>0.0</v>
      </c>
      <c r="P12" s="169">
        <v>1.0</v>
      </c>
      <c r="Q12" s="294"/>
      <c r="R12" s="295"/>
      <c r="S12" s="296"/>
      <c r="T12" s="297"/>
      <c r="U12" s="200"/>
      <c r="V12" s="201"/>
      <c r="W12" s="202"/>
      <c r="X12" s="202"/>
      <c r="Y12" s="273">
        <v>15.0</v>
      </c>
      <c r="Z12" s="271">
        <v>40.0</v>
      </c>
      <c r="AA12" s="272" t="s">
        <v>132</v>
      </c>
      <c r="AB12" s="107">
        <v>1.0</v>
      </c>
      <c r="AC12" s="108">
        <v>0.6572685185185185</v>
      </c>
      <c r="AD12" s="273" t="s">
        <v>140</v>
      </c>
      <c r="AE12" s="274" t="s">
        <v>133</v>
      </c>
      <c r="AF12" s="99" t="s">
        <v>166</v>
      </c>
      <c r="AG12" s="274">
        <v>1.4</v>
      </c>
      <c r="AH12" s="411">
        <v>10.0</v>
      </c>
      <c r="AI12" s="112"/>
      <c r="AJ12" s="274">
        <v>341.19</v>
      </c>
      <c r="AK12" s="277">
        <v>0.0</v>
      </c>
      <c r="AL12" s="114"/>
      <c r="AM12" s="278"/>
      <c r="AN12" s="98"/>
      <c r="AO12" s="98"/>
      <c r="AP12" s="116"/>
      <c r="AQ12" s="117"/>
      <c r="AR12" s="116"/>
      <c r="AS12" s="98"/>
      <c r="AT12" s="98"/>
      <c r="AU12" s="98"/>
      <c r="AV12" s="98"/>
      <c r="AW12" s="98"/>
      <c r="AX12" s="98"/>
      <c r="AY12" s="98"/>
      <c r="AZ12" s="98"/>
      <c r="BA12" s="98"/>
      <c r="BB12" s="98"/>
      <c r="BC12" s="98"/>
      <c r="BD12" s="98"/>
      <c r="BE12" s="98"/>
      <c r="BF12" s="98"/>
      <c r="BG12" s="98"/>
      <c r="BH12" s="98"/>
      <c r="BI12" s="98"/>
      <c r="BJ12" s="98"/>
      <c r="BK12" s="98"/>
      <c r="BL12" s="98"/>
      <c r="BM12" s="98"/>
      <c r="BN12" s="98"/>
      <c r="BO12" s="98"/>
      <c r="BP12" s="98"/>
    </row>
    <row r="13">
      <c r="A13" s="792" t="b">
        <v>0</v>
      </c>
      <c r="B13" s="128"/>
      <c r="C13" s="129"/>
      <c r="D13" s="134">
        <v>1099.6</v>
      </c>
      <c r="E13" s="131"/>
      <c r="F13" s="132"/>
      <c r="G13" s="132"/>
      <c r="H13" s="132"/>
      <c r="I13" s="133">
        <v>2.42</v>
      </c>
      <c r="J13" s="133">
        <v>1.71</v>
      </c>
      <c r="K13" s="130"/>
      <c r="L13" s="130"/>
      <c r="M13" s="130"/>
      <c r="N13" s="519"/>
      <c r="O13" s="168">
        <v>0.0</v>
      </c>
      <c r="P13" s="169">
        <v>2.0</v>
      </c>
      <c r="Q13" s="294"/>
      <c r="R13" s="295"/>
      <c r="S13" s="296"/>
      <c r="T13" s="297"/>
      <c r="U13" s="200"/>
      <c r="V13" s="201"/>
      <c r="W13" s="202"/>
      <c r="X13" s="202"/>
      <c r="Y13" s="206">
        <v>0.0</v>
      </c>
      <c r="Z13" s="204">
        <v>0.0</v>
      </c>
      <c r="AA13" s="205" t="s">
        <v>133</v>
      </c>
      <c r="AB13" s="141">
        <v>2.0</v>
      </c>
      <c r="AC13" s="142">
        <v>0.6608564814814815</v>
      </c>
      <c r="AD13" s="206"/>
      <c r="AE13" s="207" t="s">
        <v>133</v>
      </c>
      <c r="AF13" s="133" t="s">
        <v>166</v>
      </c>
      <c r="AG13" s="207">
        <v>1.3</v>
      </c>
      <c r="AH13" s="449">
        <v>20.0</v>
      </c>
      <c r="AI13" s="146"/>
      <c r="AJ13" s="207">
        <v>239.06</v>
      </c>
      <c r="AK13" s="210">
        <v>0.0</v>
      </c>
      <c r="AL13" s="114"/>
      <c r="AM13" s="211"/>
      <c r="AN13" s="132"/>
      <c r="AO13" s="132"/>
      <c r="AP13" s="149"/>
      <c r="AQ13" s="150"/>
      <c r="AR13" s="149"/>
      <c r="AS13" s="132"/>
      <c r="AT13" s="132"/>
      <c r="AU13" s="132"/>
      <c r="AV13" s="132"/>
      <c r="AW13" s="132"/>
      <c r="AX13" s="132"/>
      <c r="AY13" s="132"/>
      <c r="AZ13" s="132"/>
      <c r="BA13" s="132"/>
      <c r="BB13" s="132"/>
      <c r="BC13" s="132"/>
      <c r="BD13" s="132"/>
      <c r="BE13" s="132"/>
      <c r="BF13" s="132"/>
      <c r="BG13" s="132"/>
      <c r="BH13" s="132"/>
      <c r="BI13" s="132"/>
      <c r="BJ13" s="132"/>
      <c r="BK13" s="132"/>
      <c r="BL13" s="132"/>
      <c r="BM13" s="132"/>
      <c r="BN13" s="132"/>
      <c r="BO13" s="132"/>
      <c r="BP13" s="132"/>
    </row>
    <row r="14">
      <c r="A14" s="511" t="b">
        <v>0</v>
      </c>
      <c r="B14" s="94"/>
      <c r="C14" s="95"/>
      <c r="D14" s="96"/>
      <c r="E14" s="97"/>
      <c r="F14" s="98"/>
      <c r="G14" s="98"/>
      <c r="H14" s="98"/>
      <c r="I14" s="99">
        <v>8257868.0</v>
      </c>
      <c r="J14" s="99">
        <v>9633043.0</v>
      </c>
      <c r="K14" s="96"/>
      <c r="L14" s="96"/>
      <c r="M14" s="96"/>
      <c r="N14" s="518"/>
      <c r="O14" s="168">
        <v>1.0</v>
      </c>
      <c r="P14" s="169">
        <v>2.0</v>
      </c>
      <c r="Q14" s="294"/>
      <c r="R14" s="295"/>
      <c r="S14" s="296"/>
      <c r="T14" s="297"/>
      <c r="U14" s="200"/>
      <c r="V14" s="201"/>
      <c r="W14" s="202"/>
      <c r="X14" s="202"/>
      <c r="Y14" s="273">
        <v>0.0</v>
      </c>
      <c r="Z14" s="271">
        <v>0.0</v>
      </c>
      <c r="AA14" s="272" t="s">
        <v>132</v>
      </c>
      <c r="AB14" s="107">
        <v>3.0</v>
      </c>
      <c r="AC14" s="108">
        <v>0.6632870370370371</v>
      </c>
      <c r="AD14" s="273"/>
      <c r="AE14" s="274" t="s">
        <v>133</v>
      </c>
      <c r="AF14" s="99" t="s">
        <v>133</v>
      </c>
      <c r="AG14" s="274">
        <v>1.54</v>
      </c>
      <c r="AH14" s="411">
        <v>15.0</v>
      </c>
      <c r="AI14" s="112"/>
      <c r="AJ14" s="110"/>
      <c r="AK14" s="113"/>
      <c r="AL14" s="114"/>
      <c r="AM14" s="278"/>
      <c r="AN14" s="98"/>
      <c r="AO14" s="98"/>
      <c r="AP14" s="116"/>
      <c r="AQ14" s="117"/>
      <c r="AR14" s="116"/>
      <c r="AS14" s="98"/>
      <c r="AT14" s="98"/>
      <c r="AU14" s="98"/>
      <c r="AV14" s="98"/>
      <c r="AW14" s="98"/>
      <c r="AX14" s="98"/>
      <c r="AY14" s="98"/>
      <c r="AZ14" s="98"/>
      <c r="BA14" s="98"/>
      <c r="BB14" s="98"/>
      <c r="BC14" s="98"/>
      <c r="BD14" s="98"/>
      <c r="BE14" s="98"/>
      <c r="BF14" s="98"/>
      <c r="BG14" s="98"/>
      <c r="BH14" s="98"/>
      <c r="BI14" s="98"/>
      <c r="BJ14" s="98"/>
      <c r="BK14" s="98"/>
      <c r="BL14" s="98"/>
      <c r="BM14" s="98"/>
      <c r="BN14" s="98"/>
      <c r="BO14" s="98"/>
      <c r="BP14" s="98"/>
    </row>
    <row r="15">
      <c r="A15" s="792" t="b">
        <v>0</v>
      </c>
      <c r="B15" s="128"/>
      <c r="C15" s="129"/>
      <c r="D15" s="130"/>
      <c r="E15" s="131"/>
      <c r="F15" s="132"/>
      <c r="G15" s="132"/>
      <c r="H15" s="132"/>
      <c r="I15" s="132"/>
      <c r="J15" s="132"/>
      <c r="K15" s="130"/>
      <c r="L15" s="130"/>
      <c r="M15" s="130"/>
      <c r="N15" s="519"/>
      <c r="O15" s="168">
        <v>1.0</v>
      </c>
      <c r="P15" s="169">
        <v>3.0</v>
      </c>
      <c r="Q15" s="294"/>
      <c r="R15" s="295"/>
      <c r="S15" s="296"/>
      <c r="T15" s="297"/>
      <c r="U15" s="200"/>
      <c r="V15" s="201"/>
      <c r="W15" s="202"/>
      <c r="X15" s="202"/>
      <c r="Y15" s="206">
        <v>0.0</v>
      </c>
      <c r="Z15" s="204">
        <v>30.0</v>
      </c>
      <c r="AA15" s="205" t="s">
        <v>133</v>
      </c>
      <c r="AB15" s="141">
        <v>4.0</v>
      </c>
      <c r="AC15" s="142">
        <v>0.6673611111111111</v>
      </c>
      <c r="AD15" s="206"/>
      <c r="AE15" s="207" t="s">
        <v>133</v>
      </c>
      <c r="AF15" s="133" t="s">
        <v>166</v>
      </c>
      <c r="AG15" s="207">
        <v>1.2</v>
      </c>
      <c r="AH15" s="449">
        <v>50.0</v>
      </c>
      <c r="AI15" s="146"/>
      <c r="AJ15" s="144"/>
      <c r="AK15" s="147"/>
      <c r="AL15" s="114"/>
      <c r="AM15" s="211"/>
      <c r="AN15" s="132"/>
      <c r="AO15" s="132"/>
      <c r="AP15" s="149"/>
      <c r="AQ15" s="150"/>
      <c r="AR15" s="149"/>
      <c r="AS15" s="132"/>
      <c r="AT15" s="132"/>
      <c r="AU15" s="132"/>
      <c r="AV15" s="132"/>
      <c r="AW15" s="132"/>
      <c r="AX15" s="132"/>
      <c r="AY15" s="132"/>
      <c r="AZ15" s="132"/>
      <c r="BA15" s="132"/>
      <c r="BB15" s="132"/>
      <c r="BC15" s="132"/>
      <c r="BD15" s="132"/>
      <c r="BE15" s="132"/>
      <c r="BF15" s="132"/>
      <c r="BG15" s="132"/>
      <c r="BH15" s="132"/>
      <c r="BI15" s="132"/>
      <c r="BJ15" s="132"/>
      <c r="BK15" s="132"/>
      <c r="BL15" s="132"/>
      <c r="BM15" s="132"/>
      <c r="BN15" s="132"/>
      <c r="BO15" s="132"/>
      <c r="BP15" s="132"/>
    </row>
    <row r="16">
      <c r="A16" s="511" t="b">
        <v>0</v>
      </c>
      <c r="B16" s="94"/>
      <c r="C16" s="95"/>
      <c r="D16" s="96"/>
      <c r="E16" s="97"/>
      <c r="F16" s="98"/>
      <c r="G16" s="98"/>
      <c r="H16" s="98"/>
      <c r="I16" s="98"/>
      <c r="J16" s="98"/>
      <c r="K16" s="96"/>
      <c r="L16" s="96"/>
      <c r="M16" s="96"/>
      <c r="N16" s="518"/>
      <c r="O16" s="168">
        <v>0.0</v>
      </c>
      <c r="P16" s="169">
        <v>1.0</v>
      </c>
      <c r="Q16" s="294">
        <v>0.0</v>
      </c>
      <c r="R16" s="295">
        <v>1.0</v>
      </c>
      <c r="S16" s="296"/>
      <c r="T16" s="297"/>
      <c r="U16" s="200"/>
      <c r="V16" s="201"/>
      <c r="W16" s="202"/>
      <c r="X16" s="202"/>
      <c r="Y16" s="273">
        <v>0.0</v>
      </c>
      <c r="Z16" s="271">
        <v>0.0</v>
      </c>
      <c r="AA16" s="272" t="s">
        <v>132</v>
      </c>
      <c r="AB16" s="107">
        <v>5.0</v>
      </c>
      <c r="AC16" s="108">
        <v>0.6809837962962964</v>
      </c>
      <c r="AD16" s="273"/>
      <c r="AE16" s="274" t="s">
        <v>133</v>
      </c>
      <c r="AF16" s="99" t="s">
        <v>166</v>
      </c>
      <c r="AG16" s="274">
        <v>1.1</v>
      </c>
      <c r="AH16" s="411">
        <v>100.0</v>
      </c>
      <c r="AI16" s="112"/>
      <c r="AJ16" s="110"/>
      <c r="AK16" s="113"/>
      <c r="AL16" s="114"/>
      <c r="AM16" s="278"/>
      <c r="AN16" s="98"/>
      <c r="AO16" s="98"/>
      <c r="AP16" s="116"/>
      <c r="AQ16" s="117"/>
      <c r="AR16" s="116"/>
      <c r="AS16" s="98"/>
      <c r="AT16" s="98"/>
      <c r="AU16" s="98"/>
      <c r="AV16" s="98"/>
      <c r="AW16" s="98"/>
      <c r="AX16" s="98"/>
      <c r="AY16" s="98"/>
      <c r="AZ16" s="98"/>
      <c r="BA16" s="98"/>
      <c r="BB16" s="98"/>
      <c r="BC16" s="98"/>
      <c r="BD16" s="98"/>
      <c r="BE16" s="98"/>
      <c r="BF16" s="98"/>
      <c r="BG16" s="98"/>
      <c r="BH16" s="98"/>
      <c r="BI16" s="98"/>
      <c r="BJ16" s="98"/>
      <c r="BK16" s="98"/>
      <c r="BL16" s="98"/>
      <c r="BM16" s="98"/>
      <c r="BN16" s="98"/>
      <c r="BO16" s="98"/>
      <c r="BP16" s="98"/>
    </row>
    <row r="17">
      <c r="A17" s="792" t="b">
        <v>0</v>
      </c>
      <c r="B17" s="128"/>
      <c r="C17" s="129"/>
      <c r="D17" s="130"/>
      <c r="E17" s="131"/>
      <c r="F17" s="132"/>
      <c r="G17" s="132"/>
      <c r="H17" s="132"/>
      <c r="I17" s="132"/>
      <c r="J17" s="132"/>
      <c r="K17" s="130"/>
      <c r="L17" s="130"/>
      <c r="M17" s="130"/>
      <c r="N17" s="519"/>
      <c r="O17" s="168">
        <v>0.0</v>
      </c>
      <c r="P17" s="169">
        <v>1.0</v>
      </c>
      <c r="Q17" s="294">
        <v>4.0</v>
      </c>
      <c r="R17" s="295">
        <v>4.0</v>
      </c>
      <c r="S17" s="296"/>
      <c r="T17" s="297"/>
      <c r="U17" s="200"/>
      <c r="V17" s="201"/>
      <c r="W17" s="202"/>
      <c r="X17" s="202"/>
      <c r="Y17" s="206">
        <v>0.0</v>
      </c>
      <c r="Z17" s="204">
        <v>0.0</v>
      </c>
      <c r="AA17" s="205" t="s">
        <v>133</v>
      </c>
      <c r="AB17" s="141">
        <v>6.0</v>
      </c>
      <c r="AC17" s="142">
        <v>0.7028240740740741</v>
      </c>
      <c r="AD17" s="206"/>
      <c r="AE17" s="207" t="s">
        <v>133</v>
      </c>
      <c r="AF17" s="133" t="s">
        <v>133</v>
      </c>
      <c r="AG17" s="207">
        <v>1.16</v>
      </c>
      <c r="AH17" s="449">
        <v>16.0</v>
      </c>
      <c r="AI17" s="146"/>
      <c r="AJ17" s="144"/>
      <c r="AK17" s="147"/>
      <c r="AL17" s="114"/>
      <c r="AM17" s="211"/>
      <c r="AN17" s="132"/>
      <c r="AO17" s="132"/>
      <c r="AP17" s="149"/>
      <c r="AQ17" s="150"/>
      <c r="AR17" s="149"/>
      <c r="AS17" s="132"/>
      <c r="AT17" s="132"/>
      <c r="AU17" s="132"/>
      <c r="AV17" s="132"/>
      <c r="AW17" s="132"/>
      <c r="AX17" s="132"/>
      <c r="AY17" s="132"/>
      <c r="AZ17" s="132"/>
      <c r="BA17" s="132"/>
      <c r="BB17" s="132"/>
      <c r="BC17" s="132"/>
      <c r="BD17" s="132"/>
      <c r="BE17" s="132"/>
      <c r="BF17" s="132"/>
      <c r="BG17" s="132"/>
      <c r="BH17" s="132"/>
      <c r="BI17" s="132"/>
      <c r="BJ17" s="132"/>
      <c r="BK17" s="132"/>
      <c r="BL17" s="132"/>
      <c r="BM17" s="132"/>
      <c r="BN17" s="132"/>
      <c r="BO17" s="132"/>
      <c r="BP17" s="132"/>
    </row>
    <row r="18">
      <c r="A18" s="511" t="b">
        <v>0</v>
      </c>
      <c r="B18" s="94"/>
      <c r="C18" s="95"/>
      <c r="D18" s="96"/>
      <c r="E18" s="97"/>
      <c r="F18" s="98"/>
      <c r="G18" s="98"/>
      <c r="H18" s="98"/>
      <c r="I18" s="98"/>
      <c r="J18" s="98"/>
      <c r="K18" s="96"/>
      <c r="L18" s="96"/>
      <c r="M18" s="96"/>
      <c r="N18" s="518"/>
      <c r="O18" s="168">
        <v>0.0</v>
      </c>
      <c r="P18" s="169">
        <v>1.0</v>
      </c>
      <c r="Q18" s="294">
        <v>4.0</v>
      </c>
      <c r="R18" s="295">
        <v>4.0</v>
      </c>
      <c r="S18" s="296"/>
      <c r="T18" s="297"/>
      <c r="U18" s="200"/>
      <c r="V18" s="201"/>
      <c r="W18" s="202"/>
      <c r="X18" s="202"/>
      <c r="Y18" s="273">
        <v>30.0</v>
      </c>
      <c r="Z18" s="271">
        <v>15.0</v>
      </c>
      <c r="AA18" s="272" t="s">
        <v>133</v>
      </c>
      <c r="AB18" s="107">
        <v>7.0</v>
      </c>
      <c r="AC18" s="108">
        <v>0.7038773148148149</v>
      </c>
      <c r="AD18" s="273"/>
      <c r="AE18" s="274" t="s">
        <v>133</v>
      </c>
      <c r="AF18" s="99" t="s">
        <v>133</v>
      </c>
      <c r="AG18" s="274">
        <v>1.23</v>
      </c>
      <c r="AH18" s="411">
        <v>23.0</v>
      </c>
      <c r="AI18" s="112"/>
      <c r="AJ18" s="110"/>
      <c r="AK18" s="113"/>
      <c r="AL18" s="114"/>
      <c r="AM18" s="278"/>
      <c r="AN18" s="98"/>
      <c r="AO18" s="98"/>
      <c r="AP18" s="116"/>
      <c r="AQ18" s="117"/>
      <c r="AR18" s="116"/>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row>
    <row r="19">
      <c r="A19" s="792" t="b">
        <v>0</v>
      </c>
      <c r="B19" s="128"/>
      <c r="C19" s="129"/>
      <c r="D19" s="130"/>
      <c r="E19" s="131"/>
      <c r="F19" s="132"/>
      <c r="G19" s="132"/>
      <c r="H19" s="132"/>
      <c r="I19" s="132"/>
      <c r="J19" s="132"/>
      <c r="K19" s="130"/>
      <c r="L19" s="130"/>
      <c r="M19" s="130"/>
      <c r="N19" s="519"/>
      <c r="O19" s="168">
        <v>0.0</v>
      </c>
      <c r="P19" s="169">
        <v>1.0</v>
      </c>
      <c r="Q19" s="294">
        <v>5.0</v>
      </c>
      <c r="R19" s="295">
        <v>4.0</v>
      </c>
      <c r="S19" s="296"/>
      <c r="T19" s="297"/>
      <c r="U19" s="200"/>
      <c r="V19" s="201"/>
      <c r="W19" s="202"/>
      <c r="X19" s="202"/>
      <c r="Y19" s="206">
        <v>0.0</v>
      </c>
      <c r="Z19" s="204">
        <v>0.0</v>
      </c>
      <c r="AA19" s="205" t="s">
        <v>132</v>
      </c>
      <c r="AB19" s="141">
        <v>8.0</v>
      </c>
      <c r="AC19" s="142">
        <v>0.7046527777777778</v>
      </c>
      <c r="AD19" s="206"/>
      <c r="AE19" s="207" t="s">
        <v>133</v>
      </c>
      <c r="AF19" s="133" t="s">
        <v>133</v>
      </c>
      <c r="AG19" s="207">
        <v>1.39</v>
      </c>
      <c r="AH19" s="449">
        <v>39.0</v>
      </c>
      <c r="AI19" s="146"/>
      <c r="AJ19" s="144"/>
      <c r="AK19" s="147"/>
      <c r="AL19" s="114"/>
      <c r="AM19" s="211"/>
      <c r="AN19" s="132"/>
      <c r="AO19" s="132"/>
      <c r="AP19" s="149"/>
      <c r="AQ19" s="150"/>
      <c r="AR19" s="149"/>
      <c r="AS19" s="132"/>
      <c r="AT19" s="132"/>
      <c r="AU19" s="132"/>
      <c r="AV19" s="132"/>
      <c r="AW19" s="132"/>
      <c r="AX19" s="132"/>
      <c r="AY19" s="132"/>
      <c r="AZ19" s="132"/>
      <c r="BA19" s="132"/>
      <c r="BB19" s="132"/>
      <c r="BC19" s="132"/>
      <c r="BD19" s="132"/>
      <c r="BE19" s="132"/>
      <c r="BF19" s="132"/>
      <c r="BG19" s="132"/>
      <c r="BH19" s="132"/>
      <c r="BI19" s="132"/>
      <c r="BJ19" s="132"/>
      <c r="BK19" s="132"/>
      <c r="BL19" s="132"/>
      <c r="BM19" s="132"/>
      <c r="BN19" s="132"/>
      <c r="BO19" s="132"/>
      <c r="BP19" s="132"/>
    </row>
    <row r="20">
      <c r="A20" s="511" t="b">
        <v>0</v>
      </c>
      <c r="B20" s="94"/>
      <c r="C20" s="95"/>
      <c r="D20" s="96"/>
      <c r="E20" s="97"/>
      <c r="F20" s="98"/>
      <c r="G20" s="98"/>
      <c r="H20" s="98"/>
      <c r="I20" s="98"/>
      <c r="J20" s="98"/>
      <c r="K20" s="96"/>
      <c r="L20" s="96"/>
      <c r="M20" s="96"/>
      <c r="N20" s="518"/>
      <c r="O20" s="168">
        <v>0.0</v>
      </c>
      <c r="P20" s="169">
        <v>1.0</v>
      </c>
      <c r="Q20" s="294">
        <v>5.0</v>
      </c>
      <c r="R20" s="295">
        <v>4.0</v>
      </c>
      <c r="S20" s="296"/>
      <c r="T20" s="297"/>
      <c r="U20" s="200"/>
      <c r="V20" s="201"/>
      <c r="W20" s="202"/>
      <c r="X20" s="202"/>
      <c r="Y20" s="273">
        <v>40.0</v>
      </c>
      <c r="Z20" s="271">
        <v>15.0</v>
      </c>
      <c r="AA20" s="272" t="s">
        <v>132</v>
      </c>
      <c r="AB20" s="107">
        <v>9.0</v>
      </c>
      <c r="AC20" s="108">
        <v>0.7046527777777778</v>
      </c>
      <c r="AD20" s="273"/>
      <c r="AE20" s="274" t="s">
        <v>133</v>
      </c>
      <c r="AF20" s="99" t="s">
        <v>133</v>
      </c>
      <c r="AG20" s="274">
        <v>1.34</v>
      </c>
      <c r="AH20" s="411">
        <v>13.0</v>
      </c>
      <c r="AI20" s="112"/>
      <c r="AJ20" s="110"/>
      <c r="AK20" s="113"/>
      <c r="AL20" s="114"/>
      <c r="AM20" s="278"/>
      <c r="AN20" s="98"/>
      <c r="AO20" s="98"/>
      <c r="AP20" s="116"/>
      <c r="AQ20" s="117"/>
      <c r="AR20" s="116"/>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row>
    <row r="21">
      <c r="A21" s="792" t="b">
        <v>0</v>
      </c>
      <c r="B21" s="128"/>
      <c r="C21" s="129"/>
      <c r="D21" s="130"/>
      <c r="E21" s="131"/>
      <c r="F21" s="132"/>
      <c r="G21" s="132"/>
      <c r="H21" s="132"/>
      <c r="I21" s="132"/>
      <c r="J21" s="132"/>
      <c r="K21" s="130"/>
      <c r="L21" s="130"/>
      <c r="M21" s="130"/>
      <c r="N21" s="519"/>
      <c r="O21" s="168">
        <v>1.0</v>
      </c>
      <c r="P21" s="169">
        <v>1.0</v>
      </c>
      <c r="Q21" s="294">
        <v>1.0</v>
      </c>
      <c r="R21" s="295">
        <v>1.0</v>
      </c>
      <c r="S21" s="296">
        <v>5.0</v>
      </c>
      <c r="T21" s="297">
        <v>0.0</v>
      </c>
      <c r="U21" s="200"/>
      <c r="V21" s="201"/>
      <c r="W21" s="202"/>
      <c r="X21" s="202"/>
      <c r="Y21" s="206">
        <v>0.0</v>
      </c>
      <c r="Z21" s="204">
        <v>0.0</v>
      </c>
      <c r="AA21" s="205" t="s">
        <v>133</v>
      </c>
      <c r="AB21" s="141">
        <v>10.0</v>
      </c>
      <c r="AC21" s="142">
        <v>0.7074421296296296</v>
      </c>
      <c r="AD21" s="206"/>
      <c r="AE21" s="207" t="s">
        <v>133</v>
      </c>
      <c r="AF21" s="133" t="s">
        <v>133</v>
      </c>
      <c r="AG21" s="207">
        <v>1.51</v>
      </c>
      <c r="AH21" s="449">
        <v>15.0</v>
      </c>
      <c r="AI21" s="146"/>
      <c r="AJ21" s="144"/>
      <c r="AK21" s="147"/>
      <c r="AL21" s="114"/>
      <c r="AM21" s="211"/>
      <c r="AN21" s="132"/>
      <c r="AO21" s="132"/>
      <c r="AP21" s="149"/>
      <c r="AQ21" s="150"/>
      <c r="AR21" s="149"/>
      <c r="AS21" s="132"/>
      <c r="AT21" s="132"/>
      <c r="AU21" s="132"/>
      <c r="AV21" s="132"/>
      <c r="AW21" s="132"/>
      <c r="AX21" s="132"/>
      <c r="AY21" s="132"/>
      <c r="AZ21" s="132"/>
      <c r="BA21" s="132"/>
      <c r="BB21" s="132"/>
      <c r="BC21" s="132"/>
      <c r="BD21" s="132"/>
      <c r="BE21" s="132"/>
      <c r="BF21" s="132"/>
      <c r="BG21" s="132"/>
      <c r="BH21" s="132"/>
      <c r="BI21" s="132"/>
      <c r="BJ21" s="132"/>
      <c r="BK21" s="132"/>
      <c r="BL21" s="132"/>
      <c r="BM21" s="132"/>
      <c r="BN21" s="132"/>
      <c r="BO21" s="132"/>
      <c r="BP21" s="132"/>
    </row>
    <row r="22">
      <c r="A22" s="511" t="b">
        <v>0</v>
      </c>
      <c r="B22" s="94"/>
      <c r="C22" s="95"/>
      <c r="D22" s="96"/>
      <c r="E22" s="97"/>
      <c r="F22" s="98"/>
      <c r="G22" s="98"/>
      <c r="H22" s="98"/>
      <c r="I22" s="98"/>
      <c r="J22" s="98"/>
      <c r="K22" s="96"/>
      <c r="L22" s="96"/>
      <c r="M22" s="96"/>
      <c r="N22" s="518"/>
      <c r="O22" s="168">
        <v>1.0</v>
      </c>
      <c r="P22" s="169">
        <v>1.0</v>
      </c>
      <c r="Q22" s="294">
        <v>1.0</v>
      </c>
      <c r="R22" s="295">
        <v>1.0</v>
      </c>
      <c r="S22" s="296">
        <v>5.0</v>
      </c>
      <c r="T22" s="297">
        <v>0.0</v>
      </c>
      <c r="U22" s="200"/>
      <c r="V22" s="201"/>
      <c r="W22" s="202"/>
      <c r="X22" s="202"/>
      <c r="Y22" s="273">
        <v>15.0</v>
      </c>
      <c r="Z22" s="271">
        <v>0.0</v>
      </c>
      <c r="AA22" s="272" t="s">
        <v>133</v>
      </c>
      <c r="AB22" s="107">
        <v>11.0</v>
      </c>
      <c r="AC22" s="108">
        <v>0.7076967592592592</v>
      </c>
      <c r="AD22" s="273"/>
      <c r="AE22" s="274" t="s">
        <v>133</v>
      </c>
      <c r="AF22" s="99" t="s">
        <v>133</v>
      </c>
      <c r="AG22" s="274">
        <v>1.59</v>
      </c>
      <c r="AH22" s="411">
        <v>59.0</v>
      </c>
      <c r="AI22" s="112"/>
      <c r="AJ22" s="110"/>
      <c r="AK22" s="113"/>
      <c r="AL22" s="114"/>
      <c r="AM22" s="278"/>
      <c r="AN22" s="98"/>
      <c r="AO22" s="98"/>
      <c r="AP22" s="116"/>
      <c r="AQ22" s="117"/>
      <c r="AR22" s="116"/>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row>
    <row r="23">
      <c r="A23" s="792" t="b">
        <v>0</v>
      </c>
      <c r="B23" s="128"/>
      <c r="C23" s="129"/>
      <c r="D23" s="130"/>
      <c r="E23" s="131"/>
      <c r="F23" s="132"/>
      <c r="G23" s="132"/>
      <c r="H23" s="132"/>
      <c r="I23" s="132"/>
      <c r="J23" s="132"/>
      <c r="K23" s="130"/>
      <c r="L23" s="130"/>
      <c r="M23" s="130"/>
      <c r="N23" s="519"/>
      <c r="O23" s="168">
        <v>1.0</v>
      </c>
      <c r="P23" s="169">
        <v>1.0</v>
      </c>
      <c r="Q23" s="294">
        <v>1.0</v>
      </c>
      <c r="R23" s="295">
        <v>1.0</v>
      </c>
      <c r="S23" s="296">
        <v>5.0</v>
      </c>
      <c r="T23" s="297">
        <v>0.0</v>
      </c>
      <c r="U23" s="200"/>
      <c r="V23" s="201"/>
      <c r="W23" s="202"/>
      <c r="X23" s="202"/>
      <c r="Y23" s="206" t="s">
        <v>738</v>
      </c>
      <c r="Z23" s="204">
        <v>40.0</v>
      </c>
      <c r="AA23" s="205" t="s">
        <v>133</v>
      </c>
      <c r="AB23" s="141">
        <v>12.0</v>
      </c>
      <c r="AC23" s="142">
        <v>0.7110185185185185</v>
      </c>
      <c r="AD23" s="206"/>
      <c r="AE23" s="207" t="s">
        <v>133</v>
      </c>
      <c r="AF23" s="133" t="s">
        <v>133</v>
      </c>
      <c r="AG23" s="207">
        <v>1.76</v>
      </c>
      <c r="AH23" s="449">
        <v>1.7</v>
      </c>
      <c r="AI23" s="146"/>
      <c r="AJ23" s="144"/>
      <c r="AK23" s="147"/>
      <c r="AL23" s="114"/>
      <c r="AM23" s="211"/>
      <c r="AN23" s="132"/>
      <c r="AO23" s="132"/>
      <c r="AP23" s="149"/>
      <c r="AQ23" s="150"/>
      <c r="AR23" s="149"/>
      <c r="AS23" s="132"/>
      <c r="AT23" s="132"/>
      <c r="AU23" s="132"/>
      <c r="AV23" s="132"/>
      <c r="AW23" s="132"/>
      <c r="AX23" s="132"/>
      <c r="AY23" s="132"/>
      <c r="AZ23" s="132"/>
      <c r="BA23" s="132"/>
      <c r="BB23" s="132"/>
      <c r="BC23" s="132"/>
      <c r="BD23" s="132"/>
      <c r="BE23" s="132"/>
      <c r="BF23" s="132"/>
      <c r="BG23" s="132"/>
      <c r="BH23" s="132"/>
      <c r="BI23" s="132"/>
      <c r="BJ23" s="132"/>
      <c r="BK23" s="132"/>
      <c r="BL23" s="132"/>
      <c r="BM23" s="132"/>
      <c r="BN23" s="132"/>
      <c r="BO23" s="132"/>
      <c r="BP23" s="132"/>
    </row>
    <row r="24">
      <c r="A24" s="511" t="b">
        <v>0</v>
      </c>
      <c r="B24" s="94"/>
      <c r="C24" s="95"/>
      <c r="D24" s="96"/>
      <c r="E24" s="97"/>
      <c r="F24" s="98"/>
      <c r="G24" s="98"/>
      <c r="H24" s="98"/>
      <c r="I24" s="98"/>
      <c r="J24" s="98"/>
      <c r="K24" s="96"/>
      <c r="L24" s="96"/>
      <c r="M24" s="96"/>
      <c r="N24" s="518"/>
      <c r="O24" s="168">
        <v>1.0</v>
      </c>
      <c r="P24" s="169">
        <v>1.0</v>
      </c>
      <c r="Q24" s="294">
        <v>1.0</v>
      </c>
      <c r="R24" s="295">
        <v>1.0</v>
      </c>
      <c r="S24" s="296">
        <v>5.0</v>
      </c>
      <c r="T24" s="297">
        <v>0.0</v>
      </c>
      <c r="U24" s="200"/>
      <c r="V24" s="201"/>
      <c r="W24" s="202"/>
      <c r="X24" s="202"/>
      <c r="Y24" s="273" t="s">
        <v>738</v>
      </c>
      <c r="Z24" s="271">
        <v>40.0</v>
      </c>
      <c r="AA24" s="272" t="s">
        <v>133</v>
      </c>
      <c r="AB24" s="107">
        <v>13.0</v>
      </c>
      <c r="AC24" s="108">
        <v>0.7132060185185185</v>
      </c>
      <c r="AD24" s="273"/>
      <c r="AE24" s="274" t="s">
        <v>133</v>
      </c>
      <c r="AF24" s="99" t="s">
        <v>133</v>
      </c>
      <c r="AG24" s="274">
        <v>1.86</v>
      </c>
      <c r="AH24" s="411">
        <v>18.0</v>
      </c>
      <c r="AI24" s="112"/>
      <c r="AJ24" s="110"/>
      <c r="AK24" s="113"/>
      <c r="AL24" s="114"/>
      <c r="AM24" s="278"/>
      <c r="AN24" s="98"/>
      <c r="AO24" s="98"/>
      <c r="AP24" s="116"/>
      <c r="AQ24" s="117"/>
      <c r="AR24" s="116"/>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row>
    <row r="25">
      <c r="A25" s="792" t="b">
        <v>0</v>
      </c>
      <c r="B25" s="128"/>
      <c r="C25" s="129"/>
      <c r="D25" s="130"/>
      <c r="E25" s="131"/>
      <c r="F25" s="132"/>
      <c r="G25" s="132"/>
      <c r="H25" s="132"/>
      <c r="I25" s="132"/>
      <c r="J25" s="132"/>
      <c r="K25" s="130"/>
      <c r="L25" s="130"/>
      <c r="M25" s="130"/>
      <c r="N25" s="519"/>
      <c r="O25" s="168">
        <v>1.0</v>
      </c>
      <c r="P25" s="169">
        <v>1.0</v>
      </c>
      <c r="Q25" s="294">
        <v>1.0</v>
      </c>
      <c r="R25" s="295">
        <v>1.0</v>
      </c>
      <c r="S25" s="296">
        <v>5.0</v>
      </c>
      <c r="T25" s="297">
        <v>0.0</v>
      </c>
      <c r="U25" s="200"/>
      <c r="V25" s="201"/>
      <c r="W25" s="202"/>
      <c r="X25" s="202"/>
      <c r="Y25" s="206" t="s">
        <v>738</v>
      </c>
      <c r="Z25" s="204">
        <v>40.0</v>
      </c>
      <c r="AA25" s="205" t="s">
        <v>133</v>
      </c>
      <c r="AB25" s="141">
        <v>14.0</v>
      </c>
      <c r="AC25" s="142">
        <v>0.7132060185185185</v>
      </c>
      <c r="AD25" s="206"/>
      <c r="AE25" s="207" t="s">
        <v>133</v>
      </c>
      <c r="AF25" s="133" t="s">
        <v>133</v>
      </c>
      <c r="AG25" s="207">
        <v>1.88</v>
      </c>
      <c r="AH25" s="449">
        <v>18.0</v>
      </c>
      <c r="AI25" s="146"/>
      <c r="AJ25" s="144"/>
      <c r="AK25" s="147"/>
      <c r="AL25" s="114"/>
      <c r="AM25" s="211"/>
      <c r="AN25" s="132"/>
      <c r="AO25" s="132"/>
      <c r="AP25" s="149"/>
      <c r="AQ25" s="150"/>
      <c r="AR25" s="149"/>
      <c r="AS25" s="132"/>
      <c r="AT25" s="132"/>
      <c r="AU25" s="132"/>
      <c r="AV25" s="132"/>
      <c r="AW25" s="132"/>
      <c r="AX25" s="132"/>
      <c r="AY25" s="132"/>
      <c r="AZ25" s="132"/>
      <c r="BA25" s="132"/>
      <c r="BB25" s="132"/>
      <c r="BC25" s="132"/>
      <c r="BD25" s="132"/>
      <c r="BE25" s="132"/>
      <c r="BF25" s="132"/>
      <c r="BG25" s="132"/>
      <c r="BH25" s="132"/>
      <c r="BI25" s="132"/>
      <c r="BJ25" s="132"/>
      <c r="BK25" s="132"/>
      <c r="BL25" s="132"/>
      <c r="BM25" s="132"/>
      <c r="BN25" s="132"/>
      <c r="BO25" s="132"/>
      <c r="BP25" s="132"/>
    </row>
    <row r="26">
      <c r="A26" s="511" t="b">
        <v>0</v>
      </c>
      <c r="B26" s="94"/>
      <c r="C26" s="95"/>
      <c r="D26" s="96"/>
      <c r="E26" s="97"/>
      <c r="F26" s="98"/>
      <c r="G26" s="98"/>
      <c r="H26" s="98"/>
      <c r="I26" s="98"/>
      <c r="J26" s="98"/>
      <c r="K26" s="96"/>
      <c r="L26" s="96"/>
      <c r="M26" s="96"/>
      <c r="N26" s="518"/>
      <c r="O26" s="168">
        <v>1.0</v>
      </c>
      <c r="P26" s="169">
        <v>1.0</v>
      </c>
      <c r="Q26" s="294">
        <v>1.0</v>
      </c>
      <c r="R26" s="295">
        <v>1.0</v>
      </c>
      <c r="S26" s="296">
        <v>2.0</v>
      </c>
      <c r="T26" s="297">
        <v>0.0</v>
      </c>
      <c r="U26" s="200"/>
      <c r="V26" s="201"/>
      <c r="W26" s="202"/>
      <c r="X26" s="202"/>
      <c r="Y26" s="273">
        <v>0.0</v>
      </c>
      <c r="Z26" s="271">
        <v>0.0</v>
      </c>
      <c r="AA26" s="272" t="s">
        <v>132</v>
      </c>
      <c r="AB26" s="107">
        <v>15.0</v>
      </c>
      <c r="AC26" s="108">
        <v>0.7229282407407407</v>
      </c>
      <c r="AD26" s="273"/>
      <c r="AE26" s="274" t="s">
        <v>133</v>
      </c>
      <c r="AF26" s="99" t="s">
        <v>133</v>
      </c>
      <c r="AG26" s="274">
        <v>2.04</v>
      </c>
      <c r="AH26" s="411">
        <v>20.0</v>
      </c>
      <c r="AI26" s="112"/>
      <c r="AJ26" s="110"/>
      <c r="AK26" s="113"/>
      <c r="AL26" s="114"/>
      <c r="AM26" s="278"/>
      <c r="AN26" s="98"/>
      <c r="AO26" s="98"/>
      <c r="AP26" s="116"/>
      <c r="AQ26" s="117"/>
      <c r="AR26" s="116"/>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row>
    <row r="27">
      <c r="A27" s="792" t="b">
        <v>0</v>
      </c>
      <c r="B27" s="128"/>
      <c r="C27" s="129"/>
      <c r="D27" s="130"/>
      <c r="E27" s="131"/>
      <c r="F27" s="132"/>
      <c r="G27" s="132"/>
      <c r="H27" s="132"/>
      <c r="I27" s="132"/>
      <c r="J27" s="132"/>
      <c r="K27" s="130"/>
      <c r="L27" s="130"/>
      <c r="M27" s="130"/>
      <c r="N27" s="519"/>
      <c r="O27" s="168">
        <v>1.0</v>
      </c>
      <c r="P27" s="169">
        <v>1.0</v>
      </c>
      <c r="Q27" s="294">
        <v>1.0</v>
      </c>
      <c r="R27" s="295">
        <v>1.0</v>
      </c>
      <c r="S27" s="296">
        <v>2.0</v>
      </c>
      <c r="T27" s="297">
        <v>0.0</v>
      </c>
      <c r="U27" s="200"/>
      <c r="V27" s="201"/>
      <c r="W27" s="202"/>
      <c r="X27" s="202"/>
      <c r="Y27" s="206">
        <v>15.0</v>
      </c>
      <c r="Z27" s="204">
        <v>0.0</v>
      </c>
      <c r="AA27" s="205" t="s">
        <v>132</v>
      </c>
      <c r="AB27" s="141">
        <v>16.0</v>
      </c>
      <c r="AC27" s="142">
        <v>0.723738425925926</v>
      </c>
      <c r="AD27" s="206"/>
      <c r="AE27" s="207" t="s">
        <v>133</v>
      </c>
      <c r="AF27" s="133" t="s">
        <v>133</v>
      </c>
      <c r="AG27" s="207">
        <v>2.42</v>
      </c>
      <c r="AH27" s="449">
        <v>24.0</v>
      </c>
      <c r="AI27" s="146"/>
      <c r="AJ27" s="144"/>
      <c r="AK27" s="147"/>
      <c r="AL27" s="114"/>
      <c r="AM27" s="211"/>
      <c r="AN27" s="132"/>
      <c r="AO27" s="132"/>
      <c r="AP27" s="149"/>
      <c r="AQ27" s="150"/>
      <c r="AR27" s="149"/>
      <c r="AS27" s="132"/>
      <c r="AT27" s="132"/>
      <c r="AU27" s="132"/>
      <c r="AV27" s="132"/>
      <c r="AW27" s="132"/>
      <c r="AX27" s="132"/>
      <c r="AY27" s="132"/>
      <c r="AZ27" s="132"/>
      <c r="BA27" s="132"/>
      <c r="BB27" s="132"/>
      <c r="BC27" s="132"/>
      <c r="BD27" s="132"/>
      <c r="BE27" s="132"/>
      <c r="BF27" s="132"/>
      <c r="BG27" s="132"/>
      <c r="BH27" s="132"/>
      <c r="BI27" s="132"/>
      <c r="BJ27" s="132"/>
      <c r="BK27" s="132"/>
      <c r="BL27" s="132"/>
      <c r="BM27" s="132"/>
      <c r="BN27" s="132"/>
      <c r="BO27" s="132"/>
      <c r="BP27" s="132"/>
    </row>
    <row r="28">
      <c r="A28" s="511" t="b">
        <v>0</v>
      </c>
      <c r="B28" s="94"/>
      <c r="C28" s="95"/>
      <c r="D28" s="96"/>
      <c r="E28" s="97"/>
      <c r="F28" s="98"/>
      <c r="G28" s="98"/>
      <c r="H28" s="98"/>
      <c r="I28" s="98"/>
      <c r="J28" s="98"/>
      <c r="K28" s="96"/>
      <c r="L28" s="96"/>
      <c r="M28" s="96"/>
      <c r="N28" s="518"/>
      <c r="O28" s="168">
        <v>1.0</v>
      </c>
      <c r="P28" s="169">
        <v>1.0</v>
      </c>
      <c r="Q28" s="294">
        <v>1.0</v>
      </c>
      <c r="R28" s="295">
        <v>1.0</v>
      </c>
      <c r="S28" s="296">
        <v>2.0</v>
      </c>
      <c r="T28" s="297">
        <v>0.0</v>
      </c>
      <c r="U28" s="200"/>
      <c r="V28" s="201"/>
      <c r="W28" s="202"/>
      <c r="X28" s="202"/>
      <c r="Y28" s="273">
        <v>15.0</v>
      </c>
      <c r="Z28" s="271">
        <v>0.0</v>
      </c>
      <c r="AA28" s="272" t="s">
        <v>132</v>
      </c>
      <c r="AB28" s="107">
        <v>17.0</v>
      </c>
      <c r="AC28" s="108">
        <v>0.723738425925926</v>
      </c>
      <c r="AD28" s="273"/>
      <c r="AE28" s="274" t="s">
        <v>133</v>
      </c>
      <c r="AF28" s="99" t="s">
        <v>133</v>
      </c>
      <c r="AG28" s="274">
        <v>2.38</v>
      </c>
      <c r="AH28" s="411">
        <v>2.38</v>
      </c>
      <c r="AI28" s="112"/>
      <c r="AJ28" s="110"/>
      <c r="AK28" s="113"/>
      <c r="AL28" s="114"/>
      <c r="AM28" s="278"/>
      <c r="AN28" s="98"/>
      <c r="AO28" s="98"/>
      <c r="AP28" s="116"/>
      <c r="AQ28" s="117"/>
      <c r="AR28" s="116"/>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row>
    <row r="29">
      <c r="A29" s="792" t="b">
        <v>0</v>
      </c>
      <c r="B29" s="128"/>
      <c r="C29" s="129"/>
      <c r="D29" s="130"/>
      <c r="E29" s="131"/>
      <c r="F29" s="132"/>
      <c r="G29" s="132"/>
      <c r="H29" s="132"/>
      <c r="I29" s="132"/>
      <c r="J29" s="132"/>
      <c r="K29" s="130"/>
      <c r="L29" s="130"/>
      <c r="M29" s="130"/>
      <c r="N29" s="519"/>
      <c r="O29" s="168">
        <v>1.0</v>
      </c>
      <c r="P29" s="169">
        <v>1.0</v>
      </c>
      <c r="Q29" s="294">
        <v>1.0</v>
      </c>
      <c r="R29" s="295">
        <v>1.0</v>
      </c>
      <c r="S29" s="296">
        <v>2.0</v>
      </c>
      <c r="T29" s="297">
        <v>0.0</v>
      </c>
      <c r="U29" s="200"/>
      <c r="V29" s="201"/>
      <c r="W29" s="202"/>
      <c r="X29" s="202"/>
      <c r="Y29" s="206">
        <v>15.0</v>
      </c>
      <c r="Z29" s="204">
        <v>0.0</v>
      </c>
      <c r="AA29" s="205" t="s">
        <v>132</v>
      </c>
      <c r="AB29" s="141">
        <v>18.0</v>
      </c>
      <c r="AC29" s="142">
        <v>0.723738425925926</v>
      </c>
      <c r="AD29" s="206"/>
      <c r="AE29" s="207" t="s">
        <v>133</v>
      </c>
      <c r="AF29" s="133" t="s">
        <v>133</v>
      </c>
      <c r="AG29" s="207">
        <v>2.84</v>
      </c>
      <c r="AH29" s="449">
        <v>28.0</v>
      </c>
      <c r="AI29" s="146"/>
      <c r="AJ29" s="144"/>
      <c r="AK29" s="147"/>
      <c r="AL29" s="114"/>
      <c r="AM29" s="211"/>
      <c r="AN29" s="132"/>
      <c r="AO29" s="132"/>
      <c r="AP29" s="149"/>
      <c r="AQ29" s="150"/>
      <c r="AR29" s="149"/>
      <c r="AS29" s="132"/>
      <c r="AT29" s="132"/>
      <c r="AU29" s="132"/>
      <c r="AV29" s="132"/>
      <c r="AW29" s="132"/>
      <c r="AX29" s="132"/>
      <c r="AY29" s="132"/>
      <c r="AZ29" s="132"/>
      <c r="BA29" s="132"/>
      <c r="BB29" s="132"/>
      <c r="BC29" s="132"/>
      <c r="BD29" s="132"/>
      <c r="BE29" s="132"/>
      <c r="BF29" s="132"/>
      <c r="BG29" s="132"/>
      <c r="BH29" s="132"/>
      <c r="BI29" s="132"/>
      <c r="BJ29" s="132"/>
      <c r="BK29" s="132"/>
      <c r="BL29" s="132"/>
      <c r="BM29" s="132"/>
      <c r="BN29" s="132"/>
      <c r="BO29" s="132"/>
      <c r="BP29" s="132"/>
    </row>
    <row r="30">
      <c r="A30" s="511" t="b">
        <v>0</v>
      </c>
      <c r="B30" s="94"/>
      <c r="C30" s="95"/>
      <c r="D30" s="96"/>
      <c r="E30" s="97"/>
      <c r="F30" s="98"/>
      <c r="G30" s="98"/>
      <c r="H30" s="98"/>
      <c r="I30" s="98"/>
      <c r="J30" s="98"/>
      <c r="K30" s="96"/>
      <c r="L30" s="96"/>
      <c r="M30" s="96"/>
      <c r="N30" s="518"/>
      <c r="O30" s="168">
        <v>1.0</v>
      </c>
      <c r="P30" s="169">
        <v>1.0</v>
      </c>
      <c r="Q30" s="294">
        <v>1.0</v>
      </c>
      <c r="R30" s="295">
        <v>1.0</v>
      </c>
      <c r="S30" s="296">
        <v>2.0</v>
      </c>
      <c r="T30" s="297">
        <v>0.0</v>
      </c>
      <c r="U30" s="200"/>
      <c r="V30" s="201"/>
      <c r="W30" s="202"/>
      <c r="X30" s="202"/>
      <c r="Y30" s="273">
        <v>30.0</v>
      </c>
      <c r="Z30" s="271">
        <v>0.0</v>
      </c>
      <c r="AA30" s="272" t="s">
        <v>132</v>
      </c>
      <c r="AB30" s="107">
        <v>19.0</v>
      </c>
      <c r="AC30" s="108">
        <v>0.723738425925926</v>
      </c>
      <c r="AD30" s="273"/>
      <c r="AE30" s="274" t="s">
        <v>133</v>
      </c>
      <c r="AF30" s="99" t="s">
        <v>133</v>
      </c>
      <c r="AG30" s="274">
        <v>2.26</v>
      </c>
      <c r="AH30" s="411">
        <v>26.0</v>
      </c>
      <c r="AI30" s="112"/>
      <c r="AJ30" s="110"/>
      <c r="AK30" s="113"/>
      <c r="AL30" s="114"/>
      <c r="AM30" s="278"/>
      <c r="AN30" s="98"/>
      <c r="AO30" s="98"/>
      <c r="AP30" s="116"/>
      <c r="AQ30" s="117"/>
      <c r="AR30" s="116"/>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row>
    <row r="31">
      <c r="A31" s="792" t="b">
        <v>0</v>
      </c>
      <c r="B31" s="128"/>
      <c r="C31" s="129"/>
      <c r="D31" s="130"/>
      <c r="E31" s="131"/>
      <c r="F31" s="132"/>
      <c r="G31" s="132"/>
      <c r="H31" s="132"/>
      <c r="I31" s="132"/>
      <c r="J31" s="132"/>
      <c r="K31" s="130"/>
      <c r="L31" s="130"/>
      <c r="M31" s="130"/>
      <c r="N31" s="519"/>
      <c r="O31" s="168">
        <v>1.0</v>
      </c>
      <c r="P31" s="169">
        <v>1.0</v>
      </c>
      <c r="Q31" s="294">
        <v>1.0</v>
      </c>
      <c r="R31" s="295">
        <v>1.0</v>
      </c>
      <c r="S31" s="296">
        <v>2.0</v>
      </c>
      <c r="T31" s="297">
        <v>0.0</v>
      </c>
      <c r="U31" s="200"/>
      <c r="V31" s="201"/>
      <c r="W31" s="202"/>
      <c r="X31" s="202"/>
      <c r="Y31" s="206">
        <v>40.0</v>
      </c>
      <c r="Z31" s="204">
        <v>0.0</v>
      </c>
      <c r="AA31" s="205" t="s">
        <v>132</v>
      </c>
      <c r="AB31" s="141">
        <v>20.0</v>
      </c>
      <c r="AC31" s="142">
        <v>0.7250115740740741</v>
      </c>
      <c r="AD31" s="206"/>
      <c r="AE31" s="207" t="s">
        <v>133</v>
      </c>
      <c r="AF31" s="133" t="s">
        <v>133</v>
      </c>
      <c r="AG31" s="207">
        <v>3.1</v>
      </c>
      <c r="AH31" s="449">
        <v>31.0</v>
      </c>
      <c r="AI31" s="146"/>
      <c r="AJ31" s="144"/>
      <c r="AK31" s="147"/>
      <c r="AL31" s="114"/>
      <c r="AM31" s="211"/>
      <c r="AN31" s="132"/>
      <c r="AO31" s="132"/>
      <c r="AP31" s="149"/>
      <c r="AQ31" s="150"/>
      <c r="AR31" s="149"/>
      <c r="AS31" s="132"/>
      <c r="AT31" s="132"/>
      <c r="AU31" s="132"/>
      <c r="AV31" s="132"/>
      <c r="AW31" s="132"/>
      <c r="AX31" s="132"/>
      <c r="AY31" s="132"/>
      <c r="AZ31" s="132"/>
      <c r="BA31" s="132"/>
      <c r="BB31" s="132"/>
      <c r="BC31" s="132"/>
      <c r="BD31" s="132"/>
      <c r="BE31" s="132"/>
      <c r="BF31" s="132"/>
      <c r="BG31" s="132"/>
      <c r="BH31" s="132"/>
      <c r="BI31" s="132"/>
      <c r="BJ31" s="132"/>
      <c r="BK31" s="132"/>
      <c r="BL31" s="132"/>
      <c r="BM31" s="132"/>
      <c r="BN31" s="132"/>
      <c r="BO31" s="132"/>
      <c r="BP31" s="132"/>
    </row>
    <row r="32">
      <c r="A32" s="511" t="b">
        <v>0</v>
      </c>
      <c r="B32" s="94"/>
      <c r="C32" s="95"/>
      <c r="D32" s="96"/>
      <c r="E32" s="97"/>
      <c r="F32" s="98"/>
      <c r="G32" s="98"/>
      <c r="H32" s="98"/>
      <c r="I32" s="98"/>
      <c r="J32" s="98"/>
      <c r="K32" s="96"/>
      <c r="L32" s="96"/>
      <c r="M32" s="96"/>
      <c r="N32" s="518"/>
      <c r="O32" s="168">
        <v>1.0</v>
      </c>
      <c r="P32" s="169">
        <v>1.0</v>
      </c>
      <c r="Q32" s="294">
        <v>1.0</v>
      </c>
      <c r="R32" s="295">
        <v>1.0</v>
      </c>
      <c r="S32" s="296">
        <v>4.0</v>
      </c>
      <c r="T32" s="297">
        <v>2.0</v>
      </c>
      <c r="U32" s="200"/>
      <c r="V32" s="201"/>
      <c r="W32" s="202"/>
      <c r="X32" s="202"/>
      <c r="Y32" s="273">
        <v>15.0</v>
      </c>
      <c r="Z32" s="271">
        <v>0.0</v>
      </c>
      <c r="AA32" s="272" t="s">
        <v>133</v>
      </c>
      <c r="AB32" s="107">
        <v>21.0</v>
      </c>
      <c r="AC32" s="108">
        <v>0.7251620370370371</v>
      </c>
      <c r="AD32" s="273"/>
      <c r="AE32" s="274" t="s">
        <v>133</v>
      </c>
      <c r="AF32" s="99" t="s">
        <v>133</v>
      </c>
      <c r="AG32" s="274">
        <v>3.4</v>
      </c>
      <c r="AH32" s="411">
        <v>34.0</v>
      </c>
      <c r="AI32" s="112"/>
      <c r="AJ32" s="110"/>
      <c r="AK32" s="113"/>
      <c r="AL32" s="114"/>
      <c r="AM32" s="278"/>
      <c r="AN32" s="98"/>
      <c r="AO32" s="98"/>
      <c r="AP32" s="116"/>
      <c r="AQ32" s="117"/>
      <c r="AR32" s="116"/>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row>
    <row r="33">
      <c r="A33" s="792" t="b">
        <v>0</v>
      </c>
      <c r="B33" s="128"/>
      <c r="C33" s="129"/>
      <c r="D33" s="130"/>
      <c r="E33" s="131"/>
      <c r="F33" s="132"/>
      <c r="G33" s="132"/>
      <c r="H33" s="132"/>
      <c r="I33" s="132"/>
      <c r="J33" s="132"/>
      <c r="K33" s="130"/>
      <c r="L33" s="130"/>
      <c r="M33" s="130"/>
      <c r="N33" s="519"/>
      <c r="O33" s="168">
        <v>1.0</v>
      </c>
      <c r="P33" s="169">
        <v>1.0</v>
      </c>
      <c r="Q33" s="294">
        <v>1.0</v>
      </c>
      <c r="R33" s="295">
        <v>1.0</v>
      </c>
      <c r="S33" s="296">
        <v>4.0</v>
      </c>
      <c r="T33" s="297">
        <v>3.0</v>
      </c>
      <c r="U33" s="200"/>
      <c r="V33" s="201"/>
      <c r="W33" s="202"/>
      <c r="X33" s="202"/>
      <c r="Y33" s="206">
        <v>30.0</v>
      </c>
      <c r="Z33" s="204">
        <v>30.0</v>
      </c>
      <c r="AA33" s="205" t="s">
        <v>132</v>
      </c>
      <c r="AB33" s="141">
        <v>22.0</v>
      </c>
      <c r="AC33" s="142">
        <v>0.7251851851851852</v>
      </c>
      <c r="AD33" s="206"/>
      <c r="AE33" s="207" t="s">
        <v>132</v>
      </c>
      <c r="AF33" s="133" t="s">
        <v>166</v>
      </c>
      <c r="AG33" s="207">
        <v>1.4</v>
      </c>
      <c r="AH33" s="449">
        <v>10.0</v>
      </c>
      <c r="AI33" s="146"/>
      <c r="AJ33" s="144"/>
      <c r="AK33" s="147"/>
      <c r="AL33" s="114"/>
      <c r="AM33" s="211"/>
      <c r="AN33" s="132"/>
      <c r="AO33" s="132"/>
      <c r="AP33" s="149"/>
      <c r="AQ33" s="150"/>
      <c r="AR33" s="149"/>
      <c r="AS33" s="132"/>
      <c r="AT33" s="132"/>
      <c r="AU33" s="132"/>
      <c r="AV33" s="132"/>
      <c r="AW33" s="132"/>
      <c r="AX33" s="132"/>
      <c r="AY33" s="132"/>
      <c r="AZ33" s="132"/>
      <c r="BA33" s="132"/>
      <c r="BB33" s="132"/>
      <c r="BC33" s="132"/>
      <c r="BD33" s="132"/>
      <c r="BE33" s="132"/>
      <c r="BF33" s="132"/>
      <c r="BG33" s="132"/>
      <c r="BH33" s="132"/>
      <c r="BI33" s="132"/>
      <c r="BJ33" s="132"/>
      <c r="BK33" s="132"/>
      <c r="BL33" s="132"/>
      <c r="BM33" s="132"/>
      <c r="BN33" s="132"/>
      <c r="BO33" s="132"/>
      <c r="BP33" s="132"/>
    </row>
    <row r="34">
      <c r="A34" s="511" t="b">
        <v>0</v>
      </c>
      <c r="B34" s="94"/>
      <c r="C34" s="95"/>
      <c r="D34" s="96"/>
      <c r="E34" s="97"/>
      <c r="F34" s="98"/>
      <c r="G34" s="98"/>
      <c r="H34" s="98"/>
      <c r="I34" s="98"/>
      <c r="J34" s="98"/>
      <c r="K34" s="96"/>
      <c r="L34" s="96"/>
      <c r="M34" s="96"/>
      <c r="N34" s="518"/>
      <c r="O34" s="168">
        <v>1.0</v>
      </c>
      <c r="P34" s="169">
        <v>1.0</v>
      </c>
      <c r="Q34" s="294">
        <v>1.0</v>
      </c>
      <c r="R34" s="295">
        <v>1.0</v>
      </c>
      <c r="S34" s="296">
        <v>4.0</v>
      </c>
      <c r="T34" s="297">
        <v>3.0</v>
      </c>
      <c r="U34" s="200"/>
      <c r="V34" s="201"/>
      <c r="W34" s="202"/>
      <c r="X34" s="202"/>
      <c r="Y34" s="273">
        <v>30.0</v>
      </c>
      <c r="Z34" s="271">
        <v>40.0</v>
      </c>
      <c r="AA34" s="272" t="s">
        <v>132</v>
      </c>
      <c r="AB34" s="107">
        <v>23.0</v>
      </c>
      <c r="AC34" s="108">
        <v>0.7253009259259259</v>
      </c>
      <c r="AD34" s="273"/>
      <c r="AE34" s="274" t="s">
        <v>133</v>
      </c>
      <c r="AF34" s="99" t="s">
        <v>133</v>
      </c>
      <c r="AG34" s="274">
        <v>3.65</v>
      </c>
      <c r="AH34" s="411">
        <v>3.65</v>
      </c>
      <c r="AI34" s="112"/>
      <c r="AJ34" s="110"/>
      <c r="AK34" s="113"/>
      <c r="AL34" s="114"/>
      <c r="AM34" s="278"/>
      <c r="AN34" s="98"/>
      <c r="AO34" s="98"/>
      <c r="AP34" s="116"/>
      <c r="AQ34" s="117"/>
      <c r="AR34" s="116"/>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row>
    <row r="35">
      <c r="A35" s="792" t="b">
        <v>0</v>
      </c>
      <c r="B35" s="128"/>
      <c r="C35" s="129"/>
      <c r="D35" s="130"/>
      <c r="E35" s="131"/>
      <c r="F35" s="132"/>
      <c r="G35" s="132"/>
      <c r="H35" s="132"/>
      <c r="I35" s="132"/>
      <c r="J35" s="132"/>
      <c r="K35" s="130"/>
      <c r="L35" s="130"/>
      <c r="M35" s="130"/>
      <c r="N35" s="519"/>
      <c r="O35" s="168">
        <v>1.0</v>
      </c>
      <c r="P35" s="169">
        <v>1.0</v>
      </c>
      <c r="Q35" s="294">
        <v>1.0</v>
      </c>
      <c r="R35" s="295">
        <v>1.0</v>
      </c>
      <c r="S35" s="296">
        <v>4.0</v>
      </c>
      <c r="T35" s="297">
        <v>3.0</v>
      </c>
      <c r="U35" s="200"/>
      <c r="V35" s="201"/>
      <c r="W35" s="202"/>
      <c r="X35" s="202"/>
      <c r="Y35" s="206">
        <v>30.0</v>
      </c>
      <c r="Z35" s="204">
        <v>40.0</v>
      </c>
      <c r="AA35" s="205" t="s">
        <v>132</v>
      </c>
      <c r="AB35" s="141">
        <v>24.0</v>
      </c>
      <c r="AC35" s="142">
        <v>0.7257870370370371</v>
      </c>
      <c r="AD35" s="206"/>
      <c r="AE35" s="207" t="s">
        <v>132</v>
      </c>
      <c r="AF35" s="133" t="s">
        <v>166</v>
      </c>
      <c r="AG35" s="207">
        <v>1.3</v>
      </c>
      <c r="AH35" s="449">
        <v>20.0</v>
      </c>
      <c r="AI35" s="146"/>
      <c r="AJ35" s="144"/>
      <c r="AK35" s="147"/>
      <c r="AL35" s="114"/>
      <c r="AM35" s="211"/>
      <c r="AN35" s="132"/>
      <c r="AO35" s="132"/>
      <c r="AP35" s="149"/>
      <c r="AQ35" s="150"/>
      <c r="AR35" s="149"/>
      <c r="AS35" s="132"/>
      <c r="AT35" s="132"/>
      <c r="AU35" s="132"/>
      <c r="AV35" s="132"/>
      <c r="AW35" s="132"/>
      <c r="AX35" s="132"/>
      <c r="AY35" s="132"/>
      <c r="AZ35" s="132"/>
      <c r="BA35" s="132"/>
      <c r="BB35" s="132"/>
      <c r="BC35" s="132"/>
      <c r="BD35" s="132"/>
      <c r="BE35" s="132"/>
      <c r="BF35" s="132"/>
      <c r="BG35" s="132"/>
      <c r="BH35" s="132"/>
      <c r="BI35" s="132"/>
      <c r="BJ35" s="132"/>
      <c r="BK35" s="132"/>
      <c r="BL35" s="132"/>
      <c r="BM35" s="132"/>
      <c r="BN35" s="132"/>
      <c r="BO35" s="132"/>
      <c r="BP35" s="132"/>
    </row>
    <row r="36">
      <c r="A36" s="511" t="b">
        <v>0</v>
      </c>
      <c r="B36" s="94"/>
      <c r="C36" s="95"/>
      <c r="D36" s="96"/>
      <c r="E36" s="97"/>
      <c r="F36" s="98"/>
      <c r="G36" s="98"/>
      <c r="H36" s="98"/>
      <c r="I36" s="98"/>
      <c r="J36" s="98"/>
      <c r="K36" s="96"/>
      <c r="L36" s="96"/>
      <c r="M36" s="96"/>
      <c r="N36" s="518"/>
      <c r="O36" s="168">
        <v>1.0</v>
      </c>
      <c r="P36" s="169">
        <v>1.0</v>
      </c>
      <c r="Q36" s="294">
        <v>1.0</v>
      </c>
      <c r="R36" s="295">
        <v>1.0</v>
      </c>
      <c r="S36" s="296">
        <v>4.0</v>
      </c>
      <c r="T36" s="297">
        <v>3.0</v>
      </c>
      <c r="U36" s="200"/>
      <c r="V36" s="201"/>
      <c r="W36" s="202"/>
      <c r="X36" s="202"/>
      <c r="Y36" s="273">
        <v>0.0</v>
      </c>
      <c r="Z36" s="271">
        <v>0.0</v>
      </c>
      <c r="AA36" s="272" t="s">
        <v>133</v>
      </c>
      <c r="AB36" s="107">
        <v>25.0</v>
      </c>
      <c r="AC36" s="108">
        <v>0.7323842592592592</v>
      </c>
      <c r="AD36" s="273"/>
      <c r="AE36" s="274" t="s">
        <v>132</v>
      </c>
      <c r="AF36" s="99" t="s">
        <v>166</v>
      </c>
      <c r="AG36" s="274">
        <v>1.2</v>
      </c>
      <c r="AH36" s="411">
        <v>50.0</v>
      </c>
      <c r="AI36" s="112"/>
      <c r="AJ36" s="110"/>
      <c r="AK36" s="113"/>
      <c r="AL36" s="114"/>
      <c r="AM36" s="278"/>
      <c r="AN36" s="98"/>
      <c r="AO36" s="98"/>
      <c r="AP36" s="116"/>
      <c r="AQ36" s="117"/>
      <c r="AR36" s="116"/>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row>
    <row r="37">
      <c r="A37" s="792" t="b">
        <v>0</v>
      </c>
      <c r="B37" s="128"/>
      <c r="C37" s="129"/>
      <c r="D37" s="130"/>
      <c r="E37" s="131"/>
      <c r="F37" s="132"/>
      <c r="G37" s="132"/>
      <c r="H37" s="132"/>
      <c r="I37" s="132"/>
      <c r="J37" s="132"/>
      <c r="K37" s="130"/>
      <c r="L37" s="130"/>
      <c r="M37" s="130"/>
      <c r="N37" s="519"/>
      <c r="O37" s="168">
        <v>1.0</v>
      </c>
      <c r="P37" s="169">
        <v>1.0</v>
      </c>
      <c r="Q37" s="294">
        <v>1.0</v>
      </c>
      <c r="R37" s="295">
        <v>1.0</v>
      </c>
      <c r="S37" s="296">
        <v>4.0</v>
      </c>
      <c r="T37" s="297">
        <v>5.0</v>
      </c>
      <c r="U37" s="200"/>
      <c r="V37" s="201"/>
      <c r="W37" s="202"/>
      <c r="X37" s="202"/>
      <c r="Y37" s="206">
        <v>0.0</v>
      </c>
      <c r="Z37" s="204">
        <v>0.0</v>
      </c>
      <c r="AA37" s="205" t="s">
        <v>132</v>
      </c>
      <c r="AB37" s="141">
        <v>26.0</v>
      </c>
      <c r="AC37" s="142">
        <v>0.7372569444444445</v>
      </c>
      <c r="AD37" s="206"/>
      <c r="AE37" s="207" t="s">
        <v>132</v>
      </c>
      <c r="AF37" s="133" t="s">
        <v>133</v>
      </c>
      <c r="AG37" s="207">
        <v>1.51</v>
      </c>
      <c r="AH37" s="449">
        <v>15.0</v>
      </c>
      <c r="AI37" s="146"/>
      <c r="AJ37" s="144"/>
      <c r="AK37" s="147"/>
      <c r="AL37" s="114"/>
      <c r="AM37" s="211"/>
      <c r="AN37" s="132"/>
      <c r="AO37" s="132"/>
      <c r="AP37" s="149"/>
      <c r="AQ37" s="150"/>
      <c r="AR37" s="149"/>
      <c r="AS37" s="132"/>
      <c r="AT37" s="132"/>
      <c r="AU37" s="132"/>
      <c r="AV37" s="132"/>
      <c r="AW37" s="132"/>
      <c r="AX37" s="132"/>
      <c r="AY37" s="132"/>
      <c r="AZ37" s="132"/>
      <c r="BA37" s="132"/>
      <c r="BB37" s="132"/>
      <c r="BC37" s="132"/>
      <c r="BD37" s="132"/>
      <c r="BE37" s="132"/>
      <c r="BF37" s="132"/>
      <c r="BG37" s="132"/>
      <c r="BH37" s="132"/>
      <c r="BI37" s="132"/>
      <c r="BJ37" s="132"/>
      <c r="BK37" s="132"/>
      <c r="BL37" s="132"/>
      <c r="BM37" s="132"/>
      <c r="BN37" s="132"/>
      <c r="BO37" s="132"/>
      <c r="BP37" s="132"/>
    </row>
    <row r="38">
      <c r="A38" s="511" t="b">
        <v>0</v>
      </c>
      <c r="B38" s="94"/>
      <c r="C38" s="95"/>
      <c r="D38" s="96"/>
      <c r="E38" s="97"/>
      <c r="F38" s="98"/>
      <c r="G38" s="98"/>
      <c r="H38" s="98"/>
      <c r="I38" s="98"/>
      <c r="J38" s="98"/>
      <c r="K38" s="96"/>
      <c r="L38" s="96"/>
      <c r="M38" s="96"/>
      <c r="N38" s="518"/>
      <c r="O38" s="168">
        <v>1.0</v>
      </c>
      <c r="P38" s="169">
        <v>1.0</v>
      </c>
      <c r="Q38" s="294">
        <v>1.0</v>
      </c>
      <c r="R38" s="295">
        <v>1.0</v>
      </c>
      <c r="S38" s="296">
        <v>4.0</v>
      </c>
      <c r="T38" s="297">
        <v>5.0</v>
      </c>
      <c r="U38" s="200"/>
      <c r="V38" s="201"/>
      <c r="W38" s="202"/>
      <c r="X38" s="202"/>
      <c r="Y38" s="273">
        <v>0.0</v>
      </c>
      <c r="Z38" s="271">
        <v>15.0</v>
      </c>
      <c r="AA38" s="272" t="s">
        <v>132</v>
      </c>
      <c r="AB38" s="107">
        <v>27.0</v>
      </c>
      <c r="AC38" s="108">
        <v>0.7372569444444445</v>
      </c>
      <c r="AD38" s="273"/>
      <c r="AE38" s="274" t="s">
        <v>132</v>
      </c>
      <c r="AF38" s="99" t="s">
        <v>133</v>
      </c>
      <c r="AG38" s="274">
        <v>1.34</v>
      </c>
      <c r="AH38" s="411">
        <v>13.0</v>
      </c>
      <c r="AI38" s="112"/>
      <c r="AJ38" s="110"/>
      <c r="AK38" s="113"/>
      <c r="AL38" s="114"/>
      <c r="AM38" s="278"/>
      <c r="AN38" s="98"/>
      <c r="AO38" s="98"/>
      <c r="AP38" s="116"/>
      <c r="AQ38" s="117"/>
      <c r="AR38" s="116"/>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row>
    <row r="39">
      <c r="A39" s="792" t="b">
        <v>0</v>
      </c>
      <c r="B39" s="128"/>
      <c r="C39" s="129"/>
      <c r="D39" s="130"/>
      <c r="E39" s="131"/>
      <c r="F39" s="132"/>
      <c r="G39" s="132"/>
      <c r="H39" s="132"/>
      <c r="I39" s="132"/>
      <c r="J39" s="132"/>
      <c r="K39" s="130"/>
      <c r="L39" s="130"/>
      <c r="M39" s="130"/>
      <c r="N39" s="519"/>
      <c r="O39" s="168">
        <v>1.0</v>
      </c>
      <c r="P39" s="169">
        <v>1.0</v>
      </c>
      <c r="Q39" s="294">
        <v>1.0</v>
      </c>
      <c r="R39" s="295">
        <v>1.0</v>
      </c>
      <c r="S39" s="296">
        <v>6.0</v>
      </c>
      <c r="T39" s="297">
        <v>6.0</v>
      </c>
      <c r="U39" s="200"/>
      <c r="V39" s="201"/>
      <c r="W39" s="202"/>
      <c r="X39" s="202"/>
      <c r="Y39" s="206">
        <v>0.0</v>
      </c>
      <c r="Z39" s="204">
        <v>0.0</v>
      </c>
      <c r="AA39" s="205" t="s">
        <v>132</v>
      </c>
      <c r="AB39" s="141">
        <v>28.0</v>
      </c>
      <c r="AC39" s="142">
        <v>0.7372569444444445</v>
      </c>
      <c r="AD39" s="206"/>
      <c r="AE39" s="207" t="s">
        <v>132</v>
      </c>
      <c r="AF39" s="133" t="s">
        <v>133</v>
      </c>
      <c r="AG39" s="207">
        <v>1.54</v>
      </c>
      <c r="AH39" s="449">
        <v>15.0</v>
      </c>
      <c r="AI39" s="146"/>
      <c r="AJ39" s="144"/>
      <c r="AK39" s="147"/>
      <c r="AL39" s="114"/>
      <c r="AM39" s="211"/>
      <c r="AN39" s="132"/>
      <c r="AO39" s="132"/>
      <c r="AP39" s="149"/>
      <c r="AQ39" s="150"/>
      <c r="AR39" s="149"/>
      <c r="AS39" s="132"/>
      <c r="AT39" s="132"/>
      <c r="AU39" s="132"/>
      <c r="AV39" s="132"/>
      <c r="AW39" s="132"/>
      <c r="AX39" s="132"/>
      <c r="AY39" s="132"/>
      <c r="AZ39" s="132"/>
      <c r="BA39" s="132"/>
      <c r="BB39" s="132"/>
      <c r="BC39" s="132"/>
      <c r="BD39" s="132"/>
      <c r="BE39" s="132"/>
      <c r="BF39" s="132"/>
      <c r="BG39" s="132"/>
      <c r="BH39" s="132"/>
      <c r="BI39" s="132"/>
      <c r="BJ39" s="132"/>
      <c r="BK39" s="132"/>
      <c r="BL39" s="132"/>
      <c r="BM39" s="132"/>
      <c r="BN39" s="132"/>
      <c r="BO39" s="132"/>
      <c r="BP39" s="132"/>
    </row>
    <row r="40">
      <c r="A40" s="511" t="b">
        <v>0</v>
      </c>
      <c r="B40" s="94"/>
      <c r="C40" s="95"/>
      <c r="D40" s="96"/>
      <c r="E40" s="97"/>
      <c r="F40" s="98"/>
      <c r="G40" s="98"/>
      <c r="H40" s="98"/>
      <c r="I40" s="98"/>
      <c r="J40" s="98"/>
      <c r="K40" s="96"/>
      <c r="L40" s="96"/>
      <c r="M40" s="96"/>
      <c r="N40" s="518"/>
      <c r="O40" s="168">
        <v>1.0</v>
      </c>
      <c r="P40" s="169">
        <v>1.0</v>
      </c>
      <c r="Q40" s="294">
        <v>1.0</v>
      </c>
      <c r="R40" s="295">
        <v>1.0</v>
      </c>
      <c r="S40" s="296">
        <v>6.0</v>
      </c>
      <c r="T40" s="297">
        <v>6.0</v>
      </c>
      <c r="U40" s="200"/>
      <c r="V40" s="201"/>
      <c r="W40" s="202"/>
      <c r="X40" s="202"/>
      <c r="Y40" s="273">
        <v>0.0</v>
      </c>
      <c r="Z40" s="271">
        <v>0.0</v>
      </c>
      <c r="AA40" s="272" t="s">
        <v>132</v>
      </c>
      <c r="AB40" s="107">
        <v>29.0</v>
      </c>
      <c r="AC40" s="108">
        <v>0.7375810185185185</v>
      </c>
      <c r="AD40" s="273"/>
      <c r="AE40" s="274" t="s">
        <v>132</v>
      </c>
      <c r="AF40" s="99" t="s">
        <v>133</v>
      </c>
      <c r="AG40" s="274">
        <v>1.76</v>
      </c>
      <c r="AH40" s="411">
        <v>1.7</v>
      </c>
      <c r="AI40" s="112"/>
      <c r="AJ40" s="110"/>
      <c r="AK40" s="113"/>
      <c r="AL40" s="114"/>
      <c r="AM40" s="278"/>
      <c r="AN40" s="98"/>
      <c r="AO40" s="98"/>
      <c r="AP40" s="116"/>
      <c r="AQ40" s="117"/>
      <c r="AR40" s="116"/>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row>
    <row r="41">
      <c r="A41" s="792" t="b">
        <v>0</v>
      </c>
      <c r="B41" s="128"/>
      <c r="C41" s="129"/>
      <c r="D41" s="130"/>
      <c r="E41" s="131"/>
      <c r="F41" s="132"/>
      <c r="G41" s="132"/>
      <c r="H41" s="132"/>
      <c r="I41" s="132"/>
      <c r="J41" s="132"/>
      <c r="K41" s="130"/>
      <c r="L41" s="130"/>
      <c r="M41" s="130"/>
      <c r="N41" s="519"/>
      <c r="O41" s="168"/>
      <c r="P41" s="169"/>
      <c r="Q41" s="294"/>
      <c r="R41" s="295"/>
      <c r="S41" s="296"/>
      <c r="T41" s="297"/>
      <c r="U41" s="200"/>
      <c r="V41" s="201"/>
      <c r="W41" s="202"/>
      <c r="X41" s="202"/>
      <c r="Y41" s="206"/>
      <c r="Z41" s="204"/>
      <c r="AA41" s="205"/>
      <c r="AB41" s="141">
        <v>30.0</v>
      </c>
      <c r="AC41" s="142">
        <v>0.7392361111111111</v>
      </c>
      <c r="AD41" s="206"/>
      <c r="AE41" s="207" t="s">
        <v>132</v>
      </c>
      <c r="AF41" s="133" t="s">
        <v>133</v>
      </c>
      <c r="AG41" s="207">
        <v>2.04</v>
      </c>
      <c r="AH41" s="449">
        <v>20.0</v>
      </c>
      <c r="AI41" s="146"/>
      <c r="AJ41" s="144"/>
      <c r="AK41" s="147"/>
      <c r="AL41" s="114"/>
      <c r="AM41" s="211"/>
      <c r="AN41" s="132"/>
      <c r="AO41" s="132"/>
      <c r="AP41" s="149"/>
      <c r="AQ41" s="150"/>
      <c r="AR41" s="149"/>
      <c r="AS41" s="132"/>
      <c r="AT41" s="132"/>
      <c r="AU41" s="132"/>
      <c r="AV41" s="132"/>
      <c r="AW41" s="132"/>
      <c r="AX41" s="132"/>
      <c r="AY41" s="132"/>
      <c r="AZ41" s="132"/>
      <c r="BA41" s="132"/>
      <c r="BB41" s="132"/>
      <c r="BC41" s="132"/>
      <c r="BD41" s="132"/>
      <c r="BE41" s="132"/>
      <c r="BF41" s="132"/>
      <c r="BG41" s="132"/>
      <c r="BH41" s="132"/>
      <c r="BI41" s="132"/>
      <c r="BJ41" s="132"/>
      <c r="BK41" s="132"/>
      <c r="BL41" s="132"/>
      <c r="BM41" s="132"/>
      <c r="BN41" s="132"/>
      <c r="BO41" s="132"/>
      <c r="BP41" s="132"/>
    </row>
    <row r="42">
      <c r="A42" s="511" t="b">
        <v>0</v>
      </c>
      <c r="B42" s="94"/>
      <c r="C42" s="95"/>
      <c r="D42" s="96"/>
      <c r="E42" s="97"/>
      <c r="F42" s="98"/>
      <c r="G42" s="98"/>
      <c r="H42" s="98"/>
      <c r="I42" s="98"/>
      <c r="J42" s="98"/>
      <c r="K42" s="96"/>
      <c r="L42" s="96"/>
      <c r="M42" s="96"/>
      <c r="N42" s="518"/>
      <c r="O42" s="168"/>
      <c r="P42" s="169"/>
      <c r="Q42" s="294"/>
      <c r="R42" s="295"/>
      <c r="S42" s="296"/>
      <c r="T42" s="297"/>
      <c r="U42" s="200"/>
      <c r="V42" s="201"/>
      <c r="W42" s="202"/>
      <c r="X42" s="202"/>
      <c r="Y42" s="273"/>
      <c r="Z42" s="271"/>
      <c r="AA42" s="272"/>
      <c r="AB42" s="107">
        <v>31.0</v>
      </c>
      <c r="AC42" s="108">
        <v>0.7392361111111111</v>
      </c>
      <c r="AD42" s="273"/>
      <c r="AE42" s="274" t="s">
        <v>132</v>
      </c>
      <c r="AF42" s="99" t="s">
        <v>133</v>
      </c>
      <c r="AG42" s="274">
        <v>2.42</v>
      </c>
      <c r="AH42" s="411">
        <v>24.0</v>
      </c>
      <c r="AI42" s="112"/>
      <c r="AJ42" s="110"/>
      <c r="AK42" s="113"/>
      <c r="AL42" s="114"/>
      <c r="AM42" s="278"/>
      <c r="AN42" s="98"/>
      <c r="AO42" s="98"/>
      <c r="AP42" s="116"/>
      <c r="AQ42" s="117"/>
      <c r="AR42" s="116"/>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row>
    <row r="43">
      <c r="A43" s="792" t="b">
        <v>0</v>
      </c>
      <c r="B43" s="128"/>
      <c r="C43" s="129"/>
      <c r="D43" s="130"/>
      <c r="E43" s="131"/>
      <c r="F43" s="132"/>
      <c r="G43" s="132"/>
      <c r="H43" s="132"/>
      <c r="I43" s="132"/>
      <c r="J43" s="132"/>
      <c r="K43" s="130"/>
      <c r="L43" s="130"/>
      <c r="M43" s="130"/>
      <c r="N43" s="519"/>
      <c r="O43" s="168"/>
      <c r="P43" s="169"/>
      <c r="Q43" s="294"/>
      <c r="R43" s="295"/>
      <c r="S43" s="296"/>
      <c r="T43" s="297"/>
      <c r="U43" s="200"/>
      <c r="V43" s="201"/>
      <c r="W43" s="202"/>
      <c r="X43" s="202"/>
      <c r="Y43" s="206"/>
      <c r="Z43" s="204"/>
      <c r="AA43" s="205"/>
      <c r="AB43" s="141">
        <v>32.0</v>
      </c>
      <c r="AC43" s="142">
        <v>0.7392361111111111</v>
      </c>
      <c r="AD43" s="206"/>
      <c r="AE43" s="207" t="s">
        <v>132</v>
      </c>
      <c r="AF43" s="133" t="s">
        <v>133</v>
      </c>
      <c r="AG43" s="207">
        <v>1.88</v>
      </c>
      <c r="AH43" s="449">
        <v>18.0</v>
      </c>
      <c r="AI43" s="146"/>
      <c r="AJ43" s="144"/>
      <c r="AK43" s="147"/>
      <c r="AL43" s="114"/>
      <c r="AM43" s="211"/>
      <c r="AN43" s="132"/>
      <c r="AO43" s="132"/>
      <c r="AP43" s="149"/>
      <c r="AQ43" s="150"/>
      <c r="AR43" s="149"/>
      <c r="AS43" s="132"/>
      <c r="AT43" s="132"/>
      <c r="AU43" s="132"/>
      <c r="AV43" s="132"/>
      <c r="AW43" s="132"/>
      <c r="AX43" s="132"/>
      <c r="AY43" s="132"/>
      <c r="AZ43" s="132"/>
      <c r="BA43" s="132"/>
      <c r="BB43" s="132"/>
      <c r="BC43" s="132"/>
      <c r="BD43" s="132"/>
      <c r="BE43" s="132"/>
      <c r="BF43" s="132"/>
      <c r="BG43" s="132"/>
      <c r="BH43" s="132"/>
      <c r="BI43" s="132"/>
      <c r="BJ43" s="132"/>
      <c r="BK43" s="132"/>
      <c r="BL43" s="132"/>
      <c r="BM43" s="132"/>
      <c r="BN43" s="132"/>
      <c r="BO43" s="132"/>
      <c r="BP43" s="132"/>
    </row>
    <row r="44">
      <c r="A44" s="511" t="b">
        <v>0</v>
      </c>
      <c r="B44" s="94"/>
      <c r="C44" s="95"/>
      <c r="D44" s="96"/>
      <c r="E44" s="97"/>
      <c r="F44" s="98"/>
      <c r="G44" s="98"/>
      <c r="H44" s="98"/>
      <c r="I44" s="98"/>
      <c r="J44" s="98"/>
      <c r="K44" s="96"/>
      <c r="L44" s="96"/>
      <c r="M44" s="96"/>
      <c r="N44" s="518"/>
      <c r="O44" s="168"/>
      <c r="P44" s="169"/>
      <c r="Q44" s="294"/>
      <c r="R44" s="295"/>
      <c r="S44" s="296"/>
      <c r="T44" s="297"/>
      <c r="U44" s="200"/>
      <c r="V44" s="201"/>
      <c r="W44" s="202"/>
      <c r="X44" s="202"/>
      <c r="Y44" s="273"/>
      <c r="Z44" s="271"/>
      <c r="AA44" s="272"/>
      <c r="AB44" s="107">
        <v>33.0</v>
      </c>
      <c r="AC44" s="108">
        <v>0.7392361111111111</v>
      </c>
      <c r="AD44" s="273"/>
      <c r="AE44" s="274" t="s">
        <v>132</v>
      </c>
      <c r="AF44" s="99" t="s">
        <v>133</v>
      </c>
      <c r="AG44" s="274">
        <v>2.38</v>
      </c>
      <c r="AH44" s="411">
        <v>2.38</v>
      </c>
      <c r="AI44" s="112"/>
      <c r="AJ44" s="110"/>
      <c r="AK44" s="113"/>
      <c r="AL44" s="114"/>
      <c r="AM44" s="278"/>
      <c r="AN44" s="98"/>
      <c r="AO44" s="98"/>
      <c r="AP44" s="116"/>
      <c r="AQ44" s="117"/>
      <c r="AR44" s="116"/>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row>
    <row r="45">
      <c r="A45" s="792" t="b">
        <v>0</v>
      </c>
      <c r="B45" s="128"/>
      <c r="C45" s="129"/>
      <c r="D45" s="130"/>
      <c r="E45" s="131"/>
      <c r="F45" s="132"/>
      <c r="G45" s="132"/>
      <c r="H45" s="132"/>
      <c r="I45" s="132"/>
      <c r="J45" s="132"/>
      <c r="K45" s="130"/>
      <c r="L45" s="130"/>
      <c r="M45" s="130"/>
      <c r="N45" s="519"/>
      <c r="O45" s="168"/>
      <c r="P45" s="169"/>
      <c r="Q45" s="294"/>
      <c r="R45" s="295"/>
      <c r="S45" s="296"/>
      <c r="T45" s="297"/>
      <c r="U45" s="200"/>
      <c r="V45" s="201"/>
      <c r="W45" s="202"/>
      <c r="X45" s="202"/>
      <c r="Y45" s="206"/>
      <c r="Z45" s="204"/>
      <c r="AA45" s="205"/>
      <c r="AB45" s="141">
        <v>34.0</v>
      </c>
      <c r="AC45" s="142">
        <v>0.7416319444444445</v>
      </c>
      <c r="AD45" s="206"/>
      <c r="AE45" s="207" t="s">
        <v>132</v>
      </c>
      <c r="AF45" s="133" t="s">
        <v>133</v>
      </c>
      <c r="AG45" s="207">
        <v>3.1</v>
      </c>
      <c r="AH45" s="449">
        <v>31.0</v>
      </c>
      <c r="AI45" s="146"/>
      <c r="AJ45" s="144"/>
      <c r="AK45" s="147"/>
      <c r="AL45" s="114"/>
      <c r="AM45" s="211"/>
      <c r="AN45" s="132"/>
      <c r="AO45" s="132"/>
      <c r="AP45" s="149"/>
      <c r="AQ45" s="150"/>
      <c r="AR45" s="149"/>
      <c r="AS45" s="132"/>
      <c r="AT45" s="132"/>
      <c r="AU45" s="132"/>
      <c r="AV45" s="132"/>
      <c r="AW45" s="132"/>
      <c r="AX45" s="132"/>
      <c r="AY45" s="132"/>
      <c r="AZ45" s="132"/>
      <c r="BA45" s="132"/>
      <c r="BB45" s="132"/>
      <c r="BC45" s="132"/>
      <c r="BD45" s="132"/>
      <c r="BE45" s="132"/>
      <c r="BF45" s="132"/>
      <c r="BG45" s="132"/>
      <c r="BH45" s="132"/>
      <c r="BI45" s="132"/>
      <c r="BJ45" s="132"/>
      <c r="BK45" s="132"/>
      <c r="BL45" s="132"/>
      <c r="BM45" s="132"/>
      <c r="BN45" s="132"/>
      <c r="BO45" s="132"/>
      <c r="BP45" s="132"/>
    </row>
    <row r="46">
      <c r="A46" s="511" t="b">
        <v>0</v>
      </c>
      <c r="B46" s="94"/>
      <c r="C46" s="95"/>
      <c r="D46" s="96"/>
      <c r="E46" s="97"/>
      <c r="F46" s="98"/>
      <c r="G46" s="98"/>
      <c r="H46" s="98"/>
      <c r="I46" s="98"/>
      <c r="J46" s="98"/>
      <c r="K46" s="96"/>
      <c r="L46" s="96"/>
      <c r="M46" s="96"/>
      <c r="N46" s="518"/>
      <c r="O46" s="168"/>
      <c r="P46" s="169"/>
      <c r="Q46" s="294"/>
      <c r="R46" s="295"/>
      <c r="S46" s="296"/>
      <c r="T46" s="297"/>
      <c r="U46" s="200"/>
      <c r="V46" s="201"/>
      <c r="W46" s="202"/>
      <c r="X46" s="202"/>
      <c r="Y46" s="273"/>
      <c r="Z46" s="271"/>
      <c r="AA46" s="272"/>
      <c r="AB46" s="107">
        <v>35.0</v>
      </c>
      <c r="AC46" s="108">
        <v>0.7430092592592593</v>
      </c>
      <c r="AD46" s="273"/>
      <c r="AE46" s="274" t="s">
        <v>132</v>
      </c>
      <c r="AF46" s="99" t="s">
        <v>133</v>
      </c>
      <c r="AG46" s="274">
        <v>3.4</v>
      </c>
      <c r="AH46" s="411">
        <v>34.0</v>
      </c>
      <c r="AI46" s="112"/>
      <c r="AJ46" s="110"/>
      <c r="AK46" s="113"/>
      <c r="AL46" s="114"/>
      <c r="AM46" s="278"/>
      <c r="AN46" s="98"/>
      <c r="AO46" s="98"/>
      <c r="AP46" s="116"/>
      <c r="AQ46" s="117"/>
      <c r="AR46" s="116"/>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row>
    <row r="47">
      <c r="A47" s="792" t="b">
        <v>0</v>
      </c>
      <c r="B47" s="128"/>
      <c r="C47" s="129"/>
      <c r="D47" s="130"/>
      <c r="E47" s="131"/>
      <c r="F47" s="132"/>
      <c r="G47" s="132"/>
      <c r="H47" s="132"/>
      <c r="I47" s="132"/>
      <c r="J47" s="132"/>
      <c r="K47" s="130"/>
      <c r="L47" s="130"/>
      <c r="M47" s="130"/>
      <c r="N47" s="519"/>
      <c r="O47" s="168"/>
      <c r="P47" s="169"/>
      <c r="Q47" s="294"/>
      <c r="R47" s="295"/>
      <c r="S47" s="296"/>
      <c r="T47" s="297"/>
      <c r="U47" s="200"/>
      <c r="V47" s="201"/>
      <c r="W47" s="202"/>
      <c r="X47" s="202"/>
      <c r="Y47" s="206"/>
      <c r="Z47" s="204"/>
      <c r="AA47" s="205"/>
      <c r="AB47" s="141">
        <v>36.0</v>
      </c>
      <c r="AC47" s="142">
        <v>0.7430092592592593</v>
      </c>
      <c r="AD47" s="206"/>
      <c r="AE47" s="207" t="s">
        <v>132</v>
      </c>
      <c r="AF47" s="133" t="s">
        <v>133</v>
      </c>
      <c r="AG47" s="207">
        <v>3.65</v>
      </c>
      <c r="AH47" s="449">
        <v>3.65</v>
      </c>
      <c r="AI47" s="146"/>
      <c r="AJ47" s="144"/>
      <c r="AK47" s="147"/>
      <c r="AL47" s="114"/>
      <c r="AM47" s="211"/>
      <c r="AN47" s="132"/>
      <c r="AO47" s="132"/>
      <c r="AP47" s="149"/>
      <c r="AQ47" s="150"/>
      <c r="AR47" s="149"/>
      <c r="AS47" s="132"/>
      <c r="AT47" s="132"/>
      <c r="AU47" s="132"/>
      <c r="AV47" s="132"/>
      <c r="AW47" s="132"/>
      <c r="AX47" s="132"/>
      <c r="AY47" s="132"/>
      <c r="AZ47" s="132"/>
      <c r="BA47" s="132"/>
      <c r="BB47" s="132"/>
      <c r="BC47" s="132"/>
      <c r="BD47" s="132"/>
      <c r="BE47" s="132"/>
      <c r="BF47" s="132"/>
      <c r="BG47" s="132"/>
      <c r="BH47" s="132"/>
      <c r="BI47" s="132"/>
      <c r="BJ47" s="132"/>
      <c r="BK47" s="132"/>
      <c r="BL47" s="132"/>
      <c r="BM47" s="132"/>
      <c r="BN47" s="132"/>
      <c r="BO47" s="132"/>
      <c r="BP47" s="132"/>
    </row>
    <row r="48">
      <c r="A48" s="511" t="b">
        <v>0</v>
      </c>
      <c r="B48" s="94"/>
      <c r="C48" s="95"/>
      <c r="D48" s="96"/>
      <c r="E48" s="97"/>
      <c r="F48" s="98"/>
      <c r="G48" s="98"/>
      <c r="H48" s="98"/>
      <c r="I48" s="98"/>
      <c r="J48" s="98"/>
      <c r="K48" s="96"/>
      <c r="L48" s="96"/>
      <c r="M48" s="96"/>
      <c r="N48" s="518"/>
      <c r="O48" s="168"/>
      <c r="P48" s="169"/>
      <c r="Q48" s="294"/>
      <c r="R48" s="295"/>
      <c r="S48" s="296"/>
      <c r="T48" s="297"/>
      <c r="U48" s="200"/>
      <c r="V48" s="201"/>
      <c r="W48" s="202"/>
      <c r="X48" s="202"/>
      <c r="Y48" s="273"/>
      <c r="Z48" s="271"/>
      <c r="AA48" s="272"/>
      <c r="AB48" s="107">
        <v>37.0</v>
      </c>
      <c r="AC48" s="108">
        <v>0.7526157407407408</v>
      </c>
      <c r="AD48" s="273"/>
      <c r="AE48" s="274" t="s">
        <v>132</v>
      </c>
      <c r="AF48" s="99" t="s">
        <v>133</v>
      </c>
      <c r="AG48" s="274">
        <v>7.8</v>
      </c>
      <c r="AH48" s="411">
        <v>7.8</v>
      </c>
      <c r="AI48" s="112"/>
      <c r="AJ48" s="110"/>
      <c r="AK48" s="113"/>
      <c r="AL48" s="114"/>
      <c r="AM48" s="278"/>
      <c r="AN48" s="98"/>
      <c r="AO48" s="98"/>
      <c r="AP48" s="116"/>
      <c r="AQ48" s="117"/>
      <c r="AR48" s="116"/>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row>
    <row r="49">
      <c r="A49" s="792" t="b">
        <v>0</v>
      </c>
      <c r="B49" s="128"/>
      <c r="C49" s="129"/>
      <c r="D49" s="130"/>
      <c r="E49" s="131"/>
      <c r="F49" s="132"/>
      <c r="G49" s="132"/>
      <c r="H49" s="132"/>
      <c r="I49" s="132"/>
      <c r="J49" s="132"/>
      <c r="K49" s="130"/>
      <c r="L49" s="130"/>
      <c r="M49" s="130"/>
      <c r="N49" s="519"/>
      <c r="O49" s="168"/>
      <c r="P49" s="169"/>
      <c r="Q49" s="294"/>
      <c r="R49" s="295"/>
      <c r="S49" s="296"/>
      <c r="T49" s="297"/>
      <c r="U49" s="200"/>
      <c r="V49" s="201"/>
      <c r="W49" s="202"/>
      <c r="X49" s="202"/>
      <c r="Y49" s="206"/>
      <c r="Z49" s="204"/>
      <c r="AA49" s="205"/>
      <c r="AB49" s="141">
        <v>38.0</v>
      </c>
      <c r="AC49" s="142">
        <v>0.7532523148148148</v>
      </c>
      <c r="AD49" s="206"/>
      <c r="AE49" s="207" t="s">
        <v>132</v>
      </c>
      <c r="AF49" s="133" t="s">
        <v>133</v>
      </c>
      <c r="AG49" s="207">
        <v>10.0</v>
      </c>
      <c r="AH49" s="449">
        <v>30.0</v>
      </c>
      <c r="AI49" s="146"/>
      <c r="AJ49" s="144"/>
      <c r="AK49" s="147"/>
      <c r="AL49" s="114"/>
      <c r="AM49" s="211"/>
      <c r="AN49" s="132"/>
      <c r="AO49" s="132"/>
      <c r="AP49" s="149"/>
      <c r="AQ49" s="150"/>
      <c r="AR49" s="149"/>
      <c r="AS49" s="132"/>
      <c r="AT49" s="132"/>
      <c r="AU49" s="132"/>
      <c r="AV49" s="132"/>
      <c r="AW49" s="132"/>
      <c r="AX49" s="132"/>
      <c r="AY49" s="132"/>
      <c r="AZ49" s="132"/>
      <c r="BA49" s="132"/>
      <c r="BB49" s="132"/>
      <c r="BC49" s="132"/>
      <c r="BD49" s="132"/>
      <c r="BE49" s="132"/>
      <c r="BF49" s="132"/>
      <c r="BG49" s="132"/>
      <c r="BH49" s="132"/>
      <c r="BI49" s="132"/>
      <c r="BJ49" s="132"/>
      <c r="BK49" s="132"/>
      <c r="BL49" s="132"/>
      <c r="BM49" s="132"/>
      <c r="BN49" s="132"/>
      <c r="BO49" s="132"/>
      <c r="BP49" s="132"/>
    </row>
    <row r="50">
      <c r="A50" s="511" t="b">
        <v>0</v>
      </c>
      <c r="B50" s="94"/>
      <c r="C50" s="95"/>
      <c r="D50" s="96"/>
      <c r="E50" s="97"/>
      <c r="F50" s="98"/>
      <c r="G50" s="98"/>
      <c r="H50" s="98"/>
      <c r="I50" s="98"/>
      <c r="J50" s="98"/>
      <c r="K50" s="96"/>
      <c r="L50" s="96"/>
      <c r="M50" s="96"/>
      <c r="N50" s="518"/>
      <c r="O50" s="168"/>
      <c r="P50" s="169"/>
      <c r="Q50" s="294"/>
      <c r="R50" s="295"/>
      <c r="S50" s="296"/>
      <c r="T50" s="297"/>
      <c r="U50" s="200"/>
      <c r="V50" s="201"/>
      <c r="W50" s="202"/>
      <c r="X50" s="202"/>
      <c r="Y50" s="273"/>
      <c r="Z50" s="271"/>
      <c r="AA50" s="272"/>
      <c r="AB50" s="107"/>
      <c r="AC50" s="108"/>
      <c r="AD50" s="273" t="s">
        <v>142</v>
      </c>
      <c r="AE50" s="274"/>
      <c r="AF50" s="99"/>
      <c r="AG50" s="274"/>
      <c r="AH50" s="411"/>
      <c r="AI50" s="112"/>
      <c r="AJ50" s="110"/>
      <c r="AK50" s="113"/>
      <c r="AL50" s="114"/>
      <c r="AM50" s="278"/>
      <c r="AN50" s="98"/>
      <c r="AO50" s="98"/>
      <c r="AP50" s="116"/>
      <c r="AQ50" s="117"/>
      <c r="AR50" s="116"/>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row>
    <row r="51">
      <c r="A51" s="792" t="b">
        <v>0</v>
      </c>
      <c r="B51" s="288">
        <v>44616.0</v>
      </c>
      <c r="C51" s="129"/>
      <c r="D51" s="134" t="s">
        <v>1437</v>
      </c>
      <c r="E51" s="131"/>
      <c r="F51" s="132"/>
      <c r="G51" s="132"/>
      <c r="H51" s="132"/>
      <c r="I51" s="133" t="s">
        <v>760</v>
      </c>
      <c r="J51" s="133" t="s">
        <v>1080</v>
      </c>
      <c r="K51" s="130"/>
      <c r="L51" s="130"/>
      <c r="M51" s="130"/>
      <c r="N51" s="519"/>
      <c r="O51" s="168">
        <v>0.0</v>
      </c>
      <c r="P51" s="169">
        <v>0.0</v>
      </c>
      <c r="Q51" s="294"/>
      <c r="R51" s="295"/>
      <c r="S51" s="296"/>
      <c r="T51" s="297"/>
      <c r="U51" s="200"/>
      <c r="V51" s="201"/>
      <c r="W51" s="202"/>
      <c r="X51" s="202"/>
      <c r="Y51" s="206">
        <v>15.0</v>
      </c>
      <c r="Z51" s="204">
        <v>40.0</v>
      </c>
      <c r="AA51" s="205" t="s">
        <v>132</v>
      </c>
      <c r="AB51" s="141">
        <v>1.0</v>
      </c>
      <c r="AC51" s="142">
        <v>0.5709143518518518</v>
      </c>
      <c r="AD51" s="206" t="s">
        <v>140</v>
      </c>
      <c r="AE51" s="207" t="s">
        <v>133</v>
      </c>
      <c r="AF51" s="133" t="s">
        <v>166</v>
      </c>
      <c r="AG51" s="207">
        <v>1.4</v>
      </c>
      <c r="AH51" s="449">
        <v>10.0</v>
      </c>
      <c r="AI51" s="146"/>
      <c r="AJ51" s="207">
        <v>176.4</v>
      </c>
      <c r="AK51" s="210">
        <v>0.0</v>
      </c>
      <c r="AL51" s="114"/>
      <c r="AM51" s="211"/>
      <c r="AN51" s="132"/>
      <c r="AO51" s="132"/>
      <c r="AP51" s="149"/>
      <c r="AQ51" s="150"/>
      <c r="AR51" s="149"/>
      <c r="AS51" s="132"/>
      <c r="AT51" s="132"/>
      <c r="AU51" s="132"/>
      <c r="AV51" s="132"/>
      <c r="AW51" s="132"/>
      <c r="AX51" s="132"/>
      <c r="AY51" s="132"/>
      <c r="AZ51" s="132"/>
      <c r="BA51" s="132"/>
      <c r="BB51" s="132"/>
      <c r="BC51" s="132"/>
      <c r="BD51" s="132"/>
      <c r="BE51" s="132"/>
      <c r="BF51" s="132"/>
      <c r="BG51" s="132"/>
      <c r="BH51" s="132"/>
      <c r="BI51" s="132"/>
      <c r="BJ51" s="132"/>
      <c r="BK51" s="132"/>
      <c r="BL51" s="132"/>
      <c r="BM51" s="132"/>
      <c r="BN51" s="132"/>
      <c r="BO51" s="132"/>
      <c r="BP51" s="132"/>
    </row>
    <row r="52">
      <c r="A52" s="511" t="b">
        <v>0</v>
      </c>
      <c r="B52" s="94"/>
      <c r="C52" s="95"/>
      <c r="D52" s="100">
        <v>250697.19</v>
      </c>
      <c r="E52" s="97"/>
      <c r="F52" s="98"/>
      <c r="G52" s="98"/>
      <c r="H52" s="98"/>
      <c r="I52" s="99">
        <v>2.68</v>
      </c>
      <c r="J52" s="99">
        <v>1.59</v>
      </c>
      <c r="K52" s="96"/>
      <c r="L52" s="96"/>
      <c r="M52" s="96"/>
      <c r="N52" s="518"/>
      <c r="O52" s="168">
        <v>0.0</v>
      </c>
      <c r="P52" s="169">
        <v>1.0</v>
      </c>
      <c r="Q52" s="294"/>
      <c r="R52" s="295"/>
      <c r="S52" s="296"/>
      <c r="T52" s="297"/>
      <c r="U52" s="200"/>
      <c r="V52" s="201"/>
      <c r="W52" s="202"/>
      <c r="X52" s="202"/>
      <c r="Y52" s="273">
        <v>15.0</v>
      </c>
      <c r="Z52" s="271">
        <v>40.0</v>
      </c>
      <c r="AA52" s="272" t="s">
        <v>133</v>
      </c>
      <c r="AB52" s="107">
        <v>2.0</v>
      </c>
      <c r="AC52" s="108">
        <v>0.575300925925926</v>
      </c>
      <c r="AD52" s="273"/>
      <c r="AE52" s="274" t="s">
        <v>133</v>
      </c>
      <c r="AF52" s="99" t="s">
        <v>166</v>
      </c>
      <c r="AG52" s="274">
        <v>1.3</v>
      </c>
      <c r="AH52" s="411">
        <v>20.0</v>
      </c>
      <c r="AI52" s="112"/>
      <c r="AJ52" s="274">
        <v>-30.0</v>
      </c>
      <c r="AK52" s="277">
        <v>0.0</v>
      </c>
      <c r="AL52" s="114"/>
      <c r="AM52" s="278"/>
      <c r="AN52" s="98"/>
      <c r="AO52" s="98"/>
      <c r="AP52" s="116"/>
      <c r="AQ52" s="117"/>
      <c r="AR52" s="116"/>
      <c r="AS52" s="98"/>
      <c r="AT52" s="98"/>
      <c r="AU52" s="98"/>
      <c r="AV52" s="98"/>
      <c r="AW52" s="98"/>
      <c r="AX52" s="98"/>
      <c r="AY52" s="98"/>
      <c r="AZ52" s="98"/>
      <c r="BA52" s="98"/>
      <c r="BB52" s="98"/>
      <c r="BC52" s="98"/>
      <c r="BD52" s="98"/>
      <c r="BE52" s="98"/>
      <c r="BF52" s="98"/>
      <c r="BG52" s="98"/>
      <c r="BH52" s="98"/>
      <c r="BI52" s="98"/>
      <c r="BJ52" s="98"/>
      <c r="BK52" s="98"/>
      <c r="BL52" s="98"/>
      <c r="BM52" s="98"/>
      <c r="BN52" s="98"/>
      <c r="BO52" s="98"/>
      <c r="BP52" s="98"/>
    </row>
    <row r="53">
      <c r="A53" s="792" t="b">
        <v>0</v>
      </c>
      <c r="B53" s="128"/>
      <c r="C53" s="129"/>
      <c r="D53" s="130"/>
      <c r="E53" s="131"/>
      <c r="F53" s="132"/>
      <c r="G53" s="132"/>
      <c r="H53" s="132"/>
      <c r="I53" s="133">
        <v>1.9249131E7</v>
      </c>
      <c r="J53" s="133">
        <v>9002331.0</v>
      </c>
      <c r="K53" s="130"/>
      <c r="L53" s="130"/>
      <c r="M53" s="130"/>
      <c r="N53" s="519"/>
      <c r="O53" s="168">
        <v>3.0</v>
      </c>
      <c r="P53" s="169">
        <v>5.0</v>
      </c>
      <c r="Q53" s="294"/>
      <c r="R53" s="295"/>
      <c r="S53" s="296"/>
      <c r="T53" s="297"/>
      <c r="U53" s="200"/>
      <c r="V53" s="201"/>
      <c r="W53" s="202"/>
      <c r="X53" s="202"/>
      <c r="Y53" s="206">
        <v>15.0</v>
      </c>
      <c r="Z53" s="204">
        <v>40.0</v>
      </c>
      <c r="AA53" s="205" t="s">
        <v>132</v>
      </c>
      <c r="AB53" s="141">
        <v>3.0</v>
      </c>
      <c r="AC53" s="142">
        <v>0.5961805555555556</v>
      </c>
      <c r="AD53" s="206"/>
      <c r="AE53" s="207" t="s">
        <v>133</v>
      </c>
      <c r="AF53" s="133" t="s">
        <v>166</v>
      </c>
      <c r="AG53" s="207">
        <v>1.2</v>
      </c>
      <c r="AH53" s="449">
        <v>50.0</v>
      </c>
      <c r="AI53" s="146"/>
      <c r="AJ53" s="144"/>
      <c r="AK53" s="147"/>
      <c r="AL53" s="114"/>
      <c r="AM53" s="211"/>
      <c r="AN53" s="132"/>
      <c r="AO53" s="132"/>
      <c r="AP53" s="149"/>
      <c r="AQ53" s="150"/>
      <c r="AR53" s="149"/>
      <c r="AS53" s="132"/>
      <c r="AT53" s="132"/>
      <c r="AU53" s="132"/>
      <c r="AV53" s="132"/>
      <c r="AW53" s="132"/>
      <c r="AX53" s="132"/>
      <c r="AY53" s="132"/>
      <c r="AZ53" s="132"/>
      <c r="BA53" s="132"/>
      <c r="BB53" s="132"/>
      <c r="BC53" s="132"/>
      <c r="BD53" s="132"/>
      <c r="BE53" s="132"/>
      <c r="BF53" s="132"/>
      <c r="BG53" s="132"/>
      <c r="BH53" s="132"/>
      <c r="BI53" s="132"/>
      <c r="BJ53" s="132"/>
      <c r="BK53" s="132"/>
      <c r="BL53" s="132"/>
      <c r="BM53" s="132"/>
      <c r="BN53" s="132"/>
      <c r="BO53" s="132"/>
      <c r="BP53" s="132"/>
    </row>
    <row r="54">
      <c r="A54" s="511" t="b">
        <v>0</v>
      </c>
      <c r="B54" s="94"/>
      <c r="C54" s="95"/>
      <c r="D54" s="96"/>
      <c r="E54" s="97"/>
      <c r="F54" s="98"/>
      <c r="G54" s="98"/>
      <c r="H54" s="98"/>
      <c r="I54" s="98"/>
      <c r="J54" s="98"/>
      <c r="K54" s="96"/>
      <c r="L54" s="96"/>
      <c r="M54" s="96"/>
      <c r="N54" s="518"/>
      <c r="O54" s="168">
        <v>0.0</v>
      </c>
      <c r="P54" s="169">
        <v>1.0</v>
      </c>
      <c r="Q54" s="294">
        <v>0.0</v>
      </c>
      <c r="R54" s="295">
        <v>1.0</v>
      </c>
      <c r="S54" s="296"/>
      <c r="T54" s="297"/>
      <c r="U54" s="200"/>
      <c r="V54" s="201"/>
      <c r="W54" s="202"/>
      <c r="X54" s="202"/>
      <c r="Y54" s="273">
        <v>15.0</v>
      </c>
      <c r="Z54" s="271">
        <v>40.0</v>
      </c>
      <c r="AA54" s="272" t="s">
        <v>132</v>
      </c>
      <c r="AB54" s="107">
        <v>4.0</v>
      </c>
      <c r="AC54" s="108">
        <v>0.6022569444444444</v>
      </c>
      <c r="AD54" s="273"/>
      <c r="AE54" s="274" t="s">
        <v>133</v>
      </c>
      <c r="AF54" s="99" t="s">
        <v>166</v>
      </c>
      <c r="AG54" s="274">
        <v>1.1</v>
      </c>
      <c r="AH54" s="411">
        <v>100.0</v>
      </c>
      <c r="AI54" s="112"/>
      <c r="AJ54" s="110"/>
      <c r="AK54" s="113"/>
      <c r="AL54" s="114"/>
      <c r="AM54" s="278"/>
      <c r="AN54" s="98"/>
      <c r="AO54" s="98"/>
      <c r="AP54" s="116"/>
      <c r="AQ54" s="117"/>
      <c r="AR54" s="116"/>
      <c r="AS54" s="98"/>
      <c r="AT54" s="98"/>
      <c r="AU54" s="98"/>
      <c r="AV54" s="98"/>
      <c r="AW54" s="98"/>
      <c r="AX54" s="98"/>
      <c r="AY54" s="98"/>
      <c r="AZ54" s="98"/>
      <c r="BA54" s="98"/>
      <c r="BB54" s="98"/>
      <c r="BC54" s="98"/>
      <c r="BD54" s="98"/>
      <c r="BE54" s="98"/>
      <c r="BF54" s="98"/>
      <c r="BG54" s="98"/>
      <c r="BH54" s="98"/>
      <c r="BI54" s="98"/>
      <c r="BJ54" s="98"/>
      <c r="BK54" s="98"/>
      <c r="BL54" s="98"/>
      <c r="BM54" s="98"/>
      <c r="BN54" s="98"/>
      <c r="BO54" s="98"/>
      <c r="BP54" s="98"/>
    </row>
    <row r="55">
      <c r="A55" s="792" t="b">
        <v>0</v>
      </c>
      <c r="B55" s="128"/>
      <c r="C55" s="129"/>
      <c r="D55" s="130"/>
      <c r="E55" s="131"/>
      <c r="F55" s="132"/>
      <c r="G55" s="132"/>
      <c r="H55" s="132"/>
      <c r="I55" s="132"/>
      <c r="J55" s="132"/>
      <c r="K55" s="130"/>
      <c r="L55" s="130"/>
      <c r="M55" s="130"/>
      <c r="N55" s="519"/>
      <c r="O55" s="168"/>
      <c r="P55" s="169"/>
      <c r="Q55" s="294"/>
      <c r="R55" s="295"/>
      <c r="S55" s="296"/>
      <c r="T55" s="297"/>
      <c r="U55" s="200"/>
      <c r="V55" s="201"/>
      <c r="W55" s="202"/>
      <c r="X55" s="202"/>
      <c r="Y55" s="206"/>
      <c r="Z55" s="204"/>
      <c r="AA55" s="205"/>
      <c r="AB55" s="141"/>
      <c r="AC55" s="142"/>
      <c r="AD55" s="206" t="s">
        <v>142</v>
      </c>
      <c r="AE55" s="207"/>
      <c r="AF55" s="133"/>
      <c r="AG55" s="207"/>
      <c r="AH55" s="449"/>
      <c r="AI55" s="146"/>
      <c r="AJ55" s="144"/>
      <c r="AK55" s="147"/>
      <c r="AL55" s="114"/>
      <c r="AM55" s="211"/>
      <c r="AN55" s="132"/>
      <c r="AO55" s="132"/>
      <c r="AP55" s="149"/>
      <c r="AQ55" s="150"/>
      <c r="AR55" s="149"/>
      <c r="AS55" s="132"/>
      <c r="AT55" s="132"/>
      <c r="AU55" s="132"/>
      <c r="AV55" s="132"/>
      <c r="AW55" s="132"/>
      <c r="AX55" s="132"/>
      <c r="AY55" s="132"/>
      <c r="AZ55" s="132"/>
      <c r="BA55" s="132"/>
      <c r="BB55" s="132"/>
      <c r="BC55" s="132"/>
      <c r="BD55" s="132"/>
      <c r="BE55" s="132"/>
      <c r="BF55" s="132"/>
      <c r="BG55" s="132"/>
      <c r="BH55" s="132"/>
      <c r="BI55" s="132"/>
      <c r="BJ55" s="132"/>
      <c r="BK55" s="132"/>
      <c r="BL55" s="132"/>
      <c r="BM55" s="132"/>
      <c r="BN55" s="132"/>
      <c r="BO55" s="132"/>
      <c r="BP55" s="132"/>
    </row>
    <row r="56">
      <c r="A56" s="511" t="b">
        <v>0</v>
      </c>
      <c r="B56" s="363">
        <v>44616.0</v>
      </c>
      <c r="C56" s="95"/>
      <c r="D56" s="100" t="s">
        <v>771</v>
      </c>
      <c r="E56" s="97"/>
      <c r="F56" s="98"/>
      <c r="G56" s="98"/>
      <c r="H56" s="98"/>
      <c r="I56" s="99" t="s">
        <v>772</v>
      </c>
      <c r="J56" s="99" t="s">
        <v>401</v>
      </c>
      <c r="K56" s="96"/>
      <c r="L56" s="96"/>
      <c r="M56" s="96"/>
      <c r="N56" s="518"/>
      <c r="O56" s="168">
        <v>5.0</v>
      </c>
      <c r="P56" s="169">
        <v>3.0</v>
      </c>
      <c r="Q56" s="294"/>
      <c r="R56" s="295"/>
      <c r="S56" s="296"/>
      <c r="T56" s="297"/>
      <c r="U56" s="200"/>
      <c r="V56" s="201"/>
      <c r="W56" s="202"/>
      <c r="X56" s="202"/>
      <c r="Y56" s="273">
        <v>40.0</v>
      </c>
      <c r="Z56" s="271">
        <v>0.0</v>
      </c>
      <c r="AA56" s="272" t="s">
        <v>132</v>
      </c>
      <c r="AB56" s="107">
        <v>1.0</v>
      </c>
      <c r="AC56" s="108">
        <v>0.6217939814814815</v>
      </c>
      <c r="AD56" s="273" t="s">
        <v>140</v>
      </c>
      <c r="AE56" s="274" t="s">
        <v>132</v>
      </c>
      <c r="AF56" s="99" t="s">
        <v>166</v>
      </c>
      <c r="AG56" s="274">
        <v>1.4</v>
      </c>
      <c r="AH56" s="411">
        <v>10.0</v>
      </c>
      <c r="AI56" s="112"/>
      <c r="AJ56" s="274">
        <v>-30.0</v>
      </c>
      <c r="AK56" s="277">
        <v>0.0</v>
      </c>
      <c r="AL56" s="114"/>
      <c r="AM56" s="278"/>
      <c r="AN56" s="98"/>
      <c r="AO56" s="98"/>
      <c r="AP56" s="116"/>
      <c r="AQ56" s="117"/>
      <c r="AR56" s="116"/>
      <c r="AS56" s="98"/>
      <c r="AT56" s="98"/>
      <c r="AU56" s="98"/>
      <c r="AV56" s="98"/>
      <c r="AW56" s="98"/>
      <c r="AX56" s="98"/>
      <c r="AY56" s="98"/>
      <c r="AZ56" s="98"/>
      <c r="BA56" s="98"/>
      <c r="BB56" s="98"/>
      <c r="BC56" s="98"/>
      <c r="BD56" s="98"/>
      <c r="BE56" s="98"/>
      <c r="BF56" s="98"/>
      <c r="BG56" s="98"/>
      <c r="BH56" s="98"/>
      <c r="BI56" s="98"/>
      <c r="BJ56" s="98"/>
      <c r="BK56" s="98"/>
      <c r="BL56" s="98"/>
      <c r="BM56" s="98"/>
      <c r="BN56" s="98"/>
      <c r="BO56" s="98"/>
      <c r="BP56" s="98"/>
    </row>
    <row r="57">
      <c r="A57" s="792" t="b">
        <v>0</v>
      </c>
      <c r="B57" s="128"/>
      <c r="C57" s="129"/>
      <c r="D57" s="134">
        <v>114157.89</v>
      </c>
      <c r="E57" s="131"/>
      <c r="F57" s="132"/>
      <c r="G57" s="132"/>
      <c r="H57" s="132"/>
      <c r="I57" s="133">
        <v>2.72</v>
      </c>
      <c r="J57" s="133">
        <v>1.57</v>
      </c>
      <c r="K57" s="130"/>
      <c r="L57" s="130"/>
      <c r="M57" s="130"/>
      <c r="N57" s="519"/>
      <c r="O57" s="168">
        <v>1.0</v>
      </c>
      <c r="P57" s="169">
        <v>0.0</v>
      </c>
      <c r="Q57" s="294">
        <v>1.0</v>
      </c>
      <c r="R57" s="295">
        <v>1.0</v>
      </c>
      <c r="S57" s="296"/>
      <c r="T57" s="297"/>
      <c r="U57" s="200"/>
      <c r="V57" s="201"/>
      <c r="W57" s="202"/>
      <c r="X57" s="202"/>
      <c r="Y57" s="206">
        <v>30.0</v>
      </c>
      <c r="Z57" s="204">
        <v>15.0</v>
      </c>
      <c r="AA57" s="205" t="s">
        <v>133</v>
      </c>
      <c r="AB57" s="141">
        <v>2.0</v>
      </c>
      <c r="AC57" s="142">
        <v>0.6315972222222223</v>
      </c>
      <c r="AD57" s="206"/>
      <c r="AE57" s="207" t="s">
        <v>132</v>
      </c>
      <c r="AF57" s="133" t="s">
        <v>166</v>
      </c>
      <c r="AG57" s="207">
        <v>1.3</v>
      </c>
      <c r="AH57" s="449">
        <v>20.0</v>
      </c>
      <c r="AI57" s="146"/>
      <c r="AJ57" s="207">
        <v>176.4</v>
      </c>
      <c r="AK57" s="210">
        <v>0.0</v>
      </c>
      <c r="AL57" s="114"/>
      <c r="AM57" s="211"/>
      <c r="AN57" s="132"/>
      <c r="AO57" s="132"/>
      <c r="AP57" s="149"/>
      <c r="AQ57" s="150"/>
      <c r="AR57" s="149"/>
      <c r="AS57" s="132"/>
      <c r="AT57" s="132"/>
      <c r="AU57" s="132"/>
      <c r="AV57" s="132"/>
      <c r="AW57" s="132"/>
      <c r="AX57" s="132"/>
      <c r="AY57" s="132"/>
      <c r="AZ57" s="132"/>
      <c r="BA57" s="132"/>
      <c r="BB57" s="132"/>
      <c r="BC57" s="132"/>
      <c r="BD57" s="132"/>
      <c r="BE57" s="132"/>
      <c r="BF57" s="132"/>
      <c r="BG57" s="132"/>
      <c r="BH57" s="132"/>
      <c r="BI57" s="132"/>
      <c r="BJ57" s="132"/>
      <c r="BK57" s="132"/>
      <c r="BL57" s="132"/>
      <c r="BM57" s="132"/>
      <c r="BN57" s="132"/>
      <c r="BO57" s="132"/>
      <c r="BP57" s="132"/>
    </row>
    <row r="58">
      <c r="A58" s="511" t="b">
        <v>0</v>
      </c>
      <c r="B58" s="94"/>
      <c r="C58" s="95"/>
      <c r="D58" s="96"/>
      <c r="E58" s="97"/>
      <c r="F58" s="98"/>
      <c r="G58" s="98"/>
      <c r="H58" s="98"/>
      <c r="I58" s="99">
        <v>1.9924838E7</v>
      </c>
      <c r="J58" s="99">
        <v>1.0372253E7</v>
      </c>
      <c r="K58" s="96"/>
      <c r="L58" s="96"/>
      <c r="M58" s="96"/>
      <c r="N58" s="518"/>
      <c r="O58" s="168">
        <v>1.0</v>
      </c>
      <c r="P58" s="169">
        <v>0.0</v>
      </c>
      <c r="Q58" s="294">
        <v>1.0</v>
      </c>
      <c r="R58" s="295">
        <v>1.0</v>
      </c>
      <c r="S58" s="296"/>
      <c r="T58" s="297"/>
      <c r="U58" s="200"/>
      <c r="V58" s="201"/>
      <c r="W58" s="202"/>
      <c r="X58" s="202"/>
      <c r="Y58" s="273">
        <v>40.0</v>
      </c>
      <c r="Z58" s="271">
        <v>15.0</v>
      </c>
      <c r="AA58" s="272" t="s">
        <v>133</v>
      </c>
      <c r="AB58" s="107">
        <v>3.0</v>
      </c>
      <c r="AC58" s="108">
        <v>0.632199074074074</v>
      </c>
      <c r="AD58" s="273"/>
      <c r="AE58" s="274" t="s">
        <v>132</v>
      </c>
      <c r="AF58" s="99" t="s">
        <v>166</v>
      </c>
      <c r="AG58" s="274">
        <v>1.2</v>
      </c>
      <c r="AH58" s="411">
        <v>50.0</v>
      </c>
      <c r="AI58" s="112"/>
      <c r="AJ58" s="110"/>
      <c r="AK58" s="113"/>
      <c r="AL58" s="114"/>
      <c r="AM58" s="278"/>
      <c r="AN58" s="98"/>
      <c r="AO58" s="98"/>
      <c r="AP58" s="116"/>
      <c r="AQ58" s="117"/>
      <c r="AR58" s="116"/>
      <c r="AS58" s="98"/>
      <c r="AT58" s="98"/>
      <c r="AU58" s="98"/>
      <c r="AV58" s="98"/>
      <c r="AW58" s="98"/>
      <c r="AX58" s="98"/>
      <c r="AY58" s="98"/>
      <c r="AZ58" s="98"/>
      <c r="BA58" s="98"/>
      <c r="BB58" s="98"/>
      <c r="BC58" s="98"/>
      <c r="BD58" s="98"/>
      <c r="BE58" s="98"/>
      <c r="BF58" s="98"/>
      <c r="BG58" s="98"/>
      <c r="BH58" s="98"/>
      <c r="BI58" s="98"/>
      <c r="BJ58" s="98"/>
      <c r="BK58" s="98"/>
      <c r="BL58" s="98"/>
      <c r="BM58" s="98"/>
      <c r="BN58" s="98"/>
      <c r="BO58" s="98"/>
      <c r="BP58" s="98"/>
    </row>
    <row r="59">
      <c r="A59" s="792" t="b">
        <v>0</v>
      </c>
      <c r="B59" s="128"/>
      <c r="C59" s="129"/>
      <c r="D59" s="130"/>
      <c r="E59" s="131"/>
      <c r="F59" s="132"/>
      <c r="G59" s="132"/>
      <c r="H59" s="132"/>
      <c r="I59" s="132"/>
      <c r="J59" s="132"/>
      <c r="K59" s="130"/>
      <c r="L59" s="130"/>
      <c r="M59" s="130"/>
      <c r="N59" s="519"/>
      <c r="O59" s="168">
        <v>1.0</v>
      </c>
      <c r="P59" s="169">
        <v>0.0</v>
      </c>
      <c r="Q59" s="294">
        <v>2.0</v>
      </c>
      <c r="R59" s="295">
        <v>1.0</v>
      </c>
      <c r="S59" s="296"/>
      <c r="T59" s="297"/>
      <c r="U59" s="200"/>
      <c r="V59" s="201"/>
      <c r="W59" s="202"/>
      <c r="X59" s="202"/>
      <c r="Y59" s="206">
        <v>0.0</v>
      </c>
      <c r="Z59" s="204">
        <v>0.0</v>
      </c>
      <c r="AA59" s="205" t="s">
        <v>132</v>
      </c>
      <c r="AB59" s="141">
        <v>4.0</v>
      </c>
      <c r="AC59" s="142">
        <v>0.6352893518518519</v>
      </c>
      <c r="AD59" s="206"/>
      <c r="AE59" s="207" t="s">
        <v>132</v>
      </c>
      <c r="AF59" s="133" t="s">
        <v>166</v>
      </c>
      <c r="AG59" s="207">
        <v>1.1</v>
      </c>
      <c r="AH59" s="449">
        <v>100.0</v>
      </c>
      <c r="AI59" s="146"/>
      <c r="AJ59" s="144"/>
      <c r="AK59" s="147"/>
      <c r="AL59" s="114"/>
      <c r="AM59" s="211"/>
      <c r="AN59" s="132"/>
      <c r="AO59" s="132"/>
      <c r="AP59" s="149"/>
      <c r="AQ59" s="150"/>
      <c r="AR59" s="149"/>
      <c r="AS59" s="132"/>
      <c r="AT59" s="132"/>
      <c r="AU59" s="132"/>
      <c r="AV59" s="132"/>
      <c r="AW59" s="132"/>
      <c r="AX59" s="132"/>
      <c r="AY59" s="132"/>
      <c r="AZ59" s="132"/>
      <c r="BA59" s="132"/>
      <c r="BB59" s="132"/>
      <c r="BC59" s="132"/>
      <c r="BD59" s="132"/>
      <c r="BE59" s="132"/>
      <c r="BF59" s="132"/>
      <c r="BG59" s="132"/>
      <c r="BH59" s="132"/>
      <c r="BI59" s="132"/>
      <c r="BJ59" s="132"/>
      <c r="BK59" s="132"/>
      <c r="BL59" s="132"/>
      <c r="BM59" s="132"/>
      <c r="BN59" s="132"/>
      <c r="BO59" s="132"/>
      <c r="BP59" s="132"/>
    </row>
    <row r="60">
      <c r="A60" s="511" t="b">
        <v>0</v>
      </c>
      <c r="B60" s="94"/>
      <c r="C60" s="95"/>
      <c r="D60" s="96"/>
      <c r="E60" s="97"/>
      <c r="F60" s="98"/>
      <c r="G60" s="98"/>
      <c r="H60" s="98"/>
      <c r="I60" s="98"/>
      <c r="J60" s="98"/>
      <c r="K60" s="96"/>
      <c r="L60" s="96"/>
      <c r="M60" s="96"/>
      <c r="N60" s="518"/>
      <c r="O60" s="168">
        <v>1.0</v>
      </c>
      <c r="P60" s="169">
        <v>0.0</v>
      </c>
      <c r="Q60" s="294">
        <v>2.0</v>
      </c>
      <c r="R60" s="295">
        <v>1.0</v>
      </c>
      <c r="S60" s="296"/>
      <c r="T60" s="297"/>
      <c r="U60" s="200"/>
      <c r="V60" s="201"/>
      <c r="W60" s="202"/>
      <c r="X60" s="202"/>
      <c r="Y60" s="273">
        <v>40.0</v>
      </c>
      <c r="Z60" s="271">
        <v>15.0</v>
      </c>
      <c r="AA60" s="272" t="s">
        <v>132</v>
      </c>
      <c r="AB60" s="107"/>
      <c r="AC60" s="108"/>
      <c r="AD60" s="273"/>
      <c r="AE60" s="274"/>
      <c r="AF60" s="99"/>
      <c r="AG60" s="274"/>
      <c r="AH60" s="411"/>
      <c r="AI60" s="112"/>
      <c r="AJ60" s="110"/>
      <c r="AK60" s="113"/>
      <c r="AL60" s="114"/>
      <c r="AM60" s="278"/>
      <c r="AN60" s="98"/>
      <c r="AO60" s="98"/>
      <c r="AP60" s="116"/>
      <c r="AQ60" s="117"/>
      <c r="AR60" s="116"/>
      <c r="AS60" s="98"/>
      <c r="AT60" s="98"/>
      <c r="AU60" s="98"/>
      <c r="AV60" s="98"/>
      <c r="AW60" s="98"/>
      <c r="AX60" s="98"/>
      <c r="AY60" s="98"/>
      <c r="AZ60" s="98"/>
      <c r="BA60" s="98"/>
      <c r="BB60" s="98"/>
      <c r="BC60" s="98"/>
      <c r="BD60" s="98"/>
      <c r="BE60" s="98"/>
      <c r="BF60" s="98"/>
      <c r="BG60" s="98"/>
      <c r="BH60" s="98"/>
      <c r="BI60" s="98"/>
      <c r="BJ60" s="98"/>
      <c r="BK60" s="98"/>
      <c r="BL60" s="98"/>
      <c r="BM60" s="98"/>
      <c r="BN60" s="98"/>
      <c r="BO60" s="98"/>
      <c r="BP60" s="98"/>
    </row>
    <row r="61">
      <c r="A61" s="792" t="b">
        <v>0</v>
      </c>
      <c r="B61" s="128"/>
      <c r="C61" s="129"/>
      <c r="D61" s="130"/>
      <c r="E61" s="131"/>
      <c r="F61" s="132"/>
      <c r="G61" s="132"/>
      <c r="H61" s="132"/>
      <c r="I61" s="132"/>
      <c r="J61" s="132"/>
      <c r="K61" s="130"/>
      <c r="L61" s="130"/>
      <c r="M61" s="130"/>
      <c r="N61" s="519"/>
      <c r="O61" s="168"/>
      <c r="P61" s="169"/>
      <c r="Q61" s="294"/>
      <c r="R61" s="295"/>
      <c r="S61" s="296"/>
      <c r="T61" s="297"/>
      <c r="U61" s="200"/>
      <c r="V61" s="201"/>
      <c r="W61" s="202"/>
      <c r="X61" s="202"/>
      <c r="Y61" s="206"/>
      <c r="Z61" s="204"/>
      <c r="AA61" s="205"/>
      <c r="AB61" s="141"/>
      <c r="AC61" s="142"/>
      <c r="AD61" s="206" t="s">
        <v>142</v>
      </c>
      <c r="AE61" s="207"/>
      <c r="AF61" s="133"/>
      <c r="AG61" s="207"/>
      <c r="AH61" s="449"/>
      <c r="AI61" s="146"/>
      <c r="AJ61" s="144"/>
      <c r="AK61" s="147"/>
      <c r="AL61" s="114"/>
      <c r="AM61" s="211"/>
      <c r="AN61" s="132"/>
      <c r="AO61" s="132"/>
      <c r="AP61" s="149"/>
      <c r="AQ61" s="150"/>
      <c r="AR61" s="149"/>
      <c r="AS61" s="132"/>
      <c r="AT61" s="132"/>
      <c r="AU61" s="132"/>
      <c r="AV61" s="132"/>
      <c r="AW61" s="132"/>
      <c r="AX61" s="132"/>
      <c r="AY61" s="132"/>
      <c r="AZ61" s="132"/>
      <c r="BA61" s="132"/>
      <c r="BB61" s="132"/>
      <c r="BC61" s="132"/>
      <c r="BD61" s="132"/>
      <c r="BE61" s="132"/>
      <c r="BF61" s="132"/>
      <c r="BG61" s="132"/>
      <c r="BH61" s="132"/>
      <c r="BI61" s="132"/>
      <c r="BJ61" s="132"/>
      <c r="BK61" s="132"/>
      <c r="BL61" s="132"/>
      <c r="BM61" s="132"/>
      <c r="BN61" s="132"/>
      <c r="BO61" s="132"/>
      <c r="BP61" s="132"/>
    </row>
    <row r="62">
      <c r="A62" s="511" t="b">
        <v>0</v>
      </c>
      <c r="B62" s="363">
        <v>44616.0</v>
      </c>
      <c r="C62" s="95"/>
      <c r="D62" s="100" t="s">
        <v>1407</v>
      </c>
      <c r="E62" s="97"/>
      <c r="F62" s="98"/>
      <c r="G62" s="98"/>
      <c r="H62" s="98"/>
      <c r="I62" s="99" t="s">
        <v>1114</v>
      </c>
      <c r="J62" s="99" t="s">
        <v>358</v>
      </c>
      <c r="K62" s="96"/>
      <c r="L62" s="96"/>
      <c r="M62" s="96"/>
      <c r="N62" s="518"/>
      <c r="O62" s="168">
        <v>0.0</v>
      </c>
      <c r="P62" s="169">
        <v>1.0</v>
      </c>
      <c r="Q62" s="294"/>
      <c r="R62" s="295"/>
      <c r="S62" s="296"/>
      <c r="T62" s="297"/>
      <c r="U62" s="200"/>
      <c r="V62" s="201"/>
      <c r="W62" s="202"/>
      <c r="X62" s="202"/>
      <c r="Y62" s="273">
        <v>40.0</v>
      </c>
      <c r="Z62" s="271" t="s">
        <v>738</v>
      </c>
      <c r="AA62" s="272" t="s">
        <v>132</v>
      </c>
      <c r="AB62" s="107">
        <v>1.0</v>
      </c>
      <c r="AC62" s="108">
        <v>0.6561342592592593</v>
      </c>
      <c r="AD62" s="273" t="s">
        <v>140</v>
      </c>
      <c r="AE62" s="274" t="s">
        <v>133</v>
      </c>
      <c r="AF62" s="99" t="s">
        <v>166</v>
      </c>
      <c r="AG62" s="274">
        <v>1.4</v>
      </c>
      <c r="AH62" s="411">
        <v>10.0</v>
      </c>
      <c r="AI62" s="112"/>
      <c r="AJ62" s="274">
        <v>176.4</v>
      </c>
      <c r="AK62" s="277">
        <v>0.0</v>
      </c>
      <c r="AL62" s="114"/>
      <c r="AM62" s="278"/>
      <c r="AN62" s="98"/>
      <c r="AO62" s="98"/>
      <c r="AP62" s="116"/>
      <c r="AQ62" s="117"/>
      <c r="AR62" s="116"/>
      <c r="AS62" s="98"/>
      <c r="AT62" s="98"/>
      <c r="AU62" s="98"/>
      <c r="AV62" s="98"/>
      <c r="AW62" s="98"/>
      <c r="AX62" s="98"/>
      <c r="AY62" s="98"/>
      <c r="AZ62" s="98"/>
      <c r="BA62" s="98"/>
      <c r="BB62" s="98"/>
      <c r="BC62" s="98"/>
      <c r="BD62" s="98"/>
      <c r="BE62" s="98"/>
      <c r="BF62" s="98"/>
      <c r="BG62" s="98"/>
      <c r="BH62" s="98"/>
      <c r="BI62" s="98"/>
      <c r="BJ62" s="98"/>
      <c r="BK62" s="98"/>
      <c r="BL62" s="98"/>
      <c r="BM62" s="98"/>
      <c r="BN62" s="98"/>
      <c r="BO62" s="98"/>
      <c r="BP62" s="98"/>
    </row>
    <row r="63">
      <c r="A63" s="792" t="b">
        <v>0</v>
      </c>
      <c r="B63" s="128"/>
      <c r="C63" s="129"/>
      <c r="D63" s="134">
        <v>75085.47</v>
      </c>
      <c r="E63" s="131"/>
      <c r="F63" s="132"/>
      <c r="G63" s="132"/>
      <c r="H63" s="132"/>
      <c r="I63" s="133">
        <v>2.64</v>
      </c>
      <c r="J63" s="133">
        <v>1.61</v>
      </c>
      <c r="K63" s="130"/>
      <c r="L63" s="130"/>
      <c r="M63" s="130"/>
      <c r="N63" s="519"/>
      <c r="O63" s="168">
        <v>0.0</v>
      </c>
      <c r="P63" s="169">
        <v>1.0</v>
      </c>
      <c r="Q63" s="294"/>
      <c r="R63" s="295"/>
      <c r="S63" s="296"/>
      <c r="T63" s="297"/>
      <c r="U63" s="200"/>
      <c r="V63" s="201"/>
      <c r="W63" s="202"/>
      <c r="X63" s="202"/>
      <c r="Y63" s="206">
        <v>40.0</v>
      </c>
      <c r="Z63" s="204">
        <v>40.0</v>
      </c>
      <c r="AA63" s="205" t="s">
        <v>132</v>
      </c>
      <c r="AB63" s="141">
        <v>2.0</v>
      </c>
      <c r="AC63" s="142">
        <v>0.6785300925925926</v>
      </c>
      <c r="AD63" s="206"/>
      <c r="AE63" s="207" t="s">
        <v>133</v>
      </c>
      <c r="AF63" s="133" t="s">
        <v>166</v>
      </c>
      <c r="AG63" s="207">
        <v>1.3</v>
      </c>
      <c r="AH63" s="449">
        <v>20.0</v>
      </c>
      <c r="AI63" s="146"/>
      <c r="AJ63" s="207">
        <v>-30.0</v>
      </c>
      <c r="AK63" s="210">
        <v>0.0</v>
      </c>
      <c r="AL63" s="114"/>
      <c r="AM63" s="211"/>
      <c r="AN63" s="132"/>
      <c r="AO63" s="132"/>
      <c r="AP63" s="149"/>
      <c r="AQ63" s="150"/>
      <c r="AR63" s="149"/>
      <c r="AS63" s="132"/>
      <c r="AT63" s="132"/>
      <c r="AU63" s="132"/>
      <c r="AV63" s="132"/>
      <c r="AW63" s="132"/>
      <c r="AX63" s="132"/>
      <c r="AY63" s="132"/>
      <c r="AZ63" s="132"/>
      <c r="BA63" s="132"/>
      <c r="BB63" s="132"/>
      <c r="BC63" s="132"/>
      <c r="BD63" s="132"/>
      <c r="BE63" s="132"/>
      <c r="BF63" s="132"/>
      <c r="BG63" s="132"/>
      <c r="BH63" s="132"/>
      <c r="BI63" s="132"/>
      <c r="BJ63" s="132"/>
      <c r="BK63" s="132"/>
      <c r="BL63" s="132"/>
      <c r="BM63" s="132"/>
      <c r="BN63" s="132"/>
      <c r="BO63" s="132"/>
      <c r="BP63" s="132"/>
    </row>
    <row r="64">
      <c r="A64" s="511" t="b">
        <v>0</v>
      </c>
      <c r="B64" s="94"/>
      <c r="C64" s="95"/>
      <c r="D64" s="96"/>
      <c r="E64" s="97"/>
      <c r="F64" s="98"/>
      <c r="G64" s="98"/>
      <c r="H64" s="98"/>
      <c r="I64" s="99">
        <v>6161111.0</v>
      </c>
      <c r="J64" s="99">
        <v>5300737.0</v>
      </c>
      <c r="K64" s="96"/>
      <c r="L64" s="96"/>
      <c r="M64" s="96"/>
      <c r="N64" s="518"/>
      <c r="O64" s="168">
        <v>0.0</v>
      </c>
      <c r="P64" s="169">
        <v>1.0</v>
      </c>
      <c r="Q64" s="294"/>
      <c r="R64" s="295"/>
      <c r="S64" s="296"/>
      <c r="T64" s="297"/>
      <c r="U64" s="200"/>
      <c r="V64" s="201"/>
      <c r="W64" s="202"/>
      <c r="X64" s="202"/>
      <c r="Y64" s="273">
        <v>40.0</v>
      </c>
      <c r="Z64" s="271">
        <v>40.0</v>
      </c>
      <c r="AA64" s="272" t="s">
        <v>132</v>
      </c>
      <c r="AB64" s="107">
        <v>3.0</v>
      </c>
      <c r="AC64" s="108">
        <v>0.6788425925925926</v>
      </c>
      <c r="AD64" s="273"/>
      <c r="AE64" s="274" t="s">
        <v>133</v>
      </c>
      <c r="AF64" s="99" t="s">
        <v>166</v>
      </c>
      <c r="AG64" s="274">
        <v>1.2</v>
      </c>
      <c r="AH64" s="411">
        <v>50.0</v>
      </c>
      <c r="AI64" s="112"/>
      <c r="AJ64" s="110"/>
      <c r="AK64" s="113"/>
      <c r="AL64" s="114"/>
      <c r="AM64" s="278"/>
      <c r="AN64" s="98"/>
      <c r="AO64" s="98"/>
      <c r="AP64" s="116"/>
      <c r="AQ64" s="117"/>
      <c r="AR64" s="116"/>
      <c r="AS64" s="98"/>
      <c r="AT64" s="98"/>
      <c r="AU64" s="98"/>
      <c r="AV64" s="98"/>
      <c r="AW64" s="98"/>
      <c r="AX64" s="98"/>
      <c r="AY64" s="98"/>
      <c r="AZ64" s="98"/>
      <c r="BA64" s="98"/>
      <c r="BB64" s="98"/>
      <c r="BC64" s="98"/>
      <c r="BD64" s="98"/>
      <c r="BE64" s="98"/>
      <c r="BF64" s="98"/>
      <c r="BG64" s="98"/>
      <c r="BH64" s="98"/>
      <c r="BI64" s="98"/>
      <c r="BJ64" s="98"/>
      <c r="BK64" s="98"/>
      <c r="BL64" s="98"/>
      <c r="BM64" s="98"/>
      <c r="BN64" s="98"/>
      <c r="BO64" s="98"/>
      <c r="BP64" s="98"/>
    </row>
    <row r="65">
      <c r="A65" s="792" t="b">
        <v>0</v>
      </c>
      <c r="B65" s="128"/>
      <c r="C65" s="129"/>
      <c r="D65" s="130"/>
      <c r="E65" s="131"/>
      <c r="F65" s="132"/>
      <c r="G65" s="132"/>
      <c r="H65" s="132"/>
      <c r="I65" s="132"/>
      <c r="J65" s="132"/>
      <c r="K65" s="130"/>
      <c r="L65" s="130"/>
      <c r="M65" s="130"/>
      <c r="N65" s="519"/>
      <c r="O65" s="168">
        <v>4.0</v>
      </c>
      <c r="P65" s="169">
        <v>5.0</v>
      </c>
      <c r="Q65" s="294"/>
      <c r="R65" s="295"/>
      <c r="S65" s="296"/>
      <c r="T65" s="297"/>
      <c r="U65" s="200"/>
      <c r="V65" s="201"/>
      <c r="W65" s="202"/>
      <c r="X65" s="202"/>
      <c r="Y65" s="206">
        <v>0.0</v>
      </c>
      <c r="Z65" s="204">
        <v>40.0</v>
      </c>
      <c r="AA65" s="205" t="s">
        <v>132</v>
      </c>
      <c r="AB65" s="141">
        <v>4.0</v>
      </c>
      <c r="AC65" s="142">
        <v>0.6832754629629629</v>
      </c>
      <c r="AD65" s="206"/>
      <c r="AE65" s="207" t="s">
        <v>133</v>
      </c>
      <c r="AF65" s="133" t="s">
        <v>166</v>
      </c>
      <c r="AG65" s="207">
        <v>1.1</v>
      </c>
      <c r="AH65" s="449">
        <v>100.0</v>
      </c>
      <c r="AI65" s="146"/>
      <c r="AJ65" s="144"/>
      <c r="AK65" s="147"/>
      <c r="AL65" s="114"/>
      <c r="AM65" s="211"/>
      <c r="AN65" s="132"/>
      <c r="AO65" s="132"/>
      <c r="AP65" s="149"/>
      <c r="AQ65" s="150"/>
      <c r="AR65" s="149"/>
      <c r="AS65" s="132"/>
      <c r="AT65" s="132"/>
      <c r="AU65" s="132"/>
      <c r="AV65" s="132"/>
      <c r="AW65" s="132"/>
      <c r="AX65" s="132"/>
      <c r="AY65" s="132"/>
      <c r="AZ65" s="132"/>
      <c r="BA65" s="132"/>
      <c r="BB65" s="132"/>
      <c r="BC65" s="132"/>
      <c r="BD65" s="132"/>
      <c r="BE65" s="132"/>
      <c r="BF65" s="132"/>
      <c r="BG65" s="132"/>
      <c r="BH65" s="132"/>
      <c r="BI65" s="132"/>
      <c r="BJ65" s="132"/>
      <c r="BK65" s="132"/>
      <c r="BL65" s="132"/>
      <c r="BM65" s="132"/>
      <c r="BN65" s="132"/>
      <c r="BO65" s="132"/>
      <c r="BP65" s="132"/>
    </row>
    <row r="66">
      <c r="A66" s="511" t="b">
        <v>0</v>
      </c>
      <c r="B66" s="94"/>
      <c r="C66" s="95"/>
      <c r="D66" s="96"/>
      <c r="E66" s="97"/>
      <c r="F66" s="98"/>
      <c r="G66" s="98"/>
      <c r="H66" s="98"/>
      <c r="I66" s="98"/>
      <c r="J66" s="98"/>
      <c r="K66" s="96"/>
      <c r="L66" s="96"/>
      <c r="M66" s="96"/>
      <c r="N66" s="518"/>
      <c r="O66" s="168">
        <v>0.0</v>
      </c>
      <c r="P66" s="169">
        <v>1.0</v>
      </c>
      <c r="Q66" s="294">
        <v>0.0</v>
      </c>
      <c r="R66" s="295">
        <v>1.0</v>
      </c>
      <c r="S66" s="296"/>
      <c r="T66" s="297"/>
      <c r="U66" s="200"/>
      <c r="V66" s="201"/>
      <c r="W66" s="202"/>
      <c r="X66" s="202"/>
      <c r="Y66" s="273">
        <v>0.0</v>
      </c>
      <c r="Z66" s="271">
        <v>15.0</v>
      </c>
      <c r="AA66" s="272" t="s">
        <v>132</v>
      </c>
      <c r="AB66" s="107"/>
      <c r="AC66" s="108"/>
      <c r="AD66" s="273"/>
      <c r="AE66" s="274"/>
      <c r="AF66" s="99"/>
      <c r="AG66" s="274"/>
      <c r="AH66" s="411"/>
      <c r="AI66" s="112"/>
      <c r="AJ66" s="110"/>
      <c r="AK66" s="113"/>
      <c r="AL66" s="114"/>
      <c r="AM66" s="278"/>
      <c r="AN66" s="98"/>
      <c r="AO66" s="98"/>
      <c r="AP66" s="116"/>
      <c r="AQ66" s="117"/>
      <c r="AR66" s="116"/>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row>
    <row r="67">
      <c r="A67" s="792" t="b">
        <v>0</v>
      </c>
      <c r="B67" s="128"/>
      <c r="C67" s="129"/>
      <c r="D67" s="130"/>
      <c r="E67" s="131"/>
      <c r="F67" s="132"/>
      <c r="G67" s="132"/>
      <c r="H67" s="132"/>
      <c r="I67" s="132"/>
      <c r="J67" s="132"/>
      <c r="K67" s="130"/>
      <c r="L67" s="130"/>
      <c r="M67" s="130"/>
      <c r="N67" s="519"/>
      <c r="O67" s="168"/>
      <c r="P67" s="169"/>
      <c r="Q67" s="294"/>
      <c r="R67" s="295"/>
      <c r="S67" s="296"/>
      <c r="T67" s="297"/>
      <c r="U67" s="200"/>
      <c r="V67" s="201"/>
      <c r="W67" s="202"/>
      <c r="X67" s="202"/>
      <c r="Y67" s="206"/>
      <c r="Z67" s="204"/>
      <c r="AA67" s="205"/>
      <c r="AB67" s="141"/>
      <c r="AC67" s="142"/>
      <c r="AD67" s="206" t="s">
        <v>142</v>
      </c>
      <c r="AE67" s="207"/>
      <c r="AF67" s="133"/>
      <c r="AG67" s="207"/>
      <c r="AH67" s="449"/>
      <c r="AI67" s="146"/>
      <c r="AJ67" s="144"/>
      <c r="AK67" s="147"/>
      <c r="AL67" s="114"/>
      <c r="AM67" s="211"/>
      <c r="AN67" s="132"/>
      <c r="AO67" s="132"/>
      <c r="AP67" s="149"/>
      <c r="AQ67" s="150"/>
      <c r="AR67" s="149"/>
      <c r="AS67" s="132"/>
      <c r="AT67" s="132"/>
      <c r="AU67" s="132"/>
      <c r="AV67" s="132"/>
      <c r="AW67" s="132"/>
      <c r="AX67" s="132"/>
      <c r="AY67" s="132"/>
      <c r="AZ67" s="132"/>
      <c r="BA67" s="132"/>
      <c r="BB67" s="132"/>
      <c r="BC67" s="132"/>
      <c r="BD67" s="132"/>
      <c r="BE67" s="132"/>
      <c r="BF67" s="132"/>
      <c r="BG67" s="132"/>
      <c r="BH67" s="132"/>
      <c r="BI67" s="132"/>
      <c r="BJ67" s="132"/>
      <c r="BK67" s="132"/>
      <c r="BL67" s="132"/>
      <c r="BM67" s="132"/>
      <c r="BN67" s="132"/>
      <c r="BO67" s="132"/>
      <c r="BP67" s="132"/>
    </row>
    <row r="68">
      <c r="A68" s="511" t="b">
        <v>0</v>
      </c>
      <c r="B68" s="363">
        <v>44616.0</v>
      </c>
      <c r="C68" s="95"/>
      <c r="D68" s="100" t="s">
        <v>275</v>
      </c>
      <c r="E68" s="97"/>
      <c r="F68" s="98"/>
      <c r="G68" s="98"/>
      <c r="H68" s="98"/>
      <c r="I68" s="99" t="s">
        <v>240</v>
      </c>
      <c r="J68" s="99" t="s">
        <v>276</v>
      </c>
      <c r="K68" s="96"/>
      <c r="L68" s="96"/>
      <c r="M68" s="96"/>
      <c r="N68" s="518"/>
      <c r="O68" s="168">
        <v>1.0</v>
      </c>
      <c r="P68" s="169">
        <v>0.0</v>
      </c>
      <c r="Q68" s="294"/>
      <c r="R68" s="295"/>
      <c r="S68" s="296"/>
      <c r="T68" s="297"/>
      <c r="U68" s="200"/>
      <c r="V68" s="201"/>
      <c r="W68" s="202"/>
      <c r="X68" s="202"/>
      <c r="Y68" s="273">
        <v>40.0</v>
      </c>
      <c r="Z68" s="271">
        <v>15.0</v>
      </c>
      <c r="AA68" s="272" t="s">
        <v>133</v>
      </c>
      <c r="AB68" s="107">
        <v>1.0</v>
      </c>
      <c r="AC68" s="108">
        <v>0.7386689814814815</v>
      </c>
      <c r="AD68" s="273" t="s">
        <v>140</v>
      </c>
      <c r="AE68" s="274" t="s">
        <v>132</v>
      </c>
      <c r="AF68" s="99" t="s">
        <v>166</v>
      </c>
      <c r="AG68" s="274">
        <v>1.4</v>
      </c>
      <c r="AH68" s="411">
        <v>10.0</v>
      </c>
      <c r="AI68" s="112"/>
      <c r="AJ68" s="274">
        <v>-22.15</v>
      </c>
      <c r="AK68" s="277">
        <v>0.0</v>
      </c>
      <c r="AL68" s="114"/>
      <c r="AM68" s="278"/>
      <c r="AN68" s="98"/>
      <c r="AO68" s="98"/>
      <c r="AP68" s="116"/>
      <c r="AQ68" s="117"/>
      <c r="AR68" s="116"/>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row>
    <row r="69">
      <c r="A69" s="792" t="b">
        <v>0</v>
      </c>
      <c r="B69" s="128"/>
      <c r="C69" s="129"/>
      <c r="D69" s="134">
        <v>1963.44</v>
      </c>
      <c r="E69" s="131"/>
      <c r="F69" s="132"/>
      <c r="G69" s="132"/>
      <c r="H69" s="132"/>
      <c r="I69" s="133">
        <v>1.7</v>
      </c>
      <c r="J69" s="133">
        <v>2.5</v>
      </c>
      <c r="K69" s="130"/>
      <c r="L69" s="130"/>
      <c r="M69" s="130"/>
      <c r="N69" s="519"/>
      <c r="O69" s="168">
        <v>2.0</v>
      </c>
      <c r="P69" s="169">
        <v>0.0</v>
      </c>
      <c r="Q69" s="294"/>
      <c r="R69" s="295"/>
      <c r="S69" s="296"/>
      <c r="T69" s="297"/>
      <c r="U69" s="200"/>
      <c r="V69" s="201"/>
      <c r="W69" s="202"/>
      <c r="X69" s="202"/>
      <c r="Y69" s="206">
        <v>30.0</v>
      </c>
      <c r="Z69" s="204">
        <v>0.0</v>
      </c>
      <c r="AA69" s="205" t="s">
        <v>132</v>
      </c>
      <c r="AB69" s="141">
        <v>2.0</v>
      </c>
      <c r="AC69" s="142">
        <v>0.7411689814814815</v>
      </c>
      <c r="AD69" s="206"/>
      <c r="AE69" s="207" t="s">
        <v>132</v>
      </c>
      <c r="AF69" s="133" t="s">
        <v>166</v>
      </c>
      <c r="AG69" s="207">
        <v>1.3</v>
      </c>
      <c r="AH69" s="449">
        <v>20.0</v>
      </c>
      <c r="AI69" s="146"/>
      <c r="AJ69" s="207">
        <v>138.18</v>
      </c>
      <c r="AK69" s="210">
        <v>0.0</v>
      </c>
      <c r="AL69" s="114"/>
      <c r="AM69" s="211"/>
      <c r="AN69" s="132"/>
      <c r="AO69" s="132"/>
      <c r="AP69" s="149"/>
      <c r="AQ69" s="150"/>
      <c r="AR69" s="149"/>
      <c r="AS69" s="132"/>
      <c r="AT69" s="132"/>
      <c r="AU69" s="132"/>
      <c r="AV69" s="132"/>
      <c r="AW69" s="132"/>
      <c r="AX69" s="132"/>
      <c r="AY69" s="132"/>
      <c r="AZ69" s="132"/>
      <c r="BA69" s="132"/>
      <c r="BB69" s="132"/>
      <c r="BC69" s="132"/>
      <c r="BD69" s="132"/>
      <c r="BE69" s="132"/>
      <c r="BF69" s="132"/>
      <c r="BG69" s="132"/>
      <c r="BH69" s="132"/>
      <c r="BI69" s="132"/>
      <c r="BJ69" s="132"/>
      <c r="BK69" s="132"/>
      <c r="BL69" s="132"/>
      <c r="BM69" s="132"/>
      <c r="BN69" s="132"/>
      <c r="BO69" s="132"/>
      <c r="BP69" s="132"/>
    </row>
    <row r="70">
      <c r="A70" s="511" t="b">
        <v>0</v>
      </c>
      <c r="B70" s="94"/>
      <c r="C70" s="95"/>
      <c r="D70" s="96"/>
      <c r="E70" s="97"/>
      <c r="F70" s="98"/>
      <c r="G70" s="98"/>
      <c r="H70" s="98"/>
      <c r="I70" s="99">
        <v>7797931.0</v>
      </c>
      <c r="J70" s="99">
        <v>2257536.0</v>
      </c>
      <c r="K70" s="96"/>
      <c r="L70" s="96"/>
      <c r="M70" s="96"/>
      <c r="N70" s="518"/>
      <c r="O70" s="168">
        <v>1.0</v>
      </c>
      <c r="P70" s="169">
        <v>0.0</v>
      </c>
      <c r="Q70" s="294">
        <v>0.0</v>
      </c>
      <c r="R70" s="295">
        <v>0.0</v>
      </c>
      <c r="S70" s="296"/>
      <c r="T70" s="297"/>
      <c r="U70" s="200"/>
      <c r="V70" s="201"/>
      <c r="W70" s="202"/>
      <c r="X70" s="202"/>
      <c r="Y70" s="273">
        <v>0.0</v>
      </c>
      <c r="Z70" s="271">
        <v>0.0</v>
      </c>
      <c r="AA70" s="272" t="s">
        <v>133</v>
      </c>
      <c r="AB70" s="107">
        <v>3.0</v>
      </c>
      <c r="AC70" s="108">
        <v>0.758912037037037</v>
      </c>
      <c r="AD70" s="273"/>
      <c r="AE70" s="274" t="s">
        <v>132</v>
      </c>
      <c r="AF70" s="99" t="s">
        <v>166</v>
      </c>
      <c r="AG70" s="274">
        <v>1.2</v>
      </c>
      <c r="AH70" s="411">
        <v>50.0</v>
      </c>
      <c r="AI70" s="112"/>
      <c r="AJ70" s="110"/>
      <c r="AK70" s="113"/>
      <c r="AL70" s="114"/>
      <c r="AM70" s="278"/>
      <c r="AN70" s="98"/>
      <c r="AO70" s="98"/>
      <c r="AP70" s="116"/>
      <c r="AQ70" s="117"/>
      <c r="AR70" s="116"/>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row>
    <row r="71">
      <c r="A71" s="792" t="b">
        <v>0</v>
      </c>
      <c r="B71" s="128"/>
      <c r="C71" s="129"/>
      <c r="D71" s="130"/>
      <c r="E71" s="131"/>
      <c r="F71" s="132"/>
      <c r="G71" s="132"/>
      <c r="H71" s="132"/>
      <c r="I71" s="132"/>
      <c r="J71" s="132"/>
      <c r="K71" s="130"/>
      <c r="L71" s="130"/>
      <c r="M71" s="130"/>
      <c r="N71" s="519"/>
      <c r="O71" s="168">
        <v>1.0</v>
      </c>
      <c r="P71" s="169">
        <v>0.0</v>
      </c>
      <c r="Q71" s="294">
        <v>0.0</v>
      </c>
      <c r="R71" s="295">
        <v>0.0</v>
      </c>
      <c r="S71" s="296"/>
      <c r="T71" s="297"/>
      <c r="U71" s="200"/>
      <c r="V71" s="201"/>
      <c r="W71" s="202"/>
      <c r="X71" s="202"/>
      <c r="Y71" s="206">
        <v>40.0</v>
      </c>
      <c r="Z71" s="204">
        <v>0.0</v>
      </c>
      <c r="AA71" s="205" t="s">
        <v>133</v>
      </c>
      <c r="AB71" s="141">
        <v>4.0</v>
      </c>
      <c r="AC71" s="142">
        <v>0.7609375</v>
      </c>
      <c r="AD71" s="206"/>
      <c r="AE71" s="207" t="s">
        <v>132</v>
      </c>
      <c r="AF71" s="133" t="s">
        <v>166</v>
      </c>
      <c r="AG71" s="207">
        <v>1.1</v>
      </c>
      <c r="AH71" s="449">
        <v>100.0</v>
      </c>
      <c r="AI71" s="146"/>
      <c r="AJ71" s="144"/>
      <c r="AK71" s="147"/>
      <c r="AL71" s="114"/>
      <c r="AM71" s="211"/>
      <c r="AN71" s="132"/>
      <c r="AO71" s="132"/>
      <c r="AP71" s="149"/>
      <c r="AQ71" s="150"/>
      <c r="AR71" s="149"/>
      <c r="AS71" s="132"/>
      <c r="AT71" s="132"/>
      <c r="AU71" s="132"/>
      <c r="AV71" s="132"/>
      <c r="AW71" s="132"/>
      <c r="AX71" s="132"/>
      <c r="AY71" s="132"/>
      <c r="AZ71" s="132"/>
      <c r="BA71" s="132"/>
      <c r="BB71" s="132"/>
      <c r="BC71" s="132"/>
      <c r="BD71" s="132"/>
      <c r="BE71" s="132"/>
      <c r="BF71" s="132"/>
      <c r="BG71" s="132"/>
      <c r="BH71" s="132"/>
      <c r="BI71" s="132"/>
      <c r="BJ71" s="132"/>
      <c r="BK71" s="132"/>
      <c r="BL71" s="132"/>
      <c r="BM71" s="132"/>
      <c r="BN71" s="132"/>
      <c r="BO71" s="132"/>
      <c r="BP71" s="132"/>
    </row>
    <row r="72">
      <c r="A72" s="511" t="b">
        <v>0</v>
      </c>
      <c r="B72" s="94"/>
      <c r="C72" s="95"/>
      <c r="D72" s="96"/>
      <c r="E72" s="97"/>
      <c r="F72" s="98"/>
      <c r="G72" s="98"/>
      <c r="H72" s="98"/>
      <c r="I72" s="98"/>
      <c r="J72" s="98"/>
      <c r="K72" s="96"/>
      <c r="L72" s="96"/>
      <c r="M72" s="96"/>
      <c r="N72" s="518"/>
      <c r="O72" s="168">
        <v>1.0</v>
      </c>
      <c r="P72" s="169">
        <v>0.0</v>
      </c>
      <c r="Q72" s="294">
        <v>0.0</v>
      </c>
      <c r="R72" s="295">
        <v>0.0</v>
      </c>
      <c r="S72" s="296"/>
      <c r="T72" s="297"/>
      <c r="U72" s="200"/>
      <c r="V72" s="201"/>
      <c r="W72" s="202"/>
      <c r="X72" s="202"/>
      <c r="Y72" s="273">
        <v>40.0</v>
      </c>
      <c r="Z72" s="271">
        <v>40.0</v>
      </c>
      <c r="AA72" s="272" t="s">
        <v>133</v>
      </c>
      <c r="AB72" s="107">
        <v>5.0</v>
      </c>
      <c r="AC72" s="108">
        <v>0.7620717592592593</v>
      </c>
      <c r="AD72" s="273"/>
      <c r="AE72" s="274" t="s">
        <v>132</v>
      </c>
      <c r="AF72" s="99" t="s">
        <v>133</v>
      </c>
      <c r="AG72" s="274">
        <v>1.16</v>
      </c>
      <c r="AH72" s="411">
        <v>16.0</v>
      </c>
      <c r="AI72" s="112"/>
      <c r="AJ72" s="110"/>
      <c r="AK72" s="113"/>
      <c r="AL72" s="114"/>
      <c r="AM72" s="278"/>
      <c r="AN72" s="98"/>
      <c r="AO72" s="98"/>
      <c r="AP72" s="116"/>
      <c r="AQ72" s="117"/>
      <c r="AR72" s="116"/>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row>
    <row r="73">
      <c r="A73" s="792" t="b">
        <v>0</v>
      </c>
      <c r="B73" s="128"/>
      <c r="C73" s="129"/>
      <c r="D73" s="130"/>
      <c r="E73" s="131"/>
      <c r="F73" s="132"/>
      <c r="G73" s="132"/>
      <c r="H73" s="132"/>
      <c r="I73" s="132"/>
      <c r="J73" s="132"/>
      <c r="K73" s="130"/>
      <c r="L73" s="130"/>
      <c r="M73" s="130"/>
      <c r="N73" s="519"/>
      <c r="O73" s="168">
        <v>1.0</v>
      </c>
      <c r="P73" s="169">
        <v>0.0</v>
      </c>
      <c r="Q73" s="294">
        <v>0.0</v>
      </c>
      <c r="R73" s="295">
        <v>0.0</v>
      </c>
      <c r="S73" s="296"/>
      <c r="T73" s="297"/>
      <c r="U73" s="200"/>
      <c r="V73" s="201"/>
      <c r="W73" s="202"/>
      <c r="X73" s="202"/>
      <c r="Y73" s="206">
        <v>40.0</v>
      </c>
      <c r="Z73" s="204" t="s">
        <v>738</v>
      </c>
      <c r="AA73" s="205" t="s">
        <v>133</v>
      </c>
      <c r="AB73" s="141">
        <v>6.0</v>
      </c>
      <c r="AC73" s="142">
        <v>0.7626967592592593</v>
      </c>
      <c r="AD73" s="206"/>
      <c r="AE73" s="207" t="s">
        <v>132</v>
      </c>
      <c r="AF73" s="133" t="s">
        <v>133</v>
      </c>
      <c r="AG73" s="207">
        <v>1.23</v>
      </c>
      <c r="AH73" s="449">
        <v>23.0</v>
      </c>
      <c r="AI73" s="146"/>
      <c r="AJ73" s="144"/>
      <c r="AK73" s="147"/>
      <c r="AL73" s="114"/>
      <c r="AM73" s="211"/>
      <c r="AN73" s="132"/>
      <c r="AO73" s="132"/>
      <c r="AP73" s="149"/>
      <c r="AQ73" s="150"/>
      <c r="AR73" s="149"/>
      <c r="AS73" s="132"/>
      <c r="AT73" s="132"/>
      <c r="AU73" s="132"/>
      <c r="AV73" s="132"/>
      <c r="AW73" s="132"/>
      <c r="AX73" s="132"/>
      <c r="AY73" s="132"/>
      <c r="AZ73" s="132"/>
      <c r="BA73" s="132"/>
      <c r="BB73" s="132"/>
      <c r="BC73" s="132"/>
      <c r="BD73" s="132"/>
      <c r="BE73" s="132"/>
      <c r="BF73" s="132"/>
      <c r="BG73" s="132"/>
      <c r="BH73" s="132"/>
      <c r="BI73" s="132"/>
      <c r="BJ73" s="132"/>
      <c r="BK73" s="132"/>
      <c r="BL73" s="132"/>
      <c r="BM73" s="132"/>
      <c r="BN73" s="132"/>
      <c r="BO73" s="132"/>
      <c r="BP73" s="132"/>
    </row>
    <row r="74">
      <c r="A74" s="511" t="b">
        <v>0</v>
      </c>
      <c r="B74" s="94"/>
      <c r="C74" s="95"/>
      <c r="D74" s="96"/>
      <c r="E74" s="97"/>
      <c r="F74" s="98"/>
      <c r="G74" s="98"/>
      <c r="H74" s="98"/>
      <c r="I74" s="98"/>
      <c r="J74" s="98"/>
      <c r="K74" s="96"/>
      <c r="L74" s="96"/>
      <c r="M74" s="96"/>
      <c r="N74" s="518"/>
      <c r="O74" s="168">
        <v>1.0</v>
      </c>
      <c r="P74" s="169">
        <v>0.0</v>
      </c>
      <c r="Q74" s="294">
        <v>0.0</v>
      </c>
      <c r="R74" s="295">
        <v>0.0</v>
      </c>
      <c r="S74" s="296"/>
      <c r="T74" s="297"/>
      <c r="U74" s="200"/>
      <c r="V74" s="201"/>
      <c r="W74" s="202"/>
      <c r="X74" s="202"/>
      <c r="Y74" s="273">
        <v>40.0</v>
      </c>
      <c r="Z74" s="271" t="s">
        <v>738</v>
      </c>
      <c r="AA74" s="272" t="s">
        <v>133</v>
      </c>
      <c r="AB74" s="107"/>
      <c r="AC74" s="108"/>
      <c r="AD74" s="273"/>
      <c r="AE74" s="274"/>
      <c r="AF74" s="99"/>
      <c r="AG74" s="274"/>
      <c r="AH74" s="411"/>
      <c r="AI74" s="112"/>
      <c r="AJ74" s="110"/>
      <c r="AK74" s="113"/>
      <c r="AL74" s="114"/>
      <c r="AM74" s="278"/>
      <c r="AN74" s="98"/>
      <c r="AO74" s="98"/>
      <c r="AP74" s="116"/>
      <c r="AQ74" s="117"/>
      <c r="AR74" s="116"/>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row>
    <row r="75">
      <c r="A75" s="792" t="b">
        <v>0</v>
      </c>
      <c r="B75" s="128"/>
      <c r="C75" s="129"/>
      <c r="D75" s="130"/>
      <c r="E75" s="131"/>
      <c r="F75" s="132"/>
      <c r="G75" s="132"/>
      <c r="H75" s="132"/>
      <c r="I75" s="132"/>
      <c r="J75" s="132"/>
      <c r="K75" s="130"/>
      <c r="L75" s="130"/>
      <c r="M75" s="130"/>
      <c r="N75" s="519"/>
      <c r="O75" s="168"/>
      <c r="P75" s="169"/>
      <c r="Q75" s="294"/>
      <c r="R75" s="295"/>
      <c r="S75" s="296"/>
      <c r="T75" s="297"/>
      <c r="U75" s="200"/>
      <c r="V75" s="201"/>
      <c r="W75" s="202"/>
      <c r="X75" s="202"/>
      <c r="Y75" s="206"/>
      <c r="Z75" s="204"/>
      <c r="AA75" s="205"/>
      <c r="AB75" s="141"/>
      <c r="AC75" s="142"/>
      <c r="AD75" s="206" t="s">
        <v>142</v>
      </c>
      <c r="AE75" s="207"/>
      <c r="AF75" s="133"/>
      <c r="AG75" s="207"/>
      <c r="AH75" s="449"/>
      <c r="AI75" s="146"/>
      <c r="AJ75" s="144"/>
      <c r="AK75" s="147"/>
      <c r="AL75" s="114"/>
      <c r="AM75" s="211"/>
      <c r="AN75" s="132"/>
      <c r="AO75" s="132"/>
      <c r="AP75" s="149"/>
      <c r="AQ75" s="150"/>
      <c r="AR75" s="149"/>
      <c r="AS75" s="132"/>
      <c r="AT75" s="132"/>
      <c r="AU75" s="132"/>
      <c r="AV75" s="132"/>
      <c r="AW75" s="132"/>
      <c r="AX75" s="132"/>
      <c r="AY75" s="132"/>
      <c r="AZ75" s="132"/>
      <c r="BA75" s="132"/>
      <c r="BB75" s="132"/>
      <c r="BC75" s="132"/>
      <c r="BD75" s="132"/>
      <c r="BE75" s="132"/>
      <c r="BF75" s="132"/>
      <c r="BG75" s="132"/>
      <c r="BH75" s="132"/>
      <c r="BI75" s="132"/>
      <c r="BJ75" s="132"/>
      <c r="BK75" s="132"/>
      <c r="BL75" s="132"/>
      <c r="BM75" s="132"/>
      <c r="BN75" s="132"/>
      <c r="BO75" s="132"/>
      <c r="BP75" s="132"/>
    </row>
    <row r="76">
      <c r="A76" s="511" t="b">
        <v>0</v>
      </c>
      <c r="B76" s="363">
        <v>44616.0</v>
      </c>
      <c r="C76" s="95"/>
      <c r="D76" s="100" t="s">
        <v>1215</v>
      </c>
      <c r="E76" s="97"/>
      <c r="F76" s="98"/>
      <c r="G76" s="98"/>
      <c r="H76" s="98"/>
      <c r="I76" s="99" t="s">
        <v>584</v>
      </c>
      <c r="J76" s="99" t="s">
        <v>566</v>
      </c>
      <c r="K76" s="96"/>
      <c r="L76" s="96"/>
      <c r="M76" s="96"/>
      <c r="N76" s="518"/>
      <c r="O76" s="168">
        <v>5.0</v>
      </c>
      <c r="P76" s="169">
        <v>3.0</v>
      </c>
      <c r="Q76" s="294"/>
      <c r="R76" s="295"/>
      <c r="S76" s="296"/>
      <c r="T76" s="297"/>
      <c r="U76" s="200"/>
      <c r="V76" s="201"/>
      <c r="W76" s="202"/>
      <c r="X76" s="202"/>
      <c r="Y76" s="273">
        <v>40.0</v>
      </c>
      <c r="Z76" s="271">
        <v>30.0</v>
      </c>
      <c r="AA76" s="272" t="s">
        <v>133</v>
      </c>
      <c r="AB76" s="107">
        <v>1.0</v>
      </c>
      <c r="AC76" s="108">
        <v>0.6836574074074074</v>
      </c>
      <c r="AD76" s="273" t="s">
        <v>140</v>
      </c>
      <c r="AE76" s="274" t="s">
        <v>132</v>
      </c>
      <c r="AF76" s="99" t="s">
        <v>166</v>
      </c>
      <c r="AG76" s="274">
        <v>1.4</v>
      </c>
      <c r="AH76" s="411">
        <v>10.0</v>
      </c>
      <c r="AI76" s="112"/>
      <c r="AJ76" s="274">
        <v>347.18</v>
      </c>
      <c r="AK76" s="277">
        <v>0.0</v>
      </c>
      <c r="AL76" s="114"/>
      <c r="AM76" s="278"/>
      <c r="AN76" s="98"/>
      <c r="AO76" s="98"/>
      <c r="AP76" s="116"/>
      <c r="AQ76" s="117"/>
      <c r="AR76" s="116"/>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row>
    <row r="77">
      <c r="A77" s="792" t="b">
        <v>0</v>
      </c>
      <c r="B77" s="128"/>
      <c r="C77" s="129"/>
      <c r="D77" s="134">
        <v>61608.2</v>
      </c>
      <c r="E77" s="131"/>
      <c r="F77" s="132"/>
      <c r="G77" s="132"/>
      <c r="H77" s="132"/>
      <c r="I77" s="133">
        <v>2.3</v>
      </c>
      <c r="J77" s="133">
        <v>1.76</v>
      </c>
      <c r="K77" s="130"/>
      <c r="L77" s="130"/>
      <c r="M77" s="130"/>
      <c r="N77" s="519"/>
      <c r="O77" s="168">
        <v>5.0</v>
      </c>
      <c r="P77" s="169">
        <v>4.0</v>
      </c>
      <c r="Q77" s="294"/>
      <c r="R77" s="295"/>
      <c r="S77" s="296"/>
      <c r="T77" s="297"/>
      <c r="U77" s="200"/>
      <c r="V77" s="201"/>
      <c r="W77" s="202"/>
      <c r="X77" s="202"/>
      <c r="Y77" s="206">
        <v>15.0</v>
      </c>
      <c r="Z77" s="204">
        <v>40.0</v>
      </c>
      <c r="AA77" s="205" t="s">
        <v>132</v>
      </c>
      <c r="AB77" s="141">
        <v>2.0</v>
      </c>
      <c r="AC77" s="142">
        <v>0.6879861111111111</v>
      </c>
      <c r="AD77" s="206"/>
      <c r="AE77" s="207" t="s">
        <v>132</v>
      </c>
      <c r="AF77" s="133" t="s">
        <v>133</v>
      </c>
      <c r="AG77" s="207">
        <v>1.76</v>
      </c>
      <c r="AH77" s="449">
        <v>1.7</v>
      </c>
      <c r="AI77" s="146"/>
      <c r="AJ77" s="207">
        <v>-49.79</v>
      </c>
      <c r="AK77" s="210">
        <v>0.0</v>
      </c>
      <c r="AL77" s="114"/>
      <c r="AM77" s="211"/>
      <c r="AN77" s="132"/>
      <c r="AO77" s="132"/>
      <c r="AP77" s="149"/>
      <c r="AQ77" s="150"/>
      <c r="AR77" s="149"/>
      <c r="AS77" s="132"/>
      <c r="AT77" s="132"/>
      <c r="AU77" s="132"/>
      <c r="AV77" s="132"/>
      <c r="AW77" s="132"/>
      <c r="AX77" s="132"/>
      <c r="AY77" s="132"/>
      <c r="AZ77" s="132"/>
      <c r="BA77" s="132"/>
      <c r="BB77" s="132"/>
      <c r="BC77" s="132"/>
      <c r="BD77" s="132"/>
      <c r="BE77" s="132"/>
      <c r="BF77" s="132"/>
      <c r="BG77" s="132"/>
      <c r="BH77" s="132"/>
      <c r="BI77" s="132"/>
      <c r="BJ77" s="132"/>
      <c r="BK77" s="132"/>
      <c r="BL77" s="132"/>
      <c r="BM77" s="132"/>
      <c r="BN77" s="132"/>
      <c r="BO77" s="132"/>
      <c r="BP77" s="132"/>
    </row>
    <row r="78">
      <c r="A78" s="511" t="b">
        <v>0</v>
      </c>
      <c r="B78" s="94"/>
      <c r="C78" s="95"/>
      <c r="D78" s="96"/>
      <c r="E78" s="97"/>
      <c r="F78" s="98"/>
      <c r="G78" s="98"/>
      <c r="H78" s="98"/>
      <c r="I78" s="99">
        <v>1.3181195E7</v>
      </c>
      <c r="J78" s="99">
        <v>9350385.0</v>
      </c>
      <c r="K78" s="96"/>
      <c r="L78" s="96"/>
      <c r="M78" s="96"/>
      <c r="N78" s="518"/>
      <c r="O78" s="168">
        <v>1.0</v>
      </c>
      <c r="P78" s="169">
        <v>0.0</v>
      </c>
      <c r="Q78" s="294">
        <v>1.0</v>
      </c>
      <c r="R78" s="295">
        <v>2.0</v>
      </c>
      <c r="S78" s="296"/>
      <c r="T78" s="297"/>
      <c r="U78" s="200"/>
      <c r="V78" s="201"/>
      <c r="W78" s="202"/>
      <c r="X78" s="202"/>
      <c r="Y78" s="273">
        <v>0.0</v>
      </c>
      <c r="Z78" s="271">
        <v>15.0</v>
      </c>
      <c r="AA78" s="272" t="s">
        <v>132</v>
      </c>
      <c r="AB78" s="107">
        <v>3.0</v>
      </c>
      <c r="AC78" s="108">
        <v>0.7186921296296296</v>
      </c>
      <c r="AD78" s="273"/>
      <c r="AE78" s="274" t="s">
        <v>132</v>
      </c>
      <c r="AF78" s="99" t="s">
        <v>166</v>
      </c>
      <c r="AG78" s="274">
        <v>1.3</v>
      </c>
      <c r="AH78" s="411">
        <v>20.0</v>
      </c>
      <c r="AI78" s="112"/>
      <c r="AJ78" s="110"/>
      <c r="AK78" s="113"/>
      <c r="AL78" s="114"/>
      <c r="AM78" s="278"/>
      <c r="AN78" s="98"/>
      <c r="AO78" s="98"/>
      <c r="AP78" s="116"/>
      <c r="AQ78" s="117"/>
      <c r="AR78" s="116"/>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row>
    <row r="79">
      <c r="A79" s="792" t="b">
        <v>0</v>
      </c>
      <c r="B79" s="128"/>
      <c r="C79" s="129"/>
      <c r="D79" s="130"/>
      <c r="E79" s="131"/>
      <c r="F79" s="132"/>
      <c r="G79" s="132"/>
      <c r="H79" s="132"/>
      <c r="I79" s="132"/>
      <c r="J79" s="132"/>
      <c r="K79" s="130"/>
      <c r="L79" s="130"/>
      <c r="M79" s="130"/>
      <c r="N79" s="519"/>
      <c r="O79" s="168">
        <v>1.0</v>
      </c>
      <c r="P79" s="169">
        <v>0.0</v>
      </c>
      <c r="Q79" s="294">
        <v>3.0</v>
      </c>
      <c r="R79" s="295">
        <v>3.0</v>
      </c>
      <c r="S79" s="296"/>
      <c r="T79" s="297"/>
      <c r="U79" s="200"/>
      <c r="V79" s="201"/>
      <c r="W79" s="202"/>
      <c r="X79" s="202"/>
      <c r="Y79" s="206">
        <v>30.0</v>
      </c>
      <c r="Z79" s="204">
        <v>15.0</v>
      </c>
      <c r="AA79" s="205" t="s">
        <v>133</v>
      </c>
      <c r="AB79" s="141">
        <v>4.0</v>
      </c>
      <c r="AC79" s="142">
        <v>0.7193981481481482</v>
      </c>
      <c r="AD79" s="206"/>
      <c r="AE79" s="207" t="s">
        <v>132</v>
      </c>
      <c r="AF79" s="133" t="s">
        <v>133</v>
      </c>
      <c r="AG79" s="207">
        <v>1.54</v>
      </c>
      <c r="AH79" s="449">
        <v>15.0</v>
      </c>
      <c r="AI79" s="146"/>
      <c r="AJ79" s="144"/>
      <c r="AK79" s="147"/>
      <c r="AL79" s="114"/>
      <c r="AM79" s="211"/>
      <c r="AN79" s="132"/>
      <c r="AO79" s="132"/>
      <c r="AP79" s="149"/>
      <c r="AQ79" s="150"/>
      <c r="AR79" s="149"/>
      <c r="AS79" s="132"/>
      <c r="AT79" s="132"/>
      <c r="AU79" s="132"/>
      <c r="AV79" s="132"/>
      <c r="AW79" s="132"/>
      <c r="AX79" s="132"/>
      <c r="AY79" s="132"/>
      <c r="AZ79" s="132"/>
      <c r="BA79" s="132"/>
      <c r="BB79" s="132"/>
      <c r="BC79" s="132"/>
      <c r="BD79" s="132"/>
      <c r="BE79" s="132"/>
      <c r="BF79" s="132"/>
      <c r="BG79" s="132"/>
      <c r="BH79" s="132"/>
      <c r="BI79" s="132"/>
      <c r="BJ79" s="132"/>
      <c r="BK79" s="132"/>
      <c r="BL79" s="132"/>
      <c r="BM79" s="132"/>
      <c r="BN79" s="132"/>
      <c r="BO79" s="132"/>
      <c r="BP79" s="132"/>
    </row>
    <row r="80">
      <c r="A80" s="511" t="b">
        <v>0</v>
      </c>
      <c r="B80" s="94"/>
      <c r="C80" s="95"/>
      <c r="D80" s="96"/>
      <c r="E80" s="97"/>
      <c r="F80" s="98"/>
      <c r="G80" s="98"/>
      <c r="H80" s="98"/>
      <c r="I80" s="98"/>
      <c r="J80" s="98"/>
      <c r="K80" s="96"/>
      <c r="L80" s="96"/>
      <c r="M80" s="96"/>
      <c r="N80" s="518"/>
      <c r="O80" s="168">
        <v>1.0</v>
      </c>
      <c r="P80" s="169">
        <v>0.0</v>
      </c>
      <c r="Q80" s="294">
        <v>3.0</v>
      </c>
      <c r="R80" s="295">
        <v>3.0</v>
      </c>
      <c r="S80" s="296"/>
      <c r="T80" s="297"/>
      <c r="U80" s="200"/>
      <c r="V80" s="201"/>
      <c r="W80" s="202"/>
      <c r="X80" s="202"/>
      <c r="Y80" s="273">
        <v>30.0</v>
      </c>
      <c r="Z80" s="271">
        <v>40.0</v>
      </c>
      <c r="AA80" s="272" t="s">
        <v>133</v>
      </c>
      <c r="AB80" s="107">
        <v>5.0</v>
      </c>
      <c r="AC80" s="108">
        <v>0.7333449074074074</v>
      </c>
      <c r="AD80" s="273"/>
      <c r="AE80" s="274" t="s">
        <v>132</v>
      </c>
      <c r="AF80" s="99" t="s">
        <v>166</v>
      </c>
      <c r="AG80" s="274">
        <v>1.2</v>
      </c>
      <c r="AH80" s="411">
        <v>50.0</v>
      </c>
      <c r="AI80" s="112"/>
      <c r="AJ80" s="110"/>
      <c r="AK80" s="113"/>
      <c r="AL80" s="114"/>
      <c r="AM80" s="278"/>
      <c r="AN80" s="98"/>
      <c r="AO80" s="98"/>
      <c r="AP80" s="116"/>
      <c r="AQ80" s="117"/>
      <c r="AR80" s="116"/>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row>
    <row r="81">
      <c r="A81" s="792" t="b">
        <v>0</v>
      </c>
      <c r="B81" s="128"/>
      <c r="C81" s="129"/>
      <c r="D81" s="130"/>
      <c r="E81" s="131"/>
      <c r="F81" s="132"/>
      <c r="G81" s="132"/>
      <c r="H81" s="132"/>
      <c r="I81" s="132"/>
      <c r="J81" s="132"/>
      <c r="K81" s="130"/>
      <c r="L81" s="130"/>
      <c r="M81" s="130"/>
      <c r="N81" s="519"/>
      <c r="O81" s="168">
        <v>1.0</v>
      </c>
      <c r="P81" s="169">
        <v>0.0</v>
      </c>
      <c r="Q81" s="294">
        <v>4.0</v>
      </c>
      <c r="R81" s="295">
        <v>4.0</v>
      </c>
      <c r="S81" s="296"/>
      <c r="T81" s="297"/>
      <c r="U81" s="200"/>
      <c r="V81" s="201"/>
      <c r="W81" s="202"/>
      <c r="X81" s="202"/>
      <c r="Y81" s="206">
        <v>40.0</v>
      </c>
      <c r="Z81" s="204">
        <v>15.0</v>
      </c>
      <c r="AA81" s="205" t="s">
        <v>133</v>
      </c>
      <c r="AB81" s="141">
        <v>6.0</v>
      </c>
      <c r="AC81" s="142">
        <v>0.73375</v>
      </c>
      <c r="AD81" s="206"/>
      <c r="AE81" s="207" t="s">
        <v>132</v>
      </c>
      <c r="AF81" s="133" t="s">
        <v>166</v>
      </c>
      <c r="AG81" s="207">
        <v>1.1</v>
      </c>
      <c r="AH81" s="449">
        <v>100.0</v>
      </c>
      <c r="AI81" s="146"/>
      <c r="AJ81" s="144"/>
      <c r="AK81" s="147"/>
      <c r="AL81" s="114"/>
      <c r="AM81" s="211"/>
      <c r="AN81" s="132"/>
      <c r="AO81" s="132"/>
      <c r="AP81" s="149"/>
      <c r="AQ81" s="150"/>
      <c r="AR81" s="149"/>
      <c r="AS81" s="132"/>
      <c r="AT81" s="132"/>
      <c r="AU81" s="132"/>
      <c r="AV81" s="132"/>
      <c r="AW81" s="132"/>
      <c r="AX81" s="132"/>
      <c r="AY81" s="132"/>
      <c r="AZ81" s="132"/>
      <c r="BA81" s="132"/>
      <c r="BB81" s="132"/>
      <c r="BC81" s="132"/>
      <c r="BD81" s="132"/>
      <c r="BE81" s="132"/>
      <c r="BF81" s="132"/>
      <c r="BG81" s="132"/>
      <c r="BH81" s="132"/>
      <c r="BI81" s="132"/>
      <c r="BJ81" s="132"/>
      <c r="BK81" s="132"/>
      <c r="BL81" s="132"/>
      <c r="BM81" s="132"/>
      <c r="BN81" s="132"/>
      <c r="BO81" s="132"/>
      <c r="BP81" s="132"/>
    </row>
    <row r="82">
      <c r="A82" s="511" t="b">
        <v>0</v>
      </c>
      <c r="B82" s="94"/>
      <c r="C82" s="95"/>
      <c r="D82" s="96"/>
      <c r="E82" s="97"/>
      <c r="F82" s="98"/>
      <c r="G82" s="98"/>
      <c r="H82" s="98"/>
      <c r="I82" s="98"/>
      <c r="J82" s="98"/>
      <c r="K82" s="96"/>
      <c r="L82" s="96"/>
      <c r="M82" s="96"/>
      <c r="N82" s="518"/>
      <c r="O82" s="168">
        <v>1.0</v>
      </c>
      <c r="P82" s="169">
        <v>0.0</v>
      </c>
      <c r="Q82" s="294">
        <v>5.0</v>
      </c>
      <c r="R82" s="295">
        <v>4.0</v>
      </c>
      <c r="S82" s="296"/>
      <c r="T82" s="297"/>
      <c r="U82" s="200"/>
      <c r="V82" s="201"/>
      <c r="W82" s="202"/>
      <c r="X82" s="202"/>
      <c r="Y82" s="273">
        <v>0.0</v>
      </c>
      <c r="Z82" s="271">
        <v>0.0</v>
      </c>
      <c r="AA82" s="272" t="s">
        <v>132</v>
      </c>
      <c r="AB82" s="107">
        <v>7.0</v>
      </c>
      <c r="AC82" s="108">
        <v>0.7353935185185185</v>
      </c>
      <c r="AD82" s="273"/>
      <c r="AE82" s="274" t="s">
        <v>132</v>
      </c>
      <c r="AF82" s="99" t="s">
        <v>133</v>
      </c>
      <c r="AG82" s="274">
        <v>1.16</v>
      </c>
      <c r="AH82" s="411">
        <v>16.0</v>
      </c>
      <c r="AI82" s="112"/>
      <c r="AJ82" s="110"/>
      <c r="AK82" s="113"/>
      <c r="AL82" s="114"/>
      <c r="AM82" s="278"/>
      <c r="AN82" s="98"/>
      <c r="AO82" s="98"/>
      <c r="AP82" s="116"/>
      <c r="AQ82" s="117"/>
      <c r="AR82" s="116"/>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row>
    <row r="83">
      <c r="A83" s="792" t="b">
        <v>0</v>
      </c>
      <c r="B83" s="128"/>
      <c r="C83" s="129"/>
      <c r="D83" s="130"/>
      <c r="E83" s="131"/>
      <c r="F83" s="132"/>
      <c r="G83" s="132"/>
      <c r="H83" s="132"/>
      <c r="I83" s="132"/>
      <c r="J83" s="132"/>
      <c r="K83" s="130"/>
      <c r="L83" s="130"/>
      <c r="M83" s="130"/>
      <c r="N83" s="519"/>
      <c r="O83" s="168">
        <v>1.0</v>
      </c>
      <c r="P83" s="169">
        <v>0.0</v>
      </c>
      <c r="Q83" s="294">
        <v>5.0</v>
      </c>
      <c r="R83" s="295">
        <v>4.0</v>
      </c>
      <c r="S83" s="296"/>
      <c r="T83" s="297"/>
      <c r="U83" s="200"/>
      <c r="V83" s="201"/>
      <c r="W83" s="202"/>
      <c r="X83" s="202"/>
      <c r="Y83" s="206">
        <v>0.0</v>
      </c>
      <c r="Z83" s="204">
        <v>15.0</v>
      </c>
      <c r="AA83" s="205" t="s">
        <v>132</v>
      </c>
      <c r="AB83" s="141">
        <v>8.0</v>
      </c>
      <c r="AC83" s="142">
        <v>0.7358564814814815</v>
      </c>
      <c r="AD83" s="206"/>
      <c r="AE83" s="207" t="s">
        <v>132</v>
      </c>
      <c r="AF83" s="133" t="s">
        <v>133</v>
      </c>
      <c r="AG83" s="207">
        <v>1.23</v>
      </c>
      <c r="AH83" s="449">
        <v>23.0</v>
      </c>
      <c r="AI83" s="146"/>
      <c r="AJ83" s="144"/>
      <c r="AK83" s="147"/>
      <c r="AL83" s="114"/>
      <c r="AM83" s="211"/>
      <c r="AN83" s="132"/>
      <c r="AO83" s="132"/>
      <c r="AP83" s="149"/>
      <c r="AQ83" s="150"/>
      <c r="AR83" s="149"/>
      <c r="AS83" s="132"/>
      <c r="AT83" s="132"/>
      <c r="AU83" s="132"/>
      <c r="AV83" s="132"/>
      <c r="AW83" s="132"/>
      <c r="AX83" s="132"/>
      <c r="AY83" s="132"/>
      <c r="AZ83" s="132"/>
      <c r="BA83" s="132"/>
      <c r="BB83" s="132"/>
      <c r="BC83" s="132"/>
      <c r="BD83" s="132"/>
      <c r="BE83" s="132"/>
      <c r="BF83" s="132"/>
      <c r="BG83" s="132"/>
      <c r="BH83" s="132"/>
      <c r="BI83" s="132"/>
      <c r="BJ83" s="132"/>
      <c r="BK83" s="132"/>
      <c r="BL83" s="132"/>
      <c r="BM83" s="132"/>
      <c r="BN83" s="132"/>
      <c r="BO83" s="132"/>
      <c r="BP83" s="132"/>
    </row>
    <row r="84">
      <c r="A84" s="511" t="b">
        <v>0</v>
      </c>
      <c r="B84" s="94"/>
      <c r="C84" s="95"/>
      <c r="D84" s="96"/>
      <c r="E84" s="97"/>
      <c r="F84" s="98"/>
      <c r="G84" s="98"/>
      <c r="H84" s="98"/>
      <c r="I84" s="98"/>
      <c r="J84" s="98"/>
      <c r="K84" s="96"/>
      <c r="L84" s="96"/>
      <c r="M84" s="96"/>
      <c r="N84" s="518"/>
      <c r="O84" s="168">
        <v>1.0</v>
      </c>
      <c r="P84" s="169">
        <v>0.0</v>
      </c>
      <c r="Q84" s="294">
        <v>5.0</v>
      </c>
      <c r="R84" s="295">
        <v>4.0</v>
      </c>
      <c r="S84" s="296"/>
      <c r="T84" s="297"/>
      <c r="U84" s="200"/>
      <c r="V84" s="201"/>
      <c r="W84" s="202"/>
      <c r="X84" s="202"/>
      <c r="Y84" s="273">
        <v>0.0</v>
      </c>
      <c r="Z84" s="271">
        <v>30.0</v>
      </c>
      <c r="AA84" s="272" t="s">
        <v>132</v>
      </c>
      <c r="AB84" s="107">
        <v>9.0</v>
      </c>
      <c r="AC84" s="108">
        <v>0.737650462962963</v>
      </c>
      <c r="AD84" s="273"/>
      <c r="AE84" s="274" t="s">
        <v>132</v>
      </c>
      <c r="AF84" s="99" t="s">
        <v>133</v>
      </c>
      <c r="AG84" s="274">
        <v>1.39</v>
      </c>
      <c r="AH84" s="411">
        <v>39.0</v>
      </c>
      <c r="AI84" s="112"/>
      <c r="AJ84" s="110"/>
      <c r="AK84" s="113"/>
      <c r="AL84" s="114"/>
      <c r="AM84" s="278"/>
      <c r="AN84" s="98"/>
      <c r="AO84" s="98"/>
      <c r="AP84" s="116"/>
      <c r="AQ84" s="117"/>
      <c r="AR84" s="116"/>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row>
    <row r="85">
      <c r="A85" s="792" t="b">
        <v>0</v>
      </c>
      <c r="B85" s="128"/>
      <c r="C85" s="129"/>
      <c r="D85" s="130"/>
      <c r="E85" s="131"/>
      <c r="F85" s="132"/>
      <c r="G85" s="132"/>
      <c r="H85" s="132"/>
      <c r="I85" s="132"/>
      <c r="J85" s="132"/>
      <c r="K85" s="130"/>
      <c r="L85" s="130"/>
      <c r="M85" s="130"/>
      <c r="N85" s="519"/>
      <c r="O85" s="168">
        <v>1.0</v>
      </c>
      <c r="P85" s="169">
        <v>0.0</v>
      </c>
      <c r="Q85" s="294">
        <v>5.0</v>
      </c>
      <c r="R85" s="295">
        <v>5.0</v>
      </c>
      <c r="S85" s="296"/>
      <c r="T85" s="297"/>
      <c r="U85" s="200"/>
      <c r="V85" s="201"/>
      <c r="W85" s="202"/>
      <c r="X85" s="202"/>
      <c r="Y85" s="206">
        <v>0.0</v>
      </c>
      <c r="Z85" s="204">
        <v>0.0</v>
      </c>
      <c r="AA85" s="205" t="s">
        <v>133</v>
      </c>
      <c r="AB85" s="141">
        <v>10.0</v>
      </c>
      <c r="AC85" s="142">
        <v>0.737650462962963</v>
      </c>
      <c r="AD85" s="206"/>
      <c r="AE85" s="207" t="s">
        <v>132</v>
      </c>
      <c r="AF85" s="133" t="s">
        <v>133</v>
      </c>
      <c r="AG85" s="207">
        <v>1.34</v>
      </c>
      <c r="AH85" s="449">
        <v>13.0</v>
      </c>
      <c r="AI85" s="146"/>
      <c r="AJ85" s="144"/>
      <c r="AK85" s="147"/>
      <c r="AL85" s="114"/>
      <c r="AM85" s="211"/>
      <c r="AN85" s="132"/>
      <c r="AO85" s="132"/>
      <c r="AP85" s="149"/>
      <c r="AQ85" s="150"/>
      <c r="AR85" s="149"/>
      <c r="AS85" s="132"/>
      <c r="AT85" s="132"/>
      <c r="AU85" s="132"/>
      <c r="AV85" s="132"/>
      <c r="AW85" s="132"/>
      <c r="AX85" s="132"/>
      <c r="AY85" s="132"/>
      <c r="AZ85" s="132"/>
      <c r="BA85" s="132"/>
      <c r="BB85" s="132"/>
      <c r="BC85" s="132"/>
      <c r="BD85" s="132"/>
      <c r="BE85" s="132"/>
      <c r="BF85" s="132"/>
      <c r="BG85" s="132"/>
      <c r="BH85" s="132"/>
      <c r="BI85" s="132"/>
      <c r="BJ85" s="132"/>
      <c r="BK85" s="132"/>
      <c r="BL85" s="132"/>
      <c r="BM85" s="132"/>
      <c r="BN85" s="132"/>
      <c r="BO85" s="132"/>
      <c r="BP85" s="132"/>
    </row>
    <row r="86">
      <c r="A86" s="511" t="b">
        <v>0</v>
      </c>
      <c r="B86" s="94"/>
      <c r="C86" s="95"/>
      <c r="D86" s="96"/>
      <c r="E86" s="97"/>
      <c r="F86" s="98"/>
      <c r="G86" s="98"/>
      <c r="H86" s="98"/>
      <c r="I86" s="98"/>
      <c r="J86" s="98"/>
      <c r="K86" s="96"/>
      <c r="L86" s="96"/>
      <c r="M86" s="96"/>
      <c r="N86" s="518"/>
      <c r="O86" s="168">
        <v>1.0</v>
      </c>
      <c r="P86" s="169">
        <v>0.0</v>
      </c>
      <c r="Q86" s="294">
        <v>5.0</v>
      </c>
      <c r="R86" s="295">
        <v>5.0</v>
      </c>
      <c r="S86" s="296"/>
      <c r="T86" s="297"/>
      <c r="U86" s="200"/>
      <c r="V86" s="201"/>
      <c r="W86" s="202"/>
      <c r="X86" s="202"/>
      <c r="Y86" s="273">
        <v>0.0</v>
      </c>
      <c r="Z86" s="271">
        <v>0.0</v>
      </c>
      <c r="AA86" s="272" t="s">
        <v>133</v>
      </c>
      <c r="AB86" s="107">
        <v>11.0</v>
      </c>
      <c r="AC86" s="108">
        <v>0.7381944444444445</v>
      </c>
      <c r="AD86" s="273"/>
      <c r="AE86" s="274" t="s">
        <v>132</v>
      </c>
      <c r="AF86" s="99" t="s">
        <v>133</v>
      </c>
      <c r="AG86" s="274">
        <v>1.51</v>
      </c>
      <c r="AH86" s="411">
        <v>15.0</v>
      </c>
      <c r="AI86" s="112"/>
      <c r="AJ86" s="110"/>
      <c r="AK86" s="113"/>
      <c r="AL86" s="114"/>
      <c r="AM86" s="278"/>
      <c r="AN86" s="98"/>
      <c r="AO86" s="98"/>
      <c r="AP86" s="116"/>
      <c r="AQ86" s="117"/>
      <c r="AR86" s="116"/>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row>
    <row r="87">
      <c r="A87" s="792" t="b">
        <v>0</v>
      </c>
      <c r="B87" s="128"/>
      <c r="C87" s="129"/>
      <c r="D87" s="130"/>
      <c r="E87" s="131"/>
      <c r="F87" s="132"/>
      <c r="G87" s="132"/>
      <c r="H87" s="132"/>
      <c r="I87" s="132"/>
      <c r="J87" s="132"/>
      <c r="K87" s="130"/>
      <c r="L87" s="130"/>
      <c r="M87" s="130"/>
      <c r="N87" s="519"/>
      <c r="O87" s="168">
        <v>1.0</v>
      </c>
      <c r="P87" s="169">
        <v>0.0</v>
      </c>
      <c r="Q87" s="294">
        <v>5.0</v>
      </c>
      <c r="R87" s="295">
        <v>6.0</v>
      </c>
      <c r="S87" s="296"/>
      <c r="T87" s="297"/>
      <c r="U87" s="200"/>
      <c r="V87" s="201"/>
      <c r="W87" s="202"/>
      <c r="X87" s="202"/>
      <c r="Y87" s="206">
        <v>0.0</v>
      </c>
      <c r="Z87" s="204">
        <v>0.0</v>
      </c>
      <c r="AA87" s="205" t="s">
        <v>132</v>
      </c>
      <c r="AB87" s="141">
        <v>12.0</v>
      </c>
      <c r="AC87" s="142">
        <v>0.7414467592592593</v>
      </c>
      <c r="AD87" s="206"/>
      <c r="AE87" s="207" t="s">
        <v>132</v>
      </c>
      <c r="AF87" s="133" t="s">
        <v>133</v>
      </c>
      <c r="AG87" s="207">
        <v>1.59</v>
      </c>
      <c r="AH87" s="449">
        <v>59.0</v>
      </c>
      <c r="AI87" s="146"/>
      <c r="AJ87" s="144"/>
      <c r="AK87" s="147"/>
      <c r="AL87" s="114"/>
      <c r="AM87" s="211"/>
      <c r="AN87" s="132"/>
      <c r="AO87" s="132"/>
      <c r="AP87" s="149"/>
      <c r="AQ87" s="150"/>
      <c r="AR87" s="149"/>
      <c r="AS87" s="132"/>
      <c r="AT87" s="132"/>
      <c r="AU87" s="132"/>
      <c r="AV87" s="132"/>
      <c r="AW87" s="132"/>
      <c r="AX87" s="132"/>
      <c r="AY87" s="132"/>
      <c r="AZ87" s="132"/>
      <c r="BA87" s="132"/>
      <c r="BB87" s="132"/>
      <c r="BC87" s="132"/>
      <c r="BD87" s="132"/>
      <c r="BE87" s="132"/>
      <c r="BF87" s="132"/>
      <c r="BG87" s="132"/>
      <c r="BH87" s="132"/>
      <c r="BI87" s="132"/>
      <c r="BJ87" s="132"/>
      <c r="BK87" s="132"/>
      <c r="BL87" s="132"/>
      <c r="BM87" s="132"/>
      <c r="BN87" s="132"/>
      <c r="BO87" s="132"/>
      <c r="BP87" s="132"/>
    </row>
    <row r="88">
      <c r="A88" s="511" t="b">
        <v>0</v>
      </c>
      <c r="B88" s="94"/>
      <c r="C88" s="95"/>
      <c r="D88" s="96"/>
      <c r="E88" s="97"/>
      <c r="F88" s="98"/>
      <c r="G88" s="98"/>
      <c r="H88" s="98"/>
      <c r="I88" s="98"/>
      <c r="J88" s="98"/>
      <c r="K88" s="96"/>
      <c r="L88" s="96"/>
      <c r="M88" s="96"/>
      <c r="N88" s="518"/>
      <c r="O88" s="168">
        <v>1.0</v>
      </c>
      <c r="P88" s="169">
        <v>0.0</v>
      </c>
      <c r="Q88" s="294">
        <v>5.0</v>
      </c>
      <c r="R88" s="295">
        <v>6.0</v>
      </c>
      <c r="S88" s="296"/>
      <c r="T88" s="297"/>
      <c r="U88" s="200"/>
      <c r="V88" s="201"/>
      <c r="W88" s="202"/>
      <c r="X88" s="202"/>
      <c r="Y88" s="273">
        <v>0.0</v>
      </c>
      <c r="Z88" s="271">
        <v>30.0</v>
      </c>
      <c r="AA88" s="272" t="s">
        <v>132</v>
      </c>
      <c r="AB88" s="107">
        <v>13.0</v>
      </c>
      <c r="AC88" s="108">
        <v>0.7436921296296296</v>
      </c>
      <c r="AD88" s="273"/>
      <c r="AE88" s="274" t="s">
        <v>132</v>
      </c>
      <c r="AF88" s="99" t="s">
        <v>133</v>
      </c>
      <c r="AG88" s="274">
        <v>1.88</v>
      </c>
      <c r="AH88" s="411">
        <v>18.0</v>
      </c>
      <c r="AI88" s="112"/>
      <c r="AJ88" s="110"/>
      <c r="AK88" s="113"/>
      <c r="AL88" s="114"/>
      <c r="AM88" s="278"/>
      <c r="AN88" s="98"/>
      <c r="AO88" s="98"/>
      <c r="AP88" s="116"/>
      <c r="AQ88" s="117"/>
      <c r="AR88" s="116"/>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row>
    <row r="89">
      <c r="A89" s="792" t="b">
        <v>0</v>
      </c>
      <c r="B89" s="128"/>
      <c r="C89" s="129"/>
      <c r="D89" s="130"/>
      <c r="E89" s="131"/>
      <c r="F89" s="132"/>
      <c r="G89" s="132"/>
      <c r="H89" s="132"/>
      <c r="I89" s="132"/>
      <c r="J89" s="132"/>
      <c r="K89" s="130"/>
      <c r="L89" s="130"/>
      <c r="M89" s="130"/>
      <c r="N89" s="519"/>
      <c r="O89" s="168">
        <v>1.0</v>
      </c>
      <c r="P89" s="169">
        <v>0.0</v>
      </c>
      <c r="Q89" s="294">
        <v>5.0</v>
      </c>
      <c r="R89" s="295">
        <v>6.0</v>
      </c>
      <c r="S89" s="296"/>
      <c r="T89" s="297"/>
      <c r="U89" s="200"/>
      <c r="V89" s="201"/>
      <c r="W89" s="202"/>
      <c r="X89" s="202"/>
      <c r="Y89" s="206">
        <v>0.0</v>
      </c>
      <c r="Z89" s="204">
        <v>40.0</v>
      </c>
      <c r="AA89" s="205" t="s">
        <v>132</v>
      </c>
      <c r="AB89" s="141">
        <v>14.0</v>
      </c>
      <c r="AC89" s="142">
        <v>0.7436921296296296</v>
      </c>
      <c r="AD89" s="206"/>
      <c r="AE89" s="207" t="s">
        <v>132</v>
      </c>
      <c r="AF89" s="133" t="s">
        <v>133</v>
      </c>
      <c r="AG89" s="207">
        <v>1.86</v>
      </c>
      <c r="AH89" s="449">
        <v>18.0</v>
      </c>
      <c r="AI89" s="146"/>
      <c r="AJ89" s="144"/>
      <c r="AK89" s="147"/>
      <c r="AL89" s="114"/>
      <c r="AM89" s="211"/>
      <c r="AN89" s="132"/>
      <c r="AO89" s="132"/>
      <c r="AP89" s="149"/>
      <c r="AQ89" s="150"/>
      <c r="AR89" s="149"/>
      <c r="AS89" s="132"/>
      <c r="AT89" s="132"/>
      <c r="AU89" s="132"/>
      <c r="AV89" s="132"/>
      <c r="AW89" s="132"/>
      <c r="AX89" s="132"/>
      <c r="AY89" s="132"/>
      <c r="AZ89" s="132"/>
      <c r="BA89" s="132"/>
      <c r="BB89" s="132"/>
      <c r="BC89" s="132"/>
      <c r="BD89" s="132"/>
      <c r="BE89" s="132"/>
      <c r="BF89" s="132"/>
      <c r="BG89" s="132"/>
      <c r="BH89" s="132"/>
      <c r="BI89" s="132"/>
      <c r="BJ89" s="132"/>
      <c r="BK89" s="132"/>
      <c r="BL89" s="132"/>
      <c r="BM89" s="132"/>
      <c r="BN89" s="132"/>
      <c r="BO89" s="132"/>
      <c r="BP89" s="132"/>
    </row>
    <row r="90">
      <c r="A90" s="511" t="b">
        <v>0</v>
      </c>
      <c r="B90" s="94"/>
      <c r="C90" s="95"/>
      <c r="D90" s="96"/>
      <c r="E90" s="97"/>
      <c r="F90" s="98"/>
      <c r="G90" s="98"/>
      <c r="H90" s="98"/>
      <c r="I90" s="98"/>
      <c r="J90" s="98"/>
      <c r="K90" s="96"/>
      <c r="L90" s="96"/>
      <c r="M90" s="96"/>
      <c r="N90" s="518"/>
      <c r="O90" s="168">
        <v>1.0</v>
      </c>
      <c r="P90" s="169">
        <v>0.0</v>
      </c>
      <c r="Q90" s="294">
        <v>5.0</v>
      </c>
      <c r="R90" s="295">
        <v>6.0</v>
      </c>
      <c r="S90" s="296"/>
      <c r="T90" s="297"/>
      <c r="U90" s="200"/>
      <c r="V90" s="201"/>
      <c r="W90" s="202"/>
      <c r="X90" s="202"/>
      <c r="Y90" s="273">
        <v>0.0</v>
      </c>
      <c r="Z90" s="271">
        <v>40.0</v>
      </c>
      <c r="AA90" s="272" t="s">
        <v>132</v>
      </c>
      <c r="AB90" s="107">
        <v>15.0</v>
      </c>
      <c r="AC90" s="108">
        <v>0.7442476851851851</v>
      </c>
      <c r="AD90" s="273"/>
      <c r="AE90" s="274" t="s">
        <v>132</v>
      </c>
      <c r="AF90" s="99" t="s">
        <v>133</v>
      </c>
      <c r="AG90" s="274">
        <v>2.04</v>
      </c>
      <c r="AH90" s="411">
        <v>20.0</v>
      </c>
      <c r="AI90" s="112"/>
      <c r="AJ90" s="110"/>
      <c r="AK90" s="113"/>
      <c r="AL90" s="114"/>
      <c r="AM90" s="278"/>
      <c r="AN90" s="98"/>
      <c r="AO90" s="98"/>
      <c r="AP90" s="116"/>
      <c r="AQ90" s="117"/>
      <c r="AR90" s="116"/>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row>
    <row r="91">
      <c r="A91" s="792" t="b">
        <v>0</v>
      </c>
      <c r="B91" s="128"/>
      <c r="C91" s="129"/>
      <c r="D91" s="130"/>
      <c r="E91" s="131"/>
      <c r="F91" s="132"/>
      <c r="G91" s="132"/>
      <c r="H91" s="132"/>
      <c r="I91" s="132"/>
      <c r="J91" s="132"/>
      <c r="K91" s="130"/>
      <c r="L91" s="130"/>
      <c r="M91" s="130"/>
      <c r="N91" s="519"/>
      <c r="O91" s="168">
        <v>1.0</v>
      </c>
      <c r="P91" s="169">
        <v>0.0</v>
      </c>
      <c r="Q91" s="294">
        <v>5.0</v>
      </c>
      <c r="R91" s="295">
        <v>6.0</v>
      </c>
      <c r="S91" s="296"/>
      <c r="T91" s="297"/>
      <c r="U91" s="200"/>
      <c r="V91" s="201"/>
      <c r="W91" s="202"/>
      <c r="X91" s="202"/>
      <c r="Y91" s="206">
        <v>0.0</v>
      </c>
      <c r="Z91" s="204">
        <v>40.0</v>
      </c>
      <c r="AA91" s="205" t="s">
        <v>132</v>
      </c>
      <c r="AB91" s="141">
        <v>16.0</v>
      </c>
      <c r="AC91" s="142">
        <v>0.7453472222222223</v>
      </c>
      <c r="AD91" s="206"/>
      <c r="AE91" s="207" t="s">
        <v>132</v>
      </c>
      <c r="AF91" s="133" t="s">
        <v>133</v>
      </c>
      <c r="AG91" s="207">
        <v>2.26</v>
      </c>
      <c r="AH91" s="449">
        <v>26.0</v>
      </c>
      <c r="AI91" s="146"/>
      <c r="AJ91" s="144"/>
      <c r="AK91" s="147"/>
      <c r="AL91" s="114"/>
      <c r="AM91" s="211"/>
      <c r="AN91" s="132"/>
      <c r="AO91" s="132"/>
      <c r="AP91" s="149"/>
      <c r="AQ91" s="150"/>
      <c r="AR91" s="149"/>
      <c r="AS91" s="132"/>
      <c r="AT91" s="132"/>
      <c r="AU91" s="132"/>
      <c r="AV91" s="132"/>
      <c r="AW91" s="132"/>
      <c r="AX91" s="132"/>
      <c r="AY91" s="132"/>
      <c r="AZ91" s="132"/>
      <c r="BA91" s="132"/>
      <c r="BB91" s="132"/>
      <c r="BC91" s="132"/>
      <c r="BD91" s="132"/>
      <c r="BE91" s="132"/>
      <c r="BF91" s="132"/>
      <c r="BG91" s="132"/>
      <c r="BH91" s="132"/>
      <c r="BI91" s="132"/>
      <c r="BJ91" s="132"/>
      <c r="BK91" s="132"/>
      <c r="BL91" s="132"/>
      <c r="BM91" s="132"/>
      <c r="BN91" s="132"/>
      <c r="BO91" s="132"/>
      <c r="BP91" s="132"/>
    </row>
    <row r="92">
      <c r="A92" s="511" t="b">
        <v>0</v>
      </c>
      <c r="B92" s="94"/>
      <c r="C92" s="95"/>
      <c r="D92" s="96"/>
      <c r="E92" s="97"/>
      <c r="F92" s="98"/>
      <c r="G92" s="98"/>
      <c r="H92" s="98"/>
      <c r="I92" s="98"/>
      <c r="J92" s="98"/>
      <c r="K92" s="96"/>
      <c r="L92" s="96"/>
      <c r="M92" s="96"/>
      <c r="N92" s="518"/>
      <c r="O92" s="168">
        <v>1.0</v>
      </c>
      <c r="P92" s="169">
        <v>1.0</v>
      </c>
      <c r="Q92" s="294">
        <v>1.0</v>
      </c>
      <c r="R92" s="295">
        <v>1.0</v>
      </c>
      <c r="S92" s="296">
        <v>5.0</v>
      </c>
      <c r="T92" s="297">
        <v>0.0</v>
      </c>
      <c r="U92" s="200"/>
      <c r="V92" s="201"/>
      <c r="W92" s="202"/>
      <c r="X92" s="202"/>
      <c r="Y92" s="273">
        <v>0.0</v>
      </c>
      <c r="Z92" s="271">
        <v>0.0</v>
      </c>
      <c r="AA92" s="272" t="s">
        <v>133</v>
      </c>
      <c r="AB92" s="107">
        <v>17.0</v>
      </c>
      <c r="AC92" s="108">
        <v>0.7524884259259259</v>
      </c>
      <c r="AD92" s="273"/>
      <c r="AE92" s="274" t="s">
        <v>132</v>
      </c>
      <c r="AF92" s="99" t="s">
        <v>133</v>
      </c>
      <c r="AG92" s="274">
        <v>2.42</v>
      </c>
      <c r="AH92" s="411">
        <v>24.0</v>
      </c>
      <c r="AI92" s="112"/>
      <c r="AJ92" s="110"/>
      <c r="AK92" s="113"/>
      <c r="AL92" s="114"/>
      <c r="AM92" s="278"/>
      <c r="AN92" s="98"/>
      <c r="AO92" s="98"/>
      <c r="AP92" s="116"/>
      <c r="AQ92" s="117"/>
      <c r="AR92" s="116"/>
      <c r="AS92" s="98"/>
      <c r="AT92" s="98"/>
      <c r="AU92" s="98"/>
      <c r="AV92" s="98"/>
      <c r="AW92" s="98"/>
      <c r="AX92" s="98"/>
      <c r="AY92" s="98"/>
      <c r="AZ92" s="98"/>
      <c r="BA92" s="98"/>
      <c r="BB92" s="98"/>
      <c r="BC92" s="98"/>
      <c r="BD92" s="98"/>
      <c r="BE92" s="98"/>
      <c r="BF92" s="98"/>
      <c r="BG92" s="98"/>
      <c r="BH92" s="98"/>
      <c r="BI92" s="98"/>
      <c r="BJ92" s="98"/>
      <c r="BK92" s="98"/>
      <c r="BL92" s="98"/>
      <c r="BM92" s="98"/>
      <c r="BN92" s="98"/>
      <c r="BO92" s="98"/>
      <c r="BP92" s="98"/>
    </row>
    <row r="93">
      <c r="A93" s="792" t="b">
        <v>0</v>
      </c>
      <c r="B93" s="128"/>
      <c r="C93" s="129"/>
      <c r="D93" s="130"/>
      <c r="E93" s="131"/>
      <c r="F93" s="132"/>
      <c r="G93" s="132"/>
      <c r="H93" s="132"/>
      <c r="I93" s="132"/>
      <c r="J93" s="132"/>
      <c r="K93" s="130"/>
      <c r="L93" s="130"/>
      <c r="M93" s="130"/>
      <c r="N93" s="519"/>
      <c r="O93" s="168">
        <v>1.0</v>
      </c>
      <c r="P93" s="169">
        <v>1.0</v>
      </c>
      <c r="Q93" s="294">
        <v>1.0</v>
      </c>
      <c r="R93" s="295">
        <v>1.0</v>
      </c>
      <c r="S93" s="296">
        <v>5.0</v>
      </c>
      <c r="T93" s="297">
        <v>0.0</v>
      </c>
      <c r="U93" s="200"/>
      <c r="V93" s="201"/>
      <c r="W93" s="202"/>
      <c r="X93" s="202"/>
      <c r="Y93" s="206">
        <v>0.0</v>
      </c>
      <c r="Z93" s="204">
        <v>15.0</v>
      </c>
      <c r="AA93" s="205" t="s">
        <v>133</v>
      </c>
      <c r="AB93" s="141">
        <v>18.0</v>
      </c>
      <c r="AC93" s="142">
        <v>0.7524884259259259</v>
      </c>
      <c r="AD93" s="206"/>
      <c r="AE93" s="207" t="s">
        <v>132</v>
      </c>
      <c r="AF93" s="133" t="s">
        <v>133</v>
      </c>
      <c r="AG93" s="207">
        <v>2.38</v>
      </c>
      <c r="AH93" s="449">
        <v>2.38</v>
      </c>
      <c r="AI93" s="146"/>
      <c r="AJ93" s="144"/>
      <c r="AK93" s="147"/>
      <c r="AL93" s="114"/>
      <c r="AM93" s="211"/>
      <c r="AN93" s="132"/>
      <c r="AO93" s="132"/>
      <c r="AP93" s="149"/>
      <c r="AQ93" s="150"/>
      <c r="AR93" s="149"/>
      <c r="AS93" s="132"/>
      <c r="AT93" s="132"/>
      <c r="AU93" s="132"/>
      <c r="AV93" s="132"/>
      <c r="AW93" s="132"/>
      <c r="AX93" s="132"/>
      <c r="AY93" s="132"/>
      <c r="AZ93" s="132"/>
      <c r="BA93" s="132"/>
      <c r="BB93" s="132"/>
      <c r="BC93" s="132"/>
      <c r="BD93" s="132"/>
      <c r="BE93" s="132"/>
      <c r="BF93" s="132"/>
      <c r="BG93" s="132"/>
      <c r="BH93" s="132"/>
      <c r="BI93" s="132"/>
      <c r="BJ93" s="132"/>
      <c r="BK93" s="132"/>
      <c r="BL93" s="132"/>
      <c r="BM93" s="132"/>
      <c r="BN93" s="132"/>
      <c r="BO93" s="132"/>
      <c r="BP93" s="132"/>
    </row>
    <row r="94">
      <c r="A94" s="511" t="b">
        <v>0</v>
      </c>
      <c r="B94" s="94"/>
      <c r="C94" s="95"/>
      <c r="D94" s="96"/>
      <c r="E94" s="97"/>
      <c r="F94" s="98"/>
      <c r="G94" s="98"/>
      <c r="H94" s="98"/>
      <c r="I94" s="98"/>
      <c r="J94" s="98"/>
      <c r="K94" s="96"/>
      <c r="L94" s="96"/>
      <c r="M94" s="96"/>
      <c r="N94" s="518"/>
      <c r="O94" s="168">
        <v>1.0</v>
      </c>
      <c r="P94" s="169">
        <v>1.0</v>
      </c>
      <c r="Q94" s="294">
        <v>1.0</v>
      </c>
      <c r="R94" s="295">
        <v>1.0</v>
      </c>
      <c r="S94" s="296">
        <v>2.0</v>
      </c>
      <c r="T94" s="297">
        <v>0.0</v>
      </c>
      <c r="U94" s="200"/>
      <c r="V94" s="201"/>
      <c r="W94" s="202"/>
      <c r="X94" s="202"/>
      <c r="Y94" s="273">
        <v>0.0</v>
      </c>
      <c r="Z94" s="271">
        <v>30.0</v>
      </c>
      <c r="AA94" s="272" t="s">
        <v>133</v>
      </c>
      <c r="AB94" s="107">
        <v>19.0</v>
      </c>
      <c r="AC94" s="108">
        <v>0.7757638888888889</v>
      </c>
      <c r="AD94" s="273"/>
      <c r="AE94" s="274" t="s">
        <v>132</v>
      </c>
      <c r="AF94" s="99" t="s">
        <v>133</v>
      </c>
      <c r="AG94" s="274">
        <v>2.84</v>
      </c>
      <c r="AH94" s="411">
        <v>28.0</v>
      </c>
      <c r="AI94" s="112"/>
      <c r="AJ94" s="110"/>
      <c r="AK94" s="113"/>
      <c r="AL94" s="114"/>
      <c r="AM94" s="278"/>
      <c r="AN94" s="98"/>
      <c r="AO94" s="98"/>
      <c r="AP94" s="116"/>
      <c r="AQ94" s="117"/>
      <c r="AR94" s="116"/>
      <c r="AS94" s="98"/>
      <c r="AT94" s="98"/>
      <c r="AU94" s="98"/>
      <c r="AV94" s="98"/>
      <c r="AW94" s="98"/>
      <c r="AX94" s="98"/>
      <c r="AY94" s="98"/>
      <c r="AZ94" s="98"/>
      <c r="BA94" s="98"/>
      <c r="BB94" s="98"/>
      <c r="BC94" s="98"/>
      <c r="BD94" s="98"/>
      <c r="BE94" s="98"/>
      <c r="BF94" s="98"/>
      <c r="BG94" s="98"/>
      <c r="BH94" s="98"/>
      <c r="BI94" s="98"/>
      <c r="BJ94" s="98"/>
      <c r="BK94" s="98"/>
      <c r="BL94" s="98"/>
      <c r="BM94" s="98"/>
      <c r="BN94" s="98"/>
      <c r="BO94" s="98"/>
      <c r="BP94" s="98"/>
    </row>
    <row r="95">
      <c r="A95" s="792" t="b">
        <v>0</v>
      </c>
      <c r="B95" s="128"/>
      <c r="C95" s="129"/>
      <c r="D95" s="130"/>
      <c r="E95" s="131"/>
      <c r="F95" s="132"/>
      <c r="G95" s="132"/>
      <c r="H95" s="132"/>
      <c r="I95" s="132"/>
      <c r="J95" s="132"/>
      <c r="K95" s="130"/>
      <c r="L95" s="130"/>
      <c r="M95" s="130"/>
      <c r="N95" s="519"/>
      <c r="O95" s="168">
        <v>1.0</v>
      </c>
      <c r="P95" s="169">
        <v>1.0</v>
      </c>
      <c r="Q95" s="294">
        <v>1.0</v>
      </c>
      <c r="R95" s="295">
        <v>1.0</v>
      </c>
      <c r="S95" s="296">
        <v>2.0</v>
      </c>
      <c r="T95" s="297">
        <v>0.0</v>
      </c>
      <c r="U95" s="200"/>
      <c r="V95" s="201"/>
      <c r="W95" s="202"/>
      <c r="X95" s="202"/>
      <c r="Y95" s="206">
        <v>0.0</v>
      </c>
      <c r="Z95" s="204">
        <v>30.0</v>
      </c>
      <c r="AA95" s="205" t="s">
        <v>133</v>
      </c>
      <c r="AB95" s="141">
        <v>20.0</v>
      </c>
      <c r="AC95" s="142">
        <v>0.7761458333333333</v>
      </c>
      <c r="AD95" s="206"/>
      <c r="AE95" s="207" t="s">
        <v>132</v>
      </c>
      <c r="AF95" s="133" t="s">
        <v>133</v>
      </c>
      <c r="AG95" s="207">
        <v>3.1</v>
      </c>
      <c r="AH95" s="449">
        <v>31.0</v>
      </c>
      <c r="AI95" s="146"/>
      <c r="AJ95" s="144"/>
      <c r="AK95" s="147"/>
      <c r="AL95" s="114"/>
      <c r="AM95" s="211"/>
      <c r="AN95" s="132"/>
      <c r="AO95" s="132"/>
      <c r="AP95" s="149"/>
      <c r="AQ95" s="150"/>
      <c r="AR95" s="149"/>
      <c r="AS95" s="132"/>
      <c r="AT95" s="132"/>
      <c r="AU95" s="132"/>
      <c r="AV95" s="132"/>
      <c r="AW95" s="132"/>
      <c r="AX95" s="132"/>
      <c r="AY95" s="132"/>
      <c r="AZ95" s="132"/>
      <c r="BA95" s="132"/>
      <c r="BB95" s="132"/>
      <c r="BC95" s="132"/>
      <c r="BD95" s="132"/>
      <c r="BE95" s="132"/>
      <c r="BF95" s="132"/>
      <c r="BG95" s="132"/>
      <c r="BH95" s="132"/>
      <c r="BI95" s="132"/>
      <c r="BJ95" s="132"/>
      <c r="BK95" s="132"/>
      <c r="BL95" s="132"/>
      <c r="BM95" s="132"/>
      <c r="BN95" s="132"/>
      <c r="BO95" s="132"/>
      <c r="BP95" s="132"/>
    </row>
    <row r="96">
      <c r="A96" s="511" t="b">
        <v>0</v>
      </c>
      <c r="B96" s="94"/>
      <c r="C96" s="95"/>
      <c r="D96" s="96"/>
      <c r="E96" s="97"/>
      <c r="F96" s="98"/>
      <c r="G96" s="98"/>
      <c r="H96" s="98"/>
      <c r="I96" s="98"/>
      <c r="J96" s="98"/>
      <c r="K96" s="96"/>
      <c r="L96" s="96"/>
      <c r="M96" s="96"/>
      <c r="N96" s="518"/>
      <c r="O96" s="168">
        <v>1.0</v>
      </c>
      <c r="P96" s="169">
        <v>1.0</v>
      </c>
      <c r="Q96" s="294">
        <v>1.0</v>
      </c>
      <c r="R96" s="295">
        <v>1.0</v>
      </c>
      <c r="S96" s="296">
        <v>4.0</v>
      </c>
      <c r="T96" s="297">
        <v>5.0</v>
      </c>
      <c r="U96" s="200"/>
      <c r="V96" s="201"/>
      <c r="W96" s="202"/>
      <c r="X96" s="202"/>
      <c r="Y96" s="273">
        <v>0.0</v>
      </c>
      <c r="Z96" s="271">
        <v>0.0</v>
      </c>
      <c r="AA96" s="272" t="s">
        <v>132</v>
      </c>
      <c r="AB96" s="107">
        <v>21.0</v>
      </c>
      <c r="AC96" s="108">
        <v>0.7865740740740741</v>
      </c>
      <c r="AD96" s="273"/>
      <c r="AE96" s="274" t="s">
        <v>133</v>
      </c>
      <c r="AF96" s="99" t="s">
        <v>166</v>
      </c>
      <c r="AG96" s="274">
        <v>1.4</v>
      </c>
      <c r="AH96" s="411">
        <v>10.0</v>
      </c>
      <c r="AI96" s="112"/>
      <c r="AJ96" s="110"/>
      <c r="AK96" s="113"/>
      <c r="AL96" s="114"/>
      <c r="AM96" s="278"/>
      <c r="AN96" s="98"/>
      <c r="AO96" s="98"/>
      <c r="AP96" s="116"/>
      <c r="AQ96" s="117"/>
      <c r="AR96" s="116"/>
      <c r="AS96" s="98"/>
      <c r="AT96" s="98"/>
      <c r="AU96" s="98"/>
      <c r="AV96" s="98"/>
      <c r="AW96" s="98"/>
      <c r="AX96" s="98"/>
      <c r="AY96" s="98"/>
      <c r="AZ96" s="98"/>
      <c r="BA96" s="98"/>
      <c r="BB96" s="98"/>
      <c r="BC96" s="98"/>
      <c r="BD96" s="98"/>
      <c r="BE96" s="98"/>
      <c r="BF96" s="98"/>
      <c r="BG96" s="98"/>
      <c r="BH96" s="98"/>
      <c r="BI96" s="98"/>
      <c r="BJ96" s="98"/>
      <c r="BK96" s="98"/>
      <c r="BL96" s="98"/>
      <c r="BM96" s="98"/>
      <c r="BN96" s="98"/>
      <c r="BO96" s="98"/>
      <c r="BP96" s="98"/>
    </row>
    <row r="97">
      <c r="A97" s="792" t="b">
        <v>0</v>
      </c>
      <c r="B97" s="128"/>
      <c r="C97" s="129"/>
      <c r="D97" s="130"/>
      <c r="E97" s="131"/>
      <c r="F97" s="132"/>
      <c r="G97" s="132"/>
      <c r="H97" s="132"/>
      <c r="I97" s="132"/>
      <c r="J97" s="132"/>
      <c r="K97" s="130"/>
      <c r="L97" s="130"/>
      <c r="M97" s="130"/>
      <c r="N97" s="519"/>
      <c r="O97" s="168">
        <v>1.0</v>
      </c>
      <c r="P97" s="169">
        <v>1.0</v>
      </c>
      <c r="Q97" s="294">
        <v>1.0</v>
      </c>
      <c r="R97" s="295">
        <v>1.0</v>
      </c>
      <c r="S97" s="296">
        <v>4.0</v>
      </c>
      <c r="T97" s="297">
        <v>5.0</v>
      </c>
      <c r="U97" s="200"/>
      <c r="V97" s="201"/>
      <c r="W97" s="202"/>
      <c r="X97" s="202"/>
      <c r="Y97" s="206">
        <v>40.0</v>
      </c>
      <c r="Z97" s="204">
        <v>0.0</v>
      </c>
      <c r="AA97" s="205" t="s">
        <v>132</v>
      </c>
      <c r="AB97" s="141">
        <v>22.0</v>
      </c>
      <c r="AC97" s="142">
        <v>0.7865740740740741</v>
      </c>
      <c r="AD97" s="206"/>
      <c r="AE97" s="207" t="s">
        <v>132</v>
      </c>
      <c r="AF97" s="133" t="s">
        <v>133</v>
      </c>
      <c r="AG97" s="207">
        <v>3.4</v>
      </c>
      <c r="AH97" s="449">
        <v>34.0</v>
      </c>
      <c r="AI97" s="146"/>
      <c r="AJ97" s="144"/>
      <c r="AK97" s="147"/>
      <c r="AL97" s="114"/>
      <c r="AM97" s="211"/>
      <c r="AN97" s="132"/>
      <c r="AO97" s="132"/>
      <c r="AP97" s="149"/>
      <c r="AQ97" s="150"/>
      <c r="AR97" s="149"/>
      <c r="AS97" s="132"/>
      <c r="AT97" s="132"/>
      <c r="AU97" s="132"/>
      <c r="AV97" s="132"/>
      <c r="AW97" s="132"/>
      <c r="AX97" s="132"/>
      <c r="AY97" s="132"/>
      <c r="AZ97" s="132"/>
      <c r="BA97" s="132"/>
      <c r="BB97" s="132"/>
      <c r="BC97" s="132"/>
      <c r="BD97" s="132"/>
      <c r="BE97" s="132"/>
      <c r="BF97" s="132"/>
      <c r="BG97" s="132"/>
      <c r="BH97" s="132"/>
      <c r="BI97" s="132"/>
      <c r="BJ97" s="132"/>
      <c r="BK97" s="132"/>
      <c r="BL97" s="132"/>
      <c r="BM97" s="132"/>
      <c r="BN97" s="132"/>
      <c r="BO97" s="132"/>
      <c r="BP97" s="132"/>
    </row>
    <row r="98">
      <c r="A98" s="511" t="b">
        <v>0</v>
      </c>
      <c r="B98" s="94"/>
      <c r="C98" s="95"/>
      <c r="D98" s="96"/>
      <c r="E98" s="97"/>
      <c r="F98" s="98"/>
      <c r="G98" s="98"/>
      <c r="H98" s="98"/>
      <c r="I98" s="98"/>
      <c r="J98" s="98"/>
      <c r="K98" s="96"/>
      <c r="L98" s="96"/>
      <c r="M98" s="96"/>
      <c r="N98" s="518"/>
      <c r="O98" s="168">
        <v>1.0</v>
      </c>
      <c r="P98" s="169">
        <v>1.0</v>
      </c>
      <c r="Q98" s="294">
        <v>1.0</v>
      </c>
      <c r="R98" s="295">
        <v>1.0</v>
      </c>
      <c r="S98" s="296">
        <v>4.0</v>
      </c>
      <c r="T98" s="297">
        <v>5.0</v>
      </c>
      <c r="U98" s="200"/>
      <c r="V98" s="201"/>
      <c r="W98" s="202"/>
      <c r="X98" s="202"/>
      <c r="Y98" s="273">
        <v>30.0</v>
      </c>
      <c r="Z98" s="271">
        <v>15.0</v>
      </c>
      <c r="AA98" s="272" t="s">
        <v>133</v>
      </c>
      <c r="AB98" s="107">
        <v>23.0</v>
      </c>
      <c r="AC98" s="108">
        <v>0.7877777777777778</v>
      </c>
      <c r="AD98" s="273"/>
      <c r="AE98" s="274" t="s">
        <v>133</v>
      </c>
      <c r="AF98" s="99" t="s">
        <v>133</v>
      </c>
      <c r="AG98" s="274">
        <v>1.76</v>
      </c>
      <c r="AH98" s="411">
        <v>1.7</v>
      </c>
      <c r="AI98" s="112"/>
      <c r="AJ98" s="110"/>
      <c r="AK98" s="113"/>
      <c r="AL98" s="114"/>
      <c r="AM98" s="278"/>
      <c r="AN98" s="98"/>
      <c r="AO98" s="98"/>
      <c r="AP98" s="116"/>
      <c r="AQ98" s="117"/>
      <c r="AR98" s="116"/>
      <c r="AS98" s="98"/>
      <c r="AT98" s="98"/>
      <c r="AU98" s="98"/>
      <c r="AV98" s="98"/>
      <c r="AW98" s="98"/>
      <c r="AX98" s="98"/>
      <c r="AY98" s="98"/>
      <c r="AZ98" s="98"/>
      <c r="BA98" s="98"/>
      <c r="BB98" s="98"/>
      <c r="BC98" s="98"/>
      <c r="BD98" s="98"/>
      <c r="BE98" s="98"/>
      <c r="BF98" s="98"/>
      <c r="BG98" s="98"/>
      <c r="BH98" s="98"/>
      <c r="BI98" s="98"/>
      <c r="BJ98" s="98"/>
      <c r="BK98" s="98"/>
      <c r="BL98" s="98"/>
      <c r="BM98" s="98"/>
      <c r="BN98" s="98"/>
      <c r="BO98" s="98"/>
      <c r="BP98" s="98"/>
    </row>
    <row r="99">
      <c r="A99" s="792" t="b">
        <v>0</v>
      </c>
      <c r="B99" s="128"/>
      <c r="C99" s="129"/>
      <c r="D99" s="130"/>
      <c r="E99" s="131"/>
      <c r="F99" s="132"/>
      <c r="G99" s="132"/>
      <c r="H99" s="132"/>
      <c r="I99" s="132"/>
      <c r="J99" s="132"/>
      <c r="K99" s="130"/>
      <c r="L99" s="130"/>
      <c r="M99" s="130"/>
      <c r="N99" s="519"/>
      <c r="O99" s="168">
        <v>1.0</v>
      </c>
      <c r="P99" s="169">
        <v>1.0</v>
      </c>
      <c r="Q99" s="294">
        <v>1.0</v>
      </c>
      <c r="R99" s="295">
        <v>1.0</v>
      </c>
      <c r="S99" s="296">
        <v>4.0</v>
      </c>
      <c r="T99" s="297">
        <v>5.0</v>
      </c>
      <c r="U99" s="200"/>
      <c r="V99" s="201"/>
      <c r="W99" s="202"/>
      <c r="X99" s="202"/>
      <c r="Y99" s="206">
        <v>40.0</v>
      </c>
      <c r="Z99" s="204">
        <v>30.0</v>
      </c>
      <c r="AA99" s="205" t="s">
        <v>133</v>
      </c>
      <c r="AB99" s="141">
        <v>24.0</v>
      </c>
      <c r="AC99" s="142">
        <v>0.7901967592592593</v>
      </c>
      <c r="AD99" s="206"/>
      <c r="AE99" s="207" t="s">
        <v>133</v>
      </c>
      <c r="AF99" s="133" t="s">
        <v>133</v>
      </c>
      <c r="AG99" s="207">
        <v>2.38</v>
      </c>
      <c r="AH99" s="449">
        <v>2.38</v>
      </c>
      <c r="AI99" s="146"/>
      <c r="AJ99" s="144"/>
      <c r="AK99" s="147"/>
      <c r="AL99" s="114"/>
      <c r="AM99" s="211"/>
      <c r="AN99" s="132"/>
      <c r="AO99" s="132"/>
      <c r="AP99" s="149"/>
      <c r="AQ99" s="150"/>
      <c r="AR99" s="149"/>
      <c r="AS99" s="132"/>
      <c r="AT99" s="132"/>
      <c r="AU99" s="132"/>
      <c r="AV99" s="132"/>
      <c r="AW99" s="132"/>
      <c r="AX99" s="132"/>
      <c r="AY99" s="132"/>
      <c r="AZ99" s="132"/>
      <c r="BA99" s="132"/>
      <c r="BB99" s="132"/>
      <c r="BC99" s="132"/>
      <c r="BD99" s="132"/>
      <c r="BE99" s="132"/>
      <c r="BF99" s="132"/>
      <c r="BG99" s="132"/>
      <c r="BH99" s="132"/>
      <c r="BI99" s="132"/>
      <c r="BJ99" s="132"/>
      <c r="BK99" s="132"/>
      <c r="BL99" s="132"/>
      <c r="BM99" s="132"/>
      <c r="BN99" s="132"/>
      <c r="BO99" s="132"/>
      <c r="BP99" s="132"/>
    </row>
    <row r="100">
      <c r="A100" s="511" t="b">
        <v>0</v>
      </c>
      <c r="B100" s="94"/>
      <c r="C100" s="95"/>
      <c r="D100" s="96"/>
      <c r="E100" s="97"/>
      <c r="F100" s="98"/>
      <c r="G100" s="98"/>
      <c r="H100" s="98"/>
      <c r="I100" s="98"/>
      <c r="J100" s="98"/>
      <c r="K100" s="96"/>
      <c r="L100" s="96"/>
      <c r="M100" s="96"/>
      <c r="N100" s="518"/>
      <c r="O100" s="168">
        <v>1.0</v>
      </c>
      <c r="P100" s="169">
        <v>1.0</v>
      </c>
      <c r="Q100" s="294">
        <v>1.0</v>
      </c>
      <c r="R100" s="295">
        <v>1.0</v>
      </c>
      <c r="S100" s="296">
        <v>6.0</v>
      </c>
      <c r="T100" s="297">
        <v>5.0</v>
      </c>
      <c r="U100" s="200"/>
      <c r="V100" s="201"/>
      <c r="W100" s="202"/>
      <c r="X100" s="202"/>
      <c r="Y100" s="273">
        <v>15.0</v>
      </c>
      <c r="Z100" s="271">
        <v>0.0</v>
      </c>
      <c r="AA100" s="272" t="s">
        <v>132</v>
      </c>
      <c r="AB100" s="107">
        <v>25.0</v>
      </c>
      <c r="AC100" s="108">
        <v>0.7916666666666666</v>
      </c>
      <c r="AD100" s="273"/>
      <c r="AE100" s="274" t="s">
        <v>133</v>
      </c>
      <c r="AF100" s="99" t="s">
        <v>133</v>
      </c>
      <c r="AG100" s="274">
        <v>3.65</v>
      </c>
      <c r="AH100" s="411">
        <v>3.65</v>
      </c>
      <c r="AI100" s="112"/>
      <c r="AJ100" s="110"/>
      <c r="AK100" s="113"/>
      <c r="AL100" s="114"/>
      <c r="AM100" s="278"/>
      <c r="AN100" s="98"/>
      <c r="AO100" s="98"/>
      <c r="AP100" s="116"/>
      <c r="AQ100" s="117"/>
      <c r="AR100" s="116"/>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row>
    <row r="101">
      <c r="A101" s="792" t="b">
        <v>0</v>
      </c>
      <c r="B101" s="128"/>
      <c r="C101" s="129"/>
      <c r="D101" s="130"/>
      <c r="E101" s="131"/>
      <c r="F101" s="132"/>
      <c r="G101" s="132"/>
      <c r="H101" s="132"/>
      <c r="I101" s="132"/>
      <c r="J101" s="132"/>
      <c r="K101" s="130"/>
      <c r="L101" s="130"/>
      <c r="M101" s="130"/>
      <c r="N101" s="519"/>
      <c r="O101" s="168">
        <v>1.0</v>
      </c>
      <c r="P101" s="169">
        <v>1.0</v>
      </c>
      <c r="Q101" s="294">
        <v>1.0</v>
      </c>
      <c r="R101" s="295">
        <v>1.0</v>
      </c>
      <c r="S101" s="296">
        <v>6.0</v>
      </c>
      <c r="T101" s="297">
        <v>5.0</v>
      </c>
      <c r="U101" s="200"/>
      <c r="V101" s="201"/>
      <c r="W101" s="202"/>
      <c r="X101" s="202"/>
      <c r="Y101" s="206">
        <v>15.0</v>
      </c>
      <c r="Z101" s="204">
        <v>0.0</v>
      </c>
      <c r="AA101" s="205" t="s">
        <v>132</v>
      </c>
      <c r="AB101" s="141">
        <v>26.0</v>
      </c>
      <c r="AC101" s="142">
        <v>0.793425925925926</v>
      </c>
      <c r="AD101" s="206"/>
      <c r="AE101" s="207" t="s">
        <v>133</v>
      </c>
      <c r="AF101" s="133" t="s">
        <v>133</v>
      </c>
      <c r="AG101" s="207">
        <v>7.8</v>
      </c>
      <c r="AH101" s="449">
        <v>7.8</v>
      </c>
      <c r="AI101" s="146"/>
      <c r="AJ101" s="144"/>
      <c r="AK101" s="147"/>
      <c r="AL101" s="114"/>
      <c r="AM101" s="211"/>
      <c r="AN101" s="132"/>
      <c r="AO101" s="132"/>
      <c r="AP101" s="149"/>
      <c r="AQ101" s="150"/>
      <c r="AR101" s="149"/>
      <c r="AS101" s="132"/>
      <c r="AT101" s="132"/>
      <c r="AU101" s="132"/>
      <c r="AV101" s="132"/>
      <c r="AW101" s="132"/>
      <c r="AX101" s="132"/>
      <c r="AY101" s="132"/>
      <c r="AZ101" s="132"/>
      <c r="BA101" s="132"/>
      <c r="BB101" s="132"/>
      <c r="BC101" s="132"/>
      <c r="BD101" s="132"/>
      <c r="BE101" s="132"/>
      <c r="BF101" s="132"/>
      <c r="BG101" s="132"/>
      <c r="BH101" s="132"/>
      <c r="BI101" s="132"/>
      <c r="BJ101" s="132"/>
      <c r="BK101" s="132"/>
      <c r="BL101" s="132"/>
      <c r="BM101" s="132"/>
      <c r="BN101" s="132"/>
      <c r="BO101" s="132"/>
      <c r="BP101" s="132"/>
    </row>
    <row r="102">
      <c r="A102" s="511" t="b">
        <v>0</v>
      </c>
      <c r="B102" s="94"/>
      <c r="C102" s="95"/>
      <c r="D102" s="96"/>
      <c r="E102" s="97"/>
      <c r="F102" s="98"/>
      <c r="G102" s="98"/>
      <c r="H102" s="98"/>
      <c r="I102" s="98"/>
      <c r="J102" s="98"/>
      <c r="K102" s="96"/>
      <c r="L102" s="96"/>
      <c r="M102" s="96"/>
      <c r="N102" s="518"/>
      <c r="O102" s="168"/>
      <c r="P102" s="169"/>
      <c r="Q102" s="294"/>
      <c r="R102" s="295"/>
      <c r="S102" s="296"/>
      <c r="T102" s="297"/>
      <c r="U102" s="200"/>
      <c r="V102" s="201"/>
      <c r="W102" s="202"/>
      <c r="X102" s="202"/>
      <c r="Y102" s="273"/>
      <c r="Z102" s="271"/>
      <c r="AA102" s="272"/>
      <c r="AB102" s="107">
        <v>27.0</v>
      </c>
      <c r="AC102" s="108">
        <v>0.7934375</v>
      </c>
      <c r="AD102" s="273"/>
      <c r="AE102" s="274" t="s">
        <v>133</v>
      </c>
      <c r="AF102" s="99" t="s">
        <v>133</v>
      </c>
      <c r="AG102" s="274">
        <v>10.0</v>
      </c>
      <c r="AH102" s="411">
        <v>10.0</v>
      </c>
      <c r="AI102" s="112"/>
      <c r="AJ102" s="110"/>
      <c r="AK102" s="113"/>
      <c r="AL102" s="114"/>
      <c r="AM102" s="278"/>
      <c r="AN102" s="98"/>
      <c r="AO102" s="98"/>
      <c r="AP102" s="116"/>
      <c r="AQ102" s="117"/>
      <c r="AR102" s="116"/>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row>
    <row r="103">
      <c r="A103" s="792" t="b">
        <v>0</v>
      </c>
      <c r="B103" s="128"/>
      <c r="C103" s="129"/>
      <c r="D103" s="130"/>
      <c r="E103" s="131"/>
      <c r="F103" s="132"/>
      <c r="G103" s="132"/>
      <c r="H103" s="132"/>
      <c r="I103" s="132"/>
      <c r="J103" s="132"/>
      <c r="K103" s="130"/>
      <c r="L103" s="130"/>
      <c r="M103" s="130"/>
      <c r="N103" s="519"/>
      <c r="O103" s="168"/>
      <c r="P103" s="169"/>
      <c r="Q103" s="294"/>
      <c r="R103" s="295"/>
      <c r="S103" s="296"/>
      <c r="T103" s="297"/>
      <c r="U103" s="200"/>
      <c r="V103" s="201"/>
      <c r="W103" s="202"/>
      <c r="X103" s="202"/>
      <c r="Y103" s="206"/>
      <c r="Z103" s="204"/>
      <c r="AA103" s="205"/>
      <c r="AB103" s="141"/>
      <c r="AC103" s="142"/>
      <c r="AD103" s="206" t="s">
        <v>142</v>
      </c>
      <c r="AE103" s="207"/>
      <c r="AF103" s="133"/>
      <c r="AG103" s="207"/>
      <c r="AH103" s="449"/>
      <c r="AI103" s="146"/>
      <c r="AJ103" s="144"/>
      <c r="AK103" s="147"/>
      <c r="AL103" s="114"/>
      <c r="AM103" s="211"/>
      <c r="AN103" s="132"/>
      <c r="AO103" s="132"/>
      <c r="AP103" s="149"/>
      <c r="AQ103" s="150"/>
      <c r="AR103" s="149"/>
      <c r="AS103" s="132"/>
      <c r="AT103" s="132"/>
      <c r="AU103" s="132"/>
      <c r="AV103" s="132"/>
      <c r="AW103" s="132"/>
      <c r="AX103" s="132"/>
      <c r="AY103" s="132"/>
      <c r="AZ103" s="132"/>
      <c r="BA103" s="132"/>
      <c r="BB103" s="132"/>
      <c r="BC103" s="132"/>
      <c r="BD103" s="132"/>
      <c r="BE103" s="132"/>
      <c r="BF103" s="132"/>
      <c r="BG103" s="132"/>
      <c r="BH103" s="132"/>
      <c r="BI103" s="132"/>
      <c r="BJ103" s="132"/>
      <c r="BK103" s="132"/>
      <c r="BL103" s="132"/>
      <c r="BM103" s="132"/>
      <c r="BN103" s="132"/>
      <c r="BO103" s="132"/>
      <c r="BP103" s="132"/>
    </row>
    <row r="104">
      <c r="A104" s="511" t="b">
        <v>0</v>
      </c>
      <c r="B104" s="363">
        <v>44616.0</v>
      </c>
      <c r="C104" s="95"/>
      <c r="D104" s="100" t="s">
        <v>770</v>
      </c>
      <c r="E104" s="97"/>
      <c r="F104" s="98"/>
      <c r="G104" s="98"/>
      <c r="H104" s="98"/>
      <c r="I104" s="99" t="s">
        <v>556</v>
      </c>
      <c r="J104" s="99" t="s">
        <v>730</v>
      </c>
      <c r="K104" s="96"/>
      <c r="L104" s="96"/>
      <c r="M104" s="96"/>
      <c r="N104" s="518"/>
      <c r="O104" s="168">
        <v>1.0</v>
      </c>
      <c r="P104" s="169">
        <v>1.0</v>
      </c>
      <c r="Q104" s="294">
        <v>1.0</v>
      </c>
      <c r="R104" s="295">
        <v>1.0</v>
      </c>
      <c r="S104" s="296">
        <v>0.0</v>
      </c>
      <c r="T104" s="297">
        <v>0.0</v>
      </c>
      <c r="U104" s="200"/>
      <c r="V104" s="201"/>
      <c r="W104" s="202"/>
      <c r="X104" s="202"/>
      <c r="Y104" s="273">
        <v>15.0</v>
      </c>
      <c r="Z104" s="271">
        <v>40.0</v>
      </c>
      <c r="AA104" s="272" t="s">
        <v>133</v>
      </c>
      <c r="AB104" s="107">
        <v>1.0</v>
      </c>
      <c r="AC104" s="108">
        <v>0.5656018518518519</v>
      </c>
      <c r="AD104" s="273" t="s">
        <v>140</v>
      </c>
      <c r="AE104" s="274" t="s">
        <v>133</v>
      </c>
      <c r="AF104" s="99" t="s">
        <v>166</v>
      </c>
      <c r="AG104" s="274">
        <v>1.4</v>
      </c>
      <c r="AH104" s="411">
        <v>10.0</v>
      </c>
      <c r="AI104" s="112"/>
      <c r="AJ104" s="274">
        <v>176.4</v>
      </c>
      <c r="AK104" s="277">
        <v>0.0</v>
      </c>
      <c r="AL104" s="114"/>
      <c r="AM104" s="278"/>
      <c r="AN104" s="98"/>
      <c r="AO104" s="98"/>
      <c r="AP104" s="116"/>
      <c r="AQ104" s="117"/>
      <c r="AR104" s="116"/>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row>
    <row r="105">
      <c r="A105" s="792" t="b">
        <v>0</v>
      </c>
      <c r="B105" s="128"/>
      <c r="C105" s="129"/>
      <c r="D105" s="134">
        <v>756262.53</v>
      </c>
      <c r="E105" s="131"/>
      <c r="F105" s="132"/>
      <c r="G105" s="132"/>
      <c r="H105" s="132"/>
      <c r="I105" s="133">
        <v>1.65</v>
      </c>
      <c r="J105" s="133">
        <v>2.54</v>
      </c>
      <c r="K105" s="130"/>
      <c r="L105" s="130"/>
      <c r="M105" s="130"/>
      <c r="N105" s="519"/>
      <c r="O105" s="168">
        <v>1.0</v>
      </c>
      <c r="P105" s="169">
        <v>1.0</v>
      </c>
      <c r="Q105" s="294">
        <v>1.0</v>
      </c>
      <c r="R105" s="295">
        <v>1.0</v>
      </c>
      <c r="S105" s="296">
        <v>0.0</v>
      </c>
      <c r="T105" s="297">
        <v>1.0</v>
      </c>
      <c r="U105" s="200"/>
      <c r="V105" s="201"/>
      <c r="W105" s="202"/>
      <c r="X105" s="202"/>
      <c r="Y105" s="206">
        <v>0.0</v>
      </c>
      <c r="Z105" s="204">
        <v>15.0</v>
      </c>
      <c r="AA105" s="205" t="s">
        <v>132</v>
      </c>
      <c r="AB105" s="141">
        <v>2.0</v>
      </c>
      <c r="AC105" s="142">
        <v>0.5666898148148148</v>
      </c>
      <c r="AD105" s="206"/>
      <c r="AE105" s="207" t="s">
        <v>133</v>
      </c>
      <c r="AF105" s="133" t="s">
        <v>166</v>
      </c>
      <c r="AG105" s="207">
        <v>1.3</v>
      </c>
      <c r="AH105" s="449">
        <v>20.0</v>
      </c>
      <c r="AI105" s="146"/>
      <c r="AJ105" s="207">
        <v>-30.0</v>
      </c>
      <c r="AK105" s="210">
        <v>0.0</v>
      </c>
      <c r="AL105" s="114"/>
      <c r="AM105" s="211"/>
      <c r="AN105" s="132"/>
      <c r="AO105" s="132"/>
      <c r="AP105" s="149"/>
      <c r="AQ105" s="150"/>
      <c r="AR105" s="149"/>
      <c r="AS105" s="132"/>
      <c r="AT105" s="132"/>
      <c r="AU105" s="132"/>
      <c r="AV105" s="132"/>
      <c r="AW105" s="132"/>
      <c r="AX105" s="132"/>
      <c r="AY105" s="132"/>
      <c r="AZ105" s="132"/>
      <c r="BA105" s="132"/>
      <c r="BB105" s="132"/>
      <c r="BC105" s="132"/>
      <c r="BD105" s="132"/>
      <c r="BE105" s="132"/>
      <c r="BF105" s="132"/>
      <c r="BG105" s="132"/>
      <c r="BH105" s="132"/>
      <c r="BI105" s="132"/>
      <c r="BJ105" s="132"/>
      <c r="BK105" s="132"/>
      <c r="BL105" s="132"/>
      <c r="BM105" s="132"/>
      <c r="BN105" s="132"/>
      <c r="BO105" s="132"/>
      <c r="BP105" s="132"/>
    </row>
    <row r="106">
      <c r="A106" s="511" t="b">
        <v>0</v>
      </c>
      <c r="B106" s="94"/>
      <c r="C106" s="95"/>
      <c r="D106" s="96"/>
      <c r="E106" s="97"/>
      <c r="F106" s="98"/>
      <c r="G106" s="98"/>
      <c r="H106" s="98"/>
      <c r="I106" s="99">
        <v>1.0691901E7</v>
      </c>
      <c r="J106" s="99">
        <v>7797771.0</v>
      </c>
      <c r="K106" s="96"/>
      <c r="L106" s="96"/>
      <c r="M106" s="96"/>
      <c r="N106" s="518"/>
      <c r="O106" s="168">
        <v>1.0</v>
      </c>
      <c r="P106" s="169">
        <v>1.0</v>
      </c>
      <c r="Q106" s="294">
        <v>1.0</v>
      </c>
      <c r="R106" s="295">
        <v>1.0</v>
      </c>
      <c r="S106" s="296">
        <v>0.0</v>
      </c>
      <c r="T106" s="297">
        <v>1.0</v>
      </c>
      <c r="U106" s="200"/>
      <c r="V106" s="201"/>
      <c r="W106" s="202"/>
      <c r="X106" s="202"/>
      <c r="Y106" s="273">
        <v>30.0</v>
      </c>
      <c r="Z106" s="271">
        <v>40.0</v>
      </c>
      <c r="AA106" s="272" t="s">
        <v>132</v>
      </c>
      <c r="AB106" s="107">
        <v>3.0</v>
      </c>
      <c r="AC106" s="108">
        <v>0.5689583333333333</v>
      </c>
      <c r="AD106" s="273"/>
      <c r="AE106" s="274" t="s">
        <v>133</v>
      </c>
      <c r="AF106" s="99" t="s">
        <v>166</v>
      </c>
      <c r="AG106" s="274">
        <v>1.2</v>
      </c>
      <c r="AH106" s="411">
        <v>50.0</v>
      </c>
      <c r="AI106" s="112"/>
      <c r="AJ106" s="110"/>
      <c r="AK106" s="113"/>
      <c r="AL106" s="114"/>
      <c r="AM106" s="278"/>
      <c r="AN106" s="98"/>
      <c r="AO106" s="98"/>
      <c r="AP106" s="116"/>
      <c r="AQ106" s="117"/>
      <c r="AR106" s="116"/>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c r="BO106" s="98"/>
      <c r="BP106" s="98"/>
    </row>
    <row r="107">
      <c r="A107" s="792" t="b">
        <v>0</v>
      </c>
      <c r="B107" s="128"/>
      <c r="C107" s="129"/>
      <c r="D107" s="130"/>
      <c r="E107" s="131"/>
      <c r="F107" s="132"/>
      <c r="G107" s="132"/>
      <c r="H107" s="132"/>
      <c r="I107" s="132"/>
      <c r="J107" s="132"/>
      <c r="K107" s="130"/>
      <c r="L107" s="130"/>
      <c r="M107" s="130"/>
      <c r="N107" s="519"/>
      <c r="O107" s="168">
        <v>1.0</v>
      </c>
      <c r="P107" s="169">
        <v>1.0</v>
      </c>
      <c r="Q107" s="294">
        <v>1.0</v>
      </c>
      <c r="R107" s="295">
        <v>1.0</v>
      </c>
      <c r="S107" s="296">
        <v>0.0</v>
      </c>
      <c r="T107" s="297">
        <v>2.0</v>
      </c>
      <c r="U107" s="200"/>
      <c r="V107" s="201"/>
      <c r="W107" s="202"/>
      <c r="X107" s="202"/>
      <c r="Y107" s="206">
        <v>0.0</v>
      </c>
      <c r="Z107" s="204">
        <v>0.0</v>
      </c>
      <c r="AA107" s="205" t="s">
        <v>133</v>
      </c>
      <c r="AB107" s="141">
        <v>4.0</v>
      </c>
      <c r="AC107" s="142">
        <v>0.5690856481481481</v>
      </c>
      <c r="AD107" s="206"/>
      <c r="AE107" s="207" t="s">
        <v>133</v>
      </c>
      <c r="AF107" s="133" t="s">
        <v>166</v>
      </c>
      <c r="AG107" s="207">
        <v>1.1</v>
      </c>
      <c r="AH107" s="449">
        <v>100.0</v>
      </c>
      <c r="AI107" s="146"/>
      <c r="AJ107" s="144"/>
      <c r="AK107" s="147"/>
      <c r="AL107" s="114"/>
      <c r="AM107" s="211"/>
      <c r="AN107" s="132"/>
      <c r="AO107" s="132"/>
      <c r="AP107" s="149"/>
      <c r="AQ107" s="150"/>
      <c r="AR107" s="149"/>
      <c r="AS107" s="132"/>
      <c r="AT107" s="132"/>
      <c r="AU107" s="132"/>
      <c r="AV107" s="132"/>
      <c r="AW107" s="132"/>
      <c r="AX107" s="132"/>
      <c r="AY107" s="132"/>
      <c r="AZ107" s="132"/>
      <c r="BA107" s="132"/>
      <c r="BB107" s="132"/>
      <c r="BC107" s="132"/>
      <c r="BD107" s="132"/>
      <c r="BE107" s="132"/>
      <c r="BF107" s="132"/>
      <c r="BG107" s="132"/>
      <c r="BH107" s="132"/>
      <c r="BI107" s="132"/>
      <c r="BJ107" s="132"/>
      <c r="BK107" s="132"/>
      <c r="BL107" s="132"/>
      <c r="BM107" s="132"/>
      <c r="BN107" s="132"/>
      <c r="BO107" s="132"/>
      <c r="BP107" s="132"/>
    </row>
    <row r="108">
      <c r="A108" s="511" t="b">
        <v>0</v>
      </c>
      <c r="B108" s="94"/>
      <c r="C108" s="95"/>
      <c r="D108" s="96"/>
      <c r="E108" s="97"/>
      <c r="F108" s="98"/>
      <c r="G108" s="98"/>
      <c r="H108" s="98"/>
      <c r="I108" s="98"/>
      <c r="J108" s="98"/>
      <c r="K108" s="96"/>
      <c r="L108" s="96"/>
      <c r="M108" s="96"/>
      <c r="N108" s="518"/>
      <c r="O108" s="168"/>
      <c r="P108" s="169"/>
      <c r="Q108" s="294"/>
      <c r="R108" s="295"/>
      <c r="S108" s="296"/>
      <c r="T108" s="297"/>
      <c r="U108" s="200"/>
      <c r="V108" s="201"/>
      <c r="W108" s="202"/>
      <c r="X108" s="202"/>
      <c r="Y108" s="273"/>
      <c r="Z108" s="271"/>
      <c r="AA108" s="272"/>
      <c r="AB108" s="107"/>
      <c r="AC108" s="108"/>
      <c r="AD108" s="273" t="s">
        <v>142</v>
      </c>
      <c r="AE108" s="274"/>
      <c r="AF108" s="99"/>
      <c r="AG108" s="274"/>
      <c r="AH108" s="411"/>
      <c r="AI108" s="112"/>
      <c r="AJ108" s="110"/>
      <c r="AK108" s="113"/>
      <c r="AL108" s="114"/>
      <c r="AM108" s="278"/>
      <c r="AN108" s="98"/>
      <c r="AO108" s="98"/>
      <c r="AP108" s="116"/>
      <c r="AQ108" s="117"/>
      <c r="AR108" s="116"/>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c r="BO108" s="98"/>
      <c r="BP108" s="98"/>
    </row>
    <row r="109">
      <c r="A109" s="792" t="b">
        <v>0</v>
      </c>
      <c r="B109" s="288">
        <v>44616.0</v>
      </c>
      <c r="C109" s="129"/>
      <c r="D109" s="134" t="s">
        <v>1438</v>
      </c>
      <c r="E109" s="131"/>
      <c r="F109" s="132"/>
      <c r="G109" s="132"/>
      <c r="H109" s="132"/>
      <c r="I109" s="133" t="s">
        <v>1439</v>
      </c>
      <c r="J109" s="133" t="s">
        <v>375</v>
      </c>
      <c r="K109" s="130"/>
      <c r="L109" s="130"/>
      <c r="M109" s="130"/>
      <c r="N109" s="519"/>
      <c r="O109" s="168">
        <v>0.0</v>
      </c>
      <c r="P109" s="169">
        <v>2.0</v>
      </c>
      <c r="Q109" s="294"/>
      <c r="R109" s="295"/>
      <c r="S109" s="296"/>
      <c r="T109" s="297"/>
      <c r="U109" s="200"/>
      <c r="V109" s="201"/>
      <c r="W109" s="202"/>
      <c r="X109" s="202"/>
      <c r="Y109" s="206">
        <v>0.0</v>
      </c>
      <c r="Z109" s="204">
        <v>40.0</v>
      </c>
      <c r="AA109" s="205" t="s">
        <v>133</v>
      </c>
      <c r="AB109" s="141">
        <v>1.0</v>
      </c>
      <c r="AC109" s="142">
        <v>0.7180902777777778</v>
      </c>
      <c r="AD109" s="206" t="s">
        <v>140</v>
      </c>
      <c r="AE109" s="207" t="s">
        <v>133</v>
      </c>
      <c r="AF109" s="133" t="s">
        <v>166</v>
      </c>
      <c r="AG109" s="207">
        <v>1.4</v>
      </c>
      <c r="AH109" s="449">
        <v>10.0</v>
      </c>
      <c r="AI109" s="146"/>
      <c r="AJ109" s="207">
        <v>91.43</v>
      </c>
      <c r="AK109" s="210">
        <v>0.0</v>
      </c>
      <c r="AL109" s="114"/>
      <c r="AM109" s="211"/>
      <c r="AN109" s="132"/>
      <c r="AO109" s="132"/>
      <c r="AP109" s="149"/>
      <c r="AQ109" s="150"/>
      <c r="AR109" s="149"/>
      <c r="AS109" s="132"/>
      <c r="AT109" s="132"/>
      <c r="AU109" s="132"/>
      <c r="AV109" s="132"/>
      <c r="AW109" s="132"/>
      <c r="AX109" s="132"/>
      <c r="AY109" s="132"/>
      <c r="AZ109" s="132"/>
      <c r="BA109" s="132"/>
      <c r="BB109" s="132"/>
      <c r="BC109" s="132"/>
      <c r="BD109" s="132"/>
      <c r="BE109" s="132"/>
      <c r="BF109" s="132"/>
      <c r="BG109" s="132"/>
      <c r="BH109" s="132"/>
      <c r="BI109" s="132"/>
      <c r="BJ109" s="132"/>
      <c r="BK109" s="132"/>
      <c r="BL109" s="132"/>
      <c r="BM109" s="132"/>
      <c r="BN109" s="132"/>
      <c r="BO109" s="132"/>
      <c r="BP109" s="132"/>
    </row>
    <row r="110">
      <c r="A110" s="511" t="b">
        <v>0</v>
      </c>
      <c r="B110" s="94"/>
      <c r="C110" s="95"/>
      <c r="D110" s="100">
        <v>93781.54</v>
      </c>
      <c r="E110" s="97"/>
      <c r="F110" s="98"/>
      <c r="G110" s="98"/>
      <c r="H110" s="98"/>
      <c r="I110" s="99">
        <v>1.92</v>
      </c>
      <c r="J110" s="99">
        <v>2.08</v>
      </c>
      <c r="K110" s="96"/>
      <c r="L110" s="96"/>
      <c r="M110" s="96"/>
      <c r="N110" s="518"/>
      <c r="O110" s="168">
        <v>0.0</v>
      </c>
      <c r="P110" s="169">
        <v>3.0</v>
      </c>
      <c r="Q110" s="294"/>
      <c r="R110" s="295"/>
      <c r="S110" s="296"/>
      <c r="T110" s="297"/>
      <c r="U110" s="200"/>
      <c r="V110" s="201"/>
      <c r="W110" s="202"/>
      <c r="X110" s="202"/>
      <c r="Y110" s="273">
        <v>30.0</v>
      </c>
      <c r="Z110" s="271">
        <v>40.0</v>
      </c>
      <c r="AA110" s="272" t="s">
        <v>132</v>
      </c>
      <c r="AB110" s="107">
        <v>2.0</v>
      </c>
      <c r="AC110" s="108">
        <v>0.7213310185185186</v>
      </c>
      <c r="AD110" s="273"/>
      <c r="AE110" s="274" t="s">
        <v>133</v>
      </c>
      <c r="AF110" s="99" t="s">
        <v>166</v>
      </c>
      <c r="AG110" s="274">
        <v>1.3</v>
      </c>
      <c r="AH110" s="411">
        <v>20.0</v>
      </c>
      <c r="AI110" s="112"/>
      <c r="AJ110" s="274">
        <v>7.35</v>
      </c>
      <c r="AK110" s="277">
        <v>0.0</v>
      </c>
      <c r="AL110" s="114"/>
      <c r="AM110" s="278"/>
      <c r="AN110" s="98"/>
      <c r="AO110" s="98"/>
      <c r="AP110" s="116"/>
      <c r="AQ110" s="117"/>
      <c r="AR110" s="116"/>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row>
    <row r="111">
      <c r="A111" s="792" t="b">
        <v>0</v>
      </c>
      <c r="B111" s="128"/>
      <c r="C111" s="129"/>
      <c r="D111" s="130"/>
      <c r="E111" s="131"/>
      <c r="F111" s="132"/>
      <c r="G111" s="132"/>
      <c r="H111" s="132"/>
      <c r="I111" s="133">
        <v>8735952.0</v>
      </c>
      <c r="J111" s="133">
        <v>8827537.0</v>
      </c>
      <c r="K111" s="130"/>
      <c r="L111" s="130"/>
      <c r="M111" s="130"/>
      <c r="N111" s="519"/>
      <c r="O111" s="168">
        <v>1.0</v>
      </c>
      <c r="P111" s="169">
        <v>3.0</v>
      </c>
      <c r="Q111" s="294"/>
      <c r="R111" s="295"/>
      <c r="S111" s="296"/>
      <c r="T111" s="297"/>
      <c r="U111" s="200"/>
      <c r="V111" s="201"/>
      <c r="W111" s="202"/>
      <c r="X111" s="202"/>
      <c r="Y111" s="206">
        <v>40.0</v>
      </c>
      <c r="Z111" s="204">
        <v>30.0</v>
      </c>
      <c r="AA111" s="205" t="s">
        <v>133</v>
      </c>
      <c r="AB111" s="141">
        <v>3.0</v>
      </c>
      <c r="AC111" s="142">
        <v>0.7246064814814814</v>
      </c>
      <c r="AD111" s="206"/>
      <c r="AE111" s="207" t="s">
        <v>133</v>
      </c>
      <c r="AF111" s="133" t="s">
        <v>133</v>
      </c>
      <c r="AG111" s="207">
        <v>1.54</v>
      </c>
      <c r="AH111" s="449">
        <v>15.0</v>
      </c>
      <c r="AI111" s="146"/>
      <c r="AJ111" s="144"/>
      <c r="AK111" s="147"/>
      <c r="AL111" s="114"/>
      <c r="AM111" s="211"/>
      <c r="AN111" s="132"/>
      <c r="AO111" s="132"/>
      <c r="AP111" s="149"/>
      <c r="AQ111" s="150"/>
      <c r="AR111" s="149"/>
      <c r="AS111" s="132"/>
      <c r="AT111" s="132"/>
      <c r="AU111" s="132"/>
      <c r="AV111" s="132"/>
      <c r="AW111" s="132"/>
      <c r="AX111" s="132"/>
      <c r="AY111" s="132"/>
      <c r="AZ111" s="132"/>
      <c r="BA111" s="132"/>
      <c r="BB111" s="132"/>
      <c r="BC111" s="132"/>
      <c r="BD111" s="132"/>
      <c r="BE111" s="132"/>
      <c r="BF111" s="132"/>
      <c r="BG111" s="132"/>
      <c r="BH111" s="132"/>
      <c r="BI111" s="132"/>
      <c r="BJ111" s="132"/>
      <c r="BK111" s="132"/>
      <c r="BL111" s="132"/>
      <c r="BM111" s="132"/>
      <c r="BN111" s="132"/>
      <c r="BO111" s="132"/>
      <c r="BP111" s="132"/>
    </row>
    <row r="112">
      <c r="A112" s="511" t="b">
        <v>0</v>
      </c>
      <c r="B112" s="94"/>
      <c r="C112" s="95"/>
      <c r="D112" s="96"/>
      <c r="E112" s="97"/>
      <c r="F112" s="98"/>
      <c r="G112" s="98"/>
      <c r="H112" s="98"/>
      <c r="I112" s="98"/>
      <c r="J112" s="98"/>
      <c r="K112" s="96"/>
      <c r="L112" s="96"/>
      <c r="M112" s="96"/>
      <c r="N112" s="518"/>
      <c r="O112" s="168">
        <v>2.0</v>
      </c>
      <c r="P112" s="169">
        <v>3.0</v>
      </c>
      <c r="Q112" s="294"/>
      <c r="R112" s="295"/>
      <c r="S112" s="296"/>
      <c r="T112" s="297"/>
      <c r="U112" s="200"/>
      <c r="V112" s="201"/>
      <c r="W112" s="202"/>
      <c r="X112" s="202"/>
      <c r="Y112" s="273">
        <v>15.0</v>
      </c>
      <c r="Z112" s="271">
        <v>0.0</v>
      </c>
      <c r="AA112" s="272" t="s">
        <v>132</v>
      </c>
      <c r="AB112" s="107">
        <v>4.0</v>
      </c>
      <c r="AC112" s="108">
        <v>0.7264699074074074</v>
      </c>
      <c r="AD112" s="273"/>
      <c r="AE112" s="274" t="s">
        <v>133</v>
      </c>
      <c r="AF112" s="99" t="s">
        <v>133</v>
      </c>
      <c r="AG112" s="274">
        <v>1.76</v>
      </c>
      <c r="AH112" s="411">
        <v>1.7</v>
      </c>
      <c r="AI112" s="112"/>
      <c r="AJ112" s="110"/>
      <c r="AK112" s="113"/>
      <c r="AL112" s="114"/>
      <c r="AM112" s="278"/>
      <c r="AN112" s="98"/>
      <c r="AO112" s="98"/>
      <c r="AP112" s="116"/>
      <c r="AQ112" s="117"/>
      <c r="AR112" s="116"/>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row>
    <row r="113">
      <c r="A113" s="792" t="b">
        <v>0</v>
      </c>
      <c r="B113" s="128"/>
      <c r="C113" s="129"/>
      <c r="D113" s="130"/>
      <c r="E113" s="131"/>
      <c r="F113" s="132"/>
      <c r="G113" s="132"/>
      <c r="H113" s="132"/>
      <c r="I113" s="132"/>
      <c r="J113" s="132"/>
      <c r="K113" s="130"/>
      <c r="L113" s="130"/>
      <c r="M113" s="130"/>
      <c r="N113" s="519"/>
      <c r="O113" s="168">
        <v>2.0</v>
      </c>
      <c r="P113" s="169">
        <v>3.0</v>
      </c>
      <c r="Q113" s="294"/>
      <c r="R113" s="295"/>
      <c r="S113" s="296"/>
      <c r="T113" s="297"/>
      <c r="U113" s="200"/>
      <c r="V113" s="201"/>
      <c r="W113" s="202"/>
      <c r="X113" s="202"/>
      <c r="Y113" s="206">
        <v>15.0</v>
      </c>
      <c r="Z113" s="204">
        <v>0.0</v>
      </c>
      <c r="AA113" s="205" t="s">
        <v>132</v>
      </c>
      <c r="AB113" s="141">
        <v>5.0</v>
      </c>
      <c r="AC113" s="142">
        <v>0.7277662037037037</v>
      </c>
      <c r="AD113" s="206"/>
      <c r="AE113" s="207" t="s">
        <v>133</v>
      </c>
      <c r="AF113" s="133" t="s">
        <v>133</v>
      </c>
      <c r="AG113" s="207">
        <v>1.88</v>
      </c>
      <c r="AH113" s="449">
        <v>18.0</v>
      </c>
      <c r="AI113" s="146"/>
      <c r="AJ113" s="144"/>
      <c r="AK113" s="147"/>
      <c r="AL113" s="114"/>
      <c r="AM113" s="211"/>
      <c r="AN113" s="132"/>
      <c r="AO113" s="132"/>
      <c r="AP113" s="149"/>
      <c r="AQ113" s="150"/>
      <c r="AR113" s="149"/>
      <c r="AS113" s="132"/>
      <c r="AT113" s="132"/>
      <c r="AU113" s="132"/>
      <c r="AV113" s="132"/>
      <c r="AW113" s="132"/>
      <c r="AX113" s="132"/>
      <c r="AY113" s="132"/>
      <c r="AZ113" s="132"/>
      <c r="BA113" s="132"/>
      <c r="BB113" s="132"/>
      <c r="BC113" s="132"/>
      <c r="BD113" s="132"/>
      <c r="BE113" s="132"/>
      <c r="BF113" s="132"/>
      <c r="BG113" s="132"/>
      <c r="BH113" s="132"/>
      <c r="BI113" s="132"/>
      <c r="BJ113" s="132"/>
      <c r="BK113" s="132"/>
      <c r="BL113" s="132"/>
      <c r="BM113" s="132"/>
      <c r="BN113" s="132"/>
      <c r="BO113" s="132"/>
      <c r="BP113" s="132"/>
    </row>
    <row r="114">
      <c r="A114" s="511" t="b">
        <v>0</v>
      </c>
      <c r="B114" s="94"/>
      <c r="C114" s="95"/>
      <c r="D114" s="96"/>
      <c r="E114" s="97"/>
      <c r="F114" s="98"/>
      <c r="G114" s="98"/>
      <c r="H114" s="98"/>
      <c r="I114" s="98"/>
      <c r="J114" s="98"/>
      <c r="K114" s="96"/>
      <c r="L114" s="96"/>
      <c r="M114" s="96"/>
      <c r="N114" s="518"/>
      <c r="O114" s="168">
        <v>0.0</v>
      </c>
      <c r="P114" s="169">
        <v>1.0</v>
      </c>
      <c r="Q114" s="294">
        <v>0.0</v>
      </c>
      <c r="R114" s="295">
        <v>0.0</v>
      </c>
      <c r="S114" s="296"/>
      <c r="T114" s="297"/>
      <c r="U114" s="200"/>
      <c r="V114" s="201"/>
      <c r="W114" s="202"/>
      <c r="X114" s="202"/>
      <c r="Y114" s="273">
        <v>0.0</v>
      </c>
      <c r="Z114" s="271">
        <v>30.0</v>
      </c>
      <c r="AA114" s="272" t="s">
        <v>133</v>
      </c>
      <c r="AB114" s="107">
        <v>6.0</v>
      </c>
      <c r="AC114" s="108">
        <v>0.7374768518518519</v>
      </c>
      <c r="AD114" s="273"/>
      <c r="AE114" s="274" t="s">
        <v>133</v>
      </c>
      <c r="AF114" s="99" t="s">
        <v>166</v>
      </c>
      <c r="AG114" s="274">
        <v>1.2</v>
      </c>
      <c r="AH114" s="411">
        <v>50.0</v>
      </c>
      <c r="AI114" s="112"/>
      <c r="AJ114" s="110"/>
      <c r="AK114" s="113"/>
      <c r="AL114" s="114"/>
      <c r="AM114" s="278"/>
      <c r="AN114" s="98"/>
      <c r="AO114" s="98"/>
      <c r="AP114" s="116"/>
      <c r="AQ114" s="117"/>
      <c r="AR114" s="116"/>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row>
    <row r="115">
      <c r="A115" s="792" t="b">
        <v>0</v>
      </c>
      <c r="B115" s="128"/>
      <c r="C115" s="129"/>
      <c r="D115" s="130"/>
      <c r="E115" s="131"/>
      <c r="F115" s="132"/>
      <c r="G115" s="132"/>
      <c r="H115" s="132"/>
      <c r="I115" s="132"/>
      <c r="J115" s="132"/>
      <c r="K115" s="130"/>
      <c r="L115" s="130"/>
      <c r="M115" s="130"/>
      <c r="N115" s="519"/>
      <c r="O115" s="168">
        <v>0.0</v>
      </c>
      <c r="P115" s="169">
        <v>1.0</v>
      </c>
      <c r="Q115" s="294">
        <v>1.0</v>
      </c>
      <c r="R115" s="295">
        <v>1.0</v>
      </c>
      <c r="S115" s="296"/>
      <c r="T115" s="297"/>
      <c r="U115" s="200"/>
      <c r="V115" s="201"/>
      <c r="W115" s="202"/>
      <c r="X115" s="202"/>
      <c r="Y115" s="206">
        <v>30.0</v>
      </c>
      <c r="Z115" s="204">
        <v>15.0</v>
      </c>
      <c r="AA115" s="205" t="s">
        <v>133</v>
      </c>
      <c r="AB115" s="141">
        <v>7.0</v>
      </c>
      <c r="AC115" s="142">
        <v>0.7420601851851852</v>
      </c>
      <c r="AD115" s="206"/>
      <c r="AE115" s="207" t="s">
        <v>133</v>
      </c>
      <c r="AF115" s="133" t="s">
        <v>133</v>
      </c>
      <c r="AG115" s="207">
        <v>1.34</v>
      </c>
      <c r="AH115" s="449">
        <v>13.0</v>
      </c>
      <c r="AI115" s="146"/>
      <c r="AJ115" s="144"/>
      <c r="AK115" s="147"/>
      <c r="AL115" s="114"/>
      <c r="AM115" s="211"/>
      <c r="AN115" s="132"/>
      <c r="AO115" s="132"/>
      <c r="AP115" s="149"/>
      <c r="AQ115" s="150"/>
      <c r="AR115" s="149"/>
      <c r="AS115" s="132"/>
      <c r="AT115" s="132"/>
      <c r="AU115" s="132"/>
      <c r="AV115" s="132"/>
      <c r="AW115" s="132"/>
      <c r="AX115" s="132"/>
      <c r="AY115" s="132"/>
      <c r="AZ115" s="132"/>
      <c r="BA115" s="132"/>
      <c r="BB115" s="132"/>
      <c r="BC115" s="132"/>
      <c r="BD115" s="132"/>
      <c r="BE115" s="132"/>
      <c r="BF115" s="132"/>
      <c r="BG115" s="132"/>
      <c r="BH115" s="132"/>
      <c r="BI115" s="132"/>
      <c r="BJ115" s="132"/>
      <c r="BK115" s="132"/>
      <c r="BL115" s="132"/>
      <c r="BM115" s="132"/>
      <c r="BN115" s="132"/>
      <c r="BO115" s="132"/>
      <c r="BP115" s="132"/>
    </row>
    <row r="116">
      <c r="A116" s="511" t="b">
        <v>0</v>
      </c>
      <c r="B116" s="94"/>
      <c r="C116" s="95"/>
      <c r="D116" s="96"/>
      <c r="E116" s="97"/>
      <c r="F116" s="98"/>
      <c r="G116" s="98"/>
      <c r="H116" s="98"/>
      <c r="I116" s="98"/>
      <c r="J116" s="98"/>
      <c r="K116" s="96"/>
      <c r="L116" s="96"/>
      <c r="M116" s="96"/>
      <c r="N116" s="518"/>
      <c r="O116" s="168">
        <v>0.0</v>
      </c>
      <c r="P116" s="169">
        <v>1.0</v>
      </c>
      <c r="Q116" s="294">
        <v>1.0</v>
      </c>
      <c r="R116" s="295">
        <v>2.0</v>
      </c>
      <c r="S116" s="296"/>
      <c r="T116" s="297"/>
      <c r="U116" s="200"/>
      <c r="V116" s="201"/>
      <c r="W116" s="202"/>
      <c r="X116" s="202"/>
      <c r="Y116" s="273">
        <v>15.0</v>
      </c>
      <c r="Z116" s="271">
        <v>40.0</v>
      </c>
      <c r="AA116" s="272" t="s">
        <v>132</v>
      </c>
      <c r="AB116" s="107">
        <v>8.0</v>
      </c>
      <c r="AC116" s="108">
        <v>0.7459722222222223</v>
      </c>
      <c r="AD116" s="273"/>
      <c r="AE116" s="274" t="s">
        <v>133</v>
      </c>
      <c r="AF116" s="99" t="s">
        <v>166</v>
      </c>
      <c r="AG116" s="274">
        <v>1.1</v>
      </c>
      <c r="AH116" s="411">
        <v>100.0</v>
      </c>
      <c r="AI116" s="112"/>
      <c r="AJ116" s="110"/>
      <c r="AK116" s="113"/>
      <c r="AL116" s="114"/>
      <c r="AM116" s="278"/>
      <c r="AN116" s="98"/>
      <c r="AO116" s="98"/>
      <c r="AP116" s="116"/>
      <c r="AQ116" s="117"/>
      <c r="AR116" s="116"/>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row>
    <row r="117">
      <c r="A117" s="792" t="b">
        <v>0</v>
      </c>
      <c r="B117" s="128"/>
      <c r="C117" s="129"/>
      <c r="D117" s="130"/>
      <c r="E117" s="131"/>
      <c r="F117" s="132"/>
      <c r="G117" s="132"/>
      <c r="H117" s="132"/>
      <c r="I117" s="132"/>
      <c r="J117" s="132"/>
      <c r="K117" s="130"/>
      <c r="L117" s="130"/>
      <c r="M117" s="130"/>
      <c r="N117" s="519"/>
      <c r="O117" s="168">
        <v>0.0</v>
      </c>
      <c r="P117" s="169">
        <v>1.0</v>
      </c>
      <c r="Q117" s="294">
        <v>1.0</v>
      </c>
      <c r="R117" s="295">
        <v>2.0</v>
      </c>
      <c r="S117" s="296"/>
      <c r="T117" s="297"/>
      <c r="U117" s="200"/>
      <c r="V117" s="201"/>
      <c r="W117" s="202"/>
      <c r="X117" s="202"/>
      <c r="Y117" s="206">
        <v>30.0</v>
      </c>
      <c r="Z117" s="204">
        <v>40.0</v>
      </c>
      <c r="AA117" s="205" t="s">
        <v>132</v>
      </c>
      <c r="AB117" s="141">
        <v>9.0</v>
      </c>
      <c r="AC117" s="142">
        <v>0.7463194444444444</v>
      </c>
      <c r="AD117" s="206"/>
      <c r="AE117" s="207" t="s">
        <v>133</v>
      </c>
      <c r="AF117" s="133" t="s">
        <v>133</v>
      </c>
      <c r="AG117" s="207">
        <v>1.16</v>
      </c>
      <c r="AH117" s="449">
        <v>16.0</v>
      </c>
      <c r="AI117" s="146"/>
      <c r="AJ117" s="144"/>
      <c r="AK117" s="147"/>
      <c r="AL117" s="114"/>
      <c r="AM117" s="211"/>
      <c r="AN117" s="132"/>
      <c r="AO117" s="132"/>
      <c r="AP117" s="149"/>
      <c r="AQ117" s="150"/>
      <c r="AR117" s="149"/>
      <c r="AS117" s="132"/>
      <c r="AT117" s="132"/>
      <c r="AU117" s="132"/>
      <c r="AV117" s="132"/>
      <c r="AW117" s="132"/>
      <c r="AX117" s="132"/>
      <c r="AY117" s="132"/>
      <c r="AZ117" s="132"/>
      <c r="BA117" s="132"/>
      <c r="BB117" s="132"/>
      <c r="BC117" s="132"/>
      <c r="BD117" s="132"/>
      <c r="BE117" s="132"/>
      <c r="BF117" s="132"/>
      <c r="BG117" s="132"/>
      <c r="BH117" s="132"/>
      <c r="BI117" s="132"/>
      <c r="BJ117" s="132"/>
      <c r="BK117" s="132"/>
      <c r="BL117" s="132"/>
      <c r="BM117" s="132"/>
      <c r="BN117" s="132"/>
      <c r="BO117" s="132"/>
      <c r="BP117" s="132"/>
    </row>
    <row r="118">
      <c r="A118" s="511" t="b">
        <v>0</v>
      </c>
      <c r="B118" s="94"/>
      <c r="C118" s="95"/>
      <c r="D118" s="96"/>
      <c r="E118" s="97"/>
      <c r="F118" s="98"/>
      <c r="G118" s="98"/>
      <c r="H118" s="98"/>
      <c r="I118" s="98"/>
      <c r="J118" s="98"/>
      <c r="K118" s="96"/>
      <c r="L118" s="96"/>
      <c r="M118" s="96"/>
      <c r="N118" s="518"/>
      <c r="O118" s="168">
        <v>0.0</v>
      </c>
      <c r="P118" s="169">
        <v>1.0</v>
      </c>
      <c r="Q118" s="294">
        <v>1.0</v>
      </c>
      <c r="R118" s="295">
        <v>2.0</v>
      </c>
      <c r="S118" s="296"/>
      <c r="T118" s="297"/>
      <c r="U118" s="200"/>
      <c r="V118" s="201"/>
      <c r="W118" s="202"/>
      <c r="X118" s="202"/>
      <c r="Y118" s="273" t="s">
        <v>738</v>
      </c>
      <c r="Z118" s="271">
        <v>40.0</v>
      </c>
      <c r="AA118" s="272" t="s">
        <v>132</v>
      </c>
      <c r="AB118" s="107">
        <v>10.0</v>
      </c>
      <c r="AC118" s="108">
        <v>0.7467013888888889</v>
      </c>
      <c r="AD118" s="273"/>
      <c r="AE118" s="274" t="s">
        <v>133</v>
      </c>
      <c r="AF118" s="99" t="s">
        <v>133</v>
      </c>
      <c r="AG118" s="274">
        <v>1.23</v>
      </c>
      <c r="AH118" s="411">
        <v>23.0</v>
      </c>
      <c r="AI118" s="112"/>
      <c r="AJ118" s="110"/>
      <c r="AK118" s="113"/>
      <c r="AL118" s="114"/>
      <c r="AM118" s="278"/>
      <c r="AN118" s="98"/>
      <c r="AO118" s="98"/>
      <c r="AP118" s="116"/>
      <c r="AQ118" s="117"/>
      <c r="AR118" s="116"/>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row>
    <row r="119">
      <c r="A119" s="792" t="b">
        <v>0</v>
      </c>
      <c r="B119" s="128"/>
      <c r="C119" s="129"/>
      <c r="D119" s="130"/>
      <c r="E119" s="131"/>
      <c r="F119" s="132"/>
      <c r="G119" s="132"/>
      <c r="H119" s="132"/>
      <c r="I119" s="132"/>
      <c r="J119" s="132"/>
      <c r="K119" s="130"/>
      <c r="L119" s="130"/>
      <c r="M119" s="130"/>
      <c r="N119" s="519"/>
      <c r="O119" s="168"/>
      <c r="P119" s="169"/>
      <c r="Q119" s="294"/>
      <c r="R119" s="295"/>
      <c r="S119" s="296"/>
      <c r="T119" s="297"/>
      <c r="U119" s="200"/>
      <c r="V119" s="201"/>
      <c r="W119" s="202"/>
      <c r="X119" s="202"/>
      <c r="Y119" s="206"/>
      <c r="Z119" s="204"/>
      <c r="AA119" s="205"/>
      <c r="AB119" s="141"/>
      <c r="AC119" s="142"/>
      <c r="AD119" s="206" t="s">
        <v>142</v>
      </c>
      <c r="AE119" s="207"/>
      <c r="AF119" s="133"/>
      <c r="AG119" s="207"/>
      <c r="AH119" s="449"/>
      <c r="AI119" s="146"/>
      <c r="AJ119" s="144"/>
      <c r="AK119" s="147"/>
      <c r="AL119" s="114"/>
      <c r="AM119" s="211"/>
      <c r="AN119" s="132"/>
      <c r="AO119" s="132"/>
      <c r="AP119" s="149"/>
      <c r="AQ119" s="150"/>
      <c r="AR119" s="149"/>
      <c r="AS119" s="132"/>
      <c r="AT119" s="132"/>
      <c r="AU119" s="132"/>
      <c r="AV119" s="132"/>
      <c r="AW119" s="132"/>
      <c r="AX119" s="132"/>
      <c r="AY119" s="132"/>
      <c r="AZ119" s="132"/>
      <c r="BA119" s="132"/>
      <c r="BB119" s="132"/>
      <c r="BC119" s="132"/>
      <c r="BD119" s="132"/>
      <c r="BE119" s="132"/>
      <c r="BF119" s="132"/>
      <c r="BG119" s="132"/>
      <c r="BH119" s="132"/>
      <c r="BI119" s="132"/>
      <c r="BJ119" s="132"/>
      <c r="BK119" s="132"/>
      <c r="BL119" s="132"/>
      <c r="BM119" s="132"/>
      <c r="BN119" s="132"/>
      <c r="BO119" s="132"/>
      <c r="BP119" s="132"/>
    </row>
    <row r="120">
      <c r="A120" s="511" t="b">
        <v>0</v>
      </c>
      <c r="B120" s="363">
        <v>44617.0</v>
      </c>
      <c r="C120" s="95"/>
      <c r="D120" s="100" t="s">
        <v>1224</v>
      </c>
      <c r="E120" s="97"/>
      <c r="F120" s="98"/>
      <c r="G120" s="98"/>
      <c r="H120" s="98"/>
      <c r="I120" s="99" t="s">
        <v>890</v>
      </c>
      <c r="J120" s="99" t="s">
        <v>673</v>
      </c>
      <c r="K120" s="96"/>
      <c r="L120" s="96"/>
      <c r="M120" s="96"/>
      <c r="N120" s="518"/>
      <c r="O120" s="168">
        <v>1.0</v>
      </c>
      <c r="P120" s="169">
        <v>1.0</v>
      </c>
      <c r="Q120" s="294"/>
      <c r="R120" s="295"/>
      <c r="S120" s="296"/>
      <c r="T120" s="297"/>
      <c r="U120" s="200"/>
      <c r="V120" s="201"/>
      <c r="W120" s="202"/>
      <c r="X120" s="202"/>
      <c r="Y120" s="273">
        <v>40.0</v>
      </c>
      <c r="Z120" s="271" t="s">
        <v>738</v>
      </c>
      <c r="AA120" s="272" t="s">
        <v>132</v>
      </c>
      <c r="AB120" s="107">
        <v>1.0</v>
      </c>
      <c r="AC120" s="108">
        <v>0.7910879629629629</v>
      </c>
      <c r="AD120" s="273" t="s">
        <v>140</v>
      </c>
      <c r="AE120" s="274" t="s">
        <v>133</v>
      </c>
      <c r="AF120" s="99" t="s">
        <v>166</v>
      </c>
      <c r="AG120" s="274">
        <v>1.4</v>
      </c>
      <c r="AH120" s="411">
        <v>10.0</v>
      </c>
      <c r="AI120" s="112"/>
      <c r="AJ120" s="274">
        <v>134.18</v>
      </c>
      <c r="AK120" s="277">
        <v>0.0</v>
      </c>
      <c r="AL120" s="114"/>
      <c r="AM120" s="278"/>
      <c r="AN120" s="98"/>
      <c r="AO120" s="98"/>
      <c r="AP120" s="116"/>
      <c r="AQ120" s="117"/>
      <c r="AR120" s="116"/>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row>
    <row r="121">
      <c r="A121" s="792" t="b">
        <v>0</v>
      </c>
      <c r="B121" s="128"/>
      <c r="C121" s="129"/>
      <c r="D121" s="134">
        <v>40002.31</v>
      </c>
      <c r="E121" s="131"/>
      <c r="F121" s="132"/>
      <c r="G121" s="132"/>
      <c r="H121" s="132"/>
      <c r="I121" s="133">
        <v>2.62</v>
      </c>
      <c r="J121" s="133">
        <v>1.62</v>
      </c>
      <c r="K121" s="130"/>
      <c r="L121" s="130"/>
      <c r="M121" s="130"/>
      <c r="N121" s="519"/>
      <c r="O121" s="168">
        <v>3.0</v>
      </c>
      <c r="P121" s="169">
        <v>2.0</v>
      </c>
      <c r="Q121" s="294"/>
      <c r="R121" s="295"/>
      <c r="S121" s="296"/>
      <c r="T121" s="297"/>
      <c r="U121" s="200"/>
      <c r="V121" s="201"/>
      <c r="W121" s="202"/>
      <c r="X121" s="202"/>
      <c r="Y121" s="206">
        <v>30.0</v>
      </c>
      <c r="Z121" s="204">
        <v>15.0</v>
      </c>
      <c r="AA121" s="205" t="s">
        <v>133</v>
      </c>
      <c r="AB121" s="141">
        <v>2.0</v>
      </c>
      <c r="AC121" s="142">
        <v>0.8001041666666666</v>
      </c>
      <c r="AD121" s="206"/>
      <c r="AE121" s="207" t="s">
        <v>133</v>
      </c>
      <c r="AF121" s="133" t="s">
        <v>133</v>
      </c>
      <c r="AG121" s="207">
        <v>1.76</v>
      </c>
      <c r="AH121" s="449">
        <v>1.7</v>
      </c>
      <c r="AI121" s="146"/>
      <c r="AJ121" s="207">
        <v>-17.57</v>
      </c>
      <c r="AK121" s="210">
        <v>0.0</v>
      </c>
      <c r="AL121" s="114"/>
      <c r="AM121" s="211"/>
      <c r="AN121" s="132"/>
      <c r="AO121" s="132"/>
      <c r="AP121" s="149"/>
      <c r="AQ121" s="150"/>
      <c r="AR121" s="149"/>
      <c r="AS121" s="132"/>
      <c r="AT121" s="132"/>
      <c r="AU121" s="132"/>
      <c r="AV121" s="132"/>
      <c r="AW121" s="132"/>
      <c r="AX121" s="132"/>
      <c r="AY121" s="132"/>
      <c r="AZ121" s="132"/>
      <c r="BA121" s="132"/>
      <c r="BB121" s="132"/>
      <c r="BC121" s="132"/>
      <c r="BD121" s="132"/>
      <c r="BE121" s="132"/>
      <c r="BF121" s="132"/>
      <c r="BG121" s="132"/>
      <c r="BH121" s="132"/>
      <c r="BI121" s="132"/>
      <c r="BJ121" s="132"/>
      <c r="BK121" s="132"/>
      <c r="BL121" s="132"/>
      <c r="BM121" s="132"/>
      <c r="BN121" s="132"/>
      <c r="BO121" s="132"/>
      <c r="BP121" s="132"/>
    </row>
    <row r="122">
      <c r="A122" s="511" t="b">
        <v>0</v>
      </c>
      <c r="B122" s="94"/>
      <c r="C122" s="95"/>
      <c r="D122" s="96"/>
      <c r="E122" s="97"/>
      <c r="F122" s="98"/>
      <c r="G122" s="98"/>
      <c r="H122" s="98"/>
      <c r="I122" s="99">
        <v>4520808.0</v>
      </c>
      <c r="J122" s="99">
        <v>8621877.0</v>
      </c>
      <c r="K122" s="96"/>
      <c r="L122" s="96"/>
      <c r="M122" s="96"/>
      <c r="N122" s="518"/>
      <c r="O122" s="168">
        <v>4.0</v>
      </c>
      <c r="P122" s="169">
        <v>2.0</v>
      </c>
      <c r="Q122" s="294"/>
      <c r="R122" s="295"/>
      <c r="S122" s="296"/>
      <c r="T122" s="297"/>
      <c r="U122" s="200"/>
      <c r="V122" s="201"/>
      <c r="W122" s="202"/>
      <c r="X122" s="202"/>
      <c r="Y122" s="273">
        <v>0.0</v>
      </c>
      <c r="Z122" s="271">
        <v>0.0</v>
      </c>
      <c r="AA122" s="272" t="s">
        <v>132</v>
      </c>
      <c r="AB122" s="107">
        <v>3.0</v>
      </c>
      <c r="AC122" s="108">
        <v>0.8010416666666667</v>
      </c>
      <c r="AD122" s="273"/>
      <c r="AE122" s="274" t="s">
        <v>133</v>
      </c>
      <c r="AF122" s="99" t="s">
        <v>133</v>
      </c>
      <c r="AG122" s="274">
        <v>2.38</v>
      </c>
      <c r="AH122" s="411">
        <v>2.38</v>
      </c>
      <c r="AI122" s="112"/>
      <c r="AJ122" s="110"/>
      <c r="AK122" s="113"/>
      <c r="AL122" s="114"/>
      <c r="AM122" s="278"/>
      <c r="AN122" s="98"/>
      <c r="AO122" s="98"/>
      <c r="AP122" s="116"/>
      <c r="AQ122" s="117"/>
      <c r="AR122" s="116"/>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c r="BO122" s="98"/>
      <c r="BP122" s="98"/>
    </row>
    <row r="123">
      <c r="A123" s="792" t="b">
        <v>0</v>
      </c>
      <c r="B123" s="128"/>
      <c r="C123" s="129"/>
      <c r="D123" s="130"/>
      <c r="E123" s="131"/>
      <c r="F123" s="132"/>
      <c r="G123" s="132"/>
      <c r="H123" s="132"/>
      <c r="I123" s="132"/>
      <c r="J123" s="132"/>
      <c r="K123" s="130"/>
      <c r="L123" s="130"/>
      <c r="M123" s="130"/>
      <c r="N123" s="519"/>
      <c r="O123" s="168">
        <v>5.0</v>
      </c>
      <c r="P123" s="169">
        <v>5.0</v>
      </c>
      <c r="Q123" s="294"/>
      <c r="R123" s="295"/>
      <c r="S123" s="296"/>
      <c r="T123" s="297"/>
      <c r="U123" s="200"/>
      <c r="V123" s="201"/>
      <c r="W123" s="202"/>
      <c r="X123" s="202"/>
      <c r="Y123" s="206">
        <v>0.0</v>
      </c>
      <c r="Z123" s="204">
        <v>40.0</v>
      </c>
      <c r="AA123" s="205" t="s">
        <v>132</v>
      </c>
      <c r="AB123" s="141">
        <v>4.0</v>
      </c>
      <c r="AC123" s="142">
        <v>0.8142592592592592</v>
      </c>
      <c r="AD123" s="206"/>
      <c r="AE123" s="207" t="s">
        <v>133</v>
      </c>
      <c r="AF123" s="133" t="s">
        <v>166</v>
      </c>
      <c r="AG123" s="207">
        <v>1.3</v>
      </c>
      <c r="AH123" s="449">
        <v>20.0</v>
      </c>
      <c r="AI123" s="146"/>
      <c r="AJ123" s="144"/>
      <c r="AK123" s="147"/>
      <c r="AL123" s="114"/>
      <c r="AM123" s="211"/>
      <c r="AN123" s="132"/>
      <c r="AO123" s="132"/>
      <c r="AP123" s="149"/>
      <c r="AQ123" s="150"/>
      <c r="AR123" s="149"/>
      <c r="AS123" s="132"/>
      <c r="AT123" s="132"/>
      <c r="AU123" s="132"/>
      <c r="AV123" s="132"/>
      <c r="AW123" s="132"/>
      <c r="AX123" s="132"/>
      <c r="AY123" s="132"/>
      <c r="AZ123" s="132"/>
      <c r="BA123" s="132"/>
      <c r="BB123" s="132"/>
      <c r="BC123" s="132"/>
      <c r="BD123" s="132"/>
      <c r="BE123" s="132"/>
      <c r="BF123" s="132"/>
      <c r="BG123" s="132"/>
      <c r="BH123" s="132"/>
      <c r="BI123" s="132"/>
      <c r="BJ123" s="132"/>
      <c r="BK123" s="132"/>
      <c r="BL123" s="132"/>
      <c r="BM123" s="132"/>
      <c r="BN123" s="132"/>
      <c r="BO123" s="132"/>
      <c r="BP123" s="132"/>
    </row>
    <row r="124">
      <c r="A124" s="511" t="b">
        <v>0</v>
      </c>
      <c r="B124" s="94"/>
      <c r="C124" s="95"/>
      <c r="D124" s="96"/>
      <c r="E124" s="97"/>
      <c r="F124" s="98"/>
      <c r="G124" s="98"/>
      <c r="H124" s="98"/>
      <c r="I124" s="98"/>
      <c r="J124" s="98"/>
      <c r="K124" s="96"/>
      <c r="L124" s="96"/>
      <c r="M124" s="96"/>
      <c r="N124" s="518"/>
      <c r="O124" s="168">
        <v>5.0</v>
      </c>
      <c r="P124" s="169">
        <v>6.0</v>
      </c>
      <c r="Q124" s="294"/>
      <c r="R124" s="295"/>
      <c r="S124" s="296"/>
      <c r="T124" s="297"/>
      <c r="U124" s="200"/>
      <c r="V124" s="201"/>
      <c r="W124" s="202"/>
      <c r="X124" s="202"/>
      <c r="Y124" s="273">
        <v>0.0</v>
      </c>
      <c r="Z124" s="271">
        <v>15.0</v>
      </c>
      <c r="AA124" s="272" t="s">
        <v>133</v>
      </c>
      <c r="AB124" s="107">
        <v>5.0</v>
      </c>
      <c r="AC124" s="108">
        <v>0.8164351851851852</v>
      </c>
      <c r="AD124" s="273"/>
      <c r="AE124" s="274" t="s">
        <v>133</v>
      </c>
      <c r="AF124" s="99" t="s">
        <v>166</v>
      </c>
      <c r="AG124" s="274">
        <v>1.2</v>
      </c>
      <c r="AH124" s="411">
        <v>50.0</v>
      </c>
      <c r="AI124" s="112"/>
      <c r="AJ124" s="110"/>
      <c r="AK124" s="113"/>
      <c r="AL124" s="114"/>
      <c r="AM124" s="278"/>
      <c r="AN124" s="98"/>
      <c r="AO124" s="98"/>
      <c r="AP124" s="116"/>
      <c r="AQ124" s="117"/>
      <c r="AR124" s="116"/>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c r="BO124" s="98"/>
      <c r="BP124" s="98"/>
    </row>
    <row r="125">
      <c r="A125" s="792" t="b">
        <v>0</v>
      </c>
      <c r="B125" s="128"/>
      <c r="C125" s="129"/>
      <c r="D125" s="130"/>
      <c r="E125" s="131"/>
      <c r="F125" s="132"/>
      <c r="G125" s="132"/>
      <c r="H125" s="132"/>
      <c r="I125" s="132"/>
      <c r="J125" s="132"/>
      <c r="K125" s="130"/>
      <c r="L125" s="130"/>
      <c r="M125" s="130"/>
      <c r="N125" s="519"/>
      <c r="O125" s="168">
        <v>0.0</v>
      </c>
      <c r="P125" s="169">
        <v>1.0</v>
      </c>
      <c r="Q125" s="294">
        <v>0.0</v>
      </c>
      <c r="R125" s="295">
        <v>0.0</v>
      </c>
      <c r="S125" s="296"/>
      <c r="T125" s="297"/>
      <c r="U125" s="200"/>
      <c r="V125" s="201"/>
      <c r="W125" s="202"/>
      <c r="X125" s="202"/>
      <c r="Y125" s="206">
        <v>30.0</v>
      </c>
      <c r="Z125" s="204">
        <v>40.0</v>
      </c>
      <c r="AA125" s="205" t="s">
        <v>132</v>
      </c>
      <c r="AB125" s="141">
        <v>6.0</v>
      </c>
      <c r="AC125" s="142">
        <v>0.827488425925926</v>
      </c>
      <c r="AD125" s="206"/>
      <c r="AE125" s="207" t="s">
        <v>133</v>
      </c>
      <c r="AF125" s="133" t="s">
        <v>166</v>
      </c>
      <c r="AG125" s="207">
        <v>1.1</v>
      </c>
      <c r="AH125" s="449">
        <v>100.0</v>
      </c>
      <c r="AI125" s="146"/>
      <c r="AJ125" s="144"/>
      <c r="AK125" s="147"/>
      <c r="AL125" s="114"/>
      <c r="AM125" s="211"/>
      <c r="AN125" s="132"/>
      <c r="AO125" s="132"/>
      <c r="AP125" s="149"/>
      <c r="AQ125" s="150"/>
      <c r="AR125" s="149"/>
      <c r="AS125" s="132"/>
      <c r="AT125" s="132"/>
      <c r="AU125" s="132"/>
      <c r="AV125" s="132"/>
      <c r="AW125" s="132"/>
      <c r="AX125" s="132"/>
      <c r="AY125" s="132"/>
      <c r="AZ125" s="132"/>
      <c r="BA125" s="132"/>
      <c r="BB125" s="132"/>
      <c r="BC125" s="132"/>
      <c r="BD125" s="132"/>
      <c r="BE125" s="132"/>
      <c r="BF125" s="132"/>
      <c r="BG125" s="132"/>
      <c r="BH125" s="132"/>
      <c r="BI125" s="132"/>
      <c r="BJ125" s="132"/>
      <c r="BK125" s="132"/>
      <c r="BL125" s="132"/>
      <c r="BM125" s="132"/>
      <c r="BN125" s="132"/>
      <c r="BO125" s="132"/>
      <c r="BP125" s="132"/>
    </row>
    <row r="126">
      <c r="A126" s="511" t="b">
        <v>0</v>
      </c>
      <c r="B126" s="94"/>
      <c r="C126" s="95"/>
      <c r="D126" s="96"/>
      <c r="E126" s="97"/>
      <c r="F126" s="98"/>
      <c r="G126" s="98"/>
      <c r="H126" s="98"/>
      <c r="I126" s="98"/>
      <c r="J126" s="98"/>
      <c r="K126" s="96"/>
      <c r="L126" s="96"/>
      <c r="M126" s="96"/>
      <c r="N126" s="518"/>
      <c r="O126" s="168">
        <v>0.0</v>
      </c>
      <c r="P126" s="169">
        <v>1.0</v>
      </c>
      <c r="Q126" s="294">
        <v>0.0</v>
      </c>
      <c r="R126" s="295">
        <v>0.0</v>
      </c>
      <c r="S126" s="296"/>
      <c r="T126" s="297"/>
      <c r="U126" s="200"/>
      <c r="V126" s="201"/>
      <c r="W126" s="202"/>
      <c r="X126" s="202"/>
      <c r="Y126" s="273">
        <v>40.0</v>
      </c>
      <c r="Z126" s="271">
        <v>40.0</v>
      </c>
      <c r="AA126" s="272" t="s">
        <v>132</v>
      </c>
      <c r="AB126" s="107">
        <v>7.0</v>
      </c>
      <c r="AC126" s="108">
        <v>0.8275694444444445</v>
      </c>
      <c r="AD126" s="273"/>
      <c r="AE126" s="274" t="s">
        <v>133</v>
      </c>
      <c r="AF126" s="99" t="s">
        <v>133</v>
      </c>
      <c r="AG126" s="274">
        <v>1.16</v>
      </c>
      <c r="AH126" s="411">
        <v>16.0</v>
      </c>
      <c r="AI126" s="112"/>
      <c r="AJ126" s="110"/>
      <c r="AK126" s="113"/>
      <c r="AL126" s="114"/>
      <c r="AM126" s="278"/>
      <c r="AN126" s="98"/>
      <c r="AO126" s="98"/>
      <c r="AP126" s="116"/>
      <c r="AQ126" s="117"/>
      <c r="AR126" s="116"/>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c r="BO126" s="98"/>
      <c r="BP126" s="98"/>
    </row>
    <row r="127">
      <c r="A127" s="792" t="b">
        <v>0</v>
      </c>
      <c r="B127" s="128"/>
      <c r="C127" s="129"/>
      <c r="D127" s="130"/>
      <c r="E127" s="131"/>
      <c r="F127" s="132"/>
      <c r="G127" s="132"/>
      <c r="H127" s="132"/>
      <c r="I127" s="132"/>
      <c r="J127" s="132"/>
      <c r="K127" s="130"/>
      <c r="L127" s="130"/>
      <c r="M127" s="130"/>
      <c r="N127" s="519"/>
      <c r="O127" s="168">
        <v>0.0</v>
      </c>
      <c r="P127" s="169">
        <v>1.0</v>
      </c>
      <c r="Q127" s="294">
        <v>1.0</v>
      </c>
      <c r="R127" s="295">
        <v>0.0</v>
      </c>
      <c r="S127" s="296"/>
      <c r="T127" s="297"/>
      <c r="U127" s="200"/>
      <c r="V127" s="201"/>
      <c r="W127" s="202"/>
      <c r="X127" s="202"/>
      <c r="Y127" s="206">
        <v>0.0</v>
      </c>
      <c r="Z127" s="204">
        <v>0.0</v>
      </c>
      <c r="AA127" s="205" t="s">
        <v>133</v>
      </c>
      <c r="AB127" s="141">
        <v>8.0</v>
      </c>
      <c r="AC127" s="142">
        <v>0.8286342592592593</v>
      </c>
      <c r="AD127" s="206"/>
      <c r="AE127" s="207" t="s">
        <v>133</v>
      </c>
      <c r="AF127" s="133" t="s">
        <v>133</v>
      </c>
      <c r="AG127" s="207">
        <v>1.23</v>
      </c>
      <c r="AH127" s="449">
        <v>23.0</v>
      </c>
      <c r="AI127" s="146"/>
      <c r="AJ127" s="144"/>
      <c r="AK127" s="147"/>
      <c r="AL127" s="114"/>
      <c r="AM127" s="211"/>
      <c r="AN127" s="132"/>
      <c r="AO127" s="132"/>
      <c r="AP127" s="149"/>
      <c r="AQ127" s="150"/>
      <c r="AR127" s="149"/>
      <c r="AS127" s="132"/>
      <c r="AT127" s="132"/>
      <c r="AU127" s="132"/>
      <c r="AV127" s="132"/>
      <c r="AW127" s="132"/>
      <c r="AX127" s="132"/>
      <c r="AY127" s="132"/>
      <c r="AZ127" s="132"/>
      <c r="BA127" s="132"/>
      <c r="BB127" s="132"/>
      <c r="BC127" s="132"/>
      <c r="BD127" s="132"/>
      <c r="BE127" s="132"/>
      <c r="BF127" s="132"/>
      <c r="BG127" s="132"/>
      <c r="BH127" s="132"/>
      <c r="BI127" s="132"/>
      <c r="BJ127" s="132"/>
      <c r="BK127" s="132"/>
      <c r="BL127" s="132"/>
      <c r="BM127" s="132"/>
      <c r="BN127" s="132"/>
      <c r="BO127" s="132"/>
      <c r="BP127" s="132"/>
    </row>
    <row r="128">
      <c r="A128" s="511" t="b">
        <v>0</v>
      </c>
      <c r="B128" s="94"/>
      <c r="C128" s="95"/>
      <c r="D128" s="96"/>
      <c r="E128" s="97"/>
      <c r="F128" s="98"/>
      <c r="G128" s="98"/>
      <c r="H128" s="98"/>
      <c r="I128" s="98"/>
      <c r="J128" s="98"/>
      <c r="K128" s="96"/>
      <c r="L128" s="96"/>
      <c r="M128" s="96"/>
      <c r="N128" s="518"/>
      <c r="O128" s="168"/>
      <c r="P128" s="169"/>
      <c r="Q128" s="294"/>
      <c r="R128" s="295"/>
      <c r="S128" s="296"/>
      <c r="T128" s="297"/>
      <c r="U128" s="200"/>
      <c r="V128" s="201"/>
      <c r="W128" s="202"/>
      <c r="X128" s="202"/>
      <c r="Y128" s="273"/>
      <c r="Z128" s="271"/>
      <c r="AA128" s="272"/>
      <c r="AB128" s="107"/>
      <c r="AC128" s="108"/>
      <c r="AD128" s="273" t="s">
        <v>142</v>
      </c>
      <c r="AE128" s="274"/>
      <c r="AF128" s="99"/>
      <c r="AG128" s="274"/>
      <c r="AH128" s="411"/>
      <c r="AI128" s="112"/>
      <c r="AJ128" s="110"/>
      <c r="AK128" s="113"/>
      <c r="AL128" s="114"/>
      <c r="AM128" s="278"/>
      <c r="AN128" s="98"/>
      <c r="AO128" s="98"/>
      <c r="AP128" s="116"/>
      <c r="AQ128" s="117"/>
      <c r="AR128" s="116"/>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c r="BO128" s="98"/>
      <c r="BP128" s="98"/>
    </row>
    <row r="129">
      <c r="A129" s="792" t="b">
        <v>0</v>
      </c>
      <c r="B129" s="288">
        <v>44617.0</v>
      </c>
      <c r="C129" s="129"/>
      <c r="D129" s="134" t="s">
        <v>1440</v>
      </c>
      <c r="E129" s="131"/>
      <c r="F129" s="132"/>
      <c r="G129" s="132"/>
      <c r="H129" s="132"/>
      <c r="I129" s="133" t="s">
        <v>709</v>
      </c>
      <c r="J129" s="133" t="s">
        <v>757</v>
      </c>
      <c r="K129" s="130"/>
      <c r="L129" s="130"/>
      <c r="M129" s="130"/>
      <c r="N129" s="519"/>
      <c r="O129" s="168">
        <v>0.0</v>
      </c>
      <c r="P129" s="169">
        <v>0.0</v>
      </c>
      <c r="Q129" s="294"/>
      <c r="R129" s="295"/>
      <c r="S129" s="296"/>
      <c r="T129" s="297"/>
      <c r="U129" s="200"/>
      <c r="V129" s="201"/>
      <c r="W129" s="202"/>
      <c r="X129" s="202"/>
      <c r="Y129" s="206">
        <v>15.0</v>
      </c>
      <c r="Z129" s="204">
        <v>0.0</v>
      </c>
      <c r="AA129" s="205" t="s">
        <v>132</v>
      </c>
      <c r="AB129" s="141">
        <v>1.0</v>
      </c>
      <c r="AC129" s="142">
        <v>0.6524074074074074</v>
      </c>
      <c r="AD129" s="206" t="s">
        <v>140</v>
      </c>
      <c r="AE129" s="207" t="s">
        <v>132</v>
      </c>
      <c r="AF129" s="133" t="s">
        <v>166</v>
      </c>
      <c r="AG129" s="207">
        <v>1.4</v>
      </c>
      <c r="AH129" s="449">
        <v>10.0</v>
      </c>
      <c r="AI129" s="146"/>
      <c r="AJ129" s="207">
        <v>113.28</v>
      </c>
      <c r="AK129" s="210">
        <v>0.0</v>
      </c>
      <c r="AL129" s="114"/>
      <c r="AM129" s="211"/>
      <c r="AN129" s="132"/>
      <c r="AO129" s="132"/>
      <c r="AP129" s="149"/>
      <c r="AQ129" s="150"/>
      <c r="AR129" s="149"/>
      <c r="AS129" s="132"/>
      <c r="AT129" s="132"/>
      <c r="AU129" s="132"/>
      <c r="AV129" s="132"/>
      <c r="AW129" s="132"/>
      <c r="AX129" s="132"/>
      <c r="AY129" s="132"/>
      <c r="AZ129" s="132"/>
      <c r="BA129" s="132"/>
      <c r="BB129" s="132"/>
      <c r="BC129" s="132"/>
      <c r="BD129" s="132"/>
      <c r="BE129" s="132"/>
      <c r="BF129" s="132"/>
      <c r="BG129" s="132"/>
      <c r="BH129" s="132"/>
      <c r="BI129" s="132"/>
      <c r="BJ129" s="132"/>
      <c r="BK129" s="132"/>
      <c r="BL129" s="132"/>
      <c r="BM129" s="132"/>
      <c r="BN129" s="132"/>
      <c r="BO129" s="132"/>
      <c r="BP129" s="132"/>
    </row>
    <row r="130">
      <c r="A130" s="511" t="b">
        <v>0</v>
      </c>
      <c r="B130" s="94"/>
      <c r="C130" s="95"/>
      <c r="D130" s="100">
        <v>4348.7</v>
      </c>
      <c r="E130" s="97"/>
      <c r="F130" s="98"/>
      <c r="G130" s="98"/>
      <c r="H130" s="98"/>
      <c r="I130" s="99">
        <v>1.45</v>
      </c>
      <c r="J130" s="99">
        <v>3.25</v>
      </c>
      <c r="K130" s="96"/>
      <c r="L130" s="96"/>
      <c r="M130" s="96"/>
      <c r="N130" s="518"/>
      <c r="O130" s="168">
        <v>2.0</v>
      </c>
      <c r="P130" s="169">
        <v>2.0</v>
      </c>
      <c r="Q130" s="294"/>
      <c r="R130" s="295"/>
      <c r="S130" s="296"/>
      <c r="T130" s="297"/>
      <c r="U130" s="200"/>
      <c r="V130" s="201"/>
      <c r="W130" s="202"/>
      <c r="X130" s="202"/>
      <c r="Y130" s="273">
        <v>0.0</v>
      </c>
      <c r="Z130" s="271">
        <v>30.0</v>
      </c>
      <c r="AA130" s="272" t="s">
        <v>132</v>
      </c>
      <c r="AB130" s="107">
        <v>2.0</v>
      </c>
      <c r="AC130" s="108">
        <v>0.660150462962963</v>
      </c>
      <c r="AD130" s="273"/>
      <c r="AE130" s="274" t="s">
        <v>132</v>
      </c>
      <c r="AF130" s="99" t="s">
        <v>133</v>
      </c>
      <c r="AG130" s="274">
        <v>1.76</v>
      </c>
      <c r="AH130" s="411">
        <v>1.7</v>
      </c>
      <c r="AI130" s="112"/>
      <c r="AJ130" s="274">
        <v>63.82</v>
      </c>
      <c r="AK130" s="277">
        <v>0.0</v>
      </c>
      <c r="AL130" s="114"/>
      <c r="AM130" s="278"/>
      <c r="AN130" s="98"/>
      <c r="AO130" s="98"/>
      <c r="AP130" s="116"/>
      <c r="AQ130" s="117"/>
      <c r="AR130" s="116"/>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row>
    <row r="131">
      <c r="A131" s="792" t="b">
        <v>0</v>
      </c>
      <c r="B131" s="128"/>
      <c r="C131" s="129"/>
      <c r="D131" s="130"/>
      <c r="E131" s="131"/>
      <c r="F131" s="132"/>
      <c r="G131" s="132"/>
      <c r="H131" s="132"/>
      <c r="I131" s="133">
        <v>9633043.0</v>
      </c>
      <c r="J131" s="133">
        <v>7444812.0</v>
      </c>
      <c r="K131" s="130"/>
      <c r="L131" s="130"/>
      <c r="M131" s="130"/>
      <c r="N131" s="519"/>
      <c r="O131" s="168">
        <v>3.0</v>
      </c>
      <c r="P131" s="169">
        <v>4.0</v>
      </c>
      <c r="Q131" s="294"/>
      <c r="R131" s="295"/>
      <c r="S131" s="296"/>
      <c r="T131" s="297"/>
      <c r="U131" s="200"/>
      <c r="V131" s="201"/>
      <c r="W131" s="202"/>
      <c r="X131" s="202"/>
      <c r="Y131" s="206">
        <v>0.0</v>
      </c>
      <c r="Z131" s="204">
        <v>0.0</v>
      </c>
      <c r="AA131" s="205" t="s">
        <v>133</v>
      </c>
      <c r="AB131" s="141">
        <v>3.0</v>
      </c>
      <c r="AC131" s="142">
        <v>0.6703703703703704</v>
      </c>
      <c r="AD131" s="206"/>
      <c r="AE131" s="207" t="s">
        <v>132</v>
      </c>
      <c r="AF131" s="133" t="s">
        <v>133</v>
      </c>
      <c r="AG131" s="207">
        <v>2.38</v>
      </c>
      <c r="AH131" s="449">
        <v>2.38</v>
      </c>
      <c r="AI131" s="146"/>
      <c r="AJ131" s="144"/>
      <c r="AK131" s="147"/>
      <c r="AL131" s="114"/>
      <c r="AM131" s="211"/>
      <c r="AN131" s="132"/>
      <c r="AO131" s="132"/>
      <c r="AP131" s="149"/>
      <c r="AQ131" s="150"/>
      <c r="AR131" s="149"/>
      <c r="AS131" s="132"/>
      <c r="AT131" s="132"/>
      <c r="AU131" s="132"/>
      <c r="AV131" s="132"/>
      <c r="AW131" s="132"/>
      <c r="AX131" s="132"/>
      <c r="AY131" s="132"/>
      <c r="AZ131" s="132"/>
      <c r="BA131" s="132"/>
      <c r="BB131" s="132"/>
      <c r="BC131" s="132"/>
      <c r="BD131" s="132"/>
      <c r="BE131" s="132"/>
      <c r="BF131" s="132"/>
      <c r="BG131" s="132"/>
      <c r="BH131" s="132"/>
      <c r="BI131" s="132"/>
      <c r="BJ131" s="132"/>
      <c r="BK131" s="132"/>
      <c r="BL131" s="132"/>
      <c r="BM131" s="132"/>
      <c r="BN131" s="132"/>
      <c r="BO131" s="132"/>
      <c r="BP131" s="132"/>
    </row>
    <row r="132">
      <c r="A132" s="511" t="b">
        <v>0</v>
      </c>
      <c r="B132" s="94"/>
      <c r="C132" s="95"/>
      <c r="D132" s="96"/>
      <c r="E132" s="97"/>
      <c r="F132" s="98"/>
      <c r="G132" s="98"/>
      <c r="H132" s="98"/>
      <c r="I132" s="98"/>
      <c r="J132" s="98"/>
      <c r="K132" s="96"/>
      <c r="L132" s="96"/>
      <c r="M132" s="96"/>
      <c r="N132" s="518"/>
      <c r="O132" s="168">
        <v>4.0</v>
      </c>
      <c r="P132" s="169">
        <v>5.0</v>
      </c>
      <c r="Q132" s="294"/>
      <c r="R132" s="295"/>
      <c r="S132" s="296"/>
      <c r="T132" s="297"/>
      <c r="U132" s="200"/>
      <c r="V132" s="201"/>
      <c r="W132" s="202"/>
      <c r="X132" s="202"/>
      <c r="Y132" s="273">
        <v>0.0</v>
      </c>
      <c r="Z132" s="271">
        <v>30.0</v>
      </c>
      <c r="AA132" s="272" t="s">
        <v>133</v>
      </c>
      <c r="AB132" s="107">
        <v>4.0</v>
      </c>
      <c r="AC132" s="108">
        <v>0.6759490740740741</v>
      </c>
      <c r="AD132" s="273"/>
      <c r="AE132" s="274" t="s">
        <v>133</v>
      </c>
      <c r="AF132" s="99" t="s">
        <v>166</v>
      </c>
      <c r="AG132" s="274">
        <v>1.4</v>
      </c>
      <c r="AH132" s="411">
        <v>10.0</v>
      </c>
      <c r="AI132" s="112"/>
      <c r="AJ132" s="110"/>
      <c r="AK132" s="113"/>
      <c r="AL132" s="114"/>
      <c r="AM132" s="278"/>
      <c r="AN132" s="98"/>
      <c r="AO132" s="98"/>
      <c r="AP132" s="116"/>
      <c r="AQ132" s="117"/>
      <c r="AR132" s="116"/>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row>
    <row r="133">
      <c r="A133" s="792" t="b">
        <v>0</v>
      </c>
      <c r="B133" s="128"/>
      <c r="C133" s="129"/>
      <c r="D133" s="130"/>
      <c r="E133" s="131"/>
      <c r="F133" s="132"/>
      <c r="G133" s="132"/>
      <c r="H133" s="132"/>
      <c r="I133" s="132"/>
      <c r="J133" s="132"/>
      <c r="K133" s="130"/>
      <c r="L133" s="130"/>
      <c r="M133" s="130"/>
      <c r="N133" s="519"/>
      <c r="O133" s="168">
        <v>0.0</v>
      </c>
      <c r="P133" s="169">
        <v>1.0</v>
      </c>
      <c r="Q133" s="294">
        <v>0.0</v>
      </c>
      <c r="R133" s="295">
        <v>0.0</v>
      </c>
      <c r="S133" s="296"/>
      <c r="T133" s="297"/>
      <c r="U133" s="200"/>
      <c r="V133" s="201"/>
      <c r="W133" s="202"/>
      <c r="X133" s="202"/>
      <c r="Y133" s="206">
        <v>0.0</v>
      </c>
      <c r="Z133" s="204">
        <v>0.0</v>
      </c>
      <c r="AA133" s="205" t="s">
        <v>132</v>
      </c>
      <c r="AB133" s="141">
        <v>5.0</v>
      </c>
      <c r="AC133" s="142">
        <v>0.6781597222222222</v>
      </c>
      <c r="AD133" s="206"/>
      <c r="AE133" s="207" t="s">
        <v>132</v>
      </c>
      <c r="AF133" s="133" t="s">
        <v>133</v>
      </c>
      <c r="AG133" s="207">
        <v>3.65</v>
      </c>
      <c r="AH133" s="449">
        <v>3.65</v>
      </c>
      <c r="AI133" s="146"/>
      <c r="AJ133" s="144"/>
      <c r="AK133" s="147"/>
      <c r="AL133" s="114"/>
      <c r="AM133" s="211"/>
      <c r="AN133" s="132"/>
      <c r="AO133" s="132"/>
      <c r="AP133" s="149"/>
      <c r="AQ133" s="150"/>
      <c r="AR133" s="149"/>
      <c r="AS133" s="132"/>
      <c r="AT133" s="132"/>
      <c r="AU133" s="132"/>
      <c r="AV133" s="132"/>
      <c r="AW133" s="132"/>
      <c r="AX133" s="132"/>
      <c r="AY133" s="132"/>
      <c r="AZ133" s="132"/>
      <c r="BA133" s="132"/>
      <c r="BB133" s="132"/>
      <c r="BC133" s="132"/>
      <c r="BD133" s="132"/>
      <c r="BE133" s="132"/>
      <c r="BF133" s="132"/>
      <c r="BG133" s="132"/>
      <c r="BH133" s="132"/>
      <c r="BI133" s="132"/>
      <c r="BJ133" s="132"/>
      <c r="BK133" s="132"/>
      <c r="BL133" s="132"/>
      <c r="BM133" s="132"/>
      <c r="BN133" s="132"/>
      <c r="BO133" s="132"/>
      <c r="BP133" s="132"/>
    </row>
    <row r="134">
      <c r="A134" s="511" t="b">
        <v>0</v>
      </c>
      <c r="B134" s="94"/>
      <c r="C134" s="95"/>
      <c r="D134" s="96"/>
      <c r="E134" s="97"/>
      <c r="F134" s="98"/>
      <c r="G134" s="98"/>
      <c r="H134" s="98"/>
      <c r="I134" s="98"/>
      <c r="J134" s="98"/>
      <c r="K134" s="96"/>
      <c r="L134" s="96"/>
      <c r="M134" s="96"/>
      <c r="N134" s="518"/>
      <c r="O134" s="168">
        <v>0.0</v>
      </c>
      <c r="P134" s="169">
        <v>1.0</v>
      </c>
      <c r="Q134" s="294">
        <v>0.0</v>
      </c>
      <c r="R134" s="295">
        <v>0.0</v>
      </c>
      <c r="S134" s="296"/>
      <c r="T134" s="297"/>
      <c r="U134" s="200"/>
      <c r="V134" s="201"/>
      <c r="W134" s="202"/>
      <c r="X134" s="202"/>
      <c r="Y134" s="273">
        <v>30.0</v>
      </c>
      <c r="Z134" s="271">
        <v>40.0</v>
      </c>
      <c r="AA134" s="272" t="s">
        <v>132</v>
      </c>
      <c r="AB134" s="107">
        <v>6.0</v>
      </c>
      <c r="AC134" s="108">
        <v>0.6803125</v>
      </c>
      <c r="AD134" s="273"/>
      <c r="AE134" s="274" t="s">
        <v>133</v>
      </c>
      <c r="AF134" s="99" t="s">
        <v>166</v>
      </c>
      <c r="AG134" s="274">
        <v>1.3</v>
      </c>
      <c r="AH134" s="411">
        <v>20.0</v>
      </c>
      <c r="AI134" s="112"/>
      <c r="AJ134" s="110"/>
      <c r="AK134" s="113"/>
      <c r="AL134" s="114"/>
      <c r="AM134" s="278"/>
      <c r="AN134" s="98"/>
      <c r="AO134" s="98"/>
      <c r="AP134" s="116"/>
      <c r="AQ134" s="117"/>
      <c r="AR134" s="116"/>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row>
    <row r="135">
      <c r="A135" s="792" t="b">
        <v>0</v>
      </c>
      <c r="B135" s="128"/>
      <c r="C135" s="129"/>
      <c r="D135" s="130"/>
      <c r="E135" s="131"/>
      <c r="F135" s="132"/>
      <c r="G135" s="132"/>
      <c r="H135" s="132"/>
      <c r="I135" s="132"/>
      <c r="J135" s="132"/>
      <c r="K135" s="130"/>
      <c r="L135" s="130"/>
      <c r="M135" s="130"/>
      <c r="N135" s="519"/>
      <c r="O135" s="168">
        <v>0.0</v>
      </c>
      <c r="P135" s="169">
        <v>1.0</v>
      </c>
      <c r="Q135" s="294">
        <v>0.0</v>
      </c>
      <c r="R135" s="295">
        <v>1.0</v>
      </c>
      <c r="S135" s="296"/>
      <c r="T135" s="297"/>
      <c r="U135" s="200"/>
      <c r="V135" s="201"/>
      <c r="W135" s="202"/>
      <c r="X135" s="202"/>
      <c r="Y135" s="206">
        <v>0.0</v>
      </c>
      <c r="Z135" s="204">
        <v>0.0</v>
      </c>
      <c r="AA135" s="205" t="s">
        <v>133</v>
      </c>
      <c r="AB135" s="141">
        <v>7.0</v>
      </c>
      <c r="AC135" s="142">
        <v>0.680625</v>
      </c>
      <c r="AD135" s="206"/>
      <c r="AE135" s="207" t="s">
        <v>133</v>
      </c>
      <c r="AF135" s="133" t="s">
        <v>166</v>
      </c>
      <c r="AG135" s="207">
        <v>1.2</v>
      </c>
      <c r="AH135" s="449">
        <v>50.0</v>
      </c>
      <c r="AI135" s="146"/>
      <c r="AJ135" s="144"/>
      <c r="AK135" s="147"/>
      <c r="AL135" s="114"/>
      <c r="AM135" s="211"/>
      <c r="AN135" s="132"/>
      <c r="AO135" s="132"/>
      <c r="AP135" s="149"/>
      <c r="AQ135" s="150"/>
      <c r="AR135" s="149"/>
      <c r="AS135" s="132"/>
      <c r="AT135" s="132"/>
      <c r="AU135" s="132"/>
      <c r="AV135" s="132"/>
      <c r="AW135" s="132"/>
      <c r="AX135" s="132"/>
      <c r="AY135" s="132"/>
      <c r="AZ135" s="132"/>
      <c r="BA135" s="132"/>
      <c r="BB135" s="132"/>
      <c r="BC135" s="132"/>
      <c r="BD135" s="132"/>
      <c r="BE135" s="132"/>
      <c r="BF135" s="132"/>
      <c r="BG135" s="132"/>
      <c r="BH135" s="132"/>
      <c r="BI135" s="132"/>
      <c r="BJ135" s="132"/>
      <c r="BK135" s="132"/>
      <c r="BL135" s="132"/>
      <c r="BM135" s="132"/>
      <c r="BN135" s="132"/>
      <c r="BO135" s="132"/>
      <c r="BP135" s="132"/>
    </row>
    <row r="136">
      <c r="A136" s="511" t="b">
        <v>0</v>
      </c>
      <c r="B136" s="94"/>
      <c r="C136" s="95"/>
      <c r="D136" s="96"/>
      <c r="E136" s="97"/>
      <c r="F136" s="98"/>
      <c r="G136" s="98"/>
      <c r="H136" s="98"/>
      <c r="I136" s="98"/>
      <c r="J136" s="98"/>
      <c r="K136" s="96"/>
      <c r="L136" s="96"/>
      <c r="M136" s="96"/>
      <c r="N136" s="518"/>
      <c r="O136" s="168">
        <v>0.0</v>
      </c>
      <c r="P136" s="169">
        <v>1.0</v>
      </c>
      <c r="Q136" s="294">
        <v>0.0</v>
      </c>
      <c r="R136" s="295">
        <v>2.0</v>
      </c>
      <c r="S136" s="296"/>
      <c r="T136" s="297"/>
      <c r="U136" s="200"/>
      <c r="V136" s="201"/>
      <c r="W136" s="202"/>
      <c r="X136" s="202"/>
      <c r="Y136" s="273">
        <v>0.0</v>
      </c>
      <c r="Z136" s="271">
        <v>0.0</v>
      </c>
      <c r="AA136" s="272" t="s">
        <v>132</v>
      </c>
      <c r="AB136" s="107">
        <v>8.0</v>
      </c>
      <c r="AC136" s="108">
        <v>0.6843634259259259</v>
      </c>
      <c r="AD136" s="273"/>
      <c r="AE136" s="274" t="s">
        <v>132</v>
      </c>
      <c r="AF136" s="99" t="s">
        <v>133</v>
      </c>
      <c r="AG136" s="274">
        <v>7.8</v>
      </c>
      <c r="AH136" s="411">
        <v>7.8</v>
      </c>
      <c r="AI136" s="112"/>
      <c r="AJ136" s="110"/>
      <c r="AK136" s="113"/>
      <c r="AL136" s="114"/>
      <c r="AM136" s="278"/>
      <c r="AN136" s="98"/>
      <c r="AO136" s="98"/>
      <c r="AP136" s="116"/>
      <c r="AQ136" s="117"/>
      <c r="AR136" s="116"/>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c r="BO136" s="98"/>
      <c r="BP136" s="98"/>
    </row>
    <row r="137">
      <c r="A137" s="792" t="b">
        <v>0</v>
      </c>
      <c r="B137" s="128"/>
      <c r="C137" s="129"/>
      <c r="D137" s="130"/>
      <c r="E137" s="131"/>
      <c r="F137" s="132"/>
      <c r="G137" s="132"/>
      <c r="H137" s="132"/>
      <c r="I137" s="132"/>
      <c r="J137" s="132"/>
      <c r="K137" s="130"/>
      <c r="L137" s="130"/>
      <c r="M137" s="130"/>
      <c r="N137" s="519"/>
      <c r="O137" s="168">
        <v>0.0</v>
      </c>
      <c r="P137" s="169">
        <v>1.0</v>
      </c>
      <c r="Q137" s="294">
        <v>0.0</v>
      </c>
      <c r="R137" s="295">
        <v>2.0</v>
      </c>
      <c r="S137" s="296"/>
      <c r="T137" s="297"/>
      <c r="U137" s="200"/>
      <c r="V137" s="201"/>
      <c r="W137" s="202"/>
      <c r="X137" s="202"/>
      <c r="Y137" s="206">
        <v>0.0</v>
      </c>
      <c r="Z137" s="204">
        <v>15.0</v>
      </c>
      <c r="AA137" s="205" t="s">
        <v>132</v>
      </c>
      <c r="AB137" s="141">
        <v>9.0</v>
      </c>
      <c r="AC137" s="142">
        <v>0.684849537037037</v>
      </c>
      <c r="AD137" s="206"/>
      <c r="AE137" s="207" t="s">
        <v>132</v>
      </c>
      <c r="AF137" s="133" t="s">
        <v>133</v>
      </c>
      <c r="AG137" s="207">
        <v>10.0</v>
      </c>
      <c r="AH137" s="449">
        <v>10.0</v>
      </c>
      <c r="AI137" s="146"/>
      <c r="AJ137" s="144"/>
      <c r="AK137" s="147"/>
      <c r="AL137" s="114"/>
      <c r="AM137" s="211"/>
      <c r="AN137" s="132"/>
      <c r="AO137" s="132"/>
      <c r="AP137" s="149"/>
      <c r="AQ137" s="150"/>
      <c r="AR137" s="149"/>
      <c r="AS137" s="132"/>
      <c r="AT137" s="132"/>
      <c r="AU137" s="132"/>
      <c r="AV137" s="132"/>
      <c r="AW137" s="132"/>
      <c r="AX137" s="132"/>
      <c r="AY137" s="132"/>
      <c r="AZ137" s="132"/>
      <c r="BA137" s="132"/>
      <c r="BB137" s="132"/>
      <c r="BC137" s="132"/>
      <c r="BD137" s="132"/>
      <c r="BE137" s="132"/>
      <c r="BF137" s="132"/>
      <c r="BG137" s="132"/>
      <c r="BH137" s="132"/>
      <c r="BI137" s="132"/>
      <c r="BJ137" s="132"/>
      <c r="BK137" s="132"/>
      <c r="BL137" s="132"/>
      <c r="BM137" s="132"/>
      <c r="BN137" s="132"/>
      <c r="BO137" s="132"/>
      <c r="BP137" s="132"/>
    </row>
    <row r="138">
      <c r="A138" s="511" t="b">
        <v>0</v>
      </c>
      <c r="B138" s="94"/>
      <c r="C138" s="95"/>
      <c r="D138" s="96"/>
      <c r="E138" s="97"/>
      <c r="F138" s="98"/>
      <c r="G138" s="98"/>
      <c r="H138" s="98"/>
      <c r="I138" s="98"/>
      <c r="J138" s="98"/>
      <c r="K138" s="96"/>
      <c r="L138" s="96"/>
      <c r="M138" s="96"/>
      <c r="N138" s="518"/>
      <c r="O138" s="168">
        <v>0.0</v>
      </c>
      <c r="P138" s="169">
        <v>1.0</v>
      </c>
      <c r="Q138" s="294">
        <v>0.0</v>
      </c>
      <c r="R138" s="295">
        <v>2.0</v>
      </c>
      <c r="S138" s="296"/>
      <c r="T138" s="297"/>
      <c r="U138" s="200"/>
      <c r="V138" s="201"/>
      <c r="W138" s="202"/>
      <c r="X138" s="202"/>
      <c r="Y138" s="273">
        <v>0.0</v>
      </c>
      <c r="Z138" s="271">
        <v>15.0</v>
      </c>
      <c r="AA138" s="272" t="s">
        <v>132</v>
      </c>
      <c r="AB138" s="107">
        <v>10.0</v>
      </c>
      <c r="AC138" s="108">
        <v>0.6849652777777778</v>
      </c>
      <c r="AD138" s="273"/>
      <c r="AE138" s="274" t="s">
        <v>133</v>
      </c>
      <c r="AF138" s="99" t="s">
        <v>166</v>
      </c>
      <c r="AG138" s="274">
        <v>1.1</v>
      </c>
      <c r="AH138" s="411">
        <v>100.0</v>
      </c>
      <c r="AI138" s="112"/>
      <c r="AJ138" s="110"/>
      <c r="AK138" s="113"/>
      <c r="AL138" s="114"/>
      <c r="AM138" s="278"/>
      <c r="AN138" s="98"/>
      <c r="AO138" s="98"/>
      <c r="AP138" s="116"/>
      <c r="AQ138" s="117"/>
      <c r="AR138" s="116"/>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row>
    <row r="139">
      <c r="A139" s="792" t="b">
        <v>0</v>
      </c>
      <c r="B139" s="128"/>
      <c r="C139" s="129"/>
      <c r="D139" s="130"/>
      <c r="E139" s="131"/>
      <c r="F139" s="132"/>
      <c r="G139" s="132"/>
      <c r="H139" s="132"/>
      <c r="I139" s="132"/>
      <c r="J139" s="132"/>
      <c r="K139" s="130"/>
      <c r="L139" s="130"/>
      <c r="M139" s="130"/>
      <c r="N139" s="519"/>
      <c r="O139" s="168">
        <v>0.0</v>
      </c>
      <c r="P139" s="169">
        <v>1.0</v>
      </c>
      <c r="Q139" s="294">
        <v>3.0</v>
      </c>
      <c r="R139" s="295">
        <v>4.0</v>
      </c>
      <c r="S139" s="296"/>
      <c r="T139" s="297"/>
      <c r="U139" s="200"/>
      <c r="V139" s="201"/>
      <c r="W139" s="202"/>
      <c r="X139" s="202"/>
      <c r="Y139" s="206">
        <v>30.0</v>
      </c>
      <c r="Z139" s="204">
        <v>15.0</v>
      </c>
      <c r="AA139" s="205" t="s">
        <v>133</v>
      </c>
      <c r="AB139" s="141">
        <v>11.0</v>
      </c>
      <c r="AC139" s="142">
        <v>0.697511574074074</v>
      </c>
      <c r="AD139" s="206"/>
      <c r="AE139" s="207" t="s">
        <v>133</v>
      </c>
      <c r="AF139" s="133" t="s">
        <v>133</v>
      </c>
      <c r="AG139" s="207">
        <v>1.16</v>
      </c>
      <c r="AH139" s="449">
        <v>16.0</v>
      </c>
      <c r="AI139" s="146"/>
      <c r="AJ139" s="144"/>
      <c r="AK139" s="147"/>
      <c r="AL139" s="114"/>
      <c r="AM139" s="211"/>
      <c r="AN139" s="132"/>
      <c r="AO139" s="132"/>
      <c r="AP139" s="149"/>
      <c r="AQ139" s="150"/>
      <c r="AR139" s="149"/>
      <c r="AS139" s="132"/>
      <c r="AT139" s="132"/>
      <c r="AU139" s="132"/>
      <c r="AV139" s="132"/>
      <c r="AW139" s="132"/>
      <c r="AX139" s="132"/>
      <c r="AY139" s="132"/>
      <c r="AZ139" s="132"/>
      <c r="BA139" s="132"/>
      <c r="BB139" s="132"/>
      <c r="BC139" s="132"/>
      <c r="BD139" s="132"/>
      <c r="BE139" s="132"/>
      <c r="BF139" s="132"/>
      <c r="BG139" s="132"/>
      <c r="BH139" s="132"/>
      <c r="BI139" s="132"/>
      <c r="BJ139" s="132"/>
      <c r="BK139" s="132"/>
      <c r="BL139" s="132"/>
      <c r="BM139" s="132"/>
      <c r="BN139" s="132"/>
      <c r="BO139" s="132"/>
      <c r="BP139" s="132"/>
    </row>
    <row r="140">
      <c r="A140" s="511" t="b">
        <v>0</v>
      </c>
      <c r="B140" s="94"/>
      <c r="C140" s="95"/>
      <c r="D140" s="96"/>
      <c r="E140" s="97"/>
      <c r="F140" s="98"/>
      <c r="G140" s="98"/>
      <c r="H140" s="98"/>
      <c r="I140" s="98"/>
      <c r="J140" s="98"/>
      <c r="K140" s="96"/>
      <c r="L140" s="96"/>
      <c r="M140" s="96"/>
      <c r="N140" s="518"/>
      <c r="O140" s="168">
        <v>0.0</v>
      </c>
      <c r="P140" s="169">
        <v>1.0</v>
      </c>
      <c r="Q140" s="294">
        <v>5.0</v>
      </c>
      <c r="R140" s="295">
        <v>5.0</v>
      </c>
      <c r="S140" s="296"/>
      <c r="T140" s="297"/>
      <c r="U140" s="200"/>
      <c r="V140" s="201"/>
      <c r="W140" s="202"/>
      <c r="X140" s="202"/>
      <c r="Y140" s="273">
        <v>0.0</v>
      </c>
      <c r="Z140" s="271">
        <v>0.0</v>
      </c>
      <c r="AA140" s="272" t="s">
        <v>132</v>
      </c>
      <c r="AB140" s="107">
        <v>12.0</v>
      </c>
      <c r="AC140" s="108">
        <v>0.7034375</v>
      </c>
      <c r="AD140" s="273"/>
      <c r="AE140" s="274" t="s">
        <v>133</v>
      </c>
      <c r="AF140" s="99" t="s">
        <v>133</v>
      </c>
      <c r="AG140" s="274">
        <v>1.39</v>
      </c>
      <c r="AH140" s="411">
        <v>39.0</v>
      </c>
      <c r="AI140" s="112"/>
      <c r="AJ140" s="110"/>
      <c r="AK140" s="113"/>
      <c r="AL140" s="114"/>
      <c r="AM140" s="278"/>
      <c r="AN140" s="98"/>
      <c r="AO140" s="98"/>
      <c r="AP140" s="116"/>
      <c r="AQ140" s="117"/>
      <c r="AR140" s="116"/>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c r="BO140" s="98"/>
      <c r="BP140" s="98"/>
    </row>
    <row r="141">
      <c r="A141" s="792" t="b">
        <v>0</v>
      </c>
      <c r="B141" s="128"/>
      <c r="C141" s="129"/>
      <c r="D141" s="130"/>
      <c r="E141" s="131"/>
      <c r="F141" s="132"/>
      <c r="G141" s="132"/>
      <c r="H141" s="132"/>
      <c r="I141" s="132"/>
      <c r="J141" s="132"/>
      <c r="K141" s="130"/>
      <c r="L141" s="130"/>
      <c r="M141" s="130"/>
      <c r="N141" s="519"/>
      <c r="O141" s="168">
        <v>0.0</v>
      </c>
      <c r="P141" s="169">
        <v>1.0</v>
      </c>
      <c r="Q141" s="294">
        <v>5.0</v>
      </c>
      <c r="R141" s="295">
        <v>5.0</v>
      </c>
      <c r="S141" s="296"/>
      <c r="T141" s="297"/>
      <c r="U141" s="200"/>
      <c r="V141" s="201"/>
      <c r="W141" s="202"/>
      <c r="X141" s="202"/>
      <c r="Y141" s="206">
        <v>30.0</v>
      </c>
      <c r="Z141" s="204">
        <v>0.0</v>
      </c>
      <c r="AA141" s="205" t="s">
        <v>132</v>
      </c>
      <c r="AB141" s="141">
        <v>13.0</v>
      </c>
      <c r="AC141" s="142">
        <v>0.7034375</v>
      </c>
      <c r="AD141" s="206"/>
      <c r="AE141" s="207" t="s">
        <v>133</v>
      </c>
      <c r="AF141" s="133" t="s">
        <v>133</v>
      </c>
      <c r="AG141" s="207">
        <v>1.34</v>
      </c>
      <c r="AH141" s="449">
        <v>13.0</v>
      </c>
      <c r="AI141" s="146"/>
      <c r="AJ141" s="144"/>
      <c r="AK141" s="147"/>
      <c r="AL141" s="114"/>
      <c r="AM141" s="211"/>
      <c r="AN141" s="132"/>
      <c r="AO141" s="132"/>
      <c r="AP141" s="149"/>
      <c r="AQ141" s="150"/>
      <c r="AR141" s="149"/>
      <c r="AS141" s="132"/>
      <c r="AT141" s="132"/>
      <c r="AU141" s="132"/>
      <c r="AV141" s="132"/>
      <c r="AW141" s="132"/>
      <c r="AX141" s="132"/>
      <c r="AY141" s="132"/>
      <c r="AZ141" s="132"/>
      <c r="BA141" s="132"/>
      <c r="BB141" s="132"/>
      <c r="BC141" s="132"/>
      <c r="BD141" s="132"/>
      <c r="BE141" s="132"/>
      <c r="BF141" s="132"/>
      <c r="BG141" s="132"/>
      <c r="BH141" s="132"/>
      <c r="BI141" s="132"/>
      <c r="BJ141" s="132"/>
      <c r="BK141" s="132"/>
      <c r="BL141" s="132"/>
      <c r="BM141" s="132"/>
      <c r="BN141" s="132"/>
      <c r="BO141" s="132"/>
      <c r="BP141" s="132"/>
    </row>
    <row r="142">
      <c r="A142" s="511" t="b">
        <v>0</v>
      </c>
      <c r="B142" s="94"/>
      <c r="C142" s="95"/>
      <c r="D142" s="96"/>
      <c r="E142" s="97"/>
      <c r="F142" s="98"/>
      <c r="G142" s="98"/>
      <c r="H142" s="98"/>
      <c r="I142" s="98"/>
      <c r="J142" s="98"/>
      <c r="K142" s="96"/>
      <c r="L142" s="96"/>
      <c r="M142" s="96"/>
      <c r="N142" s="518"/>
      <c r="O142" s="168">
        <v>0.0</v>
      </c>
      <c r="P142" s="169">
        <v>1.0</v>
      </c>
      <c r="Q142" s="294">
        <v>5.0</v>
      </c>
      <c r="R142" s="295">
        <v>5.0</v>
      </c>
      <c r="S142" s="296"/>
      <c r="T142" s="297"/>
      <c r="U142" s="200"/>
      <c r="V142" s="201"/>
      <c r="W142" s="202"/>
      <c r="X142" s="202"/>
      <c r="Y142" s="273">
        <v>40.0</v>
      </c>
      <c r="Z142" s="271">
        <v>0.0</v>
      </c>
      <c r="AA142" s="272" t="s">
        <v>132</v>
      </c>
      <c r="AB142" s="107">
        <v>14.0</v>
      </c>
      <c r="AC142" s="108">
        <v>0.7034375</v>
      </c>
      <c r="AD142" s="273"/>
      <c r="AE142" s="274" t="s">
        <v>133</v>
      </c>
      <c r="AF142" s="99" t="s">
        <v>133</v>
      </c>
      <c r="AG142" s="274">
        <v>1.23</v>
      </c>
      <c r="AH142" s="411">
        <v>23.0</v>
      </c>
      <c r="AI142" s="112"/>
      <c r="AJ142" s="110"/>
      <c r="AK142" s="113"/>
      <c r="AL142" s="114"/>
      <c r="AM142" s="278"/>
      <c r="AN142" s="98"/>
      <c r="AO142" s="98"/>
      <c r="AP142" s="116"/>
      <c r="AQ142" s="117"/>
      <c r="AR142" s="116"/>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c r="BO142" s="98"/>
      <c r="BP142" s="98"/>
    </row>
    <row r="143">
      <c r="A143" s="792" t="b">
        <v>0</v>
      </c>
      <c r="B143" s="128"/>
      <c r="C143" s="129"/>
      <c r="D143" s="130"/>
      <c r="E143" s="131"/>
      <c r="F143" s="132"/>
      <c r="G143" s="132"/>
      <c r="H143" s="132"/>
      <c r="I143" s="132"/>
      <c r="J143" s="132"/>
      <c r="K143" s="130"/>
      <c r="L143" s="130"/>
      <c r="M143" s="130"/>
      <c r="N143" s="519"/>
      <c r="O143" s="168">
        <v>0.0</v>
      </c>
      <c r="P143" s="169">
        <v>1.0</v>
      </c>
      <c r="Q143" s="294">
        <v>6.0</v>
      </c>
      <c r="R143" s="295">
        <v>5.0</v>
      </c>
      <c r="S143" s="296"/>
      <c r="T143" s="297"/>
      <c r="U143" s="200"/>
      <c r="V143" s="201"/>
      <c r="W143" s="202"/>
      <c r="X143" s="202"/>
      <c r="Y143" s="206">
        <v>0.0</v>
      </c>
      <c r="Z143" s="204">
        <v>0.0</v>
      </c>
      <c r="AA143" s="205" t="s">
        <v>133</v>
      </c>
      <c r="AB143" s="141">
        <v>15.0</v>
      </c>
      <c r="AC143" s="142">
        <v>0.7041782407407408</v>
      </c>
      <c r="AD143" s="206"/>
      <c r="AE143" s="207" t="s">
        <v>133</v>
      </c>
      <c r="AF143" s="133" t="s">
        <v>133</v>
      </c>
      <c r="AG143" s="207">
        <v>1.51</v>
      </c>
      <c r="AH143" s="449">
        <v>15.0</v>
      </c>
      <c r="AI143" s="146"/>
      <c r="AJ143" s="144"/>
      <c r="AK143" s="147"/>
      <c r="AL143" s="114"/>
      <c r="AM143" s="211"/>
      <c r="AN143" s="132"/>
      <c r="AO143" s="132"/>
      <c r="AP143" s="149"/>
      <c r="AQ143" s="150"/>
      <c r="AR143" s="149"/>
      <c r="AS143" s="132"/>
      <c r="AT143" s="132"/>
      <c r="AU143" s="132"/>
      <c r="AV143" s="132"/>
      <c r="AW143" s="132"/>
      <c r="AX143" s="132"/>
      <c r="AY143" s="132"/>
      <c r="AZ143" s="132"/>
      <c r="BA143" s="132"/>
      <c r="BB143" s="132"/>
      <c r="BC143" s="132"/>
      <c r="BD143" s="132"/>
      <c r="BE143" s="132"/>
      <c r="BF143" s="132"/>
      <c r="BG143" s="132"/>
      <c r="BH143" s="132"/>
      <c r="BI143" s="132"/>
      <c r="BJ143" s="132"/>
      <c r="BK143" s="132"/>
      <c r="BL143" s="132"/>
      <c r="BM143" s="132"/>
      <c r="BN143" s="132"/>
      <c r="BO143" s="132"/>
      <c r="BP143" s="132"/>
    </row>
    <row r="144">
      <c r="A144" s="511" t="b">
        <v>0</v>
      </c>
      <c r="B144" s="94"/>
      <c r="C144" s="95"/>
      <c r="D144" s="96"/>
      <c r="E144" s="97"/>
      <c r="F144" s="98"/>
      <c r="G144" s="98"/>
      <c r="H144" s="98"/>
      <c r="I144" s="98"/>
      <c r="J144" s="98"/>
      <c r="K144" s="96"/>
      <c r="L144" s="96"/>
      <c r="M144" s="96"/>
      <c r="N144" s="518"/>
      <c r="O144" s="168">
        <v>0.0</v>
      </c>
      <c r="P144" s="169">
        <v>1.0</v>
      </c>
      <c r="Q144" s="294">
        <v>6.0</v>
      </c>
      <c r="R144" s="295">
        <v>5.0</v>
      </c>
      <c r="S144" s="296"/>
      <c r="T144" s="297"/>
      <c r="U144" s="200"/>
      <c r="V144" s="201"/>
      <c r="W144" s="202"/>
      <c r="X144" s="202"/>
      <c r="Y144" s="273">
        <v>30.0</v>
      </c>
      <c r="Z144" s="271">
        <v>15.0</v>
      </c>
      <c r="AA144" s="272" t="s">
        <v>133</v>
      </c>
      <c r="AB144" s="107">
        <v>16.0</v>
      </c>
      <c r="AC144" s="108">
        <v>0.7043865740740741</v>
      </c>
      <c r="AD144" s="273"/>
      <c r="AE144" s="274" t="s">
        <v>133</v>
      </c>
      <c r="AF144" s="99" t="s">
        <v>133</v>
      </c>
      <c r="AG144" s="274">
        <v>1.54</v>
      </c>
      <c r="AH144" s="411">
        <v>15.0</v>
      </c>
      <c r="AI144" s="112"/>
      <c r="AJ144" s="110"/>
      <c r="AK144" s="113"/>
      <c r="AL144" s="114"/>
      <c r="AM144" s="278"/>
      <c r="AN144" s="98"/>
      <c r="AO144" s="98"/>
      <c r="AP144" s="116"/>
      <c r="AQ144" s="117"/>
      <c r="AR144" s="116"/>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c r="BO144" s="98"/>
      <c r="BP144" s="98"/>
    </row>
    <row r="145">
      <c r="A145" s="792" t="b">
        <v>0</v>
      </c>
      <c r="B145" s="128"/>
      <c r="C145" s="129"/>
      <c r="D145" s="130"/>
      <c r="E145" s="131"/>
      <c r="F145" s="132"/>
      <c r="G145" s="132"/>
      <c r="H145" s="132"/>
      <c r="I145" s="132"/>
      <c r="J145" s="132"/>
      <c r="K145" s="130"/>
      <c r="L145" s="130"/>
      <c r="M145" s="130"/>
      <c r="N145" s="519"/>
      <c r="O145" s="168">
        <v>0.0</v>
      </c>
      <c r="P145" s="169">
        <v>1.0</v>
      </c>
      <c r="Q145" s="294">
        <v>6.0</v>
      </c>
      <c r="R145" s="295">
        <v>5.0</v>
      </c>
      <c r="S145" s="296"/>
      <c r="T145" s="297"/>
      <c r="U145" s="200"/>
      <c r="V145" s="201"/>
      <c r="W145" s="202"/>
      <c r="X145" s="202"/>
      <c r="Y145" s="206">
        <v>30.0</v>
      </c>
      <c r="Z145" s="204">
        <v>15.0</v>
      </c>
      <c r="AA145" s="205" t="s">
        <v>133</v>
      </c>
      <c r="AB145" s="141">
        <v>17.0</v>
      </c>
      <c r="AC145" s="142">
        <v>0.7047222222222222</v>
      </c>
      <c r="AD145" s="206"/>
      <c r="AE145" s="207" t="s">
        <v>133</v>
      </c>
      <c r="AF145" s="133" t="s">
        <v>133</v>
      </c>
      <c r="AG145" s="207">
        <v>1.59</v>
      </c>
      <c r="AH145" s="449">
        <v>59.0</v>
      </c>
      <c r="AI145" s="146"/>
      <c r="AJ145" s="144"/>
      <c r="AK145" s="147"/>
      <c r="AL145" s="114"/>
      <c r="AM145" s="211"/>
      <c r="AN145" s="132"/>
      <c r="AO145" s="132"/>
      <c r="AP145" s="149"/>
      <c r="AQ145" s="150"/>
      <c r="AR145" s="149"/>
      <c r="AS145" s="132"/>
      <c r="AT145" s="132"/>
      <c r="AU145" s="132"/>
      <c r="AV145" s="132"/>
      <c r="AW145" s="132"/>
      <c r="AX145" s="132"/>
      <c r="AY145" s="132"/>
      <c r="AZ145" s="132"/>
      <c r="BA145" s="132"/>
      <c r="BB145" s="132"/>
      <c r="BC145" s="132"/>
      <c r="BD145" s="132"/>
      <c r="BE145" s="132"/>
      <c r="BF145" s="132"/>
      <c r="BG145" s="132"/>
      <c r="BH145" s="132"/>
      <c r="BI145" s="132"/>
      <c r="BJ145" s="132"/>
      <c r="BK145" s="132"/>
      <c r="BL145" s="132"/>
      <c r="BM145" s="132"/>
      <c r="BN145" s="132"/>
      <c r="BO145" s="132"/>
      <c r="BP145" s="132"/>
    </row>
    <row r="146">
      <c r="A146" s="511" t="b">
        <v>0</v>
      </c>
      <c r="B146" s="94"/>
      <c r="C146" s="95"/>
      <c r="D146" s="96"/>
      <c r="E146" s="97"/>
      <c r="F146" s="98"/>
      <c r="G146" s="98"/>
      <c r="H146" s="98"/>
      <c r="I146" s="98"/>
      <c r="J146" s="98"/>
      <c r="K146" s="96"/>
      <c r="L146" s="96"/>
      <c r="M146" s="96"/>
      <c r="N146" s="518"/>
      <c r="O146" s="168">
        <v>0.0</v>
      </c>
      <c r="P146" s="169">
        <v>1.0</v>
      </c>
      <c r="Q146" s="294">
        <v>6.0</v>
      </c>
      <c r="R146" s="295">
        <v>5.0</v>
      </c>
      <c r="S146" s="296"/>
      <c r="T146" s="297"/>
      <c r="U146" s="200"/>
      <c r="V146" s="201"/>
      <c r="W146" s="202"/>
      <c r="X146" s="202"/>
      <c r="Y146" s="273">
        <v>30.0</v>
      </c>
      <c r="Z146" s="271">
        <v>15.0</v>
      </c>
      <c r="AA146" s="272" t="s">
        <v>133</v>
      </c>
      <c r="AB146" s="107">
        <v>18.0</v>
      </c>
      <c r="AC146" s="108">
        <v>0.7063310185185185</v>
      </c>
      <c r="AD146" s="273"/>
      <c r="AE146" s="274" t="s">
        <v>133</v>
      </c>
      <c r="AF146" s="99" t="s">
        <v>133</v>
      </c>
      <c r="AG146" s="274">
        <v>1.76</v>
      </c>
      <c r="AH146" s="411">
        <v>1.7</v>
      </c>
      <c r="AI146" s="112"/>
      <c r="AJ146" s="110"/>
      <c r="AK146" s="113"/>
      <c r="AL146" s="114"/>
      <c r="AM146" s="278"/>
      <c r="AN146" s="98"/>
      <c r="AO146" s="98"/>
      <c r="AP146" s="116"/>
      <c r="AQ146" s="117"/>
      <c r="AR146" s="116"/>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c r="BO146" s="98"/>
      <c r="BP146" s="98"/>
    </row>
    <row r="147">
      <c r="A147" s="792" t="b">
        <v>0</v>
      </c>
      <c r="B147" s="128"/>
      <c r="C147" s="129"/>
      <c r="D147" s="130"/>
      <c r="E147" s="131"/>
      <c r="F147" s="132"/>
      <c r="G147" s="132"/>
      <c r="H147" s="132"/>
      <c r="I147" s="132"/>
      <c r="J147" s="132"/>
      <c r="K147" s="130"/>
      <c r="L147" s="130"/>
      <c r="M147" s="130"/>
      <c r="N147" s="519"/>
      <c r="O147" s="168"/>
      <c r="P147" s="169"/>
      <c r="Q147" s="294"/>
      <c r="R147" s="295"/>
      <c r="S147" s="296"/>
      <c r="T147" s="297"/>
      <c r="U147" s="200"/>
      <c r="V147" s="201"/>
      <c r="W147" s="202"/>
      <c r="X147" s="202"/>
      <c r="Y147" s="206"/>
      <c r="Z147" s="204"/>
      <c r="AA147" s="205"/>
      <c r="AB147" s="141">
        <v>19.0</v>
      </c>
      <c r="AC147" s="142">
        <v>0.7064583333333333</v>
      </c>
      <c r="AD147" s="206"/>
      <c r="AE147" s="207" t="s">
        <v>133</v>
      </c>
      <c r="AF147" s="133" t="s">
        <v>133</v>
      </c>
      <c r="AG147" s="207">
        <v>1.86</v>
      </c>
      <c r="AH147" s="449">
        <v>18.0</v>
      </c>
      <c r="AI147" s="146"/>
      <c r="AJ147" s="144"/>
      <c r="AK147" s="147"/>
      <c r="AL147" s="114"/>
      <c r="AM147" s="211"/>
      <c r="AN147" s="132"/>
      <c r="AO147" s="132"/>
      <c r="AP147" s="149"/>
      <c r="AQ147" s="150"/>
      <c r="AR147" s="149"/>
      <c r="AS147" s="132"/>
      <c r="AT147" s="132"/>
      <c r="AU147" s="132"/>
      <c r="AV147" s="132"/>
      <c r="AW147" s="132"/>
      <c r="AX147" s="132"/>
      <c r="AY147" s="132"/>
      <c r="AZ147" s="132"/>
      <c r="BA147" s="132"/>
      <c r="BB147" s="132"/>
      <c r="BC147" s="132"/>
      <c r="BD147" s="132"/>
      <c r="BE147" s="132"/>
      <c r="BF147" s="132"/>
      <c r="BG147" s="132"/>
      <c r="BH147" s="132"/>
      <c r="BI147" s="132"/>
      <c r="BJ147" s="132"/>
      <c r="BK147" s="132"/>
      <c r="BL147" s="132"/>
      <c r="BM147" s="132"/>
      <c r="BN147" s="132"/>
      <c r="BO147" s="132"/>
      <c r="BP147" s="132"/>
    </row>
    <row r="148">
      <c r="A148" s="511" t="b">
        <v>0</v>
      </c>
      <c r="B148" s="94"/>
      <c r="C148" s="95"/>
      <c r="D148" s="96"/>
      <c r="E148" s="97"/>
      <c r="F148" s="98"/>
      <c r="G148" s="98"/>
      <c r="H148" s="98"/>
      <c r="I148" s="98"/>
      <c r="J148" s="98"/>
      <c r="K148" s="96"/>
      <c r="L148" s="96"/>
      <c r="M148" s="96"/>
      <c r="N148" s="518"/>
      <c r="O148" s="168"/>
      <c r="P148" s="169"/>
      <c r="Q148" s="294"/>
      <c r="R148" s="295"/>
      <c r="S148" s="296"/>
      <c r="T148" s="297"/>
      <c r="U148" s="200"/>
      <c r="V148" s="201"/>
      <c r="W148" s="202"/>
      <c r="X148" s="202"/>
      <c r="Y148" s="273"/>
      <c r="Z148" s="271"/>
      <c r="AA148" s="272"/>
      <c r="AB148" s="107">
        <v>20.0</v>
      </c>
      <c r="AC148" s="108">
        <v>0.7066203703703704</v>
      </c>
      <c r="AD148" s="273"/>
      <c r="AE148" s="274" t="s">
        <v>133</v>
      </c>
      <c r="AF148" s="99" t="s">
        <v>133</v>
      </c>
      <c r="AG148" s="274">
        <v>1.88</v>
      </c>
      <c r="AH148" s="411">
        <v>18.0</v>
      </c>
      <c r="AI148" s="112"/>
      <c r="AJ148" s="110"/>
      <c r="AK148" s="113"/>
      <c r="AL148" s="114"/>
      <c r="AM148" s="278"/>
      <c r="AN148" s="98"/>
      <c r="AO148" s="98"/>
      <c r="AP148" s="116"/>
      <c r="AQ148" s="117"/>
      <c r="AR148" s="116"/>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c r="BO148" s="98"/>
      <c r="BP148" s="98"/>
    </row>
    <row r="149">
      <c r="A149" s="792" t="b">
        <v>0</v>
      </c>
      <c r="B149" s="128"/>
      <c r="C149" s="129"/>
      <c r="D149" s="130"/>
      <c r="E149" s="131"/>
      <c r="F149" s="132"/>
      <c r="G149" s="132"/>
      <c r="H149" s="132"/>
      <c r="I149" s="132"/>
      <c r="J149" s="132"/>
      <c r="K149" s="130"/>
      <c r="L149" s="130"/>
      <c r="M149" s="130"/>
      <c r="N149" s="519"/>
      <c r="O149" s="168"/>
      <c r="P149" s="169"/>
      <c r="Q149" s="294"/>
      <c r="R149" s="295"/>
      <c r="S149" s="296"/>
      <c r="T149" s="297"/>
      <c r="U149" s="200"/>
      <c r="V149" s="201"/>
      <c r="W149" s="202"/>
      <c r="X149" s="202"/>
      <c r="Y149" s="206"/>
      <c r="Z149" s="204"/>
      <c r="AA149" s="205"/>
      <c r="AB149" s="141"/>
      <c r="AC149" s="142"/>
      <c r="AD149" s="206" t="s">
        <v>142</v>
      </c>
      <c r="AE149" s="207"/>
      <c r="AF149" s="133"/>
      <c r="AG149" s="207"/>
      <c r="AH149" s="449"/>
      <c r="AI149" s="146"/>
      <c r="AJ149" s="144"/>
      <c r="AK149" s="147"/>
      <c r="AL149" s="114"/>
      <c r="AM149" s="211"/>
      <c r="AN149" s="132"/>
      <c r="AO149" s="132"/>
      <c r="AP149" s="149"/>
      <c r="AQ149" s="150"/>
      <c r="AR149" s="149"/>
      <c r="AS149" s="132"/>
      <c r="AT149" s="132"/>
      <c r="AU149" s="132"/>
      <c r="AV149" s="132"/>
      <c r="AW149" s="132"/>
      <c r="AX149" s="132"/>
      <c r="AY149" s="132"/>
      <c r="AZ149" s="132"/>
      <c r="BA149" s="132"/>
      <c r="BB149" s="132"/>
      <c r="BC149" s="132"/>
      <c r="BD149" s="132"/>
      <c r="BE149" s="132"/>
      <c r="BF149" s="132"/>
      <c r="BG149" s="132"/>
      <c r="BH149" s="132"/>
      <c r="BI149" s="132"/>
      <c r="BJ149" s="132"/>
      <c r="BK149" s="132"/>
      <c r="BL149" s="132"/>
      <c r="BM149" s="132"/>
      <c r="BN149" s="132"/>
      <c r="BO149" s="132"/>
      <c r="BP149" s="132"/>
    </row>
    <row r="150">
      <c r="A150" s="511" t="b">
        <v>0</v>
      </c>
      <c r="B150" s="363">
        <v>44617.0</v>
      </c>
      <c r="C150" s="95"/>
      <c r="D150" s="100" t="s">
        <v>1221</v>
      </c>
      <c r="E150" s="97"/>
      <c r="F150" s="98"/>
      <c r="G150" s="98"/>
      <c r="H150" s="98"/>
      <c r="I150" s="99" t="s">
        <v>233</v>
      </c>
      <c r="J150" s="99" t="s">
        <v>879</v>
      </c>
      <c r="K150" s="96"/>
      <c r="L150" s="96"/>
      <c r="M150" s="96"/>
      <c r="N150" s="518"/>
      <c r="O150" s="168">
        <v>4.0</v>
      </c>
      <c r="P150" s="169">
        <v>1.0</v>
      </c>
      <c r="Q150" s="294"/>
      <c r="R150" s="295"/>
      <c r="S150" s="296"/>
      <c r="T150" s="297"/>
      <c r="U150" s="200"/>
      <c r="V150" s="201"/>
      <c r="W150" s="202"/>
      <c r="X150" s="202"/>
      <c r="Y150" s="273">
        <v>0.0</v>
      </c>
      <c r="Z150" s="271">
        <v>0.0</v>
      </c>
      <c r="AA150" s="272" t="s">
        <v>132</v>
      </c>
      <c r="AB150" s="107">
        <v>1.0</v>
      </c>
      <c r="AC150" s="108">
        <v>0.778587962962963</v>
      </c>
      <c r="AD150" s="273" t="s">
        <v>140</v>
      </c>
      <c r="AE150" s="274" t="s">
        <v>132</v>
      </c>
      <c r="AF150" s="99" t="s">
        <v>166</v>
      </c>
      <c r="AG150" s="274">
        <v>1.4</v>
      </c>
      <c r="AH150" s="411">
        <v>10.0</v>
      </c>
      <c r="AI150" s="112"/>
      <c r="AJ150" s="274">
        <v>-30.0</v>
      </c>
      <c r="AK150" s="277">
        <v>0.0</v>
      </c>
      <c r="AL150" s="114"/>
      <c r="AM150" s="278"/>
      <c r="AN150" s="98"/>
      <c r="AO150" s="98"/>
      <c r="AP150" s="116"/>
      <c r="AQ150" s="117"/>
      <c r="AR150" s="116"/>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c r="BO150" s="98"/>
      <c r="BP150" s="98"/>
    </row>
    <row r="151">
      <c r="A151" s="792" t="b">
        <v>0</v>
      </c>
      <c r="B151" s="128"/>
      <c r="C151" s="129"/>
      <c r="D151" s="134">
        <v>632.94</v>
      </c>
      <c r="E151" s="131"/>
      <c r="F151" s="132"/>
      <c r="G151" s="132"/>
      <c r="H151" s="132"/>
      <c r="I151" s="133">
        <v>2.36</v>
      </c>
      <c r="J151" s="133">
        <v>1.72</v>
      </c>
      <c r="K151" s="130"/>
      <c r="L151" s="130"/>
      <c r="M151" s="130"/>
      <c r="N151" s="519"/>
      <c r="O151" s="168">
        <v>5.0</v>
      </c>
      <c r="P151" s="169">
        <v>2.0</v>
      </c>
      <c r="Q151" s="294"/>
      <c r="R151" s="295"/>
      <c r="S151" s="296"/>
      <c r="T151" s="297"/>
      <c r="U151" s="200"/>
      <c r="V151" s="201"/>
      <c r="W151" s="202"/>
      <c r="X151" s="202"/>
      <c r="Y151" s="206">
        <v>30.0</v>
      </c>
      <c r="Z151" s="204">
        <v>0.0</v>
      </c>
      <c r="AA151" s="205" t="s">
        <v>132</v>
      </c>
      <c r="AB151" s="141">
        <v>2.0</v>
      </c>
      <c r="AC151" s="142">
        <v>0.784224537037037</v>
      </c>
      <c r="AD151" s="206"/>
      <c r="AE151" s="207" t="s">
        <v>132</v>
      </c>
      <c r="AF151" s="133" t="s">
        <v>166</v>
      </c>
      <c r="AG151" s="207">
        <v>1.3</v>
      </c>
      <c r="AH151" s="449">
        <v>20.0</v>
      </c>
      <c r="AI151" s="146"/>
      <c r="AJ151" s="207">
        <v>176.4</v>
      </c>
      <c r="AK151" s="210">
        <v>0.0</v>
      </c>
      <c r="AL151" s="114"/>
      <c r="AM151" s="211"/>
      <c r="AN151" s="132"/>
      <c r="AO151" s="132"/>
      <c r="AP151" s="149"/>
      <c r="AQ151" s="150"/>
      <c r="AR151" s="149"/>
      <c r="AS151" s="132"/>
      <c r="AT151" s="132"/>
      <c r="AU151" s="132"/>
      <c r="AV151" s="132"/>
      <c r="AW151" s="132"/>
      <c r="AX151" s="132"/>
      <c r="AY151" s="132"/>
      <c r="AZ151" s="132"/>
      <c r="BA151" s="132"/>
      <c r="BB151" s="132"/>
      <c r="BC151" s="132"/>
      <c r="BD151" s="132"/>
      <c r="BE151" s="132"/>
      <c r="BF151" s="132"/>
      <c r="BG151" s="132"/>
      <c r="BH151" s="132"/>
      <c r="BI151" s="132"/>
      <c r="BJ151" s="132"/>
      <c r="BK151" s="132"/>
      <c r="BL151" s="132"/>
      <c r="BM151" s="132"/>
      <c r="BN151" s="132"/>
      <c r="BO151" s="132"/>
      <c r="BP151" s="132"/>
    </row>
    <row r="152">
      <c r="A152" s="511" t="b">
        <v>0</v>
      </c>
      <c r="B152" s="94"/>
      <c r="C152" s="95"/>
      <c r="D152" s="96"/>
      <c r="E152" s="97"/>
      <c r="F152" s="98"/>
      <c r="G152" s="98"/>
      <c r="H152" s="98"/>
      <c r="I152" s="99">
        <v>8427047.0</v>
      </c>
      <c r="J152" s="99">
        <v>2249345.0</v>
      </c>
      <c r="K152" s="96"/>
      <c r="L152" s="96"/>
      <c r="M152" s="96"/>
      <c r="N152" s="518"/>
      <c r="O152" s="168">
        <v>1.0</v>
      </c>
      <c r="P152" s="169">
        <v>0.0</v>
      </c>
      <c r="Q152" s="294">
        <v>1.0</v>
      </c>
      <c r="R152" s="295">
        <v>1.0</v>
      </c>
      <c r="S152" s="296"/>
      <c r="T152" s="297"/>
      <c r="U152" s="200"/>
      <c r="V152" s="201"/>
      <c r="W152" s="202"/>
      <c r="X152" s="202"/>
      <c r="Y152" s="273">
        <v>30.0</v>
      </c>
      <c r="Z152" s="271">
        <v>0.0</v>
      </c>
      <c r="AA152" s="272" t="s">
        <v>133</v>
      </c>
      <c r="AB152" s="107">
        <v>3.0</v>
      </c>
      <c r="AC152" s="108">
        <v>0.7935069444444445</v>
      </c>
      <c r="AD152" s="273"/>
      <c r="AE152" s="274" t="s">
        <v>132</v>
      </c>
      <c r="AF152" s="99" t="s">
        <v>166</v>
      </c>
      <c r="AG152" s="274">
        <v>1.2</v>
      </c>
      <c r="AH152" s="411">
        <v>50.0</v>
      </c>
      <c r="AI152" s="112"/>
      <c r="AJ152" s="110"/>
      <c r="AK152" s="113"/>
      <c r="AL152" s="114"/>
      <c r="AM152" s="278"/>
      <c r="AN152" s="98"/>
      <c r="AO152" s="98"/>
      <c r="AP152" s="116"/>
      <c r="AQ152" s="117"/>
      <c r="AR152" s="116"/>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row>
    <row r="153">
      <c r="A153" s="792" t="b">
        <v>0</v>
      </c>
      <c r="B153" s="128"/>
      <c r="C153" s="129"/>
      <c r="D153" s="130"/>
      <c r="E153" s="131"/>
      <c r="F153" s="132"/>
      <c r="G153" s="132"/>
      <c r="H153" s="132"/>
      <c r="I153" s="132"/>
      <c r="J153" s="132"/>
      <c r="K153" s="130"/>
      <c r="L153" s="130"/>
      <c r="M153" s="130"/>
      <c r="N153" s="519"/>
      <c r="O153" s="168">
        <v>1.0</v>
      </c>
      <c r="P153" s="169">
        <v>0.0</v>
      </c>
      <c r="Q153" s="294">
        <v>2.0</v>
      </c>
      <c r="R153" s="295">
        <v>1.0</v>
      </c>
      <c r="S153" s="296"/>
      <c r="T153" s="297"/>
      <c r="U153" s="200"/>
      <c r="V153" s="201"/>
      <c r="W153" s="202"/>
      <c r="X153" s="202"/>
      <c r="Y153" s="206">
        <v>0.0</v>
      </c>
      <c r="Z153" s="204">
        <v>0.0</v>
      </c>
      <c r="AA153" s="205" t="s">
        <v>132</v>
      </c>
      <c r="AB153" s="141">
        <v>4.0</v>
      </c>
      <c r="AC153" s="142">
        <v>0.7943287037037037</v>
      </c>
      <c r="AD153" s="206"/>
      <c r="AE153" s="207" t="s">
        <v>132</v>
      </c>
      <c r="AF153" s="133" t="s">
        <v>166</v>
      </c>
      <c r="AG153" s="207">
        <v>1.1</v>
      </c>
      <c r="AH153" s="449">
        <v>100.0</v>
      </c>
      <c r="AI153" s="146"/>
      <c r="AJ153" s="144"/>
      <c r="AK153" s="147"/>
      <c r="AL153" s="114"/>
      <c r="AM153" s="211"/>
      <c r="AN153" s="132"/>
      <c r="AO153" s="132"/>
      <c r="AP153" s="149"/>
      <c r="AQ153" s="150"/>
      <c r="AR153" s="149"/>
      <c r="AS153" s="132"/>
      <c r="AT153" s="132"/>
      <c r="AU153" s="132"/>
      <c r="AV153" s="132"/>
      <c r="AW153" s="132"/>
      <c r="AX153" s="132"/>
      <c r="AY153" s="132"/>
      <c r="AZ153" s="132"/>
      <c r="BA153" s="132"/>
      <c r="BB153" s="132"/>
      <c r="BC153" s="132"/>
      <c r="BD153" s="132"/>
      <c r="BE153" s="132"/>
      <c r="BF153" s="132"/>
      <c r="BG153" s="132"/>
      <c r="BH153" s="132"/>
      <c r="BI153" s="132"/>
      <c r="BJ153" s="132"/>
      <c r="BK153" s="132"/>
      <c r="BL153" s="132"/>
      <c r="BM153" s="132"/>
      <c r="BN153" s="132"/>
      <c r="BO153" s="132"/>
      <c r="BP153" s="132"/>
    </row>
    <row r="154">
      <c r="A154" s="511" t="b">
        <v>0</v>
      </c>
      <c r="B154" s="94"/>
      <c r="C154" s="95"/>
      <c r="D154" s="96"/>
      <c r="E154" s="97"/>
      <c r="F154" s="98"/>
      <c r="G154" s="98"/>
      <c r="H154" s="98"/>
      <c r="I154" s="98"/>
      <c r="J154" s="98"/>
      <c r="K154" s="96"/>
      <c r="L154" s="96"/>
      <c r="M154" s="96"/>
      <c r="N154" s="518"/>
      <c r="O154" s="168"/>
      <c r="P154" s="169"/>
      <c r="Q154" s="294"/>
      <c r="R154" s="295"/>
      <c r="S154" s="296"/>
      <c r="T154" s="297"/>
      <c r="U154" s="200"/>
      <c r="V154" s="201"/>
      <c r="W154" s="202"/>
      <c r="X154" s="202"/>
      <c r="Y154" s="273"/>
      <c r="Z154" s="271"/>
      <c r="AA154" s="272"/>
      <c r="AB154" s="107"/>
      <c r="AC154" s="108"/>
      <c r="AD154" s="273" t="s">
        <v>142</v>
      </c>
      <c r="AE154" s="274"/>
      <c r="AF154" s="99"/>
      <c r="AG154" s="274"/>
      <c r="AH154" s="411"/>
      <c r="AI154" s="112"/>
      <c r="AJ154" s="110"/>
      <c r="AK154" s="113"/>
      <c r="AL154" s="114"/>
      <c r="AM154" s="278"/>
      <c r="AN154" s="98"/>
      <c r="AO154" s="98"/>
      <c r="AP154" s="116"/>
      <c r="AQ154" s="117"/>
      <c r="AR154" s="116"/>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c r="BO154" s="98"/>
      <c r="BP154" s="98"/>
    </row>
    <row r="155">
      <c r="A155" s="792" t="b">
        <v>0</v>
      </c>
      <c r="B155" s="288">
        <v>44617.0</v>
      </c>
      <c r="C155" s="129"/>
      <c r="D155" s="134" t="s">
        <v>1441</v>
      </c>
      <c r="E155" s="131"/>
      <c r="F155" s="132"/>
      <c r="G155" s="132"/>
      <c r="H155" s="132"/>
      <c r="I155" s="133" t="s">
        <v>394</v>
      </c>
      <c r="J155" s="133" t="s">
        <v>453</v>
      </c>
      <c r="K155" s="130"/>
      <c r="L155" s="130"/>
      <c r="M155" s="130"/>
      <c r="N155" s="519"/>
      <c r="O155" s="168">
        <v>3.0</v>
      </c>
      <c r="P155" s="169">
        <v>1.0</v>
      </c>
      <c r="Q155" s="294"/>
      <c r="R155" s="295"/>
      <c r="S155" s="296"/>
      <c r="T155" s="297"/>
      <c r="U155" s="200"/>
      <c r="V155" s="201"/>
      <c r="W155" s="202"/>
      <c r="X155" s="202"/>
      <c r="Y155" s="206">
        <v>0.0</v>
      </c>
      <c r="Z155" s="204">
        <v>0.0</v>
      </c>
      <c r="AA155" s="205" t="s">
        <v>132</v>
      </c>
      <c r="AB155" s="141">
        <v>1.0</v>
      </c>
      <c r="AC155" s="142">
        <v>0.8275</v>
      </c>
      <c r="AD155" s="206" t="s">
        <v>140</v>
      </c>
      <c r="AE155" s="207" t="s">
        <v>132</v>
      </c>
      <c r="AF155" s="133" t="s">
        <v>166</v>
      </c>
      <c r="AG155" s="207">
        <v>1.4</v>
      </c>
      <c r="AH155" s="449">
        <v>10.0</v>
      </c>
      <c r="AI155" s="146"/>
      <c r="AJ155" s="207">
        <v>96.14</v>
      </c>
      <c r="AK155" s="210">
        <v>0.0</v>
      </c>
      <c r="AL155" s="114"/>
      <c r="AM155" s="211"/>
      <c r="AN155" s="132"/>
      <c r="AO155" s="132"/>
      <c r="AP155" s="149"/>
      <c r="AQ155" s="150"/>
      <c r="AR155" s="149"/>
      <c r="AS155" s="132"/>
      <c r="AT155" s="132"/>
      <c r="AU155" s="132"/>
      <c r="AV155" s="132"/>
      <c r="AW155" s="132"/>
      <c r="AX155" s="132"/>
      <c r="AY155" s="132"/>
      <c r="AZ155" s="132"/>
      <c r="BA155" s="132"/>
      <c r="BB155" s="132"/>
      <c r="BC155" s="132"/>
      <c r="BD155" s="132"/>
      <c r="BE155" s="132"/>
      <c r="BF155" s="132"/>
      <c r="BG155" s="132"/>
      <c r="BH155" s="132"/>
      <c r="BI155" s="132"/>
      <c r="BJ155" s="132"/>
      <c r="BK155" s="132"/>
      <c r="BL155" s="132"/>
      <c r="BM155" s="132"/>
      <c r="BN155" s="132"/>
      <c r="BO155" s="132"/>
      <c r="BP155" s="132"/>
    </row>
    <row r="156">
      <c r="A156" s="511" t="b">
        <v>0</v>
      </c>
      <c r="B156" s="94"/>
      <c r="C156" s="95"/>
      <c r="D156" s="100">
        <v>598.3</v>
      </c>
      <c r="E156" s="97"/>
      <c r="F156" s="98"/>
      <c r="G156" s="98"/>
      <c r="H156" s="98"/>
      <c r="I156" s="99">
        <v>2.02</v>
      </c>
      <c r="J156" s="99">
        <v>1.97</v>
      </c>
      <c r="K156" s="96"/>
      <c r="L156" s="96"/>
      <c r="M156" s="96"/>
      <c r="N156" s="518"/>
      <c r="O156" s="168">
        <v>3.0</v>
      </c>
      <c r="P156" s="169">
        <v>1.0</v>
      </c>
      <c r="Q156" s="294"/>
      <c r="R156" s="295"/>
      <c r="S156" s="296"/>
      <c r="T156" s="297"/>
      <c r="U156" s="200"/>
      <c r="V156" s="201"/>
      <c r="W156" s="202"/>
      <c r="X156" s="202"/>
      <c r="Y156" s="273">
        <v>30.0</v>
      </c>
      <c r="Z156" s="271">
        <v>0.0</v>
      </c>
      <c r="AA156" s="272" t="s">
        <v>132</v>
      </c>
      <c r="AB156" s="107">
        <v>2.0</v>
      </c>
      <c r="AC156" s="108">
        <v>0.8286689814814815</v>
      </c>
      <c r="AD156" s="273"/>
      <c r="AE156" s="274" t="s">
        <v>132</v>
      </c>
      <c r="AF156" s="99" t="s">
        <v>166</v>
      </c>
      <c r="AG156" s="274">
        <v>1.3</v>
      </c>
      <c r="AH156" s="411">
        <v>20.0</v>
      </c>
      <c r="AI156" s="112"/>
      <c r="AJ156" s="274">
        <v>233.66</v>
      </c>
      <c r="AK156" s="277">
        <v>0.0</v>
      </c>
      <c r="AL156" s="114"/>
      <c r="AM156" s="278"/>
      <c r="AN156" s="98"/>
      <c r="AO156" s="98"/>
      <c r="AP156" s="116"/>
      <c r="AQ156" s="117"/>
      <c r="AR156" s="116"/>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row>
    <row r="157">
      <c r="A157" s="792" t="b">
        <v>0</v>
      </c>
      <c r="B157" s="128"/>
      <c r="C157" s="129"/>
      <c r="D157" s="130"/>
      <c r="E157" s="131"/>
      <c r="F157" s="132"/>
      <c r="G157" s="132"/>
      <c r="H157" s="132"/>
      <c r="I157" s="133">
        <v>7287690.0</v>
      </c>
      <c r="J157" s="133">
        <v>8842295.0</v>
      </c>
      <c r="K157" s="130"/>
      <c r="L157" s="130"/>
      <c r="M157" s="130"/>
      <c r="N157" s="519"/>
      <c r="O157" s="168">
        <v>4.0</v>
      </c>
      <c r="P157" s="169">
        <v>2.0</v>
      </c>
      <c r="Q157" s="294"/>
      <c r="R157" s="295"/>
      <c r="S157" s="296"/>
      <c r="T157" s="297"/>
      <c r="U157" s="200"/>
      <c r="V157" s="201"/>
      <c r="W157" s="202"/>
      <c r="X157" s="202"/>
      <c r="Y157" s="206">
        <v>15.0</v>
      </c>
      <c r="Z157" s="204">
        <v>40.0</v>
      </c>
      <c r="AA157" s="205" t="s">
        <v>132</v>
      </c>
      <c r="AB157" s="141">
        <v>3.0</v>
      </c>
      <c r="AC157" s="142">
        <v>0.8340277777777778</v>
      </c>
      <c r="AD157" s="206"/>
      <c r="AE157" s="207" t="s">
        <v>132</v>
      </c>
      <c r="AF157" s="133" t="s">
        <v>133</v>
      </c>
      <c r="AG157" s="207">
        <v>1.54</v>
      </c>
      <c r="AH157" s="449">
        <v>15.0</v>
      </c>
      <c r="AI157" s="146"/>
      <c r="AJ157" s="144"/>
      <c r="AK157" s="147"/>
      <c r="AL157" s="114"/>
      <c r="AM157" s="211"/>
      <c r="AN157" s="132"/>
      <c r="AO157" s="132"/>
      <c r="AP157" s="149"/>
      <c r="AQ157" s="150"/>
      <c r="AR157" s="149"/>
      <c r="AS157" s="132"/>
      <c r="AT157" s="132"/>
      <c r="AU157" s="132"/>
      <c r="AV157" s="132"/>
      <c r="AW157" s="132"/>
      <c r="AX157" s="132"/>
      <c r="AY157" s="132"/>
      <c r="AZ157" s="132"/>
      <c r="BA157" s="132"/>
      <c r="BB157" s="132"/>
      <c r="BC157" s="132"/>
      <c r="BD157" s="132"/>
      <c r="BE157" s="132"/>
      <c r="BF157" s="132"/>
      <c r="BG157" s="132"/>
      <c r="BH157" s="132"/>
      <c r="BI157" s="132"/>
      <c r="BJ157" s="132"/>
      <c r="BK157" s="132"/>
      <c r="BL157" s="132"/>
      <c r="BM157" s="132"/>
      <c r="BN157" s="132"/>
      <c r="BO157" s="132"/>
      <c r="BP157" s="132"/>
    </row>
    <row r="158">
      <c r="A158" s="511" t="b">
        <v>0</v>
      </c>
      <c r="B158" s="94"/>
      <c r="C158" s="95"/>
      <c r="D158" s="96"/>
      <c r="E158" s="97"/>
      <c r="F158" s="98"/>
      <c r="G158" s="98"/>
      <c r="H158" s="98"/>
      <c r="I158" s="98"/>
      <c r="J158" s="98"/>
      <c r="K158" s="96"/>
      <c r="L158" s="96"/>
      <c r="M158" s="96"/>
      <c r="N158" s="518"/>
      <c r="O158" s="168">
        <v>4.0</v>
      </c>
      <c r="P158" s="169">
        <v>3.0</v>
      </c>
      <c r="Q158" s="294"/>
      <c r="R158" s="295"/>
      <c r="S158" s="296"/>
      <c r="T158" s="297"/>
      <c r="U158" s="200"/>
      <c r="V158" s="201"/>
      <c r="W158" s="202"/>
      <c r="X158" s="202"/>
      <c r="Y158" s="273">
        <v>0.0</v>
      </c>
      <c r="Z158" s="271">
        <v>0.0</v>
      </c>
      <c r="AA158" s="272" t="s">
        <v>133</v>
      </c>
      <c r="AB158" s="107">
        <v>4.0</v>
      </c>
      <c r="AC158" s="108">
        <v>0.8344675925925926</v>
      </c>
      <c r="AD158" s="273"/>
      <c r="AE158" s="274" t="s">
        <v>132</v>
      </c>
      <c r="AF158" s="99" t="s">
        <v>133</v>
      </c>
      <c r="AG158" s="274">
        <v>1.76</v>
      </c>
      <c r="AH158" s="411">
        <v>1.7</v>
      </c>
      <c r="AI158" s="112"/>
      <c r="AJ158" s="110"/>
      <c r="AK158" s="113"/>
      <c r="AL158" s="114"/>
      <c r="AM158" s="278"/>
      <c r="AN158" s="98"/>
      <c r="AO158" s="98"/>
      <c r="AP158" s="116"/>
      <c r="AQ158" s="117"/>
      <c r="AR158" s="116"/>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c r="BO158" s="98"/>
      <c r="BP158" s="98"/>
    </row>
    <row r="159">
      <c r="A159" s="792" t="b">
        <v>0</v>
      </c>
      <c r="B159" s="128"/>
      <c r="C159" s="129"/>
      <c r="D159" s="130"/>
      <c r="E159" s="131"/>
      <c r="F159" s="132"/>
      <c r="G159" s="132"/>
      <c r="H159" s="132"/>
      <c r="I159" s="132"/>
      <c r="J159" s="132"/>
      <c r="K159" s="130"/>
      <c r="L159" s="130"/>
      <c r="M159" s="130"/>
      <c r="N159" s="519"/>
      <c r="O159" s="168">
        <v>6.0</v>
      </c>
      <c r="P159" s="169">
        <v>6.0</v>
      </c>
      <c r="Q159" s="294"/>
      <c r="R159" s="295"/>
      <c r="S159" s="296"/>
      <c r="T159" s="297"/>
      <c r="U159" s="200"/>
      <c r="V159" s="201"/>
      <c r="W159" s="202"/>
      <c r="X159" s="202"/>
      <c r="Y159" s="206">
        <v>0.0</v>
      </c>
      <c r="Z159" s="204">
        <v>0.0</v>
      </c>
      <c r="AA159" s="205" t="s">
        <v>133</v>
      </c>
      <c r="AB159" s="141">
        <v>5.0</v>
      </c>
      <c r="AC159" s="142">
        <v>0.8458912037037037</v>
      </c>
      <c r="AD159" s="206"/>
      <c r="AE159" s="207" t="s">
        <v>132</v>
      </c>
      <c r="AF159" s="133" t="s">
        <v>133</v>
      </c>
      <c r="AG159" s="207">
        <v>1.88</v>
      </c>
      <c r="AH159" s="449">
        <v>18.0</v>
      </c>
      <c r="AI159" s="146"/>
      <c r="AJ159" s="144"/>
      <c r="AK159" s="147"/>
      <c r="AL159" s="114"/>
      <c r="AM159" s="211"/>
      <c r="AN159" s="132"/>
      <c r="AO159" s="132"/>
      <c r="AP159" s="149"/>
      <c r="AQ159" s="150"/>
      <c r="AR159" s="149"/>
      <c r="AS159" s="132"/>
      <c r="AT159" s="132"/>
      <c r="AU159" s="132"/>
      <c r="AV159" s="132"/>
      <c r="AW159" s="132"/>
      <c r="AX159" s="132"/>
      <c r="AY159" s="132"/>
      <c r="AZ159" s="132"/>
      <c r="BA159" s="132"/>
      <c r="BB159" s="132"/>
      <c r="BC159" s="132"/>
      <c r="BD159" s="132"/>
      <c r="BE159" s="132"/>
      <c r="BF159" s="132"/>
      <c r="BG159" s="132"/>
      <c r="BH159" s="132"/>
      <c r="BI159" s="132"/>
      <c r="BJ159" s="132"/>
      <c r="BK159" s="132"/>
      <c r="BL159" s="132"/>
      <c r="BM159" s="132"/>
      <c r="BN159" s="132"/>
      <c r="BO159" s="132"/>
      <c r="BP159" s="132"/>
    </row>
    <row r="160">
      <c r="A160" s="511" t="b">
        <v>0</v>
      </c>
      <c r="B160" s="94"/>
      <c r="C160" s="95"/>
      <c r="D160" s="96"/>
      <c r="E160" s="97"/>
      <c r="F160" s="98"/>
      <c r="G160" s="98"/>
      <c r="H160" s="98"/>
      <c r="I160" s="98"/>
      <c r="J160" s="98"/>
      <c r="K160" s="96"/>
      <c r="L160" s="96"/>
      <c r="M160" s="96"/>
      <c r="N160" s="518"/>
      <c r="O160" s="168">
        <v>6.0</v>
      </c>
      <c r="P160" s="169">
        <v>6.0</v>
      </c>
      <c r="Q160" s="294"/>
      <c r="R160" s="295"/>
      <c r="S160" s="296"/>
      <c r="T160" s="297"/>
      <c r="U160" s="200"/>
      <c r="V160" s="201"/>
      <c r="W160" s="202"/>
      <c r="X160" s="202"/>
      <c r="Y160" s="273">
        <v>0.0</v>
      </c>
      <c r="Z160" s="271">
        <v>0.0</v>
      </c>
      <c r="AA160" s="272" t="s">
        <v>132</v>
      </c>
      <c r="AB160" s="107">
        <v>6.0</v>
      </c>
      <c r="AC160" s="108">
        <v>0.8466319444444445</v>
      </c>
      <c r="AD160" s="273"/>
      <c r="AE160" s="274" t="s">
        <v>132</v>
      </c>
      <c r="AF160" s="99" t="s">
        <v>133</v>
      </c>
      <c r="AG160" s="274">
        <v>2.38</v>
      </c>
      <c r="AH160" s="411">
        <v>2.38</v>
      </c>
      <c r="AI160" s="112"/>
      <c r="AJ160" s="110"/>
      <c r="AK160" s="113"/>
      <c r="AL160" s="114"/>
      <c r="AM160" s="278"/>
      <c r="AN160" s="98"/>
      <c r="AO160" s="98"/>
      <c r="AP160" s="116"/>
      <c r="AQ160" s="117"/>
      <c r="AR160" s="116"/>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c r="BO160" s="98"/>
      <c r="BP160" s="98"/>
    </row>
    <row r="161">
      <c r="A161" s="792" t="b">
        <v>0</v>
      </c>
      <c r="B161" s="128"/>
      <c r="C161" s="129"/>
      <c r="D161" s="130"/>
      <c r="E161" s="131"/>
      <c r="F161" s="132"/>
      <c r="G161" s="132"/>
      <c r="H161" s="132"/>
      <c r="I161" s="132"/>
      <c r="J161" s="132"/>
      <c r="K161" s="130"/>
      <c r="L161" s="130"/>
      <c r="M161" s="130"/>
      <c r="N161" s="519"/>
      <c r="O161" s="168">
        <v>6.0</v>
      </c>
      <c r="P161" s="169">
        <v>6.0</v>
      </c>
      <c r="Q161" s="294"/>
      <c r="R161" s="295"/>
      <c r="S161" s="296"/>
      <c r="T161" s="297"/>
      <c r="U161" s="200"/>
      <c r="V161" s="201"/>
      <c r="W161" s="202"/>
      <c r="X161" s="202"/>
      <c r="Y161" s="206">
        <v>0.0</v>
      </c>
      <c r="Z161" s="204">
        <v>0.0</v>
      </c>
      <c r="AA161" s="205" t="s">
        <v>132</v>
      </c>
      <c r="AB161" s="141">
        <v>7.0</v>
      </c>
      <c r="AC161" s="142">
        <v>0.8466319444444445</v>
      </c>
      <c r="AD161" s="206"/>
      <c r="AE161" s="207" t="s">
        <v>132</v>
      </c>
      <c r="AF161" s="133" t="s">
        <v>133</v>
      </c>
      <c r="AG161" s="207">
        <v>2.42</v>
      </c>
      <c r="AH161" s="449">
        <v>24.0</v>
      </c>
      <c r="AI161" s="146"/>
      <c r="AJ161" s="144"/>
      <c r="AK161" s="147"/>
      <c r="AL161" s="114"/>
      <c r="AM161" s="211"/>
      <c r="AN161" s="132"/>
      <c r="AO161" s="132"/>
      <c r="AP161" s="149"/>
      <c r="AQ161" s="150"/>
      <c r="AR161" s="149"/>
      <c r="AS161" s="132"/>
      <c r="AT161" s="132"/>
      <c r="AU161" s="132"/>
      <c r="AV161" s="132"/>
      <c r="AW161" s="132"/>
      <c r="AX161" s="132"/>
      <c r="AY161" s="132"/>
      <c r="AZ161" s="132"/>
      <c r="BA161" s="132"/>
      <c r="BB161" s="132"/>
      <c r="BC161" s="132"/>
      <c r="BD161" s="132"/>
      <c r="BE161" s="132"/>
      <c r="BF161" s="132"/>
      <c r="BG161" s="132"/>
      <c r="BH161" s="132"/>
      <c r="BI161" s="132"/>
      <c r="BJ161" s="132"/>
      <c r="BK161" s="132"/>
      <c r="BL161" s="132"/>
      <c r="BM161" s="132"/>
      <c r="BN161" s="132"/>
      <c r="BO161" s="132"/>
      <c r="BP161" s="132"/>
    </row>
    <row r="162">
      <c r="A162" s="511" t="b">
        <v>0</v>
      </c>
      <c r="B162" s="94"/>
      <c r="C162" s="95"/>
      <c r="D162" s="96"/>
      <c r="E162" s="97"/>
      <c r="F162" s="98"/>
      <c r="G162" s="98"/>
      <c r="H162" s="98"/>
      <c r="I162" s="98"/>
      <c r="J162" s="98"/>
      <c r="K162" s="96"/>
      <c r="L162" s="96"/>
      <c r="M162" s="96"/>
      <c r="N162" s="518"/>
      <c r="O162" s="168">
        <v>6.0</v>
      </c>
      <c r="P162" s="169">
        <v>6.0</v>
      </c>
      <c r="Q162" s="294"/>
      <c r="R162" s="295"/>
      <c r="S162" s="296"/>
      <c r="T162" s="297"/>
      <c r="U162" s="200"/>
      <c r="V162" s="201"/>
      <c r="W162" s="202"/>
      <c r="X162" s="202"/>
      <c r="Y162" s="273">
        <v>0.0</v>
      </c>
      <c r="Z162" s="271">
        <v>0.0</v>
      </c>
      <c r="AA162" s="272" t="s">
        <v>132</v>
      </c>
      <c r="AB162" s="107">
        <v>8.0</v>
      </c>
      <c r="AC162" s="108">
        <v>0.8486226851851851</v>
      </c>
      <c r="AD162" s="273"/>
      <c r="AE162" s="274" t="s">
        <v>132</v>
      </c>
      <c r="AF162" s="99" t="s">
        <v>133</v>
      </c>
      <c r="AG162" s="274">
        <v>3.4</v>
      </c>
      <c r="AH162" s="411">
        <v>34.0</v>
      </c>
      <c r="AI162" s="112"/>
      <c r="AJ162" s="110"/>
      <c r="AK162" s="113"/>
      <c r="AL162" s="114"/>
      <c r="AM162" s="278"/>
      <c r="AN162" s="98"/>
      <c r="AO162" s="98"/>
      <c r="AP162" s="116"/>
      <c r="AQ162" s="117"/>
      <c r="AR162" s="116"/>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row>
    <row r="163">
      <c r="A163" s="792" t="b">
        <v>0</v>
      </c>
      <c r="B163" s="128"/>
      <c r="C163" s="129"/>
      <c r="D163" s="130"/>
      <c r="E163" s="131"/>
      <c r="F163" s="132"/>
      <c r="G163" s="132"/>
      <c r="H163" s="132"/>
      <c r="I163" s="132"/>
      <c r="J163" s="132"/>
      <c r="K163" s="130"/>
      <c r="L163" s="130"/>
      <c r="M163" s="130"/>
      <c r="N163" s="519"/>
      <c r="O163" s="168">
        <v>0.0</v>
      </c>
      <c r="P163" s="169">
        <v>1.0</v>
      </c>
      <c r="Q163" s="294">
        <v>0.0</v>
      </c>
      <c r="R163" s="295">
        <v>0.0</v>
      </c>
      <c r="S163" s="296"/>
      <c r="T163" s="297"/>
      <c r="U163" s="200"/>
      <c r="V163" s="201"/>
      <c r="W163" s="202"/>
      <c r="X163" s="202"/>
      <c r="Y163" s="206">
        <v>40.0</v>
      </c>
      <c r="Z163" s="204">
        <v>0.0</v>
      </c>
      <c r="AA163" s="205" t="s">
        <v>133</v>
      </c>
      <c r="AB163" s="141">
        <v>9.0</v>
      </c>
      <c r="AC163" s="142">
        <v>0.848761574074074</v>
      </c>
      <c r="AD163" s="206"/>
      <c r="AE163" s="207" t="s">
        <v>133</v>
      </c>
      <c r="AF163" s="133" t="s">
        <v>166</v>
      </c>
      <c r="AG163" s="207">
        <v>1.4</v>
      </c>
      <c r="AH163" s="449">
        <v>9.435</v>
      </c>
      <c r="AI163" s="146"/>
      <c r="AJ163" s="144"/>
      <c r="AK163" s="147"/>
      <c r="AL163" s="114"/>
      <c r="AM163" s="211"/>
      <c r="AN163" s="132"/>
      <c r="AO163" s="132"/>
      <c r="AP163" s="149"/>
      <c r="AQ163" s="150"/>
      <c r="AR163" s="149"/>
      <c r="AS163" s="132"/>
      <c r="AT163" s="132"/>
      <c r="AU163" s="132"/>
      <c r="AV163" s="132"/>
      <c r="AW163" s="132"/>
      <c r="AX163" s="132"/>
      <c r="AY163" s="132"/>
      <c r="AZ163" s="132"/>
      <c r="BA163" s="132"/>
      <c r="BB163" s="132"/>
      <c r="BC163" s="132"/>
      <c r="BD163" s="132"/>
      <c r="BE163" s="132"/>
      <c r="BF163" s="132"/>
      <c r="BG163" s="132"/>
      <c r="BH163" s="132"/>
      <c r="BI163" s="132"/>
      <c r="BJ163" s="132"/>
      <c r="BK163" s="132"/>
      <c r="BL163" s="132"/>
      <c r="BM163" s="132"/>
      <c r="BN163" s="132"/>
      <c r="BO163" s="132"/>
      <c r="BP163" s="132"/>
    </row>
    <row r="164">
      <c r="A164" s="511" t="b">
        <v>0</v>
      </c>
      <c r="B164" s="94"/>
      <c r="C164" s="95"/>
      <c r="D164" s="96"/>
      <c r="E164" s="97"/>
      <c r="F164" s="98"/>
      <c r="G164" s="98"/>
      <c r="H164" s="98"/>
      <c r="I164" s="98"/>
      <c r="J164" s="98"/>
      <c r="K164" s="96"/>
      <c r="L164" s="96"/>
      <c r="M164" s="96"/>
      <c r="N164" s="518"/>
      <c r="O164" s="168">
        <v>0.0</v>
      </c>
      <c r="P164" s="169">
        <v>1.0</v>
      </c>
      <c r="Q164" s="294">
        <v>4.0</v>
      </c>
      <c r="R164" s="295">
        <v>2.0</v>
      </c>
      <c r="S164" s="296"/>
      <c r="T164" s="297"/>
      <c r="U164" s="200"/>
      <c r="V164" s="201"/>
      <c r="W164" s="202"/>
      <c r="X164" s="202"/>
      <c r="Y164" s="273">
        <v>0.0</v>
      </c>
      <c r="Z164" s="271">
        <v>15.0</v>
      </c>
      <c r="AA164" s="272" t="s">
        <v>133</v>
      </c>
      <c r="AB164" s="107">
        <v>10.0</v>
      </c>
      <c r="AC164" s="108">
        <v>0.8525115740740741</v>
      </c>
      <c r="AD164" s="273"/>
      <c r="AE164" s="274" t="s">
        <v>133</v>
      </c>
      <c r="AF164" s="99" t="s">
        <v>133</v>
      </c>
      <c r="AG164" s="274">
        <v>1.76</v>
      </c>
      <c r="AH164" s="411">
        <v>1.7</v>
      </c>
      <c r="AI164" s="112"/>
      <c r="AJ164" s="110"/>
      <c r="AK164" s="113"/>
      <c r="AL164" s="114"/>
      <c r="AM164" s="278"/>
      <c r="AN164" s="98"/>
      <c r="AO164" s="98"/>
      <c r="AP164" s="116"/>
      <c r="AQ164" s="117"/>
      <c r="AR164" s="116"/>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c r="BO164" s="98"/>
      <c r="BP164" s="98"/>
    </row>
    <row r="165">
      <c r="A165" s="792" t="b">
        <v>0</v>
      </c>
      <c r="B165" s="128"/>
      <c r="C165" s="129"/>
      <c r="D165" s="130"/>
      <c r="E165" s="131"/>
      <c r="F165" s="132"/>
      <c r="G165" s="132"/>
      <c r="H165" s="132"/>
      <c r="I165" s="132"/>
      <c r="J165" s="132"/>
      <c r="K165" s="130"/>
      <c r="L165" s="130"/>
      <c r="M165" s="130"/>
      <c r="N165" s="519"/>
      <c r="O165" s="168">
        <v>1.0</v>
      </c>
      <c r="P165" s="169">
        <v>1.0</v>
      </c>
      <c r="Q165" s="294">
        <v>1.0</v>
      </c>
      <c r="R165" s="295">
        <v>1.0</v>
      </c>
      <c r="S165" s="296">
        <v>1.0</v>
      </c>
      <c r="T165" s="297">
        <v>1.0</v>
      </c>
      <c r="U165" s="200"/>
      <c r="V165" s="201"/>
      <c r="W165" s="202"/>
      <c r="X165" s="202"/>
      <c r="Y165" s="206">
        <v>40.0</v>
      </c>
      <c r="Z165" s="204">
        <v>30.0</v>
      </c>
      <c r="AA165" s="205" t="s">
        <v>133</v>
      </c>
      <c r="AB165" s="141">
        <v>11.0</v>
      </c>
      <c r="AC165" s="142">
        <v>0.8614814814814815</v>
      </c>
      <c r="AD165" s="206"/>
      <c r="AE165" s="207" t="s">
        <v>133</v>
      </c>
      <c r="AF165" s="133" t="s">
        <v>133</v>
      </c>
      <c r="AG165" s="207">
        <v>2.38</v>
      </c>
      <c r="AH165" s="449">
        <v>2.38</v>
      </c>
      <c r="AI165" s="146"/>
      <c r="AJ165" s="144"/>
      <c r="AK165" s="147"/>
      <c r="AL165" s="114"/>
      <c r="AM165" s="211"/>
      <c r="AN165" s="132"/>
      <c r="AO165" s="132"/>
      <c r="AP165" s="149"/>
      <c r="AQ165" s="150"/>
      <c r="AR165" s="149"/>
      <c r="AS165" s="132"/>
      <c r="AT165" s="132"/>
      <c r="AU165" s="132"/>
      <c r="AV165" s="132"/>
      <c r="AW165" s="132"/>
      <c r="AX165" s="132"/>
      <c r="AY165" s="132"/>
      <c r="AZ165" s="132"/>
      <c r="BA165" s="132"/>
      <c r="BB165" s="132"/>
      <c r="BC165" s="132"/>
      <c r="BD165" s="132"/>
      <c r="BE165" s="132"/>
      <c r="BF165" s="132"/>
      <c r="BG165" s="132"/>
      <c r="BH165" s="132"/>
      <c r="BI165" s="132"/>
      <c r="BJ165" s="132"/>
      <c r="BK165" s="132"/>
      <c r="BL165" s="132"/>
      <c r="BM165" s="132"/>
      <c r="BN165" s="132"/>
      <c r="BO165" s="132"/>
      <c r="BP165" s="132"/>
    </row>
    <row r="166">
      <c r="A166" s="511" t="b">
        <v>0</v>
      </c>
      <c r="B166" s="94"/>
      <c r="C166" s="95"/>
      <c r="D166" s="96"/>
      <c r="E166" s="97"/>
      <c r="F166" s="98"/>
      <c r="G166" s="98"/>
      <c r="H166" s="98"/>
      <c r="I166" s="98"/>
      <c r="J166" s="98"/>
      <c r="K166" s="96"/>
      <c r="L166" s="96"/>
      <c r="M166" s="96"/>
      <c r="N166" s="518"/>
      <c r="O166" s="168">
        <v>1.0</v>
      </c>
      <c r="P166" s="169">
        <v>1.0</v>
      </c>
      <c r="Q166" s="294">
        <v>1.0</v>
      </c>
      <c r="R166" s="295">
        <v>1.0</v>
      </c>
      <c r="S166" s="296">
        <v>3.0</v>
      </c>
      <c r="T166" s="297">
        <v>2.0</v>
      </c>
      <c r="U166" s="200"/>
      <c r="V166" s="201"/>
      <c r="W166" s="202"/>
      <c r="X166" s="202"/>
      <c r="Y166" s="273">
        <v>0.0</v>
      </c>
      <c r="Z166" s="271">
        <v>0.0</v>
      </c>
      <c r="AA166" s="272" t="s">
        <v>132</v>
      </c>
      <c r="AB166" s="107">
        <v>12.0</v>
      </c>
      <c r="AC166" s="108">
        <v>0.871724537037037</v>
      </c>
      <c r="AD166" s="273"/>
      <c r="AE166" s="274" t="s">
        <v>133</v>
      </c>
      <c r="AF166" s="99" t="s">
        <v>133</v>
      </c>
      <c r="AG166" s="274">
        <v>3.65</v>
      </c>
      <c r="AH166" s="411">
        <v>3.65</v>
      </c>
      <c r="AI166" s="112"/>
      <c r="AJ166" s="110"/>
      <c r="AK166" s="113"/>
      <c r="AL166" s="114"/>
      <c r="AM166" s="278"/>
      <c r="AN166" s="98"/>
      <c r="AO166" s="98"/>
      <c r="AP166" s="116"/>
      <c r="AQ166" s="117"/>
      <c r="AR166" s="116"/>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c r="BO166" s="98"/>
      <c r="BP166" s="98"/>
    </row>
    <row r="167">
      <c r="A167" s="792" t="b">
        <v>0</v>
      </c>
      <c r="B167" s="128"/>
      <c r="C167" s="129"/>
      <c r="D167" s="130"/>
      <c r="E167" s="131"/>
      <c r="F167" s="132"/>
      <c r="G167" s="132"/>
      <c r="H167" s="132"/>
      <c r="I167" s="132"/>
      <c r="J167" s="132"/>
      <c r="K167" s="130"/>
      <c r="L167" s="130"/>
      <c r="M167" s="130"/>
      <c r="N167" s="519"/>
      <c r="O167" s="168">
        <v>1.0</v>
      </c>
      <c r="P167" s="169">
        <v>1.0</v>
      </c>
      <c r="Q167" s="294">
        <v>1.0</v>
      </c>
      <c r="R167" s="295">
        <v>1.0</v>
      </c>
      <c r="S167" s="296">
        <v>3.0</v>
      </c>
      <c r="T167" s="297">
        <v>2.0</v>
      </c>
      <c r="U167" s="200"/>
      <c r="V167" s="201"/>
      <c r="W167" s="202"/>
      <c r="X167" s="202"/>
      <c r="Y167" s="206">
        <v>0.0</v>
      </c>
      <c r="Z167" s="204">
        <v>0.0</v>
      </c>
      <c r="AA167" s="205" t="s">
        <v>132</v>
      </c>
      <c r="AB167" s="141">
        <v>13.0</v>
      </c>
      <c r="AC167" s="142">
        <v>0.879363425925926</v>
      </c>
      <c r="AD167" s="206"/>
      <c r="AE167" s="207" t="s">
        <v>132</v>
      </c>
      <c r="AF167" s="133" t="s">
        <v>166</v>
      </c>
      <c r="AG167" s="207">
        <v>1.2</v>
      </c>
      <c r="AH167" s="449">
        <v>50.0</v>
      </c>
      <c r="AI167" s="146"/>
      <c r="AJ167" s="144"/>
      <c r="AK167" s="147"/>
      <c r="AL167" s="114"/>
      <c r="AM167" s="211"/>
      <c r="AN167" s="132"/>
      <c r="AO167" s="132"/>
      <c r="AP167" s="149"/>
      <c r="AQ167" s="150"/>
      <c r="AR167" s="149"/>
      <c r="AS167" s="132"/>
      <c r="AT167" s="132"/>
      <c r="AU167" s="132"/>
      <c r="AV167" s="132"/>
      <c r="AW167" s="132"/>
      <c r="AX167" s="132"/>
      <c r="AY167" s="132"/>
      <c r="AZ167" s="132"/>
      <c r="BA167" s="132"/>
      <c r="BB167" s="132"/>
      <c r="BC167" s="132"/>
      <c r="BD167" s="132"/>
      <c r="BE167" s="132"/>
      <c r="BF167" s="132"/>
      <c r="BG167" s="132"/>
      <c r="BH167" s="132"/>
      <c r="BI167" s="132"/>
      <c r="BJ167" s="132"/>
      <c r="BK167" s="132"/>
      <c r="BL167" s="132"/>
      <c r="BM167" s="132"/>
      <c r="BN167" s="132"/>
      <c r="BO167" s="132"/>
      <c r="BP167" s="132"/>
    </row>
    <row r="168">
      <c r="A168" s="511" t="b">
        <v>0</v>
      </c>
      <c r="B168" s="94"/>
      <c r="C168" s="95"/>
      <c r="D168" s="96"/>
      <c r="E168" s="97"/>
      <c r="F168" s="98"/>
      <c r="G168" s="98"/>
      <c r="H168" s="98"/>
      <c r="I168" s="98"/>
      <c r="J168" s="98"/>
      <c r="K168" s="96"/>
      <c r="L168" s="96"/>
      <c r="M168" s="96"/>
      <c r="N168" s="518"/>
      <c r="O168" s="168"/>
      <c r="P168" s="169"/>
      <c r="Q168" s="294"/>
      <c r="R168" s="295"/>
      <c r="S168" s="296"/>
      <c r="T168" s="297"/>
      <c r="U168" s="200"/>
      <c r="V168" s="201"/>
      <c r="W168" s="202"/>
      <c r="X168" s="202"/>
      <c r="Y168" s="273"/>
      <c r="Z168" s="271"/>
      <c r="AA168" s="272"/>
      <c r="AB168" s="107">
        <v>14.0</v>
      </c>
      <c r="AC168" s="108">
        <v>0.879363425925926</v>
      </c>
      <c r="AD168" s="273"/>
      <c r="AE168" s="274" t="s">
        <v>133</v>
      </c>
      <c r="AF168" s="99" t="s">
        <v>133</v>
      </c>
      <c r="AG168" s="274">
        <v>7.8</v>
      </c>
      <c r="AH168" s="411">
        <v>7.8</v>
      </c>
      <c r="AI168" s="112"/>
      <c r="AJ168" s="110"/>
      <c r="AK168" s="113"/>
      <c r="AL168" s="114"/>
      <c r="AM168" s="278"/>
      <c r="AN168" s="98"/>
      <c r="AO168" s="98"/>
      <c r="AP168" s="116"/>
      <c r="AQ168" s="117"/>
      <c r="AR168" s="116"/>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c r="BO168" s="98"/>
      <c r="BP168" s="98"/>
    </row>
    <row r="169">
      <c r="A169" s="792" t="b">
        <v>0</v>
      </c>
      <c r="B169" s="128"/>
      <c r="C169" s="129"/>
      <c r="D169" s="130"/>
      <c r="E169" s="131"/>
      <c r="F169" s="132"/>
      <c r="G169" s="132"/>
      <c r="H169" s="132"/>
      <c r="I169" s="132"/>
      <c r="J169" s="132"/>
      <c r="K169" s="130"/>
      <c r="L169" s="130"/>
      <c r="M169" s="130"/>
      <c r="N169" s="519"/>
      <c r="O169" s="168"/>
      <c r="P169" s="169"/>
      <c r="Q169" s="294"/>
      <c r="R169" s="295"/>
      <c r="S169" s="296"/>
      <c r="T169" s="297"/>
      <c r="U169" s="200"/>
      <c r="V169" s="201"/>
      <c r="W169" s="202"/>
      <c r="X169" s="202"/>
      <c r="Y169" s="206"/>
      <c r="Z169" s="204"/>
      <c r="AA169" s="205"/>
      <c r="AB169" s="141">
        <v>15.0</v>
      </c>
      <c r="AC169" s="142">
        <v>0.879363425925926</v>
      </c>
      <c r="AD169" s="206"/>
      <c r="AE169" s="207" t="s">
        <v>133</v>
      </c>
      <c r="AF169" s="133" t="s">
        <v>133</v>
      </c>
      <c r="AG169" s="207">
        <v>10.0</v>
      </c>
      <c r="AH169" s="449">
        <v>10.0</v>
      </c>
      <c r="AI169" s="146"/>
      <c r="AJ169" s="144"/>
      <c r="AK169" s="147"/>
      <c r="AL169" s="114"/>
      <c r="AM169" s="211"/>
      <c r="AN169" s="132"/>
      <c r="AO169" s="132"/>
      <c r="AP169" s="149"/>
      <c r="AQ169" s="150"/>
      <c r="AR169" s="149"/>
      <c r="AS169" s="132"/>
      <c r="AT169" s="132"/>
      <c r="AU169" s="132"/>
      <c r="AV169" s="132"/>
      <c r="AW169" s="132"/>
      <c r="AX169" s="132"/>
      <c r="AY169" s="132"/>
      <c r="AZ169" s="132"/>
      <c r="BA169" s="132"/>
      <c r="BB169" s="132"/>
      <c r="BC169" s="132"/>
      <c r="BD169" s="132"/>
      <c r="BE169" s="132"/>
      <c r="BF169" s="132"/>
      <c r="BG169" s="132"/>
      <c r="BH169" s="132"/>
      <c r="BI169" s="132"/>
      <c r="BJ169" s="132"/>
      <c r="BK169" s="132"/>
      <c r="BL169" s="132"/>
      <c r="BM169" s="132"/>
      <c r="BN169" s="132"/>
      <c r="BO169" s="132"/>
      <c r="BP169" s="132"/>
    </row>
    <row r="170">
      <c r="A170" s="511" t="b">
        <v>0</v>
      </c>
      <c r="B170" s="94"/>
      <c r="C170" s="95"/>
      <c r="D170" s="96"/>
      <c r="E170" s="97"/>
      <c r="F170" s="98"/>
      <c r="G170" s="98"/>
      <c r="H170" s="98"/>
      <c r="I170" s="98"/>
      <c r="J170" s="98"/>
      <c r="K170" s="96"/>
      <c r="L170" s="96"/>
      <c r="M170" s="96"/>
      <c r="N170" s="518"/>
      <c r="O170" s="168"/>
      <c r="P170" s="169"/>
      <c r="Q170" s="294"/>
      <c r="R170" s="295"/>
      <c r="S170" s="296"/>
      <c r="T170" s="297"/>
      <c r="U170" s="200"/>
      <c r="V170" s="201"/>
      <c r="W170" s="202"/>
      <c r="X170" s="202"/>
      <c r="Y170" s="273"/>
      <c r="Z170" s="271"/>
      <c r="AA170" s="272"/>
      <c r="AB170" s="107">
        <v>16.0</v>
      </c>
      <c r="AC170" s="108">
        <v>0.8795601851851852</v>
      </c>
      <c r="AD170" s="273"/>
      <c r="AE170" s="274" t="s">
        <v>132</v>
      </c>
      <c r="AF170" s="99" t="s">
        <v>166</v>
      </c>
      <c r="AG170" s="274">
        <v>1.1</v>
      </c>
      <c r="AH170" s="411">
        <v>100.0</v>
      </c>
      <c r="AI170" s="112"/>
      <c r="AJ170" s="110"/>
      <c r="AK170" s="113"/>
      <c r="AL170" s="114"/>
      <c r="AM170" s="278"/>
      <c r="AN170" s="98"/>
      <c r="AO170" s="98"/>
      <c r="AP170" s="116"/>
      <c r="AQ170" s="117"/>
      <c r="AR170" s="116"/>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c r="BO170" s="98"/>
      <c r="BP170" s="98"/>
    </row>
    <row r="171">
      <c r="A171" s="792" t="b">
        <v>0</v>
      </c>
      <c r="B171" s="128"/>
      <c r="C171" s="129"/>
      <c r="D171" s="130"/>
      <c r="E171" s="131"/>
      <c r="F171" s="132"/>
      <c r="G171" s="132"/>
      <c r="H171" s="132"/>
      <c r="I171" s="132"/>
      <c r="J171" s="132"/>
      <c r="K171" s="130"/>
      <c r="L171" s="130"/>
      <c r="M171" s="130"/>
      <c r="N171" s="519"/>
      <c r="O171" s="168"/>
      <c r="P171" s="169"/>
      <c r="Q171" s="294"/>
      <c r="R171" s="295"/>
      <c r="S171" s="296"/>
      <c r="T171" s="297"/>
      <c r="U171" s="200"/>
      <c r="V171" s="201"/>
      <c r="W171" s="202"/>
      <c r="X171" s="202"/>
      <c r="Y171" s="206"/>
      <c r="Z171" s="204"/>
      <c r="AA171" s="205"/>
      <c r="AB171" s="141"/>
      <c r="AC171" s="142"/>
      <c r="AD171" s="206" t="s">
        <v>142</v>
      </c>
      <c r="AE171" s="207"/>
      <c r="AF171" s="133"/>
      <c r="AG171" s="207"/>
      <c r="AH171" s="449"/>
      <c r="AI171" s="146"/>
      <c r="AJ171" s="144"/>
      <c r="AK171" s="147"/>
      <c r="AL171" s="114"/>
      <c r="AM171" s="211"/>
      <c r="AN171" s="132"/>
      <c r="AO171" s="132"/>
      <c r="AP171" s="149"/>
      <c r="AQ171" s="150"/>
      <c r="AR171" s="149"/>
      <c r="AS171" s="132"/>
      <c r="AT171" s="132"/>
      <c r="AU171" s="132"/>
      <c r="AV171" s="132"/>
      <c r="AW171" s="132"/>
      <c r="AX171" s="132"/>
      <c r="AY171" s="132"/>
      <c r="AZ171" s="132"/>
      <c r="BA171" s="132"/>
      <c r="BB171" s="132"/>
      <c r="BC171" s="132"/>
      <c r="BD171" s="132"/>
      <c r="BE171" s="132"/>
      <c r="BF171" s="132"/>
      <c r="BG171" s="132"/>
      <c r="BH171" s="132"/>
      <c r="BI171" s="132"/>
      <c r="BJ171" s="132"/>
      <c r="BK171" s="132"/>
      <c r="BL171" s="132"/>
      <c r="BM171" s="132"/>
      <c r="BN171" s="132"/>
      <c r="BO171" s="132"/>
      <c r="BP171" s="132"/>
    </row>
    <row r="172">
      <c r="A172" s="511" t="b">
        <v>0</v>
      </c>
      <c r="B172" s="363">
        <v>44617.0</v>
      </c>
      <c r="C172" s="95"/>
      <c r="D172" s="100" t="s">
        <v>1409</v>
      </c>
      <c r="E172" s="97"/>
      <c r="F172" s="98"/>
      <c r="G172" s="98"/>
      <c r="H172" s="98"/>
      <c r="I172" s="99" t="s">
        <v>772</v>
      </c>
      <c r="J172" s="99" t="s">
        <v>730</v>
      </c>
      <c r="K172" s="96"/>
      <c r="L172" s="96"/>
      <c r="M172" s="96"/>
      <c r="N172" s="518"/>
      <c r="O172" s="168">
        <v>3.0</v>
      </c>
      <c r="P172" s="169">
        <v>0.0</v>
      </c>
      <c r="Q172" s="294"/>
      <c r="R172" s="295"/>
      <c r="S172" s="296"/>
      <c r="T172" s="297"/>
      <c r="U172" s="200"/>
      <c r="V172" s="201"/>
      <c r="W172" s="202"/>
      <c r="X172" s="202"/>
      <c r="Y172" s="273">
        <v>0.0</v>
      </c>
      <c r="Z172" s="271">
        <v>0.0</v>
      </c>
      <c r="AA172" s="272" t="s">
        <v>133</v>
      </c>
      <c r="AB172" s="107">
        <v>1.0</v>
      </c>
      <c r="AC172" s="108">
        <v>0.5979050925925926</v>
      </c>
      <c r="AD172" s="273" t="s">
        <v>140</v>
      </c>
      <c r="AE172" s="274" t="s">
        <v>132</v>
      </c>
      <c r="AF172" s="99" t="s">
        <v>166</v>
      </c>
      <c r="AG172" s="274">
        <v>1.4</v>
      </c>
      <c r="AH172" s="411">
        <v>10.0</v>
      </c>
      <c r="AI172" s="112"/>
      <c r="AJ172" s="274">
        <v>473.17</v>
      </c>
      <c r="AK172" s="277">
        <v>0.0</v>
      </c>
      <c r="AL172" s="114"/>
      <c r="AM172" s="278"/>
      <c r="AN172" s="98"/>
      <c r="AO172" s="98"/>
      <c r="AP172" s="116"/>
      <c r="AQ172" s="117"/>
      <c r="AR172" s="116"/>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c r="BO172" s="98"/>
      <c r="BP172" s="98"/>
    </row>
    <row r="173">
      <c r="A173" s="792" t="b">
        <v>0</v>
      </c>
      <c r="B173" s="128"/>
      <c r="C173" s="129"/>
      <c r="D173" s="134">
        <v>175101.74</v>
      </c>
      <c r="E173" s="131"/>
      <c r="F173" s="132"/>
      <c r="G173" s="132"/>
      <c r="H173" s="132"/>
      <c r="I173" s="133">
        <v>1.95</v>
      </c>
      <c r="J173" s="133">
        <v>2.06</v>
      </c>
      <c r="K173" s="130"/>
      <c r="L173" s="130"/>
      <c r="M173" s="130"/>
      <c r="N173" s="519"/>
      <c r="O173" s="168">
        <v>1.0</v>
      </c>
      <c r="P173" s="169">
        <v>0.0</v>
      </c>
      <c r="Q173" s="294">
        <v>0.0</v>
      </c>
      <c r="R173" s="295">
        <v>0.0</v>
      </c>
      <c r="S173" s="296"/>
      <c r="T173" s="297"/>
      <c r="U173" s="200"/>
      <c r="V173" s="201"/>
      <c r="W173" s="202"/>
      <c r="X173" s="202"/>
      <c r="Y173" s="206">
        <v>15.0</v>
      </c>
      <c r="Z173" s="204">
        <v>0.0</v>
      </c>
      <c r="AA173" s="205" t="s">
        <v>133</v>
      </c>
      <c r="AB173" s="141">
        <v>2.0</v>
      </c>
      <c r="AC173" s="142">
        <v>0.6135763888888889</v>
      </c>
      <c r="AD173" s="206"/>
      <c r="AE173" s="207" t="s">
        <v>132</v>
      </c>
      <c r="AF173" s="133" t="s">
        <v>166</v>
      </c>
      <c r="AG173" s="207">
        <v>1.3</v>
      </c>
      <c r="AH173" s="449">
        <v>20.0</v>
      </c>
      <c r="AI173" s="146"/>
      <c r="AJ173" s="207">
        <v>-59.51</v>
      </c>
      <c r="AK173" s="210">
        <v>0.0</v>
      </c>
      <c r="AL173" s="114"/>
      <c r="AM173" s="211"/>
      <c r="AN173" s="132"/>
      <c r="AO173" s="132"/>
      <c r="AP173" s="149"/>
      <c r="AQ173" s="150"/>
      <c r="AR173" s="149"/>
      <c r="AS173" s="132"/>
      <c r="AT173" s="132"/>
      <c r="AU173" s="132"/>
      <c r="AV173" s="132"/>
      <c r="AW173" s="132"/>
      <c r="AX173" s="132"/>
      <c r="AY173" s="132"/>
      <c r="AZ173" s="132"/>
      <c r="BA173" s="132"/>
      <c r="BB173" s="132"/>
      <c r="BC173" s="132"/>
      <c r="BD173" s="132"/>
      <c r="BE173" s="132"/>
      <c r="BF173" s="132"/>
      <c r="BG173" s="132"/>
      <c r="BH173" s="132"/>
      <c r="BI173" s="132"/>
      <c r="BJ173" s="132"/>
      <c r="BK173" s="132"/>
      <c r="BL173" s="132"/>
      <c r="BM173" s="132"/>
      <c r="BN173" s="132"/>
      <c r="BO173" s="132"/>
      <c r="BP173" s="132"/>
    </row>
    <row r="174">
      <c r="A174" s="511" t="b">
        <v>0</v>
      </c>
      <c r="B174" s="94"/>
      <c r="C174" s="95"/>
      <c r="D174" s="96"/>
      <c r="E174" s="97"/>
      <c r="F174" s="98"/>
      <c r="G174" s="98"/>
      <c r="H174" s="98"/>
      <c r="I174" s="99">
        <v>1.9924838E7</v>
      </c>
      <c r="J174" s="99">
        <v>7797771.0</v>
      </c>
      <c r="K174" s="96"/>
      <c r="L174" s="96"/>
      <c r="M174" s="96"/>
      <c r="N174" s="518"/>
      <c r="O174" s="168">
        <v>1.0</v>
      </c>
      <c r="P174" s="169">
        <v>0.0</v>
      </c>
      <c r="Q174" s="294">
        <v>1.0</v>
      </c>
      <c r="R174" s="295">
        <v>2.0</v>
      </c>
      <c r="S174" s="296"/>
      <c r="T174" s="297"/>
      <c r="U174" s="200"/>
      <c r="V174" s="201"/>
      <c r="W174" s="202"/>
      <c r="X174" s="202"/>
      <c r="Y174" s="273">
        <v>30.0</v>
      </c>
      <c r="Z174" s="271">
        <v>40.0</v>
      </c>
      <c r="AA174" s="272" t="s">
        <v>132</v>
      </c>
      <c r="AB174" s="107">
        <v>3.0</v>
      </c>
      <c r="AC174" s="108">
        <v>0.6211574074074074</v>
      </c>
      <c r="AD174" s="273"/>
      <c r="AE174" s="274" t="s">
        <v>132</v>
      </c>
      <c r="AF174" s="99" t="s">
        <v>133</v>
      </c>
      <c r="AG174" s="274">
        <v>1.54</v>
      </c>
      <c r="AH174" s="411">
        <v>15.0</v>
      </c>
      <c r="AI174" s="112"/>
      <c r="AJ174" s="110"/>
      <c r="AK174" s="113"/>
      <c r="AL174" s="114"/>
      <c r="AM174" s="278"/>
      <c r="AN174" s="98"/>
      <c r="AO174" s="98"/>
      <c r="AP174" s="116"/>
      <c r="AQ174" s="117"/>
      <c r="AR174" s="116"/>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c r="BO174" s="98"/>
      <c r="BP174" s="98"/>
    </row>
    <row r="175">
      <c r="A175" s="792" t="b">
        <v>0</v>
      </c>
      <c r="B175" s="128"/>
      <c r="C175" s="129"/>
      <c r="D175" s="130"/>
      <c r="E175" s="131"/>
      <c r="F175" s="132"/>
      <c r="G175" s="132"/>
      <c r="H175" s="132"/>
      <c r="I175" s="132"/>
      <c r="J175" s="132"/>
      <c r="K175" s="130"/>
      <c r="L175" s="130"/>
      <c r="M175" s="130"/>
      <c r="N175" s="519"/>
      <c r="O175" s="168">
        <v>1.0</v>
      </c>
      <c r="P175" s="169">
        <v>0.0</v>
      </c>
      <c r="Q175" s="294">
        <v>5.0</v>
      </c>
      <c r="R175" s="295">
        <v>6.0</v>
      </c>
      <c r="S175" s="296"/>
      <c r="T175" s="297"/>
      <c r="U175" s="200"/>
      <c r="V175" s="201"/>
      <c r="W175" s="202"/>
      <c r="X175" s="202"/>
      <c r="Y175" s="206">
        <v>15.0</v>
      </c>
      <c r="Z175" s="204">
        <v>40.0</v>
      </c>
      <c r="AA175" s="205" t="s">
        <v>132</v>
      </c>
      <c r="AB175" s="141">
        <v>4.0</v>
      </c>
      <c r="AC175" s="142">
        <v>0.6404398148148148</v>
      </c>
      <c r="AD175" s="206"/>
      <c r="AE175" s="207" t="s">
        <v>132</v>
      </c>
      <c r="AF175" s="133" t="s">
        <v>133</v>
      </c>
      <c r="AG175" s="207">
        <v>1.76</v>
      </c>
      <c r="AH175" s="449">
        <v>1.7</v>
      </c>
      <c r="AI175" s="146"/>
      <c r="AJ175" s="144"/>
      <c r="AK175" s="147"/>
      <c r="AL175" s="114"/>
      <c r="AM175" s="211"/>
      <c r="AN175" s="132"/>
      <c r="AO175" s="132"/>
      <c r="AP175" s="149"/>
      <c r="AQ175" s="150"/>
      <c r="AR175" s="149"/>
      <c r="AS175" s="132"/>
      <c r="AT175" s="132"/>
      <c r="AU175" s="132"/>
      <c r="AV175" s="132"/>
      <c r="AW175" s="132"/>
      <c r="AX175" s="132"/>
      <c r="AY175" s="132"/>
      <c r="AZ175" s="132"/>
      <c r="BA175" s="132"/>
      <c r="BB175" s="132"/>
      <c r="BC175" s="132"/>
      <c r="BD175" s="132"/>
      <c r="BE175" s="132"/>
      <c r="BF175" s="132"/>
      <c r="BG175" s="132"/>
      <c r="BH175" s="132"/>
      <c r="BI175" s="132"/>
      <c r="BJ175" s="132"/>
      <c r="BK175" s="132"/>
      <c r="BL175" s="132"/>
      <c r="BM175" s="132"/>
      <c r="BN175" s="132"/>
      <c r="BO175" s="132"/>
      <c r="BP175" s="132"/>
    </row>
    <row r="176">
      <c r="A176" s="511" t="b">
        <v>0</v>
      </c>
      <c r="B176" s="94"/>
      <c r="C176" s="95"/>
      <c r="D176" s="96"/>
      <c r="E176" s="97"/>
      <c r="F176" s="98"/>
      <c r="G176" s="98"/>
      <c r="H176" s="98"/>
      <c r="I176" s="98"/>
      <c r="J176" s="98"/>
      <c r="K176" s="96"/>
      <c r="L176" s="96"/>
      <c r="M176" s="96"/>
      <c r="N176" s="518"/>
      <c r="O176" s="168">
        <v>1.0</v>
      </c>
      <c r="P176" s="169">
        <v>1.0</v>
      </c>
      <c r="Q176" s="294">
        <v>1.0</v>
      </c>
      <c r="R176" s="295">
        <v>1.0</v>
      </c>
      <c r="S176" s="296">
        <v>0.0</v>
      </c>
      <c r="T176" s="297">
        <v>0.0</v>
      </c>
      <c r="U176" s="200"/>
      <c r="V176" s="201"/>
      <c r="W176" s="202"/>
      <c r="X176" s="202"/>
      <c r="Y176" s="273">
        <v>0.0</v>
      </c>
      <c r="Z176" s="271">
        <v>0.0</v>
      </c>
      <c r="AA176" s="272" t="s">
        <v>133</v>
      </c>
      <c r="AB176" s="107">
        <v>5.0</v>
      </c>
      <c r="AC176" s="108">
        <v>0.641087962962963</v>
      </c>
      <c r="AD176" s="273"/>
      <c r="AE176" s="274" t="s">
        <v>132</v>
      </c>
      <c r="AF176" s="99" t="s">
        <v>133</v>
      </c>
      <c r="AG176" s="274">
        <v>1.88</v>
      </c>
      <c r="AH176" s="411">
        <v>18.0</v>
      </c>
      <c r="AI176" s="112"/>
      <c r="AJ176" s="110"/>
      <c r="AK176" s="113"/>
      <c r="AL176" s="114"/>
      <c r="AM176" s="278"/>
      <c r="AN176" s="98"/>
      <c r="AO176" s="98"/>
      <c r="AP176" s="116"/>
      <c r="AQ176" s="117"/>
      <c r="AR176" s="116"/>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c r="BO176" s="98"/>
      <c r="BP176" s="98"/>
    </row>
    <row r="177">
      <c r="A177" s="792" t="b">
        <v>0</v>
      </c>
      <c r="B177" s="128"/>
      <c r="C177" s="129"/>
      <c r="D177" s="130"/>
      <c r="E177" s="131"/>
      <c r="F177" s="132"/>
      <c r="G177" s="132"/>
      <c r="H177" s="132"/>
      <c r="I177" s="132"/>
      <c r="J177" s="132"/>
      <c r="K177" s="130"/>
      <c r="L177" s="130"/>
      <c r="M177" s="130"/>
      <c r="N177" s="519"/>
      <c r="O177" s="168">
        <v>1.0</v>
      </c>
      <c r="P177" s="169">
        <v>1.0</v>
      </c>
      <c r="Q177" s="294">
        <v>1.0</v>
      </c>
      <c r="R177" s="295">
        <v>1.0</v>
      </c>
      <c r="S177" s="296">
        <v>0.0</v>
      </c>
      <c r="T177" s="297">
        <v>1.0</v>
      </c>
      <c r="U177" s="200"/>
      <c r="V177" s="201"/>
      <c r="W177" s="202"/>
      <c r="X177" s="202"/>
      <c r="Y177" s="206">
        <v>30.0</v>
      </c>
      <c r="Z177" s="204">
        <v>30.0</v>
      </c>
      <c r="AA177" s="205" t="s">
        <v>132</v>
      </c>
      <c r="AB177" s="141">
        <v>6.0</v>
      </c>
      <c r="AC177" s="142">
        <v>0.649525462962963</v>
      </c>
      <c r="AD177" s="206"/>
      <c r="AE177" s="207" t="s">
        <v>132</v>
      </c>
      <c r="AF177" s="133" t="s">
        <v>133</v>
      </c>
      <c r="AG177" s="207">
        <v>2.38</v>
      </c>
      <c r="AH177" s="449">
        <v>2.38</v>
      </c>
      <c r="AI177" s="146"/>
      <c r="AJ177" s="144"/>
      <c r="AK177" s="147"/>
      <c r="AL177" s="114"/>
      <c r="AM177" s="211"/>
      <c r="AN177" s="132"/>
      <c r="AO177" s="132"/>
      <c r="AP177" s="149"/>
      <c r="AQ177" s="150"/>
      <c r="AR177" s="149"/>
      <c r="AS177" s="132"/>
      <c r="AT177" s="132"/>
      <c r="AU177" s="132"/>
      <c r="AV177" s="132"/>
      <c r="AW177" s="132"/>
      <c r="AX177" s="132"/>
      <c r="AY177" s="132"/>
      <c r="AZ177" s="132"/>
      <c r="BA177" s="132"/>
      <c r="BB177" s="132"/>
      <c r="BC177" s="132"/>
      <c r="BD177" s="132"/>
      <c r="BE177" s="132"/>
      <c r="BF177" s="132"/>
      <c r="BG177" s="132"/>
      <c r="BH177" s="132"/>
      <c r="BI177" s="132"/>
      <c r="BJ177" s="132"/>
      <c r="BK177" s="132"/>
      <c r="BL177" s="132"/>
      <c r="BM177" s="132"/>
      <c r="BN177" s="132"/>
      <c r="BO177" s="132"/>
      <c r="BP177" s="132"/>
    </row>
    <row r="178">
      <c r="A178" s="511" t="b">
        <v>0</v>
      </c>
      <c r="B178" s="94"/>
      <c r="C178" s="95"/>
      <c r="D178" s="96"/>
      <c r="E178" s="97"/>
      <c r="F178" s="98"/>
      <c r="G178" s="98"/>
      <c r="H178" s="98"/>
      <c r="I178" s="98"/>
      <c r="J178" s="98"/>
      <c r="K178" s="96"/>
      <c r="L178" s="96"/>
      <c r="M178" s="96"/>
      <c r="N178" s="518"/>
      <c r="O178" s="168">
        <v>1.0</v>
      </c>
      <c r="P178" s="169">
        <v>1.0</v>
      </c>
      <c r="Q178" s="294">
        <v>1.0</v>
      </c>
      <c r="R178" s="295">
        <v>1.0</v>
      </c>
      <c r="S178" s="296">
        <v>1.0</v>
      </c>
      <c r="T178" s="297">
        <v>2.0</v>
      </c>
      <c r="U178" s="200"/>
      <c r="V178" s="201"/>
      <c r="W178" s="202"/>
      <c r="X178" s="202"/>
      <c r="Y178" s="273">
        <v>0.0</v>
      </c>
      <c r="Z178" s="271">
        <v>15.0</v>
      </c>
      <c r="AA178" s="272" t="s">
        <v>132</v>
      </c>
      <c r="AB178" s="107">
        <v>7.0</v>
      </c>
      <c r="AC178" s="108">
        <v>0.6539236111111111</v>
      </c>
      <c r="AD178" s="273"/>
      <c r="AE178" s="274" t="s">
        <v>132</v>
      </c>
      <c r="AF178" s="99" t="s">
        <v>133</v>
      </c>
      <c r="AG178" s="274">
        <v>2.42</v>
      </c>
      <c r="AH178" s="411">
        <v>24.0</v>
      </c>
      <c r="AI178" s="112"/>
      <c r="AJ178" s="110"/>
      <c r="AK178" s="113"/>
      <c r="AL178" s="114"/>
      <c r="AM178" s="278"/>
      <c r="AN178" s="98"/>
      <c r="AO178" s="98"/>
      <c r="AP178" s="116"/>
      <c r="AQ178" s="117"/>
      <c r="AR178" s="116"/>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c r="BO178" s="98"/>
      <c r="BP178" s="98"/>
    </row>
    <row r="179">
      <c r="A179" s="792" t="b">
        <v>0</v>
      </c>
      <c r="B179" s="128"/>
      <c r="C179" s="129"/>
      <c r="D179" s="130"/>
      <c r="E179" s="131"/>
      <c r="F179" s="132"/>
      <c r="G179" s="132"/>
      <c r="H179" s="132"/>
      <c r="I179" s="132"/>
      <c r="J179" s="132"/>
      <c r="K179" s="130"/>
      <c r="L179" s="130"/>
      <c r="M179" s="130"/>
      <c r="N179" s="519"/>
      <c r="O179" s="168">
        <v>1.0</v>
      </c>
      <c r="P179" s="169">
        <v>1.0</v>
      </c>
      <c r="Q179" s="294">
        <v>1.0</v>
      </c>
      <c r="R179" s="295">
        <v>1.0</v>
      </c>
      <c r="S179" s="296">
        <v>1.0</v>
      </c>
      <c r="T179" s="297">
        <v>2.0</v>
      </c>
      <c r="U179" s="200"/>
      <c r="V179" s="201"/>
      <c r="W179" s="202"/>
      <c r="X179" s="202"/>
      <c r="Y179" s="206">
        <v>15.0</v>
      </c>
      <c r="Z179" s="204">
        <v>40.0</v>
      </c>
      <c r="AA179" s="205" t="s">
        <v>132</v>
      </c>
      <c r="AB179" s="141">
        <v>8.0</v>
      </c>
      <c r="AC179" s="142">
        <v>0.6549305555555556</v>
      </c>
      <c r="AD179" s="206"/>
      <c r="AE179" s="207" t="s">
        <v>132</v>
      </c>
      <c r="AF179" s="133" t="s">
        <v>133</v>
      </c>
      <c r="AG179" s="207">
        <v>3.65</v>
      </c>
      <c r="AH179" s="449">
        <v>3.65</v>
      </c>
      <c r="AI179" s="146"/>
      <c r="AJ179" s="144"/>
      <c r="AK179" s="147"/>
      <c r="AL179" s="114"/>
      <c r="AM179" s="211"/>
      <c r="AN179" s="132"/>
      <c r="AO179" s="132"/>
      <c r="AP179" s="149"/>
      <c r="AQ179" s="150"/>
      <c r="AR179" s="149"/>
      <c r="AS179" s="132"/>
      <c r="AT179" s="132"/>
      <c r="AU179" s="132"/>
      <c r="AV179" s="132"/>
      <c r="AW179" s="132"/>
      <c r="AX179" s="132"/>
      <c r="AY179" s="132"/>
      <c r="AZ179" s="132"/>
      <c r="BA179" s="132"/>
      <c r="BB179" s="132"/>
      <c r="BC179" s="132"/>
      <c r="BD179" s="132"/>
      <c r="BE179" s="132"/>
      <c r="BF179" s="132"/>
      <c r="BG179" s="132"/>
      <c r="BH179" s="132"/>
      <c r="BI179" s="132"/>
      <c r="BJ179" s="132"/>
      <c r="BK179" s="132"/>
      <c r="BL179" s="132"/>
      <c r="BM179" s="132"/>
      <c r="BN179" s="132"/>
      <c r="BO179" s="132"/>
      <c r="BP179" s="132"/>
    </row>
    <row r="180">
      <c r="A180" s="511" t="b">
        <v>0</v>
      </c>
      <c r="B180" s="94"/>
      <c r="C180" s="95"/>
      <c r="D180" s="96"/>
      <c r="E180" s="97"/>
      <c r="F180" s="98"/>
      <c r="G180" s="98"/>
      <c r="H180" s="98"/>
      <c r="I180" s="98"/>
      <c r="J180" s="98"/>
      <c r="K180" s="96"/>
      <c r="L180" s="96"/>
      <c r="M180" s="96"/>
      <c r="N180" s="518"/>
      <c r="O180" s="168">
        <v>1.0</v>
      </c>
      <c r="P180" s="169">
        <v>1.0</v>
      </c>
      <c r="Q180" s="294">
        <v>1.0</v>
      </c>
      <c r="R180" s="295">
        <v>1.0</v>
      </c>
      <c r="S180" s="296">
        <v>1.0</v>
      </c>
      <c r="T180" s="297">
        <v>2.0</v>
      </c>
      <c r="U180" s="200"/>
      <c r="V180" s="201"/>
      <c r="W180" s="202"/>
      <c r="X180" s="202"/>
      <c r="Y180" s="273">
        <v>15.0</v>
      </c>
      <c r="Z180" s="271">
        <v>40.0</v>
      </c>
      <c r="AA180" s="272" t="s">
        <v>132</v>
      </c>
      <c r="AB180" s="107">
        <v>9.0</v>
      </c>
      <c r="AC180" s="108">
        <v>0.6549305555555556</v>
      </c>
      <c r="AD180" s="273"/>
      <c r="AE180" s="274" t="s">
        <v>133</v>
      </c>
      <c r="AF180" s="99" t="s">
        <v>166</v>
      </c>
      <c r="AG180" s="274">
        <v>1.4</v>
      </c>
      <c r="AH180" s="411">
        <v>10.0</v>
      </c>
      <c r="AI180" s="112"/>
      <c r="AJ180" s="110"/>
      <c r="AK180" s="113"/>
      <c r="AL180" s="114"/>
      <c r="AM180" s="278"/>
      <c r="AN180" s="98"/>
      <c r="AO180" s="98"/>
      <c r="AP180" s="116"/>
      <c r="AQ180" s="117"/>
      <c r="AR180" s="116"/>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c r="BO180" s="98"/>
      <c r="BP180" s="98"/>
    </row>
    <row r="181">
      <c r="A181" s="792" t="b">
        <v>0</v>
      </c>
      <c r="B181" s="128"/>
      <c r="C181" s="129"/>
      <c r="D181" s="130"/>
      <c r="E181" s="131"/>
      <c r="F181" s="132"/>
      <c r="G181" s="132"/>
      <c r="H181" s="132"/>
      <c r="I181" s="132"/>
      <c r="J181" s="132"/>
      <c r="K181" s="130"/>
      <c r="L181" s="130"/>
      <c r="M181" s="130"/>
      <c r="N181" s="519"/>
      <c r="O181" s="168">
        <v>1.0</v>
      </c>
      <c r="P181" s="169">
        <v>1.0</v>
      </c>
      <c r="Q181" s="294">
        <v>1.0</v>
      </c>
      <c r="R181" s="295">
        <v>1.0</v>
      </c>
      <c r="S181" s="296">
        <v>1.0</v>
      </c>
      <c r="T181" s="297">
        <v>2.0</v>
      </c>
      <c r="U181" s="200"/>
      <c r="V181" s="201"/>
      <c r="W181" s="202"/>
      <c r="X181" s="202"/>
      <c r="Y181" s="206">
        <v>40.0</v>
      </c>
      <c r="Z181" s="204">
        <v>40.0</v>
      </c>
      <c r="AA181" s="205" t="s">
        <v>132</v>
      </c>
      <c r="AB181" s="141">
        <v>10.0</v>
      </c>
      <c r="AC181" s="142">
        <v>0.6549305555555556</v>
      </c>
      <c r="AD181" s="206"/>
      <c r="AE181" s="207" t="s">
        <v>132</v>
      </c>
      <c r="AF181" s="133" t="s">
        <v>133</v>
      </c>
      <c r="AG181" s="207">
        <v>3.4</v>
      </c>
      <c r="AH181" s="449">
        <v>34.0</v>
      </c>
      <c r="AI181" s="146"/>
      <c r="AJ181" s="144"/>
      <c r="AK181" s="147"/>
      <c r="AL181" s="114"/>
      <c r="AM181" s="211"/>
      <c r="AN181" s="132"/>
      <c r="AO181" s="132"/>
      <c r="AP181" s="149"/>
      <c r="AQ181" s="150"/>
      <c r="AR181" s="149"/>
      <c r="AS181" s="132"/>
      <c r="AT181" s="132"/>
      <c r="AU181" s="132"/>
      <c r="AV181" s="132"/>
      <c r="AW181" s="132"/>
      <c r="AX181" s="132"/>
      <c r="AY181" s="132"/>
      <c r="AZ181" s="132"/>
      <c r="BA181" s="132"/>
      <c r="BB181" s="132"/>
      <c r="BC181" s="132"/>
      <c r="BD181" s="132"/>
      <c r="BE181" s="132"/>
      <c r="BF181" s="132"/>
      <c r="BG181" s="132"/>
      <c r="BH181" s="132"/>
      <c r="BI181" s="132"/>
      <c r="BJ181" s="132"/>
      <c r="BK181" s="132"/>
      <c r="BL181" s="132"/>
      <c r="BM181" s="132"/>
      <c r="BN181" s="132"/>
      <c r="BO181" s="132"/>
      <c r="BP181" s="132"/>
    </row>
    <row r="182">
      <c r="A182" s="511" t="b">
        <v>0</v>
      </c>
      <c r="B182" s="94"/>
      <c r="C182" s="95"/>
      <c r="D182" s="96"/>
      <c r="E182" s="97"/>
      <c r="F182" s="98"/>
      <c r="G182" s="98"/>
      <c r="H182" s="98"/>
      <c r="I182" s="98"/>
      <c r="J182" s="98"/>
      <c r="K182" s="96"/>
      <c r="L182" s="96"/>
      <c r="M182" s="96"/>
      <c r="N182" s="518"/>
      <c r="O182" s="168">
        <v>1.0</v>
      </c>
      <c r="P182" s="169">
        <v>1.0</v>
      </c>
      <c r="Q182" s="294">
        <v>1.0</v>
      </c>
      <c r="R182" s="295">
        <v>1.0</v>
      </c>
      <c r="S182" s="296">
        <v>1.0</v>
      </c>
      <c r="T182" s="297">
        <v>2.0</v>
      </c>
      <c r="U182" s="200"/>
      <c r="V182" s="201"/>
      <c r="W182" s="202"/>
      <c r="X182" s="202"/>
      <c r="Y182" s="273" t="s">
        <v>738</v>
      </c>
      <c r="Z182" s="271">
        <v>40.0</v>
      </c>
      <c r="AA182" s="272" t="s">
        <v>132</v>
      </c>
      <c r="AB182" s="107">
        <v>11.0</v>
      </c>
      <c r="AC182" s="108">
        <v>0.655</v>
      </c>
      <c r="AD182" s="273"/>
      <c r="AE182" s="274" t="s">
        <v>133</v>
      </c>
      <c r="AF182" s="99" t="s">
        <v>166</v>
      </c>
      <c r="AG182" s="274">
        <v>1.3</v>
      </c>
      <c r="AH182" s="411">
        <v>20.0</v>
      </c>
      <c r="AI182" s="112"/>
      <c r="AJ182" s="110"/>
      <c r="AK182" s="113"/>
      <c r="AL182" s="114"/>
      <c r="AM182" s="278"/>
      <c r="AN182" s="98"/>
      <c r="AO182" s="98"/>
      <c r="AP182" s="116"/>
      <c r="AQ182" s="117"/>
      <c r="AR182" s="116"/>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c r="BO182" s="98"/>
      <c r="BP182" s="98"/>
    </row>
    <row r="183">
      <c r="A183" s="792" t="b">
        <v>0</v>
      </c>
      <c r="B183" s="128"/>
      <c r="C183" s="129"/>
      <c r="D183" s="130"/>
      <c r="E183" s="131"/>
      <c r="F183" s="132"/>
      <c r="G183" s="132"/>
      <c r="H183" s="132"/>
      <c r="I183" s="132"/>
      <c r="J183" s="132"/>
      <c r="K183" s="130"/>
      <c r="L183" s="130"/>
      <c r="M183" s="130"/>
      <c r="N183" s="519"/>
      <c r="O183" s="168">
        <v>1.0</v>
      </c>
      <c r="P183" s="169">
        <v>1.0</v>
      </c>
      <c r="Q183" s="294">
        <v>1.0</v>
      </c>
      <c r="R183" s="295">
        <v>1.0</v>
      </c>
      <c r="S183" s="296">
        <v>2.0</v>
      </c>
      <c r="T183" s="297">
        <v>2.0</v>
      </c>
      <c r="U183" s="200"/>
      <c r="V183" s="201"/>
      <c r="W183" s="202"/>
      <c r="X183" s="202"/>
      <c r="Y183" s="206">
        <v>15.0</v>
      </c>
      <c r="Z183" s="204">
        <v>0.0</v>
      </c>
      <c r="AA183" s="205" t="s">
        <v>133</v>
      </c>
      <c r="AB183" s="141">
        <v>12.0</v>
      </c>
      <c r="AC183" s="142">
        <v>0.6558217592592592</v>
      </c>
      <c r="AD183" s="206"/>
      <c r="AE183" s="207" t="s">
        <v>133</v>
      </c>
      <c r="AF183" s="133" t="s">
        <v>133</v>
      </c>
      <c r="AG183" s="207">
        <v>1.54</v>
      </c>
      <c r="AH183" s="449">
        <v>15.0</v>
      </c>
      <c r="AI183" s="146"/>
      <c r="AJ183" s="144"/>
      <c r="AK183" s="147"/>
      <c r="AL183" s="114"/>
      <c r="AM183" s="211"/>
      <c r="AN183" s="132"/>
      <c r="AO183" s="132"/>
      <c r="AP183" s="149"/>
      <c r="AQ183" s="150"/>
      <c r="AR183" s="149"/>
      <c r="AS183" s="132"/>
      <c r="AT183" s="132"/>
      <c r="AU183" s="132"/>
      <c r="AV183" s="132"/>
      <c r="AW183" s="132"/>
      <c r="AX183" s="132"/>
      <c r="AY183" s="132"/>
      <c r="AZ183" s="132"/>
      <c r="BA183" s="132"/>
      <c r="BB183" s="132"/>
      <c r="BC183" s="132"/>
      <c r="BD183" s="132"/>
      <c r="BE183" s="132"/>
      <c r="BF183" s="132"/>
      <c r="BG183" s="132"/>
      <c r="BH183" s="132"/>
      <c r="BI183" s="132"/>
      <c r="BJ183" s="132"/>
      <c r="BK183" s="132"/>
      <c r="BL183" s="132"/>
      <c r="BM183" s="132"/>
      <c r="BN183" s="132"/>
      <c r="BO183" s="132"/>
      <c r="BP183" s="132"/>
    </row>
    <row r="184">
      <c r="A184" s="511" t="b">
        <v>0</v>
      </c>
      <c r="B184" s="94"/>
      <c r="C184" s="95"/>
      <c r="D184" s="96"/>
      <c r="E184" s="97"/>
      <c r="F184" s="98"/>
      <c r="G184" s="98"/>
      <c r="H184" s="98"/>
      <c r="I184" s="98"/>
      <c r="J184" s="98"/>
      <c r="K184" s="96"/>
      <c r="L184" s="96"/>
      <c r="M184" s="96"/>
      <c r="N184" s="518"/>
      <c r="O184" s="168">
        <v>1.0</v>
      </c>
      <c r="P184" s="169">
        <v>1.0</v>
      </c>
      <c r="Q184" s="294">
        <v>1.0</v>
      </c>
      <c r="R184" s="295">
        <v>1.0</v>
      </c>
      <c r="S184" s="296">
        <v>2.0</v>
      </c>
      <c r="T184" s="297">
        <v>2.0</v>
      </c>
      <c r="U184" s="200"/>
      <c r="V184" s="201"/>
      <c r="W184" s="202"/>
      <c r="X184" s="202"/>
      <c r="Y184" s="273">
        <v>30.0</v>
      </c>
      <c r="Z184" s="271">
        <v>0.0</v>
      </c>
      <c r="AA184" s="272" t="s">
        <v>133</v>
      </c>
      <c r="AB184" s="107">
        <v>13.0</v>
      </c>
      <c r="AC184" s="108">
        <v>0.6579976851851852</v>
      </c>
      <c r="AD184" s="273"/>
      <c r="AE184" s="274" t="s">
        <v>133</v>
      </c>
      <c r="AF184" s="99" t="s">
        <v>133</v>
      </c>
      <c r="AG184" s="274">
        <v>1.76</v>
      </c>
      <c r="AH184" s="411">
        <v>1.7</v>
      </c>
      <c r="AI184" s="112"/>
      <c r="AJ184" s="110"/>
      <c r="AK184" s="113"/>
      <c r="AL184" s="114"/>
      <c r="AM184" s="278"/>
      <c r="AN184" s="98"/>
      <c r="AO184" s="98"/>
      <c r="AP184" s="116"/>
      <c r="AQ184" s="117"/>
      <c r="AR184" s="116"/>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c r="BO184" s="98"/>
      <c r="BP184" s="98"/>
    </row>
    <row r="185">
      <c r="A185" s="792" t="b">
        <v>0</v>
      </c>
      <c r="B185" s="128"/>
      <c r="C185" s="129"/>
      <c r="D185" s="130"/>
      <c r="E185" s="131"/>
      <c r="F185" s="132"/>
      <c r="G185" s="132"/>
      <c r="H185" s="132"/>
      <c r="I185" s="132"/>
      <c r="J185" s="132"/>
      <c r="K185" s="130"/>
      <c r="L185" s="130"/>
      <c r="M185" s="130"/>
      <c r="N185" s="519"/>
      <c r="O185" s="168">
        <v>1.0</v>
      </c>
      <c r="P185" s="169">
        <v>1.0</v>
      </c>
      <c r="Q185" s="294">
        <v>1.0</v>
      </c>
      <c r="R185" s="295">
        <v>1.0</v>
      </c>
      <c r="S185" s="296">
        <v>6.0</v>
      </c>
      <c r="T185" s="297">
        <v>6.0</v>
      </c>
      <c r="U185" s="200"/>
      <c r="V185" s="201"/>
      <c r="W185" s="202"/>
      <c r="X185" s="202"/>
      <c r="Y185" s="206">
        <v>0.0</v>
      </c>
      <c r="Z185" s="204">
        <v>0.0</v>
      </c>
      <c r="AA185" s="205" t="s">
        <v>132</v>
      </c>
      <c r="AB185" s="141">
        <v>14.0</v>
      </c>
      <c r="AC185" s="142">
        <v>0.6587962962962963</v>
      </c>
      <c r="AD185" s="206"/>
      <c r="AE185" s="207" t="s">
        <v>133</v>
      </c>
      <c r="AF185" s="133" t="s">
        <v>133</v>
      </c>
      <c r="AG185" s="207">
        <v>1.88</v>
      </c>
      <c r="AH185" s="449">
        <v>18.0</v>
      </c>
      <c r="AI185" s="146"/>
      <c r="AJ185" s="144"/>
      <c r="AK185" s="147"/>
      <c r="AL185" s="114"/>
      <c r="AM185" s="211"/>
      <c r="AN185" s="132"/>
      <c r="AO185" s="132"/>
      <c r="AP185" s="149"/>
      <c r="AQ185" s="150"/>
      <c r="AR185" s="149"/>
      <c r="AS185" s="132"/>
      <c r="AT185" s="132"/>
      <c r="AU185" s="132"/>
      <c r="AV185" s="132"/>
      <c r="AW185" s="132"/>
      <c r="AX185" s="132"/>
      <c r="AY185" s="132"/>
      <c r="AZ185" s="132"/>
      <c r="BA185" s="132"/>
      <c r="BB185" s="132"/>
      <c r="BC185" s="132"/>
      <c r="BD185" s="132"/>
      <c r="BE185" s="132"/>
      <c r="BF185" s="132"/>
      <c r="BG185" s="132"/>
      <c r="BH185" s="132"/>
      <c r="BI185" s="132"/>
      <c r="BJ185" s="132"/>
      <c r="BK185" s="132"/>
      <c r="BL185" s="132"/>
      <c r="BM185" s="132"/>
      <c r="BN185" s="132"/>
      <c r="BO185" s="132"/>
      <c r="BP185" s="132"/>
    </row>
    <row r="186">
      <c r="A186" s="511" t="b">
        <v>0</v>
      </c>
      <c r="B186" s="94"/>
      <c r="C186" s="95"/>
      <c r="D186" s="96"/>
      <c r="E186" s="97"/>
      <c r="F186" s="98"/>
      <c r="G186" s="98"/>
      <c r="H186" s="98"/>
      <c r="I186" s="98"/>
      <c r="J186" s="98"/>
      <c r="K186" s="96"/>
      <c r="L186" s="96"/>
      <c r="M186" s="96"/>
      <c r="N186" s="518"/>
      <c r="O186" s="168">
        <v>1.0</v>
      </c>
      <c r="P186" s="169">
        <v>1.0</v>
      </c>
      <c r="Q186" s="294">
        <v>1.0</v>
      </c>
      <c r="R186" s="295">
        <v>1.0</v>
      </c>
      <c r="S186" s="296">
        <v>6.0</v>
      </c>
      <c r="T186" s="297">
        <v>6.0</v>
      </c>
      <c r="U186" s="200"/>
      <c r="V186" s="201"/>
      <c r="W186" s="202"/>
      <c r="X186" s="202"/>
      <c r="Y186" s="273">
        <v>0.0</v>
      </c>
      <c r="Z186" s="271">
        <v>0.0</v>
      </c>
      <c r="AA186" s="272" t="s">
        <v>133</v>
      </c>
      <c r="AB186" s="107">
        <v>15.0</v>
      </c>
      <c r="AC186" s="108">
        <v>0.6591550925925926</v>
      </c>
      <c r="AD186" s="273"/>
      <c r="AE186" s="274" t="s">
        <v>133</v>
      </c>
      <c r="AF186" s="99" t="s">
        <v>133</v>
      </c>
      <c r="AG186" s="274">
        <v>2.42</v>
      </c>
      <c r="AH186" s="411">
        <v>24.0</v>
      </c>
      <c r="AI186" s="112"/>
      <c r="AJ186" s="110"/>
      <c r="AK186" s="113"/>
      <c r="AL186" s="114"/>
      <c r="AM186" s="278"/>
      <c r="AN186" s="98"/>
      <c r="AO186" s="98"/>
      <c r="AP186" s="116"/>
      <c r="AQ186" s="117"/>
      <c r="AR186" s="116"/>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c r="BO186" s="98"/>
      <c r="BP186" s="98"/>
    </row>
    <row r="187">
      <c r="A187" s="792" t="b">
        <v>0</v>
      </c>
      <c r="B187" s="128"/>
      <c r="C187" s="129"/>
      <c r="D187" s="130"/>
      <c r="E187" s="131"/>
      <c r="F187" s="132"/>
      <c r="G187" s="132"/>
      <c r="H187" s="132"/>
      <c r="I187" s="132"/>
      <c r="J187" s="132"/>
      <c r="K187" s="130"/>
      <c r="L187" s="130"/>
      <c r="M187" s="130"/>
      <c r="N187" s="519"/>
      <c r="O187" s="168">
        <v>1.0</v>
      </c>
      <c r="P187" s="169">
        <v>1.0</v>
      </c>
      <c r="Q187" s="294">
        <v>1.0</v>
      </c>
      <c r="R187" s="295">
        <v>1.0</v>
      </c>
      <c r="S187" s="296">
        <v>6.0</v>
      </c>
      <c r="T187" s="297">
        <v>6.0</v>
      </c>
      <c r="U187" s="200"/>
      <c r="V187" s="201"/>
      <c r="W187" s="202"/>
      <c r="X187" s="202"/>
      <c r="Y187" s="206">
        <v>0.0</v>
      </c>
      <c r="Z187" s="204">
        <v>0.0</v>
      </c>
      <c r="AA187" s="205" t="s">
        <v>133</v>
      </c>
      <c r="AB187" s="141">
        <v>16.0</v>
      </c>
      <c r="AC187" s="142">
        <v>0.6591550925925926</v>
      </c>
      <c r="AD187" s="206"/>
      <c r="AE187" s="207" t="s">
        <v>133</v>
      </c>
      <c r="AF187" s="133" t="s">
        <v>133</v>
      </c>
      <c r="AG187" s="207">
        <v>2.38</v>
      </c>
      <c r="AH187" s="449">
        <v>2.38</v>
      </c>
      <c r="AI187" s="146"/>
      <c r="AJ187" s="144"/>
      <c r="AK187" s="147"/>
      <c r="AL187" s="114"/>
      <c r="AM187" s="211"/>
      <c r="AN187" s="132"/>
      <c r="AO187" s="132"/>
      <c r="AP187" s="149"/>
      <c r="AQ187" s="150"/>
      <c r="AR187" s="149"/>
      <c r="AS187" s="132"/>
      <c r="AT187" s="132"/>
      <c r="AU187" s="132"/>
      <c r="AV187" s="132"/>
      <c r="AW187" s="132"/>
      <c r="AX187" s="132"/>
      <c r="AY187" s="132"/>
      <c r="AZ187" s="132"/>
      <c r="BA187" s="132"/>
      <c r="BB187" s="132"/>
      <c r="BC187" s="132"/>
      <c r="BD187" s="132"/>
      <c r="BE187" s="132"/>
      <c r="BF187" s="132"/>
      <c r="BG187" s="132"/>
      <c r="BH187" s="132"/>
      <c r="BI187" s="132"/>
      <c r="BJ187" s="132"/>
      <c r="BK187" s="132"/>
      <c r="BL187" s="132"/>
      <c r="BM187" s="132"/>
      <c r="BN187" s="132"/>
      <c r="BO187" s="132"/>
      <c r="BP187" s="132"/>
    </row>
    <row r="188">
      <c r="A188" s="511" t="b">
        <v>0</v>
      </c>
      <c r="B188" s="94"/>
      <c r="C188" s="95"/>
      <c r="D188" s="96"/>
      <c r="E188" s="97"/>
      <c r="F188" s="98"/>
      <c r="G188" s="98"/>
      <c r="H188" s="98"/>
      <c r="I188" s="98"/>
      <c r="J188" s="98"/>
      <c r="K188" s="96"/>
      <c r="L188" s="96"/>
      <c r="M188" s="96"/>
      <c r="N188" s="518"/>
      <c r="O188" s="168"/>
      <c r="P188" s="169"/>
      <c r="Q188" s="294"/>
      <c r="R188" s="295"/>
      <c r="S188" s="296"/>
      <c r="T188" s="297"/>
      <c r="U188" s="200"/>
      <c r="V188" s="201"/>
      <c r="W188" s="202"/>
      <c r="X188" s="202"/>
      <c r="Y188" s="273"/>
      <c r="Z188" s="271"/>
      <c r="AA188" s="272"/>
      <c r="AB188" s="107">
        <v>17.0</v>
      </c>
      <c r="AC188" s="108">
        <v>0.6875347222222222</v>
      </c>
      <c r="AD188" s="273"/>
      <c r="AE188" s="274" t="s">
        <v>132</v>
      </c>
      <c r="AF188" s="99" t="s">
        <v>133</v>
      </c>
      <c r="AG188" s="274">
        <v>7.8</v>
      </c>
      <c r="AH188" s="411">
        <v>7.8</v>
      </c>
      <c r="AI188" s="112"/>
      <c r="AJ188" s="110"/>
      <c r="AK188" s="113"/>
      <c r="AL188" s="114"/>
      <c r="AM188" s="278"/>
      <c r="AN188" s="98"/>
      <c r="AO188" s="98"/>
      <c r="AP188" s="116"/>
      <c r="AQ188" s="117"/>
      <c r="AR188" s="116"/>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c r="BO188" s="98"/>
      <c r="BP188" s="98"/>
    </row>
    <row r="189">
      <c r="A189" s="792" t="b">
        <v>0</v>
      </c>
      <c r="B189" s="128"/>
      <c r="C189" s="129"/>
      <c r="D189" s="130"/>
      <c r="E189" s="131"/>
      <c r="F189" s="132"/>
      <c r="G189" s="132"/>
      <c r="H189" s="132"/>
      <c r="I189" s="132"/>
      <c r="J189" s="132"/>
      <c r="K189" s="130"/>
      <c r="L189" s="130"/>
      <c r="M189" s="130"/>
      <c r="N189" s="519"/>
      <c r="O189" s="168"/>
      <c r="P189" s="169"/>
      <c r="Q189" s="294"/>
      <c r="R189" s="295"/>
      <c r="S189" s="296"/>
      <c r="T189" s="297"/>
      <c r="U189" s="200"/>
      <c r="V189" s="201"/>
      <c r="W189" s="202"/>
      <c r="X189" s="202"/>
      <c r="Y189" s="206"/>
      <c r="Z189" s="204"/>
      <c r="AA189" s="205"/>
      <c r="AB189" s="141">
        <v>18.0</v>
      </c>
      <c r="AC189" s="142">
        <v>0.6875347222222222</v>
      </c>
      <c r="AD189" s="206"/>
      <c r="AE189" s="207" t="s">
        <v>133</v>
      </c>
      <c r="AF189" s="133" t="s">
        <v>166</v>
      </c>
      <c r="AG189" s="207">
        <v>1.2</v>
      </c>
      <c r="AH189" s="449">
        <v>50.0</v>
      </c>
      <c r="AI189" s="146"/>
      <c r="AJ189" s="144"/>
      <c r="AK189" s="147"/>
      <c r="AL189" s="114"/>
      <c r="AM189" s="211"/>
      <c r="AN189" s="132"/>
      <c r="AO189" s="132"/>
      <c r="AP189" s="149"/>
      <c r="AQ189" s="150"/>
      <c r="AR189" s="149"/>
      <c r="AS189" s="132"/>
      <c r="AT189" s="132"/>
      <c r="AU189" s="132"/>
      <c r="AV189" s="132"/>
      <c r="AW189" s="132"/>
      <c r="AX189" s="132"/>
      <c r="AY189" s="132"/>
      <c r="AZ189" s="132"/>
      <c r="BA189" s="132"/>
      <c r="BB189" s="132"/>
      <c r="BC189" s="132"/>
      <c r="BD189" s="132"/>
      <c r="BE189" s="132"/>
      <c r="BF189" s="132"/>
      <c r="BG189" s="132"/>
      <c r="BH189" s="132"/>
      <c r="BI189" s="132"/>
      <c r="BJ189" s="132"/>
      <c r="BK189" s="132"/>
      <c r="BL189" s="132"/>
      <c r="BM189" s="132"/>
      <c r="BN189" s="132"/>
      <c r="BO189" s="132"/>
      <c r="BP189" s="132"/>
    </row>
    <row r="190">
      <c r="A190" s="511" t="b">
        <v>0</v>
      </c>
      <c r="B190" s="94"/>
      <c r="C190" s="95"/>
      <c r="D190" s="96"/>
      <c r="E190" s="97"/>
      <c r="F190" s="98"/>
      <c r="G190" s="98"/>
      <c r="H190" s="98"/>
      <c r="I190" s="98"/>
      <c r="J190" s="98"/>
      <c r="K190" s="96"/>
      <c r="L190" s="96"/>
      <c r="M190" s="96"/>
      <c r="N190" s="518"/>
      <c r="O190" s="168"/>
      <c r="P190" s="169"/>
      <c r="Q190" s="294"/>
      <c r="R190" s="295"/>
      <c r="S190" s="296"/>
      <c r="T190" s="297"/>
      <c r="U190" s="200"/>
      <c r="V190" s="201"/>
      <c r="W190" s="202"/>
      <c r="X190" s="202"/>
      <c r="Y190" s="273"/>
      <c r="Z190" s="271"/>
      <c r="AA190" s="272"/>
      <c r="AB190" s="107">
        <v>19.0</v>
      </c>
      <c r="AC190" s="108">
        <v>0.6888541666666667</v>
      </c>
      <c r="AD190" s="273"/>
      <c r="AE190" s="274" t="s">
        <v>133</v>
      </c>
      <c r="AF190" s="99" t="s">
        <v>133</v>
      </c>
      <c r="AG190" s="274">
        <v>1.34</v>
      </c>
      <c r="AH190" s="411">
        <v>13.0</v>
      </c>
      <c r="AI190" s="112"/>
      <c r="AJ190" s="110"/>
      <c r="AK190" s="113"/>
      <c r="AL190" s="114"/>
      <c r="AM190" s="278"/>
      <c r="AN190" s="98"/>
      <c r="AO190" s="98"/>
      <c r="AP190" s="116"/>
      <c r="AQ190" s="117"/>
      <c r="AR190" s="116"/>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c r="BO190" s="98"/>
      <c r="BP190" s="98"/>
    </row>
    <row r="191">
      <c r="A191" s="792" t="b">
        <v>0</v>
      </c>
      <c r="B191" s="128"/>
      <c r="C191" s="129"/>
      <c r="D191" s="130"/>
      <c r="E191" s="131"/>
      <c r="F191" s="132"/>
      <c r="G191" s="132"/>
      <c r="H191" s="132"/>
      <c r="I191" s="132"/>
      <c r="J191" s="132"/>
      <c r="K191" s="130"/>
      <c r="L191" s="130"/>
      <c r="M191" s="130"/>
      <c r="N191" s="519"/>
      <c r="O191" s="168"/>
      <c r="P191" s="169"/>
      <c r="Q191" s="294"/>
      <c r="R191" s="295"/>
      <c r="S191" s="296"/>
      <c r="T191" s="297"/>
      <c r="U191" s="200"/>
      <c r="V191" s="201"/>
      <c r="W191" s="202"/>
      <c r="X191" s="202"/>
      <c r="Y191" s="206"/>
      <c r="Z191" s="204"/>
      <c r="AA191" s="205"/>
      <c r="AB191" s="141">
        <v>20.0</v>
      </c>
      <c r="AC191" s="142">
        <v>0.6890046296296296</v>
      </c>
      <c r="AD191" s="206"/>
      <c r="AE191" s="207" t="s">
        <v>132</v>
      </c>
      <c r="AF191" s="133" t="s">
        <v>133</v>
      </c>
      <c r="AG191" s="207">
        <v>10.0</v>
      </c>
      <c r="AH191" s="449">
        <v>20.0</v>
      </c>
      <c r="AI191" s="146"/>
      <c r="AJ191" s="144"/>
      <c r="AK191" s="147"/>
      <c r="AL191" s="114"/>
      <c r="AM191" s="211"/>
      <c r="AN191" s="132"/>
      <c r="AO191" s="132"/>
      <c r="AP191" s="149"/>
      <c r="AQ191" s="150"/>
      <c r="AR191" s="149"/>
      <c r="AS191" s="132"/>
      <c r="AT191" s="132"/>
      <c r="AU191" s="132"/>
      <c r="AV191" s="132"/>
      <c r="AW191" s="132"/>
      <c r="AX191" s="132"/>
      <c r="AY191" s="132"/>
      <c r="AZ191" s="132"/>
      <c r="BA191" s="132"/>
      <c r="BB191" s="132"/>
      <c r="BC191" s="132"/>
      <c r="BD191" s="132"/>
      <c r="BE191" s="132"/>
      <c r="BF191" s="132"/>
      <c r="BG191" s="132"/>
      <c r="BH191" s="132"/>
      <c r="BI191" s="132"/>
      <c r="BJ191" s="132"/>
      <c r="BK191" s="132"/>
      <c r="BL191" s="132"/>
      <c r="BM191" s="132"/>
      <c r="BN191" s="132"/>
      <c r="BO191" s="132"/>
      <c r="BP191" s="132"/>
    </row>
    <row r="192">
      <c r="A192" s="511" t="b">
        <v>0</v>
      </c>
      <c r="B192" s="94"/>
      <c r="C192" s="95"/>
      <c r="D192" s="96"/>
      <c r="E192" s="97"/>
      <c r="F192" s="98"/>
      <c r="G192" s="98"/>
      <c r="H192" s="98"/>
      <c r="I192" s="98"/>
      <c r="J192" s="98"/>
      <c r="K192" s="96"/>
      <c r="L192" s="96"/>
      <c r="M192" s="96"/>
      <c r="N192" s="518"/>
      <c r="O192" s="168"/>
      <c r="P192" s="169"/>
      <c r="Q192" s="294"/>
      <c r="R192" s="295"/>
      <c r="S192" s="296"/>
      <c r="T192" s="297"/>
      <c r="U192" s="200"/>
      <c r="V192" s="201"/>
      <c r="W192" s="202"/>
      <c r="X192" s="202"/>
      <c r="Y192" s="273"/>
      <c r="Z192" s="271"/>
      <c r="AA192" s="272"/>
      <c r="AB192" s="107">
        <v>21.0</v>
      </c>
      <c r="AC192" s="108">
        <v>0.6890046296296296</v>
      </c>
      <c r="AD192" s="273"/>
      <c r="AE192" s="274" t="s">
        <v>133</v>
      </c>
      <c r="AF192" s="99" t="s">
        <v>166</v>
      </c>
      <c r="AG192" s="274">
        <v>1.1</v>
      </c>
      <c r="AH192" s="411">
        <v>100.0</v>
      </c>
      <c r="AI192" s="112"/>
      <c r="AJ192" s="110"/>
      <c r="AK192" s="113"/>
      <c r="AL192" s="114"/>
      <c r="AM192" s="278"/>
      <c r="AN192" s="98"/>
      <c r="AO192" s="98"/>
      <c r="AP192" s="116"/>
      <c r="AQ192" s="117"/>
      <c r="AR192" s="116"/>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c r="BO192" s="98"/>
      <c r="BP192" s="98"/>
    </row>
    <row r="193">
      <c r="A193" s="792" t="b">
        <v>0</v>
      </c>
      <c r="B193" s="128"/>
      <c r="C193" s="129"/>
      <c r="D193" s="130"/>
      <c r="E193" s="131"/>
      <c r="F193" s="132"/>
      <c r="G193" s="132"/>
      <c r="H193" s="132"/>
      <c r="I193" s="132"/>
      <c r="J193" s="132"/>
      <c r="K193" s="130"/>
      <c r="L193" s="130"/>
      <c r="M193" s="130"/>
      <c r="N193" s="519"/>
      <c r="O193" s="168"/>
      <c r="P193" s="169"/>
      <c r="Q193" s="294"/>
      <c r="R193" s="295"/>
      <c r="S193" s="296"/>
      <c r="T193" s="297"/>
      <c r="U193" s="200"/>
      <c r="V193" s="201"/>
      <c r="W193" s="202"/>
      <c r="X193" s="202"/>
      <c r="Y193" s="206"/>
      <c r="Z193" s="204"/>
      <c r="AA193" s="205"/>
      <c r="AB193" s="141"/>
      <c r="AC193" s="142"/>
      <c r="AD193" s="206" t="s">
        <v>142</v>
      </c>
      <c r="AE193" s="207"/>
      <c r="AF193" s="133"/>
      <c r="AG193" s="207"/>
      <c r="AH193" s="449"/>
      <c r="AI193" s="146"/>
      <c r="AJ193" s="144"/>
      <c r="AK193" s="147"/>
      <c r="AL193" s="114"/>
      <c r="AM193" s="211"/>
      <c r="AN193" s="132"/>
      <c r="AO193" s="132"/>
      <c r="AP193" s="149"/>
      <c r="AQ193" s="150"/>
      <c r="AR193" s="149"/>
      <c r="AS193" s="132"/>
      <c r="AT193" s="132"/>
      <c r="AU193" s="132"/>
      <c r="AV193" s="132"/>
      <c r="AW193" s="132"/>
      <c r="AX193" s="132"/>
      <c r="AY193" s="132"/>
      <c r="AZ193" s="132"/>
      <c r="BA193" s="132"/>
      <c r="BB193" s="132"/>
      <c r="BC193" s="132"/>
      <c r="BD193" s="132"/>
      <c r="BE193" s="132"/>
      <c r="BF193" s="132"/>
      <c r="BG193" s="132"/>
      <c r="BH193" s="132"/>
      <c r="BI193" s="132"/>
      <c r="BJ193" s="132"/>
      <c r="BK193" s="132"/>
      <c r="BL193" s="132"/>
      <c r="BM193" s="132"/>
      <c r="BN193" s="132"/>
      <c r="BO193" s="132"/>
      <c r="BP193" s="132"/>
    </row>
    <row r="194">
      <c r="A194" s="511" t="b">
        <v>0</v>
      </c>
      <c r="B194" s="363">
        <v>44617.0</v>
      </c>
      <c r="C194" s="95"/>
      <c r="D194" s="100" t="s">
        <v>1442</v>
      </c>
      <c r="E194" s="97"/>
      <c r="F194" s="98"/>
      <c r="G194" s="98"/>
      <c r="H194" s="98"/>
      <c r="I194" s="99" t="s">
        <v>1443</v>
      </c>
      <c r="J194" s="99" t="s">
        <v>1396</v>
      </c>
      <c r="K194" s="96"/>
      <c r="L194" s="96"/>
      <c r="M194" s="96"/>
      <c r="N194" s="518"/>
      <c r="O194" s="168">
        <v>0.0</v>
      </c>
      <c r="P194" s="169">
        <v>0.0</v>
      </c>
      <c r="Q194" s="294"/>
      <c r="R194" s="295"/>
      <c r="S194" s="296"/>
      <c r="T194" s="297"/>
      <c r="U194" s="200"/>
      <c r="V194" s="201"/>
      <c r="W194" s="202"/>
      <c r="X194" s="202"/>
      <c r="Y194" s="273">
        <v>30.0</v>
      </c>
      <c r="Z194" s="271">
        <v>40.0</v>
      </c>
      <c r="AA194" s="272" t="s">
        <v>132</v>
      </c>
      <c r="AB194" s="107">
        <v>1.0</v>
      </c>
      <c r="AC194" s="108">
        <v>0.8819560185185186</v>
      </c>
      <c r="AD194" s="273" t="s">
        <v>140</v>
      </c>
      <c r="AE194" s="274" t="s">
        <v>133</v>
      </c>
      <c r="AF194" s="99" t="s">
        <v>166</v>
      </c>
      <c r="AG194" s="274">
        <v>1.4</v>
      </c>
      <c r="AH194" s="411">
        <v>10.0</v>
      </c>
      <c r="AI194" s="112"/>
      <c r="AJ194" s="274">
        <v>135.94</v>
      </c>
      <c r="AK194" s="277">
        <v>0.0</v>
      </c>
      <c r="AL194" s="114"/>
      <c r="AM194" s="278"/>
      <c r="AN194" s="98"/>
      <c r="AO194" s="98"/>
      <c r="AP194" s="116"/>
      <c r="AQ194" s="117"/>
      <c r="AR194" s="116"/>
      <c r="AS194" s="98"/>
      <c r="AT194" s="98"/>
      <c r="AU194" s="98"/>
      <c r="AV194" s="98"/>
      <c r="AW194" s="98"/>
      <c r="AX194" s="98"/>
      <c r="AY194" s="98"/>
      <c r="AZ194" s="98"/>
      <c r="BA194" s="98"/>
      <c r="BB194" s="98"/>
      <c r="BC194" s="98"/>
      <c r="BD194" s="98"/>
      <c r="BE194" s="98"/>
      <c r="BF194" s="98"/>
      <c r="BG194" s="98"/>
      <c r="BH194" s="98"/>
      <c r="BI194" s="98"/>
      <c r="BJ194" s="98"/>
      <c r="BK194" s="98"/>
      <c r="BL194" s="98"/>
      <c r="BM194" s="98"/>
      <c r="BN194" s="98"/>
      <c r="BO194" s="98"/>
      <c r="BP194" s="98"/>
    </row>
    <row r="195">
      <c r="A195" s="792" t="b">
        <v>0</v>
      </c>
      <c r="B195" s="128"/>
      <c r="C195" s="129"/>
      <c r="D195" s="134">
        <v>52260.6</v>
      </c>
      <c r="E195" s="131"/>
      <c r="F195" s="132"/>
      <c r="G195" s="132"/>
      <c r="H195" s="132"/>
      <c r="I195" s="133">
        <v>2.84</v>
      </c>
      <c r="J195" s="133">
        <v>1.53</v>
      </c>
      <c r="K195" s="130"/>
      <c r="L195" s="130"/>
      <c r="M195" s="130"/>
      <c r="N195" s="519"/>
      <c r="O195" s="168">
        <v>0.0</v>
      </c>
      <c r="P195" s="169">
        <v>1.0</v>
      </c>
      <c r="Q195" s="294"/>
      <c r="R195" s="295"/>
      <c r="S195" s="296"/>
      <c r="T195" s="297"/>
      <c r="U195" s="200"/>
      <c r="V195" s="201"/>
      <c r="W195" s="202"/>
      <c r="X195" s="202"/>
      <c r="Y195" s="206">
        <v>0.0</v>
      </c>
      <c r="Z195" s="204">
        <v>15.0</v>
      </c>
      <c r="AA195" s="205" t="s">
        <v>133</v>
      </c>
      <c r="AB195" s="141">
        <v>2.0</v>
      </c>
      <c r="AC195" s="142">
        <v>0.885462962962963</v>
      </c>
      <c r="AD195" s="206"/>
      <c r="AE195" s="207" t="s">
        <v>133</v>
      </c>
      <c r="AF195" s="133" t="s">
        <v>166</v>
      </c>
      <c r="AG195" s="207">
        <v>1.3</v>
      </c>
      <c r="AH195" s="449">
        <v>20.0</v>
      </c>
      <c r="AI195" s="146"/>
      <c r="AJ195" s="207">
        <v>-20.94</v>
      </c>
      <c r="AK195" s="210">
        <v>0.0</v>
      </c>
      <c r="AL195" s="114"/>
      <c r="AM195" s="211"/>
      <c r="AN195" s="132"/>
      <c r="AO195" s="132"/>
      <c r="AP195" s="149"/>
      <c r="AQ195" s="150"/>
      <c r="AR195" s="149"/>
      <c r="AS195" s="132"/>
      <c r="AT195" s="132"/>
      <c r="AU195" s="132"/>
      <c r="AV195" s="132"/>
      <c r="AW195" s="132"/>
      <c r="AX195" s="132"/>
      <c r="AY195" s="132"/>
      <c r="AZ195" s="132"/>
      <c r="BA195" s="132"/>
      <c r="BB195" s="132"/>
      <c r="BC195" s="132"/>
      <c r="BD195" s="132"/>
      <c r="BE195" s="132"/>
      <c r="BF195" s="132"/>
      <c r="BG195" s="132"/>
      <c r="BH195" s="132"/>
      <c r="BI195" s="132"/>
      <c r="BJ195" s="132"/>
      <c r="BK195" s="132"/>
      <c r="BL195" s="132"/>
      <c r="BM195" s="132"/>
      <c r="BN195" s="132"/>
      <c r="BO195" s="132"/>
      <c r="BP195" s="132"/>
    </row>
    <row r="196">
      <c r="A196" s="511" t="b">
        <v>0</v>
      </c>
      <c r="B196" s="94"/>
      <c r="C196" s="95"/>
      <c r="D196" s="96"/>
      <c r="E196" s="97"/>
      <c r="F196" s="98"/>
      <c r="G196" s="98"/>
      <c r="H196" s="98"/>
      <c r="I196" s="99">
        <v>4.0900202E7</v>
      </c>
      <c r="J196" s="99">
        <v>6145777.0</v>
      </c>
      <c r="K196" s="96"/>
      <c r="L196" s="96"/>
      <c r="M196" s="96"/>
      <c r="N196" s="518"/>
      <c r="O196" s="168">
        <v>0.0</v>
      </c>
      <c r="P196" s="169">
        <v>2.0</v>
      </c>
      <c r="Q196" s="294"/>
      <c r="R196" s="295"/>
      <c r="S196" s="296"/>
      <c r="T196" s="297"/>
      <c r="U196" s="200"/>
      <c r="V196" s="201"/>
      <c r="W196" s="202"/>
      <c r="X196" s="202"/>
      <c r="Y196" s="273">
        <v>30.0</v>
      </c>
      <c r="Z196" s="271">
        <v>40.0</v>
      </c>
      <c r="AA196" s="272" t="s">
        <v>132</v>
      </c>
      <c r="AB196" s="107">
        <v>3.0</v>
      </c>
      <c r="AC196" s="108">
        <v>0.8885069444444444</v>
      </c>
      <c r="AD196" s="273"/>
      <c r="AE196" s="274" t="s">
        <v>133</v>
      </c>
      <c r="AF196" s="99" t="s">
        <v>166</v>
      </c>
      <c r="AG196" s="274">
        <v>1.2</v>
      </c>
      <c r="AH196" s="411">
        <v>50.0</v>
      </c>
      <c r="AI196" s="112"/>
      <c r="AJ196" s="110"/>
      <c r="AK196" s="113"/>
      <c r="AL196" s="114"/>
      <c r="AM196" s="278"/>
      <c r="AN196" s="98"/>
      <c r="AO196" s="98"/>
      <c r="AP196" s="116"/>
      <c r="AQ196" s="117"/>
      <c r="AR196" s="116"/>
      <c r="AS196" s="98"/>
      <c r="AT196" s="98"/>
      <c r="AU196" s="98"/>
      <c r="AV196" s="98"/>
      <c r="AW196" s="98"/>
      <c r="AX196" s="98"/>
      <c r="AY196" s="98"/>
      <c r="AZ196" s="98"/>
      <c r="BA196" s="98"/>
      <c r="BB196" s="98"/>
      <c r="BC196" s="98"/>
      <c r="BD196" s="98"/>
      <c r="BE196" s="98"/>
      <c r="BF196" s="98"/>
      <c r="BG196" s="98"/>
      <c r="BH196" s="98"/>
      <c r="BI196" s="98"/>
      <c r="BJ196" s="98"/>
      <c r="BK196" s="98"/>
      <c r="BL196" s="98"/>
      <c r="BM196" s="98"/>
      <c r="BN196" s="98"/>
      <c r="BO196" s="98"/>
      <c r="BP196" s="98"/>
    </row>
    <row r="197">
      <c r="A197" s="792" t="b">
        <v>0</v>
      </c>
      <c r="B197" s="128"/>
      <c r="C197" s="129"/>
      <c r="D197" s="130"/>
      <c r="E197" s="131"/>
      <c r="F197" s="132"/>
      <c r="G197" s="132"/>
      <c r="H197" s="132"/>
      <c r="I197" s="132"/>
      <c r="J197" s="132"/>
      <c r="K197" s="130"/>
      <c r="L197" s="130"/>
      <c r="M197" s="130"/>
      <c r="N197" s="519"/>
      <c r="O197" s="168">
        <v>0.0</v>
      </c>
      <c r="P197" s="169">
        <v>1.0</v>
      </c>
      <c r="Q197" s="294">
        <v>0.0</v>
      </c>
      <c r="R197" s="295">
        <v>0.0</v>
      </c>
      <c r="S197" s="296"/>
      <c r="T197" s="297"/>
      <c r="U197" s="200"/>
      <c r="V197" s="201"/>
      <c r="W197" s="202"/>
      <c r="X197" s="202"/>
      <c r="Y197" s="206">
        <v>0.0</v>
      </c>
      <c r="Z197" s="204">
        <v>15.0</v>
      </c>
      <c r="AA197" s="205" t="s">
        <v>132</v>
      </c>
      <c r="AB197" s="141">
        <v>4.0</v>
      </c>
      <c r="AC197" s="142">
        <v>0.9074421296296297</v>
      </c>
      <c r="AD197" s="206"/>
      <c r="AE197" s="207" t="s">
        <v>133</v>
      </c>
      <c r="AF197" s="133" t="s">
        <v>166</v>
      </c>
      <c r="AG197" s="207">
        <v>1.1</v>
      </c>
      <c r="AH197" s="449">
        <v>100.0</v>
      </c>
      <c r="AI197" s="146"/>
      <c r="AJ197" s="144"/>
      <c r="AK197" s="147"/>
      <c r="AL197" s="114"/>
      <c r="AM197" s="211"/>
      <c r="AN197" s="132"/>
      <c r="AO197" s="132"/>
      <c r="AP197" s="149"/>
      <c r="AQ197" s="150"/>
      <c r="AR197" s="149"/>
      <c r="AS197" s="132"/>
      <c r="AT197" s="132"/>
      <c r="AU197" s="132"/>
      <c r="AV197" s="132"/>
      <c r="AW197" s="132"/>
      <c r="AX197" s="132"/>
      <c r="AY197" s="132"/>
      <c r="AZ197" s="132"/>
      <c r="BA197" s="132"/>
      <c r="BB197" s="132"/>
      <c r="BC197" s="132"/>
      <c r="BD197" s="132"/>
      <c r="BE197" s="132"/>
      <c r="BF197" s="132"/>
      <c r="BG197" s="132"/>
      <c r="BH197" s="132"/>
      <c r="BI197" s="132"/>
      <c r="BJ197" s="132"/>
      <c r="BK197" s="132"/>
      <c r="BL197" s="132"/>
      <c r="BM197" s="132"/>
      <c r="BN197" s="132"/>
      <c r="BO197" s="132"/>
      <c r="BP197" s="132"/>
    </row>
    <row r="198">
      <c r="A198" s="511" t="b">
        <v>0</v>
      </c>
      <c r="B198" s="94"/>
      <c r="C198" s="95"/>
      <c r="D198" s="96"/>
      <c r="E198" s="97"/>
      <c r="F198" s="98"/>
      <c r="G198" s="98"/>
      <c r="H198" s="98"/>
      <c r="I198" s="98"/>
      <c r="J198" s="98"/>
      <c r="K198" s="96"/>
      <c r="L198" s="96"/>
      <c r="M198" s="96"/>
      <c r="N198" s="518"/>
      <c r="O198" s="168">
        <v>0.0</v>
      </c>
      <c r="P198" s="169">
        <v>1.0</v>
      </c>
      <c r="Q198" s="294">
        <v>1.0</v>
      </c>
      <c r="R198" s="295">
        <v>1.0</v>
      </c>
      <c r="S198" s="296"/>
      <c r="T198" s="297"/>
      <c r="U198" s="200"/>
      <c r="V198" s="201"/>
      <c r="W198" s="202"/>
      <c r="X198" s="202"/>
      <c r="Y198" s="273">
        <v>15.0</v>
      </c>
      <c r="Z198" s="271">
        <v>0.0</v>
      </c>
      <c r="AA198" s="272" t="s">
        <v>132</v>
      </c>
      <c r="AB198" s="107">
        <v>5.0</v>
      </c>
      <c r="AC198" s="108">
        <v>0.916261574074074</v>
      </c>
      <c r="AD198" s="273"/>
      <c r="AE198" s="274" t="s">
        <v>133</v>
      </c>
      <c r="AF198" s="99" t="s">
        <v>133</v>
      </c>
      <c r="AG198" s="274">
        <v>1.54</v>
      </c>
      <c r="AH198" s="411">
        <v>1.735</v>
      </c>
      <c r="AI198" s="112"/>
      <c r="AJ198" s="110"/>
      <c r="AK198" s="113"/>
      <c r="AL198" s="114"/>
      <c r="AM198" s="278"/>
      <c r="AN198" s="98"/>
      <c r="AO198" s="98"/>
      <c r="AP198" s="116"/>
      <c r="AQ198" s="117"/>
      <c r="AR198" s="116"/>
      <c r="AS198" s="98"/>
      <c r="AT198" s="98"/>
      <c r="AU198" s="98"/>
      <c r="AV198" s="98"/>
      <c r="AW198" s="98"/>
      <c r="AX198" s="98"/>
      <c r="AY198" s="98"/>
      <c r="AZ198" s="98"/>
      <c r="BA198" s="98"/>
      <c r="BB198" s="98"/>
      <c r="BC198" s="98"/>
      <c r="BD198" s="98"/>
      <c r="BE198" s="98"/>
      <c r="BF198" s="98"/>
      <c r="BG198" s="98"/>
      <c r="BH198" s="98"/>
      <c r="BI198" s="98"/>
      <c r="BJ198" s="98"/>
      <c r="BK198" s="98"/>
      <c r="BL198" s="98"/>
      <c r="BM198" s="98"/>
      <c r="BN198" s="98"/>
      <c r="BO198" s="98"/>
      <c r="BP198" s="98"/>
    </row>
    <row r="199">
      <c r="A199" s="792" t="b">
        <v>0</v>
      </c>
      <c r="B199" s="128"/>
      <c r="C199" s="129"/>
      <c r="D199" s="130"/>
      <c r="E199" s="131"/>
      <c r="F199" s="132"/>
      <c r="G199" s="132"/>
      <c r="H199" s="132"/>
      <c r="I199" s="132"/>
      <c r="J199" s="132"/>
      <c r="K199" s="130"/>
      <c r="L199" s="130"/>
      <c r="M199" s="130"/>
      <c r="N199" s="519"/>
      <c r="O199" s="168">
        <v>0.0</v>
      </c>
      <c r="P199" s="169">
        <v>1.0</v>
      </c>
      <c r="Q199" s="294">
        <v>1.0</v>
      </c>
      <c r="R199" s="295">
        <v>1.0</v>
      </c>
      <c r="S199" s="296"/>
      <c r="T199" s="297"/>
      <c r="U199" s="200"/>
      <c r="V199" s="201"/>
      <c r="W199" s="202"/>
      <c r="X199" s="202"/>
      <c r="Y199" s="206">
        <v>30.0</v>
      </c>
      <c r="Z199" s="204">
        <v>0.0</v>
      </c>
      <c r="AA199" s="205" t="s">
        <v>132</v>
      </c>
      <c r="AB199" s="141">
        <v>6.0</v>
      </c>
      <c r="AC199" s="142">
        <v>0.916261574074074</v>
      </c>
      <c r="AD199" s="206"/>
      <c r="AE199" s="207" t="s">
        <v>133</v>
      </c>
      <c r="AF199" s="133" t="s">
        <v>133</v>
      </c>
      <c r="AG199" s="207">
        <v>1.51</v>
      </c>
      <c r="AH199" s="449">
        <v>0.31</v>
      </c>
      <c r="AI199" s="146"/>
      <c r="AJ199" s="144"/>
      <c r="AK199" s="147"/>
      <c r="AL199" s="114"/>
      <c r="AM199" s="211"/>
      <c r="AN199" s="132"/>
      <c r="AO199" s="132"/>
      <c r="AP199" s="149"/>
      <c r="AQ199" s="150"/>
      <c r="AR199" s="149"/>
      <c r="AS199" s="132"/>
      <c r="AT199" s="132"/>
      <c r="AU199" s="132"/>
      <c r="AV199" s="132"/>
      <c r="AW199" s="132"/>
      <c r="AX199" s="132"/>
      <c r="AY199" s="132"/>
      <c r="AZ199" s="132"/>
      <c r="BA199" s="132"/>
      <c r="BB199" s="132"/>
      <c r="BC199" s="132"/>
      <c r="BD199" s="132"/>
      <c r="BE199" s="132"/>
      <c r="BF199" s="132"/>
      <c r="BG199" s="132"/>
      <c r="BH199" s="132"/>
      <c r="BI199" s="132"/>
      <c r="BJ199" s="132"/>
      <c r="BK199" s="132"/>
      <c r="BL199" s="132"/>
      <c r="BM199" s="132"/>
      <c r="BN199" s="132"/>
      <c r="BO199" s="132"/>
      <c r="BP199" s="132"/>
    </row>
    <row r="200">
      <c r="A200" s="511" t="b">
        <v>0</v>
      </c>
      <c r="B200" s="94"/>
      <c r="C200" s="95"/>
      <c r="D200" s="96"/>
      <c r="E200" s="97"/>
      <c r="F200" s="98"/>
      <c r="G200" s="98"/>
      <c r="H200" s="98"/>
      <c r="I200" s="98"/>
      <c r="J200" s="98"/>
      <c r="K200" s="96"/>
      <c r="L200" s="96"/>
      <c r="M200" s="96"/>
      <c r="N200" s="518"/>
      <c r="O200" s="168">
        <v>0.0</v>
      </c>
      <c r="P200" s="169">
        <v>1.0</v>
      </c>
      <c r="Q200" s="294">
        <v>2.0</v>
      </c>
      <c r="R200" s="295">
        <v>1.0</v>
      </c>
      <c r="S200" s="296"/>
      <c r="T200" s="297"/>
      <c r="U200" s="200"/>
      <c r="V200" s="201"/>
      <c r="W200" s="202"/>
      <c r="X200" s="202"/>
      <c r="Y200" s="273">
        <v>15.0</v>
      </c>
      <c r="Z200" s="271">
        <v>0.0</v>
      </c>
      <c r="AA200" s="272" t="s">
        <v>133</v>
      </c>
      <c r="AB200" s="107">
        <v>7.0</v>
      </c>
      <c r="AC200" s="108">
        <v>0.916261574074074</v>
      </c>
      <c r="AD200" s="273"/>
      <c r="AE200" s="274" t="s">
        <v>133</v>
      </c>
      <c r="AF200" s="99" t="s">
        <v>133</v>
      </c>
      <c r="AG200" s="274">
        <v>1.34</v>
      </c>
      <c r="AH200" s="411">
        <v>0.13</v>
      </c>
      <c r="AI200" s="112"/>
      <c r="AJ200" s="110"/>
      <c r="AK200" s="113"/>
      <c r="AL200" s="114"/>
      <c r="AM200" s="278"/>
      <c r="AN200" s="98"/>
      <c r="AO200" s="98"/>
      <c r="AP200" s="116"/>
      <c r="AQ200" s="117"/>
      <c r="AR200" s="116"/>
      <c r="AS200" s="98"/>
      <c r="AT200" s="98"/>
      <c r="AU200" s="98"/>
      <c r="AV200" s="98"/>
      <c r="AW200" s="98"/>
      <c r="AX200" s="98"/>
      <c r="AY200" s="98"/>
      <c r="AZ200" s="98"/>
      <c r="BA200" s="98"/>
      <c r="BB200" s="98"/>
      <c r="BC200" s="98"/>
      <c r="BD200" s="98"/>
      <c r="BE200" s="98"/>
      <c r="BF200" s="98"/>
      <c r="BG200" s="98"/>
      <c r="BH200" s="98"/>
      <c r="BI200" s="98"/>
      <c r="BJ200" s="98"/>
      <c r="BK200" s="98"/>
      <c r="BL200" s="98"/>
      <c r="BM200" s="98"/>
      <c r="BN200" s="98"/>
      <c r="BO200" s="98"/>
      <c r="BP200" s="98"/>
    </row>
    <row r="201">
      <c r="A201" s="792" t="b">
        <v>0</v>
      </c>
      <c r="B201" s="128"/>
      <c r="C201" s="129"/>
      <c r="D201" s="130"/>
      <c r="E201" s="131"/>
      <c r="F201" s="132"/>
      <c r="G201" s="132"/>
      <c r="H201" s="132"/>
      <c r="I201" s="132"/>
      <c r="J201" s="132"/>
      <c r="K201" s="130"/>
      <c r="L201" s="130"/>
      <c r="M201" s="130"/>
      <c r="N201" s="519"/>
      <c r="O201" s="168"/>
      <c r="P201" s="169"/>
      <c r="Q201" s="294"/>
      <c r="R201" s="295"/>
      <c r="S201" s="296"/>
      <c r="T201" s="297"/>
      <c r="U201" s="200"/>
      <c r="V201" s="201"/>
      <c r="W201" s="202"/>
      <c r="X201" s="202"/>
      <c r="Y201" s="206"/>
      <c r="Z201" s="204"/>
      <c r="AA201" s="205"/>
      <c r="AB201" s="141">
        <v>8.0</v>
      </c>
      <c r="AC201" s="142">
        <v>0.916261574074074</v>
      </c>
      <c r="AD201" s="206"/>
      <c r="AE201" s="207" t="s">
        <v>133</v>
      </c>
      <c r="AF201" s="133" t="s">
        <v>133</v>
      </c>
      <c r="AG201" s="207">
        <v>1.59</v>
      </c>
      <c r="AH201" s="449">
        <v>0.12</v>
      </c>
      <c r="AI201" s="146"/>
      <c r="AJ201" s="144"/>
      <c r="AK201" s="147"/>
      <c r="AL201" s="114"/>
      <c r="AM201" s="211"/>
      <c r="AN201" s="132"/>
      <c r="AO201" s="132"/>
      <c r="AP201" s="149"/>
      <c r="AQ201" s="150"/>
      <c r="AR201" s="149"/>
      <c r="AS201" s="132"/>
      <c r="AT201" s="132"/>
      <c r="AU201" s="132"/>
      <c r="AV201" s="132"/>
      <c r="AW201" s="132"/>
      <c r="AX201" s="132"/>
      <c r="AY201" s="132"/>
      <c r="AZ201" s="132"/>
      <c r="BA201" s="132"/>
      <c r="BB201" s="132"/>
      <c r="BC201" s="132"/>
      <c r="BD201" s="132"/>
      <c r="BE201" s="132"/>
      <c r="BF201" s="132"/>
      <c r="BG201" s="132"/>
      <c r="BH201" s="132"/>
      <c r="BI201" s="132"/>
      <c r="BJ201" s="132"/>
      <c r="BK201" s="132"/>
      <c r="BL201" s="132"/>
      <c r="BM201" s="132"/>
      <c r="BN201" s="132"/>
      <c r="BO201" s="132"/>
      <c r="BP201" s="132"/>
    </row>
    <row r="202">
      <c r="A202" s="511" t="b">
        <v>0</v>
      </c>
      <c r="B202" s="94"/>
      <c r="C202" s="95"/>
      <c r="D202" s="96"/>
      <c r="E202" s="97"/>
      <c r="F202" s="98"/>
      <c r="G202" s="98"/>
      <c r="H202" s="98"/>
      <c r="I202" s="98"/>
      <c r="J202" s="98"/>
      <c r="K202" s="96"/>
      <c r="L202" s="96"/>
      <c r="M202" s="96"/>
      <c r="N202" s="518"/>
      <c r="O202" s="168"/>
      <c r="P202" s="169"/>
      <c r="Q202" s="294"/>
      <c r="R202" s="295"/>
      <c r="S202" s="296"/>
      <c r="T202" s="297"/>
      <c r="U202" s="200"/>
      <c r="V202" s="201"/>
      <c r="W202" s="202"/>
      <c r="X202" s="202"/>
      <c r="Y202" s="273"/>
      <c r="Z202" s="271"/>
      <c r="AA202" s="272"/>
      <c r="AB202" s="107">
        <v>9.0</v>
      </c>
      <c r="AC202" s="108">
        <v>0.9165625</v>
      </c>
      <c r="AD202" s="273"/>
      <c r="AE202" s="274" t="s">
        <v>133</v>
      </c>
      <c r="AF202" s="99" t="s">
        <v>133</v>
      </c>
      <c r="AG202" s="274">
        <v>1.16</v>
      </c>
      <c r="AH202" s="411">
        <v>16.0</v>
      </c>
      <c r="AI202" s="112"/>
      <c r="AJ202" s="110"/>
      <c r="AK202" s="113"/>
      <c r="AL202" s="114"/>
      <c r="AM202" s="278"/>
      <c r="AN202" s="98"/>
      <c r="AO202" s="98"/>
      <c r="AP202" s="116"/>
      <c r="AQ202" s="117"/>
      <c r="AR202" s="116"/>
      <c r="AS202" s="98"/>
      <c r="AT202" s="98"/>
      <c r="AU202" s="98"/>
      <c r="AV202" s="98"/>
      <c r="AW202" s="98"/>
      <c r="AX202" s="98"/>
      <c r="AY202" s="98"/>
      <c r="AZ202" s="98"/>
      <c r="BA202" s="98"/>
      <c r="BB202" s="98"/>
      <c r="BC202" s="98"/>
      <c r="BD202" s="98"/>
      <c r="BE202" s="98"/>
      <c r="BF202" s="98"/>
      <c r="BG202" s="98"/>
      <c r="BH202" s="98"/>
      <c r="BI202" s="98"/>
      <c r="BJ202" s="98"/>
      <c r="BK202" s="98"/>
      <c r="BL202" s="98"/>
      <c r="BM202" s="98"/>
      <c r="BN202" s="98"/>
      <c r="BO202" s="98"/>
      <c r="BP202" s="98"/>
    </row>
    <row r="203">
      <c r="A203" s="792" t="b">
        <v>0</v>
      </c>
      <c r="B203" s="128"/>
      <c r="C203" s="129"/>
      <c r="D203" s="130"/>
      <c r="E203" s="131"/>
      <c r="F203" s="132"/>
      <c r="G203" s="132"/>
      <c r="H203" s="132"/>
      <c r="I203" s="132"/>
      <c r="J203" s="132"/>
      <c r="K203" s="130"/>
      <c r="L203" s="130"/>
      <c r="M203" s="130"/>
      <c r="N203" s="519"/>
      <c r="O203" s="168"/>
      <c r="P203" s="169"/>
      <c r="Q203" s="294"/>
      <c r="R203" s="295"/>
      <c r="S203" s="296"/>
      <c r="T203" s="297"/>
      <c r="U203" s="200"/>
      <c r="V203" s="201"/>
      <c r="W203" s="202"/>
      <c r="X203" s="202"/>
      <c r="Y203" s="206"/>
      <c r="Z203" s="204"/>
      <c r="AA203" s="205"/>
      <c r="AB203" s="141">
        <v>10.0</v>
      </c>
      <c r="AC203" s="142">
        <v>0.9221643518518519</v>
      </c>
      <c r="AD203" s="206"/>
      <c r="AE203" s="207" t="s">
        <v>133</v>
      </c>
      <c r="AF203" s="133" t="s">
        <v>133</v>
      </c>
      <c r="AG203" s="207">
        <v>1.23</v>
      </c>
      <c r="AH203" s="449">
        <v>23.0</v>
      </c>
      <c r="AI203" s="146"/>
      <c r="AJ203" s="144"/>
      <c r="AK203" s="147"/>
      <c r="AL203" s="114"/>
      <c r="AM203" s="211"/>
      <c r="AN203" s="132"/>
      <c r="AO203" s="132"/>
      <c r="AP203" s="149"/>
      <c r="AQ203" s="150"/>
      <c r="AR203" s="149"/>
      <c r="AS203" s="132"/>
      <c r="AT203" s="132"/>
      <c r="AU203" s="132"/>
      <c r="AV203" s="132"/>
      <c r="AW203" s="132"/>
      <c r="AX203" s="132"/>
      <c r="AY203" s="132"/>
      <c r="AZ203" s="132"/>
      <c r="BA203" s="132"/>
      <c r="BB203" s="132"/>
      <c r="BC203" s="132"/>
      <c r="BD203" s="132"/>
      <c r="BE203" s="132"/>
      <c r="BF203" s="132"/>
      <c r="BG203" s="132"/>
      <c r="BH203" s="132"/>
      <c r="BI203" s="132"/>
      <c r="BJ203" s="132"/>
      <c r="BK203" s="132"/>
      <c r="BL203" s="132"/>
      <c r="BM203" s="132"/>
      <c r="BN203" s="132"/>
      <c r="BO203" s="132"/>
      <c r="BP203" s="132"/>
    </row>
    <row r="204">
      <c r="A204" s="511" t="b">
        <v>0</v>
      </c>
      <c r="B204" s="94"/>
      <c r="C204" s="95"/>
      <c r="D204" s="96"/>
      <c r="E204" s="97"/>
      <c r="F204" s="98"/>
      <c r="G204" s="98"/>
      <c r="H204" s="98"/>
      <c r="I204" s="98"/>
      <c r="J204" s="98"/>
      <c r="K204" s="96"/>
      <c r="L204" s="96"/>
      <c r="M204" s="96"/>
      <c r="N204" s="518"/>
      <c r="O204" s="168"/>
      <c r="P204" s="169"/>
      <c r="Q204" s="294"/>
      <c r="R204" s="295"/>
      <c r="S204" s="296"/>
      <c r="T204" s="297"/>
      <c r="U204" s="200"/>
      <c r="V204" s="201"/>
      <c r="W204" s="202"/>
      <c r="X204" s="202"/>
      <c r="Y204" s="273"/>
      <c r="Z204" s="271"/>
      <c r="AA204" s="272"/>
      <c r="AB204" s="107"/>
      <c r="AC204" s="108"/>
      <c r="AD204" s="273" t="s">
        <v>142</v>
      </c>
      <c r="AE204" s="274"/>
      <c r="AF204" s="99"/>
      <c r="AG204" s="274"/>
      <c r="AH204" s="411"/>
      <c r="AI204" s="112"/>
      <c r="AJ204" s="110"/>
      <c r="AK204" s="113"/>
      <c r="AL204" s="114"/>
      <c r="AM204" s="278"/>
      <c r="AN204" s="98"/>
      <c r="AO204" s="98"/>
      <c r="AP204" s="116"/>
      <c r="AQ204" s="117"/>
      <c r="AR204" s="116"/>
      <c r="AS204" s="98"/>
      <c r="AT204" s="98"/>
      <c r="AU204" s="98"/>
      <c r="AV204" s="98"/>
      <c r="AW204" s="98"/>
      <c r="AX204" s="98"/>
      <c r="AY204" s="98"/>
      <c r="AZ204" s="98"/>
      <c r="BA204" s="98"/>
      <c r="BB204" s="98"/>
      <c r="BC204" s="98"/>
      <c r="BD204" s="98"/>
      <c r="BE204" s="98"/>
      <c r="BF204" s="98"/>
      <c r="BG204" s="98"/>
      <c r="BH204" s="98"/>
      <c r="BI204" s="98"/>
      <c r="BJ204" s="98"/>
      <c r="BK204" s="98"/>
      <c r="BL204" s="98"/>
      <c r="BM204" s="98"/>
      <c r="BN204" s="98"/>
      <c r="BO204" s="98"/>
      <c r="BP204" s="98"/>
    </row>
    <row r="205">
      <c r="A205" s="792" t="b">
        <v>0</v>
      </c>
      <c r="B205" s="288">
        <v>44617.0</v>
      </c>
      <c r="C205" s="129"/>
      <c r="D205" s="134" t="s">
        <v>1217</v>
      </c>
      <c r="E205" s="131"/>
      <c r="F205" s="132"/>
      <c r="G205" s="132"/>
      <c r="H205" s="132"/>
      <c r="I205" s="133" t="s">
        <v>358</v>
      </c>
      <c r="J205" s="133" t="s">
        <v>375</v>
      </c>
      <c r="K205" s="130"/>
      <c r="L205" s="130"/>
      <c r="M205" s="130"/>
      <c r="N205" s="519"/>
      <c r="O205" s="168">
        <v>2.0</v>
      </c>
      <c r="P205" s="169">
        <v>1.0</v>
      </c>
      <c r="Q205" s="294"/>
      <c r="R205" s="295"/>
      <c r="S205" s="296"/>
      <c r="T205" s="297"/>
      <c r="U205" s="200"/>
      <c r="V205" s="201"/>
      <c r="W205" s="202"/>
      <c r="X205" s="202"/>
      <c r="Y205" s="206" t="s">
        <v>738</v>
      </c>
      <c r="Z205" s="204">
        <v>40.0</v>
      </c>
      <c r="AA205" s="205" t="s">
        <v>133</v>
      </c>
      <c r="AB205" s="141">
        <v>1.0</v>
      </c>
      <c r="AC205" s="142">
        <v>0.6406481481481482</v>
      </c>
      <c r="AD205" s="206" t="s">
        <v>140</v>
      </c>
      <c r="AE205" s="207" t="s">
        <v>132</v>
      </c>
      <c r="AF205" s="133" t="s">
        <v>166</v>
      </c>
      <c r="AG205" s="207">
        <v>1.4</v>
      </c>
      <c r="AH205" s="449">
        <v>10.0</v>
      </c>
      <c r="AI205" s="146"/>
      <c r="AJ205" s="207">
        <v>-27.44</v>
      </c>
      <c r="AK205" s="210">
        <v>0.0</v>
      </c>
      <c r="AL205" s="114"/>
      <c r="AM205" s="211"/>
      <c r="AN205" s="132"/>
      <c r="AO205" s="132"/>
      <c r="AP205" s="149"/>
      <c r="AQ205" s="150"/>
      <c r="AR205" s="149"/>
      <c r="AS205" s="132"/>
      <c r="AT205" s="132"/>
      <c r="AU205" s="132"/>
      <c r="AV205" s="132"/>
      <c r="AW205" s="132"/>
      <c r="AX205" s="132"/>
      <c r="AY205" s="132"/>
      <c r="AZ205" s="132"/>
      <c r="BA205" s="132"/>
      <c r="BB205" s="132"/>
      <c r="BC205" s="132"/>
      <c r="BD205" s="132"/>
      <c r="BE205" s="132"/>
      <c r="BF205" s="132"/>
      <c r="BG205" s="132"/>
      <c r="BH205" s="132"/>
      <c r="BI205" s="132"/>
      <c r="BJ205" s="132"/>
      <c r="BK205" s="132"/>
      <c r="BL205" s="132"/>
      <c r="BM205" s="132"/>
      <c r="BN205" s="132"/>
      <c r="BO205" s="132"/>
      <c r="BP205" s="132"/>
    </row>
    <row r="206">
      <c r="A206" s="511" t="b">
        <v>0</v>
      </c>
      <c r="B206" s="94"/>
      <c r="C206" s="95"/>
      <c r="D206" s="100">
        <v>288548.26</v>
      </c>
      <c r="E206" s="97"/>
      <c r="F206" s="98"/>
      <c r="G206" s="98"/>
      <c r="H206" s="98"/>
      <c r="I206" s="99">
        <v>1.6</v>
      </c>
      <c r="J206" s="99">
        <v>2.7</v>
      </c>
      <c r="K206" s="96"/>
      <c r="L206" s="96"/>
      <c r="M206" s="96"/>
      <c r="N206" s="518"/>
      <c r="O206" s="168">
        <v>3.0</v>
      </c>
      <c r="P206" s="169">
        <v>1.0</v>
      </c>
      <c r="Q206" s="294"/>
      <c r="R206" s="295"/>
      <c r="S206" s="296"/>
      <c r="T206" s="297"/>
      <c r="U206" s="200"/>
      <c r="V206" s="201"/>
      <c r="W206" s="202"/>
      <c r="X206" s="202"/>
      <c r="Y206" s="273">
        <v>15.0</v>
      </c>
      <c r="Z206" s="271">
        <v>0.0</v>
      </c>
      <c r="AA206" s="272" t="s">
        <v>132</v>
      </c>
      <c r="AB206" s="107">
        <v>2.0</v>
      </c>
      <c r="AC206" s="108">
        <v>0.6415625</v>
      </c>
      <c r="AD206" s="273"/>
      <c r="AE206" s="274" t="s">
        <v>132</v>
      </c>
      <c r="AF206" s="99" t="s">
        <v>166</v>
      </c>
      <c r="AG206" s="274">
        <v>1.3</v>
      </c>
      <c r="AH206" s="411">
        <v>20.0</v>
      </c>
      <c r="AI206" s="112"/>
      <c r="AJ206" s="274">
        <v>160.72</v>
      </c>
      <c r="AK206" s="277">
        <v>0.0</v>
      </c>
      <c r="AL206" s="114"/>
      <c r="AM206" s="278"/>
      <c r="AN206" s="98"/>
      <c r="AO206" s="98"/>
      <c r="AP206" s="116"/>
      <c r="AQ206" s="117"/>
      <c r="AR206" s="116"/>
      <c r="AS206" s="98"/>
      <c r="AT206" s="98"/>
      <c r="AU206" s="98"/>
      <c r="AV206" s="98"/>
      <c r="AW206" s="98"/>
      <c r="AX206" s="98"/>
      <c r="AY206" s="98"/>
      <c r="AZ206" s="98"/>
      <c r="BA206" s="98"/>
      <c r="BB206" s="98"/>
      <c r="BC206" s="98"/>
      <c r="BD206" s="98"/>
      <c r="BE206" s="98"/>
      <c r="BF206" s="98"/>
      <c r="BG206" s="98"/>
      <c r="BH206" s="98"/>
      <c r="BI206" s="98"/>
      <c r="BJ206" s="98"/>
      <c r="BK206" s="98"/>
      <c r="BL206" s="98"/>
      <c r="BM206" s="98"/>
      <c r="BN206" s="98"/>
      <c r="BO206" s="98"/>
      <c r="BP206" s="98"/>
    </row>
    <row r="207">
      <c r="A207" s="792" t="b">
        <v>0</v>
      </c>
      <c r="B207" s="128"/>
      <c r="C207" s="129"/>
      <c r="D207" s="130"/>
      <c r="E207" s="131"/>
      <c r="F207" s="132"/>
      <c r="G207" s="132"/>
      <c r="H207" s="132"/>
      <c r="I207" s="133">
        <v>5300737.0</v>
      </c>
      <c r="J207" s="133">
        <v>8827537.0</v>
      </c>
      <c r="K207" s="130"/>
      <c r="L207" s="130"/>
      <c r="M207" s="130"/>
      <c r="N207" s="519"/>
      <c r="O207" s="168">
        <v>3.0</v>
      </c>
      <c r="P207" s="169">
        <v>1.0</v>
      </c>
      <c r="Q207" s="294"/>
      <c r="R207" s="295"/>
      <c r="S207" s="296"/>
      <c r="T207" s="297"/>
      <c r="U207" s="200"/>
      <c r="V207" s="201"/>
      <c r="W207" s="202"/>
      <c r="X207" s="202"/>
      <c r="Y207" s="206">
        <v>15.0</v>
      </c>
      <c r="Z207" s="204">
        <v>0.0</v>
      </c>
      <c r="AA207" s="205" t="s">
        <v>132</v>
      </c>
      <c r="AB207" s="141">
        <v>3.0</v>
      </c>
      <c r="AC207" s="142">
        <v>0.644375</v>
      </c>
      <c r="AD207" s="206"/>
      <c r="AE207" s="207" t="s">
        <v>132</v>
      </c>
      <c r="AF207" s="133" t="s">
        <v>166</v>
      </c>
      <c r="AG207" s="207">
        <v>1.2</v>
      </c>
      <c r="AH207" s="449">
        <v>50.0</v>
      </c>
      <c r="AI207" s="146"/>
      <c r="AJ207" s="144"/>
      <c r="AK207" s="147"/>
      <c r="AL207" s="114"/>
      <c r="AM207" s="211"/>
      <c r="AN207" s="132"/>
      <c r="AO207" s="132"/>
      <c r="AP207" s="149"/>
      <c r="AQ207" s="150"/>
      <c r="AR207" s="149"/>
      <c r="AS207" s="132"/>
      <c r="AT207" s="132"/>
      <c r="AU207" s="132"/>
      <c r="AV207" s="132"/>
      <c r="AW207" s="132"/>
      <c r="AX207" s="132"/>
      <c r="AY207" s="132"/>
      <c r="AZ207" s="132"/>
      <c r="BA207" s="132"/>
      <c r="BB207" s="132"/>
      <c r="BC207" s="132"/>
      <c r="BD207" s="132"/>
      <c r="BE207" s="132"/>
      <c r="BF207" s="132"/>
      <c r="BG207" s="132"/>
      <c r="BH207" s="132"/>
      <c r="BI207" s="132"/>
      <c r="BJ207" s="132"/>
      <c r="BK207" s="132"/>
      <c r="BL207" s="132"/>
      <c r="BM207" s="132"/>
      <c r="BN207" s="132"/>
      <c r="BO207" s="132"/>
      <c r="BP207" s="132"/>
    </row>
    <row r="208">
      <c r="A208" s="511" t="b">
        <v>0</v>
      </c>
      <c r="B208" s="94"/>
      <c r="C208" s="95"/>
      <c r="D208" s="96"/>
      <c r="E208" s="97"/>
      <c r="F208" s="98"/>
      <c r="G208" s="98"/>
      <c r="H208" s="98"/>
      <c r="I208" s="98"/>
      <c r="J208" s="98"/>
      <c r="K208" s="96"/>
      <c r="L208" s="96"/>
      <c r="M208" s="96"/>
      <c r="N208" s="518"/>
      <c r="O208" s="168">
        <v>4.0</v>
      </c>
      <c r="P208" s="169">
        <v>1.0</v>
      </c>
      <c r="Q208" s="294"/>
      <c r="R208" s="295"/>
      <c r="S208" s="296"/>
      <c r="T208" s="297"/>
      <c r="U208" s="200"/>
      <c r="V208" s="201"/>
      <c r="W208" s="202"/>
      <c r="X208" s="202"/>
      <c r="Y208" s="273">
        <v>30.0</v>
      </c>
      <c r="Z208" s="271">
        <v>0.0</v>
      </c>
      <c r="AA208" s="272" t="s">
        <v>133</v>
      </c>
      <c r="AB208" s="107">
        <v>4.0</v>
      </c>
      <c r="AC208" s="108">
        <v>0.649375</v>
      </c>
      <c r="AD208" s="273"/>
      <c r="AE208" s="274" t="s">
        <v>132</v>
      </c>
      <c r="AF208" s="99" t="s">
        <v>166</v>
      </c>
      <c r="AG208" s="274">
        <v>1.1</v>
      </c>
      <c r="AH208" s="411">
        <v>100.0</v>
      </c>
      <c r="AI208" s="112"/>
      <c r="AJ208" s="110"/>
      <c r="AK208" s="113"/>
      <c r="AL208" s="114"/>
      <c r="AM208" s="278"/>
      <c r="AN208" s="98"/>
      <c r="AO208" s="98"/>
      <c r="AP208" s="116"/>
      <c r="AQ208" s="117"/>
      <c r="AR208" s="116"/>
      <c r="AS208" s="98"/>
      <c r="AT208" s="98"/>
      <c r="AU208" s="98"/>
      <c r="AV208" s="98"/>
      <c r="AW208" s="98"/>
      <c r="AX208" s="98"/>
      <c r="AY208" s="98"/>
      <c r="AZ208" s="98"/>
      <c r="BA208" s="98"/>
      <c r="BB208" s="98"/>
      <c r="BC208" s="98"/>
      <c r="BD208" s="98"/>
      <c r="BE208" s="98"/>
      <c r="BF208" s="98"/>
      <c r="BG208" s="98"/>
      <c r="BH208" s="98"/>
      <c r="BI208" s="98"/>
      <c r="BJ208" s="98"/>
      <c r="BK208" s="98"/>
      <c r="BL208" s="98"/>
      <c r="BM208" s="98"/>
      <c r="BN208" s="98"/>
      <c r="BO208" s="98"/>
      <c r="BP208" s="98"/>
    </row>
    <row r="209">
      <c r="A209" s="792" t="b">
        <v>0</v>
      </c>
      <c r="B209" s="128"/>
      <c r="C209" s="129"/>
      <c r="D209" s="130"/>
      <c r="E209" s="131"/>
      <c r="F209" s="132"/>
      <c r="G209" s="132"/>
      <c r="H209" s="132"/>
      <c r="I209" s="132"/>
      <c r="J209" s="132"/>
      <c r="K209" s="130"/>
      <c r="L209" s="130"/>
      <c r="M209" s="130"/>
      <c r="N209" s="519"/>
      <c r="O209" s="168">
        <v>1.0</v>
      </c>
      <c r="P209" s="169">
        <v>0.0</v>
      </c>
      <c r="Q209" s="294">
        <v>0.0</v>
      </c>
      <c r="R209" s="295">
        <v>0.0</v>
      </c>
      <c r="S209" s="296"/>
      <c r="T209" s="297"/>
      <c r="U209" s="200"/>
      <c r="V209" s="201"/>
      <c r="W209" s="202"/>
      <c r="X209" s="202"/>
      <c r="Y209" s="206">
        <v>40.0</v>
      </c>
      <c r="Z209" s="204">
        <v>0.0</v>
      </c>
      <c r="AA209" s="205" t="s">
        <v>133</v>
      </c>
      <c r="AB209" s="141">
        <v>5.0</v>
      </c>
      <c r="AC209" s="142">
        <v>0.6748263888888889</v>
      </c>
      <c r="AD209" s="206"/>
      <c r="AE209" s="207" t="s">
        <v>132</v>
      </c>
      <c r="AF209" s="133" t="s">
        <v>133</v>
      </c>
      <c r="AG209" s="207">
        <v>1.16</v>
      </c>
      <c r="AH209" s="449">
        <v>16.0</v>
      </c>
      <c r="AI209" s="146"/>
      <c r="AJ209" s="144"/>
      <c r="AK209" s="147"/>
      <c r="AL209" s="114"/>
      <c r="AM209" s="211"/>
      <c r="AN209" s="132"/>
      <c r="AO209" s="132"/>
      <c r="AP209" s="149"/>
      <c r="AQ209" s="150"/>
      <c r="AR209" s="149"/>
      <c r="AS209" s="132"/>
      <c r="AT209" s="132"/>
      <c r="AU209" s="132"/>
      <c r="AV209" s="132"/>
      <c r="AW209" s="132"/>
      <c r="AX209" s="132"/>
      <c r="AY209" s="132"/>
      <c r="AZ209" s="132"/>
      <c r="BA209" s="132"/>
      <c r="BB209" s="132"/>
      <c r="BC209" s="132"/>
      <c r="BD209" s="132"/>
      <c r="BE209" s="132"/>
      <c r="BF209" s="132"/>
      <c r="BG209" s="132"/>
      <c r="BH209" s="132"/>
      <c r="BI209" s="132"/>
      <c r="BJ209" s="132"/>
      <c r="BK209" s="132"/>
      <c r="BL209" s="132"/>
      <c r="BM209" s="132"/>
      <c r="BN209" s="132"/>
      <c r="BO209" s="132"/>
      <c r="BP209" s="132"/>
    </row>
    <row r="210">
      <c r="A210" s="511" t="b">
        <v>0</v>
      </c>
      <c r="B210" s="94"/>
      <c r="C210" s="95"/>
      <c r="D210" s="96"/>
      <c r="E210" s="97"/>
      <c r="F210" s="98"/>
      <c r="G210" s="98"/>
      <c r="H210" s="98"/>
      <c r="I210" s="98"/>
      <c r="J210" s="98"/>
      <c r="K210" s="96"/>
      <c r="L210" s="96"/>
      <c r="M210" s="96"/>
      <c r="N210" s="518"/>
      <c r="O210" s="168">
        <v>1.0</v>
      </c>
      <c r="P210" s="169">
        <v>0.0</v>
      </c>
      <c r="Q210" s="294">
        <v>5.0</v>
      </c>
      <c r="R210" s="295">
        <v>4.0</v>
      </c>
      <c r="S210" s="296"/>
      <c r="T210" s="297"/>
      <c r="U210" s="200"/>
      <c r="V210" s="201"/>
      <c r="W210" s="202"/>
      <c r="X210" s="202"/>
      <c r="Y210" s="273">
        <v>40.0</v>
      </c>
      <c r="Z210" s="271" t="s">
        <v>738</v>
      </c>
      <c r="AA210" s="272" t="s">
        <v>132</v>
      </c>
      <c r="AB210" s="107"/>
      <c r="AC210" s="108"/>
      <c r="AD210" s="273"/>
      <c r="AE210" s="274"/>
      <c r="AF210" s="99"/>
      <c r="AG210" s="274"/>
      <c r="AH210" s="411"/>
      <c r="AI210" s="112"/>
      <c r="AJ210" s="110"/>
      <c r="AK210" s="113"/>
      <c r="AL210" s="114"/>
      <c r="AM210" s="278"/>
      <c r="AN210" s="98"/>
      <c r="AO210" s="98"/>
      <c r="AP210" s="116"/>
      <c r="AQ210" s="117"/>
      <c r="AR210" s="116"/>
      <c r="AS210" s="98"/>
      <c r="AT210" s="98"/>
      <c r="AU210" s="98"/>
      <c r="AV210" s="98"/>
      <c r="AW210" s="98"/>
      <c r="AX210" s="98"/>
      <c r="AY210" s="98"/>
      <c r="AZ210" s="98"/>
      <c r="BA210" s="98"/>
      <c r="BB210" s="98"/>
      <c r="BC210" s="98"/>
      <c r="BD210" s="98"/>
      <c r="BE210" s="98"/>
      <c r="BF210" s="98"/>
      <c r="BG210" s="98"/>
      <c r="BH210" s="98"/>
      <c r="BI210" s="98"/>
      <c r="BJ210" s="98"/>
      <c r="BK210" s="98"/>
      <c r="BL210" s="98"/>
      <c r="BM210" s="98"/>
      <c r="BN210" s="98"/>
      <c r="BO210" s="98"/>
      <c r="BP210" s="98"/>
    </row>
    <row r="211">
      <c r="A211" s="792" t="b">
        <v>0</v>
      </c>
      <c r="B211" s="128"/>
      <c r="C211" s="129"/>
      <c r="D211" s="130"/>
      <c r="E211" s="131"/>
      <c r="F211" s="132"/>
      <c r="G211" s="132"/>
      <c r="H211" s="132"/>
      <c r="I211" s="132"/>
      <c r="J211" s="132"/>
      <c r="K211" s="130"/>
      <c r="L211" s="130"/>
      <c r="M211" s="130"/>
      <c r="N211" s="519"/>
      <c r="O211" s="168"/>
      <c r="P211" s="169"/>
      <c r="Q211" s="294"/>
      <c r="R211" s="295"/>
      <c r="S211" s="296"/>
      <c r="T211" s="297"/>
      <c r="U211" s="200"/>
      <c r="V211" s="201"/>
      <c r="W211" s="202"/>
      <c r="X211" s="202"/>
      <c r="Y211" s="206"/>
      <c r="Z211" s="204"/>
      <c r="AA211" s="205"/>
      <c r="AB211" s="141"/>
      <c r="AC211" s="142"/>
      <c r="AD211" s="206" t="s">
        <v>142</v>
      </c>
      <c r="AE211" s="207"/>
      <c r="AF211" s="133"/>
      <c r="AG211" s="207"/>
      <c r="AH211" s="449"/>
      <c r="AI211" s="146"/>
      <c r="AJ211" s="144"/>
      <c r="AK211" s="147"/>
      <c r="AL211" s="114"/>
      <c r="AM211" s="211"/>
      <c r="AN211" s="132"/>
      <c r="AO211" s="132"/>
      <c r="AP211" s="149"/>
      <c r="AQ211" s="150"/>
      <c r="AR211" s="149"/>
      <c r="AS211" s="132"/>
      <c r="AT211" s="132"/>
      <c r="AU211" s="132"/>
      <c r="AV211" s="132"/>
      <c r="AW211" s="132"/>
      <c r="AX211" s="132"/>
      <c r="AY211" s="132"/>
      <c r="AZ211" s="132"/>
      <c r="BA211" s="132"/>
      <c r="BB211" s="132"/>
      <c r="BC211" s="132"/>
      <c r="BD211" s="132"/>
      <c r="BE211" s="132"/>
      <c r="BF211" s="132"/>
      <c r="BG211" s="132"/>
      <c r="BH211" s="132"/>
      <c r="BI211" s="132"/>
      <c r="BJ211" s="132"/>
      <c r="BK211" s="132"/>
      <c r="BL211" s="132"/>
      <c r="BM211" s="132"/>
      <c r="BN211" s="132"/>
      <c r="BO211" s="132"/>
      <c r="BP211" s="132"/>
    </row>
    <row r="212">
      <c r="A212" s="511" t="b">
        <v>0</v>
      </c>
      <c r="B212" s="363">
        <v>44617.0</v>
      </c>
      <c r="C212" s="95"/>
      <c r="D212" s="100" t="s">
        <v>1444</v>
      </c>
      <c r="E212" s="97"/>
      <c r="F212" s="98"/>
      <c r="G212" s="98"/>
      <c r="H212" s="98"/>
      <c r="I212" s="99" t="s">
        <v>1445</v>
      </c>
      <c r="J212" s="99" t="s">
        <v>822</v>
      </c>
      <c r="K212" s="96"/>
      <c r="L212" s="96"/>
      <c r="M212" s="96"/>
      <c r="N212" s="518"/>
      <c r="O212" s="168">
        <v>0.0</v>
      </c>
      <c r="P212" s="169">
        <v>1.0</v>
      </c>
      <c r="Q212" s="294">
        <v>4.0</v>
      </c>
      <c r="R212" s="295">
        <v>4.0</v>
      </c>
      <c r="S212" s="296"/>
      <c r="T212" s="297"/>
      <c r="U212" s="200"/>
      <c r="V212" s="201"/>
      <c r="W212" s="202"/>
      <c r="X212" s="202"/>
      <c r="Y212" s="273">
        <v>40.0</v>
      </c>
      <c r="Z212" s="271">
        <v>40.0</v>
      </c>
      <c r="AA212" s="272" t="s">
        <v>132</v>
      </c>
      <c r="AB212" s="107">
        <v>1.0</v>
      </c>
      <c r="AC212" s="108">
        <v>0.7805208333333333</v>
      </c>
      <c r="AD212" s="273" t="s">
        <v>140</v>
      </c>
      <c r="AE212" s="274" t="s">
        <v>133</v>
      </c>
      <c r="AF212" s="99" t="s">
        <v>166</v>
      </c>
      <c r="AG212" s="274">
        <v>1.4</v>
      </c>
      <c r="AH212" s="411">
        <v>10.0</v>
      </c>
      <c r="AI212" s="112"/>
      <c r="AJ212" s="274">
        <v>62.03</v>
      </c>
      <c r="AK212" s="277">
        <v>0.0</v>
      </c>
      <c r="AL212" s="114"/>
      <c r="AM212" s="278"/>
      <c r="AN212" s="98"/>
      <c r="AO212" s="98"/>
      <c r="AP212" s="116"/>
      <c r="AQ212" s="117"/>
      <c r="AR212" s="116"/>
      <c r="AS212" s="98"/>
      <c r="AT212" s="98"/>
      <c r="AU212" s="98"/>
      <c r="AV212" s="98"/>
      <c r="AW212" s="98"/>
      <c r="AX212" s="98"/>
      <c r="AY212" s="98"/>
      <c r="AZ212" s="98"/>
      <c r="BA212" s="98"/>
      <c r="BB212" s="98"/>
      <c r="BC212" s="98"/>
      <c r="BD212" s="98"/>
      <c r="BE212" s="98"/>
      <c r="BF212" s="98"/>
      <c r="BG212" s="98"/>
      <c r="BH212" s="98"/>
      <c r="BI212" s="98"/>
      <c r="BJ212" s="98"/>
      <c r="BK212" s="98"/>
      <c r="BL212" s="98"/>
      <c r="BM212" s="98"/>
      <c r="BN212" s="98"/>
      <c r="BO212" s="98"/>
      <c r="BP212" s="98"/>
    </row>
    <row r="213">
      <c r="A213" s="792" t="b">
        <v>0</v>
      </c>
      <c r="B213" s="128"/>
      <c r="C213" s="129"/>
      <c r="D213" s="134">
        <v>270.19</v>
      </c>
      <c r="E213" s="131"/>
      <c r="F213" s="132"/>
      <c r="G213" s="132"/>
      <c r="H213" s="132"/>
      <c r="I213" s="133">
        <v>1.49</v>
      </c>
      <c r="J213" s="133">
        <v>2.88</v>
      </c>
      <c r="K213" s="130"/>
      <c r="L213" s="130"/>
      <c r="M213" s="130"/>
      <c r="N213" s="519"/>
      <c r="O213" s="168">
        <v>0.0</v>
      </c>
      <c r="P213" s="169">
        <v>1.0</v>
      </c>
      <c r="Q213" s="294">
        <v>5.0</v>
      </c>
      <c r="R213" s="295">
        <v>5.0</v>
      </c>
      <c r="S213" s="296"/>
      <c r="T213" s="297"/>
      <c r="U213" s="200"/>
      <c r="V213" s="201"/>
      <c r="W213" s="202"/>
      <c r="X213" s="202"/>
      <c r="Y213" s="206">
        <v>0.0</v>
      </c>
      <c r="Z213" s="204">
        <v>30.0</v>
      </c>
      <c r="AA213" s="205" t="s">
        <v>132</v>
      </c>
      <c r="AB213" s="141">
        <v>2.0</v>
      </c>
      <c r="AC213" s="142">
        <v>0.7848263888888889</v>
      </c>
      <c r="AD213" s="206"/>
      <c r="AE213" s="207" t="s">
        <v>133</v>
      </c>
      <c r="AF213" s="133" t="s">
        <v>166</v>
      </c>
      <c r="AG213" s="207">
        <v>1.3</v>
      </c>
      <c r="AH213" s="449">
        <v>20.0</v>
      </c>
      <c r="AI213" s="146"/>
      <c r="AJ213" s="207">
        <v>-10.61</v>
      </c>
      <c r="AK213" s="210">
        <v>0.0</v>
      </c>
      <c r="AL213" s="114"/>
      <c r="AM213" s="211"/>
      <c r="AN213" s="132"/>
      <c r="AO213" s="132"/>
      <c r="AP213" s="149"/>
      <c r="AQ213" s="150"/>
      <c r="AR213" s="149"/>
      <c r="AS213" s="132"/>
      <c r="AT213" s="132"/>
      <c r="AU213" s="132"/>
      <c r="AV213" s="132"/>
      <c r="AW213" s="132"/>
      <c r="AX213" s="132"/>
      <c r="AY213" s="132"/>
      <c r="AZ213" s="132"/>
      <c r="BA213" s="132"/>
      <c r="BB213" s="132"/>
      <c r="BC213" s="132"/>
      <c r="BD213" s="132"/>
      <c r="BE213" s="132"/>
      <c r="BF213" s="132"/>
      <c r="BG213" s="132"/>
      <c r="BH213" s="132"/>
      <c r="BI213" s="132"/>
      <c r="BJ213" s="132"/>
      <c r="BK213" s="132"/>
      <c r="BL213" s="132"/>
      <c r="BM213" s="132"/>
      <c r="BN213" s="132"/>
      <c r="BO213" s="132"/>
      <c r="BP213" s="132"/>
    </row>
    <row r="214">
      <c r="A214" s="511" t="b">
        <v>0</v>
      </c>
      <c r="B214" s="94"/>
      <c r="C214" s="95"/>
      <c r="D214" s="96"/>
      <c r="E214" s="97"/>
      <c r="F214" s="98"/>
      <c r="G214" s="98"/>
      <c r="H214" s="98"/>
      <c r="I214" s="99">
        <v>1.6149495E7</v>
      </c>
      <c r="J214" s="99">
        <v>8681938.0</v>
      </c>
      <c r="K214" s="96"/>
      <c r="L214" s="96"/>
      <c r="M214" s="96"/>
      <c r="N214" s="518"/>
      <c r="O214" s="168">
        <v>0.0</v>
      </c>
      <c r="P214" s="169">
        <v>1.0</v>
      </c>
      <c r="Q214" s="294">
        <v>6.0</v>
      </c>
      <c r="R214" s="295">
        <v>5.0</v>
      </c>
      <c r="S214" s="296"/>
      <c r="T214" s="297"/>
      <c r="U214" s="200"/>
      <c r="V214" s="201"/>
      <c r="W214" s="202"/>
      <c r="X214" s="202"/>
      <c r="Y214" s="273">
        <v>0.0</v>
      </c>
      <c r="Z214" s="271">
        <v>0.0</v>
      </c>
      <c r="AA214" s="272" t="s">
        <v>133</v>
      </c>
      <c r="AB214" s="107">
        <v>3.0</v>
      </c>
      <c r="AC214" s="108">
        <v>0.7882754629629629</v>
      </c>
      <c r="AD214" s="273"/>
      <c r="AE214" s="274" t="s">
        <v>133</v>
      </c>
      <c r="AF214" s="99" t="s">
        <v>133</v>
      </c>
      <c r="AG214" s="274">
        <v>1.54</v>
      </c>
      <c r="AH214" s="411">
        <v>15.0</v>
      </c>
      <c r="AI214" s="112"/>
      <c r="AJ214" s="110"/>
      <c r="AK214" s="113"/>
      <c r="AL214" s="114"/>
      <c r="AM214" s="278"/>
      <c r="AN214" s="98"/>
      <c r="AO214" s="98"/>
      <c r="AP214" s="116"/>
      <c r="AQ214" s="117"/>
      <c r="AR214" s="116"/>
      <c r="AS214" s="98"/>
      <c r="AT214" s="98"/>
      <c r="AU214" s="98"/>
      <c r="AV214" s="98"/>
      <c r="AW214" s="98"/>
      <c r="AX214" s="98"/>
      <c r="AY214" s="98"/>
      <c r="AZ214" s="98"/>
      <c r="BA214" s="98"/>
      <c r="BB214" s="98"/>
      <c r="BC214" s="98"/>
      <c r="BD214" s="98"/>
      <c r="BE214" s="98"/>
      <c r="BF214" s="98"/>
      <c r="BG214" s="98"/>
      <c r="BH214" s="98"/>
      <c r="BI214" s="98"/>
      <c r="BJ214" s="98"/>
      <c r="BK214" s="98"/>
      <c r="BL214" s="98"/>
      <c r="BM214" s="98"/>
      <c r="BN214" s="98"/>
      <c r="BO214" s="98"/>
      <c r="BP214" s="98"/>
    </row>
    <row r="215">
      <c r="A215" s="792" t="b">
        <v>0</v>
      </c>
      <c r="B215" s="128"/>
      <c r="C215" s="129"/>
      <c r="D215" s="130"/>
      <c r="E215" s="131"/>
      <c r="F215" s="132"/>
      <c r="G215" s="132"/>
      <c r="H215" s="132"/>
      <c r="I215" s="132"/>
      <c r="J215" s="132"/>
      <c r="K215" s="130"/>
      <c r="L215" s="130"/>
      <c r="M215" s="130"/>
      <c r="N215" s="519"/>
      <c r="O215" s="168">
        <v>0.0</v>
      </c>
      <c r="P215" s="169">
        <v>1.0</v>
      </c>
      <c r="Q215" s="294">
        <v>6.0</v>
      </c>
      <c r="R215" s="295">
        <v>6.0</v>
      </c>
      <c r="S215" s="296"/>
      <c r="T215" s="297"/>
      <c r="U215" s="200"/>
      <c r="V215" s="201"/>
      <c r="W215" s="202"/>
      <c r="X215" s="202"/>
      <c r="Y215" s="206">
        <v>0.0</v>
      </c>
      <c r="Z215" s="204">
        <v>0.0</v>
      </c>
      <c r="AA215" s="205" t="s">
        <v>133</v>
      </c>
      <c r="AB215" s="141">
        <v>4.0</v>
      </c>
      <c r="AC215" s="142">
        <v>0.7933217592592593</v>
      </c>
      <c r="AD215" s="206"/>
      <c r="AE215" s="207" t="s">
        <v>133</v>
      </c>
      <c r="AF215" s="133" t="s">
        <v>133</v>
      </c>
      <c r="AG215" s="207">
        <v>1.76</v>
      </c>
      <c r="AH215" s="449">
        <v>1.7</v>
      </c>
      <c r="AI215" s="146"/>
      <c r="AJ215" s="144"/>
      <c r="AK215" s="147"/>
      <c r="AL215" s="114"/>
      <c r="AM215" s="211"/>
      <c r="AN215" s="132"/>
      <c r="AO215" s="132"/>
      <c r="AP215" s="149"/>
      <c r="AQ215" s="150"/>
      <c r="AR215" s="149"/>
      <c r="AS215" s="132"/>
      <c r="AT215" s="132"/>
      <c r="AU215" s="132"/>
      <c r="AV215" s="132"/>
      <c r="AW215" s="132"/>
      <c r="AX215" s="132"/>
      <c r="AY215" s="132"/>
      <c r="AZ215" s="132"/>
      <c r="BA215" s="132"/>
      <c r="BB215" s="132"/>
      <c r="BC215" s="132"/>
      <c r="BD215" s="132"/>
      <c r="BE215" s="132"/>
      <c r="BF215" s="132"/>
      <c r="BG215" s="132"/>
      <c r="BH215" s="132"/>
      <c r="BI215" s="132"/>
      <c r="BJ215" s="132"/>
      <c r="BK215" s="132"/>
      <c r="BL215" s="132"/>
      <c r="BM215" s="132"/>
      <c r="BN215" s="132"/>
      <c r="BO215" s="132"/>
      <c r="BP215" s="132"/>
    </row>
    <row r="216">
      <c r="A216" s="511" t="b">
        <v>0</v>
      </c>
      <c r="B216" s="94"/>
      <c r="C216" s="95"/>
      <c r="D216" s="96"/>
      <c r="E216" s="97"/>
      <c r="F216" s="98"/>
      <c r="G216" s="98"/>
      <c r="H216" s="98"/>
      <c r="I216" s="98"/>
      <c r="J216" s="98"/>
      <c r="K216" s="96"/>
      <c r="L216" s="96"/>
      <c r="M216" s="96"/>
      <c r="N216" s="518"/>
      <c r="O216" s="168">
        <v>0.0</v>
      </c>
      <c r="P216" s="169">
        <v>1.0</v>
      </c>
      <c r="Q216" s="294">
        <v>6.0</v>
      </c>
      <c r="R216" s="295">
        <v>6.0</v>
      </c>
      <c r="S216" s="296"/>
      <c r="T216" s="297"/>
      <c r="U216" s="200"/>
      <c r="V216" s="201"/>
      <c r="W216" s="202"/>
      <c r="X216" s="202"/>
      <c r="Y216" s="273">
        <v>0.0</v>
      </c>
      <c r="Z216" s="271">
        <v>0.0</v>
      </c>
      <c r="AA216" s="272" t="s">
        <v>132</v>
      </c>
      <c r="AB216" s="107">
        <v>5.0</v>
      </c>
      <c r="AC216" s="108">
        <v>0.7959722222222222</v>
      </c>
      <c r="AD216" s="273"/>
      <c r="AE216" s="274" t="s">
        <v>133</v>
      </c>
      <c r="AF216" s="99" t="s">
        <v>166</v>
      </c>
      <c r="AG216" s="274">
        <v>1.2</v>
      </c>
      <c r="AH216" s="411">
        <v>50.0</v>
      </c>
      <c r="AI216" s="112"/>
      <c r="AJ216" s="110"/>
      <c r="AK216" s="113"/>
      <c r="AL216" s="114"/>
      <c r="AM216" s="278"/>
      <c r="AN216" s="98"/>
      <c r="AO216" s="98"/>
      <c r="AP216" s="116"/>
      <c r="AQ216" s="117"/>
      <c r="AR216" s="116"/>
      <c r="AS216" s="98"/>
      <c r="AT216" s="98"/>
      <c r="AU216" s="98"/>
      <c r="AV216" s="98"/>
      <c r="AW216" s="98"/>
      <c r="AX216" s="98"/>
      <c r="AY216" s="98"/>
      <c r="AZ216" s="98"/>
      <c r="BA216" s="98"/>
      <c r="BB216" s="98"/>
      <c r="BC216" s="98"/>
      <c r="BD216" s="98"/>
      <c r="BE216" s="98"/>
      <c r="BF216" s="98"/>
      <c r="BG216" s="98"/>
      <c r="BH216" s="98"/>
      <c r="BI216" s="98"/>
      <c r="BJ216" s="98"/>
      <c r="BK216" s="98"/>
      <c r="BL216" s="98"/>
      <c r="BM216" s="98"/>
      <c r="BN216" s="98"/>
      <c r="BO216" s="98"/>
      <c r="BP216" s="98"/>
    </row>
    <row r="217">
      <c r="A217" s="792" t="b">
        <v>0</v>
      </c>
      <c r="B217" s="128"/>
      <c r="C217" s="129"/>
      <c r="D217" s="130"/>
      <c r="E217" s="131"/>
      <c r="F217" s="132"/>
      <c r="G217" s="132"/>
      <c r="H217" s="132"/>
      <c r="I217" s="132"/>
      <c r="J217" s="132"/>
      <c r="K217" s="130"/>
      <c r="L217" s="130"/>
      <c r="M217" s="130"/>
      <c r="N217" s="519"/>
      <c r="O217" s="168"/>
      <c r="P217" s="169"/>
      <c r="Q217" s="294"/>
      <c r="R217" s="295"/>
      <c r="S217" s="296"/>
      <c r="T217" s="297"/>
      <c r="U217" s="200"/>
      <c r="V217" s="201"/>
      <c r="W217" s="202"/>
      <c r="X217" s="202"/>
      <c r="Y217" s="206"/>
      <c r="Z217" s="204"/>
      <c r="AA217" s="205"/>
      <c r="AB217" s="141"/>
      <c r="AC217" s="142"/>
      <c r="AD217" s="206" t="s">
        <v>142</v>
      </c>
      <c r="AE217" s="207"/>
      <c r="AF217" s="133"/>
      <c r="AG217" s="207"/>
      <c r="AH217" s="449"/>
      <c r="AI217" s="146"/>
      <c r="AJ217" s="144"/>
      <c r="AK217" s="147"/>
      <c r="AL217" s="114"/>
      <c r="AM217" s="211"/>
      <c r="AN217" s="132"/>
      <c r="AO217" s="132"/>
      <c r="AP217" s="149"/>
      <c r="AQ217" s="150"/>
      <c r="AR217" s="149"/>
      <c r="AS217" s="132"/>
      <c r="AT217" s="132"/>
      <c r="AU217" s="132"/>
      <c r="AV217" s="132"/>
      <c r="AW217" s="132"/>
      <c r="AX217" s="132"/>
      <c r="AY217" s="132"/>
      <c r="AZ217" s="132"/>
      <c r="BA217" s="132"/>
      <c r="BB217" s="132"/>
      <c r="BC217" s="132"/>
      <c r="BD217" s="132"/>
      <c r="BE217" s="132"/>
      <c r="BF217" s="132"/>
      <c r="BG217" s="132"/>
      <c r="BH217" s="132"/>
      <c r="BI217" s="132"/>
      <c r="BJ217" s="132"/>
      <c r="BK217" s="132"/>
      <c r="BL217" s="132"/>
      <c r="BM217" s="132"/>
      <c r="BN217" s="132"/>
      <c r="BO217" s="132"/>
      <c r="BP217" s="132"/>
    </row>
    <row r="218">
      <c r="A218" s="511" t="b">
        <v>0</v>
      </c>
      <c r="B218" s="363">
        <v>44617.0</v>
      </c>
      <c r="C218" s="95"/>
      <c r="D218" s="100" t="s">
        <v>1408</v>
      </c>
      <c r="E218" s="97"/>
      <c r="F218" s="98"/>
      <c r="G218" s="98"/>
      <c r="H218" s="98"/>
      <c r="I218" s="99" t="s">
        <v>428</v>
      </c>
      <c r="J218" s="99" t="s">
        <v>240</v>
      </c>
      <c r="K218" s="96"/>
      <c r="L218" s="96"/>
      <c r="M218" s="96"/>
      <c r="N218" s="518"/>
      <c r="O218" s="168">
        <v>1.0</v>
      </c>
      <c r="P218" s="169">
        <v>1.0</v>
      </c>
      <c r="Q218" s="294"/>
      <c r="R218" s="295"/>
      <c r="S218" s="296"/>
      <c r="T218" s="297"/>
      <c r="U218" s="200"/>
      <c r="V218" s="201"/>
      <c r="W218" s="202"/>
      <c r="X218" s="202"/>
      <c r="Y218" s="273">
        <v>30.0</v>
      </c>
      <c r="Z218" s="271">
        <v>15.0</v>
      </c>
      <c r="AA218" s="272" t="s">
        <v>133</v>
      </c>
      <c r="AB218" s="107">
        <v>1.0</v>
      </c>
      <c r="AC218" s="108">
        <v>0.5974652777777778</v>
      </c>
      <c r="AD218" s="273" t="s">
        <v>140</v>
      </c>
      <c r="AE218" s="274" t="s">
        <v>132</v>
      </c>
      <c r="AF218" s="99" t="s">
        <v>166</v>
      </c>
      <c r="AG218" s="274">
        <v>1.4</v>
      </c>
      <c r="AH218" s="411">
        <v>10.0</v>
      </c>
      <c r="AI218" s="112"/>
      <c r="AJ218" s="274">
        <v>-9.63</v>
      </c>
      <c r="AK218" s="277">
        <v>0.0</v>
      </c>
      <c r="AL218" s="114"/>
      <c r="AM218" s="278"/>
      <c r="AN218" s="98"/>
      <c r="AO218" s="98"/>
      <c r="AP218" s="116"/>
      <c r="AQ218" s="117"/>
      <c r="AR218" s="116"/>
      <c r="AS218" s="98"/>
      <c r="AT218" s="98"/>
      <c r="AU218" s="98"/>
      <c r="AV218" s="98"/>
      <c r="AW218" s="98"/>
      <c r="AX218" s="98"/>
      <c r="AY218" s="98"/>
      <c r="AZ218" s="98"/>
      <c r="BA218" s="98"/>
      <c r="BB218" s="98"/>
      <c r="BC218" s="98"/>
      <c r="BD218" s="98"/>
      <c r="BE218" s="98"/>
      <c r="BF218" s="98"/>
      <c r="BG218" s="98"/>
      <c r="BH218" s="98"/>
      <c r="BI218" s="98"/>
      <c r="BJ218" s="98"/>
      <c r="BK218" s="98"/>
      <c r="BL218" s="98"/>
      <c r="BM218" s="98"/>
      <c r="BN218" s="98"/>
      <c r="BO218" s="98"/>
      <c r="BP218" s="98"/>
    </row>
    <row r="219">
      <c r="A219" s="792" t="b">
        <v>0</v>
      </c>
      <c r="B219" s="128"/>
      <c r="C219" s="129"/>
      <c r="D219" s="134">
        <v>3332.61</v>
      </c>
      <c r="E219" s="131"/>
      <c r="F219" s="132"/>
      <c r="G219" s="132"/>
      <c r="H219" s="132"/>
      <c r="I219" s="133">
        <v>1.45</v>
      </c>
      <c r="J219" s="133">
        <v>3.2</v>
      </c>
      <c r="K219" s="130"/>
      <c r="L219" s="130"/>
      <c r="M219" s="130"/>
      <c r="N219" s="519"/>
      <c r="O219" s="168">
        <v>3.0</v>
      </c>
      <c r="P219" s="169">
        <v>2.0</v>
      </c>
      <c r="Q219" s="294"/>
      <c r="R219" s="295"/>
      <c r="S219" s="296"/>
      <c r="T219" s="297"/>
      <c r="U219" s="200"/>
      <c r="V219" s="201"/>
      <c r="W219" s="202"/>
      <c r="X219" s="202"/>
      <c r="Y219" s="206">
        <v>0.0</v>
      </c>
      <c r="Z219" s="204">
        <v>0.0</v>
      </c>
      <c r="AA219" s="205" t="s">
        <v>132</v>
      </c>
      <c r="AB219" s="141">
        <v>2.0</v>
      </c>
      <c r="AC219" s="142">
        <v>0.6145023148148148</v>
      </c>
      <c r="AD219" s="206"/>
      <c r="AE219" s="207" t="s">
        <v>132</v>
      </c>
      <c r="AF219" s="133" t="s">
        <v>166</v>
      </c>
      <c r="AG219" s="207">
        <v>1.3</v>
      </c>
      <c r="AH219" s="449">
        <v>20.0</v>
      </c>
      <c r="AI219" s="146"/>
      <c r="AJ219" s="207">
        <v>110.74</v>
      </c>
      <c r="AK219" s="210">
        <v>0.0</v>
      </c>
      <c r="AL219" s="114"/>
      <c r="AM219" s="211"/>
      <c r="AN219" s="132"/>
      <c r="AO219" s="132"/>
      <c r="AP219" s="149"/>
      <c r="AQ219" s="150"/>
      <c r="AR219" s="149"/>
      <c r="AS219" s="132"/>
      <c r="AT219" s="132"/>
      <c r="AU219" s="132"/>
      <c r="AV219" s="132"/>
      <c r="AW219" s="132"/>
      <c r="AX219" s="132"/>
      <c r="AY219" s="132"/>
      <c r="AZ219" s="132"/>
      <c r="BA219" s="132"/>
      <c r="BB219" s="132"/>
      <c r="BC219" s="132"/>
      <c r="BD219" s="132"/>
      <c r="BE219" s="132"/>
      <c r="BF219" s="132"/>
      <c r="BG219" s="132"/>
      <c r="BH219" s="132"/>
      <c r="BI219" s="132"/>
      <c r="BJ219" s="132"/>
      <c r="BK219" s="132"/>
      <c r="BL219" s="132"/>
      <c r="BM219" s="132"/>
      <c r="BN219" s="132"/>
      <c r="BO219" s="132"/>
      <c r="BP219" s="132"/>
    </row>
    <row r="220">
      <c r="A220" s="511" t="b">
        <v>0</v>
      </c>
      <c r="B220" s="94"/>
      <c r="C220" s="95"/>
      <c r="D220" s="96"/>
      <c r="E220" s="97"/>
      <c r="F220" s="98"/>
      <c r="G220" s="98"/>
      <c r="H220" s="98"/>
      <c r="I220" s="99">
        <v>9125686.0</v>
      </c>
      <c r="J220" s="99">
        <v>7797931.0</v>
      </c>
      <c r="K220" s="96"/>
      <c r="L220" s="96"/>
      <c r="M220" s="96"/>
      <c r="N220" s="518"/>
      <c r="O220" s="168">
        <v>3.0</v>
      </c>
      <c r="P220" s="169">
        <v>2.0</v>
      </c>
      <c r="Q220" s="294"/>
      <c r="R220" s="295"/>
      <c r="S220" s="296"/>
      <c r="T220" s="297"/>
      <c r="U220" s="200"/>
      <c r="V220" s="201"/>
      <c r="W220" s="202"/>
      <c r="X220" s="202"/>
      <c r="Y220" s="273">
        <v>30.0</v>
      </c>
      <c r="Z220" s="271">
        <v>0.0</v>
      </c>
      <c r="AA220" s="272" t="s">
        <v>132</v>
      </c>
      <c r="AB220" s="107">
        <v>3.0</v>
      </c>
      <c r="AC220" s="108">
        <v>0.6209259259259259</v>
      </c>
      <c r="AD220" s="273"/>
      <c r="AE220" s="274" t="s">
        <v>132</v>
      </c>
      <c r="AF220" s="99" t="s">
        <v>133</v>
      </c>
      <c r="AG220" s="274">
        <v>1.54</v>
      </c>
      <c r="AH220" s="411">
        <v>15.0</v>
      </c>
      <c r="AI220" s="112"/>
      <c r="AJ220" s="110"/>
      <c r="AK220" s="113"/>
      <c r="AL220" s="114"/>
      <c r="AM220" s="278"/>
      <c r="AN220" s="98"/>
      <c r="AO220" s="98"/>
      <c r="AP220" s="116"/>
      <c r="AQ220" s="117"/>
      <c r="AR220" s="116"/>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c r="BO220" s="98"/>
      <c r="BP220" s="98"/>
    </row>
    <row r="221">
      <c r="A221" s="792" t="b">
        <v>0</v>
      </c>
      <c r="B221" s="128"/>
      <c r="C221" s="129"/>
      <c r="D221" s="130"/>
      <c r="E221" s="131"/>
      <c r="F221" s="132"/>
      <c r="G221" s="132"/>
      <c r="H221" s="132"/>
      <c r="I221" s="132"/>
      <c r="J221" s="132"/>
      <c r="K221" s="130"/>
      <c r="L221" s="130"/>
      <c r="M221" s="130"/>
      <c r="N221" s="519"/>
      <c r="O221" s="168">
        <v>3.0</v>
      </c>
      <c r="P221" s="169">
        <v>3.0</v>
      </c>
      <c r="Q221" s="294"/>
      <c r="R221" s="295"/>
      <c r="S221" s="296"/>
      <c r="T221" s="297"/>
      <c r="U221" s="200"/>
      <c r="V221" s="201"/>
      <c r="W221" s="202"/>
      <c r="X221" s="202"/>
      <c r="Y221" s="206">
        <v>0.0</v>
      </c>
      <c r="Z221" s="204">
        <v>0.0</v>
      </c>
      <c r="AA221" s="205" t="s">
        <v>133</v>
      </c>
      <c r="AB221" s="141">
        <v>4.0</v>
      </c>
      <c r="AC221" s="142">
        <v>0.6257060185185185</v>
      </c>
      <c r="AD221" s="206"/>
      <c r="AE221" s="207" t="s">
        <v>132</v>
      </c>
      <c r="AF221" s="133" t="s">
        <v>166</v>
      </c>
      <c r="AG221" s="207">
        <v>1.2</v>
      </c>
      <c r="AH221" s="449">
        <v>50.0</v>
      </c>
      <c r="AI221" s="146"/>
      <c r="AJ221" s="144"/>
      <c r="AK221" s="147"/>
      <c r="AL221" s="114"/>
      <c r="AM221" s="211"/>
      <c r="AN221" s="132"/>
      <c r="AO221" s="132"/>
      <c r="AP221" s="149"/>
      <c r="AQ221" s="150"/>
      <c r="AR221" s="149"/>
      <c r="AS221" s="132"/>
      <c r="AT221" s="132"/>
      <c r="AU221" s="132"/>
      <c r="AV221" s="132"/>
      <c r="AW221" s="132"/>
      <c r="AX221" s="132"/>
      <c r="AY221" s="132"/>
      <c r="AZ221" s="132"/>
      <c r="BA221" s="132"/>
      <c r="BB221" s="132"/>
      <c r="BC221" s="132"/>
      <c r="BD221" s="132"/>
      <c r="BE221" s="132"/>
      <c r="BF221" s="132"/>
      <c r="BG221" s="132"/>
      <c r="BH221" s="132"/>
      <c r="BI221" s="132"/>
      <c r="BJ221" s="132"/>
      <c r="BK221" s="132"/>
      <c r="BL221" s="132"/>
      <c r="BM221" s="132"/>
      <c r="BN221" s="132"/>
      <c r="BO221" s="132"/>
      <c r="BP221" s="132"/>
    </row>
    <row r="222">
      <c r="A222" s="511" t="b">
        <v>0</v>
      </c>
      <c r="B222" s="94"/>
      <c r="C222" s="95"/>
      <c r="D222" s="96"/>
      <c r="E222" s="97"/>
      <c r="F222" s="98"/>
      <c r="G222" s="98"/>
      <c r="H222" s="98"/>
      <c r="I222" s="98"/>
      <c r="J222" s="98"/>
      <c r="K222" s="96"/>
      <c r="L222" s="96"/>
      <c r="M222" s="96"/>
      <c r="N222" s="518"/>
      <c r="O222" s="168">
        <v>4.0</v>
      </c>
      <c r="P222" s="169">
        <v>3.0</v>
      </c>
      <c r="Q222" s="294"/>
      <c r="R222" s="295"/>
      <c r="S222" s="296"/>
      <c r="T222" s="297"/>
      <c r="U222" s="200"/>
      <c r="V222" s="201"/>
      <c r="W222" s="202"/>
      <c r="X222" s="202"/>
      <c r="Y222" s="273">
        <v>30.0</v>
      </c>
      <c r="Z222" s="271">
        <v>0.0</v>
      </c>
      <c r="AA222" s="272" t="s">
        <v>132</v>
      </c>
      <c r="AB222" s="107">
        <v>5.0</v>
      </c>
      <c r="AC222" s="108">
        <v>0.6472222222222223</v>
      </c>
      <c r="AD222" s="273"/>
      <c r="AE222" s="274" t="s">
        <v>132</v>
      </c>
      <c r="AF222" s="99" t="s">
        <v>166</v>
      </c>
      <c r="AG222" s="274">
        <v>1.1</v>
      </c>
      <c r="AH222" s="411">
        <v>100.0</v>
      </c>
      <c r="AI222" s="112"/>
      <c r="AJ222" s="110"/>
      <c r="AK222" s="113"/>
      <c r="AL222" s="114"/>
      <c r="AM222" s="278"/>
      <c r="AN222" s="98"/>
      <c r="AO222" s="98"/>
      <c r="AP222" s="116"/>
      <c r="AQ222" s="117"/>
      <c r="AR222" s="116"/>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c r="BO222" s="98"/>
      <c r="BP222" s="98"/>
    </row>
    <row r="223">
      <c r="A223" s="792" t="b">
        <v>0</v>
      </c>
      <c r="B223" s="128"/>
      <c r="C223" s="129"/>
      <c r="D223" s="130"/>
      <c r="E223" s="131"/>
      <c r="F223" s="132"/>
      <c r="G223" s="132"/>
      <c r="H223" s="132"/>
      <c r="I223" s="132"/>
      <c r="J223" s="132"/>
      <c r="K223" s="130"/>
      <c r="L223" s="130"/>
      <c r="M223" s="130"/>
      <c r="N223" s="519"/>
      <c r="O223" s="168">
        <v>1.0</v>
      </c>
      <c r="P223" s="169">
        <v>0.0</v>
      </c>
      <c r="Q223" s="294">
        <v>3.0</v>
      </c>
      <c r="R223" s="295">
        <v>2.0</v>
      </c>
      <c r="S223" s="296"/>
      <c r="T223" s="297"/>
      <c r="U223" s="200"/>
      <c r="V223" s="201"/>
      <c r="W223" s="202"/>
      <c r="X223" s="202"/>
      <c r="Y223" s="206">
        <v>30.0</v>
      </c>
      <c r="Z223" s="204">
        <v>0.0</v>
      </c>
      <c r="AA223" s="205" t="s">
        <v>133</v>
      </c>
      <c r="AB223" s="141">
        <v>6.0</v>
      </c>
      <c r="AC223" s="142">
        <v>0.653587962962963</v>
      </c>
      <c r="AD223" s="206"/>
      <c r="AE223" s="207" t="s">
        <v>132</v>
      </c>
      <c r="AF223" s="133" t="s">
        <v>133</v>
      </c>
      <c r="AG223" s="207">
        <v>1.16</v>
      </c>
      <c r="AH223" s="449">
        <v>16.0</v>
      </c>
      <c r="AI223" s="146"/>
      <c r="AJ223" s="144"/>
      <c r="AK223" s="147"/>
      <c r="AL223" s="114"/>
      <c r="AM223" s="211"/>
      <c r="AN223" s="132"/>
      <c r="AO223" s="132"/>
      <c r="AP223" s="149"/>
      <c r="AQ223" s="150"/>
      <c r="AR223" s="149"/>
      <c r="AS223" s="132"/>
      <c r="AT223" s="132"/>
      <c r="AU223" s="132"/>
      <c r="AV223" s="132"/>
      <c r="AW223" s="132"/>
      <c r="AX223" s="132"/>
      <c r="AY223" s="132"/>
      <c r="AZ223" s="132"/>
      <c r="BA223" s="132"/>
      <c r="BB223" s="132"/>
      <c r="BC223" s="132"/>
      <c r="BD223" s="132"/>
      <c r="BE223" s="132"/>
      <c r="BF223" s="132"/>
      <c r="BG223" s="132"/>
      <c r="BH223" s="132"/>
      <c r="BI223" s="132"/>
      <c r="BJ223" s="132"/>
      <c r="BK223" s="132"/>
      <c r="BL223" s="132"/>
      <c r="BM223" s="132"/>
      <c r="BN223" s="132"/>
      <c r="BO223" s="132"/>
      <c r="BP223" s="132"/>
    </row>
    <row r="224">
      <c r="A224" s="511" t="b">
        <v>0</v>
      </c>
      <c r="B224" s="94"/>
      <c r="C224" s="95"/>
      <c r="D224" s="96"/>
      <c r="E224" s="97"/>
      <c r="F224" s="98"/>
      <c r="G224" s="98"/>
      <c r="H224" s="98"/>
      <c r="I224" s="98"/>
      <c r="J224" s="98"/>
      <c r="K224" s="96"/>
      <c r="L224" s="96"/>
      <c r="M224" s="96"/>
      <c r="N224" s="518"/>
      <c r="O224" s="168">
        <v>1.0</v>
      </c>
      <c r="P224" s="169">
        <v>0.0</v>
      </c>
      <c r="Q224" s="294">
        <v>4.0</v>
      </c>
      <c r="R224" s="295">
        <v>3.0</v>
      </c>
      <c r="S224" s="296"/>
      <c r="T224" s="297"/>
      <c r="U224" s="200"/>
      <c r="V224" s="201"/>
      <c r="W224" s="202"/>
      <c r="X224" s="202"/>
      <c r="Y224" s="273">
        <v>15.0</v>
      </c>
      <c r="Z224" s="271">
        <v>30.0</v>
      </c>
      <c r="AA224" s="272" t="s">
        <v>133</v>
      </c>
      <c r="AB224" s="107">
        <v>7.0</v>
      </c>
      <c r="AC224" s="108">
        <v>0.6550231481481481</v>
      </c>
      <c r="AD224" s="273"/>
      <c r="AE224" s="274" t="s">
        <v>132</v>
      </c>
      <c r="AF224" s="99" t="s">
        <v>133</v>
      </c>
      <c r="AG224" s="274">
        <v>1.23</v>
      </c>
      <c r="AH224" s="411">
        <v>23.0</v>
      </c>
      <c r="AI224" s="112"/>
      <c r="AJ224" s="110"/>
      <c r="AK224" s="113"/>
      <c r="AL224" s="114"/>
      <c r="AM224" s="278"/>
      <c r="AN224" s="98"/>
      <c r="AO224" s="98"/>
      <c r="AP224" s="116"/>
      <c r="AQ224" s="117"/>
      <c r="AR224" s="116"/>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c r="BO224" s="98"/>
      <c r="BP224" s="98"/>
    </row>
    <row r="225">
      <c r="A225" s="792" t="b">
        <v>0</v>
      </c>
      <c r="B225" s="128"/>
      <c r="C225" s="129"/>
      <c r="D225" s="130"/>
      <c r="E225" s="131"/>
      <c r="F225" s="132"/>
      <c r="G225" s="132"/>
      <c r="H225" s="132"/>
      <c r="I225" s="132"/>
      <c r="J225" s="132"/>
      <c r="K225" s="130"/>
      <c r="L225" s="130"/>
      <c r="M225" s="130"/>
      <c r="N225" s="519"/>
      <c r="O225" s="168">
        <v>1.0</v>
      </c>
      <c r="P225" s="169">
        <v>0.0</v>
      </c>
      <c r="Q225" s="294">
        <v>4.0</v>
      </c>
      <c r="R225" s="295">
        <v>4.0</v>
      </c>
      <c r="S225" s="296"/>
      <c r="T225" s="297"/>
      <c r="U225" s="200"/>
      <c r="V225" s="201"/>
      <c r="W225" s="202"/>
      <c r="X225" s="202"/>
      <c r="Y225" s="206">
        <v>0.0</v>
      </c>
      <c r="Z225" s="204">
        <v>0.0</v>
      </c>
      <c r="AA225" s="205" t="s">
        <v>132</v>
      </c>
      <c r="AB225" s="141">
        <v>8.0</v>
      </c>
      <c r="AC225" s="142">
        <v>0.6555671296296296</v>
      </c>
      <c r="AD225" s="206"/>
      <c r="AE225" s="207" t="s">
        <v>132</v>
      </c>
      <c r="AF225" s="133" t="s">
        <v>133</v>
      </c>
      <c r="AG225" s="207">
        <v>1.34</v>
      </c>
      <c r="AH225" s="449">
        <v>13.0</v>
      </c>
      <c r="AI225" s="146"/>
      <c r="AJ225" s="144"/>
      <c r="AK225" s="147"/>
      <c r="AL225" s="114"/>
      <c r="AM225" s="211"/>
      <c r="AN225" s="132"/>
      <c r="AO225" s="132"/>
      <c r="AP225" s="149"/>
      <c r="AQ225" s="150"/>
      <c r="AR225" s="149"/>
      <c r="AS225" s="132"/>
      <c r="AT225" s="132"/>
      <c r="AU225" s="132"/>
      <c r="AV225" s="132"/>
      <c r="AW225" s="132"/>
      <c r="AX225" s="132"/>
      <c r="AY225" s="132"/>
      <c r="AZ225" s="132"/>
      <c r="BA225" s="132"/>
      <c r="BB225" s="132"/>
      <c r="BC225" s="132"/>
      <c r="BD225" s="132"/>
      <c r="BE225" s="132"/>
      <c r="BF225" s="132"/>
      <c r="BG225" s="132"/>
      <c r="BH225" s="132"/>
      <c r="BI225" s="132"/>
      <c r="BJ225" s="132"/>
      <c r="BK225" s="132"/>
      <c r="BL225" s="132"/>
      <c r="BM225" s="132"/>
      <c r="BN225" s="132"/>
      <c r="BO225" s="132"/>
      <c r="BP225" s="132"/>
    </row>
    <row r="226">
      <c r="A226" s="511" t="b">
        <v>0</v>
      </c>
      <c r="B226" s="94"/>
      <c r="C226" s="95"/>
      <c r="D226" s="96"/>
      <c r="E226" s="97"/>
      <c r="F226" s="98"/>
      <c r="G226" s="98"/>
      <c r="H226" s="98"/>
      <c r="I226" s="98"/>
      <c r="J226" s="98"/>
      <c r="K226" s="96"/>
      <c r="L226" s="96"/>
      <c r="M226" s="96"/>
      <c r="N226" s="518"/>
      <c r="O226" s="168">
        <v>1.0</v>
      </c>
      <c r="P226" s="169">
        <v>0.0</v>
      </c>
      <c r="Q226" s="294">
        <v>4.0</v>
      </c>
      <c r="R226" s="295">
        <v>4.0</v>
      </c>
      <c r="S226" s="296"/>
      <c r="T226" s="297"/>
      <c r="U226" s="200"/>
      <c r="V226" s="201"/>
      <c r="W226" s="202"/>
      <c r="X226" s="202"/>
      <c r="Y226" s="273">
        <v>0.0</v>
      </c>
      <c r="Z226" s="271">
        <v>30.0</v>
      </c>
      <c r="AA226" s="272" t="s">
        <v>132</v>
      </c>
      <c r="AB226" s="107"/>
      <c r="AC226" s="108"/>
      <c r="AD226" s="273"/>
      <c r="AE226" s="274"/>
      <c r="AF226" s="99"/>
      <c r="AG226" s="274"/>
      <c r="AH226" s="411"/>
      <c r="AI226" s="112"/>
      <c r="AJ226" s="110"/>
      <c r="AK226" s="113"/>
      <c r="AL226" s="114"/>
      <c r="AM226" s="278"/>
      <c r="AN226" s="98"/>
      <c r="AO226" s="98"/>
      <c r="AP226" s="116"/>
      <c r="AQ226" s="117"/>
      <c r="AR226" s="116"/>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c r="BO226" s="98"/>
      <c r="BP226" s="98"/>
    </row>
    <row r="227">
      <c r="A227" s="792" t="b">
        <v>0</v>
      </c>
      <c r="B227" s="128"/>
      <c r="C227" s="129"/>
      <c r="D227" s="130"/>
      <c r="E227" s="131"/>
      <c r="F227" s="132"/>
      <c r="G227" s="132"/>
      <c r="H227" s="132"/>
      <c r="I227" s="132"/>
      <c r="J227" s="132"/>
      <c r="K227" s="130"/>
      <c r="L227" s="130"/>
      <c r="M227" s="130"/>
      <c r="N227" s="519"/>
      <c r="O227" s="168"/>
      <c r="P227" s="169"/>
      <c r="Q227" s="294"/>
      <c r="R227" s="295"/>
      <c r="S227" s="296"/>
      <c r="T227" s="297"/>
      <c r="U227" s="200"/>
      <c r="V227" s="201"/>
      <c r="W227" s="202"/>
      <c r="X227" s="202"/>
      <c r="Y227" s="206"/>
      <c r="Z227" s="204"/>
      <c r="AA227" s="205"/>
      <c r="AB227" s="141"/>
      <c r="AC227" s="142"/>
      <c r="AD227" s="206" t="s">
        <v>142</v>
      </c>
      <c r="AE227" s="207"/>
      <c r="AF227" s="133"/>
      <c r="AG227" s="207"/>
      <c r="AH227" s="449"/>
      <c r="AI227" s="146"/>
      <c r="AJ227" s="144"/>
      <c r="AK227" s="147"/>
      <c r="AL227" s="114"/>
      <c r="AM227" s="211"/>
      <c r="AN227" s="132"/>
      <c r="AO227" s="132"/>
      <c r="AP227" s="149"/>
      <c r="AQ227" s="150"/>
      <c r="AR227" s="149"/>
      <c r="AS227" s="132"/>
      <c r="AT227" s="132"/>
      <c r="AU227" s="132"/>
      <c r="AV227" s="132"/>
      <c r="AW227" s="132"/>
      <c r="AX227" s="132"/>
      <c r="AY227" s="132"/>
      <c r="AZ227" s="132"/>
      <c r="BA227" s="132"/>
      <c r="BB227" s="132"/>
      <c r="BC227" s="132"/>
      <c r="BD227" s="132"/>
      <c r="BE227" s="132"/>
      <c r="BF227" s="132"/>
      <c r="BG227" s="132"/>
      <c r="BH227" s="132"/>
      <c r="BI227" s="132"/>
      <c r="BJ227" s="132"/>
      <c r="BK227" s="132"/>
      <c r="BL227" s="132"/>
      <c r="BM227" s="132"/>
      <c r="BN227" s="132"/>
      <c r="BO227" s="132"/>
      <c r="BP227" s="132"/>
    </row>
    <row r="228">
      <c r="A228" s="511" t="b">
        <v>0</v>
      </c>
      <c r="B228" s="363">
        <v>44617.0</v>
      </c>
      <c r="C228" s="95"/>
      <c r="D228" s="100" t="s">
        <v>1097</v>
      </c>
      <c r="E228" s="97"/>
      <c r="F228" s="98"/>
      <c r="G228" s="98"/>
      <c r="H228" s="98"/>
      <c r="I228" s="99" t="s">
        <v>1098</v>
      </c>
      <c r="J228" s="99" t="s">
        <v>674</v>
      </c>
      <c r="K228" s="96"/>
      <c r="L228" s="96"/>
      <c r="M228" s="96"/>
      <c r="N228" s="518"/>
      <c r="O228" s="168">
        <v>5.0</v>
      </c>
      <c r="P228" s="169">
        <v>4.0</v>
      </c>
      <c r="Q228" s="294"/>
      <c r="R228" s="295"/>
      <c r="S228" s="296"/>
      <c r="T228" s="297"/>
      <c r="U228" s="200"/>
      <c r="V228" s="201"/>
      <c r="W228" s="202"/>
      <c r="X228" s="202"/>
      <c r="Y228" s="273">
        <v>0.0</v>
      </c>
      <c r="Z228" s="271">
        <v>0.0</v>
      </c>
      <c r="AA228" s="272" t="s">
        <v>132</v>
      </c>
      <c r="AB228" s="107">
        <v>1.0</v>
      </c>
      <c r="AC228" s="108">
        <v>0.6869328703703703</v>
      </c>
      <c r="AD228" s="273" t="s">
        <v>140</v>
      </c>
      <c r="AE228" s="274" t="s">
        <v>132</v>
      </c>
      <c r="AF228" s="99" t="s">
        <v>166</v>
      </c>
      <c r="AG228" s="274">
        <v>1.4</v>
      </c>
      <c r="AH228" s="411">
        <v>10.0</v>
      </c>
      <c r="AI228" s="112"/>
      <c r="AJ228" s="274">
        <v>110.5</v>
      </c>
      <c r="AK228" s="277">
        <v>0.0</v>
      </c>
      <c r="AL228" s="114"/>
      <c r="AM228" s="278"/>
      <c r="AN228" s="98"/>
      <c r="AO228" s="98"/>
      <c r="AP228" s="116"/>
      <c r="AQ228" s="117"/>
      <c r="AR228" s="116"/>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c r="BO228" s="98"/>
      <c r="BP228" s="98"/>
    </row>
    <row r="229">
      <c r="A229" s="792" t="b">
        <v>0</v>
      </c>
      <c r="B229" s="128"/>
      <c r="C229" s="129"/>
      <c r="D229" s="134">
        <v>57578.12</v>
      </c>
      <c r="E229" s="131"/>
      <c r="F229" s="132"/>
      <c r="G229" s="132"/>
      <c r="H229" s="132"/>
      <c r="I229" s="133">
        <v>1.71</v>
      </c>
      <c r="J229" s="133">
        <v>2.4</v>
      </c>
      <c r="K229" s="130"/>
      <c r="L229" s="130"/>
      <c r="M229" s="130"/>
      <c r="N229" s="519"/>
      <c r="O229" s="168">
        <v>5.0</v>
      </c>
      <c r="P229" s="169">
        <v>5.0</v>
      </c>
      <c r="Q229" s="294"/>
      <c r="R229" s="295"/>
      <c r="S229" s="296"/>
      <c r="T229" s="297"/>
      <c r="U229" s="200"/>
      <c r="V229" s="201"/>
      <c r="W229" s="202"/>
      <c r="X229" s="202"/>
      <c r="Y229" s="206">
        <v>0.0</v>
      </c>
      <c r="Z229" s="204">
        <v>0.0</v>
      </c>
      <c r="AA229" s="205" t="s">
        <v>133</v>
      </c>
      <c r="AB229" s="141">
        <v>2.0</v>
      </c>
      <c r="AC229" s="142">
        <v>0.6899305555555556</v>
      </c>
      <c r="AD229" s="206"/>
      <c r="AE229" s="207" t="s">
        <v>132</v>
      </c>
      <c r="AF229" s="133" t="s">
        <v>133</v>
      </c>
      <c r="AG229" s="207">
        <v>1.76</v>
      </c>
      <c r="AH229" s="449">
        <v>1.7</v>
      </c>
      <c r="AI229" s="146"/>
      <c r="AJ229" s="207">
        <v>269.68</v>
      </c>
      <c r="AK229" s="210">
        <v>0.0</v>
      </c>
      <c r="AL229" s="114"/>
      <c r="AM229" s="211"/>
      <c r="AN229" s="132"/>
      <c r="AO229" s="132"/>
      <c r="AP229" s="149"/>
      <c r="AQ229" s="150"/>
      <c r="AR229" s="149"/>
      <c r="AS229" s="132"/>
      <c r="AT229" s="132"/>
      <c r="AU229" s="132"/>
      <c r="AV229" s="132"/>
      <c r="AW229" s="132"/>
      <c r="AX229" s="132"/>
      <c r="AY229" s="132"/>
      <c r="AZ229" s="132"/>
      <c r="BA229" s="132"/>
      <c r="BB229" s="132"/>
      <c r="BC229" s="132"/>
      <c r="BD229" s="132"/>
      <c r="BE229" s="132"/>
      <c r="BF229" s="132"/>
      <c r="BG229" s="132"/>
      <c r="BH229" s="132"/>
      <c r="BI229" s="132"/>
      <c r="BJ229" s="132"/>
      <c r="BK229" s="132"/>
      <c r="BL229" s="132"/>
      <c r="BM229" s="132"/>
      <c r="BN229" s="132"/>
      <c r="BO229" s="132"/>
      <c r="BP229" s="132"/>
    </row>
    <row r="230">
      <c r="A230" s="511" t="b">
        <v>0</v>
      </c>
      <c r="B230" s="94"/>
      <c r="C230" s="95"/>
      <c r="D230" s="96"/>
      <c r="E230" s="97"/>
      <c r="F230" s="98"/>
      <c r="G230" s="98"/>
      <c r="H230" s="98"/>
      <c r="I230" s="99">
        <v>1.1285506E7</v>
      </c>
      <c r="J230" s="99">
        <v>8326656.0</v>
      </c>
      <c r="K230" s="96"/>
      <c r="L230" s="96"/>
      <c r="M230" s="96"/>
      <c r="N230" s="518"/>
      <c r="O230" s="168">
        <v>6.0</v>
      </c>
      <c r="P230" s="169">
        <v>5.0</v>
      </c>
      <c r="Q230" s="294"/>
      <c r="R230" s="295"/>
      <c r="S230" s="296"/>
      <c r="T230" s="297"/>
      <c r="U230" s="200"/>
      <c r="V230" s="201"/>
      <c r="W230" s="202"/>
      <c r="X230" s="202"/>
      <c r="Y230" s="273">
        <v>40.0</v>
      </c>
      <c r="Z230" s="271">
        <v>15.0</v>
      </c>
      <c r="AA230" s="272" t="s">
        <v>132</v>
      </c>
      <c r="AB230" s="107">
        <v>3.0</v>
      </c>
      <c r="AC230" s="108">
        <v>0.6973726851851851</v>
      </c>
      <c r="AD230" s="273"/>
      <c r="AE230" s="274" t="s">
        <v>132</v>
      </c>
      <c r="AF230" s="99" t="s">
        <v>166</v>
      </c>
      <c r="AG230" s="274">
        <v>1.3</v>
      </c>
      <c r="AH230" s="411">
        <v>20.0</v>
      </c>
      <c r="AI230" s="112"/>
      <c r="AJ230" s="110"/>
      <c r="AK230" s="113"/>
      <c r="AL230" s="114"/>
      <c r="AM230" s="278"/>
      <c r="AN230" s="98"/>
      <c r="AO230" s="98"/>
      <c r="AP230" s="116"/>
      <c r="AQ230" s="117"/>
      <c r="AR230" s="116"/>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c r="BO230" s="98"/>
      <c r="BP230" s="98"/>
    </row>
    <row r="231">
      <c r="A231" s="792" t="b">
        <v>0</v>
      </c>
      <c r="B231" s="128"/>
      <c r="C231" s="129"/>
      <c r="D231" s="130"/>
      <c r="E231" s="131"/>
      <c r="F231" s="132"/>
      <c r="G231" s="132"/>
      <c r="H231" s="132"/>
      <c r="I231" s="132"/>
      <c r="J231" s="132"/>
      <c r="K231" s="130"/>
      <c r="L231" s="130"/>
      <c r="M231" s="130"/>
      <c r="N231" s="519"/>
      <c r="O231" s="168">
        <v>1.0</v>
      </c>
      <c r="P231" s="169">
        <v>0.0</v>
      </c>
      <c r="Q231" s="294">
        <v>1.0</v>
      </c>
      <c r="R231" s="295">
        <v>2.0</v>
      </c>
      <c r="S231" s="296"/>
      <c r="T231" s="297"/>
      <c r="U231" s="200"/>
      <c r="V231" s="201"/>
      <c r="W231" s="202"/>
      <c r="X231" s="202"/>
      <c r="Y231" s="206">
        <v>15.0</v>
      </c>
      <c r="Z231" s="204">
        <v>40.0</v>
      </c>
      <c r="AA231" s="205" t="s">
        <v>132</v>
      </c>
      <c r="AB231" s="141">
        <v>4.0</v>
      </c>
      <c r="AC231" s="142">
        <v>0.711400462962963</v>
      </c>
      <c r="AD231" s="206"/>
      <c r="AE231" s="207" t="s">
        <v>132</v>
      </c>
      <c r="AF231" s="133" t="s">
        <v>133</v>
      </c>
      <c r="AG231" s="207">
        <v>1.54</v>
      </c>
      <c r="AH231" s="449">
        <v>15.0</v>
      </c>
      <c r="AI231" s="146"/>
      <c r="AJ231" s="144"/>
      <c r="AK231" s="147"/>
      <c r="AL231" s="114"/>
      <c r="AM231" s="211"/>
      <c r="AN231" s="132"/>
      <c r="AO231" s="132"/>
      <c r="AP231" s="149"/>
      <c r="AQ231" s="150"/>
      <c r="AR231" s="149"/>
      <c r="AS231" s="132"/>
      <c r="AT231" s="132"/>
      <c r="AU231" s="132"/>
      <c r="AV231" s="132"/>
      <c r="AW231" s="132"/>
      <c r="AX231" s="132"/>
      <c r="AY231" s="132"/>
      <c r="AZ231" s="132"/>
      <c r="BA231" s="132"/>
      <c r="BB231" s="132"/>
      <c r="BC231" s="132"/>
      <c r="BD231" s="132"/>
      <c r="BE231" s="132"/>
      <c r="BF231" s="132"/>
      <c r="BG231" s="132"/>
      <c r="BH231" s="132"/>
      <c r="BI231" s="132"/>
      <c r="BJ231" s="132"/>
      <c r="BK231" s="132"/>
      <c r="BL231" s="132"/>
      <c r="BM231" s="132"/>
      <c r="BN231" s="132"/>
      <c r="BO231" s="132"/>
      <c r="BP231" s="132"/>
    </row>
    <row r="232">
      <c r="A232" s="511" t="b">
        <v>0</v>
      </c>
      <c r="B232" s="94"/>
      <c r="C232" s="95"/>
      <c r="D232" s="96"/>
      <c r="E232" s="97"/>
      <c r="F232" s="98"/>
      <c r="G232" s="98"/>
      <c r="H232" s="98"/>
      <c r="I232" s="98"/>
      <c r="J232" s="98"/>
      <c r="K232" s="96"/>
      <c r="L232" s="96"/>
      <c r="M232" s="96"/>
      <c r="N232" s="518"/>
      <c r="O232" s="168">
        <v>1.0</v>
      </c>
      <c r="P232" s="169">
        <v>0.0</v>
      </c>
      <c r="Q232" s="294">
        <v>2.0</v>
      </c>
      <c r="R232" s="295">
        <v>4.0</v>
      </c>
      <c r="S232" s="296"/>
      <c r="T232" s="297"/>
      <c r="U232" s="200"/>
      <c r="V232" s="201"/>
      <c r="W232" s="202"/>
      <c r="X232" s="202"/>
      <c r="Y232" s="273">
        <v>0.0</v>
      </c>
      <c r="Z232" s="271">
        <v>40.0</v>
      </c>
      <c r="AA232" s="272" t="s">
        <v>133</v>
      </c>
      <c r="AB232" s="107">
        <v>5.0</v>
      </c>
      <c r="AC232" s="108">
        <v>0.7191898148148148</v>
      </c>
      <c r="AD232" s="273"/>
      <c r="AE232" s="274" t="s">
        <v>132</v>
      </c>
      <c r="AF232" s="99" t="s">
        <v>133</v>
      </c>
      <c r="AG232" s="274">
        <v>1.88</v>
      </c>
      <c r="AH232" s="411">
        <v>18.0</v>
      </c>
      <c r="AI232" s="112"/>
      <c r="AJ232" s="110"/>
      <c r="AK232" s="113"/>
      <c r="AL232" s="114"/>
      <c r="AM232" s="278"/>
      <c r="AN232" s="98"/>
      <c r="AO232" s="98"/>
      <c r="AP232" s="116"/>
      <c r="AQ232" s="117"/>
      <c r="AR232" s="116"/>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c r="BO232" s="98"/>
      <c r="BP232" s="98"/>
    </row>
    <row r="233">
      <c r="A233" s="792" t="b">
        <v>0</v>
      </c>
      <c r="B233" s="128"/>
      <c r="C233" s="129"/>
      <c r="D233" s="130"/>
      <c r="E233" s="131"/>
      <c r="F233" s="132"/>
      <c r="G233" s="132"/>
      <c r="H233" s="132"/>
      <c r="I233" s="132"/>
      <c r="J233" s="132"/>
      <c r="K233" s="130"/>
      <c r="L233" s="130"/>
      <c r="M233" s="130"/>
      <c r="N233" s="519"/>
      <c r="O233" s="168">
        <v>1.0</v>
      </c>
      <c r="P233" s="169">
        <v>1.0</v>
      </c>
      <c r="Q233" s="294">
        <v>1.0</v>
      </c>
      <c r="R233" s="295">
        <v>1.0</v>
      </c>
      <c r="S233" s="296">
        <v>0.0</v>
      </c>
      <c r="T233" s="297">
        <v>0.0</v>
      </c>
      <c r="U233" s="200"/>
      <c r="V233" s="201"/>
      <c r="W233" s="202"/>
      <c r="X233" s="202"/>
      <c r="Y233" s="206">
        <v>15.0</v>
      </c>
      <c r="Z233" s="204">
        <v>30.0</v>
      </c>
      <c r="AA233" s="205" t="s">
        <v>132</v>
      </c>
      <c r="AB233" s="141">
        <v>6.0</v>
      </c>
      <c r="AC233" s="142">
        <v>0.7307291666666667</v>
      </c>
      <c r="AD233" s="206"/>
      <c r="AE233" s="207" t="s">
        <v>132</v>
      </c>
      <c r="AF233" s="133" t="s">
        <v>133</v>
      </c>
      <c r="AG233" s="207">
        <v>2.38</v>
      </c>
      <c r="AH233" s="449">
        <v>2.38</v>
      </c>
      <c r="AI233" s="146"/>
      <c r="AJ233" s="144"/>
      <c r="AK233" s="147"/>
      <c r="AL233" s="114"/>
      <c r="AM233" s="211"/>
      <c r="AN233" s="132"/>
      <c r="AO233" s="132"/>
      <c r="AP233" s="149"/>
      <c r="AQ233" s="150"/>
      <c r="AR233" s="149"/>
      <c r="AS233" s="132"/>
      <c r="AT233" s="132"/>
      <c r="AU233" s="132"/>
      <c r="AV233" s="132"/>
      <c r="AW233" s="132"/>
      <c r="AX233" s="132"/>
      <c r="AY233" s="132"/>
      <c r="AZ233" s="132"/>
      <c r="BA233" s="132"/>
      <c r="BB233" s="132"/>
      <c r="BC233" s="132"/>
      <c r="BD233" s="132"/>
      <c r="BE233" s="132"/>
      <c r="BF233" s="132"/>
      <c r="BG233" s="132"/>
      <c r="BH233" s="132"/>
      <c r="BI233" s="132"/>
      <c r="BJ233" s="132"/>
      <c r="BK233" s="132"/>
      <c r="BL233" s="132"/>
      <c r="BM233" s="132"/>
      <c r="BN233" s="132"/>
      <c r="BO233" s="132"/>
      <c r="BP233" s="132"/>
    </row>
    <row r="234">
      <c r="A234" s="511" t="b">
        <v>0</v>
      </c>
      <c r="B234" s="94"/>
      <c r="C234" s="95"/>
      <c r="D234" s="96"/>
      <c r="E234" s="97"/>
      <c r="F234" s="98"/>
      <c r="G234" s="98"/>
      <c r="H234" s="98"/>
      <c r="I234" s="98"/>
      <c r="J234" s="98"/>
      <c r="K234" s="96"/>
      <c r="L234" s="96"/>
      <c r="M234" s="96"/>
      <c r="N234" s="518"/>
      <c r="O234" s="168">
        <v>1.0</v>
      </c>
      <c r="P234" s="169">
        <v>1.0</v>
      </c>
      <c r="Q234" s="294">
        <v>1.0</v>
      </c>
      <c r="R234" s="295">
        <v>1.0</v>
      </c>
      <c r="S234" s="296">
        <v>0.0</v>
      </c>
      <c r="T234" s="297">
        <v>0.0</v>
      </c>
      <c r="U234" s="200"/>
      <c r="V234" s="201"/>
      <c r="W234" s="202"/>
      <c r="X234" s="202"/>
      <c r="Y234" s="273">
        <v>30.0</v>
      </c>
      <c r="Z234" s="271">
        <v>30.0</v>
      </c>
      <c r="AA234" s="272" t="s">
        <v>132</v>
      </c>
      <c r="AB234" s="107">
        <v>7.0</v>
      </c>
      <c r="AC234" s="108">
        <v>0.7308217592592593</v>
      </c>
      <c r="AD234" s="273"/>
      <c r="AE234" s="274" t="s">
        <v>132</v>
      </c>
      <c r="AF234" s="99" t="s">
        <v>133</v>
      </c>
      <c r="AG234" s="274">
        <v>2.42</v>
      </c>
      <c r="AH234" s="411">
        <v>24.0</v>
      </c>
      <c r="AI234" s="112"/>
      <c r="AJ234" s="110"/>
      <c r="AK234" s="113"/>
      <c r="AL234" s="114"/>
      <c r="AM234" s="278"/>
      <c r="AN234" s="98"/>
      <c r="AO234" s="98"/>
      <c r="AP234" s="116"/>
      <c r="AQ234" s="117"/>
      <c r="AR234" s="116"/>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c r="BO234" s="98"/>
      <c r="BP234" s="98"/>
    </row>
    <row r="235">
      <c r="A235" s="792" t="b">
        <v>0</v>
      </c>
      <c r="B235" s="128"/>
      <c r="C235" s="129"/>
      <c r="D235" s="130"/>
      <c r="E235" s="131"/>
      <c r="F235" s="132"/>
      <c r="G235" s="132"/>
      <c r="H235" s="132"/>
      <c r="I235" s="132"/>
      <c r="J235" s="132"/>
      <c r="K235" s="130"/>
      <c r="L235" s="130"/>
      <c r="M235" s="130"/>
      <c r="N235" s="519"/>
      <c r="O235" s="168">
        <v>1.0</v>
      </c>
      <c r="P235" s="169">
        <v>1.0</v>
      </c>
      <c r="Q235" s="294">
        <v>1.0</v>
      </c>
      <c r="R235" s="295">
        <v>1.0</v>
      </c>
      <c r="S235" s="296">
        <v>0.0</v>
      </c>
      <c r="T235" s="297">
        <v>1.0</v>
      </c>
      <c r="U235" s="200"/>
      <c r="V235" s="201"/>
      <c r="W235" s="202"/>
      <c r="X235" s="202"/>
      <c r="Y235" s="206">
        <v>0.0</v>
      </c>
      <c r="Z235" s="204">
        <v>0.0</v>
      </c>
      <c r="AA235" s="205" t="s">
        <v>133</v>
      </c>
      <c r="AB235" s="141">
        <v>8.0</v>
      </c>
      <c r="AC235" s="142">
        <v>0.7314467592592593</v>
      </c>
      <c r="AD235" s="206"/>
      <c r="AE235" s="207" t="s">
        <v>132</v>
      </c>
      <c r="AF235" s="133" t="s">
        <v>133</v>
      </c>
      <c r="AG235" s="207">
        <v>3.4</v>
      </c>
      <c r="AH235" s="449">
        <v>34.0</v>
      </c>
      <c r="AI235" s="146"/>
      <c r="AJ235" s="144"/>
      <c r="AK235" s="147"/>
      <c r="AL235" s="114"/>
      <c r="AM235" s="211"/>
      <c r="AN235" s="132"/>
      <c r="AO235" s="132"/>
      <c r="AP235" s="149"/>
      <c r="AQ235" s="150"/>
      <c r="AR235" s="149"/>
      <c r="AS235" s="132"/>
      <c r="AT235" s="132"/>
      <c r="AU235" s="132"/>
      <c r="AV235" s="132"/>
      <c r="AW235" s="132"/>
      <c r="AX235" s="132"/>
      <c r="AY235" s="132"/>
      <c r="AZ235" s="132"/>
      <c r="BA235" s="132"/>
      <c r="BB235" s="132"/>
      <c r="BC235" s="132"/>
      <c r="BD235" s="132"/>
      <c r="BE235" s="132"/>
      <c r="BF235" s="132"/>
      <c r="BG235" s="132"/>
      <c r="BH235" s="132"/>
      <c r="BI235" s="132"/>
      <c r="BJ235" s="132"/>
      <c r="BK235" s="132"/>
      <c r="BL235" s="132"/>
      <c r="BM235" s="132"/>
      <c r="BN235" s="132"/>
      <c r="BO235" s="132"/>
      <c r="BP235" s="132"/>
    </row>
    <row r="236">
      <c r="A236" s="511" t="b">
        <v>0</v>
      </c>
      <c r="B236" s="94"/>
      <c r="C236" s="95"/>
      <c r="D236" s="96"/>
      <c r="E236" s="97"/>
      <c r="F236" s="98"/>
      <c r="G236" s="98"/>
      <c r="H236" s="98"/>
      <c r="I236" s="98"/>
      <c r="J236" s="98"/>
      <c r="K236" s="96"/>
      <c r="L236" s="96"/>
      <c r="M236" s="96"/>
      <c r="N236" s="518"/>
      <c r="O236" s="168">
        <v>1.0</v>
      </c>
      <c r="P236" s="169">
        <v>1.0</v>
      </c>
      <c r="Q236" s="294">
        <v>1.0</v>
      </c>
      <c r="R236" s="295">
        <v>1.0</v>
      </c>
      <c r="S236" s="296">
        <v>0.0</v>
      </c>
      <c r="T236" s="297">
        <v>1.0</v>
      </c>
      <c r="U236" s="200"/>
      <c r="V236" s="201"/>
      <c r="W236" s="202"/>
      <c r="X236" s="202"/>
      <c r="Y236" s="273">
        <v>15.0</v>
      </c>
      <c r="Z236" s="271">
        <v>30.0</v>
      </c>
      <c r="AA236" s="272" t="s">
        <v>133</v>
      </c>
      <c r="AB236" s="107">
        <v>9.0</v>
      </c>
      <c r="AC236" s="108">
        <v>0.7314467592592593</v>
      </c>
      <c r="AD236" s="273"/>
      <c r="AE236" s="274" t="s">
        <v>133</v>
      </c>
      <c r="AF236" s="99" t="s">
        <v>166</v>
      </c>
      <c r="AG236" s="274">
        <v>1.4</v>
      </c>
      <c r="AH236" s="411">
        <v>10.0</v>
      </c>
      <c r="AI236" s="112"/>
      <c r="AJ236" s="110"/>
      <c r="AK236" s="113"/>
      <c r="AL236" s="114"/>
      <c r="AM236" s="278"/>
      <c r="AN236" s="98"/>
      <c r="AO236" s="98"/>
      <c r="AP236" s="116"/>
      <c r="AQ236" s="117"/>
      <c r="AR236" s="116"/>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c r="BO236" s="98"/>
      <c r="BP236" s="98"/>
    </row>
    <row r="237">
      <c r="A237" s="792" t="b">
        <v>0</v>
      </c>
      <c r="B237" s="128"/>
      <c r="C237" s="129"/>
      <c r="D237" s="130"/>
      <c r="E237" s="131"/>
      <c r="F237" s="132"/>
      <c r="G237" s="132"/>
      <c r="H237" s="132"/>
      <c r="I237" s="132"/>
      <c r="J237" s="132"/>
      <c r="K237" s="130"/>
      <c r="L237" s="130"/>
      <c r="M237" s="130"/>
      <c r="N237" s="519"/>
      <c r="O237" s="168">
        <v>1.0</v>
      </c>
      <c r="P237" s="169">
        <v>1.0</v>
      </c>
      <c r="Q237" s="294">
        <v>1.0</v>
      </c>
      <c r="R237" s="295">
        <v>1.0</v>
      </c>
      <c r="S237" s="296">
        <v>0.0</v>
      </c>
      <c r="T237" s="297">
        <v>1.0</v>
      </c>
      <c r="U237" s="200"/>
      <c r="V237" s="201"/>
      <c r="W237" s="202"/>
      <c r="X237" s="202"/>
      <c r="Y237" s="206" t="s">
        <v>738</v>
      </c>
      <c r="Z237" s="204">
        <v>40.0</v>
      </c>
      <c r="AA237" s="205" t="s">
        <v>133</v>
      </c>
      <c r="AB237" s="141">
        <v>10.0</v>
      </c>
      <c r="AC237" s="142">
        <v>0.7314467592592593</v>
      </c>
      <c r="AD237" s="206"/>
      <c r="AE237" s="207" t="s">
        <v>132</v>
      </c>
      <c r="AF237" s="133" t="s">
        <v>133</v>
      </c>
      <c r="AG237" s="207">
        <v>3.65</v>
      </c>
      <c r="AH237" s="449">
        <v>3.65</v>
      </c>
      <c r="AI237" s="146"/>
      <c r="AJ237" s="144"/>
      <c r="AK237" s="147"/>
      <c r="AL237" s="114"/>
      <c r="AM237" s="211"/>
      <c r="AN237" s="132"/>
      <c r="AO237" s="132"/>
      <c r="AP237" s="149"/>
      <c r="AQ237" s="150"/>
      <c r="AR237" s="149"/>
      <c r="AS237" s="132"/>
      <c r="AT237" s="132"/>
      <c r="AU237" s="132"/>
      <c r="AV237" s="132"/>
      <c r="AW237" s="132"/>
      <c r="AX237" s="132"/>
      <c r="AY237" s="132"/>
      <c r="AZ237" s="132"/>
      <c r="BA237" s="132"/>
      <c r="BB237" s="132"/>
      <c r="BC237" s="132"/>
      <c r="BD237" s="132"/>
      <c r="BE237" s="132"/>
      <c r="BF237" s="132"/>
      <c r="BG237" s="132"/>
      <c r="BH237" s="132"/>
      <c r="BI237" s="132"/>
      <c r="BJ237" s="132"/>
      <c r="BK237" s="132"/>
      <c r="BL237" s="132"/>
      <c r="BM237" s="132"/>
      <c r="BN237" s="132"/>
      <c r="BO237" s="132"/>
      <c r="BP237" s="132"/>
    </row>
    <row r="238">
      <c r="A238" s="511" t="b">
        <v>0</v>
      </c>
      <c r="B238" s="94"/>
      <c r="C238" s="95"/>
      <c r="D238" s="96"/>
      <c r="E238" s="97"/>
      <c r="F238" s="98"/>
      <c r="G238" s="98"/>
      <c r="H238" s="98"/>
      <c r="I238" s="98"/>
      <c r="J238" s="98"/>
      <c r="K238" s="96"/>
      <c r="L238" s="96"/>
      <c r="M238" s="96"/>
      <c r="N238" s="518"/>
      <c r="O238" s="168">
        <v>1.0</v>
      </c>
      <c r="P238" s="169">
        <v>1.0</v>
      </c>
      <c r="Q238" s="294">
        <v>1.0</v>
      </c>
      <c r="R238" s="295">
        <v>1.0</v>
      </c>
      <c r="S238" s="296">
        <v>1.0</v>
      </c>
      <c r="T238" s="297">
        <v>1.0</v>
      </c>
      <c r="U238" s="200"/>
      <c r="V238" s="201"/>
      <c r="W238" s="202"/>
      <c r="X238" s="202"/>
      <c r="Y238" s="273">
        <v>0.0</v>
      </c>
      <c r="Z238" s="271">
        <v>0.0</v>
      </c>
      <c r="AA238" s="272" t="s">
        <v>132</v>
      </c>
      <c r="AB238" s="107">
        <v>11.0</v>
      </c>
      <c r="AC238" s="108">
        <v>0.7334375</v>
      </c>
      <c r="AD238" s="273"/>
      <c r="AE238" s="274" t="s">
        <v>133</v>
      </c>
      <c r="AF238" s="99" t="s">
        <v>166</v>
      </c>
      <c r="AG238" s="274">
        <v>1.3</v>
      </c>
      <c r="AH238" s="411">
        <v>20.0</v>
      </c>
      <c r="AI238" s="112"/>
      <c r="AJ238" s="110"/>
      <c r="AK238" s="113"/>
      <c r="AL238" s="114"/>
      <c r="AM238" s="278"/>
      <c r="AN238" s="98"/>
      <c r="AO238" s="98"/>
      <c r="AP238" s="116"/>
      <c r="AQ238" s="117"/>
      <c r="AR238" s="116"/>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c r="BO238" s="98"/>
      <c r="BP238" s="98"/>
    </row>
    <row r="239">
      <c r="A239" s="792" t="b">
        <v>0</v>
      </c>
      <c r="B239" s="128"/>
      <c r="C239" s="129"/>
      <c r="D239" s="130"/>
      <c r="E239" s="131"/>
      <c r="F239" s="132"/>
      <c r="G239" s="132"/>
      <c r="H239" s="132"/>
      <c r="I239" s="132"/>
      <c r="J239" s="132"/>
      <c r="K239" s="130"/>
      <c r="L239" s="130"/>
      <c r="M239" s="130"/>
      <c r="N239" s="519"/>
      <c r="O239" s="168">
        <v>1.0</v>
      </c>
      <c r="P239" s="169">
        <v>1.0</v>
      </c>
      <c r="Q239" s="294">
        <v>1.0</v>
      </c>
      <c r="R239" s="295">
        <v>1.0</v>
      </c>
      <c r="S239" s="296">
        <v>3.0</v>
      </c>
      <c r="T239" s="297">
        <v>2.0</v>
      </c>
      <c r="U239" s="200"/>
      <c r="V239" s="201"/>
      <c r="W239" s="202"/>
      <c r="X239" s="202"/>
      <c r="Y239" s="206">
        <v>0.0</v>
      </c>
      <c r="Z239" s="204">
        <v>0.0</v>
      </c>
      <c r="AA239" s="205" t="s">
        <v>133</v>
      </c>
      <c r="AB239" s="141">
        <v>12.0</v>
      </c>
      <c r="AC239" s="142">
        <v>0.736087962962963</v>
      </c>
      <c r="AD239" s="206"/>
      <c r="AE239" s="207" t="s">
        <v>133</v>
      </c>
      <c r="AF239" s="133" t="s">
        <v>133</v>
      </c>
      <c r="AG239" s="207">
        <v>1.54</v>
      </c>
      <c r="AH239" s="449">
        <v>15.0</v>
      </c>
      <c r="AI239" s="146"/>
      <c r="AJ239" s="144"/>
      <c r="AK239" s="147"/>
      <c r="AL239" s="114"/>
      <c r="AM239" s="211"/>
      <c r="AN239" s="132"/>
      <c r="AO239" s="132"/>
      <c r="AP239" s="149"/>
      <c r="AQ239" s="150"/>
      <c r="AR239" s="149"/>
      <c r="AS239" s="132"/>
      <c r="AT239" s="132"/>
      <c r="AU239" s="132"/>
      <c r="AV239" s="132"/>
      <c r="AW239" s="132"/>
      <c r="AX239" s="132"/>
      <c r="AY239" s="132"/>
      <c r="AZ239" s="132"/>
      <c r="BA239" s="132"/>
      <c r="BB239" s="132"/>
      <c r="BC239" s="132"/>
      <c r="BD239" s="132"/>
      <c r="BE239" s="132"/>
      <c r="BF239" s="132"/>
      <c r="BG239" s="132"/>
      <c r="BH239" s="132"/>
      <c r="BI239" s="132"/>
      <c r="BJ239" s="132"/>
      <c r="BK239" s="132"/>
      <c r="BL239" s="132"/>
      <c r="BM239" s="132"/>
      <c r="BN239" s="132"/>
      <c r="BO239" s="132"/>
      <c r="BP239" s="132"/>
    </row>
    <row r="240">
      <c r="A240" s="511" t="b">
        <v>0</v>
      </c>
      <c r="B240" s="94"/>
      <c r="C240" s="95"/>
      <c r="D240" s="96"/>
      <c r="E240" s="97"/>
      <c r="F240" s="98"/>
      <c r="G240" s="98"/>
      <c r="H240" s="98"/>
      <c r="I240" s="98"/>
      <c r="J240" s="98"/>
      <c r="K240" s="96"/>
      <c r="L240" s="96"/>
      <c r="M240" s="96"/>
      <c r="N240" s="518"/>
      <c r="O240" s="168">
        <v>1.0</v>
      </c>
      <c r="P240" s="169">
        <v>1.0</v>
      </c>
      <c r="Q240" s="294">
        <v>1.0</v>
      </c>
      <c r="R240" s="295">
        <v>1.0</v>
      </c>
      <c r="S240" s="296">
        <v>3.0</v>
      </c>
      <c r="T240" s="297">
        <v>2.0</v>
      </c>
      <c r="U240" s="200"/>
      <c r="V240" s="201"/>
      <c r="W240" s="202"/>
      <c r="X240" s="202"/>
      <c r="Y240" s="273">
        <v>15.0</v>
      </c>
      <c r="Z240" s="271">
        <v>0.0</v>
      </c>
      <c r="AA240" s="272" t="s">
        <v>133</v>
      </c>
      <c r="AB240" s="107">
        <v>13.0</v>
      </c>
      <c r="AC240" s="108">
        <v>0.7365972222222222</v>
      </c>
      <c r="AD240" s="273"/>
      <c r="AE240" s="274" t="s">
        <v>133</v>
      </c>
      <c r="AF240" s="99" t="s">
        <v>133</v>
      </c>
      <c r="AG240" s="274">
        <v>1.76</v>
      </c>
      <c r="AH240" s="411">
        <v>1.7</v>
      </c>
      <c r="AI240" s="112"/>
      <c r="AJ240" s="110"/>
      <c r="AK240" s="113"/>
      <c r="AL240" s="114"/>
      <c r="AM240" s="278"/>
      <c r="AN240" s="98"/>
      <c r="AO240" s="98"/>
      <c r="AP240" s="116"/>
      <c r="AQ240" s="117"/>
      <c r="AR240" s="116"/>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c r="BO240" s="98"/>
      <c r="BP240" s="98"/>
    </row>
    <row r="241">
      <c r="A241" s="792" t="b">
        <v>0</v>
      </c>
      <c r="B241" s="128"/>
      <c r="C241" s="129"/>
      <c r="D241" s="130"/>
      <c r="E241" s="131"/>
      <c r="F241" s="132"/>
      <c r="G241" s="132"/>
      <c r="H241" s="132"/>
      <c r="I241" s="132"/>
      <c r="J241" s="132"/>
      <c r="K241" s="130"/>
      <c r="L241" s="130"/>
      <c r="M241" s="130"/>
      <c r="N241" s="519"/>
      <c r="O241" s="168">
        <v>1.0</v>
      </c>
      <c r="P241" s="169">
        <v>1.0</v>
      </c>
      <c r="Q241" s="294">
        <v>1.0</v>
      </c>
      <c r="R241" s="295">
        <v>1.0</v>
      </c>
      <c r="S241" s="296">
        <v>3.0</v>
      </c>
      <c r="T241" s="297">
        <v>2.0</v>
      </c>
      <c r="U241" s="200"/>
      <c r="V241" s="201"/>
      <c r="W241" s="202"/>
      <c r="X241" s="202"/>
      <c r="Y241" s="206">
        <v>30.0</v>
      </c>
      <c r="Z241" s="204">
        <v>0.0</v>
      </c>
      <c r="AA241" s="205" t="s">
        <v>133</v>
      </c>
      <c r="AB241" s="141">
        <v>14.0</v>
      </c>
      <c r="AC241" s="142">
        <v>0.7366203703703704</v>
      </c>
      <c r="AD241" s="206"/>
      <c r="AE241" s="207" t="s">
        <v>133</v>
      </c>
      <c r="AF241" s="133" t="s">
        <v>133</v>
      </c>
      <c r="AG241" s="207">
        <v>1.88</v>
      </c>
      <c r="AH241" s="449">
        <v>18.0</v>
      </c>
      <c r="AI241" s="146"/>
      <c r="AJ241" s="144"/>
      <c r="AK241" s="147"/>
      <c r="AL241" s="114"/>
      <c r="AM241" s="211"/>
      <c r="AN241" s="132"/>
      <c r="AO241" s="132"/>
      <c r="AP241" s="149"/>
      <c r="AQ241" s="150"/>
      <c r="AR241" s="149"/>
      <c r="AS241" s="132"/>
      <c r="AT241" s="132"/>
      <c r="AU241" s="132"/>
      <c r="AV241" s="132"/>
      <c r="AW241" s="132"/>
      <c r="AX241" s="132"/>
      <c r="AY241" s="132"/>
      <c r="AZ241" s="132"/>
      <c r="BA241" s="132"/>
      <c r="BB241" s="132"/>
      <c r="BC241" s="132"/>
      <c r="BD241" s="132"/>
      <c r="BE241" s="132"/>
      <c r="BF241" s="132"/>
      <c r="BG241" s="132"/>
      <c r="BH241" s="132"/>
      <c r="BI241" s="132"/>
      <c r="BJ241" s="132"/>
      <c r="BK241" s="132"/>
      <c r="BL241" s="132"/>
      <c r="BM241" s="132"/>
      <c r="BN241" s="132"/>
      <c r="BO241" s="132"/>
      <c r="BP241" s="132"/>
    </row>
    <row r="242">
      <c r="A242" s="511" t="b">
        <v>0</v>
      </c>
      <c r="B242" s="94"/>
      <c r="C242" s="95"/>
      <c r="D242" s="96"/>
      <c r="E242" s="97"/>
      <c r="F242" s="98"/>
      <c r="G242" s="98"/>
      <c r="H242" s="98"/>
      <c r="I242" s="98"/>
      <c r="J242" s="98"/>
      <c r="K242" s="96"/>
      <c r="L242" s="96"/>
      <c r="M242" s="96"/>
      <c r="N242" s="518"/>
      <c r="O242" s="168">
        <v>1.0</v>
      </c>
      <c r="P242" s="169">
        <v>1.0</v>
      </c>
      <c r="Q242" s="294">
        <v>1.0</v>
      </c>
      <c r="R242" s="295">
        <v>1.0</v>
      </c>
      <c r="S242" s="296">
        <v>3.0</v>
      </c>
      <c r="T242" s="297">
        <v>2.0</v>
      </c>
      <c r="U242" s="200"/>
      <c r="V242" s="201"/>
      <c r="W242" s="202"/>
      <c r="X242" s="202"/>
      <c r="Y242" s="273">
        <v>40.0</v>
      </c>
      <c r="Z242" s="271">
        <v>15.0</v>
      </c>
      <c r="AA242" s="272" t="s">
        <v>133</v>
      </c>
      <c r="AB242" s="107">
        <v>15.0</v>
      </c>
      <c r="AC242" s="108">
        <v>0.750613425925926</v>
      </c>
      <c r="AD242" s="273"/>
      <c r="AE242" s="274" t="s">
        <v>133</v>
      </c>
      <c r="AF242" s="99" t="s">
        <v>133</v>
      </c>
      <c r="AG242" s="274">
        <v>2.38</v>
      </c>
      <c r="AH242" s="411">
        <v>2.38</v>
      </c>
      <c r="AI242" s="112"/>
      <c r="AJ242" s="110"/>
      <c r="AK242" s="113"/>
      <c r="AL242" s="114"/>
      <c r="AM242" s="278"/>
      <c r="AN242" s="98"/>
      <c r="AO242" s="98"/>
      <c r="AP242" s="116"/>
      <c r="AQ242" s="117"/>
      <c r="AR242" s="116"/>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c r="BO242" s="98"/>
      <c r="BP242" s="98"/>
    </row>
    <row r="243">
      <c r="A243" s="792" t="b">
        <v>0</v>
      </c>
      <c r="B243" s="128"/>
      <c r="C243" s="129"/>
      <c r="D243" s="130"/>
      <c r="E243" s="131"/>
      <c r="F243" s="132"/>
      <c r="G243" s="132"/>
      <c r="H243" s="132"/>
      <c r="I243" s="132"/>
      <c r="J243" s="132"/>
      <c r="K243" s="130"/>
      <c r="L243" s="130"/>
      <c r="M243" s="130"/>
      <c r="N243" s="519"/>
      <c r="O243" s="168">
        <v>1.0</v>
      </c>
      <c r="P243" s="169">
        <v>1.0</v>
      </c>
      <c r="Q243" s="294">
        <v>1.0</v>
      </c>
      <c r="R243" s="295">
        <v>1.0</v>
      </c>
      <c r="S243" s="296">
        <v>4.0</v>
      </c>
      <c r="T243" s="297">
        <v>2.0</v>
      </c>
      <c r="U243" s="200"/>
      <c r="V243" s="201"/>
      <c r="W243" s="202"/>
      <c r="X243" s="202"/>
      <c r="Y243" s="206">
        <v>0.0</v>
      </c>
      <c r="Z243" s="204">
        <v>0.0</v>
      </c>
      <c r="AA243" s="205" t="s">
        <v>132</v>
      </c>
      <c r="AB243" s="141">
        <v>16.0</v>
      </c>
      <c r="AC243" s="142">
        <v>0.750613425925926</v>
      </c>
      <c r="AD243" s="206"/>
      <c r="AE243" s="207" t="s">
        <v>133</v>
      </c>
      <c r="AF243" s="133" t="s">
        <v>133</v>
      </c>
      <c r="AG243" s="207">
        <v>2.42</v>
      </c>
      <c r="AH243" s="449">
        <v>24.0</v>
      </c>
      <c r="AI243" s="146"/>
      <c r="AJ243" s="144"/>
      <c r="AK243" s="147"/>
      <c r="AL243" s="114"/>
      <c r="AM243" s="211"/>
      <c r="AN243" s="132"/>
      <c r="AO243" s="132"/>
      <c r="AP243" s="149"/>
      <c r="AQ243" s="150"/>
      <c r="AR243" s="149"/>
      <c r="AS243" s="132"/>
      <c r="AT243" s="132"/>
      <c r="AU243" s="132"/>
      <c r="AV243" s="132"/>
      <c r="AW243" s="132"/>
      <c r="AX243" s="132"/>
      <c r="AY243" s="132"/>
      <c r="AZ243" s="132"/>
      <c r="BA243" s="132"/>
      <c r="BB243" s="132"/>
      <c r="BC243" s="132"/>
      <c r="BD243" s="132"/>
      <c r="BE243" s="132"/>
      <c r="BF243" s="132"/>
      <c r="BG243" s="132"/>
      <c r="BH243" s="132"/>
      <c r="BI243" s="132"/>
      <c r="BJ243" s="132"/>
      <c r="BK243" s="132"/>
      <c r="BL243" s="132"/>
      <c r="BM243" s="132"/>
      <c r="BN243" s="132"/>
      <c r="BO243" s="132"/>
      <c r="BP243" s="132"/>
    </row>
    <row r="244">
      <c r="A244" s="511" t="b">
        <v>0</v>
      </c>
      <c r="B244" s="94"/>
      <c r="C244" s="95"/>
      <c r="D244" s="96"/>
      <c r="E244" s="97"/>
      <c r="F244" s="98"/>
      <c r="G244" s="98"/>
      <c r="H244" s="98"/>
      <c r="I244" s="98"/>
      <c r="J244" s="98"/>
      <c r="K244" s="96"/>
      <c r="L244" s="96"/>
      <c r="M244" s="96"/>
      <c r="N244" s="518"/>
      <c r="O244" s="168">
        <v>1.0</v>
      </c>
      <c r="P244" s="169">
        <v>1.0</v>
      </c>
      <c r="Q244" s="294">
        <v>1.0</v>
      </c>
      <c r="R244" s="295">
        <v>1.0</v>
      </c>
      <c r="S244" s="296">
        <v>4.0</v>
      </c>
      <c r="T244" s="297">
        <v>2.0</v>
      </c>
      <c r="U244" s="200"/>
      <c r="V244" s="201"/>
      <c r="W244" s="202"/>
      <c r="X244" s="202"/>
      <c r="Y244" s="273">
        <v>15.0</v>
      </c>
      <c r="Z244" s="271">
        <v>0.0</v>
      </c>
      <c r="AA244" s="272" t="s">
        <v>132</v>
      </c>
      <c r="AB244" s="107">
        <v>17.0</v>
      </c>
      <c r="AC244" s="108">
        <v>0.7512962962962964</v>
      </c>
      <c r="AD244" s="273"/>
      <c r="AE244" s="274" t="s">
        <v>133</v>
      </c>
      <c r="AF244" s="99" t="s">
        <v>133</v>
      </c>
      <c r="AG244" s="274">
        <v>3.4</v>
      </c>
      <c r="AH244" s="411">
        <v>34.0</v>
      </c>
      <c r="AI244" s="112"/>
      <c r="AJ244" s="110"/>
      <c r="AK244" s="113"/>
      <c r="AL244" s="114"/>
      <c r="AM244" s="278"/>
      <c r="AN244" s="98"/>
      <c r="AO244" s="98"/>
      <c r="AP244" s="116"/>
      <c r="AQ244" s="117"/>
      <c r="AR244" s="116"/>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c r="BO244" s="98"/>
      <c r="BP244" s="98"/>
    </row>
    <row r="245">
      <c r="A245" s="792" t="b">
        <v>0</v>
      </c>
      <c r="B245" s="128"/>
      <c r="C245" s="129"/>
      <c r="D245" s="130"/>
      <c r="E245" s="131"/>
      <c r="F245" s="132"/>
      <c r="G245" s="132"/>
      <c r="H245" s="132"/>
      <c r="I245" s="132"/>
      <c r="J245" s="132"/>
      <c r="K245" s="130"/>
      <c r="L245" s="130"/>
      <c r="M245" s="130"/>
      <c r="N245" s="519"/>
      <c r="O245" s="168">
        <v>1.0</v>
      </c>
      <c r="P245" s="169">
        <v>1.0</v>
      </c>
      <c r="Q245" s="294">
        <v>1.0</v>
      </c>
      <c r="R245" s="295">
        <v>1.0</v>
      </c>
      <c r="S245" s="296">
        <v>4.0</v>
      </c>
      <c r="T245" s="297">
        <v>2.0</v>
      </c>
      <c r="U245" s="200"/>
      <c r="V245" s="201"/>
      <c r="W245" s="202"/>
      <c r="X245" s="202"/>
      <c r="Y245" s="206">
        <v>30.0</v>
      </c>
      <c r="Z245" s="204">
        <v>0.0</v>
      </c>
      <c r="AA245" s="205" t="s">
        <v>132</v>
      </c>
      <c r="AB245" s="141">
        <v>18.0</v>
      </c>
      <c r="AC245" s="142">
        <v>0.7519444444444444</v>
      </c>
      <c r="AD245" s="206"/>
      <c r="AE245" s="207" t="s">
        <v>133</v>
      </c>
      <c r="AF245" s="133" t="s">
        <v>133</v>
      </c>
      <c r="AG245" s="207">
        <v>3.65</v>
      </c>
      <c r="AH245" s="449">
        <v>3.65</v>
      </c>
      <c r="AI245" s="146"/>
      <c r="AJ245" s="144"/>
      <c r="AK245" s="147"/>
      <c r="AL245" s="114"/>
      <c r="AM245" s="211"/>
      <c r="AN245" s="132"/>
      <c r="AO245" s="132"/>
      <c r="AP245" s="149"/>
      <c r="AQ245" s="150"/>
      <c r="AR245" s="149"/>
      <c r="AS245" s="132"/>
      <c r="AT245" s="132"/>
      <c r="AU245" s="132"/>
      <c r="AV245" s="132"/>
      <c r="AW245" s="132"/>
      <c r="AX245" s="132"/>
      <c r="AY245" s="132"/>
      <c r="AZ245" s="132"/>
      <c r="BA245" s="132"/>
      <c r="BB245" s="132"/>
      <c r="BC245" s="132"/>
      <c r="BD245" s="132"/>
      <c r="BE245" s="132"/>
      <c r="BF245" s="132"/>
      <c r="BG245" s="132"/>
      <c r="BH245" s="132"/>
      <c r="BI245" s="132"/>
      <c r="BJ245" s="132"/>
      <c r="BK245" s="132"/>
      <c r="BL245" s="132"/>
      <c r="BM245" s="132"/>
      <c r="BN245" s="132"/>
      <c r="BO245" s="132"/>
      <c r="BP245" s="132"/>
    </row>
    <row r="246">
      <c r="A246" s="511" t="b">
        <v>0</v>
      </c>
      <c r="B246" s="94"/>
      <c r="C246" s="95"/>
      <c r="D246" s="96"/>
      <c r="E246" s="97"/>
      <c r="F246" s="98"/>
      <c r="G246" s="98"/>
      <c r="H246" s="98"/>
      <c r="I246" s="98"/>
      <c r="J246" s="98"/>
      <c r="K246" s="96"/>
      <c r="L246" s="96"/>
      <c r="M246" s="96"/>
      <c r="N246" s="518"/>
      <c r="O246" s="168">
        <v>1.0</v>
      </c>
      <c r="P246" s="169">
        <v>1.0</v>
      </c>
      <c r="Q246" s="294">
        <v>1.0</v>
      </c>
      <c r="R246" s="295">
        <v>1.0</v>
      </c>
      <c r="S246" s="296">
        <v>5.0</v>
      </c>
      <c r="T246" s="297">
        <v>3.0</v>
      </c>
      <c r="U246" s="200"/>
      <c r="V246" s="201"/>
      <c r="W246" s="202"/>
      <c r="X246" s="202"/>
      <c r="Y246" s="273">
        <v>15.0</v>
      </c>
      <c r="Z246" s="271">
        <v>30.0</v>
      </c>
      <c r="AA246" s="272" t="s">
        <v>132</v>
      </c>
      <c r="AB246" s="107">
        <v>19.0</v>
      </c>
      <c r="AC246" s="108">
        <v>0.7524768518518519</v>
      </c>
      <c r="AD246" s="273"/>
      <c r="AE246" s="274" t="s">
        <v>132</v>
      </c>
      <c r="AF246" s="99" t="s">
        <v>166</v>
      </c>
      <c r="AG246" s="274">
        <v>1.2</v>
      </c>
      <c r="AH246" s="411">
        <v>50.0</v>
      </c>
      <c r="AI246" s="112"/>
      <c r="AJ246" s="110"/>
      <c r="AK246" s="113"/>
      <c r="AL246" s="114"/>
      <c r="AM246" s="278"/>
      <c r="AN246" s="98"/>
      <c r="AO246" s="98"/>
      <c r="AP246" s="116"/>
      <c r="AQ246" s="117"/>
      <c r="AR246" s="116"/>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c r="BO246" s="98"/>
      <c r="BP246" s="98"/>
    </row>
    <row r="247">
      <c r="A247" s="792" t="b">
        <v>0</v>
      </c>
      <c r="B247" s="128"/>
      <c r="C247" s="129"/>
      <c r="D247" s="130"/>
      <c r="E247" s="131"/>
      <c r="F247" s="132"/>
      <c r="G247" s="132"/>
      <c r="H247" s="132"/>
      <c r="I247" s="132"/>
      <c r="J247" s="132"/>
      <c r="K247" s="130"/>
      <c r="L247" s="130"/>
      <c r="M247" s="130"/>
      <c r="N247" s="519"/>
      <c r="O247" s="168">
        <v>1.0</v>
      </c>
      <c r="P247" s="169">
        <v>1.0</v>
      </c>
      <c r="Q247" s="294">
        <v>1.0</v>
      </c>
      <c r="R247" s="295">
        <v>1.0</v>
      </c>
      <c r="S247" s="296">
        <v>5.0</v>
      </c>
      <c r="T247" s="297">
        <v>3.0</v>
      </c>
      <c r="U247" s="200"/>
      <c r="V247" s="201"/>
      <c r="W247" s="202"/>
      <c r="X247" s="202"/>
      <c r="Y247" s="206">
        <v>15.0</v>
      </c>
      <c r="Z247" s="204">
        <v>30.0</v>
      </c>
      <c r="AA247" s="205" t="s">
        <v>132</v>
      </c>
      <c r="AB247" s="141">
        <v>20.0</v>
      </c>
      <c r="AC247" s="142">
        <v>0.7529166666666667</v>
      </c>
      <c r="AD247" s="206"/>
      <c r="AE247" s="207" t="s">
        <v>133</v>
      </c>
      <c r="AF247" s="133" t="s">
        <v>133</v>
      </c>
      <c r="AG247" s="207">
        <v>7.8</v>
      </c>
      <c r="AH247" s="449">
        <v>7.8</v>
      </c>
      <c r="AI247" s="146"/>
      <c r="AJ247" s="144"/>
      <c r="AK247" s="147"/>
      <c r="AL247" s="114"/>
      <c r="AM247" s="211"/>
      <c r="AN247" s="132"/>
      <c r="AO247" s="132"/>
      <c r="AP247" s="149"/>
      <c r="AQ247" s="150"/>
      <c r="AR247" s="149"/>
      <c r="AS247" s="132"/>
      <c r="AT247" s="132"/>
      <c r="AU247" s="132"/>
      <c r="AV247" s="132"/>
      <c r="AW247" s="132"/>
      <c r="AX247" s="132"/>
      <c r="AY247" s="132"/>
      <c r="AZ247" s="132"/>
      <c r="BA247" s="132"/>
      <c r="BB247" s="132"/>
      <c r="BC247" s="132"/>
      <c r="BD247" s="132"/>
      <c r="BE247" s="132"/>
      <c r="BF247" s="132"/>
      <c r="BG247" s="132"/>
      <c r="BH247" s="132"/>
      <c r="BI247" s="132"/>
      <c r="BJ247" s="132"/>
      <c r="BK247" s="132"/>
      <c r="BL247" s="132"/>
      <c r="BM247" s="132"/>
      <c r="BN247" s="132"/>
      <c r="BO247" s="132"/>
      <c r="BP247" s="132"/>
    </row>
    <row r="248">
      <c r="A248" s="511" t="b">
        <v>0</v>
      </c>
      <c r="B248" s="94"/>
      <c r="C248" s="95"/>
      <c r="D248" s="96"/>
      <c r="E248" s="97"/>
      <c r="F248" s="98"/>
      <c r="G248" s="98"/>
      <c r="H248" s="98"/>
      <c r="I248" s="98"/>
      <c r="J248" s="98"/>
      <c r="K248" s="96"/>
      <c r="L248" s="96"/>
      <c r="M248" s="96"/>
      <c r="N248" s="518"/>
      <c r="O248" s="168">
        <v>1.0</v>
      </c>
      <c r="P248" s="169">
        <v>1.0</v>
      </c>
      <c r="Q248" s="294">
        <v>1.0</v>
      </c>
      <c r="R248" s="295">
        <v>1.0</v>
      </c>
      <c r="S248" s="296">
        <v>5.0</v>
      </c>
      <c r="T248" s="297">
        <v>3.0</v>
      </c>
      <c r="U248" s="200"/>
      <c r="V248" s="201"/>
      <c r="W248" s="202"/>
      <c r="X248" s="202"/>
      <c r="Y248" s="273">
        <v>15.0</v>
      </c>
      <c r="Z248" s="271">
        <v>40.0</v>
      </c>
      <c r="AA248" s="272" t="s">
        <v>132</v>
      </c>
      <c r="AB248" s="107">
        <v>21.0</v>
      </c>
      <c r="AC248" s="108">
        <v>0.7531712962962963</v>
      </c>
      <c r="AD248" s="273"/>
      <c r="AE248" s="274" t="s">
        <v>133</v>
      </c>
      <c r="AF248" s="99" t="s">
        <v>133</v>
      </c>
      <c r="AG248" s="274">
        <v>10.0</v>
      </c>
      <c r="AH248" s="411">
        <v>20.0</v>
      </c>
      <c r="AI248" s="112"/>
      <c r="AJ248" s="110"/>
      <c r="AK248" s="113"/>
      <c r="AL248" s="114"/>
      <c r="AM248" s="278"/>
      <c r="AN248" s="98"/>
      <c r="AO248" s="98"/>
      <c r="AP248" s="116"/>
      <c r="AQ248" s="117"/>
      <c r="AR248" s="116"/>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c r="BO248" s="98"/>
      <c r="BP248" s="98"/>
    </row>
    <row r="249">
      <c r="A249" s="792" t="b">
        <v>0</v>
      </c>
      <c r="B249" s="128"/>
      <c r="C249" s="129"/>
      <c r="D249" s="130"/>
      <c r="E249" s="131"/>
      <c r="F249" s="132"/>
      <c r="G249" s="132"/>
      <c r="H249" s="132"/>
      <c r="I249" s="132"/>
      <c r="J249" s="132"/>
      <c r="K249" s="130"/>
      <c r="L249" s="130"/>
      <c r="M249" s="130"/>
      <c r="N249" s="519"/>
      <c r="O249" s="168">
        <v>1.0</v>
      </c>
      <c r="P249" s="169">
        <v>1.0</v>
      </c>
      <c r="Q249" s="294">
        <v>1.0</v>
      </c>
      <c r="R249" s="295">
        <v>1.0</v>
      </c>
      <c r="S249" s="296">
        <v>5.0</v>
      </c>
      <c r="T249" s="297">
        <v>3.0</v>
      </c>
      <c r="U249" s="200"/>
      <c r="V249" s="201"/>
      <c r="W249" s="202"/>
      <c r="X249" s="202"/>
      <c r="Y249" s="206">
        <v>15.0</v>
      </c>
      <c r="Z249" s="204">
        <v>40.0</v>
      </c>
      <c r="AA249" s="205" t="s">
        <v>132</v>
      </c>
      <c r="AB249" s="141">
        <v>22.0</v>
      </c>
      <c r="AC249" s="142">
        <v>0.7531712962962963</v>
      </c>
      <c r="AD249" s="206"/>
      <c r="AE249" s="207" t="s">
        <v>132</v>
      </c>
      <c r="AF249" s="133" t="s">
        <v>166</v>
      </c>
      <c r="AG249" s="207">
        <v>1.1</v>
      </c>
      <c r="AH249" s="449">
        <v>100.0</v>
      </c>
      <c r="AI249" s="146"/>
      <c r="AJ249" s="144"/>
      <c r="AK249" s="147"/>
      <c r="AL249" s="114"/>
      <c r="AM249" s="211"/>
      <c r="AN249" s="132"/>
      <c r="AO249" s="132"/>
      <c r="AP249" s="149"/>
      <c r="AQ249" s="150"/>
      <c r="AR249" s="149"/>
      <c r="AS249" s="132"/>
      <c r="AT249" s="132"/>
      <c r="AU249" s="132"/>
      <c r="AV249" s="132"/>
      <c r="AW249" s="132"/>
      <c r="AX249" s="132"/>
      <c r="AY249" s="132"/>
      <c r="AZ249" s="132"/>
      <c r="BA249" s="132"/>
      <c r="BB249" s="132"/>
      <c r="BC249" s="132"/>
      <c r="BD249" s="132"/>
      <c r="BE249" s="132"/>
      <c r="BF249" s="132"/>
      <c r="BG249" s="132"/>
      <c r="BH249" s="132"/>
      <c r="BI249" s="132"/>
      <c r="BJ249" s="132"/>
      <c r="BK249" s="132"/>
      <c r="BL249" s="132"/>
      <c r="BM249" s="132"/>
      <c r="BN249" s="132"/>
      <c r="BO249" s="132"/>
      <c r="BP249" s="132"/>
    </row>
    <row r="250">
      <c r="A250" s="511" t="b">
        <v>0</v>
      </c>
      <c r="B250" s="94"/>
      <c r="C250" s="95"/>
      <c r="D250" s="96"/>
      <c r="E250" s="97"/>
      <c r="F250" s="98"/>
      <c r="G250" s="98"/>
      <c r="H250" s="98"/>
      <c r="I250" s="98"/>
      <c r="J250" s="98"/>
      <c r="K250" s="96"/>
      <c r="L250" s="96"/>
      <c r="M250" s="96"/>
      <c r="N250" s="518"/>
      <c r="O250" s="168">
        <v>1.0</v>
      </c>
      <c r="P250" s="169">
        <v>1.0</v>
      </c>
      <c r="Q250" s="294">
        <v>1.0</v>
      </c>
      <c r="R250" s="295">
        <v>1.0</v>
      </c>
      <c r="S250" s="296">
        <v>5.0</v>
      </c>
      <c r="T250" s="297">
        <v>4.0</v>
      </c>
      <c r="U250" s="200"/>
      <c r="V250" s="201"/>
      <c r="W250" s="202"/>
      <c r="X250" s="202"/>
      <c r="Y250" s="273">
        <v>0.0</v>
      </c>
      <c r="Z250" s="271">
        <v>0.0</v>
      </c>
      <c r="AA250" s="272" t="s">
        <v>133</v>
      </c>
      <c r="AB250" s="107">
        <v>23.0</v>
      </c>
      <c r="AC250" s="108">
        <v>0.7577546296296296</v>
      </c>
      <c r="AD250" s="273"/>
      <c r="AE250" s="274" t="s">
        <v>132</v>
      </c>
      <c r="AF250" s="99" t="s">
        <v>133</v>
      </c>
      <c r="AG250" s="274">
        <v>1.16</v>
      </c>
      <c r="AH250" s="411">
        <v>16.0</v>
      </c>
      <c r="AI250" s="112"/>
      <c r="AJ250" s="110"/>
      <c r="AK250" s="113"/>
      <c r="AL250" s="114"/>
      <c r="AM250" s="278"/>
      <c r="AN250" s="98"/>
      <c r="AO250" s="98"/>
      <c r="AP250" s="116"/>
      <c r="AQ250" s="117"/>
      <c r="AR250" s="116"/>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c r="BO250" s="98"/>
      <c r="BP250" s="98"/>
    </row>
    <row r="251">
      <c r="A251" s="792" t="b">
        <v>0</v>
      </c>
      <c r="B251" s="128"/>
      <c r="C251" s="129"/>
      <c r="D251" s="130"/>
      <c r="E251" s="131"/>
      <c r="F251" s="132"/>
      <c r="G251" s="132"/>
      <c r="H251" s="132"/>
      <c r="I251" s="132"/>
      <c r="J251" s="132"/>
      <c r="K251" s="130"/>
      <c r="L251" s="130"/>
      <c r="M251" s="130"/>
      <c r="N251" s="519"/>
      <c r="O251" s="168">
        <v>1.0</v>
      </c>
      <c r="P251" s="169">
        <v>1.0</v>
      </c>
      <c r="Q251" s="294">
        <v>1.0</v>
      </c>
      <c r="R251" s="295">
        <v>1.0</v>
      </c>
      <c r="S251" s="296">
        <v>5.0</v>
      </c>
      <c r="T251" s="297">
        <v>4.0</v>
      </c>
      <c r="U251" s="200"/>
      <c r="V251" s="201"/>
      <c r="W251" s="202"/>
      <c r="X251" s="202"/>
      <c r="Y251" s="206">
        <v>15.0</v>
      </c>
      <c r="Z251" s="204">
        <v>30.0</v>
      </c>
      <c r="AA251" s="205" t="s">
        <v>133</v>
      </c>
      <c r="AB251" s="141">
        <v>24.0</v>
      </c>
      <c r="AC251" s="142">
        <v>0.7577777777777778</v>
      </c>
      <c r="AD251" s="206"/>
      <c r="AE251" s="207" t="s">
        <v>132</v>
      </c>
      <c r="AF251" s="133" t="s">
        <v>133</v>
      </c>
      <c r="AG251" s="207">
        <v>1.23</v>
      </c>
      <c r="AH251" s="449">
        <v>23.0</v>
      </c>
      <c r="AI251" s="146"/>
      <c r="AJ251" s="144"/>
      <c r="AK251" s="147"/>
      <c r="AL251" s="114"/>
      <c r="AM251" s="211"/>
      <c r="AN251" s="132"/>
      <c r="AO251" s="132"/>
      <c r="AP251" s="149"/>
      <c r="AQ251" s="150"/>
      <c r="AR251" s="149"/>
      <c r="AS251" s="132"/>
      <c r="AT251" s="132"/>
      <c r="AU251" s="132"/>
      <c r="AV251" s="132"/>
      <c r="AW251" s="132"/>
      <c r="AX251" s="132"/>
      <c r="AY251" s="132"/>
      <c r="AZ251" s="132"/>
      <c r="BA251" s="132"/>
      <c r="BB251" s="132"/>
      <c r="BC251" s="132"/>
      <c r="BD251" s="132"/>
      <c r="BE251" s="132"/>
      <c r="BF251" s="132"/>
      <c r="BG251" s="132"/>
      <c r="BH251" s="132"/>
      <c r="BI251" s="132"/>
      <c r="BJ251" s="132"/>
      <c r="BK251" s="132"/>
      <c r="BL251" s="132"/>
      <c r="BM251" s="132"/>
      <c r="BN251" s="132"/>
      <c r="BO251" s="132"/>
      <c r="BP251" s="132"/>
    </row>
    <row r="252">
      <c r="A252" s="511" t="b">
        <v>0</v>
      </c>
      <c r="B252" s="94"/>
      <c r="C252" s="95"/>
      <c r="D252" s="96"/>
      <c r="E252" s="97"/>
      <c r="F252" s="98"/>
      <c r="G252" s="98"/>
      <c r="H252" s="98"/>
      <c r="I252" s="98"/>
      <c r="J252" s="98"/>
      <c r="K252" s="96"/>
      <c r="L252" s="96"/>
      <c r="M252" s="96"/>
      <c r="N252" s="518"/>
      <c r="O252" s="168"/>
      <c r="P252" s="169"/>
      <c r="Q252" s="294"/>
      <c r="R252" s="295"/>
      <c r="S252" s="296"/>
      <c r="T252" s="297"/>
      <c r="U252" s="200"/>
      <c r="V252" s="201"/>
      <c r="W252" s="202"/>
      <c r="X252" s="202"/>
      <c r="Y252" s="273"/>
      <c r="Z252" s="271"/>
      <c r="AA252" s="272"/>
      <c r="AB252" s="107">
        <v>25.0</v>
      </c>
      <c r="AC252" s="108">
        <v>0.7583564814814815</v>
      </c>
      <c r="AD252" s="273"/>
      <c r="AE252" s="274" t="s">
        <v>132</v>
      </c>
      <c r="AF252" s="99" t="s">
        <v>133</v>
      </c>
      <c r="AG252" s="274">
        <v>1.39</v>
      </c>
      <c r="AH252" s="411">
        <v>39.0</v>
      </c>
      <c r="AI252" s="112"/>
      <c r="AJ252" s="110"/>
      <c r="AK252" s="113"/>
      <c r="AL252" s="114"/>
      <c r="AM252" s="278"/>
      <c r="AN252" s="98"/>
      <c r="AO252" s="98"/>
      <c r="AP252" s="116"/>
      <c r="AQ252" s="117"/>
      <c r="AR252" s="116"/>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c r="BO252" s="98"/>
      <c r="BP252" s="98"/>
    </row>
    <row r="253">
      <c r="A253" s="792" t="b">
        <v>0</v>
      </c>
      <c r="B253" s="128"/>
      <c r="C253" s="129"/>
      <c r="D253" s="130"/>
      <c r="E253" s="131"/>
      <c r="F253" s="132"/>
      <c r="G253" s="132"/>
      <c r="H253" s="132"/>
      <c r="I253" s="132"/>
      <c r="J253" s="132"/>
      <c r="K253" s="130"/>
      <c r="L253" s="130"/>
      <c r="M253" s="130"/>
      <c r="N253" s="519"/>
      <c r="O253" s="168"/>
      <c r="P253" s="169"/>
      <c r="Q253" s="294"/>
      <c r="R253" s="295"/>
      <c r="S253" s="296"/>
      <c r="T253" s="297"/>
      <c r="U253" s="200"/>
      <c r="V253" s="201"/>
      <c r="W253" s="202"/>
      <c r="X253" s="202"/>
      <c r="Y253" s="206"/>
      <c r="Z253" s="204"/>
      <c r="AA253" s="205"/>
      <c r="AB253" s="141">
        <v>26.0</v>
      </c>
      <c r="AC253" s="142">
        <v>0.7583564814814815</v>
      </c>
      <c r="AD253" s="206"/>
      <c r="AE253" s="207" t="s">
        <v>132</v>
      </c>
      <c r="AF253" s="133" t="s">
        <v>133</v>
      </c>
      <c r="AG253" s="207">
        <v>1.34</v>
      </c>
      <c r="AH253" s="449">
        <v>13.0</v>
      </c>
      <c r="AI253" s="146"/>
      <c r="AJ253" s="144"/>
      <c r="AK253" s="147"/>
      <c r="AL253" s="114"/>
      <c r="AM253" s="211"/>
      <c r="AN253" s="132"/>
      <c r="AO253" s="132"/>
      <c r="AP253" s="149"/>
      <c r="AQ253" s="150"/>
      <c r="AR253" s="149"/>
      <c r="AS253" s="132"/>
      <c r="AT253" s="132"/>
      <c r="AU253" s="132"/>
      <c r="AV253" s="132"/>
      <c r="AW253" s="132"/>
      <c r="AX253" s="132"/>
      <c r="AY253" s="132"/>
      <c r="AZ253" s="132"/>
      <c r="BA253" s="132"/>
      <c r="BB253" s="132"/>
      <c r="BC253" s="132"/>
      <c r="BD253" s="132"/>
      <c r="BE253" s="132"/>
      <c r="BF253" s="132"/>
      <c r="BG253" s="132"/>
      <c r="BH253" s="132"/>
      <c r="BI253" s="132"/>
      <c r="BJ253" s="132"/>
      <c r="BK253" s="132"/>
      <c r="BL253" s="132"/>
      <c r="BM253" s="132"/>
      <c r="BN253" s="132"/>
      <c r="BO253" s="132"/>
      <c r="BP253" s="132"/>
    </row>
    <row r="254">
      <c r="A254" s="511" t="b">
        <v>0</v>
      </c>
      <c r="B254" s="94"/>
      <c r="C254" s="95"/>
      <c r="D254" s="96"/>
      <c r="E254" s="97"/>
      <c r="F254" s="98"/>
      <c r="G254" s="98"/>
      <c r="H254" s="98"/>
      <c r="I254" s="98"/>
      <c r="J254" s="98"/>
      <c r="K254" s="96"/>
      <c r="L254" s="96"/>
      <c r="M254" s="96"/>
      <c r="N254" s="518"/>
      <c r="O254" s="168"/>
      <c r="P254" s="169"/>
      <c r="Q254" s="294"/>
      <c r="R254" s="295"/>
      <c r="S254" s="296"/>
      <c r="T254" s="297"/>
      <c r="U254" s="200"/>
      <c r="V254" s="201"/>
      <c r="W254" s="202"/>
      <c r="X254" s="202"/>
      <c r="Y254" s="273"/>
      <c r="Z254" s="271"/>
      <c r="AA254" s="272"/>
      <c r="AB254" s="107">
        <v>27.0</v>
      </c>
      <c r="AC254" s="108">
        <v>0.7588425925925926</v>
      </c>
      <c r="AD254" s="273"/>
      <c r="AE254" s="274" t="s">
        <v>132</v>
      </c>
      <c r="AF254" s="99" t="s">
        <v>133</v>
      </c>
      <c r="AG254" s="274">
        <v>1.51</v>
      </c>
      <c r="AH254" s="411">
        <v>15.0</v>
      </c>
      <c r="AI254" s="112"/>
      <c r="AJ254" s="110"/>
      <c r="AK254" s="113"/>
      <c r="AL254" s="114"/>
      <c r="AM254" s="278"/>
      <c r="AN254" s="98"/>
      <c r="AO254" s="98"/>
      <c r="AP254" s="116"/>
      <c r="AQ254" s="117"/>
      <c r="AR254" s="116"/>
      <c r="AS254" s="98"/>
      <c r="AT254" s="98"/>
      <c r="AU254" s="98"/>
      <c r="AV254" s="98"/>
      <c r="AW254" s="98"/>
      <c r="AX254" s="98"/>
      <c r="AY254" s="98"/>
      <c r="AZ254" s="98"/>
      <c r="BA254" s="98"/>
      <c r="BB254" s="98"/>
      <c r="BC254" s="98"/>
      <c r="BD254" s="98"/>
      <c r="BE254" s="98"/>
      <c r="BF254" s="98"/>
      <c r="BG254" s="98"/>
      <c r="BH254" s="98"/>
      <c r="BI254" s="98"/>
      <c r="BJ254" s="98"/>
      <c r="BK254" s="98"/>
      <c r="BL254" s="98"/>
      <c r="BM254" s="98"/>
      <c r="BN254" s="98"/>
      <c r="BO254" s="98"/>
      <c r="BP254" s="98"/>
    </row>
    <row r="255">
      <c r="A255" s="792" t="b">
        <v>0</v>
      </c>
      <c r="B255" s="128"/>
      <c r="C255" s="129"/>
      <c r="D255" s="130"/>
      <c r="E255" s="131"/>
      <c r="F255" s="132"/>
      <c r="G255" s="132"/>
      <c r="H255" s="132"/>
      <c r="I255" s="132"/>
      <c r="J255" s="132"/>
      <c r="K255" s="130"/>
      <c r="L255" s="130"/>
      <c r="M255" s="130"/>
      <c r="N255" s="519"/>
      <c r="O255" s="168"/>
      <c r="P255" s="169"/>
      <c r="Q255" s="294"/>
      <c r="R255" s="295"/>
      <c r="S255" s="296"/>
      <c r="T255" s="297"/>
      <c r="U255" s="200"/>
      <c r="V255" s="201"/>
      <c r="W255" s="202"/>
      <c r="X255" s="202"/>
      <c r="Y255" s="206"/>
      <c r="Z255" s="204"/>
      <c r="AA255" s="205"/>
      <c r="AB255" s="141">
        <v>28.0</v>
      </c>
      <c r="AC255" s="142">
        <v>0.7588888888888888</v>
      </c>
      <c r="AD255" s="206"/>
      <c r="AE255" s="207" t="s">
        <v>132</v>
      </c>
      <c r="AF255" s="133" t="s">
        <v>133</v>
      </c>
      <c r="AG255" s="207">
        <v>1.59</v>
      </c>
      <c r="AH255" s="449">
        <v>59.0</v>
      </c>
      <c r="AI255" s="146"/>
      <c r="AJ255" s="144"/>
      <c r="AK255" s="147"/>
      <c r="AL255" s="114"/>
      <c r="AM255" s="211"/>
      <c r="AN255" s="132"/>
      <c r="AO255" s="132"/>
      <c r="AP255" s="149"/>
      <c r="AQ255" s="150"/>
      <c r="AR255" s="149"/>
      <c r="AS255" s="132"/>
      <c r="AT255" s="132"/>
      <c r="AU255" s="132"/>
      <c r="AV255" s="132"/>
      <c r="AW255" s="132"/>
      <c r="AX255" s="132"/>
      <c r="AY255" s="132"/>
      <c r="AZ255" s="132"/>
      <c r="BA255" s="132"/>
      <c r="BB255" s="132"/>
      <c r="BC255" s="132"/>
      <c r="BD255" s="132"/>
      <c r="BE255" s="132"/>
      <c r="BF255" s="132"/>
      <c r="BG255" s="132"/>
      <c r="BH255" s="132"/>
      <c r="BI255" s="132"/>
      <c r="BJ255" s="132"/>
      <c r="BK255" s="132"/>
      <c r="BL255" s="132"/>
      <c r="BM255" s="132"/>
      <c r="BN255" s="132"/>
      <c r="BO255" s="132"/>
      <c r="BP255" s="132"/>
    </row>
    <row r="256">
      <c r="A256" s="511" t="b">
        <v>0</v>
      </c>
      <c r="B256" s="94"/>
      <c r="C256" s="95"/>
      <c r="D256" s="96"/>
      <c r="E256" s="97"/>
      <c r="F256" s="98"/>
      <c r="G256" s="98"/>
      <c r="H256" s="98"/>
      <c r="I256" s="98"/>
      <c r="J256" s="98"/>
      <c r="K256" s="96"/>
      <c r="L256" s="96"/>
      <c r="M256" s="96"/>
      <c r="N256" s="518"/>
      <c r="O256" s="168"/>
      <c r="P256" s="169"/>
      <c r="Q256" s="294"/>
      <c r="R256" s="295"/>
      <c r="S256" s="296"/>
      <c r="T256" s="297"/>
      <c r="U256" s="200"/>
      <c r="V256" s="201"/>
      <c r="W256" s="202"/>
      <c r="X256" s="202"/>
      <c r="Y256" s="273"/>
      <c r="Z256" s="271"/>
      <c r="AA256" s="272"/>
      <c r="AB256" s="107">
        <v>29.0</v>
      </c>
      <c r="AC256" s="108">
        <v>0.7614351851851852</v>
      </c>
      <c r="AD256" s="273"/>
      <c r="AE256" s="274" t="s">
        <v>132</v>
      </c>
      <c r="AF256" s="99" t="s">
        <v>133</v>
      </c>
      <c r="AG256" s="274">
        <v>1.86</v>
      </c>
      <c r="AH256" s="411">
        <v>18.0</v>
      </c>
      <c r="AI256" s="112"/>
      <c r="AJ256" s="110"/>
      <c r="AK256" s="113"/>
      <c r="AL256" s="114"/>
      <c r="AM256" s="278"/>
      <c r="AN256" s="98"/>
      <c r="AO256" s="98"/>
      <c r="AP256" s="116"/>
      <c r="AQ256" s="117"/>
      <c r="AR256" s="116"/>
      <c r="AS256" s="98"/>
      <c r="AT256" s="98"/>
      <c r="AU256" s="98"/>
      <c r="AV256" s="98"/>
      <c r="AW256" s="98"/>
      <c r="AX256" s="98"/>
      <c r="AY256" s="98"/>
      <c r="AZ256" s="98"/>
      <c r="BA256" s="98"/>
      <c r="BB256" s="98"/>
      <c r="BC256" s="98"/>
      <c r="BD256" s="98"/>
      <c r="BE256" s="98"/>
      <c r="BF256" s="98"/>
      <c r="BG256" s="98"/>
      <c r="BH256" s="98"/>
      <c r="BI256" s="98"/>
      <c r="BJ256" s="98"/>
      <c r="BK256" s="98"/>
      <c r="BL256" s="98"/>
      <c r="BM256" s="98"/>
      <c r="BN256" s="98"/>
      <c r="BO256" s="98"/>
      <c r="BP256" s="98"/>
    </row>
    <row r="257">
      <c r="A257" s="792" t="b">
        <v>0</v>
      </c>
      <c r="B257" s="128"/>
      <c r="C257" s="129"/>
      <c r="D257" s="130"/>
      <c r="E257" s="131"/>
      <c r="F257" s="132"/>
      <c r="G257" s="132"/>
      <c r="H257" s="132"/>
      <c r="I257" s="132"/>
      <c r="J257" s="132"/>
      <c r="K257" s="130"/>
      <c r="L257" s="130"/>
      <c r="M257" s="130"/>
      <c r="N257" s="519"/>
      <c r="O257" s="168"/>
      <c r="P257" s="169"/>
      <c r="Q257" s="294"/>
      <c r="R257" s="295"/>
      <c r="S257" s="296"/>
      <c r="T257" s="297"/>
      <c r="U257" s="200"/>
      <c r="V257" s="201"/>
      <c r="W257" s="202"/>
      <c r="X257" s="202"/>
      <c r="Y257" s="206"/>
      <c r="Z257" s="204"/>
      <c r="AA257" s="205"/>
      <c r="AB257" s="141"/>
      <c r="AC257" s="142"/>
      <c r="AD257" s="206" t="s">
        <v>142</v>
      </c>
      <c r="AE257" s="207"/>
      <c r="AF257" s="133"/>
      <c r="AG257" s="207"/>
      <c r="AH257" s="449"/>
      <c r="AI257" s="146"/>
      <c r="AJ257" s="144"/>
      <c r="AK257" s="147"/>
      <c r="AL257" s="114"/>
      <c r="AM257" s="211"/>
      <c r="AN257" s="132"/>
      <c r="AO257" s="132"/>
      <c r="AP257" s="149"/>
      <c r="AQ257" s="150"/>
      <c r="AR257" s="149"/>
      <c r="AS257" s="132"/>
      <c r="AT257" s="132"/>
      <c r="AU257" s="132"/>
      <c r="AV257" s="132"/>
      <c r="AW257" s="132"/>
      <c r="AX257" s="132"/>
      <c r="AY257" s="132"/>
      <c r="AZ257" s="132"/>
      <c r="BA257" s="132"/>
      <c r="BB257" s="132"/>
      <c r="BC257" s="132"/>
      <c r="BD257" s="132"/>
      <c r="BE257" s="132"/>
      <c r="BF257" s="132"/>
      <c r="BG257" s="132"/>
      <c r="BH257" s="132"/>
      <c r="BI257" s="132"/>
      <c r="BJ257" s="132"/>
      <c r="BK257" s="132"/>
      <c r="BL257" s="132"/>
      <c r="BM257" s="132"/>
      <c r="BN257" s="132"/>
      <c r="BO257" s="132"/>
      <c r="BP257" s="132"/>
    </row>
    <row r="258">
      <c r="A258" s="511" t="b">
        <v>0</v>
      </c>
      <c r="B258" s="363">
        <v>44617.0</v>
      </c>
      <c r="C258" s="95"/>
      <c r="D258" s="100" t="s">
        <v>1446</v>
      </c>
      <c r="E258" s="97"/>
      <c r="F258" s="98"/>
      <c r="G258" s="98"/>
      <c r="H258" s="98"/>
      <c r="I258" s="99" t="s">
        <v>850</v>
      </c>
      <c r="J258" s="99" t="s">
        <v>1080</v>
      </c>
      <c r="K258" s="96"/>
      <c r="L258" s="96"/>
      <c r="M258" s="96"/>
      <c r="N258" s="518"/>
      <c r="O258" s="168">
        <v>1.0</v>
      </c>
      <c r="P258" s="169">
        <v>2.0</v>
      </c>
      <c r="Q258" s="294"/>
      <c r="R258" s="295"/>
      <c r="S258" s="296"/>
      <c r="T258" s="297"/>
      <c r="U258" s="200"/>
      <c r="V258" s="201"/>
      <c r="W258" s="202"/>
      <c r="X258" s="202"/>
      <c r="Y258" s="273">
        <v>0.0</v>
      </c>
      <c r="Z258" s="271">
        <v>40.0</v>
      </c>
      <c r="AA258" s="272" t="s">
        <v>133</v>
      </c>
      <c r="AB258" s="107">
        <v>1.0</v>
      </c>
      <c r="AC258" s="108">
        <v>0.7012152777777778</v>
      </c>
      <c r="AD258" s="273" t="s">
        <v>140</v>
      </c>
      <c r="AE258" s="274" t="s">
        <v>133</v>
      </c>
      <c r="AF258" s="99" t="s">
        <v>166</v>
      </c>
      <c r="AG258" s="274">
        <v>1.4</v>
      </c>
      <c r="AH258" s="411">
        <v>10.0</v>
      </c>
      <c r="AI258" s="112"/>
      <c r="AJ258" s="274">
        <v>-44.19</v>
      </c>
      <c r="AK258" s="277">
        <v>0.0</v>
      </c>
      <c r="AL258" s="114"/>
      <c r="AM258" s="278"/>
      <c r="AN258" s="98"/>
      <c r="AO258" s="98"/>
      <c r="AP258" s="116"/>
      <c r="AQ258" s="117"/>
      <c r="AR258" s="116"/>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c r="BO258" s="98"/>
      <c r="BP258" s="98"/>
    </row>
    <row r="259">
      <c r="A259" s="792" t="b">
        <v>0</v>
      </c>
      <c r="B259" s="128"/>
      <c r="C259" s="129"/>
      <c r="D259" s="134">
        <v>434671.15</v>
      </c>
      <c r="E259" s="131"/>
      <c r="F259" s="132"/>
      <c r="G259" s="132"/>
      <c r="H259" s="132"/>
      <c r="I259" s="133">
        <v>2.22</v>
      </c>
      <c r="J259" s="133">
        <v>1.81</v>
      </c>
      <c r="K259" s="130"/>
      <c r="L259" s="130"/>
      <c r="M259" s="130"/>
      <c r="N259" s="519"/>
      <c r="O259" s="168">
        <v>2.0</v>
      </c>
      <c r="P259" s="169">
        <v>3.0</v>
      </c>
      <c r="Q259" s="294"/>
      <c r="R259" s="295"/>
      <c r="S259" s="296"/>
      <c r="T259" s="297"/>
      <c r="U259" s="200"/>
      <c r="V259" s="201"/>
      <c r="W259" s="202"/>
      <c r="X259" s="202"/>
      <c r="Y259" s="206">
        <v>30.0</v>
      </c>
      <c r="Z259" s="204">
        <v>0.0</v>
      </c>
      <c r="AA259" s="205" t="s">
        <v>133</v>
      </c>
      <c r="AB259" s="141">
        <v>2.0</v>
      </c>
      <c r="AC259" s="142">
        <v>0.7064351851851852</v>
      </c>
      <c r="AD259" s="206"/>
      <c r="AE259" s="207" t="s">
        <v>133</v>
      </c>
      <c r="AF259" s="133" t="s">
        <v>133</v>
      </c>
      <c r="AG259" s="207">
        <v>1.76</v>
      </c>
      <c r="AH259" s="449">
        <v>1.7</v>
      </c>
      <c r="AI259" s="146"/>
      <c r="AJ259" s="207">
        <v>324.94</v>
      </c>
      <c r="AK259" s="210">
        <v>0.0</v>
      </c>
      <c r="AL259" s="114"/>
      <c r="AM259" s="211"/>
      <c r="AN259" s="132"/>
      <c r="AO259" s="132"/>
      <c r="AP259" s="149"/>
      <c r="AQ259" s="150"/>
      <c r="AR259" s="149"/>
      <c r="AS259" s="132"/>
      <c r="AT259" s="132"/>
      <c r="AU259" s="132"/>
      <c r="AV259" s="132"/>
      <c r="AW259" s="132"/>
      <c r="AX259" s="132"/>
      <c r="AY259" s="132"/>
      <c r="AZ259" s="132"/>
      <c r="BA259" s="132"/>
      <c r="BB259" s="132"/>
      <c r="BC259" s="132"/>
      <c r="BD259" s="132"/>
      <c r="BE259" s="132"/>
      <c r="BF259" s="132"/>
      <c r="BG259" s="132"/>
      <c r="BH259" s="132"/>
      <c r="BI259" s="132"/>
      <c r="BJ259" s="132"/>
      <c r="BK259" s="132"/>
      <c r="BL259" s="132"/>
      <c r="BM259" s="132"/>
      <c r="BN259" s="132"/>
      <c r="BO259" s="132"/>
      <c r="BP259" s="132"/>
    </row>
    <row r="260">
      <c r="A260" s="511" t="b">
        <v>0</v>
      </c>
      <c r="B260" s="94"/>
      <c r="C260" s="95"/>
      <c r="D260" s="96"/>
      <c r="E260" s="97"/>
      <c r="F260" s="98"/>
      <c r="G260" s="98"/>
      <c r="H260" s="98"/>
      <c r="I260" s="99">
        <v>1.2085633E7</v>
      </c>
      <c r="J260" s="99">
        <v>9002331.0</v>
      </c>
      <c r="K260" s="96"/>
      <c r="L260" s="96"/>
      <c r="M260" s="96"/>
      <c r="N260" s="518"/>
      <c r="O260" s="168">
        <v>5.0</v>
      </c>
      <c r="P260" s="169">
        <v>4.0</v>
      </c>
      <c r="Q260" s="294"/>
      <c r="R260" s="295"/>
      <c r="S260" s="296"/>
      <c r="T260" s="297"/>
      <c r="U260" s="200"/>
      <c r="V260" s="201"/>
      <c r="W260" s="202"/>
      <c r="X260" s="202"/>
      <c r="Y260" s="273">
        <v>15.0</v>
      </c>
      <c r="Z260" s="271">
        <v>0.0</v>
      </c>
      <c r="AA260" s="272" t="s">
        <v>133</v>
      </c>
      <c r="AB260" s="107">
        <v>3.0</v>
      </c>
      <c r="AC260" s="108">
        <v>0.721712962962963</v>
      </c>
      <c r="AD260" s="273"/>
      <c r="AE260" s="274" t="s">
        <v>133</v>
      </c>
      <c r="AF260" s="99" t="s">
        <v>133</v>
      </c>
      <c r="AG260" s="274">
        <v>2.38</v>
      </c>
      <c r="AH260" s="411">
        <v>2.38</v>
      </c>
      <c r="AI260" s="112"/>
      <c r="AJ260" s="110"/>
      <c r="AK260" s="113"/>
      <c r="AL260" s="114"/>
      <c r="AM260" s="278"/>
      <c r="AN260" s="98"/>
      <c r="AO260" s="98"/>
      <c r="AP260" s="116"/>
      <c r="AQ260" s="117"/>
      <c r="AR260" s="116"/>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98"/>
      <c r="BO260" s="98"/>
      <c r="BP260" s="98"/>
    </row>
    <row r="261">
      <c r="A261" s="792" t="b">
        <v>0</v>
      </c>
      <c r="B261" s="128"/>
      <c r="C261" s="129"/>
      <c r="D261" s="130"/>
      <c r="E261" s="131"/>
      <c r="F261" s="132"/>
      <c r="G261" s="132"/>
      <c r="H261" s="132"/>
      <c r="I261" s="132"/>
      <c r="J261" s="132"/>
      <c r="K261" s="130"/>
      <c r="L261" s="130"/>
      <c r="M261" s="130"/>
      <c r="N261" s="519"/>
      <c r="O261" s="168">
        <v>5.0</v>
      </c>
      <c r="P261" s="169">
        <v>4.0</v>
      </c>
      <c r="Q261" s="294"/>
      <c r="R261" s="295"/>
      <c r="S261" s="296"/>
      <c r="T261" s="297"/>
      <c r="U261" s="200"/>
      <c r="V261" s="201"/>
      <c r="W261" s="202"/>
      <c r="X261" s="202"/>
      <c r="Y261" s="206">
        <v>40.0</v>
      </c>
      <c r="Z261" s="204">
        <v>30.0</v>
      </c>
      <c r="AA261" s="205" t="s">
        <v>133</v>
      </c>
      <c r="AB261" s="141">
        <v>4.0</v>
      </c>
      <c r="AC261" s="142">
        <v>0.7246643518518519</v>
      </c>
      <c r="AD261" s="206"/>
      <c r="AE261" s="207" t="s">
        <v>132</v>
      </c>
      <c r="AF261" s="133" t="s">
        <v>166</v>
      </c>
      <c r="AG261" s="207">
        <v>1.4</v>
      </c>
      <c r="AH261" s="449">
        <v>10.0</v>
      </c>
      <c r="AI261" s="146"/>
      <c r="AJ261" s="144"/>
      <c r="AK261" s="147"/>
      <c r="AL261" s="114"/>
      <c r="AM261" s="211"/>
      <c r="AN261" s="132"/>
      <c r="AO261" s="132"/>
      <c r="AP261" s="149"/>
      <c r="AQ261" s="150"/>
      <c r="AR261" s="149"/>
      <c r="AS261" s="132"/>
      <c r="AT261" s="132"/>
      <c r="AU261" s="132"/>
      <c r="AV261" s="132"/>
      <c r="AW261" s="132"/>
      <c r="AX261" s="132"/>
      <c r="AY261" s="132"/>
      <c r="AZ261" s="132"/>
      <c r="BA261" s="132"/>
      <c r="BB261" s="132"/>
      <c r="BC261" s="132"/>
      <c r="BD261" s="132"/>
      <c r="BE261" s="132"/>
      <c r="BF261" s="132"/>
      <c r="BG261" s="132"/>
      <c r="BH261" s="132"/>
      <c r="BI261" s="132"/>
      <c r="BJ261" s="132"/>
      <c r="BK261" s="132"/>
      <c r="BL261" s="132"/>
      <c r="BM261" s="132"/>
      <c r="BN261" s="132"/>
      <c r="BO261" s="132"/>
      <c r="BP261" s="132"/>
    </row>
    <row r="262">
      <c r="A262" s="511" t="b">
        <v>0</v>
      </c>
      <c r="B262" s="94"/>
      <c r="C262" s="95"/>
      <c r="D262" s="96"/>
      <c r="E262" s="97"/>
      <c r="F262" s="98"/>
      <c r="G262" s="98"/>
      <c r="H262" s="98"/>
      <c r="I262" s="98"/>
      <c r="J262" s="98"/>
      <c r="K262" s="96"/>
      <c r="L262" s="96"/>
      <c r="M262" s="96"/>
      <c r="N262" s="518"/>
      <c r="O262" s="168">
        <v>1.0</v>
      </c>
      <c r="P262" s="169">
        <v>0.0</v>
      </c>
      <c r="Q262" s="294">
        <v>0.0</v>
      </c>
      <c r="R262" s="295">
        <v>0.0</v>
      </c>
      <c r="S262" s="296"/>
      <c r="T262" s="297"/>
      <c r="U262" s="200"/>
      <c r="V262" s="201"/>
      <c r="W262" s="202"/>
      <c r="X262" s="202"/>
      <c r="Y262" s="273">
        <v>0.0</v>
      </c>
      <c r="Z262" s="271">
        <v>0.0</v>
      </c>
      <c r="AA262" s="272" t="s">
        <v>132</v>
      </c>
      <c r="AB262" s="107">
        <v>5.0</v>
      </c>
      <c r="AC262" s="108">
        <v>0.7247106481481481</v>
      </c>
      <c r="AD262" s="273"/>
      <c r="AE262" s="274" t="s">
        <v>133</v>
      </c>
      <c r="AF262" s="99" t="s">
        <v>133</v>
      </c>
      <c r="AG262" s="274">
        <v>3.65</v>
      </c>
      <c r="AH262" s="411">
        <v>3.65</v>
      </c>
      <c r="AI262" s="112"/>
      <c r="AJ262" s="110"/>
      <c r="AK262" s="113"/>
      <c r="AL262" s="114"/>
      <c r="AM262" s="278"/>
      <c r="AN262" s="98"/>
      <c r="AO262" s="98"/>
      <c r="AP262" s="116"/>
      <c r="AQ262" s="117"/>
      <c r="AR262" s="116"/>
      <c r="AS262" s="98"/>
      <c r="AT262" s="98"/>
      <c r="AU262" s="98"/>
      <c r="AV262" s="98"/>
      <c r="AW262" s="98"/>
      <c r="AX262" s="98"/>
      <c r="AY262" s="98"/>
      <c r="AZ262" s="98"/>
      <c r="BA262" s="98"/>
      <c r="BB262" s="98"/>
      <c r="BC262" s="98"/>
      <c r="BD262" s="98"/>
      <c r="BE262" s="98"/>
      <c r="BF262" s="98"/>
      <c r="BG262" s="98"/>
      <c r="BH262" s="98"/>
      <c r="BI262" s="98"/>
      <c r="BJ262" s="98"/>
      <c r="BK262" s="98"/>
      <c r="BL262" s="98"/>
      <c r="BM262" s="98"/>
      <c r="BN262" s="98"/>
      <c r="BO262" s="98"/>
      <c r="BP262" s="98"/>
    </row>
    <row r="263">
      <c r="A263" s="792" t="b">
        <v>0</v>
      </c>
      <c r="B263" s="128"/>
      <c r="C263" s="129"/>
      <c r="D263" s="130"/>
      <c r="E263" s="131"/>
      <c r="F263" s="132"/>
      <c r="G263" s="132"/>
      <c r="H263" s="132"/>
      <c r="I263" s="132"/>
      <c r="J263" s="132"/>
      <c r="K263" s="130"/>
      <c r="L263" s="130"/>
      <c r="M263" s="130"/>
      <c r="N263" s="519"/>
      <c r="O263" s="168">
        <v>1.0</v>
      </c>
      <c r="P263" s="169">
        <v>0.0</v>
      </c>
      <c r="Q263" s="294">
        <v>0.0</v>
      </c>
      <c r="R263" s="295">
        <v>2.0</v>
      </c>
      <c r="S263" s="296"/>
      <c r="T263" s="297"/>
      <c r="U263" s="200"/>
      <c r="V263" s="201"/>
      <c r="W263" s="202"/>
      <c r="X263" s="202"/>
      <c r="Y263" s="206">
        <v>0.0</v>
      </c>
      <c r="Z263" s="204">
        <v>15.0</v>
      </c>
      <c r="AA263" s="205" t="s">
        <v>132</v>
      </c>
      <c r="AB263" s="141">
        <v>6.0</v>
      </c>
      <c r="AC263" s="142">
        <v>0.7321180555555555</v>
      </c>
      <c r="AD263" s="206"/>
      <c r="AE263" s="207" t="s">
        <v>132</v>
      </c>
      <c r="AF263" s="133" t="s">
        <v>133</v>
      </c>
      <c r="AG263" s="207">
        <v>1.76</v>
      </c>
      <c r="AH263" s="449">
        <v>1.7</v>
      </c>
      <c r="AI263" s="146"/>
      <c r="AJ263" s="144"/>
      <c r="AK263" s="147"/>
      <c r="AL263" s="114"/>
      <c r="AM263" s="211"/>
      <c r="AN263" s="132"/>
      <c r="AO263" s="132"/>
      <c r="AP263" s="149"/>
      <c r="AQ263" s="150"/>
      <c r="AR263" s="149"/>
      <c r="AS263" s="132"/>
      <c r="AT263" s="132"/>
      <c r="AU263" s="132"/>
      <c r="AV263" s="132"/>
      <c r="AW263" s="132"/>
      <c r="AX263" s="132"/>
      <c r="AY263" s="132"/>
      <c r="AZ263" s="132"/>
      <c r="BA263" s="132"/>
      <c r="BB263" s="132"/>
      <c r="BC263" s="132"/>
      <c r="BD263" s="132"/>
      <c r="BE263" s="132"/>
      <c r="BF263" s="132"/>
      <c r="BG263" s="132"/>
      <c r="BH263" s="132"/>
      <c r="BI263" s="132"/>
      <c r="BJ263" s="132"/>
      <c r="BK263" s="132"/>
      <c r="BL263" s="132"/>
      <c r="BM263" s="132"/>
      <c r="BN263" s="132"/>
      <c r="BO263" s="132"/>
      <c r="BP263" s="132"/>
    </row>
    <row r="264">
      <c r="A264" s="511" t="b">
        <v>0</v>
      </c>
      <c r="B264" s="94"/>
      <c r="C264" s="95"/>
      <c r="D264" s="96"/>
      <c r="E264" s="97"/>
      <c r="F264" s="98"/>
      <c r="G264" s="98"/>
      <c r="H264" s="98"/>
      <c r="I264" s="98"/>
      <c r="J264" s="98"/>
      <c r="K264" s="96"/>
      <c r="L264" s="96"/>
      <c r="M264" s="96"/>
      <c r="N264" s="518"/>
      <c r="O264" s="168">
        <v>1.0</v>
      </c>
      <c r="P264" s="169">
        <v>0.0</v>
      </c>
      <c r="Q264" s="294">
        <v>3.0</v>
      </c>
      <c r="R264" s="295">
        <v>3.0</v>
      </c>
      <c r="S264" s="296"/>
      <c r="T264" s="297"/>
      <c r="U264" s="200"/>
      <c r="V264" s="201"/>
      <c r="W264" s="202"/>
      <c r="X264" s="202"/>
      <c r="Y264" s="273">
        <v>15.0</v>
      </c>
      <c r="Z264" s="271">
        <v>0.0</v>
      </c>
      <c r="AA264" s="272" t="s">
        <v>132</v>
      </c>
      <c r="AB264" s="107">
        <v>7.0</v>
      </c>
      <c r="AC264" s="108">
        <v>0.7422800925925926</v>
      </c>
      <c r="AD264" s="273"/>
      <c r="AE264" s="274" t="s">
        <v>132</v>
      </c>
      <c r="AF264" s="99" t="s">
        <v>166</v>
      </c>
      <c r="AG264" s="274">
        <v>1.3</v>
      </c>
      <c r="AH264" s="411">
        <v>20.0</v>
      </c>
      <c r="AI264" s="112"/>
      <c r="AJ264" s="110"/>
      <c r="AK264" s="113"/>
      <c r="AL264" s="114"/>
      <c r="AM264" s="278"/>
      <c r="AN264" s="98"/>
      <c r="AO264" s="98"/>
      <c r="AP264" s="116"/>
      <c r="AQ264" s="117"/>
      <c r="AR264" s="116"/>
      <c r="AS264" s="98"/>
      <c r="AT264" s="98"/>
      <c r="AU264" s="98"/>
      <c r="AV264" s="98"/>
      <c r="AW264" s="98"/>
      <c r="AX264" s="98"/>
      <c r="AY264" s="98"/>
      <c r="AZ264" s="98"/>
      <c r="BA264" s="98"/>
      <c r="BB264" s="98"/>
      <c r="BC264" s="98"/>
      <c r="BD264" s="98"/>
      <c r="BE264" s="98"/>
      <c r="BF264" s="98"/>
      <c r="BG264" s="98"/>
      <c r="BH264" s="98"/>
      <c r="BI264" s="98"/>
      <c r="BJ264" s="98"/>
      <c r="BK264" s="98"/>
      <c r="BL264" s="98"/>
      <c r="BM264" s="98"/>
      <c r="BN264" s="98"/>
      <c r="BO264" s="98"/>
      <c r="BP264" s="98"/>
    </row>
    <row r="265">
      <c r="A265" s="792" t="b">
        <v>0</v>
      </c>
      <c r="B265" s="128"/>
      <c r="C265" s="129"/>
      <c r="D265" s="130"/>
      <c r="E265" s="131"/>
      <c r="F265" s="132"/>
      <c r="G265" s="132"/>
      <c r="H265" s="132"/>
      <c r="I265" s="132"/>
      <c r="J265" s="132"/>
      <c r="K265" s="130"/>
      <c r="L265" s="130"/>
      <c r="M265" s="130"/>
      <c r="N265" s="519"/>
      <c r="O265" s="168">
        <v>1.0</v>
      </c>
      <c r="P265" s="169">
        <v>0.0</v>
      </c>
      <c r="Q265" s="294">
        <v>4.0</v>
      </c>
      <c r="R265" s="295">
        <v>3.0</v>
      </c>
      <c r="S265" s="296"/>
      <c r="T265" s="297"/>
      <c r="U265" s="200"/>
      <c r="V265" s="201"/>
      <c r="W265" s="202"/>
      <c r="X265" s="202"/>
      <c r="Y265" s="206">
        <v>0.0</v>
      </c>
      <c r="Z265" s="204">
        <v>0.0</v>
      </c>
      <c r="AA265" s="205" t="s">
        <v>133</v>
      </c>
      <c r="AB265" s="141">
        <v>8.0</v>
      </c>
      <c r="AC265" s="142">
        <v>0.7437731481481481</v>
      </c>
      <c r="AD265" s="206"/>
      <c r="AE265" s="207" t="s">
        <v>132</v>
      </c>
      <c r="AF265" s="133" t="s">
        <v>166</v>
      </c>
      <c r="AG265" s="207">
        <v>1.2</v>
      </c>
      <c r="AH265" s="449">
        <v>50.0</v>
      </c>
      <c r="AI265" s="146"/>
      <c r="AJ265" s="144"/>
      <c r="AK265" s="147"/>
      <c r="AL265" s="114"/>
      <c r="AM265" s="211"/>
      <c r="AN265" s="132"/>
      <c r="AO265" s="132"/>
      <c r="AP265" s="149"/>
      <c r="AQ265" s="150"/>
      <c r="AR265" s="149"/>
      <c r="AS265" s="132"/>
      <c r="AT265" s="132"/>
      <c r="AU265" s="132"/>
      <c r="AV265" s="132"/>
      <c r="AW265" s="132"/>
      <c r="AX265" s="132"/>
      <c r="AY265" s="132"/>
      <c r="AZ265" s="132"/>
      <c r="BA265" s="132"/>
      <c r="BB265" s="132"/>
      <c r="BC265" s="132"/>
      <c r="BD265" s="132"/>
      <c r="BE265" s="132"/>
      <c r="BF265" s="132"/>
      <c r="BG265" s="132"/>
      <c r="BH265" s="132"/>
      <c r="BI265" s="132"/>
      <c r="BJ265" s="132"/>
      <c r="BK265" s="132"/>
      <c r="BL265" s="132"/>
      <c r="BM265" s="132"/>
      <c r="BN265" s="132"/>
      <c r="BO265" s="132"/>
      <c r="BP265" s="132"/>
    </row>
    <row r="266">
      <c r="A266" s="511" t="b">
        <v>0</v>
      </c>
      <c r="B266" s="94"/>
      <c r="C266" s="95"/>
      <c r="D266" s="96"/>
      <c r="E266" s="97"/>
      <c r="F266" s="98"/>
      <c r="G266" s="98"/>
      <c r="H266" s="98"/>
      <c r="I266" s="98"/>
      <c r="J266" s="98"/>
      <c r="K266" s="96"/>
      <c r="L266" s="96"/>
      <c r="M266" s="96"/>
      <c r="N266" s="518"/>
      <c r="O266" s="168">
        <v>1.0</v>
      </c>
      <c r="P266" s="169">
        <v>0.0</v>
      </c>
      <c r="Q266" s="294">
        <v>4.0</v>
      </c>
      <c r="R266" s="295">
        <v>3.0</v>
      </c>
      <c r="S266" s="296"/>
      <c r="T266" s="297"/>
      <c r="U266" s="200"/>
      <c r="V266" s="201"/>
      <c r="W266" s="202"/>
      <c r="X266" s="202"/>
      <c r="Y266" s="273">
        <v>40.0</v>
      </c>
      <c r="Z266" s="271">
        <v>30.0</v>
      </c>
      <c r="AA266" s="272" t="s">
        <v>133</v>
      </c>
      <c r="AB266" s="107">
        <v>9.0</v>
      </c>
      <c r="AC266" s="108">
        <v>0.7469444444444444</v>
      </c>
      <c r="AD266" s="273"/>
      <c r="AE266" s="274" t="s">
        <v>133</v>
      </c>
      <c r="AF266" s="99" t="s">
        <v>133</v>
      </c>
      <c r="AG266" s="274">
        <v>7.8</v>
      </c>
      <c r="AH266" s="411">
        <v>7.8</v>
      </c>
      <c r="AI266" s="112"/>
      <c r="AJ266" s="110"/>
      <c r="AK266" s="113"/>
      <c r="AL266" s="114"/>
      <c r="AM266" s="278"/>
      <c r="AN266" s="98"/>
      <c r="AO266" s="98"/>
      <c r="AP266" s="116"/>
      <c r="AQ266" s="117"/>
      <c r="AR266" s="116"/>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c r="BO266" s="98"/>
      <c r="BP266" s="98"/>
    </row>
    <row r="267">
      <c r="A267" s="792" t="b">
        <v>0</v>
      </c>
      <c r="B267" s="128"/>
      <c r="C267" s="129"/>
      <c r="D267" s="130"/>
      <c r="E267" s="131"/>
      <c r="F267" s="132"/>
      <c r="G267" s="132"/>
      <c r="H267" s="132"/>
      <c r="I267" s="132"/>
      <c r="J267" s="132"/>
      <c r="K267" s="130"/>
      <c r="L267" s="130"/>
      <c r="M267" s="130"/>
      <c r="N267" s="519"/>
      <c r="O267" s="168">
        <v>1.0</v>
      </c>
      <c r="P267" s="169">
        <v>0.0</v>
      </c>
      <c r="Q267" s="294">
        <v>4.0</v>
      </c>
      <c r="R267" s="295">
        <v>3.0</v>
      </c>
      <c r="S267" s="296"/>
      <c r="T267" s="297"/>
      <c r="U267" s="200"/>
      <c r="V267" s="201"/>
      <c r="W267" s="202"/>
      <c r="X267" s="202"/>
      <c r="Y267" s="206">
        <v>40.0</v>
      </c>
      <c r="Z267" s="204">
        <v>30.0</v>
      </c>
      <c r="AA267" s="205" t="s">
        <v>133</v>
      </c>
      <c r="AB267" s="141">
        <v>10.0</v>
      </c>
      <c r="AC267" s="142">
        <v>0.7472569444444445</v>
      </c>
      <c r="AD267" s="206"/>
      <c r="AE267" s="207" t="s">
        <v>133</v>
      </c>
      <c r="AF267" s="133" t="s">
        <v>133</v>
      </c>
      <c r="AG267" s="207">
        <v>10.0</v>
      </c>
      <c r="AH267" s="449">
        <v>10.0</v>
      </c>
      <c r="AI267" s="146"/>
      <c r="AJ267" s="144"/>
      <c r="AK267" s="147"/>
      <c r="AL267" s="114"/>
      <c r="AM267" s="211"/>
      <c r="AN267" s="132"/>
      <c r="AO267" s="132"/>
      <c r="AP267" s="149"/>
      <c r="AQ267" s="150"/>
      <c r="AR267" s="149"/>
      <c r="AS267" s="132"/>
      <c r="AT267" s="132"/>
      <c r="AU267" s="132"/>
      <c r="AV267" s="132"/>
      <c r="AW267" s="132"/>
      <c r="AX267" s="132"/>
      <c r="AY267" s="132"/>
      <c r="AZ267" s="132"/>
      <c r="BA267" s="132"/>
      <c r="BB267" s="132"/>
      <c r="BC267" s="132"/>
      <c r="BD267" s="132"/>
      <c r="BE267" s="132"/>
      <c r="BF267" s="132"/>
      <c r="BG267" s="132"/>
      <c r="BH267" s="132"/>
      <c r="BI267" s="132"/>
      <c r="BJ267" s="132"/>
      <c r="BK267" s="132"/>
      <c r="BL267" s="132"/>
      <c r="BM267" s="132"/>
      <c r="BN267" s="132"/>
      <c r="BO267" s="132"/>
      <c r="BP267" s="132"/>
    </row>
    <row r="268">
      <c r="A268" s="511" t="b">
        <v>0</v>
      </c>
      <c r="B268" s="94"/>
      <c r="C268" s="95"/>
      <c r="D268" s="96"/>
      <c r="E268" s="97"/>
      <c r="F268" s="98"/>
      <c r="G268" s="98"/>
      <c r="H268" s="98"/>
      <c r="I268" s="98"/>
      <c r="J268" s="98"/>
      <c r="K268" s="96"/>
      <c r="L268" s="96"/>
      <c r="M268" s="96"/>
      <c r="N268" s="518"/>
      <c r="O268" s="168">
        <v>1.0</v>
      </c>
      <c r="P268" s="169">
        <v>0.0</v>
      </c>
      <c r="Q268" s="294">
        <v>5.0</v>
      </c>
      <c r="R268" s="295">
        <v>3.0</v>
      </c>
      <c r="S268" s="296"/>
      <c r="T268" s="297"/>
      <c r="U268" s="200"/>
      <c r="V268" s="201"/>
      <c r="W268" s="202"/>
      <c r="X268" s="202"/>
      <c r="Y268" s="273">
        <v>0.0</v>
      </c>
      <c r="Z268" s="271">
        <v>0.0</v>
      </c>
      <c r="AA268" s="272" t="s">
        <v>132</v>
      </c>
      <c r="AB268" s="107">
        <v>11.0</v>
      </c>
      <c r="AC268" s="108">
        <v>0.7480439814814814</v>
      </c>
      <c r="AD268" s="273"/>
      <c r="AE268" s="274" t="s">
        <v>132</v>
      </c>
      <c r="AF268" s="99" t="s">
        <v>166</v>
      </c>
      <c r="AG268" s="274">
        <v>1.1</v>
      </c>
      <c r="AH268" s="411">
        <v>100.0</v>
      </c>
      <c r="AI268" s="112"/>
      <c r="AJ268" s="110"/>
      <c r="AK268" s="113"/>
      <c r="AL268" s="114"/>
      <c r="AM268" s="278"/>
      <c r="AN268" s="98"/>
      <c r="AO268" s="98"/>
      <c r="AP268" s="116"/>
      <c r="AQ268" s="117"/>
      <c r="AR268" s="116"/>
      <c r="AS268" s="98"/>
      <c r="AT268" s="98"/>
      <c r="AU268" s="98"/>
      <c r="AV268" s="98"/>
      <c r="AW268" s="98"/>
      <c r="AX268" s="98"/>
      <c r="AY268" s="98"/>
      <c r="AZ268" s="98"/>
      <c r="BA268" s="98"/>
      <c r="BB268" s="98"/>
      <c r="BC268" s="98"/>
      <c r="BD268" s="98"/>
      <c r="BE268" s="98"/>
      <c r="BF268" s="98"/>
      <c r="BG268" s="98"/>
      <c r="BH268" s="98"/>
      <c r="BI268" s="98"/>
      <c r="BJ268" s="98"/>
      <c r="BK268" s="98"/>
      <c r="BL268" s="98"/>
      <c r="BM268" s="98"/>
      <c r="BN268" s="98"/>
      <c r="BO268" s="98"/>
      <c r="BP268" s="98"/>
    </row>
    <row r="269">
      <c r="A269" s="792" t="b">
        <v>0</v>
      </c>
      <c r="B269" s="128"/>
      <c r="C269" s="129"/>
      <c r="D269" s="130"/>
      <c r="E269" s="131"/>
      <c r="F269" s="132"/>
      <c r="G269" s="132"/>
      <c r="H269" s="132"/>
      <c r="I269" s="132"/>
      <c r="J269" s="132"/>
      <c r="K269" s="130"/>
      <c r="L269" s="130"/>
      <c r="M269" s="130"/>
      <c r="N269" s="519"/>
      <c r="O269" s="168">
        <v>1.0</v>
      </c>
      <c r="P269" s="169">
        <v>0.0</v>
      </c>
      <c r="Q269" s="294">
        <v>5.0</v>
      </c>
      <c r="R269" s="295">
        <v>3.0</v>
      </c>
      <c r="S269" s="296"/>
      <c r="T269" s="297"/>
      <c r="U269" s="200"/>
      <c r="V269" s="201"/>
      <c r="W269" s="202"/>
      <c r="X269" s="202"/>
      <c r="Y269" s="206">
        <v>15.0</v>
      </c>
      <c r="Z269" s="204">
        <v>30.0</v>
      </c>
      <c r="AA269" s="205" t="s">
        <v>132</v>
      </c>
      <c r="AB269" s="141">
        <v>12.0</v>
      </c>
      <c r="AC269" s="142">
        <v>0.7497916666666666</v>
      </c>
      <c r="AD269" s="206"/>
      <c r="AE269" s="207" t="s">
        <v>132</v>
      </c>
      <c r="AF269" s="133" t="s">
        <v>133</v>
      </c>
      <c r="AG269" s="207">
        <v>3.4</v>
      </c>
      <c r="AH269" s="449">
        <v>0.02</v>
      </c>
      <c r="AI269" s="146"/>
      <c r="AJ269" s="144"/>
      <c r="AK269" s="147"/>
      <c r="AL269" s="114"/>
      <c r="AM269" s="211"/>
      <c r="AN269" s="132"/>
      <c r="AO269" s="132"/>
      <c r="AP269" s="149"/>
      <c r="AQ269" s="150"/>
      <c r="AR269" s="149"/>
      <c r="AS269" s="132"/>
      <c r="AT269" s="132"/>
      <c r="AU269" s="132"/>
      <c r="AV269" s="132"/>
      <c r="AW269" s="132"/>
      <c r="AX269" s="132"/>
      <c r="AY269" s="132"/>
      <c r="AZ269" s="132"/>
      <c r="BA269" s="132"/>
      <c r="BB269" s="132"/>
      <c r="BC269" s="132"/>
      <c r="BD269" s="132"/>
      <c r="BE269" s="132"/>
      <c r="BF269" s="132"/>
      <c r="BG269" s="132"/>
      <c r="BH269" s="132"/>
      <c r="BI269" s="132"/>
      <c r="BJ269" s="132"/>
      <c r="BK269" s="132"/>
      <c r="BL269" s="132"/>
      <c r="BM269" s="132"/>
      <c r="BN269" s="132"/>
      <c r="BO269" s="132"/>
      <c r="BP269" s="132"/>
    </row>
    <row r="270">
      <c r="A270" s="511" t="b">
        <v>0</v>
      </c>
      <c r="B270" s="94"/>
      <c r="C270" s="95"/>
      <c r="D270" s="96"/>
      <c r="E270" s="97"/>
      <c r="F270" s="98"/>
      <c r="G270" s="98"/>
      <c r="H270" s="98"/>
      <c r="I270" s="98"/>
      <c r="J270" s="98"/>
      <c r="K270" s="96"/>
      <c r="L270" s="96"/>
      <c r="M270" s="96"/>
      <c r="N270" s="518"/>
      <c r="O270" s="168"/>
      <c r="P270" s="169"/>
      <c r="Q270" s="294"/>
      <c r="R270" s="295"/>
      <c r="S270" s="296"/>
      <c r="T270" s="297"/>
      <c r="U270" s="200"/>
      <c r="V270" s="201"/>
      <c r="W270" s="202"/>
      <c r="X270" s="202"/>
      <c r="Y270" s="273"/>
      <c r="Z270" s="271"/>
      <c r="AA270" s="272"/>
      <c r="AB270" s="107"/>
      <c r="AC270" s="108"/>
      <c r="AD270" s="273" t="s">
        <v>142</v>
      </c>
      <c r="AE270" s="274"/>
      <c r="AF270" s="99"/>
      <c r="AG270" s="274"/>
      <c r="AH270" s="411"/>
      <c r="AI270" s="112"/>
      <c r="AJ270" s="110"/>
      <c r="AK270" s="113"/>
      <c r="AL270" s="114"/>
      <c r="AM270" s="278"/>
      <c r="AN270" s="98"/>
      <c r="AO270" s="98"/>
      <c r="AP270" s="116"/>
      <c r="AQ270" s="117"/>
      <c r="AR270" s="116"/>
      <c r="AS270" s="98"/>
      <c r="AT270" s="98"/>
      <c r="AU270" s="98"/>
      <c r="AV270" s="98"/>
      <c r="AW270" s="98"/>
      <c r="AX270" s="98"/>
      <c r="AY270" s="98"/>
      <c r="AZ270" s="98"/>
      <c r="BA270" s="98"/>
      <c r="BB270" s="98"/>
      <c r="BC270" s="98"/>
      <c r="BD270" s="98"/>
      <c r="BE270" s="98"/>
      <c r="BF270" s="98"/>
      <c r="BG270" s="98"/>
      <c r="BH270" s="98"/>
      <c r="BI270" s="98"/>
      <c r="BJ270" s="98"/>
      <c r="BK270" s="98"/>
      <c r="BL270" s="98"/>
      <c r="BM270" s="98"/>
      <c r="BN270" s="98"/>
      <c r="BO270" s="98"/>
      <c r="BP270" s="98"/>
    </row>
    <row r="271">
      <c r="A271" s="792" t="b">
        <v>0</v>
      </c>
      <c r="B271" s="288">
        <v>44617.0</v>
      </c>
      <c r="C271" s="129"/>
      <c r="D271" s="134" t="s">
        <v>1222</v>
      </c>
      <c r="E271" s="131"/>
      <c r="F271" s="132"/>
      <c r="G271" s="132"/>
      <c r="H271" s="132"/>
      <c r="I271" s="133" t="s">
        <v>263</v>
      </c>
      <c r="J271" s="133" t="s">
        <v>384</v>
      </c>
      <c r="K271" s="130"/>
      <c r="L271" s="130"/>
      <c r="M271" s="130"/>
      <c r="N271" s="519"/>
      <c r="O271" s="168">
        <v>4.0</v>
      </c>
      <c r="P271" s="169">
        <v>4.0</v>
      </c>
      <c r="Q271" s="294"/>
      <c r="R271" s="295"/>
      <c r="S271" s="296"/>
      <c r="T271" s="297"/>
      <c r="U271" s="200"/>
      <c r="V271" s="201"/>
      <c r="W271" s="202"/>
      <c r="X271" s="202"/>
      <c r="Y271" s="206">
        <v>0.0</v>
      </c>
      <c r="Z271" s="204">
        <v>0.0</v>
      </c>
      <c r="AA271" s="205" t="s">
        <v>132</v>
      </c>
      <c r="AB271" s="141">
        <v>1.0</v>
      </c>
      <c r="AC271" s="142">
        <v>0.727025462962963</v>
      </c>
      <c r="AD271" s="206" t="s">
        <v>140</v>
      </c>
      <c r="AE271" s="207" t="s">
        <v>133</v>
      </c>
      <c r="AF271" s="133" t="s">
        <v>166</v>
      </c>
      <c r="AG271" s="207">
        <v>1.4</v>
      </c>
      <c r="AH271" s="449">
        <v>10.0</v>
      </c>
      <c r="AI271" s="146"/>
      <c r="AJ271" s="207">
        <v>110.13</v>
      </c>
      <c r="AK271" s="210">
        <v>0.0</v>
      </c>
      <c r="AL271" s="114"/>
      <c r="AM271" s="211"/>
      <c r="AN271" s="132"/>
      <c r="AO271" s="132"/>
      <c r="AP271" s="149"/>
      <c r="AQ271" s="150"/>
      <c r="AR271" s="149"/>
      <c r="AS271" s="132"/>
      <c r="AT271" s="132"/>
      <c r="AU271" s="132"/>
      <c r="AV271" s="132"/>
      <c r="AW271" s="132"/>
      <c r="AX271" s="132"/>
      <c r="AY271" s="132"/>
      <c r="AZ271" s="132"/>
      <c r="BA271" s="132"/>
      <c r="BB271" s="132"/>
      <c r="BC271" s="132"/>
      <c r="BD271" s="132"/>
      <c r="BE271" s="132"/>
      <c r="BF271" s="132"/>
      <c r="BG271" s="132"/>
      <c r="BH271" s="132"/>
      <c r="BI271" s="132"/>
      <c r="BJ271" s="132"/>
      <c r="BK271" s="132"/>
      <c r="BL271" s="132"/>
      <c r="BM271" s="132"/>
      <c r="BN271" s="132"/>
      <c r="BO271" s="132"/>
      <c r="BP271" s="132"/>
    </row>
    <row r="272">
      <c r="A272" s="511" t="b">
        <v>0</v>
      </c>
      <c r="B272" s="94"/>
      <c r="C272" s="95"/>
      <c r="D272" s="100">
        <v>106609.75</v>
      </c>
      <c r="E272" s="97"/>
      <c r="F272" s="98"/>
      <c r="G272" s="98"/>
      <c r="H272" s="98"/>
      <c r="I272" s="99">
        <v>3.1</v>
      </c>
      <c r="J272" s="99">
        <v>1.46</v>
      </c>
      <c r="K272" s="96"/>
      <c r="L272" s="96"/>
      <c r="M272" s="96"/>
      <c r="N272" s="518"/>
      <c r="O272" s="168">
        <v>6.0</v>
      </c>
      <c r="P272" s="169">
        <v>6.0</v>
      </c>
      <c r="Q272" s="294"/>
      <c r="R272" s="295"/>
      <c r="S272" s="296"/>
      <c r="T272" s="297"/>
      <c r="U272" s="200"/>
      <c r="V272" s="201"/>
      <c r="W272" s="202"/>
      <c r="X272" s="202"/>
      <c r="Y272" s="273">
        <v>0.0</v>
      </c>
      <c r="Z272" s="271">
        <v>0.0</v>
      </c>
      <c r="AA272" s="272" t="s">
        <v>133</v>
      </c>
      <c r="AB272" s="107">
        <v>2.0</v>
      </c>
      <c r="AC272" s="108">
        <v>0.7375694444444445</v>
      </c>
      <c r="AD272" s="273"/>
      <c r="AE272" s="274" t="s">
        <v>133</v>
      </c>
      <c r="AF272" s="99" t="s">
        <v>166</v>
      </c>
      <c r="AG272" s="274">
        <v>1.3</v>
      </c>
      <c r="AH272" s="411">
        <v>20.0</v>
      </c>
      <c r="AI272" s="112"/>
      <c r="AJ272" s="274">
        <v>740.86</v>
      </c>
      <c r="AK272" s="277">
        <v>0.0</v>
      </c>
      <c r="AL272" s="114"/>
      <c r="AM272" s="278"/>
      <c r="AN272" s="98"/>
      <c r="AO272" s="98"/>
      <c r="AP272" s="116"/>
      <c r="AQ272" s="117"/>
      <c r="AR272" s="116"/>
      <c r="AS272" s="98"/>
      <c r="AT272" s="98"/>
      <c r="AU272" s="98"/>
      <c r="AV272" s="98"/>
      <c r="AW272" s="98"/>
      <c r="AX272" s="98"/>
      <c r="AY272" s="98"/>
      <c r="AZ272" s="98"/>
      <c r="BA272" s="98"/>
      <c r="BB272" s="98"/>
      <c r="BC272" s="98"/>
      <c r="BD272" s="98"/>
      <c r="BE272" s="98"/>
      <c r="BF272" s="98"/>
      <c r="BG272" s="98"/>
      <c r="BH272" s="98"/>
      <c r="BI272" s="98"/>
      <c r="BJ272" s="98"/>
      <c r="BK272" s="98"/>
      <c r="BL272" s="98"/>
      <c r="BM272" s="98"/>
      <c r="BN272" s="98"/>
      <c r="BO272" s="98"/>
      <c r="BP272" s="98"/>
    </row>
    <row r="273">
      <c r="A273" s="792" t="b">
        <v>0</v>
      </c>
      <c r="B273" s="128"/>
      <c r="C273" s="129"/>
      <c r="D273" s="130"/>
      <c r="E273" s="131"/>
      <c r="F273" s="132"/>
      <c r="G273" s="132"/>
      <c r="H273" s="132"/>
      <c r="I273" s="133">
        <v>7032143.0</v>
      </c>
      <c r="J273" s="133">
        <v>1.9924829E7</v>
      </c>
      <c r="K273" s="130"/>
      <c r="L273" s="130"/>
      <c r="M273" s="130"/>
      <c r="N273" s="519"/>
      <c r="O273" s="168">
        <v>6.0</v>
      </c>
      <c r="P273" s="169">
        <v>6.0</v>
      </c>
      <c r="Q273" s="294"/>
      <c r="R273" s="295"/>
      <c r="S273" s="296"/>
      <c r="T273" s="297"/>
      <c r="U273" s="200"/>
      <c r="V273" s="201"/>
      <c r="W273" s="202"/>
      <c r="X273" s="202"/>
      <c r="Y273" s="206">
        <v>0.0</v>
      </c>
      <c r="Z273" s="204">
        <v>0.0</v>
      </c>
      <c r="AA273" s="205" t="s">
        <v>133</v>
      </c>
      <c r="AB273" s="141">
        <v>3.0</v>
      </c>
      <c r="AC273" s="142">
        <v>0.7396875</v>
      </c>
      <c r="AD273" s="206"/>
      <c r="AE273" s="207" t="s">
        <v>133</v>
      </c>
      <c r="AF273" s="133" t="s">
        <v>133</v>
      </c>
      <c r="AG273" s="207">
        <v>1.54</v>
      </c>
      <c r="AH273" s="449">
        <v>15.0</v>
      </c>
      <c r="AI273" s="146"/>
      <c r="AJ273" s="144"/>
      <c r="AK273" s="147"/>
      <c r="AL273" s="114"/>
      <c r="AM273" s="211"/>
      <c r="AN273" s="132"/>
      <c r="AO273" s="132"/>
      <c r="AP273" s="149"/>
      <c r="AQ273" s="150"/>
      <c r="AR273" s="149"/>
      <c r="AS273" s="132"/>
      <c r="AT273" s="132"/>
      <c r="AU273" s="132"/>
      <c r="AV273" s="132"/>
      <c r="AW273" s="132"/>
      <c r="AX273" s="132"/>
      <c r="AY273" s="132"/>
      <c r="AZ273" s="132"/>
      <c r="BA273" s="132"/>
      <c r="BB273" s="132"/>
      <c r="BC273" s="132"/>
      <c r="BD273" s="132"/>
      <c r="BE273" s="132"/>
      <c r="BF273" s="132"/>
      <c r="BG273" s="132"/>
      <c r="BH273" s="132"/>
      <c r="BI273" s="132"/>
      <c r="BJ273" s="132"/>
      <c r="BK273" s="132"/>
      <c r="BL273" s="132"/>
      <c r="BM273" s="132"/>
      <c r="BN273" s="132"/>
      <c r="BO273" s="132"/>
      <c r="BP273" s="132"/>
    </row>
    <row r="274">
      <c r="A274" s="511" t="b">
        <v>0</v>
      </c>
      <c r="B274" s="94"/>
      <c r="C274" s="95"/>
      <c r="D274" s="96"/>
      <c r="E274" s="97"/>
      <c r="F274" s="98"/>
      <c r="G274" s="98"/>
      <c r="H274" s="98"/>
      <c r="I274" s="98"/>
      <c r="J274" s="98"/>
      <c r="K274" s="96"/>
      <c r="L274" s="96"/>
      <c r="M274" s="96"/>
      <c r="N274" s="518"/>
      <c r="O274" s="168">
        <v>6.0</v>
      </c>
      <c r="P274" s="169">
        <v>6.0</v>
      </c>
      <c r="Q274" s="294"/>
      <c r="R274" s="295"/>
      <c r="S274" s="296"/>
      <c r="T274" s="297"/>
      <c r="U274" s="200"/>
      <c r="V274" s="201"/>
      <c r="W274" s="202"/>
      <c r="X274" s="202"/>
      <c r="Y274" s="273">
        <v>0.0</v>
      </c>
      <c r="Z274" s="271">
        <v>0.0</v>
      </c>
      <c r="AA274" s="272" t="s">
        <v>133</v>
      </c>
      <c r="AB274" s="107">
        <v>4.0</v>
      </c>
      <c r="AC274" s="108">
        <v>0.7447337962962963</v>
      </c>
      <c r="AD274" s="273"/>
      <c r="AE274" s="274" t="s">
        <v>133</v>
      </c>
      <c r="AF274" s="99" t="s">
        <v>133</v>
      </c>
      <c r="AG274" s="274">
        <v>1.76</v>
      </c>
      <c r="AH274" s="411">
        <v>1.7</v>
      </c>
      <c r="AI274" s="112"/>
      <c r="AJ274" s="110"/>
      <c r="AK274" s="113"/>
      <c r="AL274" s="114"/>
      <c r="AM274" s="278"/>
      <c r="AN274" s="98"/>
      <c r="AO274" s="98"/>
      <c r="AP274" s="116"/>
      <c r="AQ274" s="117"/>
      <c r="AR274" s="116"/>
      <c r="AS274" s="98"/>
      <c r="AT274" s="98"/>
      <c r="AU274" s="98"/>
      <c r="AV274" s="98"/>
      <c r="AW274" s="98"/>
      <c r="AX274" s="98"/>
      <c r="AY274" s="98"/>
      <c r="AZ274" s="98"/>
      <c r="BA274" s="98"/>
      <c r="BB274" s="98"/>
      <c r="BC274" s="98"/>
      <c r="BD274" s="98"/>
      <c r="BE274" s="98"/>
      <c r="BF274" s="98"/>
      <c r="BG274" s="98"/>
      <c r="BH274" s="98"/>
      <c r="BI274" s="98"/>
      <c r="BJ274" s="98"/>
      <c r="BK274" s="98"/>
      <c r="BL274" s="98"/>
      <c r="BM274" s="98"/>
      <c r="BN274" s="98"/>
      <c r="BO274" s="98"/>
      <c r="BP274" s="98"/>
    </row>
    <row r="275">
      <c r="A275" s="792" t="b">
        <v>0</v>
      </c>
      <c r="B275" s="128"/>
      <c r="C275" s="129"/>
      <c r="D275" s="130"/>
      <c r="E275" s="131"/>
      <c r="F275" s="132"/>
      <c r="G275" s="132"/>
      <c r="H275" s="132"/>
      <c r="I275" s="132"/>
      <c r="J275" s="132"/>
      <c r="K275" s="130"/>
      <c r="L275" s="130"/>
      <c r="M275" s="130"/>
      <c r="N275" s="519"/>
      <c r="O275" s="168">
        <v>0.0</v>
      </c>
      <c r="P275" s="169">
        <v>1.0</v>
      </c>
      <c r="Q275" s="294">
        <v>0.0</v>
      </c>
      <c r="R275" s="295">
        <v>0.0</v>
      </c>
      <c r="S275" s="296"/>
      <c r="T275" s="297"/>
      <c r="U275" s="200"/>
      <c r="V275" s="201"/>
      <c r="W275" s="202"/>
      <c r="X275" s="202"/>
      <c r="Y275" s="206">
        <v>0.0</v>
      </c>
      <c r="Z275" s="204">
        <v>0.0</v>
      </c>
      <c r="AA275" s="205" t="s">
        <v>133</v>
      </c>
      <c r="AB275" s="141">
        <v>5.0</v>
      </c>
      <c r="AC275" s="142">
        <v>0.7460300925925926</v>
      </c>
      <c r="AD275" s="206"/>
      <c r="AE275" s="207" t="s">
        <v>133</v>
      </c>
      <c r="AF275" s="133" t="s">
        <v>166</v>
      </c>
      <c r="AG275" s="207">
        <v>1.2</v>
      </c>
      <c r="AH275" s="449">
        <v>50.0</v>
      </c>
      <c r="AI275" s="146"/>
      <c r="AJ275" s="144"/>
      <c r="AK275" s="147"/>
      <c r="AL275" s="114"/>
      <c r="AM275" s="211"/>
      <c r="AN275" s="132"/>
      <c r="AO275" s="132"/>
      <c r="AP275" s="149"/>
      <c r="AQ275" s="150"/>
      <c r="AR275" s="149"/>
      <c r="AS275" s="132"/>
      <c r="AT275" s="132"/>
      <c r="AU275" s="132"/>
      <c r="AV275" s="132"/>
      <c r="AW275" s="132"/>
      <c r="AX275" s="132"/>
      <c r="AY275" s="132"/>
      <c r="AZ275" s="132"/>
      <c r="BA275" s="132"/>
      <c r="BB275" s="132"/>
      <c r="BC275" s="132"/>
      <c r="BD275" s="132"/>
      <c r="BE275" s="132"/>
      <c r="BF275" s="132"/>
      <c r="BG275" s="132"/>
      <c r="BH275" s="132"/>
      <c r="BI275" s="132"/>
      <c r="BJ275" s="132"/>
      <c r="BK275" s="132"/>
      <c r="BL275" s="132"/>
      <c r="BM275" s="132"/>
      <c r="BN275" s="132"/>
      <c r="BO275" s="132"/>
      <c r="BP275" s="132"/>
    </row>
    <row r="276">
      <c r="A276" s="511" t="b">
        <v>0</v>
      </c>
      <c r="B276" s="94"/>
      <c r="C276" s="95"/>
      <c r="D276" s="96"/>
      <c r="E276" s="97"/>
      <c r="F276" s="98"/>
      <c r="G276" s="98"/>
      <c r="H276" s="98"/>
      <c r="I276" s="98"/>
      <c r="J276" s="98"/>
      <c r="K276" s="96"/>
      <c r="L276" s="96"/>
      <c r="M276" s="96"/>
      <c r="N276" s="518"/>
      <c r="O276" s="168">
        <v>0.0</v>
      </c>
      <c r="P276" s="169">
        <v>1.0</v>
      </c>
      <c r="Q276" s="294">
        <v>4.0</v>
      </c>
      <c r="R276" s="295">
        <v>5.0</v>
      </c>
      <c r="S276" s="296"/>
      <c r="T276" s="297"/>
      <c r="U276" s="200"/>
      <c r="V276" s="201"/>
      <c r="W276" s="202"/>
      <c r="X276" s="202"/>
      <c r="Y276" s="273">
        <v>0.0</v>
      </c>
      <c r="Z276" s="271">
        <v>15.0</v>
      </c>
      <c r="AA276" s="272" t="s">
        <v>132</v>
      </c>
      <c r="AB276" s="107">
        <v>6.0</v>
      </c>
      <c r="AC276" s="108">
        <v>0.7839814814814815</v>
      </c>
      <c r="AD276" s="273"/>
      <c r="AE276" s="274" t="s">
        <v>133</v>
      </c>
      <c r="AF276" s="99" t="s">
        <v>133</v>
      </c>
      <c r="AG276" s="274">
        <v>1.34</v>
      </c>
      <c r="AH276" s="411">
        <v>13.0</v>
      </c>
      <c r="AI276" s="112"/>
      <c r="AJ276" s="110"/>
      <c r="AK276" s="113"/>
      <c r="AL276" s="114"/>
      <c r="AM276" s="278"/>
      <c r="AN276" s="98"/>
      <c r="AO276" s="98"/>
      <c r="AP276" s="116"/>
      <c r="AQ276" s="117"/>
      <c r="AR276" s="116"/>
      <c r="AS276" s="98"/>
      <c r="AT276" s="98"/>
      <c r="AU276" s="98"/>
      <c r="AV276" s="98"/>
      <c r="AW276" s="98"/>
      <c r="AX276" s="98"/>
      <c r="AY276" s="98"/>
      <c r="AZ276" s="98"/>
      <c r="BA276" s="98"/>
      <c r="BB276" s="98"/>
      <c r="BC276" s="98"/>
      <c r="BD276" s="98"/>
      <c r="BE276" s="98"/>
      <c r="BF276" s="98"/>
      <c r="BG276" s="98"/>
      <c r="BH276" s="98"/>
      <c r="BI276" s="98"/>
      <c r="BJ276" s="98"/>
      <c r="BK276" s="98"/>
      <c r="BL276" s="98"/>
      <c r="BM276" s="98"/>
      <c r="BN276" s="98"/>
      <c r="BO276" s="98"/>
      <c r="BP276" s="98"/>
    </row>
    <row r="277">
      <c r="A277" s="792" t="b">
        <v>0</v>
      </c>
      <c r="B277" s="128"/>
      <c r="C277" s="129"/>
      <c r="D277" s="130"/>
      <c r="E277" s="131"/>
      <c r="F277" s="132"/>
      <c r="G277" s="132"/>
      <c r="H277" s="132"/>
      <c r="I277" s="132"/>
      <c r="J277" s="132"/>
      <c r="K277" s="130"/>
      <c r="L277" s="130"/>
      <c r="M277" s="130"/>
      <c r="N277" s="519"/>
      <c r="O277" s="168">
        <v>0.0</v>
      </c>
      <c r="P277" s="169">
        <v>1.0</v>
      </c>
      <c r="Q277" s="294">
        <v>6.0</v>
      </c>
      <c r="R277" s="295">
        <v>6.0</v>
      </c>
      <c r="S277" s="296"/>
      <c r="T277" s="297"/>
      <c r="U277" s="200"/>
      <c r="V277" s="201"/>
      <c r="W277" s="202"/>
      <c r="X277" s="202"/>
      <c r="Y277" s="206">
        <v>0.0</v>
      </c>
      <c r="Z277" s="204">
        <v>0.0</v>
      </c>
      <c r="AA277" s="205" t="s">
        <v>132</v>
      </c>
      <c r="AB277" s="141">
        <v>7.0</v>
      </c>
      <c r="AC277" s="142">
        <v>0.7852893518518519</v>
      </c>
      <c r="AD277" s="206"/>
      <c r="AE277" s="207" t="s">
        <v>133</v>
      </c>
      <c r="AF277" s="133" t="s">
        <v>133</v>
      </c>
      <c r="AG277" s="207">
        <v>1.51</v>
      </c>
      <c r="AH277" s="449">
        <v>15.0</v>
      </c>
      <c r="AI277" s="146"/>
      <c r="AJ277" s="144"/>
      <c r="AK277" s="147"/>
      <c r="AL277" s="114"/>
      <c r="AM277" s="211"/>
      <c r="AN277" s="132"/>
      <c r="AO277" s="132"/>
      <c r="AP277" s="149"/>
      <c r="AQ277" s="150"/>
      <c r="AR277" s="149"/>
      <c r="AS277" s="132"/>
      <c r="AT277" s="132"/>
      <c r="AU277" s="132"/>
      <c r="AV277" s="132"/>
      <c r="AW277" s="132"/>
      <c r="AX277" s="132"/>
      <c r="AY277" s="132"/>
      <c r="AZ277" s="132"/>
      <c r="BA277" s="132"/>
      <c r="BB277" s="132"/>
      <c r="BC277" s="132"/>
      <c r="BD277" s="132"/>
      <c r="BE277" s="132"/>
      <c r="BF277" s="132"/>
      <c r="BG277" s="132"/>
      <c r="BH277" s="132"/>
      <c r="BI277" s="132"/>
      <c r="BJ277" s="132"/>
      <c r="BK277" s="132"/>
      <c r="BL277" s="132"/>
      <c r="BM277" s="132"/>
      <c r="BN277" s="132"/>
      <c r="BO277" s="132"/>
      <c r="BP277" s="132"/>
    </row>
    <row r="278">
      <c r="A278" s="511" t="b">
        <v>0</v>
      </c>
      <c r="B278" s="94"/>
      <c r="C278" s="95"/>
      <c r="D278" s="96"/>
      <c r="E278" s="97"/>
      <c r="F278" s="98"/>
      <c r="G278" s="98"/>
      <c r="H278" s="98"/>
      <c r="I278" s="98"/>
      <c r="J278" s="98"/>
      <c r="K278" s="96"/>
      <c r="L278" s="96"/>
      <c r="M278" s="96"/>
      <c r="N278" s="518"/>
      <c r="O278" s="168">
        <v>0.0</v>
      </c>
      <c r="P278" s="169">
        <v>1.0</v>
      </c>
      <c r="Q278" s="294">
        <v>6.0</v>
      </c>
      <c r="R278" s="295">
        <v>6.0</v>
      </c>
      <c r="S278" s="296"/>
      <c r="T278" s="297"/>
      <c r="U278" s="200"/>
      <c r="V278" s="201"/>
      <c r="W278" s="202"/>
      <c r="X278" s="202"/>
      <c r="Y278" s="273">
        <v>0.0</v>
      </c>
      <c r="Z278" s="271">
        <v>0.0</v>
      </c>
      <c r="AA278" s="272" t="s">
        <v>133</v>
      </c>
      <c r="AB278" s="107">
        <v>8.0</v>
      </c>
      <c r="AC278" s="108">
        <v>0.8061111111111111</v>
      </c>
      <c r="AD278" s="273"/>
      <c r="AE278" s="274" t="s">
        <v>133</v>
      </c>
      <c r="AF278" s="99" t="s">
        <v>133</v>
      </c>
      <c r="AG278" s="274">
        <v>1.88</v>
      </c>
      <c r="AH278" s="411">
        <v>18.0</v>
      </c>
      <c r="AI278" s="112"/>
      <c r="AJ278" s="110"/>
      <c r="AK278" s="113"/>
      <c r="AL278" s="114"/>
      <c r="AM278" s="278"/>
      <c r="AN278" s="98"/>
      <c r="AO278" s="98"/>
      <c r="AP278" s="116"/>
      <c r="AQ278" s="117"/>
      <c r="AR278" s="116"/>
      <c r="AS278" s="98"/>
      <c r="AT278" s="98"/>
      <c r="AU278" s="98"/>
      <c r="AV278" s="98"/>
      <c r="AW278" s="98"/>
      <c r="AX278" s="98"/>
      <c r="AY278" s="98"/>
      <c r="AZ278" s="98"/>
      <c r="BA278" s="98"/>
      <c r="BB278" s="98"/>
      <c r="BC278" s="98"/>
      <c r="BD278" s="98"/>
      <c r="BE278" s="98"/>
      <c r="BF278" s="98"/>
      <c r="BG278" s="98"/>
      <c r="BH278" s="98"/>
      <c r="BI278" s="98"/>
      <c r="BJ278" s="98"/>
      <c r="BK278" s="98"/>
      <c r="BL278" s="98"/>
      <c r="BM278" s="98"/>
      <c r="BN278" s="98"/>
      <c r="BO278" s="98"/>
      <c r="BP278" s="98"/>
    </row>
    <row r="279">
      <c r="A279" s="792" t="b">
        <v>0</v>
      </c>
      <c r="B279" s="128"/>
      <c r="C279" s="129"/>
      <c r="D279" s="130"/>
      <c r="E279" s="131"/>
      <c r="F279" s="132"/>
      <c r="G279" s="132"/>
      <c r="H279" s="132"/>
      <c r="I279" s="132"/>
      <c r="J279" s="132"/>
      <c r="K279" s="130"/>
      <c r="L279" s="130"/>
      <c r="M279" s="130"/>
      <c r="N279" s="519"/>
      <c r="O279" s="168">
        <v>1.0</v>
      </c>
      <c r="P279" s="169">
        <v>1.0</v>
      </c>
      <c r="Q279" s="294">
        <v>1.0</v>
      </c>
      <c r="R279" s="295">
        <v>1.0</v>
      </c>
      <c r="S279" s="296">
        <v>3.0</v>
      </c>
      <c r="T279" s="297">
        <v>2.0</v>
      </c>
      <c r="U279" s="200"/>
      <c r="V279" s="201"/>
      <c r="W279" s="202"/>
      <c r="X279" s="202"/>
      <c r="Y279" s="206">
        <v>30.0</v>
      </c>
      <c r="Z279" s="204">
        <v>30.0</v>
      </c>
      <c r="AA279" s="205" t="s">
        <v>133</v>
      </c>
      <c r="AB279" s="141">
        <v>9.0</v>
      </c>
      <c r="AC279" s="142">
        <v>0.8139814814814815</v>
      </c>
      <c r="AD279" s="206"/>
      <c r="AE279" s="207" t="s">
        <v>133</v>
      </c>
      <c r="AF279" s="133" t="s">
        <v>133</v>
      </c>
      <c r="AG279" s="207">
        <v>2.04</v>
      </c>
      <c r="AH279" s="449">
        <v>20.0</v>
      </c>
      <c r="AI279" s="146"/>
      <c r="AJ279" s="144"/>
      <c r="AK279" s="147"/>
      <c r="AL279" s="114"/>
      <c r="AM279" s="211"/>
      <c r="AN279" s="132"/>
      <c r="AO279" s="132"/>
      <c r="AP279" s="149"/>
      <c r="AQ279" s="150"/>
      <c r="AR279" s="149"/>
      <c r="AS279" s="132"/>
      <c r="AT279" s="132"/>
      <c r="AU279" s="132"/>
      <c r="AV279" s="132"/>
      <c r="AW279" s="132"/>
      <c r="AX279" s="132"/>
      <c r="AY279" s="132"/>
      <c r="AZ279" s="132"/>
      <c r="BA279" s="132"/>
      <c r="BB279" s="132"/>
      <c r="BC279" s="132"/>
      <c r="BD279" s="132"/>
      <c r="BE279" s="132"/>
      <c r="BF279" s="132"/>
      <c r="BG279" s="132"/>
      <c r="BH279" s="132"/>
      <c r="BI279" s="132"/>
      <c r="BJ279" s="132"/>
      <c r="BK279" s="132"/>
      <c r="BL279" s="132"/>
      <c r="BM279" s="132"/>
      <c r="BN279" s="132"/>
      <c r="BO279" s="132"/>
      <c r="BP279" s="132"/>
    </row>
    <row r="280">
      <c r="A280" s="511" t="b">
        <v>0</v>
      </c>
      <c r="B280" s="94"/>
      <c r="C280" s="95"/>
      <c r="D280" s="96"/>
      <c r="E280" s="97"/>
      <c r="F280" s="98"/>
      <c r="G280" s="98"/>
      <c r="H280" s="98"/>
      <c r="I280" s="98"/>
      <c r="J280" s="98"/>
      <c r="K280" s="96"/>
      <c r="L280" s="96"/>
      <c r="M280" s="96"/>
      <c r="N280" s="518"/>
      <c r="O280" s="168">
        <v>1.0</v>
      </c>
      <c r="P280" s="169">
        <v>1.0</v>
      </c>
      <c r="Q280" s="294">
        <v>1.0</v>
      </c>
      <c r="R280" s="295">
        <v>1.0</v>
      </c>
      <c r="S280" s="296">
        <v>4.0</v>
      </c>
      <c r="T280" s="297">
        <v>3.0</v>
      </c>
      <c r="U280" s="200"/>
      <c r="V280" s="201"/>
      <c r="W280" s="202"/>
      <c r="X280" s="202"/>
      <c r="Y280" s="273">
        <v>15.0</v>
      </c>
      <c r="Z280" s="271">
        <v>0.0</v>
      </c>
      <c r="AA280" s="272" t="s">
        <v>133</v>
      </c>
      <c r="AB280" s="107">
        <v>10.0</v>
      </c>
      <c r="AC280" s="108">
        <v>0.8143981481481481</v>
      </c>
      <c r="AD280" s="273"/>
      <c r="AE280" s="274" t="s">
        <v>133</v>
      </c>
      <c r="AF280" s="99" t="s">
        <v>133</v>
      </c>
      <c r="AG280" s="274">
        <v>2.38</v>
      </c>
      <c r="AH280" s="411">
        <v>2.38</v>
      </c>
      <c r="AI280" s="112"/>
      <c r="AJ280" s="110"/>
      <c r="AK280" s="113"/>
      <c r="AL280" s="114"/>
      <c r="AM280" s="278"/>
      <c r="AN280" s="98"/>
      <c r="AO280" s="98"/>
      <c r="AP280" s="116"/>
      <c r="AQ280" s="117"/>
      <c r="AR280" s="116"/>
      <c r="AS280" s="98"/>
      <c r="AT280" s="98"/>
      <c r="AU280" s="98"/>
      <c r="AV280" s="98"/>
      <c r="AW280" s="98"/>
      <c r="AX280" s="98"/>
      <c r="AY280" s="98"/>
      <c r="AZ280" s="98"/>
      <c r="BA280" s="98"/>
      <c r="BB280" s="98"/>
      <c r="BC280" s="98"/>
      <c r="BD280" s="98"/>
      <c r="BE280" s="98"/>
      <c r="BF280" s="98"/>
      <c r="BG280" s="98"/>
      <c r="BH280" s="98"/>
      <c r="BI280" s="98"/>
      <c r="BJ280" s="98"/>
      <c r="BK280" s="98"/>
      <c r="BL280" s="98"/>
      <c r="BM280" s="98"/>
      <c r="BN280" s="98"/>
      <c r="BO280" s="98"/>
      <c r="BP280" s="98"/>
    </row>
    <row r="281">
      <c r="A281" s="485" t="b">
        <v>0</v>
      </c>
      <c r="B281" s="128"/>
      <c r="C281" s="129"/>
      <c r="D281" s="130"/>
      <c r="E281" s="131"/>
      <c r="F281" s="132"/>
      <c r="G281" s="132"/>
      <c r="H281" s="132"/>
      <c r="I281" s="132"/>
      <c r="J281" s="132"/>
      <c r="K281" s="130"/>
      <c r="L281" s="130"/>
      <c r="M281" s="130"/>
      <c r="N281" s="519"/>
      <c r="O281" s="168">
        <v>1.0</v>
      </c>
      <c r="P281" s="169">
        <v>1.0</v>
      </c>
      <c r="Q281" s="294">
        <v>1.0</v>
      </c>
      <c r="R281" s="295">
        <v>1.0</v>
      </c>
      <c r="S281" s="296">
        <v>4.0</v>
      </c>
      <c r="T281" s="297">
        <v>3.0</v>
      </c>
      <c r="U281" s="200"/>
      <c r="V281" s="201"/>
      <c r="W281" s="202"/>
      <c r="X281" s="202"/>
      <c r="Y281" s="206">
        <v>30.0</v>
      </c>
      <c r="Z281" s="204">
        <v>0.0</v>
      </c>
      <c r="AA281" s="205" t="s">
        <v>133</v>
      </c>
      <c r="AB281" s="141">
        <v>11.0</v>
      </c>
      <c r="AC281" s="142">
        <v>0.8144212962962963</v>
      </c>
      <c r="AD281" s="206"/>
      <c r="AE281" s="207" t="s">
        <v>133</v>
      </c>
      <c r="AF281" s="133" t="s">
        <v>133</v>
      </c>
      <c r="AG281" s="207">
        <v>2.42</v>
      </c>
      <c r="AH281" s="449">
        <v>24.0</v>
      </c>
      <c r="AI281" s="146"/>
      <c r="AJ281" s="144"/>
      <c r="AK281" s="147"/>
      <c r="AL281" s="114"/>
      <c r="AM281" s="211"/>
      <c r="AN281" s="132"/>
      <c r="AO281" s="132"/>
      <c r="AP281" s="149"/>
      <c r="AQ281" s="150"/>
      <c r="AR281" s="149"/>
      <c r="AS281" s="132"/>
      <c r="AT281" s="132"/>
      <c r="AU281" s="132"/>
      <c r="AV281" s="132"/>
      <c r="AW281" s="132"/>
      <c r="AX281" s="132"/>
      <c r="AY281" s="132"/>
      <c r="AZ281" s="132"/>
      <c r="BA281" s="132"/>
      <c r="BB281" s="132"/>
      <c r="BC281" s="132"/>
      <c r="BD281" s="132"/>
      <c r="BE281" s="132"/>
      <c r="BF281" s="132"/>
      <c r="BG281" s="132"/>
      <c r="BH281" s="132"/>
      <c r="BI281" s="132"/>
      <c r="BJ281" s="132"/>
      <c r="BK281" s="132"/>
      <c r="BL281" s="132"/>
      <c r="BM281" s="132"/>
      <c r="BN281" s="132"/>
      <c r="BO281" s="132"/>
      <c r="BP281" s="132"/>
    </row>
    <row r="282">
      <c r="A282" s="484" t="b">
        <v>0</v>
      </c>
      <c r="B282" s="94"/>
      <c r="C282" s="95"/>
      <c r="D282" s="96"/>
      <c r="E282" s="97"/>
      <c r="F282" s="98"/>
      <c r="G282" s="98"/>
      <c r="H282" s="98"/>
      <c r="I282" s="98"/>
      <c r="J282" s="98"/>
      <c r="K282" s="96"/>
      <c r="L282" s="96"/>
      <c r="M282" s="96"/>
      <c r="N282" s="518"/>
      <c r="O282" s="168">
        <v>1.0</v>
      </c>
      <c r="P282" s="169">
        <v>1.0</v>
      </c>
      <c r="Q282" s="294">
        <v>1.0</v>
      </c>
      <c r="R282" s="295">
        <v>1.0</v>
      </c>
      <c r="S282" s="296">
        <v>4.0</v>
      </c>
      <c r="T282" s="297">
        <v>3.0</v>
      </c>
      <c r="U282" s="200"/>
      <c r="V282" s="201"/>
      <c r="W282" s="202"/>
      <c r="X282" s="202"/>
      <c r="Y282" s="273">
        <v>30.0</v>
      </c>
      <c r="Z282" s="271">
        <v>0.0</v>
      </c>
      <c r="AA282" s="272" t="s">
        <v>133</v>
      </c>
      <c r="AB282" s="107">
        <v>12.0</v>
      </c>
      <c r="AC282" s="108">
        <v>0.8149884259259259</v>
      </c>
      <c r="AD282" s="273"/>
      <c r="AE282" s="274" t="s">
        <v>132</v>
      </c>
      <c r="AF282" s="99" t="s">
        <v>166</v>
      </c>
      <c r="AG282" s="274">
        <v>1.4</v>
      </c>
      <c r="AH282" s="411">
        <v>10.0</v>
      </c>
      <c r="AI282" s="112"/>
      <c r="AJ282" s="110"/>
      <c r="AK282" s="113"/>
      <c r="AL282" s="114"/>
      <c r="AM282" s="278"/>
      <c r="AN282" s="98"/>
      <c r="AO282" s="98"/>
      <c r="AP282" s="116"/>
      <c r="AQ282" s="117"/>
      <c r="AR282" s="116"/>
      <c r="AS282" s="98"/>
      <c r="AT282" s="98"/>
      <c r="AU282" s="98"/>
      <c r="AV282" s="98"/>
      <c r="AW282" s="98"/>
      <c r="AX282" s="98"/>
      <c r="AY282" s="98"/>
      <c r="AZ282" s="98"/>
      <c r="BA282" s="98"/>
      <c r="BB282" s="98"/>
      <c r="BC282" s="98"/>
      <c r="BD282" s="98"/>
      <c r="BE282" s="98"/>
      <c r="BF282" s="98"/>
      <c r="BG282" s="98"/>
      <c r="BH282" s="98"/>
      <c r="BI282" s="98"/>
      <c r="BJ282" s="98"/>
      <c r="BK282" s="98"/>
      <c r="BL282" s="98"/>
      <c r="BM282" s="98"/>
      <c r="BN282" s="98"/>
      <c r="BO282" s="98"/>
      <c r="BP282" s="98"/>
    </row>
    <row r="283">
      <c r="A283" s="485" t="b">
        <v>0</v>
      </c>
      <c r="B283" s="128"/>
      <c r="C283" s="129"/>
      <c r="D283" s="130"/>
      <c r="E283" s="131"/>
      <c r="F283" s="132"/>
      <c r="G283" s="132"/>
      <c r="H283" s="132"/>
      <c r="I283" s="132"/>
      <c r="J283" s="132"/>
      <c r="K283" s="130"/>
      <c r="L283" s="130"/>
      <c r="M283" s="130"/>
      <c r="N283" s="519"/>
      <c r="O283" s="168">
        <v>1.0</v>
      </c>
      <c r="P283" s="169">
        <v>1.0</v>
      </c>
      <c r="Q283" s="294">
        <v>1.0</v>
      </c>
      <c r="R283" s="295">
        <v>1.0</v>
      </c>
      <c r="S283" s="296">
        <v>4.0</v>
      </c>
      <c r="T283" s="297">
        <v>3.0</v>
      </c>
      <c r="U283" s="200"/>
      <c r="V283" s="201"/>
      <c r="W283" s="202"/>
      <c r="X283" s="202"/>
      <c r="Y283" s="206">
        <v>40.0</v>
      </c>
      <c r="Z283" s="204">
        <v>0.0</v>
      </c>
      <c r="AA283" s="205" t="s">
        <v>133</v>
      </c>
      <c r="AB283" s="141">
        <v>13.0</v>
      </c>
      <c r="AC283" s="142">
        <v>0.8149884259259259</v>
      </c>
      <c r="AD283" s="206"/>
      <c r="AE283" s="207" t="s">
        <v>133</v>
      </c>
      <c r="AF283" s="133" t="s">
        <v>133</v>
      </c>
      <c r="AG283" s="207">
        <v>3.1</v>
      </c>
      <c r="AH283" s="449">
        <v>31.0</v>
      </c>
      <c r="AI283" s="146"/>
      <c r="AJ283" s="144"/>
      <c r="AK283" s="147"/>
      <c r="AL283" s="114"/>
      <c r="AM283" s="211"/>
      <c r="AN283" s="132"/>
      <c r="AO283" s="132"/>
      <c r="AP283" s="149"/>
      <c r="AQ283" s="150"/>
      <c r="AR283" s="149"/>
      <c r="AS283" s="132"/>
      <c r="AT283" s="132"/>
      <c r="AU283" s="132"/>
      <c r="AV283" s="132"/>
      <c r="AW283" s="132"/>
      <c r="AX283" s="132"/>
      <c r="AY283" s="132"/>
      <c r="AZ283" s="132"/>
      <c r="BA283" s="132"/>
      <c r="BB283" s="132"/>
      <c r="BC283" s="132"/>
      <c r="BD283" s="132"/>
      <c r="BE283" s="132"/>
      <c r="BF283" s="132"/>
      <c r="BG283" s="132"/>
      <c r="BH283" s="132"/>
      <c r="BI283" s="132"/>
      <c r="BJ283" s="132"/>
      <c r="BK283" s="132"/>
      <c r="BL283" s="132"/>
      <c r="BM283" s="132"/>
      <c r="BN283" s="132"/>
      <c r="BO283" s="132"/>
      <c r="BP283" s="132"/>
    </row>
    <row r="284">
      <c r="A284" s="484" t="b">
        <v>0</v>
      </c>
      <c r="B284" s="94"/>
      <c r="C284" s="95"/>
      <c r="D284" s="96"/>
      <c r="E284" s="97"/>
      <c r="F284" s="98"/>
      <c r="G284" s="98"/>
      <c r="H284" s="98"/>
      <c r="I284" s="98"/>
      <c r="J284" s="98"/>
      <c r="K284" s="96"/>
      <c r="L284" s="96"/>
      <c r="M284" s="96"/>
      <c r="N284" s="518"/>
      <c r="O284" s="168">
        <v>1.0</v>
      </c>
      <c r="P284" s="169">
        <v>1.0</v>
      </c>
      <c r="Q284" s="294">
        <v>1.0</v>
      </c>
      <c r="R284" s="295">
        <v>1.0</v>
      </c>
      <c r="S284" s="296">
        <v>4.0</v>
      </c>
      <c r="T284" s="297">
        <v>3.0</v>
      </c>
      <c r="U284" s="200"/>
      <c r="V284" s="201"/>
      <c r="W284" s="202"/>
      <c r="X284" s="202"/>
      <c r="Y284" s="273">
        <v>40.0</v>
      </c>
      <c r="Z284" s="271">
        <v>30.0</v>
      </c>
      <c r="AA284" s="272" t="s">
        <v>133</v>
      </c>
      <c r="AB284" s="107">
        <v>14.0</v>
      </c>
      <c r="AC284" s="108">
        <v>0.8149884259259259</v>
      </c>
      <c r="AD284" s="273"/>
      <c r="AE284" s="274" t="s">
        <v>133</v>
      </c>
      <c r="AF284" s="99" t="s">
        <v>133</v>
      </c>
      <c r="AG284" s="274">
        <v>3.65</v>
      </c>
      <c r="AH284" s="411">
        <v>3.65</v>
      </c>
      <c r="AI284" s="112"/>
      <c r="AJ284" s="110"/>
      <c r="AK284" s="113"/>
      <c r="AL284" s="114"/>
      <c r="AM284" s="278"/>
      <c r="AN284" s="98"/>
      <c r="AO284" s="98"/>
      <c r="AP284" s="116"/>
      <c r="AQ284" s="117"/>
      <c r="AR284" s="116"/>
      <c r="AS284" s="98"/>
      <c r="AT284" s="98"/>
      <c r="AU284" s="98"/>
      <c r="AV284" s="98"/>
      <c r="AW284" s="98"/>
      <c r="AX284" s="98"/>
      <c r="AY284" s="98"/>
      <c r="AZ284" s="98"/>
      <c r="BA284" s="98"/>
      <c r="BB284" s="98"/>
      <c r="BC284" s="98"/>
      <c r="BD284" s="98"/>
      <c r="BE284" s="98"/>
      <c r="BF284" s="98"/>
      <c r="BG284" s="98"/>
      <c r="BH284" s="98"/>
      <c r="BI284" s="98"/>
      <c r="BJ284" s="98"/>
      <c r="BK284" s="98"/>
      <c r="BL284" s="98"/>
      <c r="BM284" s="98"/>
      <c r="BN284" s="98"/>
      <c r="BO284" s="98"/>
      <c r="BP284" s="98"/>
    </row>
    <row r="285">
      <c r="A285" s="485" t="b">
        <v>0</v>
      </c>
      <c r="B285" s="128"/>
      <c r="C285" s="129"/>
      <c r="D285" s="130"/>
      <c r="E285" s="131"/>
      <c r="F285" s="132"/>
      <c r="G285" s="132"/>
      <c r="H285" s="132"/>
      <c r="I285" s="132"/>
      <c r="J285" s="132"/>
      <c r="K285" s="130"/>
      <c r="L285" s="130"/>
      <c r="M285" s="130"/>
      <c r="N285" s="519"/>
      <c r="O285" s="168">
        <v>1.0</v>
      </c>
      <c r="P285" s="169">
        <v>1.0</v>
      </c>
      <c r="Q285" s="294">
        <v>1.0</v>
      </c>
      <c r="R285" s="295">
        <v>1.0</v>
      </c>
      <c r="S285" s="296">
        <v>4.0</v>
      </c>
      <c r="T285" s="297">
        <v>3.0</v>
      </c>
      <c r="U285" s="200"/>
      <c r="V285" s="201"/>
      <c r="W285" s="202"/>
      <c r="X285" s="202"/>
      <c r="Y285" s="206">
        <v>40.0</v>
      </c>
      <c r="Z285" s="204">
        <v>40.0</v>
      </c>
      <c r="AA285" s="205" t="s">
        <v>133</v>
      </c>
      <c r="AB285" s="141">
        <v>15.0</v>
      </c>
      <c r="AC285" s="142">
        <v>0.8149884259259259</v>
      </c>
      <c r="AD285" s="206"/>
      <c r="AE285" s="207" t="s">
        <v>132</v>
      </c>
      <c r="AF285" s="133" t="s">
        <v>166</v>
      </c>
      <c r="AG285" s="207">
        <v>1.3</v>
      </c>
      <c r="AH285" s="449">
        <v>20.0</v>
      </c>
      <c r="AI285" s="146"/>
      <c r="AJ285" s="144"/>
      <c r="AK285" s="147"/>
      <c r="AL285" s="114"/>
      <c r="AM285" s="211"/>
      <c r="AN285" s="132"/>
      <c r="AO285" s="132"/>
      <c r="AP285" s="149"/>
      <c r="AQ285" s="150"/>
      <c r="AR285" s="149"/>
      <c r="AS285" s="132"/>
      <c r="AT285" s="132"/>
      <c r="AU285" s="132"/>
      <c r="AV285" s="132"/>
      <c r="AW285" s="132"/>
      <c r="AX285" s="132"/>
      <c r="AY285" s="132"/>
      <c r="AZ285" s="132"/>
      <c r="BA285" s="132"/>
      <c r="BB285" s="132"/>
      <c r="BC285" s="132"/>
      <c r="BD285" s="132"/>
      <c r="BE285" s="132"/>
      <c r="BF285" s="132"/>
      <c r="BG285" s="132"/>
      <c r="BH285" s="132"/>
      <c r="BI285" s="132"/>
      <c r="BJ285" s="132"/>
      <c r="BK285" s="132"/>
      <c r="BL285" s="132"/>
      <c r="BM285" s="132"/>
      <c r="BN285" s="132"/>
      <c r="BO285" s="132"/>
      <c r="BP285" s="132"/>
    </row>
    <row r="286">
      <c r="A286" s="484" t="b">
        <v>0</v>
      </c>
      <c r="B286" s="94"/>
      <c r="C286" s="95"/>
      <c r="D286" s="96"/>
      <c r="E286" s="97"/>
      <c r="F286" s="98"/>
      <c r="G286" s="98"/>
      <c r="H286" s="98"/>
      <c r="I286" s="98"/>
      <c r="J286" s="98"/>
      <c r="K286" s="96"/>
      <c r="L286" s="96"/>
      <c r="M286" s="96"/>
      <c r="N286" s="518"/>
      <c r="O286" s="168">
        <v>1.0</v>
      </c>
      <c r="P286" s="169">
        <v>1.0</v>
      </c>
      <c r="Q286" s="294">
        <v>1.0</v>
      </c>
      <c r="R286" s="295">
        <v>1.0</v>
      </c>
      <c r="S286" s="296">
        <v>4.0</v>
      </c>
      <c r="T286" s="297">
        <v>4.0</v>
      </c>
      <c r="U286" s="200"/>
      <c r="V286" s="201"/>
      <c r="W286" s="202"/>
      <c r="X286" s="202"/>
      <c r="Y286" s="273">
        <v>0.0</v>
      </c>
      <c r="Z286" s="271">
        <v>0.0</v>
      </c>
      <c r="AA286" s="272" t="s">
        <v>132</v>
      </c>
      <c r="AB286" s="107">
        <v>16.0</v>
      </c>
      <c r="AC286" s="108">
        <v>0.8149884259259259</v>
      </c>
      <c r="AD286" s="273"/>
      <c r="AE286" s="274" t="s">
        <v>133</v>
      </c>
      <c r="AF286" s="99" t="s">
        <v>133</v>
      </c>
      <c r="AG286" s="274">
        <v>3.4</v>
      </c>
      <c r="AH286" s="411">
        <v>34.0</v>
      </c>
      <c r="AI286" s="112"/>
      <c r="AJ286" s="110"/>
      <c r="AK286" s="113"/>
      <c r="AL286" s="114"/>
      <c r="AM286" s="278"/>
      <c r="AN286" s="98"/>
      <c r="AO286" s="98"/>
      <c r="AP286" s="116"/>
      <c r="AQ286" s="117"/>
      <c r="AR286" s="116"/>
      <c r="AS286" s="98"/>
      <c r="AT286" s="98"/>
      <c r="AU286" s="98"/>
      <c r="AV286" s="98"/>
      <c r="AW286" s="98"/>
      <c r="AX286" s="98"/>
      <c r="AY286" s="98"/>
      <c r="AZ286" s="98"/>
      <c r="BA286" s="98"/>
      <c r="BB286" s="98"/>
      <c r="BC286" s="98"/>
      <c r="BD286" s="98"/>
      <c r="BE286" s="98"/>
      <c r="BF286" s="98"/>
      <c r="BG286" s="98"/>
      <c r="BH286" s="98"/>
      <c r="BI286" s="98"/>
      <c r="BJ286" s="98"/>
      <c r="BK286" s="98"/>
      <c r="BL286" s="98"/>
      <c r="BM286" s="98"/>
      <c r="BN286" s="98"/>
      <c r="BO286" s="98"/>
      <c r="BP286" s="98"/>
    </row>
    <row r="287">
      <c r="A287" s="485" t="b">
        <v>0</v>
      </c>
      <c r="B287" s="128"/>
      <c r="C287" s="129"/>
      <c r="D287" s="130"/>
      <c r="E287" s="131"/>
      <c r="F287" s="132"/>
      <c r="G287" s="132"/>
      <c r="H287" s="132"/>
      <c r="I287" s="132"/>
      <c r="J287" s="132"/>
      <c r="K287" s="130"/>
      <c r="L287" s="130"/>
      <c r="M287" s="130"/>
      <c r="N287" s="519"/>
      <c r="O287" s="168">
        <v>1.0</v>
      </c>
      <c r="P287" s="169">
        <v>1.0</v>
      </c>
      <c r="Q287" s="294">
        <v>1.0</v>
      </c>
      <c r="R287" s="295">
        <v>1.0</v>
      </c>
      <c r="S287" s="296">
        <v>4.0</v>
      </c>
      <c r="T287" s="297">
        <v>4.0</v>
      </c>
      <c r="U287" s="200"/>
      <c r="V287" s="201"/>
      <c r="W287" s="202"/>
      <c r="X287" s="202"/>
      <c r="Y287" s="206">
        <v>0.0</v>
      </c>
      <c r="Z287" s="204">
        <v>0.0</v>
      </c>
      <c r="AA287" s="205" t="s">
        <v>132</v>
      </c>
      <c r="AB287" s="141">
        <v>17.0</v>
      </c>
      <c r="AC287" s="142">
        <v>0.8159837962962962</v>
      </c>
      <c r="AD287" s="206"/>
      <c r="AE287" s="207" t="s">
        <v>132</v>
      </c>
      <c r="AF287" s="133" t="s">
        <v>133</v>
      </c>
      <c r="AG287" s="207">
        <v>1.54</v>
      </c>
      <c r="AH287" s="449">
        <v>15.0</v>
      </c>
      <c r="AI287" s="146"/>
      <c r="AJ287" s="144"/>
      <c r="AK287" s="147"/>
      <c r="AL287" s="114"/>
      <c r="AM287" s="211"/>
      <c r="AN287" s="132"/>
      <c r="AO287" s="132"/>
      <c r="AP287" s="149"/>
      <c r="AQ287" s="150"/>
      <c r="AR287" s="149"/>
      <c r="AS287" s="132"/>
      <c r="AT287" s="132"/>
      <c r="AU287" s="132"/>
      <c r="AV287" s="132"/>
      <c r="AW287" s="132"/>
      <c r="AX287" s="132"/>
      <c r="AY287" s="132"/>
      <c r="AZ287" s="132"/>
      <c r="BA287" s="132"/>
      <c r="BB287" s="132"/>
      <c r="BC287" s="132"/>
      <c r="BD287" s="132"/>
      <c r="BE287" s="132"/>
      <c r="BF287" s="132"/>
      <c r="BG287" s="132"/>
      <c r="BH287" s="132"/>
      <c r="BI287" s="132"/>
      <c r="BJ287" s="132"/>
      <c r="BK287" s="132"/>
      <c r="BL287" s="132"/>
      <c r="BM287" s="132"/>
      <c r="BN287" s="132"/>
      <c r="BO287" s="132"/>
      <c r="BP287" s="132"/>
    </row>
    <row r="288">
      <c r="A288" s="484" t="b">
        <v>0</v>
      </c>
      <c r="B288" s="94"/>
      <c r="C288" s="95"/>
      <c r="D288" s="96"/>
      <c r="E288" s="97"/>
      <c r="F288" s="98"/>
      <c r="G288" s="98"/>
      <c r="H288" s="98"/>
      <c r="I288" s="98"/>
      <c r="J288" s="98"/>
      <c r="K288" s="96"/>
      <c r="L288" s="96"/>
      <c r="M288" s="96"/>
      <c r="N288" s="518"/>
      <c r="O288" s="168">
        <v>1.0</v>
      </c>
      <c r="P288" s="169">
        <v>1.0</v>
      </c>
      <c r="Q288" s="294">
        <v>1.0</v>
      </c>
      <c r="R288" s="295">
        <v>1.0</v>
      </c>
      <c r="S288" s="296">
        <v>4.0</v>
      </c>
      <c r="T288" s="297">
        <v>4.0</v>
      </c>
      <c r="U288" s="200"/>
      <c r="V288" s="201"/>
      <c r="W288" s="202"/>
      <c r="X288" s="202"/>
      <c r="Y288" s="273">
        <v>0.0</v>
      </c>
      <c r="Z288" s="271">
        <v>30.0</v>
      </c>
      <c r="AA288" s="272" t="s">
        <v>132</v>
      </c>
      <c r="AB288" s="107">
        <v>18.0</v>
      </c>
      <c r="AC288" s="108">
        <v>0.8163773148148148</v>
      </c>
      <c r="AD288" s="273"/>
      <c r="AE288" s="274" t="s">
        <v>132</v>
      </c>
      <c r="AF288" s="99" t="s">
        <v>133</v>
      </c>
      <c r="AG288" s="274">
        <v>1.76</v>
      </c>
      <c r="AH288" s="411">
        <v>1.7</v>
      </c>
      <c r="AI288" s="112"/>
      <c r="AJ288" s="110"/>
      <c r="AK288" s="113"/>
      <c r="AL288" s="114"/>
      <c r="AM288" s="278"/>
      <c r="AN288" s="98"/>
      <c r="AO288" s="98"/>
      <c r="AP288" s="116"/>
      <c r="AQ288" s="117"/>
      <c r="AR288" s="116"/>
      <c r="AS288" s="98"/>
      <c r="AT288" s="98"/>
      <c r="AU288" s="98"/>
      <c r="AV288" s="98"/>
      <c r="AW288" s="98"/>
      <c r="AX288" s="98"/>
      <c r="AY288" s="98"/>
      <c r="AZ288" s="98"/>
      <c r="BA288" s="98"/>
      <c r="BB288" s="98"/>
      <c r="BC288" s="98"/>
      <c r="BD288" s="98"/>
      <c r="BE288" s="98"/>
      <c r="BF288" s="98"/>
      <c r="BG288" s="98"/>
      <c r="BH288" s="98"/>
      <c r="BI288" s="98"/>
      <c r="BJ288" s="98"/>
      <c r="BK288" s="98"/>
      <c r="BL288" s="98"/>
      <c r="BM288" s="98"/>
      <c r="BN288" s="98"/>
      <c r="BO288" s="98"/>
      <c r="BP288" s="98"/>
    </row>
    <row r="289">
      <c r="A289" s="485" t="b">
        <v>0</v>
      </c>
      <c r="B289" s="128"/>
      <c r="C289" s="129"/>
      <c r="D289" s="130"/>
      <c r="E289" s="131"/>
      <c r="F289" s="132"/>
      <c r="G289" s="132"/>
      <c r="H289" s="132"/>
      <c r="I289" s="132"/>
      <c r="J289" s="132"/>
      <c r="K289" s="130"/>
      <c r="L289" s="130"/>
      <c r="M289" s="130"/>
      <c r="N289" s="519"/>
      <c r="O289" s="168">
        <v>1.0</v>
      </c>
      <c r="P289" s="169">
        <v>1.0</v>
      </c>
      <c r="Q289" s="294">
        <v>1.0</v>
      </c>
      <c r="R289" s="295">
        <v>1.0</v>
      </c>
      <c r="S289" s="296">
        <v>4.0</v>
      </c>
      <c r="T289" s="297">
        <v>4.0</v>
      </c>
      <c r="U289" s="200"/>
      <c r="V289" s="201"/>
      <c r="W289" s="202"/>
      <c r="X289" s="202"/>
      <c r="Y289" s="206">
        <v>15.0</v>
      </c>
      <c r="Z289" s="204">
        <v>40.0</v>
      </c>
      <c r="AA289" s="205" t="s">
        <v>132</v>
      </c>
      <c r="AB289" s="141">
        <v>19.0</v>
      </c>
      <c r="AC289" s="142">
        <v>0.8163773148148148</v>
      </c>
      <c r="AD289" s="206"/>
      <c r="AE289" s="207" t="s">
        <v>132</v>
      </c>
      <c r="AF289" s="133" t="s">
        <v>133</v>
      </c>
      <c r="AG289" s="207">
        <v>1.88</v>
      </c>
      <c r="AH289" s="449">
        <v>18.0</v>
      </c>
      <c r="AI289" s="146"/>
      <c r="AJ289" s="144"/>
      <c r="AK289" s="147"/>
      <c r="AL289" s="114"/>
      <c r="AM289" s="211"/>
      <c r="AN289" s="132"/>
      <c r="AO289" s="132"/>
      <c r="AP289" s="149"/>
      <c r="AQ289" s="150"/>
      <c r="AR289" s="149"/>
      <c r="AS289" s="132"/>
      <c r="AT289" s="132"/>
      <c r="AU289" s="132"/>
      <c r="AV289" s="132"/>
      <c r="AW289" s="132"/>
      <c r="AX289" s="132"/>
      <c r="AY289" s="132"/>
      <c r="AZ289" s="132"/>
      <c r="BA289" s="132"/>
      <c r="BB289" s="132"/>
      <c r="BC289" s="132"/>
      <c r="BD289" s="132"/>
      <c r="BE289" s="132"/>
      <c r="BF289" s="132"/>
      <c r="BG289" s="132"/>
      <c r="BH289" s="132"/>
      <c r="BI289" s="132"/>
      <c r="BJ289" s="132"/>
      <c r="BK289" s="132"/>
      <c r="BL289" s="132"/>
      <c r="BM289" s="132"/>
      <c r="BN289" s="132"/>
      <c r="BO289" s="132"/>
      <c r="BP289" s="132"/>
    </row>
    <row r="290">
      <c r="A290" s="484" t="b">
        <v>0</v>
      </c>
      <c r="B290" s="94"/>
      <c r="C290" s="95"/>
      <c r="D290" s="96"/>
      <c r="E290" s="97"/>
      <c r="F290" s="98"/>
      <c r="G290" s="98"/>
      <c r="H290" s="98"/>
      <c r="I290" s="98"/>
      <c r="J290" s="98"/>
      <c r="K290" s="96"/>
      <c r="L290" s="96"/>
      <c r="M290" s="96"/>
      <c r="N290" s="518"/>
      <c r="O290" s="168">
        <v>1.0</v>
      </c>
      <c r="P290" s="169">
        <v>1.0</v>
      </c>
      <c r="Q290" s="294">
        <v>1.0</v>
      </c>
      <c r="R290" s="295">
        <v>1.0</v>
      </c>
      <c r="S290" s="296">
        <v>4.0</v>
      </c>
      <c r="T290" s="297">
        <v>5.0</v>
      </c>
      <c r="U290" s="200"/>
      <c r="V290" s="201"/>
      <c r="W290" s="202"/>
      <c r="X290" s="202"/>
      <c r="Y290" s="273">
        <v>0.0</v>
      </c>
      <c r="Z290" s="271">
        <v>0.0</v>
      </c>
      <c r="AA290" s="272" t="s">
        <v>133</v>
      </c>
      <c r="AB290" s="107">
        <v>20.0</v>
      </c>
      <c r="AC290" s="108">
        <v>0.8171875</v>
      </c>
      <c r="AD290" s="273"/>
      <c r="AE290" s="274" t="s">
        <v>132</v>
      </c>
      <c r="AF290" s="99" t="s">
        <v>133</v>
      </c>
      <c r="AG290" s="274">
        <v>2.38</v>
      </c>
      <c r="AH290" s="411">
        <v>2.38</v>
      </c>
      <c r="AI290" s="112"/>
      <c r="AJ290" s="110"/>
      <c r="AK290" s="113"/>
      <c r="AL290" s="114"/>
      <c r="AM290" s="278"/>
      <c r="AN290" s="98"/>
      <c r="AO290" s="98"/>
      <c r="AP290" s="116"/>
      <c r="AQ290" s="117"/>
      <c r="AR290" s="116"/>
      <c r="AS290" s="98"/>
      <c r="AT290" s="98"/>
      <c r="AU290" s="98"/>
      <c r="AV290" s="98"/>
      <c r="AW290" s="98"/>
      <c r="AX290" s="98"/>
      <c r="AY290" s="98"/>
      <c r="AZ290" s="98"/>
      <c r="BA290" s="98"/>
      <c r="BB290" s="98"/>
      <c r="BC290" s="98"/>
      <c r="BD290" s="98"/>
      <c r="BE290" s="98"/>
      <c r="BF290" s="98"/>
      <c r="BG290" s="98"/>
      <c r="BH290" s="98"/>
      <c r="BI290" s="98"/>
      <c r="BJ290" s="98"/>
      <c r="BK290" s="98"/>
      <c r="BL290" s="98"/>
      <c r="BM290" s="98"/>
      <c r="BN290" s="98"/>
      <c r="BO290" s="98"/>
      <c r="BP290" s="98"/>
    </row>
    <row r="291">
      <c r="A291" s="485" t="b">
        <v>0</v>
      </c>
      <c r="B291" s="128"/>
      <c r="C291" s="129"/>
      <c r="D291" s="130"/>
      <c r="E291" s="131"/>
      <c r="F291" s="132"/>
      <c r="G291" s="132"/>
      <c r="H291" s="132"/>
      <c r="I291" s="132"/>
      <c r="J291" s="132"/>
      <c r="K291" s="130"/>
      <c r="L291" s="130"/>
      <c r="M291" s="130"/>
      <c r="N291" s="519"/>
      <c r="O291" s="168">
        <v>1.0</v>
      </c>
      <c r="P291" s="169">
        <v>1.0</v>
      </c>
      <c r="Q291" s="294">
        <v>1.0</v>
      </c>
      <c r="R291" s="295">
        <v>1.0</v>
      </c>
      <c r="S291" s="296">
        <v>4.0</v>
      </c>
      <c r="T291" s="297">
        <v>5.0</v>
      </c>
      <c r="U291" s="200"/>
      <c r="V291" s="201"/>
      <c r="W291" s="202"/>
      <c r="X291" s="202"/>
      <c r="Y291" s="206">
        <v>30.0</v>
      </c>
      <c r="Z291" s="204">
        <v>30.0</v>
      </c>
      <c r="AA291" s="205" t="s">
        <v>133</v>
      </c>
      <c r="AB291" s="141">
        <v>21.0</v>
      </c>
      <c r="AC291" s="142">
        <v>0.8177083333333334</v>
      </c>
      <c r="AD291" s="206"/>
      <c r="AE291" s="207" t="s">
        <v>132</v>
      </c>
      <c r="AF291" s="133" t="s">
        <v>133</v>
      </c>
      <c r="AG291" s="207">
        <v>2.42</v>
      </c>
      <c r="AH291" s="449">
        <v>24.0</v>
      </c>
      <c r="AI291" s="146"/>
      <c r="AJ291" s="144"/>
      <c r="AK291" s="147"/>
      <c r="AL291" s="114"/>
      <c r="AM291" s="211"/>
      <c r="AN291" s="132"/>
      <c r="AO291" s="132"/>
      <c r="AP291" s="149"/>
      <c r="AQ291" s="150"/>
      <c r="AR291" s="149"/>
      <c r="AS291" s="132"/>
      <c r="AT291" s="132"/>
      <c r="AU291" s="132"/>
      <c r="AV291" s="132"/>
      <c r="AW291" s="132"/>
      <c r="AX291" s="132"/>
      <c r="AY291" s="132"/>
      <c r="AZ291" s="132"/>
      <c r="BA291" s="132"/>
      <c r="BB291" s="132"/>
      <c r="BC291" s="132"/>
      <c r="BD291" s="132"/>
      <c r="BE291" s="132"/>
      <c r="BF291" s="132"/>
      <c r="BG291" s="132"/>
      <c r="BH291" s="132"/>
      <c r="BI291" s="132"/>
      <c r="BJ291" s="132"/>
      <c r="BK291" s="132"/>
      <c r="BL291" s="132"/>
      <c r="BM291" s="132"/>
      <c r="BN291" s="132"/>
      <c r="BO291" s="132"/>
      <c r="BP291" s="132"/>
    </row>
    <row r="292">
      <c r="A292" s="484" t="b">
        <v>0</v>
      </c>
      <c r="B292" s="94"/>
      <c r="C292" s="95"/>
      <c r="D292" s="96"/>
      <c r="E292" s="97"/>
      <c r="F292" s="98"/>
      <c r="G292" s="98"/>
      <c r="H292" s="98"/>
      <c r="I292" s="98"/>
      <c r="J292" s="98"/>
      <c r="K292" s="96"/>
      <c r="L292" s="96"/>
      <c r="M292" s="96"/>
      <c r="N292" s="518"/>
      <c r="O292" s="168">
        <v>1.0</v>
      </c>
      <c r="P292" s="169">
        <v>1.0</v>
      </c>
      <c r="Q292" s="294">
        <v>1.0</v>
      </c>
      <c r="R292" s="295">
        <v>1.0</v>
      </c>
      <c r="S292" s="296">
        <v>4.0</v>
      </c>
      <c r="T292" s="297">
        <v>5.0</v>
      </c>
      <c r="U292" s="200"/>
      <c r="V292" s="201"/>
      <c r="W292" s="202"/>
      <c r="X292" s="202"/>
      <c r="Y292" s="273">
        <v>40.0</v>
      </c>
      <c r="Z292" s="271">
        <v>30.0</v>
      </c>
      <c r="AA292" s="272" t="s">
        <v>133</v>
      </c>
      <c r="AB292" s="107">
        <v>22.0</v>
      </c>
      <c r="AC292" s="108">
        <v>0.8182638888888889</v>
      </c>
      <c r="AD292" s="273"/>
      <c r="AE292" s="274" t="s">
        <v>132</v>
      </c>
      <c r="AF292" s="99" t="s">
        <v>133</v>
      </c>
      <c r="AG292" s="274">
        <v>3.4</v>
      </c>
      <c r="AH292" s="411">
        <v>34.0</v>
      </c>
      <c r="AI292" s="112"/>
      <c r="AJ292" s="110"/>
      <c r="AK292" s="113"/>
      <c r="AL292" s="114"/>
      <c r="AM292" s="278"/>
      <c r="AN292" s="98"/>
      <c r="AO292" s="98"/>
      <c r="AP292" s="116"/>
      <c r="AQ292" s="117"/>
      <c r="AR292" s="116"/>
      <c r="AS292" s="98"/>
      <c r="AT292" s="98"/>
      <c r="AU292" s="98"/>
      <c r="AV292" s="98"/>
      <c r="AW292" s="98"/>
      <c r="AX292" s="98"/>
      <c r="AY292" s="98"/>
      <c r="AZ292" s="98"/>
      <c r="BA292" s="98"/>
      <c r="BB292" s="98"/>
      <c r="BC292" s="98"/>
      <c r="BD292" s="98"/>
      <c r="BE292" s="98"/>
      <c r="BF292" s="98"/>
      <c r="BG292" s="98"/>
      <c r="BH292" s="98"/>
      <c r="BI292" s="98"/>
      <c r="BJ292" s="98"/>
      <c r="BK292" s="98"/>
      <c r="BL292" s="98"/>
      <c r="BM292" s="98"/>
      <c r="BN292" s="98"/>
      <c r="BO292" s="98"/>
      <c r="BP292" s="98"/>
    </row>
    <row r="293">
      <c r="A293" s="485" t="b">
        <v>0</v>
      </c>
      <c r="B293" s="128"/>
      <c r="C293" s="129"/>
      <c r="D293" s="130"/>
      <c r="E293" s="131"/>
      <c r="F293" s="132"/>
      <c r="G293" s="132"/>
      <c r="H293" s="132"/>
      <c r="I293" s="132"/>
      <c r="J293" s="132"/>
      <c r="K293" s="130"/>
      <c r="L293" s="130"/>
      <c r="M293" s="130"/>
      <c r="N293" s="519"/>
      <c r="O293" s="168">
        <v>1.0</v>
      </c>
      <c r="P293" s="169">
        <v>1.0</v>
      </c>
      <c r="Q293" s="294">
        <v>1.0</v>
      </c>
      <c r="R293" s="295">
        <v>1.0</v>
      </c>
      <c r="S293" s="296">
        <v>5.0</v>
      </c>
      <c r="T293" s="297">
        <v>5.0</v>
      </c>
      <c r="U293" s="200"/>
      <c r="V293" s="201"/>
      <c r="W293" s="202"/>
      <c r="X293" s="202"/>
      <c r="Y293" s="206">
        <v>0.0</v>
      </c>
      <c r="Z293" s="204">
        <v>0.0</v>
      </c>
      <c r="AA293" s="205" t="s">
        <v>132</v>
      </c>
      <c r="AB293" s="141">
        <v>23.0</v>
      </c>
      <c r="AC293" s="142">
        <v>0.8182638888888889</v>
      </c>
      <c r="AD293" s="206"/>
      <c r="AE293" s="207" t="s">
        <v>132</v>
      </c>
      <c r="AF293" s="133" t="s">
        <v>133</v>
      </c>
      <c r="AG293" s="207">
        <v>3.65</v>
      </c>
      <c r="AH293" s="449">
        <v>3.65</v>
      </c>
      <c r="AI293" s="146"/>
      <c r="AJ293" s="144"/>
      <c r="AK293" s="147"/>
      <c r="AL293" s="114"/>
      <c r="AM293" s="211"/>
      <c r="AN293" s="132"/>
      <c r="AO293" s="132"/>
      <c r="AP293" s="149"/>
      <c r="AQ293" s="150"/>
      <c r="AR293" s="149"/>
      <c r="AS293" s="132"/>
      <c r="AT293" s="132"/>
      <c r="AU293" s="132"/>
      <c r="AV293" s="132"/>
      <c r="AW293" s="132"/>
      <c r="AX293" s="132"/>
      <c r="AY293" s="132"/>
      <c r="AZ293" s="132"/>
      <c r="BA293" s="132"/>
      <c r="BB293" s="132"/>
      <c r="BC293" s="132"/>
      <c r="BD293" s="132"/>
      <c r="BE293" s="132"/>
      <c r="BF293" s="132"/>
      <c r="BG293" s="132"/>
      <c r="BH293" s="132"/>
      <c r="BI293" s="132"/>
      <c r="BJ293" s="132"/>
      <c r="BK293" s="132"/>
      <c r="BL293" s="132"/>
      <c r="BM293" s="132"/>
      <c r="BN293" s="132"/>
      <c r="BO293" s="132"/>
      <c r="BP293" s="132"/>
    </row>
    <row r="294">
      <c r="A294" s="484" t="b">
        <v>0</v>
      </c>
      <c r="B294" s="94"/>
      <c r="C294" s="95"/>
      <c r="D294" s="96"/>
      <c r="E294" s="97"/>
      <c r="F294" s="98"/>
      <c r="G294" s="98"/>
      <c r="H294" s="98"/>
      <c r="I294" s="98"/>
      <c r="J294" s="98"/>
      <c r="K294" s="96"/>
      <c r="L294" s="96"/>
      <c r="M294" s="96"/>
      <c r="N294" s="518"/>
      <c r="O294" s="168">
        <v>1.0</v>
      </c>
      <c r="P294" s="169">
        <v>1.0</v>
      </c>
      <c r="Q294" s="294">
        <v>1.0</v>
      </c>
      <c r="R294" s="295">
        <v>1.0</v>
      </c>
      <c r="S294" s="296">
        <v>6.0</v>
      </c>
      <c r="T294" s="297">
        <v>6.0</v>
      </c>
      <c r="U294" s="200"/>
      <c r="V294" s="201"/>
      <c r="W294" s="202"/>
      <c r="X294" s="202"/>
      <c r="Y294" s="273">
        <v>0.0</v>
      </c>
      <c r="Z294" s="271">
        <v>0.0</v>
      </c>
      <c r="AA294" s="272" t="s">
        <v>133</v>
      </c>
      <c r="AB294" s="107">
        <v>24.0</v>
      </c>
      <c r="AC294" s="108">
        <v>0.8196180555555556</v>
      </c>
      <c r="AD294" s="273"/>
      <c r="AE294" s="274" t="s">
        <v>132</v>
      </c>
      <c r="AF294" s="99" t="s">
        <v>133</v>
      </c>
      <c r="AG294" s="274">
        <v>7.8</v>
      </c>
      <c r="AH294" s="411">
        <v>7.8</v>
      </c>
      <c r="AI294" s="112"/>
      <c r="AJ294" s="110"/>
      <c r="AK294" s="113"/>
      <c r="AL294" s="114"/>
      <c r="AM294" s="278"/>
      <c r="AN294" s="98"/>
      <c r="AO294" s="98"/>
      <c r="AP294" s="116"/>
      <c r="AQ294" s="117"/>
      <c r="AR294" s="116"/>
      <c r="AS294" s="98"/>
      <c r="AT294" s="98"/>
      <c r="AU294" s="98"/>
      <c r="AV294" s="98"/>
      <c r="AW294" s="98"/>
      <c r="AX294" s="98"/>
      <c r="AY294" s="98"/>
      <c r="AZ294" s="98"/>
      <c r="BA294" s="98"/>
      <c r="BB294" s="98"/>
      <c r="BC294" s="98"/>
      <c r="BD294" s="98"/>
      <c r="BE294" s="98"/>
      <c r="BF294" s="98"/>
      <c r="BG294" s="98"/>
      <c r="BH294" s="98"/>
      <c r="BI294" s="98"/>
      <c r="BJ294" s="98"/>
      <c r="BK294" s="98"/>
      <c r="BL294" s="98"/>
      <c r="BM294" s="98"/>
      <c r="BN294" s="98"/>
      <c r="BO294" s="98"/>
      <c r="BP294" s="98"/>
    </row>
    <row r="295">
      <c r="A295" s="485" t="b">
        <v>0</v>
      </c>
      <c r="B295" s="128"/>
      <c r="C295" s="129"/>
      <c r="D295" s="130"/>
      <c r="E295" s="131"/>
      <c r="F295" s="132"/>
      <c r="G295" s="132"/>
      <c r="H295" s="132"/>
      <c r="I295" s="132"/>
      <c r="J295" s="132"/>
      <c r="K295" s="130"/>
      <c r="L295" s="130"/>
      <c r="M295" s="130"/>
      <c r="N295" s="519"/>
      <c r="O295" s="168">
        <v>1.0</v>
      </c>
      <c r="P295" s="169">
        <v>1.0</v>
      </c>
      <c r="Q295" s="294">
        <v>1.0</v>
      </c>
      <c r="R295" s="295">
        <v>1.0</v>
      </c>
      <c r="S295" s="296">
        <v>6.0</v>
      </c>
      <c r="T295" s="297">
        <v>6.0</v>
      </c>
      <c r="U295" s="200"/>
      <c r="V295" s="201"/>
      <c r="W295" s="202"/>
      <c r="X295" s="202"/>
      <c r="Y295" s="206">
        <v>0.0</v>
      </c>
      <c r="Z295" s="204">
        <v>0.0</v>
      </c>
      <c r="AA295" s="205" t="s">
        <v>133</v>
      </c>
      <c r="AB295" s="141">
        <v>25.0</v>
      </c>
      <c r="AC295" s="142">
        <v>0.8196296296296296</v>
      </c>
      <c r="AD295" s="206"/>
      <c r="AE295" s="207" t="s">
        <v>132</v>
      </c>
      <c r="AF295" s="133" t="s">
        <v>133</v>
      </c>
      <c r="AG295" s="207">
        <v>10.0</v>
      </c>
      <c r="AH295" s="449">
        <v>20.0</v>
      </c>
      <c r="AI295" s="146"/>
      <c r="AJ295" s="144"/>
      <c r="AK295" s="147"/>
      <c r="AL295" s="114"/>
      <c r="AM295" s="211"/>
      <c r="AN295" s="132"/>
      <c r="AO295" s="132"/>
      <c r="AP295" s="149"/>
      <c r="AQ295" s="150"/>
      <c r="AR295" s="149"/>
      <c r="AS295" s="132"/>
      <c r="AT295" s="132"/>
      <c r="AU295" s="132"/>
      <c r="AV295" s="132"/>
      <c r="AW295" s="132"/>
      <c r="AX295" s="132"/>
      <c r="AY295" s="132"/>
      <c r="AZ295" s="132"/>
      <c r="BA295" s="132"/>
      <c r="BB295" s="132"/>
      <c r="BC295" s="132"/>
      <c r="BD295" s="132"/>
      <c r="BE295" s="132"/>
      <c r="BF295" s="132"/>
      <c r="BG295" s="132"/>
      <c r="BH295" s="132"/>
      <c r="BI295" s="132"/>
      <c r="BJ295" s="132"/>
      <c r="BK295" s="132"/>
      <c r="BL295" s="132"/>
      <c r="BM295" s="132"/>
      <c r="BN295" s="132"/>
      <c r="BO295" s="132"/>
      <c r="BP295" s="132"/>
    </row>
    <row r="296">
      <c r="A296" s="484" t="b">
        <v>0</v>
      </c>
      <c r="B296" s="94"/>
      <c r="C296" s="95"/>
      <c r="D296" s="96"/>
      <c r="E296" s="97"/>
      <c r="F296" s="98"/>
      <c r="G296" s="98"/>
      <c r="H296" s="98"/>
      <c r="I296" s="98"/>
      <c r="J296" s="98"/>
      <c r="K296" s="96"/>
      <c r="L296" s="96"/>
      <c r="M296" s="96"/>
      <c r="N296" s="518"/>
      <c r="O296" s="168">
        <v>1.0</v>
      </c>
      <c r="P296" s="169">
        <v>1.0</v>
      </c>
      <c r="Q296" s="294">
        <v>1.0</v>
      </c>
      <c r="R296" s="295">
        <v>1.0</v>
      </c>
      <c r="S296" s="296">
        <v>6.0</v>
      </c>
      <c r="T296" s="297">
        <v>6.0</v>
      </c>
      <c r="U296" s="200"/>
      <c r="V296" s="201"/>
      <c r="W296" s="202"/>
      <c r="X296" s="202"/>
      <c r="Y296" s="273">
        <v>0.0</v>
      </c>
      <c r="Z296" s="271">
        <v>0.0</v>
      </c>
      <c r="AA296" s="272" t="s">
        <v>132</v>
      </c>
      <c r="AB296" s="107">
        <v>26.0</v>
      </c>
      <c r="AC296" s="108">
        <v>0.8196296296296296</v>
      </c>
      <c r="AD296" s="273"/>
      <c r="AE296" s="274" t="s">
        <v>133</v>
      </c>
      <c r="AF296" s="99" t="s">
        <v>166</v>
      </c>
      <c r="AG296" s="274">
        <v>1.1</v>
      </c>
      <c r="AH296" s="411">
        <v>100.0</v>
      </c>
      <c r="AI296" s="112"/>
      <c r="AJ296" s="110"/>
      <c r="AK296" s="113"/>
      <c r="AL296" s="114"/>
      <c r="AM296" s="278"/>
      <c r="AN296" s="98"/>
      <c r="AO296" s="98"/>
      <c r="AP296" s="116"/>
      <c r="AQ296" s="117"/>
      <c r="AR296" s="116"/>
      <c r="AS296" s="98"/>
      <c r="AT296" s="98"/>
      <c r="AU296" s="98"/>
      <c r="AV296" s="98"/>
      <c r="AW296" s="98"/>
      <c r="AX296" s="98"/>
      <c r="AY296" s="98"/>
      <c r="AZ296" s="98"/>
      <c r="BA296" s="98"/>
      <c r="BB296" s="98"/>
      <c r="BC296" s="98"/>
      <c r="BD296" s="98"/>
      <c r="BE296" s="98"/>
      <c r="BF296" s="98"/>
      <c r="BG296" s="98"/>
      <c r="BH296" s="98"/>
      <c r="BI296" s="98"/>
      <c r="BJ296" s="98"/>
      <c r="BK296" s="98"/>
      <c r="BL296" s="98"/>
      <c r="BM296" s="98"/>
      <c r="BN296" s="98"/>
      <c r="BO296" s="98"/>
      <c r="BP296" s="98"/>
    </row>
    <row r="297">
      <c r="A297" s="485" t="b">
        <v>0</v>
      </c>
      <c r="B297" s="128"/>
      <c r="C297" s="129"/>
      <c r="D297" s="130"/>
      <c r="E297" s="131"/>
      <c r="F297" s="132"/>
      <c r="G297" s="132"/>
      <c r="H297" s="132"/>
      <c r="I297" s="132"/>
      <c r="J297" s="132"/>
      <c r="K297" s="130"/>
      <c r="L297" s="130"/>
      <c r="M297" s="130"/>
      <c r="N297" s="519"/>
      <c r="O297" s="168">
        <v>1.0</v>
      </c>
      <c r="P297" s="169">
        <v>1.0</v>
      </c>
      <c r="Q297" s="294">
        <v>1.0</v>
      </c>
      <c r="R297" s="295">
        <v>1.0</v>
      </c>
      <c r="S297" s="296">
        <v>6.0</v>
      </c>
      <c r="T297" s="297">
        <v>6.0</v>
      </c>
      <c r="U297" s="200"/>
      <c r="V297" s="201"/>
      <c r="W297" s="202"/>
      <c r="X297" s="202"/>
      <c r="Y297" s="206">
        <v>0.0</v>
      </c>
      <c r="Z297" s="204">
        <v>0.0</v>
      </c>
      <c r="AA297" s="205" t="s">
        <v>133</v>
      </c>
      <c r="AB297" s="141">
        <v>27.0</v>
      </c>
      <c r="AC297" s="142">
        <v>0.8227777777777778</v>
      </c>
      <c r="AD297" s="206"/>
      <c r="AE297" s="207" t="s">
        <v>133</v>
      </c>
      <c r="AF297" s="133" t="s">
        <v>133</v>
      </c>
      <c r="AG297" s="207">
        <v>1.16</v>
      </c>
      <c r="AH297" s="449">
        <v>16.0</v>
      </c>
      <c r="AI297" s="146"/>
      <c r="AJ297" s="144"/>
      <c r="AK297" s="147"/>
      <c r="AL297" s="114"/>
      <c r="AM297" s="211"/>
      <c r="AN297" s="132"/>
      <c r="AO297" s="132"/>
      <c r="AP297" s="149"/>
      <c r="AQ297" s="150"/>
      <c r="AR297" s="149"/>
      <c r="AS297" s="132"/>
      <c r="AT297" s="132"/>
      <c r="AU297" s="132"/>
      <c r="AV297" s="132"/>
      <c r="AW297" s="132"/>
      <c r="AX297" s="132"/>
      <c r="AY297" s="132"/>
      <c r="AZ297" s="132"/>
      <c r="BA297" s="132"/>
      <c r="BB297" s="132"/>
      <c r="BC297" s="132"/>
      <c r="BD297" s="132"/>
      <c r="BE297" s="132"/>
      <c r="BF297" s="132"/>
      <c r="BG297" s="132"/>
      <c r="BH297" s="132"/>
      <c r="BI297" s="132"/>
      <c r="BJ297" s="132"/>
      <c r="BK297" s="132"/>
      <c r="BL297" s="132"/>
      <c r="BM297" s="132"/>
      <c r="BN297" s="132"/>
      <c r="BO297" s="132"/>
      <c r="BP297" s="132"/>
    </row>
    <row r="298">
      <c r="A298" s="484" t="b">
        <v>0</v>
      </c>
      <c r="B298" s="94"/>
      <c r="C298" s="95"/>
      <c r="D298" s="96"/>
      <c r="E298" s="97"/>
      <c r="F298" s="98"/>
      <c r="G298" s="98"/>
      <c r="H298" s="98"/>
      <c r="I298" s="98"/>
      <c r="J298" s="98"/>
      <c r="K298" s="96"/>
      <c r="L298" s="96"/>
      <c r="M298" s="96"/>
      <c r="N298" s="518"/>
      <c r="O298" s="369"/>
      <c r="P298" s="370"/>
      <c r="Q298" s="196"/>
      <c r="R298" s="197"/>
      <c r="S298" s="198"/>
      <c r="T298" s="199"/>
      <c r="U298" s="200"/>
      <c r="V298" s="201"/>
      <c r="W298" s="202"/>
      <c r="X298" s="202"/>
      <c r="Y298" s="109"/>
      <c r="Z298" s="280"/>
      <c r="AA298" s="106"/>
      <c r="AB298" s="107">
        <v>28.0</v>
      </c>
      <c r="AC298" s="108">
        <v>0.8228587962962963</v>
      </c>
      <c r="AD298" s="273"/>
      <c r="AE298" s="274" t="s">
        <v>133</v>
      </c>
      <c r="AF298" s="99" t="s">
        <v>133</v>
      </c>
      <c r="AG298" s="274">
        <v>1.23</v>
      </c>
      <c r="AH298" s="411">
        <v>23.0</v>
      </c>
      <c r="AI298" s="112"/>
      <c r="AJ298" s="110"/>
      <c r="AK298" s="113"/>
      <c r="AL298" s="114"/>
      <c r="AM298" s="278"/>
      <c r="AN298" s="98"/>
      <c r="AO298" s="98"/>
      <c r="AP298" s="116"/>
      <c r="AQ298" s="117"/>
      <c r="AR298" s="116"/>
      <c r="AS298" s="98"/>
      <c r="AT298" s="98"/>
      <c r="AU298" s="98"/>
      <c r="AV298" s="98"/>
      <c r="AW298" s="98"/>
      <c r="AX298" s="98"/>
      <c r="AY298" s="98"/>
      <c r="AZ298" s="98"/>
      <c r="BA298" s="98"/>
      <c r="BB298" s="98"/>
      <c r="BC298" s="98"/>
      <c r="BD298" s="98"/>
      <c r="BE298" s="98"/>
      <c r="BF298" s="98"/>
      <c r="BG298" s="98"/>
      <c r="BH298" s="98"/>
      <c r="BI298" s="98"/>
      <c r="BJ298" s="98"/>
      <c r="BK298" s="98"/>
      <c r="BL298" s="98"/>
      <c r="BM298" s="98"/>
      <c r="BN298" s="98"/>
      <c r="BO298" s="98"/>
      <c r="BP298" s="98"/>
    </row>
    <row r="299">
      <c r="A299" s="485" t="b">
        <v>0</v>
      </c>
      <c r="B299" s="128"/>
      <c r="C299" s="129"/>
      <c r="D299" s="130"/>
      <c r="E299" s="131"/>
      <c r="F299" s="132"/>
      <c r="G299" s="132"/>
      <c r="H299" s="132"/>
      <c r="I299" s="132"/>
      <c r="J299" s="132"/>
      <c r="K299" s="130"/>
      <c r="L299" s="130"/>
      <c r="M299" s="130"/>
      <c r="N299" s="519"/>
      <c r="O299" s="369"/>
      <c r="P299" s="370"/>
      <c r="Q299" s="196"/>
      <c r="R299" s="197"/>
      <c r="S299" s="198"/>
      <c r="T299" s="199"/>
      <c r="U299" s="200"/>
      <c r="V299" s="201"/>
      <c r="W299" s="202"/>
      <c r="X299" s="202"/>
      <c r="Y299" s="143"/>
      <c r="Z299" s="367"/>
      <c r="AA299" s="140"/>
      <c r="AB299" s="141">
        <v>29.0</v>
      </c>
      <c r="AC299" s="142">
        <v>0.8242592592592592</v>
      </c>
      <c r="AD299" s="206"/>
      <c r="AE299" s="207" t="s">
        <v>133</v>
      </c>
      <c r="AF299" s="133" t="s">
        <v>133</v>
      </c>
      <c r="AG299" s="207">
        <v>1.86</v>
      </c>
      <c r="AH299" s="449">
        <v>18.0</v>
      </c>
      <c r="AI299" s="146"/>
      <c r="AJ299" s="144"/>
      <c r="AK299" s="147"/>
      <c r="AL299" s="114"/>
      <c r="AM299" s="211"/>
      <c r="AN299" s="132"/>
      <c r="AO299" s="132"/>
      <c r="AP299" s="149"/>
      <c r="AQ299" s="150"/>
      <c r="AR299" s="149"/>
      <c r="AS299" s="132"/>
      <c r="AT299" s="132"/>
      <c r="AU299" s="132"/>
      <c r="AV299" s="132"/>
      <c r="AW299" s="132"/>
      <c r="AX299" s="132"/>
      <c r="AY299" s="132"/>
      <c r="AZ299" s="132"/>
      <c r="BA299" s="132"/>
      <c r="BB299" s="132"/>
      <c r="BC299" s="132"/>
      <c r="BD299" s="132"/>
      <c r="BE299" s="132"/>
      <c r="BF299" s="132"/>
      <c r="BG299" s="132"/>
      <c r="BH299" s="132"/>
      <c r="BI299" s="132"/>
      <c r="BJ299" s="132"/>
      <c r="BK299" s="132"/>
      <c r="BL299" s="132"/>
      <c r="BM299" s="132"/>
      <c r="BN299" s="132"/>
      <c r="BO299" s="132"/>
      <c r="BP299" s="132"/>
    </row>
    <row r="300">
      <c r="A300" s="484" t="b">
        <v>0</v>
      </c>
      <c r="B300" s="94"/>
      <c r="C300" s="95"/>
      <c r="D300" s="96"/>
      <c r="E300" s="97"/>
      <c r="F300" s="98"/>
      <c r="G300" s="98"/>
      <c r="H300" s="98"/>
      <c r="I300" s="98"/>
      <c r="J300" s="98"/>
      <c r="K300" s="96"/>
      <c r="L300" s="96"/>
      <c r="M300" s="96"/>
      <c r="N300" s="518"/>
      <c r="O300" s="369"/>
      <c r="P300" s="370"/>
      <c r="Q300" s="196"/>
      <c r="R300" s="197"/>
      <c r="S300" s="198"/>
      <c r="T300" s="199"/>
      <c r="U300" s="200"/>
      <c r="V300" s="201"/>
      <c r="W300" s="202"/>
      <c r="X300" s="202"/>
      <c r="Y300" s="109"/>
      <c r="Z300" s="280"/>
      <c r="AA300" s="106"/>
      <c r="AB300" s="107">
        <v>30.0</v>
      </c>
      <c r="AC300" s="108">
        <v>0.8242592592592592</v>
      </c>
      <c r="AD300" s="273"/>
      <c r="AE300" s="274" t="s">
        <v>133</v>
      </c>
      <c r="AF300" s="99" t="s">
        <v>133</v>
      </c>
      <c r="AG300" s="274">
        <v>1.39</v>
      </c>
      <c r="AH300" s="411">
        <v>39.0</v>
      </c>
      <c r="AI300" s="112"/>
      <c r="AJ300" s="110"/>
      <c r="AK300" s="113"/>
      <c r="AL300" s="114"/>
      <c r="AM300" s="278"/>
      <c r="AN300" s="98"/>
      <c r="AO300" s="98"/>
      <c r="AP300" s="116"/>
      <c r="AQ300" s="117"/>
      <c r="AR300" s="116"/>
      <c r="AS300" s="98"/>
      <c r="AT300" s="98"/>
      <c r="AU300" s="98"/>
      <c r="AV300" s="98"/>
      <c r="AW300" s="98"/>
      <c r="AX300" s="98"/>
      <c r="AY300" s="98"/>
      <c r="AZ300" s="98"/>
      <c r="BA300" s="98"/>
      <c r="BB300" s="98"/>
      <c r="BC300" s="98"/>
      <c r="BD300" s="98"/>
      <c r="BE300" s="98"/>
      <c r="BF300" s="98"/>
      <c r="BG300" s="98"/>
      <c r="BH300" s="98"/>
      <c r="BI300" s="98"/>
      <c r="BJ300" s="98"/>
      <c r="BK300" s="98"/>
      <c r="BL300" s="98"/>
      <c r="BM300" s="98"/>
      <c r="BN300" s="98"/>
      <c r="BO300" s="98"/>
      <c r="BP300" s="98"/>
    </row>
    <row r="301">
      <c r="A301" s="485" t="b">
        <v>0</v>
      </c>
      <c r="B301" s="128"/>
      <c r="C301" s="129"/>
      <c r="D301" s="130"/>
      <c r="E301" s="131"/>
      <c r="F301" s="132"/>
      <c r="G301" s="132"/>
      <c r="H301" s="132"/>
      <c r="I301" s="132"/>
      <c r="J301" s="132"/>
      <c r="K301" s="130"/>
      <c r="L301" s="130"/>
      <c r="M301" s="130"/>
      <c r="N301" s="519"/>
      <c r="O301" s="369"/>
      <c r="P301" s="370"/>
      <c r="Q301" s="196"/>
      <c r="R301" s="197"/>
      <c r="S301" s="198"/>
      <c r="T301" s="199"/>
      <c r="U301" s="200"/>
      <c r="V301" s="201"/>
      <c r="W301" s="202"/>
      <c r="X301" s="202"/>
      <c r="Y301" s="143"/>
      <c r="Z301" s="367"/>
      <c r="AA301" s="140"/>
      <c r="AB301" s="141">
        <v>31.0</v>
      </c>
      <c r="AC301" s="142">
        <v>0.8242592592592592</v>
      </c>
      <c r="AD301" s="206"/>
      <c r="AE301" s="207" t="s">
        <v>133</v>
      </c>
      <c r="AF301" s="133" t="s">
        <v>133</v>
      </c>
      <c r="AG301" s="207">
        <v>1.59</v>
      </c>
      <c r="AH301" s="449">
        <v>59.0</v>
      </c>
      <c r="AI301" s="146"/>
      <c r="AJ301" s="144"/>
      <c r="AK301" s="147"/>
      <c r="AL301" s="114"/>
      <c r="AM301" s="211"/>
      <c r="AN301" s="132"/>
      <c r="AO301" s="132"/>
      <c r="AP301" s="149"/>
      <c r="AQ301" s="150"/>
      <c r="AR301" s="149"/>
      <c r="AS301" s="132"/>
      <c r="AT301" s="132"/>
      <c r="AU301" s="132"/>
      <c r="AV301" s="132"/>
      <c r="AW301" s="132"/>
      <c r="AX301" s="132"/>
      <c r="AY301" s="132"/>
      <c r="AZ301" s="132"/>
      <c r="BA301" s="132"/>
      <c r="BB301" s="132"/>
      <c r="BC301" s="132"/>
      <c r="BD301" s="132"/>
      <c r="BE301" s="132"/>
      <c r="BF301" s="132"/>
      <c r="BG301" s="132"/>
      <c r="BH301" s="132"/>
      <c r="BI301" s="132"/>
      <c r="BJ301" s="132"/>
      <c r="BK301" s="132"/>
      <c r="BL301" s="132"/>
      <c r="BM301" s="132"/>
      <c r="BN301" s="132"/>
      <c r="BO301" s="132"/>
      <c r="BP301" s="132"/>
    </row>
    <row r="302">
      <c r="A302" s="484" t="b">
        <v>0</v>
      </c>
      <c r="B302" s="94"/>
      <c r="C302" s="95"/>
      <c r="D302" s="96"/>
      <c r="E302" s="97"/>
      <c r="F302" s="98"/>
      <c r="G302" s="98"/>
      <c r="H302" s="98"/>
      <c r="I302" s="98"/>
      <c r="J302" s="98"/>
      <c r="K302" s="96"/>
      <c r="L302" s="96"/>
      <c r="M302" s="96"/>
      <c r="N302" s="518"/>
      <c r="O302" s="369"/>
      <c r="P302" s="370"/>
      <c r="Q302" s="196"/>
      <c r="R302" s="197"/>
      <c r="S302" s="198"/>
      <c r="T302" s="199"/>
      <c r="U302" s="200"/>
      <c r="V302" s="201"/>
      <c r="W302" s="202"/>
      <c r="X302" s="202"/>
      <c r="Y302" s="109"/>
      <c r="Z302" s="280"/>
      <c r="AA302" s="106"/>
      <c r="AB302" s="107">
        <v>32.0</v>
      </c>
      <c r="AC302" s="108">
        <v>0.8304861111111111</v>
      </c>
      <c r="AD302" s="273"/>
      <c r="AE302" s="274" t="s">
        <v>133</v>
      </c>
      <c r="AF302" s="99" t="s">
        <v>133</v>
      </c>
      <c r="AG302" s="274">
        <v>2.26</v>
      </c>
      <c r="AH302" s="411">
        <v>26.0</v>
      </c>
      <c r="AI302" s="112"/>
      <c r="AJ302" s="110"/>
      <c r="AK302" s="113"/>
      <c r="AL302" s="114"/>
      <c r="AM302" s="278"/>
      <c r="AN302" s="98"/>
      <c r="AO302" s="98"/>
      <c r="AP302" s="116"/>
      <c r="AQ302" s="117"/>
      <c r="AR302" s="116"/>
      <c r="AS302" s="98"/>
      <c r="AT302" s="98"/>
      <c r="AU302" s="98"/>
      <c r="AV302" s="98"/>
      <c r="AW302" s="98"/>
      <c r="AX302" s="98"/>
      <c r="AY302" s="98"/>
      <c r="AZ302" s="98"/>
      <c r="BA302" s="98"/>
      <c r="BB302" s="98"/>
      <c r="BC302" s="98"/>
      <c r="BD302" s="98"/>
      <c r="BE302" s="98"/>
      <c r="BF302" s="98"/>
      <c r="BG302" s="98"/>
      <c r="BH302" s="98"/>
      <c r="BI302" s="98"/>
      <c r="BJ302" s="98"/>
      <c r="BK302" s="98"/>
      <c r="BL302" s="98"/>
      <c r="BM302" s="98"/>
      <c r="BN302" s="98"/>
      <c r="BO302" s="98"/>
      <c r="BP302" s="98"/>
    </row>
    <row r="303">
      <c r="A303" s="485" t="b">
        <v>0</v>
      </c>
      <c r="B303" s="128"/>
      <c r="C303" s="129"/>
      <c r="D303" s="130"/>
      <c r="E303" s="131"/>
      <c r="F303" s="132"/>
      <c r="G303" s="132"/>
      <c r="H303" s="132"/>
      <c r="I303" s="132"/>
      <c r="J303" s="132"/>
      <c r="K303" s="130"/>
      <c r="L303" s="130"/>
      <c r="M303" s="130"/>
      <c r="N303" s="519"/>
      <c r="O303" s="369"/>
      <c r="P303" s="370"/>
      <c r="Q303" s="196"/>
      <c r="R303" s="197"/>
      <c r="S303" s="198"/>
      <c r="T303" s="199"/>
      <c r="U303" s="200"/>
      <c r="V303" s="201"/>
      <c r="W303" s="202"/>
      <c r="X303" s="202"/>
      <c r="Y303" s="143"/>
      <c r="Z303" s="367"/>
      <c r="AA303" s="140"/>
      <c r="AB303" s="141">
        <v>33.0</v>
      </c>
      <c r="AC303" s="142">
        <v>0.8306134259259259</v>
      </c>
      <c r="AD303" s="206"/>
      <c r="AE303" s="207" t="s">
        <v>133</v>
      </c>
      <c r="AF303" s="133" t="s">
        <v>133</v>
      </c>
      <c r="AG303" s="207">
        <v>2.84</v>
      </c>
      <c r="AH303" s="449">
        <v>28.0</v>
      </c>
      <c r="AI303" s="146"/>
      <c r="AJ303" s="144"/>
      <c r="AK303" s="147"/>
      <c r="AL303" s="114"/>
      <c r="AM303" s="211"/>
      <c r="AN303" s="132"/>
      <c r="AO303" s="132"/>
      <c r="AP303" s="149"/>
      <c r="AQ303" s="150"/>
      <c r="AR303" s="149"/>
      <c r="AS303" s="132"/>
      <c r="AT303" s="132"/>
      <c r="AU303" s="132"/>
      <c r="AV303" s="132"/>
      <c r="AW303" s="132"/>
      <c r="AX303" s="132"/>
      <c r="AY303" s="132"/>
      <c r="AZ303" s="132"/>
      <c r="BA303" s="132"/>
      <c r="BB303" s="132"/>
      <c r="BC303" s="132"/>
      <c r="BD303" s="132"/>
      <c r="BE303" s="132"/>
      <c r="BF303" s="132"/>
      <c r="BG303" s="132"/>
      <c r="BH303" s="132"/>
      <c r="BI303" s="132"/>
      <c r="BJ303" s="132"/>
      <c r="BK303" s="132"/>
      <c r="BL303" s="132"/>
      <c r="BM303" s="132"/>
      <c r="BN303" s="132"/>
      <c r="BO303" s="132"/>
      <c r="BP303" s="132"/>
    </row>
    <row r="304">
      <c r="A304" s="484" t="b">
        <v>0</v>
      </c>
      <c r="B304" s="94"/>
      <c r="C304" s="95"/>
      <c r="D304" s="96"/>
      <c r="E304" s="97"/>
      <c r="F304" s="98"/>
      <c r="G304" s="98"/>
      <c r="H304" s="98"/>
      <c r="I304" s="98"/>
      <c r="J304" s="98"/>
      <c r="K304" s="96"/>
      <c r="L304" s="96"/>
      <c r="M304" s="96"/>
      <c r="N304" s="518"/>
      <c r="O304" s="369"/>
      <c r="P304" s="370"/>
      <c r="Q304" s="196"/>
      <c r="R304" s="197"/>
      <c r="S304" s="198"/>
      <c r="T304" s="199"/>
      <c r="U304" s="200"/>
      <c r="V304" s="201"/>
      <c r="W304" s="202"/>
      <c r="X304" s="202"/>
      <c r="Y304" s="109"/>
      <c r="Z304" s="280"/>
      <c r="AA304" s="106"/>
      <c r="AB304" s="107">
        <v>34.0</v>
      </c>
      <c r="AC304" s="108">
        <v>0.8352777777777778</v>
      </c>
      <c r="AD304" s="273"/>
      <c r="AE304" s="274" t="s">
        <v>133</v>
      </c>
      <c r="AF304" s="99" t="s">
        <v>133</v>
      </c>
      <c r="AG304" s="274">
        <v>10.0</v>
      </c>
      <c r="AH304" s="411">
        <v>30.0</v>
      </c>
      <c r="AI304" s="112"/>
      <c r="AJ304" s="110"/>
      <c r="AK304" s="113"/>
      <c r="AL304" s="114"/>
      <c r="AM304" s="278"/>
      <c r="AN304" s="98"/>
      <c r="AO304" s="98"/>
      <c r="AP304" s="116"/>
      <c r="AQ304" s="117"/>
      <c r="AR304" s="116"/>
      <c r="AS304" s="98"/>
      <c r="AT304" s="98"/>
      <c r="AU304" s="98"/>
      <c r="AV304" s="98"/>
      <c r="AW304" s="98"/>
      <c r="AX304" s="98"/>
      <c r="AY304" s="98"/>
      <c r="AZ304" s="98"/>
      <c r="BA304" s="98"/>
      <c r="BB304" s="98"/>
      <c r="BC304" s="98"/>
      <c r="BD304" s="98"/>
      <c r="BE304" s="98"/>
      <c r="BF304" s="98"/>
      <c r="BG304" s="98"/>
      <c r="BH304" s="98"/>
      <c r="BI304" s="98"/>
      <c r="BJ304" s="98"/>
      <c r="BK304" s="98"/>
      <c r="BL304" s="98"/>
      <c r="BM304" s="98"/>
      <c r="BN304" s="98"/>
      <c r="BO304" s="98"/>
      <c r="BP304" s="98"/>
    </row>
    <row r="305">
      <c r="A305" s="485" t="b">
        <v>0</v>
      </c>
      <c r="B305" s="128"/>
      <c r="C305" s="129"/>
      <c r="D305" s="130"/>
      <c r="E305" s="131"/>
      <c r="F305" s="132"/>
      <c r="G305" s="132"/>
      <c r="H305" s="132"/>
      <c r="I305" s="132"/>
      <c r="J305" s="132"/>
      <c r="K305" s="130"/>
      <c r="L305" s="130"/>
      <c r="M305" s="130"/>
      <c r="N305" s="519"/>
      <c r="O305" s="369"/>
      <c r="P305" s="370"/>
      <c r="Q305" s="196"/>
      <c r="R305" s="197"/>
      <c r="S305" s="198"/>
      <c r="T305" s="199"/>
      <c r="U305" s="200"/>
      <c r="V305" s="201"/>
      <c r="W305" s="202"/>
      <c r="X305" s="202"/>
      <c r="Y305" s="143"/>
      <c r="Z305" s="367"/>
      <c r="AA305" s="140"/>
      <c r="AB305" s="141">
        <v>35.0</v>
      </c>
      <c r="AC305" s="142">
        <v>0.8352777777777778</v>
      </c>
      <c r="AD305" s="206"/>
      <c r="AE305" s="207" t="s">
        <v>132</v>
      </c>
      <c r="AF305" s="133" t="s">
        <v>166</v>
      </c>
      <c r="AG305" s="207">
        <v>1.2</v>
      </c>
      <c r="AH305" s="449">
        <v>50.0</v>
      </c>
      <c r="AI305" s="146"/>
      <c r="AJ305" s="144"/>
      <c r="AK305" s="147"/>
      <c r="AL305" s="114"/>
      <c r="AM305" s="211"/>
      <c r="AN305" s="132"/>
      <c r="AO305" s="132"/>
      <c r="AP305" s="149"/>
      <c r="AQ305" s="150"/>
      <c r="AR305" s="149"/>
      <c r="AS305" s="132"/>
      <c r="AT305" s="132"/>
      <c r="AU305" s="132"/>
      <c r="AV305" s="132"/>
      <c r="AW305" s="132"/>
      <c r="AX305" s="132"/>
      <c r="AY305" s="132"/>
      <c r="AZ305" s="132"/>
      <c r="BA305" s="132"/>
      <c r="BB305" s="132"/>
      <c r="BC305" s="132"/>
      <c r="BD305" s="132"/>
      <c r="BE305" s="132"/>
      <c r="BF305" s="132"/>
      <c r="BG305" s="132"/>
      <c r="BH305" s="132"/>
      <c r="BI305" s="132"/>
      <c r="BJ305" s="132"/>
      <c r="BK305" s="132"/>
      <c r="BL305" s="132"/>
      <c r="BM305" s="132"/>
      <c r="BN305" s="132"/>
      <c r="BO305" s="132"/>
      <c r="BP305" s="132"/>
    </row>
    <row r="306">
      <c r="A306" s="484" t="b">
        <v>0</v>
      </c>
      <c r="B306" s="94"/>
      <c r="C306" s="95"/>
      <c r="D306" s="96"/>
      <c r="E306" s="97"/>
      <c r="F306" s="98"/>
      <c r="G306" s="98"/>
      <c r="H306" s="98"/>
      <c r="I306" s="98"/>
      <c r="J306" s="98"/>
      <c r="K306" s="96"/>
      <c r="L306" s="96"/>
      <c r="M306" s="96"/>
      <c r="N306" s="518"/>
      <c r="O306" s="369"/>
      <c r="P306" s="370"/>
      <c r="Q306" s="196"/>
      <c r="R306" s="197"/>
      <c r="S306" s="198"/>
      <c r="T306" s="199"/>
      <c r="U306" s="200"/>
      <c r="V306" s="201"/>
      <c r="W306" s="202"/>
      <c r="X306" s="202"/>
      <c r="Y306" s="109"/>
      <c r="Z306" s="280"/>
      <c r="AA306" s="106"/>
      <c r="AB306" s="107">
        <v>36.0</v>
      </c>
      <c r="AC306" s="108">
        <v>0.8352777777777778</v>
      </c>
      <c r="AD306" s="273"/>
      <c r="AE306" s="274" t="s">
        <v>133</v>
      </c>
      <c r="AF306" s="99" t="s">
        <v>133</v>
      </c>
      <c r="AG306" s="274">
        <v>7.8</v>
      </c>
      <c r="AH306" s="411">
        <v>7.8</v>
      </c>
      <c r="AI306" s="112"/>
      <c r="AJ306" s="110"/>
      <c r="AK306" s="113"/>
      <c r="AL306" s="114"/>
      <c r="AM306" s="278"/>
      <c r="AN306" s="98"/>
      <c r="AO306" s="98"/>
      <c r="AP306" s="116"/>
      <c r="AQ306" s="117"/>
      <c r="AR306" s="116"/>
      <c r="AS306" s="98"/>
      <c r="AT306" s="98"/>
      <c r="AU306" s="98"/>
      <c r="AV306" s="98"/>
      <c r="AW306" s="98"/>
      <c r="AX306" s="98"/>
      <c r="AY306" s="98"/>
      <c r="AZ306" s="98"/>
      <c r="BA306" s="98"/>
      <c r="BB306" s="98"/>
      <c r="BC306" s="98"/>
      <c r="BD306" s="98"/>
      <c r="BE306" s="98"/>
      <c r="BF306" s="98"/>
      <c r="BG306" s="98"/>
      <c r="BH306" s="98"/>
      <c r="BI306" s="98"/>
      <c r="BJ306" s="98"/>
      <c r="BK306" s="98"/>
      <c r="BL306" s="98"/>
      <c r="BM306" s="98"/>
      <c r="BN306" s="98"/>
      <c r="BO306" s="98"/>
      <c r="BP306" s="98"/>
    </row>
    <row r="307">
      <c r="A307" s="485" t="b">
        <v>0</v>
      </c>
      <c r="B307" s="128"/>
      <c r="C307" s="129"/>
      <c r="D307" s="130"/>
      <c r="E307" s="131"/>
      <c r="F307" s="132"/>
      <c r="G307" s="132"/>
      <c r="H307" s="132"/>
      <c r="I307" s="132"/>
      <c r="J307" s="132"/>
      <c r="K307" s="130"/>
      <c r="L307" s="130"/>
      <c r="M307" s="130"/>
      <c r="N307" s="519"/>
      <c r="O307" s="369"/>
      <c r="P307" s="370"/>
      <c r="Q307" s="196"/>
      <c r="R307" s="197"/>
      <c r="S307" s="198"/>
      <c r="T307" s="199"/>
      <c r="U307" s="200"/>
      <c r="V307" s="201"/>
      <c r="W307" s="202"/>
      <c r="X307" s="202"/>
      <c r="Y307" s="143"/>
      <c r="Z307" s="367"/>
      <c r="AA307" s="140"/>
      <c r="AB307" s="141">
        <v>37.0</v>
      </c>
      <c r="AC307" s="142">
        <v>0.8353356481481482</v>
      </c>
      <c r="AD307" s="206"/>
      <c r="AE307" s="207" t="s">
        <v>132</v>
      </c>
      <c r="AF307" s="133" t="s">
        <v>166</v>
      </c>
      <c r="AG307" s="207">
        <v>1.1</v>
      </c>
      <c r="AH307" s="449">
        <v>100.0</v>
      </c>
      <c r="AI307" s="146"/>
      <c r="AJ307" s="144"/>
      <c r="AK307" s="147"/>
      <c r="AL307" s="114"/>
      <c r="AM307" s="211"/>
      <c r="AN307" s="132"/>
      <c r="AO307" s="132"/>
      <c r="AP307" s="149"/>
      <c r="AQ307" s="150"/>
      <c r="AR307" s="149"/>
      <c r="AS307" s="132"/>
      <c r="AT307" s="132"/>
      <c r="AU307" s="132"/>
      <c r="AV307" s="132"/>
      <c r="AW307" s="132"/>
      <c r="AX307" s="132"/>
      <c r="AY307" s="132"/>
      <c r="AZ307" s="132"/>
      <c r="BA307" s="132"/>
      <c r="BB307" s="132"/>
      <c r="BC307" s="132"/>
      <c r="BD307" s="132"/>
      <c r="BE307" s="132"/>
      <c r="BF307" s="132"/>
      <c r="BG307" s="132"/>
      <c r="BH307" s="132"/>
      <c r="BI307" s="132"/>
      <c r="BJ307" s="132"/>
      <c r="BK307" s="132"/>
      <c r="BL307" s="132"/>
      <c r="BM307" s="132"/>
      <c r="BN307" s="132"/>
      <c r="BO307" s="132"/>
      <c r="BP307" s="132"/>
    </row>
    <row r="308">
      <c r="A308" s="484" t="b">
        <v>0</v>
      </c>
      <c r="B308" s="94"/>
      <c r="C308" s="95"/>
      <c r="D308" s="96"/>
      <c r="E308" s="97"/>
      <c r="F308" s="98"/>
      <c r="G308" s="98"/>
      <c r="H308" s="98"/>
      <c r="I308" s="98"/>
      <c r="J308" s="98"/>
      <c r="K308" s="96"/>
      <c r="L308" s="96"/>
      <c r="M308" s="96"/>
      <c r="N308" s="518"/>
      <c r="O308" s="369"/>
      <c r="P308" s="370"/>
      <c r="Q308" s="196"/>
      <c r="R308" s="197"/>
      <c r="S308" s="198"/>
      <c r="T308" s="199"/>
      <c r="U308" s="200"/>
      <c r="V308" s="201"/>
      <c r="W308" s="202"/>
      <c r="X308" s="202"/>
      <c r="Y308" s="109"/>
      <c r="Z308" s="280"/>
      <c r="AA308" s="106"/>
      <c r="AB308" s="281"/>
      <c r="AC308" s="282"/>
      <c r="AD308" s="273" t="s">
        <v>142</v>
      </c>
      <c r="AE308" s="110"/>
      <c r="AF308" s="99"/>
      <c r="AG308" s="110"/>
      <c r="AH308" s="427"/>
      <c r="AI308" s="112"/>
      <c r="AJ308" s="110"/>
      <c r="AK308" s="113"/>
      <c r="AL308" s="114"/>
      <c r="AM308" s="278"/>
      <c r="AN308" s="98"/>
      <c r="AO308" s="98"/>
      <c r="AP308" s="116"/>
      <c r="AQ308" s="117"/>
      <c r="AR308" s="116"/>
      <c r="AS308" s="98"/>
      <c r="AT308" s="98"/>
      <c r="AU308" s="98"/>
      <c r="AV308" s="98"/>
      <c r="AW308" s="98"/>
      <c r="AX308" s="98"/>
      <c r="AY308" s="98"/>
      <c r="AZ308" s="98"/>
      <c r="BA308" s="98"/>
      <c r="BB308" s="98"/>
      <c r="BC308" s="98"/>
      <c r="BD308" s="98"/>
      <c r="BE308" s="98"/>
      <c r="BF308" s="98"/>
      <c r="BG308" s="98"/>
      <c r="BH308" s="98"/>
      <c r="BI308" s="98"/>
      <c r="BJ308" s="98"/>
      <c r="BK308" s="98"/>
      <c r="BL308" s="98"/>
      <c r="BM308" s="98"/>
      <c r="BN308" s="98"/>
      <c r="BO308" s="98"/>
      <c r="BP308" s="98"/>
    </row>
    <row r="309">
      <c r="A309" s="485" t="b">
        <v>0</v>
      </c>
      <c r="B309" s="288">
        <v>44619.0</v>
      </c>
      <c r="C309" s="129"/>
      <c r="D309" s="134" t="s">
        <v>1447</v>
      </c>
      <c r="E309" s="131"/>
      <c r="F309" s="132"/>
      <c r="G309" s="132"/>
      <c r="H309" s="132"/>
      <c r="I309" s="133" t="s">
        <v>336</v>
      </c>
      <c r="J309" s="133" t="s">
        <v>633</v>
      </c>
      <c r="K309" s="130"/>
      <c r="L309" s="130"/>
      <c r="M309" s="130"/>
      <c r="N309" s="519"/>
      <c r="O309" s="168">
        <v>1.0</v>
      </c>
      <c r="P309" s="169">
        <v>0.0</v>
      </c>
      <c r="Q309" s="196"/>
      <c r="R309" s="197"/>
      <c r="S309" s="198"/>
      <c r="T309" s="199"/>
      <c r="U309" s="200"/>
      <c r="V309" s="201"/>
      <c r="W309" s="202"/>
      <c r="X309" s="202"/>
      <c r="Y309" s="206">
        <v>15.0</v>
      </c>
      <c r="Z309" s="204">
        <v>0.0</v>
      </c>
      <c r="AA309" s="205" t="s">
        <v>133</v>
      </c>
      <c r="AB309" s="141">
        <v>1.0</v>
      </c>
      <c r="AC309" s="142">
        <v>0.7021759259259259</v>
      </c>
      <c r="AD309" s="206" t="s">
        <v>140</v>
      </c>
      <c r="AE309" s="207" t="s">
        <v>132</v>
      </c>
      <c r="AF309" s="133" t="s">
        <v>166</v>
      </c>
      <c r="AG309" s="207">
        <v>1.4</v>
      </c>
      <c r="AH309" s="449">
        <v>10.0</v>
      </c>
      <c r="AI309" s="146"/>
      <c r="AJ309" s="207">
        <v>-27.44</v>
      </c>
      <c r="AK309" s="210">
        <v>0.0</v>
      </c>
      <c r="AL309" s="114"/>
      <c r="AM309" s="211"/>
      <c r="AN309" s="132"/>
      <c r="AO309" s="132"/>
      <c r="AP309" s="149"/>
      <c r="AQ309" s="150"/>
      <c r="AR309" s="149"/>
      <c r="AS309" s="132"/>
      <c r="AT309" s="132"/>
      <c r="AU309" s="132"/>
      <c r="AV309" s="132"/>
      <c r="AW309" s="132"/>
      <c r="AX309" s="132"/>
      <c r="AY309" s="132"/>
      <c r="AZ309" s="132"/>
      <c r="BA309" s="132"/>
      <c r="BB309" s="132"/>
      <c r="BC309" s="132"/>
      <c r="BD309" s="132"/>
      <c r="BE309" s="132"/>
      <c r="BF309" s="132"/>
      <c r="BG309" s="132"/>
      <c r="BH309" s="132"/>
      <c r="BI309" s="132"/>
      <c r="BJ309" s="132"/>
      <c r="BK309" s="132"/>
      <c r="BL309" s="132"/>
      <c r="BM309" s="132"/>
      <c r="BN309" s="132"/>
      <c r="BO309" s="132"/>
      <c r="BP309" s="132"/>
    </row>
    <row r="310">
      <c r="A310" s="484" t="b">
        <v>0</v>
      </c>
      <c r="B310" s="94"/>
      <c r="C310" s="95"/>
      <c r="D310" s="100">
        <v>185.22</v>
      </c>
      <c r="E310" s="97"/>
      <c r="F310" s="98"/>
      <c r="G310" s="98"/>
      <c r="H310" s="98"/>
      <c r="I310" s="99">
        <v>1.61</v>
      </c>
      <c r="J310" s="99">
        <v>2.38</v>
      </c>
      <c r="K310" s="96"/>
      <c r="L310" s="96"/>
      <c r="M310" s="96"/>
      <c r="N310" s="518"/>
      <c r="O310" s="168">
        <v>3.0</v>
      </c>
      <c r="P310" s="169">
        <v>1.0</v>
      </c>
      <c r="Q310" s="196"/>
      <c r="R310" s="197"/>
      <c r="S310" s="198"/>
      <c r="T310" s="199"/>
      <c r="U310" s="200"/>
      <c r="V310" s="201"/>
      <c r="W310" s="202"/>
      <c r="X310" s="202"/>
      <c r="Y310" s="273">
        <v>0.0</v>
      </c>
      <c r="Z310" s="271">
        <v>0.0</v>
      </c>
      <c r="AA310" s="272" t="s">
        <v>132</v>
      </c>
      <c r="AB310" s="107">
        <v>2.0</v>
      </c>
      <c r="AC310" s="108">
        <v>0.7105439814814815</v>
      </c>
      <c r="AD310" s="273"/>
      <c r="AE310" s="274" t="s">
        <v>132</v>
      </c>
      <c r="AF310" s="99" t="s">
        <v>166</v>
      </c>
      <c r="AG310" s="274">
        <v>1.3</v>
      </c>
      <c r="AH310" s="411">
        <v>20.0</v>
      </c>
      <c r="AI310" s="112"/>
      <c r="AJ310" s="274">
        <v>160.72</v>
      </c>
      <c r="AK310" s="277">
        <v>0.0</v>
      </c>
      <c r="AL310" s="114"/>
      <c r="AM310" s="278"/>
      <c r="AN310" s="98"/>
      <c r="AO310" s="98"/>
      <c r="AP310" s="116"/>
      <c r="AQ310" s="117"/>
      <c r="AR310" s="116"/>
      <c r="AS310" s="98"/>
      <c r="AT310" s="98"/>
      <c r="AU310" s="98"/>
      <c r="AV310" s="98"/>
      <c r="AW310" s="98"/>
      <c r="AX310" s="98"/>
      <c r="AY310" s="98"/>
      <c r="AZ310" s="98"/>
      <c r="BA310" s="98"/>
      <c r="BB310" s="98"/>
      <c r="BC310" s="98"/>
      <c r="BD310" s="98"/>
      <c r="BE310" s="98"/>
      <c r="BF310" s="98"/>
      <c r="BG310" s="98"/>
      <c r="BH310" s="98"/>
      <c r="BI310" s="98"/>
      <c r="BJ310" s="98"/>
      <c r="BK310" s="98"/>
      <c r="BL310" s="98"/>
      <c r="BM310" s="98"/>
      <c r="BN310" s="98"/>
      <c r="BO310" s="98"/>
      <c r="BP310" s="98"/>
    </row>
    <row r="311">
      <c r="A311" s="485" t="b">
        <v>0</v>
      </c>
      <c r="B311" s="128"/>
      <c r="C311" s="129"/>
      <c r="D311" s="130"/>
      <c r="E311" s="131"/>
      <c r="F311" s="132"/>
      <c r="G311" s="132"/>
      <c r="H311" s="132"/>
      <c r="I311" s="133">
        <v>7066935.0</v>
      </c>
      <c r="J311" s="133">
        <v>1.1102176E7</v>
      </c>
      <c r="K311" s="130"/>
      <c r="L311" s="130"/>
      <c r="M311" s="130"/>
      <c r="N311" s="519"/>
      <c r="O311" s="168">
        <v>3.0</v>
      </c>
      <c r="P311" s="169">
        <v>1.0</v>
      </c>
      <c r="Q311" s="196"/>
      <c r="R311" s="197"/>
      <c r="S311" s="198"/>
      <c r="T311" s="199"/>
      <c r="U311" s="200"/>
      <c r="V311" s="201"/>
      <c r="W311" s="202"/>
      <c r="X311" s="202"/>
      <c r="Y311" s="206">
        <v>15.0</v>
      </c>
      <c r="Z311" s="204">
        <v>0.0</v>
      </c>
      <c r="AA311" s="205" t="s">
        <v>132</v>
      </c>
      <c r="AB311" s="141">
        <v>3.0</v>
      </c>
      <c r="AC311" s="142">
        <v>0.7154282407407407</v>
      </c>
      <c r="AD311" s="206"/>
      <c r="AE311" s="207" t="s">
        <v>132</v>
      </c>
      <c r="AF311" s="133" t="s">
        <v>166</v>
      </c>
      <c r="AG311" s="207">
        <v>1.2</v>
      </c>
      <c r="AH311" s="449">
        <v>50.0</v>
      </c>
      <c r="AI311" s="146"/>
      <c r="AJ311" s="144"/>
      <c r="AK311" s="147"/>
      <c r="AL311" s="114"/>
      <c r="AM311" s="211"/>
      <c r="AN311" s="132"/>
      <c r="AO311" s="132"/>
      <c r="AP311" s="149"/>
      <c r="AQ311" s="150"/>
      <c r="AR311" s="149"/>
      <c r="AS311" s="132"/>
      <c r="AT311" s="132"/>
      <c r="AU311" s="132"/>
      <c r="AV311" s="132"/>
      <c r="AW311" s="132"/>
      <c r="AX311" s="132"/>
      <c r="AY311" s="132"/>
      <c r="AZ311" s="132"/>
      <c r="BA311" s="132"/>
      <c r="BB311" s="132"/>
      <c r="BC311" s="132"/>
      <c r="BD311" s="132"/>
      <c r="BE311" s="132"/>
      <c r="BF311" s="132"/>
      <c r="BG311" s="132"/>
      <c r="BH311" s="132"/>
      <c r="BI311" s="132"/>
      <c r="BJ311" s="132"/>
      <c r="BK311" s="132"/>
      <c r="BL311" s="132"/>
      <c r="BM311" s="132"/>
      <c r="BN311" s="132"/>
      <c r="BO311" s="132"/>
      <c r="BP311" s="132"/>
    </row>
    <row r="312">
      <c r="A312" s="484" t="b">
        <v>0</v>
      </c>
      <c r="B312" s="94"/>
      <c r="C312" s="95"/>
      <c r="D312" s="96"/>
      <c r="E312" s="97"/>
      <c r="F312" s="98"/>
      <c r="G312" s="98"/>
      <c r="H312" s="98"/>
      <c r="I312" s="98"/>
      <c r="J312" s="98"/>
      <c r="K312" s="96"/>
      <c r="L312" s="96"/>
      <c r="M312" s="96"/>
      <c r="N312" s="518"/>
      <c r="O312" s="168">
        <v>3.0</v>
      </c>
      <c r="P312" s="169">
        <v>1.0</v>
      </c>
      <c r="Q312" s="196"/>
      <c r="R312" s="197"/>
      <c r="S312" s="198"/>
      <c r="T312" s="199"/>
      <c r="U312" s="200"/>
      <c r="V312" s="201"/>
      <c r="W312" s="202"/>
      <c r="X312" s="202"/>
      <c r="Y312" s="273">
        <v>15.0</v>
      </c>
      <c r="Z312" s="271">
        <v>0.0</v>
      </c>
      <c r="AA312" s="272" t="s">
        <v>132</v>
      </c>
      <c r="AB312" s="107">
        <v>4.0</v>
      </c>
      <c r="AC312" s="108">
        <v>0.742175925925926</v>
      </c>
      <c r="AD312" s="273"/>
      <c r="AE312" s="274" t="s">
        <v>132</v>
      </c>
      <c r="AF312" s="99" t="s">
        <v>166</v>
      </c>
      <c r="AG312" s="274">
        <v>1.1</v>
      </c>
      <c r="AH312" s="411">
        <v>100.0</v>
      </c>
      <c r="AI312" s="112"/>
      <c r="AJ312" s="110"/>
      <c r="AK312" s="113"/>
      <c r="AL312" s="114"/>
      <c r="AM312" s="278"/>
      <c r="AN312" s="98"/>
      <c r="AO312" s="98"/>
      <c r="AP312" s="116"/>
      <c r="AQ312" s="117"/>
      <c r="AR312" s="116"/>
      <c r="AS312" s="98"/>
      <c r="AT312" s="98"/>
      <c r="AU312" s="98"/>
      <c r="AV312" s="98"/>
      <c r="AW312" s="98"/>
      <c r="AX312" s="98"/>
      <c r="AY312" s="98"/>
      <c r="AZ312" s="98"/>
      <c r="BA312" s="98"/>
      <c r="BB312" s="98"/>
      <c r="BC312" s="98"/>
      <c r="BD312" s="98"/>
      <c r="BE312" s="98"/>
      <c r="BF312" s="98"/>
      <c r="BG312" s="98"/>
      <c r="BH312" s="98"/>
      <c r="BI312" s="98"/>
      <c r="BJ312" s="98"/>
      <c r="BK312" s="98"/>
      <c r="BL312" s="98"/>
      <c r="BM312" s="98"/>
      <c r="BN312" s="98"/>
      <c r="BO312" s="98"/>
      <c r="BP312" s="98"/>
    </row>
    <row r="313">
      <c r="A313" s="485" t="b">
        <v>0</v>
      </c>
      <c r="B313" s="128"/>
      <c r="C313" s="129"/>
      <c r="D313" s="130"/>
      <c r="E313" s="131"/>
      <c r="F313" s="132"/>
      <c r="G313" s="132"/>
      <c r="H313" s="132"/>
      <c r="I313" s="132"/>
      <c r="J313" s="132"/>
      <c r="K313" s="130"/>
      <c r="L313" s="130"/>
      <c r="M313" s="130"/>
      <c r="N313" s="519"/>
      <c r="O313" s="168">
        <v>1.0</v>
      </c>
      <c r="P313" s="169">
        <v>0.0</v>
      </c>
      <c r="Q313" s="294">
        <v>2.0</v>
      </c>
      <c r="R313" s="295">
        <v>2.0</v>
      </c>
      <c r="S313" s="198"/>
      <c r="T313" s="199"/>
      <c r="U313" s="200"/>
      <c r="V313" s="201"/>
      <c r="W313" s="202"/>
      <c r="X313" s="202"/>
      <c r="Y313" s="206">
        <v>30.0</v>
      </c>
      <c r="Z313" s="204">
        <v>0.0</v>
      </c>
      <c r="AA313" s="205" t="s">
        <v>133</v>
      </c>
      <c r="AB313" s="141">
        <v>5.0</v>
      </c>
      <c r="AC313" s="142">
        <v>0.7620370370370371</v>
      </c>
      <c r="AD313" s="206"/>
      <c r="AE313" s="207" t="s">
        <v>132</v>
      </c>
      <c r="AF313" s="133" t="s">
        <v>133</v>
      </c>
      <c r="AG313" s="207">
        <v>1.16</v>
      </c>
      <c r="AH313" s="449">
        <v>16.0</v>
      </c>
      <c r="AI313" s="146"/>
      <c r="AJ313" s="144"/>
      <c r="AK313" s="147"/>
      <c r="AL313" s="114"/>
      <c r="AM313" s="211"/>
      <c r="AN313" s="132"/>
      <c r="AO313" s="132"/>
      <c r="AP313" s="149"/>
      <c r="AQ313" s="150"/>
      <c r="AR313" s="149"/>
      <c r="AS313" s="132"/>
      <c r="AT313" s="132"/>
      <c r="AU313" s="132"/>
      <c r="AV313" s="132"/>
      <c r="AW313" s="132"/>
      <c r="AX313" s="132"/>
      <c r="AY313" s="132"/>
      <c r="AZ313" s="132"/>
      <c r="BA313" s="132"/>
      <c r="BB313" s="132"/>
      <c r="BC313" s="132"/>
      <c r="BD313" s="132"/>
      <c r="BE313" s="132"/>
      <c r="BF313" s="132"/>
      <c r="BG313" s="132"/>
      <c r="BH313" s="132"/>
      <c r="BI313" s="132"/>
      <c r="BJ313" s="132"/>
      <c r="BK313" s="132"/>
      <c r="BL313" s="132"/>
      <c r="BM313" s="132"/>
      <c r="BN313" s="132"/>
      <c r="BO313" s="132"/>
      <c r="BP313" s="132"/>
    </row>
    <row r="314">
      <c r="A314" s="484" t="b">
        <v>0</v>
      </c>
      <c r="B314" s="94"/>
      <c r="C314" s="95"/>
      <c r="D314" s="96"/>
      <c r="E314" s="97"/>
      <c r="F314" s="98"/>
      <c r="G314" s="98"/>
      <c r="H314" s="98"/>
      <c r="I314" s="98"/>
      <c r="J314" s="98"/>
      <c r="K314" s="96"/>
      <c r="L314" s="96"/>
      <c r="M314" s="96"/>
      <c r="N314" s="518"/>
      <c r="O314" s="168">
        <v>1.0</v>
      </c>
      <c r="P314" s="169">
        <v>0.0</v>
      </c>
      <c r="Q314" s="294">
        <v>5.0</v>
      </c>
      <c r="R314" s="295">
        <v>4.0</v>
      </c>
      <c r="S314" s="198"/>
      <c r="T314" s="199"/>
      <c r="U314" s="200"/>
      <c r="V314" s="201"/>
      <c r="W314" s="202"/>
      <c r="X314" s="202"/>
      <c r="Y314" s="273">
        <v>0.0</v>
      </c>
      <c r="Z314" s="271">
        <v>40.0</v>
      </c>
      <c r="AA314" s="272" t="s">
        <v>132</v>
      </c>
      <c r="AB314" s="281"/>
      <c r="AC314" s="282"/>
      <c r="AD314" s="273"/>
      <c r="AE314" s="110"/>
      <c r="AF314" s="99"/>
      <c r="AG314" s="110"/>
      <c r="AH314" s="427"/>
      <c r="AI314" s="112"/>
      <c r="AJ314" s="110"/>
      <c r="AK314" s="113"/>
      <c r="AL314" s="114"/>
      <c r="AM314" s="278"/>
      <c r="AN314" s="98"/>
      <c r="AO314" s="98"/>
      <c r="AP314" s="116"/>
      <c r="AQ314" s="117"/>
      <c r="AR314" s="116"/>
      <c r="AS314" s="98"/>
      <c r="AT314" s="98"/>
      <c r="AU314" s="98"/>
      <c r="AV314" s="98"/>
      <c r="AW314" s="98"/>
      <c r="AX314" s="98"/>
      <c r="AY314" s="98"/>
      <c r="AZ314" s="98"/>
      <c r="BA314" s="98"/>
      <c r="BB314" s="98"/>
      <c r="BC314" s="98"/>
      <c r="BD314" s="98"/>
      <c r="BE314" s="98"/>
      <c r="BF314" s="98"/>
      <c r="BG314" s="98"/>
      <c r="BH314" s="98"/>
      <c r="BI314" s="98"/>
      <c r="BJ314" s="98"/>
      <c r="BK314" s="98"/>
      <c r="BL314" s="98"/>
      <c r="BM314" s="98"/>
      <c r="BN314" s="98"/>
      <c r="BO314" s="98"/>
      <c r="BP314" s="98"/>
    </row>
    <row r="315">
      <c r="A315" s="485" t="b">
        <v>0</v>
      </c>
      <c r="B315" s="128"/>
      <c r="C315" s="129"/>
      <c r="D315" s="130"/>
      <c r="E315" s="131"/>
      <c r="F315" s="132"/>
      <c r="G315" s="132"/>
      <c r="H315" s="132"/>
      <c r="I315" s="132"/>
      <c r="J315" s="132"/>
      <c r="K315" s="130"/>
      <c r="L315" s="130"/>
      <c r="M315" s="130"/>
      <c r="N315" s="519"/>
      <c r="O315" s="369"/>
      <c r="P315" s="370"/>
      <c r="Q315" s="196"/>
      <c r="R315" s="197"/>
      <c r="S315" s="198"/>
      <c r="T315" s="199"/>
      <c r="U315" s="200"/>
      <c r="V315" s="201"/>
      <c r="W315" s="202"/>
      <c r="X315" s="202"/>
      <c r="Y315" s="143"/>
      <c r="Z315" s="367"/>
      <c r="AA315" s="140"/>
      <c r="AB315" s="420"/>
      <c r="AC315" s="421"/>
      <c r="AD315" s="206" t="s">
        <v>142</v>
      </c>
      <c r="AE315" s="144"/>
      <c r="AF315" s="133"/>
      <c r="AG315" s="144"/>
      <c r="AH315" s="430"/>
      <c r="AI315" s="146"/>
      <c r="AJ315" s="144"/>
      <c r="AK315" s="147"/>
      <c r="AL315" s="114"/>
      <c r="AM315" s="211"/>
      <c r="AN315" s="132"/>
      <c r="AO315" s="132"/>
      <c r="AP315" s="149"/>
      <c r="AQ315" s="150"/>
      <c r="AR315" s="149"/>
      <c r="AS315" s="132"/>
      <c r="AT315" s="132"/>
      <c r="AU315" s="132"/>
      <c r="AV315" s="132"/>
      <c r="AW315" s="132"/>
      <c r="AX315" s="132"/>
      <c r="AY315" s="132"/>
      <c r="AZ315" s="132"/>
      <c r="BA315" s="132"/>
      <c r="BB315" s="132"/>
      <c r="BC315" s="132"/>
      <c r="BD315" s="132"/>
      <c r="BE315" s="132"/>
      <c r="BF315" s="132"/>
      <c r="BG315" s="132"/>
      <c r="BH315" s="132"/>
      <c r="BI315" s="132"/>
      <c r="BJ315" s="132"/>
      <c r="BK315" s="132"/>
      <c r="BL315" s="132"/>
      <c r="BM315" s="132"/>
      <c r="BN315" s="132"/>
      <c r="BO315" s="132"/>
      <c r="BP315" s="132"/>
    </row>
    <row r="316">
      <c r="A316" s="484" t="b">
        <v>0</v>
      </c>
      <c r="B316" s="363">
        <v>44619.0</v>
      </c>
      <c r="C316" s="95"/>
      <c r="D316" s="100" t="s">
        <v>1448</v>
      </c>
      <c r="E316" s="97"/>
      <c r="F316" s="98"/>
      <c r="G316" s="98"/>
      <c r="H316" s="98"/>
      <c r="I316" s="99" t="s">
        <v>251</v>
      </c>
      <c r="J316" s="99" t="s">
        <v>1449</v>
      </c>
      <c r="K316" s="96"/>
      <c r="L316" s="96"/>
      <c r="M316" s="96"/>
      <c r="N316" s="518"/>
      <c r="O316" s="168">
        <v>1.0</v>
      </c>
      <c r="P316" s="169">
        <v>0.0</v>
      </c>
      <c r="Q316" s="294">
        <v>5.0</v>
      </c>
      <c r="R316" s="295">
        <v>6.0</v>
      </c>
      <c r="S316" s="198"/>
      <c r="T316" s="199"/>
      <c r="U316" s="200"/>
      <c r="V316" s="201"/>
      <c r="W316" s="202"/>
      <c r="X316" s="202"/>
      <c r="Y316" s="273">
        <v>15.0</v>
      </c>
      <c r="Z316" s="271">
        <v>0.0</v>
      </c>
      <c r="AA316" s="272" t="s">
        <v>133</v>
      </c>
      <c r="AB316" s="107">
        <v>1.0</v>
      </c>
      <c r="AC316" s="108">
        <v>0.7603587962962963</v>
      </c>
      <c r="AD316" s="273" t="s">
        <v>140</v>
      </c>
      <c r="AE316" s="274" t="s">
        <v>132</v>
      </c>
      <c r="AF316" s="99" t="s">
        <v>166</v>
      </c>
      <c r="AG316" s="274">
        <v>1.3</v>
      </c>
      <c r="AH316" s="411">
        <v>20.0</v>
      </c>
      <c r="AI316" s="112"/>
      <c r="AJ316" s="274">
        <v>385.75</v>
      </c>
      <c r="AK316" s="277">
        <v>0.0</v>
      </c>
      <c r="AL316" s="114"/>
      <c r="AM316" s="278"/>
      <c r="AN316" s="98"/>
      <c r="AO316" s="98"/>
      <c r="AP316" s="116"/>
      <c r="AQ316" s="117"/>
      <c r="AR316" s="116"/>
      <c r="AS316" s="98"/>
      <c r="AT316" s="98"/>
      <c r="AU316" s="98"/>
      <c r="AV316" s="98"/>
      <c r="AW316" s="98"/>
      <c r="AX316" s="98"/>
      <c r="AY316" s="98"/>
      <c r="AZ316" s="98"/>
      <c r="BA316" s="98"/>
      <c r="BB316" s="98"/>
      <c r="BC316" s="98"/>
      <c r="BD316" s="98"/>
      <c r="BE316" s="98"/>
      <c r="BF316" s="98"/>
      <c r="BG316" s="98"/>
      <c r="BH316" s="98"/>
      <c r="BI316" s="98"/>
      <c r="BJ316" s="98"/>
      <c r="BK316" s="98"/>
      <c r="BL316" s="98"/>
      <c r="BM316" s="98"/>
      <c r="BN316" s="98"/>
      <c r="BO316" s="98"/>
      <c r="BP316" s="98"/>
    </row>
    <row r="317">
      <c r="A317" s="485" t="b">
        <v>0</v>
      </c>
      <c r="B317" s="128"/>
      <c r="C317" s="129"/>
      <c r="D317" s="134">
        <v>377.15</v>
      </c>
      <c r="E317" s="131"/>
      <c r="F317" s="132"/>
      <c r="G317" s="132"/>
      <c r="H317" s="132"/>
      <c r="I317" s="133">
        <v>1.19</v>
      </c>
      <c r="J317" s="133">
        <v>4.6</v>
      </c>
      <c r="K317" s="130"/>
      <c r="L317" s="130"/>
      <c r="M317" s="130"/>
      <c r="N317" s="519"/>
      <c r="O317" s="168">
        <v>1.0</v>
      </c>
      <c r="P317" s="169">
        <v>1.0</v>
      </c>
      <c r="Q317" s="294">
        <v>1.0</v>
      </c>
      <c r="R317" s="295">
        <v>1.0</v>
      </c>
      <c r="S317" s="296">
        <v>2.0</v>
      </c>
      <c r="T317" s="297">
        <v>1.0</v>
      </c>
      <c r="U317" s="200"/>
      <c r="V317" s="201"/>
      <c r="W317" s="202"/>
      <c r="X317" s="202"/>
      <c r="Y317" s="206">
        <v>0.0</v>
      </c>
      <c r="Z317" s="204">
        <v>30.0</v>
      </c>
      <c r="AA317" s="205" t="s">
        <v>133</v>
      </c>
      <c r="AB317" s="141">
        <v>2.0</v>
      </c>
      <c r="AC317" s="142">
        <v>0.7873032407407408</v>
      </c>
      <c r="AD317" s="206"/>
      <c r="AE317" s="207" t="s">
        <v>132</v>
      </c>
      <c r="AF317" s="133" t="s">
        <v>133</v>
      </c>
      <c r="AG317" s="207">
        <v>1.54</v>
      </c>
      <c r="AH317" s="449">
        <v>15.0</v>
      </c>
      <c r="AI317" s="146"/>
      <c r="AJ317" s="207">
        <v>-107.0</v>
      </c>
      <c r="AK317" s="210">
        <v>0.0</v>
      </c>
      <c r="AL317" s="114"/>
      <c r="AM317" s="211"/>
      <c r="AN317" s="132"/>
      <c r="AO317" s="132"/>
      <c r="AP317" s="149"/>
      <c r="AQ317" s="150"/>
      <c r="AR317" s="149"/>
      <c r="AS317" s="132"/>
      <c r="AT317" s="132"/>
      <c r="AU317" s="132"/>
      <c r="AV317" s="132"/>
      <c r="AW317" s="132"/>
      <c r="AX317" s="132"/>
      <c r="AY317" s="132"/>
      <c r="AZ317" s="132"/>
      <c r="BA317" s="132"/>
      <c r="BB317" s="132"/>
      <c r="BC317" s="132"/>
      <c r="BD317" s="132"/>
      <c r="BE317" s="132"/>
      <c r="BF317" s="132"/>
      <c r="BG317" s="132"/>
      <c r="BH317" s="132"/>
      <c r="BI317" s="132"/>
      <c r="BJ317" s="132"/>
      <c r="BK317" s="132"/>
      <c r="BL317" s="132"/>
      <c r="BM317" s="132"/>
      <c r="BN317" s="132"/>
      <c r="BO317" s="132"/>
      <c r="BP317" s="132"/>
    </row>
    <row r="318">
      <c r="A318" s="484" t="b">
        <v>0</v>
      </c>
      <c r="B318" s="94"/>
      <c r="C318" s="95"/>
      <c r="D318" s="96"/>
      <c r="E318" s="97"/>
      <c r="F318" s="98"/>
      <c r="G318" s="98"/>
      <c r="H318" s="98"/>
      <c r="I318" s="99">
        <v>8428332.0</v>
      </c>
      <c r="J318" s="99">
        <v>6179151.0</v>
      </c>
      <c r="K318" s="96"/>
      <c r="L318" s="96"/>
      <c r="M318" s="96"/>
      <c r="N318" s="518"/>
      <c r="O318" s="168">
        <v>1.0</v>
      </c>
      <c r="P318" s="169">
        <v>1.0</v>
      </c>
      <c r="Q318" s="294">
        <v>1.0</v>
      </c>
      <c r="R318" s="295">
        <v>1.0</v>
      </c>
      <c r="S318" s="296">
        <v>6.0</v>
      </c>
      <c r="T318" s="297">
        <v>6.0</v>
      </c>
      <c r="U318" s="200"/>
      <c r="V318" s="201"/>
      <c r="W318" s="202"/>
      <c r="X318" s="202"/>
      <c r="Y318" s="273">
        <v>0.0</v>
      </c>
      <c r="Z318" s="271">
        <v>0.0</v>
      </c>
      <c r="AA318" s="272" t="s">
        <v>132</v>
      </c>
      <c r="AB318" s="107">
        <v>3.0</v>
      </c>
      <c r="AC318" s="108">
        <v>0.7953009259259259</v>
      </c>
      <c r="AD318" s="273"/>
      <c r="AE318" s="274" t="s">
        <v>132</v>
      </c>
      <c r="AF318" s="99" t="s">
        <v>133</v>
      </c>
      <c r="AG318" s="274">
        <v>1.88</v>
      </c>
      <c r="AH318" s="411">
        <v>18.0</v>
      </c>
      <c r="AI318" s="112"/>
      <c r="AJ318" s="110"/>
      <c r="AK318" s="113"/>
      <c r="AL318" s="114"/>
      <c r="AM318" s="278"/>
      <c r="AN318" s="98"/>
      <c r="AO318" s="98"/>
      <c r="AP318" s="116"/>
      <c r="AQ318" s="117"/>
      <c r="AR318" s="116"/>
      <c r="AS318" s="98"/>
      <c r="AT318" s="98"/>
      <c r="AU318" s="98"/>
      <c r="AV318" s="98"/>
      <c r="AW318" s="98"/>
      <c r="AX318" s="98"/>
      <c r="AY318" s="98"/>
      <c r="AZ318" s="98"/>
      <c r="BA318" s="98"/>
      <c r="BB318" s="98"/>
      <c r="BC318" s="98"/>
      <c r="BD318" s="98"/>
      <c r="BE318" s="98"/>
      <c r="BF318" s="98"/>
      <c r="BG318" s="98"/>
      <c r="BH318" s="98"/>
      <c r="BI318" s="98"/>
      <c r="BJ318" s="98"/>
      <c r="BK318" s="98"/>
      <c r="BL318" s="98"/>
      <c r="BM318" s="98"/>
      <c r="BN318" s="98"/>
      <c r="BO318" s="98"/>
      <c r="BP318" s="98"/>
    </row>
    <row r="319">
      <c r="A319" s="485" t="b">
        <v>0</v>
      </c>
      <c r="B319" s="128"/>
      <c r="C319" s="129"/>
      <c r="D319" s="130"/>
      <c r="E319" s="131"/>
      <c r="F319" s="132"/>
      <c r="G319" s="132"/>
      <c r="H319" s="132"/>
      <c r="I319" s="132"/>
      <c r="J319" s="132"/>
      <c r="K319" s="130"/>
      <c r="L319" s="130"/>
      <c r="M319" s="130"/>
      <c r="N319" s="519"/>
      <c r="O319" s="168">
        <v>1.0</v>
      </c>
      <c r="P319" s="169">
        <v>1.0</v>
      </c>
      <c r="Q319" s="294">
        <v>1.0</v>
      </c>
      <c r="R319" s="295">
        <v>1.0</v>
      </c>
      <c r="S319" s="296">
        <v>6.0</v>
      </c>
      <c r="T319" s="297">
        <v>6.0</v>
      </c>
      <c r="U319" s="200"/>
      <c r="V319" s="201"/>
      <c r="W319" s="202"/>
      <c r="X319" s="202"/>
      <c r="Y319" s="206">
        <v>0.0</v>
      </c>
      <c r="Z319" s="204">
        <v>0.0</v>
      </c>
      <c r="AA319" s="205" t="s">
        <v>133</v>
      </c>
      <c r="AB319" s="141">
        <v>4.0</v>
      </c>
      <c r="AC319" s="142">
        <v>0.7953009259259259</v>
      </c>
      <c r="AD319" s="206"/>
      <c r="AE319" s="207" t="s">
        <v>132</v>
      </c>
      <c r="AF319" s="133" t="s">
        <v>133</v>
      </c>
      <c r="AG319" s="207">
        <v>2.42</v>
      </c>
      <c r="AH319" s="449">
        <v>24.0</v>
      </c>
      <c r="AI319" s="146"/>
      <c r="AJ319" s="144"/>
      <c r="AK319" s="147"/>
      <c r="AL319" s="114"/>
      <c r="AM319" s="211"/>
      <c r="AN319" s="132"/>
      <c r="AO319" s="132"/>
      <c r="AP319" s="149"/>
      <c r="AQ319" s="150"/>
      <c r="AR319" s="149"/>
      <c r="AS319" s="132"/>
      <c r="AT319" s="132"/>
      <c r="AU319" s="132"/>
      <c r="AV319" s="132"/>
      <c r="AW319" s="132"/>
      <c r="AX319" s="132"/>
      <c r="AY319" s="132"/>
      <c r="AZ319" s="132"/>
      <c r="BA319" s="132"/>
      <c r="BB319" s="132"/>
      <c r="BC319" s="132"/>
      <c r="BD319" s="132"/>
      <c r="BE319" s="132"/>
      <c r="BF319" s="132"/>
      <c r="BG319" s="132"/>
      <c r="BH319" s="132"/>
      <c r="BI319" s="132"/>
      <c r="BJ319" s="132"/>
      <c r="BK319" s="132"/>
      <c r="BL319" s="132"/>
      <c r="BM319" s="132"/>
      <c r="BN319" s="132"/>
      <c r="BO319" s="132"/>
      <c r="BP319" s="132"/>
    </row>
    <row r="320">
      <c r="A320" s="484" t="b">
        <v>0</v>
      </c>
      <c r="B320" s="94"/>
      <c r="C320" s="95"/>
      <c r="D320" s="96"/>
      <c r="E320" s="97"/>
      <c r="F320" s="98"/>
      <c r="G320" s="98"/>
      <c r="H320" s="98"/>
      <c r="I320" s="98"/>
      <c r="J320" s="98"/>
      <c r="K320" s="96"/>
      <c r="L320" s="96"/>
      <c r="M320" s="96"/>
      <c r="N320" s="518"/>
      <c r="O320" s="168">
        <v>1.0</v>
      </c>
      <c r="P320" s="169">
        <v>1.0</v>
      </c>
      <c r="Q320" s="294">
        <v>1.0</v>
      </c>
      <c r="R320" s="295">
        <v>1.0</v>
      </c>
      <c r="S320" s="296">
        <v>6.0</v>
      </c>
      <c r="T320" s="297">
        <v>6.0</v>
      </c>
      <c r="U320" s="200"/>
      <c r="V320" s="201"/>
      <c r="W320" s="202"/>
      <c r="X320" s="202"/>
      <c r="Y320" s="273">
        <v>0.0</v>
      </c>
      <c r="Z320" s="271">
        <v>0.0</v>
      </c>
      <c r="AA320" s="272" t="s">
        <v>133</v>
      </c>
      <c r="AB320" s="107">
        <v>5.0</v>
      </c>
      <c r="AC320" s="108">
        <v>0.7956134259259259</v>
      </c>
      <c r="AD320" s="273"/>
      <c r="AE320" s="274" t="s">
        <v>133</v>
      </c>
      <c r="AF320" s="99" t="s">
        <v>166</v>
      </c>
      <c r="AG320" s="274">
        <v>1.2</v>
      </c>
      <c r="AH320" s="411">
        <v>50.0</v>
      </c>
      <c r="AI320" s="112"/>
      <c r="AJ320" s="110"/>
      <c r="AK320" s="113"/>
      <c r="AL320" s="114"/>
      <c r="AM320" s="278"/>
      <c r="AN320" s="98"/>
      <c r="AO320" s="98"/>
      <c r="AP320" s="116"/>
      <c r="AQ320" s="117"/>
      <c r="AR320" s="116"/>
      <c r="AS320" s="98"/>
      <c r="AT320" s="98"/>
      <c r="AU320" s="98"/>
      <c r="AV320" s="98"/>
      <c r="AW320" s="98"/>
      <c r="AX320" s="98"/>
      <c r="AY320" s="98"/>
      <c r="AZ320" s="98"/>
      <c r="BA320" s="98"/>
      <c r="BB320" s="98"/>
      <c r="BC320" s="98"/>
      <c r="BD320" s="98"/>
      <c r="BE320" s="98"/>
      <c r="BF320" s="98"/>
      <c r="BG320" s="98"/>
      <c r="BH320" s="98"/>
      <c r="BI320" s="98"/>
      <c r="BJ320" s="98"/>
      <c r="BK320" s="98"/>
      <c r="BL320" s="98"/>
      <c r="BM320" s="98"/>
      <c r="BN320" s="98"/>
      <c r="BO320" s="98"/>
      <c r="BP320" s="98"/>
    </row>
    <row r="321">
      <c r="A321" s="485" t="b">
        <v>0</v>
      </c>
      <c r="B321" s="128"/>
      <c r="C321" s="129"/>
      <c r="D321" s="130"/>
      <c r="E321" s="131"/>
      <c r="F321" s="132"/>
      <c r="G321" s="132"/>
      <c r="H321" s="132"/>
      <c r="I321" s="132"/>
      <c r="J321" s="132"/>
      <c r="K321" s="130"/>
      <c r="L321" s="130"/>
      <c r="M321" s="130"/>
      <c r="N321" s="519"/>
      <c r="O321" s="369"/>
      <c r="P321" s="370"/>
      <c r="Q321" s="196"/>
      <c r="R321" s="197"/>
      <c r="S321" s="198"/>
      <c r="T321" s="199"/>
      <c r="U321" s="200"/>
      <c r="V321" s="201"/>
      <c r="W321" s="202"/>
      <c r="X321" s="202"/>
      <c r="Y321" s="143"/>
      <c r="Z321" s="367"/>
      <c r="AA321" s="140"/>
      <c r="AB321" s="141">
        <v>6.0</v>
      </c>
      <c r="AC321" s="142">
        <v>0.7956134259259259</v>
      </c>
      <c r="AD321" s="206"/>
      <c r="AE321" s="207" t="s">
        <v>133</v>
      </c>
      <c r="AF321" s="133" t="s">
        <v>166</v>
      </c>
      <c r="AG321" s="207">
        <v>1.3</v>
      </c>
      <c r="AH321" s="449">
        <v>20.0</v>
      </c>
      <c r="AI321" s="146"/>
      <c r="AJ321" s="144"/>
      <c r="AK321" s="147"/>
      <c r="AL321" s="114"/>
      <c r="AM321" s="211"/>
      <c r="AN321" s="132"/>
      <c r="AO321" s="132"/>
      <c r="AP321" s="149"/>
      <c r="AQ321" s="150"/>
      <c r="AR321" s="149"/>
      <c r="AS321" s="132"/>
      <c r="AT321" s="132"/>
      <c r="AU321" s="132"/>
      <c r="AV321" s="132"/>
      <c r="AW321" s="132"/>
      <c r="AX321" s="132"/>
      <c r="AY321" s="132"/>
      <c r="AZ321" s="132"/>
      <c r="BA321" s="132"/>
      <c r="BB321" s="132"/>
      <c r="BC321" s="132"/>
      <c r="BD321" s="132"/>
      <c r="BE321" s="132"/>
      <c r="BF321" s="132"/>
      <c r="BG321" s="132"/>
      <c r="BH321" s="132"/>
      <c r="BI321" s="132"/>
      <c r="BJ321" s="132"/>
      <c r="BK321" s="132"/>
      <c r="BL321" s="132"/>
      <c r="BM321" s="132"/>
      <c r="BN321" s="132"/>
      <c r="BO321" s="132"/>
      <c r="BP321" s="132"/>
    </row>
    <row r="322">
      <c r="A322" s="484" t="b">
        <v>0</v>
      </c>
      <c r="B322" s="94"/>
      <c r="C322" s="95"/>
      <c r="D322" s="96"/>
      <c r="E322" s="97"/>
      <c r="F322" s="98"/>
      <c r="G322" s="98"/>
      <c r="H322" s="98"/>
      <c r="I322" s="98"/>
      <c r="J322" s="98"/>
      <c r="K322" s="96"/>
      <c r="L322" s="96"/>
      <c r="M322" s="96"/>
      <c r="N322" s="518"/>
      <c r="O322" s="369"/>
      <c r="P322" s="370"/>
      <c r="Q322" s="196"/>
      <c r="R322" s="197"/>
      <c r="S322" s="198"/>
      <c r="T322" s="199"/>
      <c r="U322" s="200"/>
      <c r="V322" s="201"/>
      <c r="W322" s="202"/>
      <c r="X322" s="202"/>
      <c r="Y322" s="109"/>
      <c r="Z322" s="280"/>
      <c r="AA322" s="106"/>
      <c r="AB322" s="107">
        <v>7.0</v>
      </c>
      <c r="AC322" s="108">
        <v>0.7956134259259259</v>
      </c>
      <c r="AD322" s="273"/>
      <c r="AE322" s="274" t="s">
        <v>132</v>
      </c>
      <c r="AF322" s="99" t="s">
        <v>133</v>
      </c>
      <c r="AG322" s="274">
        <v>3.4</v>
      </c>
      <c r="AH322" s="411">
        <v>34.0</v>
      </c>
      <c r="AI322" s="112"/>
      <c r="AJ322" s="110"/>
      <c r="AK322" s="113"/>
      <c r="AL322" s="114"/>
      <c r="AM322" s="278"/>
      <c r="AN322" s="98"/>
      <c r="AO322" s="98"/>
      <c r="AP322" s="116"/>
      <c r="AQ322" s="117"/>
      <c r="AR322" s="116"/>
      <c r="AS322" s="98"/>
      <c r="AT322" s="98"/>
      <c r="AU322" s="98"/>
      <c r="AV322" s="98"/>
      <c r="AW322" s="98"/>
      <c r="AX322" s="98"/>
      <c r="AY322" s="98"/>
      <c r="AZ322" s="98"/>
      <c r="BA322" s="98"/>
      <c r="BB322" s="98"/>
      <c r="BC322" s="98"/>
      <c r="BD322" s="98"/>
      <c r="BE322" s="98"/>
      <c r="BF322" s="98"/>
      <c r="BG322" s="98"/>
      <c r="BH322" s="98"/>
      <c r="BI322" s="98"/>
      <c r="BJ322" s="98"/>
      <c r="BK322" s="98"/>
      <c r="BL322" s="98"/>
      <c r="BM322" s="98"/>
      <c r="BN322" s="98"/>
      <c r="BO322" s="98"/>
      <c r="BP322" s="98"/>
    </row>
    <row r="323">
      <c r="A323" s="485" t="b">
        <v>0</v>
      </c>
      <c r="B323" s="128"/>
      <c r="C323" s="129"/>
      <c r="D323" s="130"/>
      <c r="E323" s="131"/>
      <c r="F323" s="132"/>
      <c r="G323" s="132"/>
      <c r="H323" s="132"/>
      <c r="I323" s="132"/>
      <c r="J323" s="132"/>
      <c r="K323" s="130"/>
      <c r="L323" s="130"/>
      <c r="M323" s="130"/>
      <c r="N323" s="519"/>
      <c r="O323" s="369"/>
      <c r="P323" s="370"/>
      <c r="Q323" s="196"/>
      <c r="R323" s="197"/>
      <c r="S323" s="198"/>
      <c r="T323" s="199"/>
      <c r="U323" s="200"/>
      <c r="V323" s="201"/>
      <c r="W323" s="202"/>
      <c r="X323" s="202"/>
      <c r="Y323" s="143"/>
      <c r="Z323" s="367"/>
      <c r="AA323" s="140"/>
      <c r="AB323" s="141">
        <v>8.0</v>
      </c>
      <c r="AC323" s="142">
        <v>0.7959606481481482</v>
      </c>
      <c r="AD323" s="206"/>
      <c r="AE323" s="207" t="s">
        <v>133</v>
      </c>
      <c r="AF323" s="133" t="s">
        <v>166</v>
      </c>
      <c r="AG323" s="207">
        <v>1.1</v>
      </c>
      <c r="AH323" s="449">
        <v>100.0</v>
      </c>
      <c r="AI323" s="146"/>
      <c r="AJ323" s="144"/>
      <c r="AK323" s="147"/>
      <c r="AL323" s="114"/>
      <c r="AM323" s="211"/>
      <c r="AN323" s="132"/>
      <c r="AO323" s="132"/>
      <c r="AP323" s="149"/>
      <c r="AQ323" s="150"/>
      <c r="AR323" s="149"/>
      <c r="AS323" s="132"/>
      <c r="AT323" s="132"/>
      <c r="AU323" s="132"/>
      <c r="AV323" s="132"/>
      <c r="AW323" s="132"/>
      <c r="AX323" s="132"/>
      <c r="AY323" s="132"/>
      <c r="AZ323" s="132"/>
      <c r="BA323" s="132"/>
      <c r="BB323" s="132"/>
      <c r="BC323" s="132"/>
      <c r="BD323" s="132"/>
      <c r="BE323" s="132"/>
      <c r="BF323" s="132"/>
      <c r="BG323" s="132"/>
      <c r="BH323" s="132"/>
      <c r="BI323" s="132"/>
      <c r="BJ323" s="132"/>
      <c r="BK323" s="132"/>
      <c r="BL323" s="132"/>
      <c r="BM323" s="132"/>
      <c r="BN323" s="132"/>
      <c r="BO323" s="132"/>
      <c r="BP323" s="132"/>
    </row>
    <row r="324">
      <c r="A324" s="484" t="b">
        <v>0</v>
      </c>
      <c r="B324" s="94"/>
      <c r="C324" s="95"/>
      <c r="D324" s="96"/>
      <c r="E324" s="97"/>
      <c r="F324" s="98"/>
      <c r="G324" s="98"/>
      <c r="H324" s="98"/>
      <c r="I324" s="98"/>
      <c r="J324" s="98"/>
      <c r="K324" s="96"/>
      <c r="L324" s="96"/>
      <c r="M324" s="96"/>
      <c r="N324" s="518"/>
      <c r="O324" s="369"/>
      <c r="P324" s="370"/>
      <c r="Q324" s="196"/>
      <c r="R324" s="197"/>
      <c r="S324" s="198"/>
      <c r="T324" s="199"/>
      <c r="U324" s="200"/>
      <c r="V324" s="201"/>
      <c r="W324" s="202"/>
      <c r="X324" s="202"/>
      <c r="Y324" s="109"/>
      <c r="Z324" s="280"/>
      <c r="AA324" s="106"/>
      <c r="AB324" s="107">
        <v>9.0</v>
      </c>
      <c r="AC324" s="108">
        <v>0.7959606481481482</v>
      </c>
      <c r="AD324" s="273"/>
      <c r="AE324" s="274" t="s">
        <v>132</v>
      </c>
      <c r="AF324" s="99" t="s">
        <v>133</v>
      </c>
      <c r="AG324" s="274">
        <v>10.0</v>
      </c>
      <c r="AH324" s="411">
        <v>10.0</v>
      </c>
      <c r="AI324" s="112"/>
      <c r="AJ324" s="110"/>
      <c r="AK324" s="113"/>
      <c r="AL324" s="114"/>
      <c r="AM324" s="278"/>
      <c r="AN324" s="98"/>
      <c r="AO324" s="98"/>
      <c r="AP324" s="116"/>
      <c r="AQ324" s="117"/>
      <c r="AR324" s="116"/>
      <c r="AS324" s="98"/>
      <c r="AT324" s="98"/>
      <c r="AU324" s="98"/>
      <c r="AV324" s="98"/>
      <c r="AW324" s="98"/>
      <c r="AX324" s="98"/>
      <c r="AY324" s="98"/>
      <c r="AZ324" s="98"/>
      <c r="BA324" s="98"/>
      <c r="BB324" s="98"/>
      <c r="BC324" s="98"/>
      <c r="BD324" s="98"/>
      <c r="BE324" s="98"/>
      <c r="BF324" s="98"/>
      <c r="BG324" s="98"/>
      <c r="BH324" s="98"/>
      <c r="BI324" s="98"/>
      <c r="BJ324" s="98"/>
      <c r="BK324" s="98"/>
      <c r="BL324" s="98"/>
      <c r="BM324" s="98"/>
      <c r="BN324" s="98"/>
      <c r="BO324" s="98"/>
      <c r="BP324" s="98"/>
    </row>
    <row r="325">
      <c r="A325" s="485" t="b">
        <v>0</v>
      </c>
      <c r="B325" s="128"/>
      <c r="C325" s="129"/>
      <c r="D325" s="130"/>
      <c r="E325" s="131"/>
      <c r="F325" s="132"/>
      <c r="G325" s="132"/>
      <c r="H325" s="132"/>
      <c r="I325" s="132"/>
      <c r="J325" s="132"/>
      <c r="K325" s="130"/>
      <c r="L325" s="130"/>
      <c r="M325" s="130"/>
      <c r="N325" s="519"/>
      <c r="O325" s="369"/>
      <c r="P325" s="370"/>
      <c r="Q325" s="196"/>
      <c r="R325" s="197"/>
      <c r="S325" s="198"/>
      <c r="T325" s="199"/>
      <c r="U325" s="200"/>
      <c r="V325" s="201"/>
      <c r="W325" s="202"/>
      <c r="X325" s="202"/>
      <c r="Y325" s="143"/>
      <c r="Z325" s="367"/>
      <c r="AA325" s="140"/>
      <c r="AB325" s="420"/>
      <c r="AC325" s="421"/>
      <c r="AD325" s="206" t="s">
        <v>142</v>
      </c>
      <c r="AE325" s="144"/>
      <c r="AF325" s="133"/>
      <c r="AG325" s="144"/>
      <c r="AH325" s="430"/>
      <c r="AI325" s="146"/>
      <c r="AJ325" s="144"/>
      <c r="AK325" s="147"/>
      <c r="AL325" s="114"/>
      <c r="AM325" s="211"/>
      <c r="AN325" s="132"/>
      <c r="AO325" s="132"/>
      <c r="AP325" s="149"/>
      <c r="AQ325" s="150"/>
      <c r="AR325" s="149"/>
      <c r="AS325" s="132"/>
      <c r="AT325" s="132"/>
      <c r="AU325" s="132"/>
      <c r="AV325" s="132"/>
      <c r="AW325" s="132"/>
      <c r="AX325" s="132"/>
      <c r="AY325" s="132"/>
      <c r="AZ325" s="132"/>
      <c r="BA325" s="132"/>
      <c r="BB325" s="132"/>
      <c r="BC325" s="132"/>
      <c r="BD325" s="132"/>
      <c r="BE325" s="132"/>
      <c r="BF325" s="132"/>
      <c r="BG325" s="132"/>
      <c r="BH325" s="132"/>
      <c r="BI325" s="132"/>
      <c r="BJ325" s="132"/>
      <c r="BK325" s="132"/>
      <c r="BL325" s="132"/>
      <c r="BM325" s="132"/>
      <c r="BN325" s="132"/>
      <c r="BO325" s="132"/>
      <c r="BP325" s="132"/>
    </row>
    <row r="326">
      <c r="A326" s="484" t="b">
        <v>0</v>
      </c>
      <c r="B326" s="363">
        <v>44619.0</v>
      </c>
      <c r="C326" s="95"/>
      <c r="D326" s="100" t="s">
        <v>1450</v>
      </c>
      <c r="E326" s="97"/>
      <c r="F326" s="98"/>
      <c r="G326" s="98"/>
      <c r="H326" s="98"/>
      <c r="I326" s="99" t="s">
        <v>776</v>
      </c>
      <c r="J326" s="99" t="s">
        <v>394</v>
      </c>
      <c r="K326" s="96"/>
      <c r="L326" s="96"/>
      <c r="M326" s="96"/>
      <c r="N326" s="518"/>
      <c r="O326" s="168">
        <v>1.0</v>
      </c>
      <c r="P326" s="169">
        <v>0.0</v>
      </c>
      <c r="Q326" s="196"/>
      <c r="R326" s="197"/>
      <c r="S326" s="198"/>
      <c r="T326" s="199"/>
      <c r="U326" s="200"/>
      <c r="V326" s="201"/>
      <c r="W326" s="202"/>
      <c r="X326" s="202"/>
      <c r="Y326" s="273">
        <v>0.0</v>
      </c>
      <c r="Z326" s="271">
        <v>0.0</v>
      </c>
      <c r="AA326" s="272" t="s">
        <v>132</v>
      </c>
      <c r="AB326" s="107">
        <v>1.0</v>
      </c>
      <c r="AC326" s="108">
        <v>0.5927430555555555</v>
      </c>
      <c r="AD326" s="273" t="s">
        <v>140</v>
      </c>
      <c r="AE326" s="274" t="s">
        <v>132</v>
      </c>
      <c r="AF326" s="99" t="s">
        <v>166</v>
      </c>
      <c r="AG326" s="274">
        <v>1.3</v>
      </c>
      <c r="AH326" s="411">
        <v>20.0</v>
      </c>
      <c r="AI326" s="112"/>
      <c r="AJ326" s="274">
        <v>845.18</v>
      </c>
      <c r="AK326" s="277">
        <v>0.0</v>
      </c>
      <c r="AL326" s="114"/>
      <c r="AM326" s="278"/>
      <c r="AN326" s="98"/>
      <c r="AO326" s="98"/>
      <c r="AP326" s="116"/>
      <c r="AQ326" s="117"/>
      <c r="AR326" s="116"/>
      <c r="AS326" s="98"/>
      <c r="AT326" s="98"/>
      <c r="AU326" s="98"/>
      <c r="AV326" s="98"/>
      <c r="AW326" s="98"/>
      <c r="AX326" s="98"/>
      <c r="AY326" s="98"/>
      <c r="AZ326" s="98"/>
      <c r="BA326" s="98"/>
      <c r="BB326" s="98"/>
      <c r="BC326" s="98"/>
      <c r="BD326" s="98"/>
      <c r="BE326" s="98"/>
      <c r="BF326" s="98"/>
      <c r="BG326" s="98"/>
      <c r="BH326" s="98"/>
      <c r="BI326" s="98"/>
      <c r="BJ326" s="98"/>
      <c r="BK326" s="98"/>
      <c r="BL326" s="98"/>
      <c r="BM326" s="98"/>
      <c r="BN326" s="98"/>
      <c r="BO326" s="98"/>
      <c r="BP326" s="98"/>
    </row>
    <row r="327">
      <c r="A327" s="485" t="b">
        <v>0</v>
      </c>
      <c r="B327" s="128"/>
      <c r="C327" s="129"/>
      <c r="D327" s="134">
        <v>2912.75</v>
      </c>
      <c r="E327" s="131"/>
      <c r="F327" s="132"/>
      <c r="G327" s="132"/>
      <c r="H327" s="132"/>
      <c r="I327" s="133">
        <v>1.62</v>
      </c>
      <c r="J327" s="133">
        <v>2.5</v>
      </c>
      <c r="K327" s="130"/>
      <c r="L327" s="130"/>
      <c r="M327" s="130"/>
      <c r="N327" s="519"/>
      <c r="O327" s="168">
        <v>3.0</v>
      </c>
      <c r="P327" s="169">
        <v>1.0</v>
      </c>
      <c r="Q327" s="196"/>
      <c r="R327" s="197"/>
      <c r="S327" s="198"/>
      <c r="T327" s="199"/>
      <c r="U327" s="200"/>
      <c r="V327" s="201"/>
      <c r="W327" s="202"/>
      <c r="X327" s="202"/>
      <c r="Y327" s="206">
        <v>15.0</v>
      </c>
      <c r="Z327" s="204">
        <v>0.0</v>
      </c>
      <c r="AA327" s="205" t="s">
        <v>133</v>
      </c>
      <c r="AB327" s="141">
        <v>2.0</v>
      </c>
      <c r="AC327" s="142">
        <v>0.5927430555555555</v>
      </c>
      <c r="AD327" s="206"/>
      <c r="AE327" s="207" t="s">
        <v>132</v>
      </c>
      <c r="AF327" s="133" t="s">
        <v>166</v>
      </c>
      <c r="AG327" s="207">
        <v>1.4</v>
      </c>
      <c r="AH327" s="449">
        <v>10.0</v>
      </c>
      <c r="AI327" s="146"/>
      <c r="AJ327" s="207">
        <v>-267.39</v>
      </c>
      <c r="AK327" s="210">
        <v>0.0</v>
      </c>
      <c r="AL327" s="114"/>
      <c r="AM327" s="211"/>
      <c r="AN327" s="132"/>
      <c r="AO327" s="132"/>
      <c r="AP327" s="149"/>
      <c r="AQ327" s="150"/>
      <c r="AR327" s="149"/>
      <c r="AS327" s="132"/>
      <c r="AT327" s="132"/>
      <c r="AU327" s="132"/>
      <c r="AV327" s="132"/>
      <c r="AW327" s="132"/>
      <c r="AX327" s="132"/>
      <c r="AY327" s="132"/>
      <c r="AZ327" s="132"/>
      <c r="BA327" s="132"/>
      <c r="BB327" s="132"/>
      <c r="BC327" s="132"/>
      <c r="BD327" s="132"/>
      <c r="BE327" s="132"/>
      <c r="BF327" s="132"/>
      <c r="BG327" s="132"/>
      <c r="BH327" s="132"/>
      <c r="BI327" s="132"/>
      <c r="BJ327" s="132"/>
      <c r="BK327" s="132"/>
      <c r="BL327" s="132"/>
      <c r="BM327" s="132"/>
      <c r="BN327" s="132"/>
      <c r="BO327" s="132"/>
      <c r="BP327" s="132"/>
    </row>
    <row r="328">
      <c r="A328" s="484" t="b">
        <v>0</v>
      </c>
      <c r="B328" s="94"/>
      <c r="C328" s="95"/>
      <c r="D328" s="96"/>
      <c r="E328" s="97"/>
      <c r="F328" s="98"/>
      <c r="G328" s="98"/>
      <c r="H328" s="98"/>
      <c r="I328" s="99">
        <v>4903598.0</v>
      </c>
      <c r="J328" s="99">
        <v>7287690.0</v>
      </c>
      <c r="K328" s="96"/>
      <c r="L328" s="96"/>
      <c r="M328" s="96"/>
      <c r="N328" s="518"/>
      <c r="O328" s="168">
        <v>1.0</v>
      </c>
      <c r="P328" s="169">
        <v>0.0</v>
      </c>
      <c r="Q328" s="294">
        <v>0.0</v>
      </c>
      <c r="R328" s="295">
        <v>0.0</v>
      </c>
      <c r="S328" s="198"/>
      <c r="T328" s="199"/>
      <c r="U328" s="200"/>
      <c r="V328" s="201"/>
      <c r="W328" s="202"/>
      <c r="X328" s="202"/>
      <c r="Y328" s="273">
        <v>40.0</v>
      </c>
      <c r="Z328" s="271">
        <v>40.0</v>
      </c>
      <c r="AA328" s="272" t="s">
        <v>133</v>
      </c>
      <c r="AB328" s="107">
        <v>3.0</v>
      </c>
      <c r="AC328" s="108">
        <v>0.5992592592592593</v>
      </c>
      <c r="AD328" s="273"/>
      <c r="AE328" s="274" t="s">
        <v>132</v>
      </c>
      <c r="AF328" s="99" t="s">
        <v>166</v>
      </c>
      <c r="AG328" s="274">
        <v>1.2</v>
      </c>
      <c r="AH328" s="411">
        <v>50.0</v>
      </c>
      <c r="AI328" s="112"/>
      <c r="AJ328" s="110"/>
      <c r="AK328" s="113"/>
      <c r="AL328" s="114"/>
      <c r="AM328" s="278"/>
      <c r="AN328" s="98"/>
      <c r="AO328" s="98"/>
      <c r="AP328" s="116"/>
      <c r="AQ328" s="117"/>
      <c r="AR328" s="116"/>
      <c r="AS328" s="98"/>
      <c r="AT328" s="98"/>
      <c r="AU328" s="98"/>
      <c r="AV328" s="98"/>
      <c r="AW328" s="98"/>
      <c r="AX328" s="98"/>
      <c r="AY328" s="98"/>
      <c r="AZ328" s="98"/>
      <c r="BA328" s="98"/>
      <c r="BB328" s="98"/>
      <c r="BC328" s="98"/>
      <c r="BD328" s="98"/>
      <c r="BE328" s="98"/>
      <c r="BF328" s="98"/>
      <c r="BG328" s="98"/>
      <c r="BH328" s="98"/>
      <c r="BI328" s="98"/>
      <c r="BJ328" s="98"/>
      <c r="BK328" s="98"/>
      <c r="BL328" s="98"/>
      <c r="BM328" s="98"/>
      <c r="BN328" s="98"/>
      <c r="BO328" s="98"/>
      <c r="BP328" s="98"/>
    </row>
    <row r="329">
      <c r="A329" s="485" t="b">
        <v>0</v>
      </c>
      <c r="B329" s="128"/>
      <c r="C329" s="129"/>
      <c r="D329" s="130"/>
      <c r="E329" s="131"/>
      <c r="F329" s="132"/>
      <c r="G329" s="132"/>
      <c r="H329" s="132"/>
      <c r="I329" s="132"/>
      <c r="J329" s="132"/>
      <c r="K329" s="130"/>
      <c r="L329" s="130"/>
      <c r="M329" s="130"/>
      <c r="N329" s="519"/>
      <c r="O329" s="168">
        <v>1.0</v>
      </c>
      <c r="P329" s="169">
        <v>0.0</v>
      </c>
      <c r="Q329" s="294">
        <v>0.0</v>
      </c>
      <c r="R329" s="295">
        <v>0.0</v>
      </c>
      <c r="S329" s="198"/>
      <c r="T329" s="199"/>
      <c r="U329" s="200"/>
      <c r="V329" s="201"/>
      <c r="W329" s="202"/>
      <c r="X329" s="202"/>
      <c r="Y329" s="206">
        <v>40.0</v>
      </c>
      <c r="Z329" s="204">
        <v>40.0</v>
      </c>
      <c r="AA329" s="205" t="s">
        <v>133</v>
      </c>
      <c r="AB329" s="141">
        <v>4.0</v>
      </c>
      <c r="AC329" s="142">
        <v>0.6158564814814815</v>
      </c>
      <c r="AD329" s="206"/>
      <c r="AE329" s="207" t="s">
        <v>132</v>
      </c>
      <c r="AF329" s="133" t="s">
        <v>166</v>
      </c>
      <c r="AG329" s="207">
        <v>1.1</v>
      </c>
      <c r="AH329" s="449">
        <v>100.0</v>
      </c>
      <c r="AI329" s="146"/>
      <c r="AJ329" s="144"/>
      <c r="AK329" s="147"/>
      <c r="AL329" s="114"/>
      <c r="AM329" s="211"/>
      <c r="AN329" s="132"/>
      <c r="AO329" s="132"/>
      <c r="AP329" s="149"/>
      <c r="AQ329" s="150"/>
      <c r="AR329" s="149"/>
      <c r="AS329" s="132"/>
      <c r="AT329" s="132"/>
      <c r="AU329" s="132"/>
      <c r="AV329" s="132"/>
      <c r="AW329" s="132"/>
      <c r="AX329" s="132"/>
      <c r="AY329" s="132"/>
      <c r="AZ329" s="132"/>
      <c r="BA329" s="132"/>
      <c r="BB329" s="132"/>
      <c r="BC329" s="132"/>
      <c r="BD329" s="132"/>
      <c r="BE329" s="132"/>
      <c r="BF329" s="132"/>
      <c r="BG329" s="132"/>
      <c r="BH329" s="132"/>
      <c r="BI329" s="132"/>
      <c r="BJ329" s="132"/>
      <c r="BK329" s="132"/>
      <c r="BL329" s="132"/>
      <c r="BM329" s="132"/>
      <c r="BN329" s="132"/>
      <c r="BO329" s="132"/>
      <c r="BP329" s="132"/>
    </row>
    <row r="330">
      <c r="A330" s="484" t="b">
        <v>0</v>
      </c>
      <c r="B330" s="94"/>
      <c r="C330" s="95"/>
      <c r="D330" s="96"/>
      <c r="E330" s="97"/>
      <c r="F330" s="98"/>
      <c r="G330" s="98"/>
      <c r="H330" s="98"/>
      <c r="I330" s="98"/>
      <c r="J330" s="98"/>
      <c r="K330" s="96"/>
      <c r="L330" s="96"/>
      <c r="M330" s="96"/>
      <c r="N330" s="518"/>
      <c r="O330" s="168">
        <v>1.0</v>
      </c>
      <c r="P330" s="169">
        <v>0.0</v>
      </c>
      <c r="Q330" s="294">
        <v>0.0</v>
      </c>
      <c r="R330" s="295">
        <v>1.0</v>
      </c>
      <c r="S330" s="198"/>
      <c r="T330" s="199"/>
      <c r="U330" s="200"/>
      <c r="V330" s="201"/>
      <c r="W330" s="202"/>
      <c r="X330" s="202"/>
      <c r="Y330" s="273">
        <v>0.0</v>
      </c>
      <c r="Z330" s="271">
        <v>15.0</v>
      </c>
      <c r="AA330" s="272" t="s">
        <v>132</v>
      </c>
      <c r="AB330" s="107">
        <v>5.0</v>
      </c>
      <c r="AC330" s="108">
        <v>0.6159375</v>
      </c>
      <c r="AD330" s="273"/>
      <c r="AE330" s="274" t="s">
        <v>132</v>
      </c>
      <c r="AF330" s="99" t="s">
        <v>133</v>
      </c>
      <c r="AG330" s="274">
        <v>1.16</v>
      </c>
      <c r="AH330" s="411">
        <v>16.0</v>
      </c>
      <c r="AI330" s="112"/>
      <c r="AJ330" s="110"/>
      <c r="AK330" s="113"/>
      <c r="AL330" s="114"/>
      <c r="AM330" s="278"/>
      <c r="AN330" s="98"/>
      <c r="AO330" s="98"/>
      <c r="AP330" s="116"/>
      <c r="AQ330" s="117"/>
      <c r="AR330" s="116"/>
      <c r="AS330" s="98"/>
      <c r="AT330" s="98"/>
      <c r="AU330" s="98"/>
      <c r="AV330" s="98"/>
      <c r="AW330" s="98"/>
      <c r="AX330" s="98"/>
      <c r="AY330" s="98"/>
      <c r="AZ330" s="98"/>
      <c r="BA330" s="98"/>
      <c r="BB330" s="98"/>
      <c r="BC330" s="98"/>
      <c r="BD330" s="98"/>
      <c r="BE330" s="98"/>
      <c r="BF330" s="98"/>
      <c r="BG330" s="98"/>
      <c r="BH330" s="98"/>
      <c r="BI330" s="98"/>
      <c r="BJ330" s="98"/>
      <c r="BK330" s="98"/>
      <c r="BL330" s="98"/>
      <c r="BM330" s="98"/>
      <c r="BN330" s="98"/>
      <c r="BO330" s="98"/>
      <c r="BP330" s="98"/>
    </row>
    <row r="331">
      <c r="A331" s="485" t="b">
        <v>0</v>
      </c>
      <c r="B331" s="128"/>
      <c r="C331" s="129"/>
      <c r="D331" s="130"/>
      <c r="E331" s="131"/>
      <c r="F331" s="132"/>
      <c r="G331" s="132"/>
      <c r="H331" s="132"/>
      <c r="I331" s="132"/>
      <c r="J331" s="132"/>
      <c r="K331" s="130"/>
      <c r="L331" s="130"/>
      <c r="M331" s="130"/>
      <c r="N331" s="519"/>
      <c r="O331" s="168">
        <v>1.0</v>
      </c>
      <c r="P331" s="169">
        <v>0.0</v>
      </c>
      <c r="Q331" s="294">
        <v>1.0</v>
      </c>
      <c r="R331" s="295">
        <v>2.0</v>
      </c>
      <c r="S331" s="198"/>
      <c r="T331" s="199"/>
      <c r="U331" s="200"/>
      <c r="V331" s="201"/>
      <c r="W331" s="202"/>
      <c r="X331" s="202"/>
      <c r="Y331" s="206">
        <v>30.0</v>
      </c>
      <c r="Z331" s="204">
        <v>40.0</v>
      </c>
      <c r="AA331" s="205" t="s">
        <v>132</v>
      </c>
      <c r="AB331" s="141">
        <v>6.0</v>
      </c>
      <c r="AC331" s="142">
        <v>0.6173842592592592</v>
      </c>
      <c r="AD331" s="206"/>
      <c r="AE331" s="207" t="s">
        <v>132</v>
      </c>
      <c r="AF331" s="133" t="s">
        <v>133</v>
      </c>
      <c r="AG331" s="207">
        <v>1.23</v>
      </c>
      <c r="AH331" s="449">
        <v>23.0</v>
      </c>
      <c r="AI331" s="146"/>
      <c r="AJ331" s="144"/>
      <c r="AK331" s="147"/>
      <c r="AL331" s="114"/>
      <c r="AM331" s="211"/>
      <c r="AN331" s="132"/>
      <c r="AO331" s="132"/>
      <c r="AP331" s="149"/>
      <c r="AQ331" s="150"/>
      <c r="AR331" s="149"/>
      <c r="AS331" s="132"/>
      <c r="AT331" s="132"/>
      <c r="AU331" s="132"/>
      <c r="AV331" s="132"/>
      <c r="AW331" s="132"/>
      <c r="AX331" s="132"/>
      <c r="AY331" s="132"/>
      <c r="AZ331" s="132"/>
      <c r="BA331" s="132"/>
      <c r="BB331" s="132"/>
      <c r="BC331" s="132"/>
      <c r="BD331" s="132"/>
      <c r="BE331" s="132"/>
      <c r="BF331" s="132"/>
      <c r="BG331" s="132"/>
      <c r="BH331" s="132"/>
      <c r="BI331" s="132"/>
      <c r="BJ331" s="132"/>
      <c r="BK331" s="132"/>
      <c r="BL331" s="132"/>
      <c r="BM331" s="132"/>
      <c r="BN331" s="132"/>
      <c r="BO331" s="132"/>
      <c r="BP331" s="132"/>
    </row>
    <row r="332">
      <c r="A332" s="511" t="b">
        <v>0</v>
      </c>
      <c r="B332" s="94"/>
      <c r="C332" s="95"/>
      <c r="D332" s="96"/>
      <c r="E332" s="97"/>
      <c r="F332" s="98"/>
      <c r="G332" s="98"/>
      <c r="H332" s="98"/>
      <c r="I332" s="98"/>
      <c r="J332" s="98"/>
      <c r="K332" s="96"/>
      <c r="L332" s="96"/>
      <c r="M332" s="96"/>
      <c r="N332" s="518"/>
      <c r="O332" s="168">
        <v>1.0</v>
      </c>
      <c r="P332" s="169">
        <v>0.0</v>
      </c>
      <c r="Q332" s="294">
        <v>3.0</v>
      </c>
      <c r="R332" s="295">
        <v>4.0</v>
      </c>
      <c r="S332" s="198"/>
      <c r="T332" s="199"/>
      <c r="U332" s="200"/>
      <c r="V332" s="201"/>
      <c r="W332" s="202"/>
      <c r="X332" s="202"/>
      <c r="Y332" s="273">
        <v>0.0</v>
      </c>
      <c r="Z332" s="271">
        <v>30.0</v>
      </c>
      <c r="AA332" s="272" t="s">
        <v>132</v>
      </c>
      <c r="AB332" s="107">
        <v>7.0</v>
      </c>
      <c r="AC332" s="108">
        <v>0.6258912037037037</v>
      </c>
      <c r="AD332" s="273"/>
      <c r="AE332" s="274" t="s">
        <v>132</v>
      </c>
      <c r="AF332" s="99" t="s">
        <v>133</v>
      </c>
      <c r="AG332" s="274">
        <v>1.34</v>
      </c>
      <c r="AH332" s="411">
        <v>13.0</v>
      </c>
      <c r="AI332" s="112"/>
      <c r="AJ332" s="110"/>
      <c r="AK332" s="113"/>
      <c r="AL332" s="114"/>
      <c r="AM332" s="278"/>
      <c r="AN332" s="98"/>
      <c r="AO332" s="98"/>
      <c r="AP332" s="116"/>
      <c r="AQ332" s="117"/>
      <c r="AR332" s="116"/>
      <c r="AS332" s="98"/>
      <c r="AT332" s="98"/>
      <c r="AU332" s="98"/>
      <c r="AV332" s="98"/>
      <c r="AW332" s="98"/>
      <c r="AX332" s="98"/>
      <c r="AY332" s="98"/>
      <c r="AZ332" s="98"/>
      <c r="BA332" s="98"/>
      <c r="BB332" s="98"/>
      <c r="BC332" s="98"/>
      <c r="BD332" s="98"/>
      <c r="BE332" s="98"/>
      <c r="BF332" s="98"/>
      <c r="BG332" s="98"/>
      <c r="BH332" s="98"/>
      <c r="BI332" s="98"/>
      <c r="BJ332" s="98"/>
      <c r="BK332" s="98"/>
      <c r="BL332" s="98"/>
      <c r="BM332" s="98"/>
      <c r="BN332" s="98"/>
      <c r="BO332" s="98"/>
      <c r="BP332" s="98"/>
    </row>
    <row r="333">
      <c r="A333" s="485" t="b">
        <v>0</v>
      </c>
      <c r="B333" s="128"/>
      <c r="C333" s="129"/>
      <c r="D333" s="130"/>
      <c r="E333" s="131"/>
      <c r="F333" s="132"/>
      <c r="G333" s="132"/>
      <c r="H333" s="132"/>
      <c r="I333" s="132"/>
      <c r="J333" s="132"/>
      <c r="K333" s="130"/>
      <c r="L333" s="130"/>
      <c r="M333" s="130"/>
      <c r="N333" s="519"/>
      <c r="O333" s="168">
        <v>1.0</v>
      </c>
      <c r="P333" s="169">
        <v>0.0</v>
      </c>
      <c r="Q333" s="294">
        <v>3.0</v>
      </c>
      <c r="R333" s="295">
        <v>4.0</v>
      </c>
      <c r="S333" s="198"/>
      <c r="T333" s="199"/>
      <c r="U333" s="200"/>
      <c r="V333" s="201"/>
      <c r="W333" s="202"/>
      <c r="X333" s="202"/>
      <c r="Y333" s="206">
        <v>15.0</v>
      </c>
      <c r="Z333" s="204">
        <v>40.0</v>
      </c>
      <c r="AA333" s="205" t="s">
        <v>132</v>
      </c>
      <c r="AB333" s="141">
        <v>8.0</v>
      </c>
      <c r="AC333" s="142">
        <v>0.6362384259259259</v>
      </c>
      <c r="AD333" s="206"/>
      <c r="AE333" s="207" t="s">
        <v>132</v>
      </c>
      <c r="AF333" s="133" t="s">
        <v>133</v>
      </c>
      <c r="AG333" s="207">
        <v>1.39</v>
      </c>
      <c r="AH333" s="449">
        <v>39.0</v>
      </c>
      <c r="AI333" s="146"/>
      <c r="AJ333" s="144"/>
      <c r="AK333" s="147"/>
      <c r="AL333" s="114"/>
      <c r="AM333" s="211"/>
      <c r="AN333" s="132"/>
      <c r="AO333" s="132"/>
      <c r="AP333" s="149"/>
      <c r="AQ333" s="150"/>
      <c r="AR333" s="149"/>
      <c r="AS333" s="132"/>
      <c r="AT333" s="132"/>
      <c r="AU333" s="132"/>
      <c r="AV333" s="132"/>
      <c r="AW333" s="132"/>
      <c r="AX333" s="132"/>
      <c r="AY333" s="132"/>
      <c r="AZ333" s="132"/>
      <c r="BA333" s="132"/>
      <c r="BB333" s="132"/>
      <c r="BC333" s="132"/>
      <c r="BD333" s="132"/>
      <c r="BE333" s="132"/>
      <c r="BF333" s="132"/>
      <c r="BG333" s="132"/>
      <c r="BH333" s="132"/>
      <c r="BI333" s="132"/>
      <c r="BJ333" s="132"/>
      <c r="BK333" s="132"/>
      <c r="BL333" s="132"/>
      <c r="BM333" s="132"/>
      <c r="BN333" s="132"/>
      <c r="BO333" s="132"/>
      <c r="BP333" s="132"/>
    </row>
    <row r="334">
      <c r="A334" s="484" t="b">
        <v>0</v>
      </c>
      <c r="B334" s="94"/>
      <c r="C334" s="95"/>
      <c r="D334" s="96"/>
      <c r="E334" s="97"/>
      <c r="F334" s="98"/>
      <c r="G334" s="98"/>
      <c r="H334" s="98"/>
      <c r="I334" s="98"/>
      <c r="J334" s="98"/>
      <c r="K334" s="96"/>
      <c r="L334" s="96"/>
      <c r="M334" s="96"/>
      <c r="N334" s="518"/>
      <c r="O334" s="168">
        <v>1.0</v>
      </c>
      <c r="P334" s="169">
        <v>0.0</v>
      </c>
      <c r="Q334" s="294">
        <v>3.0</v>
      </c>
      <c r="R334" s="295">
        <v>4.0</v>
      </c>
      <c r="S334" s="198"/>
      <c r="T334" s="199"/>
      <c r="U334" s="200"/>
      <c r="V334" s="201"/>
      <c r="W334" s="202"/>
      <c r="X334" s="202"/>
      <c r="Y334" s="273">
        <v>15.0</v>
      </c>
      <c r="Z334" s="271">
        <v>40.0</v>
      </c>
      <c r="AA334" s="272" t="s">
        <v>132</v>
      </c>
      <c r="AB334" s="107">
        <v>9.0</v>
      </c>
      <c r="AC334" s="108">
        <v>0.6369791666666667</v>
      </c>
      <c r="AD334" s="273"/>
      <c r="AE334" s="274" t="s">
        <v>132</v>
      </c>
      <c r="AF334" s="99" t="s">
        <v>133</v>
      </c>
      <c r="AG334" s="274">
        <v>1.51</v>
      </c>
      <c r="AH334" s="411">
        <v>15.0</v>
      </c>
      <c r="AI334" s="112"/>
      <c r="AJ334" s="110"/>
      <c r="AK334" s="113"/>
      <c r="AL334" s="114"/>
      <c r="AM334" s="278"/>
      <c r="AN334" s="98"/>
      <c r="AO334" s="98"/>
      <c r="AP334" s="116"/>
      <c r="AQ334" s="117"/>
      <c r="AR334" s="116"/>
      <c r="AS334" s="98"/>
      <c r="AT334" s="98"/>
      <c r="AU334" s="98"/>
      <c r="AV334" s="98"/>
      <c r="AW334" s="98"/>
      <c r="AX334" s="98"/>
      <c r="AY334" s="98"/>
      <c r="AZ334" s="98"/>
      <c r="BA334" s="98"/>
      <c r="BB334" s="98"/>
      <c r="BC334" s="98"/>
      <c r="BD334" s="98"/>
      <c r="BE334" s="98"/>
      <c r="BF334" s="98"/>
      <c r="BG334" s="98"/>
      <c r="BH334" s="98"/>
      <c r="BI334" s="98"/>
      <c r="BJ334" s="98"/>
      <c r="BK334" s="98"/>
      <c r="BL334" s="98"/>
      <c r="BM334" s="98"/>
      <c r="BN334" s="98"/>
      <c r="BO334" s="98"/>
      <c r="BP334" s="98"/>
    </row>
    <row r="335">
      <c r="A335" s="485" t="b">
        <v>0</v>
      </c>
      <c r="B335" s="128"/>
      <c r="C335" s="129"/>
      <c r="D335" s="130"/>
      <c r="E335" s="131"/>
      <c r="F335" s="132"/>
      <c r="G335" s="132"/>
      <c r="H335" s="132"/>
      <c r="I335" s="132"/>
      <c r="J335" s="132"/>
      <c r="K335" s="130"/>
      <c r="L335" s="130"/>
      <c r="M335" s="130"/>
      <c r="N335" s="519"/>
      <c r="O335" s="168">
        <v>1.0</v>
      </c>
      <c r="P335" s="169">
        <v>0.0</v>
      </c>
      <c r="Q335" s="294">
        <v>3.0</v>
      </c>
      <c r="R335" s="295">
        <v>5.0</v>
      </c>
      <c r="S335" s="198"/>
      <c r="T335" s="199"/>
      <c r="U335" s="200"/>
      <c r="V335" s="201"/>
      <c r="W335" s="202"/>
      <c r="X335" s="202"/>
      <c r="Y335" s="206">
        <v>0.0</v>
      </c>
      <c r="Z335" s="204">
        <v>0.0</v>
      </c>
      <c r="AA335" s="205" t="s">
        <v>133</v>
      </c>
      <c r="AB335" s="141">
        <v>10.0</v>
      </c>
      <c r="AC335" s="142">
        <v>0.6370486111111111</v>
      </c>
      <c r="AD335" s="206"/>
      <c r="AE335" s="207" t="s">
        <v>132</v>
      </c>
      <c r="AF335" s="133" t="s">
        <v>133</v>
      </c>
      <c r="AG335" s="207">
        <v>1.54</v>
      </c>
      <c r="AH335" s="449">
        <v>15.0</v>
      </c>
      <c r="AI335" s="146"/>
      <c r="AJ335" s="144"/>
      <c r="AK335" s="147"/>
      <c r="AL335" s="114"/>
      <c r="AM335" s="211"/>
      <c r="AN335" s="132"/>
      <c r="AO335" s="132"/>
      <c r="AP335" s="149"/>
      <c r="AQ335" s="150"/>
      <c r="AR335" s="149"/>
      <c r="AS335" s="132"/>
      <c r="AT335" s="132"/>
      <c r="AU335" s="132"/>
      <c r="AV335" s="132"/>
      <c r="AW335" s="132"/>
      <c r="AX335" s="132"/>
      <c r="AY335" s="132"/>
      <c r="AZ335" s="132"/>
      <c r="BA335" s="132"/>
      <c r="BB335" s="132"/>
      <c r="BC335" s="132"/>
      <c r="BD335" s="132"/>
      <c r="BE335" s="132"/>
      <c r="BF335" s="132"/>
      <c r="BG335" s="132"/>
      <c r="BH335" s="132"/>
      <c r="BI335" s="132"/>
      <c r="BJ335" s="132"/>
      <c r="BK335" s="132"/>
      <c r="BL335" s="132"/>
      <c r="BM335" s="132"/>
      <c r="BN335" s="132"/>
      <c r="BO335" s="132"/>
      <c r="BP335" s="132"/>
    </row>
    <row r="336">
      <c r="A336" s="484" t="b">
        <v>0</v>
      </c>
      <c r="B336" s="94"/>
      <c r="C336" s="95"/>
      <c r="D336" s="96"/>
      <c r="E336" s="97"/>
      <c r="F336" s="98"/>
      <c r="G336" s="98"/>
      <c r="H336" s="98"/>
      <c r="I336" s="98"/>
      <c r="J336" s="98"/>
      <c r="K336" s="96"/>
      <c r="L336" s="96"/>
      <c r="M336" s="96"/>
      <c r="N336" s="518"/>
      <c r="O336" s="168">
        <v>1.0</v>
      </c>
      <c r="P336" s="169">
        <v>1.0</v>
      </c>
      <c r="Q336" s="294">
        <v>1.0</v>
      </c>
      <c r="R336" s="295">
        <v>1.0</v>
      </c>
      <c r="S336" s="296">
        <v>0.0</v>
      </c>
      <c r="T336" s="297">
        <v>0.0</v>
      </c>
      <c r="U336" s="200"/>
      <c r="V336" s="201"/>
      <c r="W336" s="202"/>
      <c r="X336" s="202"/>
      <c r="Y336" s="273">
        <v>0.0</v>
      </c>
      <c r="Z336" s="271">
        <v>15.0</v>
      </c>
      <c r="AA336" s="272" t="s">
        <v>133</v>
      </c>
      <c r="AB336" s="107">
        <v>11.0</v>
      </c>
      <c r="AC336" s="108">
        <v>0.6378935185185185</v>
      </c>
      <c r="AD336" s="273"/>
      <c r="AE336" s="274" t="s">
        <v>132</v>
      </c>
      <c r="AF336" s="99" t="s">
        <v>133</v>
      </c>
      <c r="AG336" s="274">
        <v>1.76</v>
      </c>
      <c r="AH336" s="411">
        <v>1.7</v>
      </c>
      <c r="AI336" s="112"/>
      <c r="AJ336" s="110"/>
      <c r="AK336" s="113"/>
      <c r="AL336" s="114"/>
      <c r="AM336" s="278"/>
      <c r="AN336" s="98"/>
      <c r="AO336" s="98"/>
      <c r="AP336" s="116"/>
      <c r="AQ336" s="117"/>
      <c r="AR336" s="116"/>
      <c r="AS336" s="98"/>
      <c r="AT336" s="98"/>
      <c r="AU336" s="98"/>
      <c r="AV336" s="98"/>
      <c r="AW336" s="98"/>
      <c r="AX336" s="98"/>
      <c r="AY336" s="98"/>
      <c r="AZ336" s="98"/>
      <c r="BA336" s="98"/>
      <c r="BB336" s="98"/>
      <c r="BC336" s="98"/>
      <c r="BD336" s="98"/>
      <c r="BE336" s="98"/>
      <c r="BF336" s="98"/>
      <c r="BG336" s="98"/>
      <c r="BH336" s="98"/>
      <c r="BI336" s="98"/>
      <c r="BJ336" s="98"/>
      <c r="BK336" s="98"/>
      <c r="BL336" s="98"/>
      <c r="BM336" s="98"/>
      <c r="BN336" s="98"/>
      <c r="BO336" s="98"/>
      <c r="BP336" s="98"/>
    </row>
    <row r="337">
      <c r="A337" s="485" t="b">
        <v>0</v>
      </c>
      <c r="B337" s="128"/>
      <c r="C337" s="129"/>
      <c r="D337" s="130"/>
      <c r="E337" s="131"/>
      <c r="F337" s="132"/>
      <c r="G337" s="132"/>
      <c r="H337" s="132"/>
      <c r="I337" s="132"/>
      <c r="J337" s="132"/>
      <c r="K337" s="130"/>
      <c r="L337" s="130"/>
      <c r="M337" s="130"/>
      <c r="N337" s="519"/>
      <c r="O337" s="168">
        <v>1.0</v>
      </c>
      <c r="P337" s="169">
        <v>1.0</v>
      </c>
      <c r="Q337" s="294">
        <v>1.0</v>
      </c>
      <c r="R337" s="295">
        <v>1.0</v>
      </c>
      <c r="S337" s="296">
        <v>0.0</v>
      </c>
      <c r="T337" s="297">
        <v>1.0</v>
      </c>
      <c r="U337" s="200"/>
      <c r="V337" s="201"/>
      <c r="W337" s="202"/>
      <c r="X337" s="202"/>
      <c r="Y337" s="206">
        <v>0.0</v>
      </c>
      <c r="Z337" s="204">
        <v>15.0</v>
      </c>
      <c r="AA337" s="205" t="s">
        <v>132</v>
      </c>
      <c r="AB337" s="141">
        <v>12.0</v>
      </c>
      <c r="AC337" s="142">
        <v>0.6378935185185185</v>
      </c>
      <c r="AD337" s="206"/>
      <c r="AE337" s="207" t="s">
        <v>132</v>
      </c>
      <c r="AF337" s="133" t="s">
        <v>133</v>
      </c>
      <c r="AG337" s="207">
        <v>1.59</v>
      </c>
      <c r="AH337" s="449">
        <v>59.0</v>
      </c>
      <c r="AI337" s="146"/>
      <c r="AJ337" s="144"/>
      <c r="AK337" s="147"/>
      <c r="AL337" s="114"/>
      <c r="AM337" s="211"/>
      <c r="AN337" s="132"/>
      <c r="AO337" s="132"/>
      <c r="AP337" s="149"/>
      <c r="AQ337" s="150"/>
      <c r="AR337" s="149"/>
      <c r="AS337" s="132"/>
      <c r="AT337" s="132"/>
      <c r="AU337" s="132"/>
      <c r="AV337" s="132"/>
      <c r="AW337" s="132"/>
      <c r="AX337" s="132"/>
      <c r="AY337" s="132"/>
      <c r="AZ337" s="132"/>
      <c r="BA337" s="132"/>
      <c r="BB337" s="132"/>
      <c r="BC337" s="132"/>
      <c r="BD337" s="132"/>
      <c r="BE337" s="132"/>
      <c r="BF337" s="132"/>
      <c r="BG337" s="132"/>
      <c r="BH337" s="132"/>
      <c r="BI337" s="132"/>
      <c r="BJ337" s="132"/>
      <c r="BK337" s="132"/>
      <c r="BL337" s="132"/>
      <c r="BM337" s="132"/>
      <c r="BN337" s="132"/>
      <c r="BO337" s="132"/>
      <c r="BP337" s="132"/>
    </row>
    <row r="338">
      <c r="A338" s="484" t="b">
        <v>0</v>
      </c>
      <c r="B338" s="94"/>
      <c r="C338" s="95"/>
      <c r="D338" s="96"/>
      <c r="E338" s="97"/>
      <c r="F338" s="98"/>
      <c r="G338" s="98"/>
      <c r="H338" s="98"/>
      <c r="I338" s="98"/>
      <c r="J338" s="98"/>
      <c r="K338" s="96"/>
      <c r="L338" s="96"/>
      <c r="M338" s="96"/>
      <c r="N338" s="518"/>
      <c r="O338" s="168">
        <v>1.0</v>
      </c>
      <c r="P338" s="169">
        <v>1.0</v>
      </c>
      <c r="Q338" s="294">
        <v>1.0</v>
      </c>
      <c r="R338" s="295">
        <v>1.0</v>
      </c>
      <c r="S338" s="296">
        <v>0.0</v>
      </c>
      <c r="T338" s="297">
        <v>1.0</v>
      </c>
      <c r="U338" s="200"/>
      <c r="V338" s="201"/>
      <c r="W338" s="202"/>
      <c r="X338" s="202"/>
      <c r="Y338" s="273">
        <v>0.0</v>
      </c>
      <c r="Z338" s="271">
        <v>30.0</v>
      </c>
      <c r="AA338" s="272" t="s">
        <v>132</v>
      </c>
      <c r="AB338" s="107">
        <v>13.0</v>
      </c>
      <c r="AC338" s="108">
        <v>0.6465740740740741</v>
      </c>
      <c r="AD338" s="273"/>
      <c r="AE338" s="274" t="s">
        <v>132</v>
      </c>
      <c r="AF338" s="99" t="s">
        <v>133</v>
      </c>
      <c r="AG338" s="274">
        <v>1.88</v>
      </c>
      <c r="AH338" s="411">
        <v>18.0</v>
      </c>
      <c r="AI338" s="112"/>
      <c r="AJ338" s="110"/>
      <c r="AK338" s="113"/>
      <c r="AL338" s="114"/>
      <c r="AM338" s="278"/>
      <c r="AN338" s="98"/>
      <c r="AO338" s="98"/>
      <c r="AP338" s="116"/>
      <c r="AQ338" s="117"/>
      <c r="AR338" s="116"/>
      <c r="AS338" s="98"/>
      <c r="AT338" s="98"/>
      <c r="AU338" s="98"/>
      <c r="AV338" s="98"/>
      <c r="AW338" s="98"/>
      <c r="AX338" s="98"/>
      <c r="AY338" s="98"/>
      <c r="AZ338" s="98"/>
      <c r="BA338" s="98"/>
      <c r="BB338" s="98"/>
      <c r="BC338" s="98"/>
      <c r="BD338" s="98"/>
      <c r="BE338" s="98"/>
      <c r="BF338" s="98"/>
      <c r="BG338" s="98"/>
      <c r="BH338" s="98"/>
      <c r="BI338" s="98"/>
      <c r="BJ338" s="98"/>
      <c r="BK338" s="98"/>
      <c r="BL338" s="98"/>
      <c r="BM338" s="98"/>
      <c r="BN338" s="98"/>
      <c r="BO338" s="98"/>
      <c r="BP338" s="98"/>
    </row>
    <row r="339">
      <c r="A339" s="485" t="b">
        <v>0</v>
      </c>
      <c r="B339" s="128"/>
      <c r="C339" s="129"/>
      <c r="D339" s="130"/>
      <c r="E339" s="131"/>
      <c r="F339" s="132"/>
      <c r="G339" s="132"/>
      <c r="H339" s="132"/>
      <c r="I339" s="132"/>
      <c r="J339" s="132"/>
      <c r="K339" s="130"/>
      <c r="L339" s="130"/>
      <c r="M339" s="130"/>
      <c r="N339" s="519"/>
      <c r="O339" s="168">
        <v>1.0</v>
      </c>
      <c r="P339" s="169">
        <v>1.0</v>
      </c>
      <c r="Q339" s="294">
        <v>1.0</v>
      </c>
      <c r="R339" s="295">
        <v>1.0</v>
      </c>
      <c r="S339" s="296">
        <v>0.0</v>
      </c>
      <c r="T339" s="297">
        <v>1.0</v>
      </c>
      <c r="U339" s="200"/>
      <c r="V339" s="201"/>
      <c r="W339" s="202"/>
      <c r="X339" s="202"/>
      <c r="Y339" s="206">
        <v>0.0</v>
      </c>
      <c r="Z339" s="204">
        <v>40.0</v>
      </c>
      <c r="AA339" s="205" t="s">
        <v>132</v>
      </c>
      <c r="AB339" s="141">
        <v>14.0</v>
      </c>
      <c r="AC339" s="142">
        <v>0.6465740740740741</v>
      </c>
      <c r="AD339" s="206"/>
      <c r="AE339" s="207" t="s">
        <v>132</v>
      </c>
      <c r="AF339" s="133" t="s">
        <v>133</v>
      </c>
      <c r="AG339" s="207">
        <v>1.86</v>
      </c>
      <c r="AH339" s="449">
        <v>18.0</v>
      </c>
      <c r="AI339" s="146"/>
      <c r="AJ339" s="144"/>
      <c r="AK339" s="147"/>
      <c r="AL339" s="114"/>
      <c r="AM339" s="211"/>
      <c r="AN339" s="132"/>
      <c r="AO339" s="132"/>
      <c r="AP339" s="149"/>
      <c r="AQ339" s="150"/>
      <c r="AR339" s="149"/>
      <c r="AS339" s="132"/>
      <c r="AT339" s="132"/>
      <c r="AU339" s="132"/>
      <c r="AV339" s="132"/>
      <c r="AW339" s="132"/>
      <c r="AX339" s="132"/>
      <c r="AY339" s="132"/>
      <c r="AZ339" s="132"/>
      <c r="BA339" s="132"/>
      <c r="BB339" s="132"/>
      <c r="BC339" s="132"/>
      <c r="BD339" s="132"/>
      <c r="BE339" s="132"/>
      <c r="BF339" s="132"/>
      <c r="BG339" s="132"/>
      <c r="BH339" s="132"/>
      <c r="BI339" s="132"/>
      <c r="BJ339" s="132"/>
      <c r="BK339" s="132"/>
      <c r="BL339" s="132"/>
      <c r="BM339" s="132"/>
      <c r="BN339" s="132"/>
      <c r="BO339" s="132"/>
      <c r="BP339" s="132"/>
    </row>
    <row r="340">
      <c r="A340" s="484" t="b">
        <v>0</v>
      </c>
      <c r="B340" s="94"/>
      <c r="C340" s="95"/>
      <c r="D340" s="96"/>
      <c r="E340" s="97"/>
      <c r="F340" s="98"/>
      <c r="G340" s="98"/>
      <c r="H340" s="98"/>
      <c r="I340" s="98"/>
      <c r="J340" s="98"/>
      <c r="K340" s="96"/>
      <c r="L340" s="96"/>
      <c r="M340" s="96"/>
      <c r="N340" s="518"/>
      <c r="O340" s="168">
        <v>1.0</v>
      </c>
      <c r="P340" s="169">
        <v>1.0</v>
      </c>
      <c r="Q340" s="294">
        <v>1.0</v>
      </c>
      <c r="R340" s="295">
        <v>1.0</v>
      </c>
      <c r="S340" s="296">
        <v>0.0</v>
      </c>
      <c r="T340" s="297">
        <v>1.0</v>
      </c>
      <c r="U340" s="200"/>
      <c r="V340" s="201"/>
      <c r="W340" s="202"/>
      <c r="X340" s="202"/>
      <c r="Y340" s="273">
        <v>0.0</v>
      </c>
      <c r="Z340" s="271">
        <v>40.0</v>
      </c>
      <c r="AA340" s="272" t="s">
        <v>132</v>
      </c>
      <c r="AB340" s="107">
        <v>15.0</v>
      </c>
      <c r="AC340" s="108">
        <v>0.6508449074074074</v>
      </c>
      <c r="AD340" s="273"/>
      <c r="AE340" s="274" t="s">
        <v>132</v>
      </c>
      <c r="AF340" s="99" t="s">
        <v>133</v>
      </c>
      <c r="AG340" s="274">
        <v>2.04</v>
      </c>
      <c r="AH340" s="411">
        <v>20.0</v>
      </c>
      <c r="AI340" s="112"/>
      <c r="AJ340" s="110"/>
      <c r="AK340" s="113"/>
      <c r="AL340" s="114"/>
      <c r="AM340" s="278"/>
      <c r="AN340" s="98"/>
      <c r="AO340" s="98"/>
      <c r="AP340" s="116"/>
      <c r="AQ340" s="117"/>
      <c r="AR340" s="116"/>
      <c r="AS340" s="98"/>
      <c r="AT340" s="98"/>
      <c r="AU340" s="98"/>
      <c r="AV340" s="98"/>
      <c r="AW340" s="98"/>
      <c r="AX340" s="98"/>
      <c r="AY340" s="98"/>
      <c r="AZ340" s="98"/>
      <c r="BA340" s="98"/>
      <c r="BB340" s="98"/>
      <c r="BC340" s="98"/>
      <c r="BD340" s="98"/>
      <c r="BE340" s="98"/>
      <c r="BF340" s="98"/>
      <c r="BG340" s="98"/>
      <c r="BH340" s="98"/>
      <c r="BI340" s="98"/>
      <c r="BJ340" s="98"/>
      <c r="BK340" s="98"/>
      <c r="BL340" s="98"/>
      <c r="BM340" s="98"/>
      <c r="BN340" s="98"/>
      <c r="BO340" s="98"/>
      <c r="BP340" s="98"/>
    </row>
    <row r="341">
      <c r="A341" s="485" t="b">
        <v>0</v>
      </c>
      <c r="B341" s="128"/>
      <c r="C341" s="129"/>
      <c r="D341" s="130"/>
      <c r="E341" s="131"/>
      <c r="F341" s="132"/>
      <c r="G341" s="132"/>
      <c r="H341" s="132"/>
      <c r="I341" s="132"/>
      <c r="J341" s="132"/>
      <c r="K341" s="130"/>
      <c r="L341" s="130"/>
      <c r="M341" s="130"/>
      <c r="N341" s="519"/>
      <c r="O341" s="168">
        <v>1.0</v>
      </c>
      <c r="P341" s="169">
        <v>1.0</v>
      </c>
      <c r="Q341" s="294">
        <v>1.0</v>
      </c>
      <c r="R341" s="295">
        <v>1.0</v>
      </c>
      <c r="S341" s="296">
        <v>0.0</v>
      </c>
      <c r="T341" s="297">
        <v>1.0</v>
      </c>
      <c r="U341" s="200"/>
      <c r="V341" s="201"/>
      <c r="W341" s="202"/>
      <c r="X341" s="202"/>
      <c r="Y341" s="206">
        <v>0.0</v>
      </c>
      <c r="Z341" s="204">
        <v>40.0</v>
      </c>
      <c r="AA341" s="205" t="s">
        <v>132</v>
      </c>
      <c r="AB341" s="141">
        <v>16.0</v>
      </c>
      <c r="AC341" s="142">
        <v>0.6511805555555555</v>
      </c>
      <c r="AD341" s="206"/>
      <c r="AE341" s="207" t="s">
        <v>132</v>
      </c>
      <c r="AF341" s="133" t="s">
        <v>133</v>
      </c>
      <c r="AG341" s="207">
        <v>2.42</v>
      </c>
      <c r="AH341" s="449">
        <v>24.0</v>
      </c>
      <c r="AI341" s="146"/>
      <c r="AJ341" s="144"/>
      <c r="AK341" s="147"/>
      <c r="AL341" s="114"/>
      <c r="AM341" s="211"/>
      <c r="AN341" s="132"/>
      <c r="AO341" s="132"/>
      <c r="AP341" s="149"/>
      <c r="AQ341" s="150"/>
      <c r="AR341" s="149"/>
      <c r="AS341" s="132"/>
      <c r="AT341" s="132"/>
      <c r="AU341" s="132"/>
      <c r="AV341" s="132"/>
      <c r="AW341" s="132"/>
      <c r="AX341" s="132"/>
      <c r="AY341" s="132"/>
      <c r="AZ341" s="132"/>
      <c r="BA341" s="132"/>
      <c r="BB341" s="132"/>
      <c r="BC341" s="132"/>
      <c r="BD341" s="132"/>
      <c r="BE341" s="132"/>
      <c r="BF341" s="132"/>
      <c r="BG341" s="132"/>
      <c r="BH341" s="132"/>
      <c r="BI341" s="132"/>
      <c r="BJ341" s="132"/>
      <c r="BK341" s="132"/>
      <c r="BL341" s="132"/>
      <c r="BM341" s="132"/>
      <c r="BN341" s="132"/>
      <c r="BO341" s="132"/>
      <c r="BP341" s="132"/>
    </row>
    <row r="342">
      <c r="A342" s="484" t="b">
        <v>0</v>
      </c>
      <c r="B342" s="94"/>
      <c r="C342" s="95"/>
      <c r="D342" s="96"/>
      <c r="E342" s="97"/>
      <c r="F342" s="98"/>
      <c r="G342" s="98"/>
      <c r="H342" s="98"/>
      <c r="I342" s="98"/>
      <c r="J342" s="98"/>
      <c r="K342" s="96"/>
      <c r="L342" s="96"/>
      <c r="M342" s="96"/>
      <c r="N342" s="518"/>
      <c r="O342" s="168">
        <v>1.0</v>
      </c>
      <c r="P342" s="169">
        <v>1.0</v>
      </c>
      <c r="Q342" s="294">
        <v>1.0</v>
      </c>
      <c r="R342" s="295">
        <v>1.0</v>
      </c>
      <c r="S342" s="296">
        <v>0.0</v>
      </c>
      <c r="T342" s="297">
        <v>1.0</v>
      </c>
      <c r="U342" s="200"/>
      <c r="V342" s="201"/>
      <c r="W342" s="202"/>
      <c r="X342" s="202"/>
      <c r="Y342" s="273">
        <v>15.0</v>
      </c>
      <c r="Z342" s="271">
        <v>40.0</v>
      </c>
      <c r="AA342" s="272" t="s">
        <v>132</v>
      </c>
      <c r="AB342" s="107">
        <v>17.0</v>
      </c>
      <c r="AC342" s="108">
        <v>0.6511805555555555</v>
      </c>
      <c r="AD342" s="273"/>
      <c r="AE342" s="274" t="s">
        <v>132</v>
      </c>
      <c r="AF342" s="99" t="s">
        <v>133</v>
      </c>
      <c r="AG342" s="274">
        <v>2.26</v>
      </c>
      <c r="AH342" s="411">
        <v>26.0</v>
      </c>
      <c r="AI342" s="112"/>
      <c r="AJ342" s="110"/>
      <c r="AK342" s="113"/>
      <c r="AL342" s="114"/>
      <c r="AM342" s="278"/>
      <c r="AN342" s="98"/>
      <c r="AO342" s="98"/>
      <c r="AP342" s="116"/>
      <c r="AQ342" s="117"/>
      <c r="AR342" s="116"/>
      <c r="AS342" s="98"/>
      <c r="AT342" s="98"/>
      <c r="AU342" s="98"/>
      <c r="AV342" s="98"/>
      <c r="AW342" s="98"/>
      <c r="AX342" s="98"/>
      <c r="AY342" s="98"/>
      <c r="AZ342" s="98"/>
      <c r="BA342" s="98"/>
      <c r="BB342" s="98"/>
      <c r="BC342" s="98"/>
      <c r="BD342" s="98"/>
      <c r="BE342" s="98"/>
      <c r="BF342" s="98"/>
      <c r="BG342" s="98"/>
      <c r="BH342" s="98"/>
      <c r="BI342" s="98"/>
      <c r="BJ342" s="98"/>
      <c r="BK342" s="98"/>
      <c r="BL342" s="98"/>
      <c r="BM342" s="98"/>
      <c r="BN342" s="98"/>
      <c r="BO342" s="98"/>
      <c r="BP342" s="98"/>
    </row>
    <row r="343">
      <c r="A343" s="485" t="b">
        <v>0</v>
      </c>
      <c r="B343" s="128"/>
      <c r="C343" s="129"/>
      <c r="D343" s="130"/>
      <c r="E343" s="131"/>
      <c r="F343" s="132"/>
      <c r="G343" s="132"/>
      <c r="H343" s="132"/>
      <c r="I343" s="132"/>
      <c r="J343" s="132"/>
      <c r="K343" s="130"/>
      <c r="L343" s="130"/>
      <c r="M343" s="130"/>
      <c r="N343" s="519"/>
      <c r="O343" s="168">
        <v>1.0</v>
      </c>
      <c r="P343" s="169">
        <v>1.0</v>
      </c>
      <c r="Q343" s="294">
        <v>1.0</v>
      </c>
      <c r="R343" s="295">
        <v>1.0</v>
      </c>
      <c r="S343" s="296">
        <v>0.0</v>
      </c>
      <c r="T343" s="297">
        <v>1.0</v>
      </c>
      <c r="U343" s="200"/>
      <c r="V343" s="201"/>
      <c r="W343" s="202"/>
      <c r="X343" s="202"/>
      <c r="Y343" s="206">
        <v>40.0</v>
      </c>
      <c r="Z343" s="204">
        <v>40.0</v>
      </c>
      <c r="AA343" s="205" t="s">
        <v>132</v>
      </c>
      <c r="AB343" s="141">
        <v>18.0</v>
      </c>
      <c r="AC343" s="142">
        <v>0.6511805555555555</v>
      </c>
      <c r="AD343" s="206"/>
      <c r="AE343" s="207" t="s">
        <v>132</v>
      </c>
      <c r="AF343" s="133" t="s">
        <v>133</v>
      </c>
      <c r="AG343" s="207">
        <v>2.38</v>
      </c>
      <c r="AH343" s="449">
        <v>2.38</v>
      </c>
      <c r="AI343" s="146"/>
      <c r="AJ343" s="144"/>
      <c r="AK343" s="147"/>
      <c r="AL343" s="114"/>
      <c r="AM343" s="211"/>
      <c r="AN343" s="132"/>
      <c r="AO343" s="132"/>
      <c r="AP343" s="149"/>
      <c r="AQ343" s="150"/>
      <c r="AR343" s="149"/>
      <c r="AS343" s="132"/>
      <c r="AT343" s="132"/>
      <c r="AU343" s="132"/>
      <c r="AV343" s="132"/>
      <c r="AW343" s="132"/>
      <c r="AX343" s="132"/>
      <c r="AY343" s="132"/>
      <c r="AZ343" s="132"/>
      <c r="BA343" s="132"/>
      <c r="BB343" s="132"/>
      <c r="BC343" s="132"/>
      <c r="BD343" s="132"/>
      <c r="BE343" s="132"/>
      <c r="BF343" s="132"/>
      <c r="BG343" s="132"/>
      <c r="BH343" s="132"/>
      <c r="BI343" s="132"/>
      <c r="BJ343" s="132"/>
      <c r="BK343" s="132"/>
      <c r="BL343" s="132"/>
      <c r="BM343" s="132"/>
      <c r="BN343" s="132"/>
      <c r="BO343" s="132"/>
      <c r="BP343" s="132"/>
    </row>
    <row r="344">
      <c r="A344" s="484" t="b">
        <v>0</v>
      </c>
      <c r="B344" s="94"/>
      <c r="C344" s="95"/>
      <c r="D344" s="96"/>
      <c r="E344" s="97"/>
      <c r="F344" s="98"/>
      <c r="G344" s="98"/>
      <c r="H344" s="98"/>
      <c r="I344" s="98"/>
      <c r="J344" s="98"/>
      <c r="K344" s="96"/>
      <c r="L344" s="96"/>
      <c r="M344" s="96"/>
      <c r="N344" s="518"/>
      <c r="O344" s="168">
        <v>1.0</v>
      </c>
      <c r="P344" s="169">
        <v>1.0</v>
      </c>
      <c r="Q344" s="294">
        <v>1.0</v>
      </c>
      <c r="R344" s="295">
        <v>1.0</v>
      </c>
      <c r="S344" s="296">
        <v>2.0</v>
      </c>
      <c r="T344" s="297">
        <v>2.0</v>
      </c>
      <c r="U344" s="200"/>
      <c r="V344" s="201"/>
      <c r="W344" s="202"/>
      <c r="X344" s="202"/>
      <c r="Y344" s="273">
        <v>15.0</v>
      </c>
      <c r="Z344" s="271">
        <v>0.0</v>
      </c>
      <c r="AA344" s="272" t="s">
        <v>133</v>
      </c>
      <c r="AB344" s="107">
        <v>19.0</v>
      </c>
      <c r="AC344" s="108">
        <v>0.6515509259259259</v>
      </c>
      <c r="AD344" s="273"/>
      <c r="AE344" s="274" t="s">
        <v>132</v>
      </c>
      <c r="AF344" s="99" t="s">
        <v>133</v>
      </c>
      <c r="AG344" s="274">
        <v>3.1</v>
      </c>
      <c r="AH344" s="411">
        <v>31.0</v>
      </c>
      <c r="AI344" s="112"/>
      <c r="AJ344" s="110"/>
      <c r="AK344" s="113"/>
      <c r="AL344" s="114"/>
      <c r="AM344" s="278"/>
      <c r="AN344" s="98"/>
      <c r="AO344" s="98"/>
      <c r="AP344" s="116"/>
      <c r="AQ344" s="117"/>
      <c r="AR344" s="116"/>
      <c r="AS344" s="98"/>
      <c r="AT344" s="98"/>
      <c r="AU344" s="98"/>
      <c r="AV344" s="98"/>
      <c r="AW344" s="98"/>
      <c r="AX344" s="98"/>
      <c r="AY344" s="98"/>
      <c r="AZ344" s="98"/>
      <c r="BA344" s="98"/>
      <c r="BB344" s="98"/>
      <c r="BC344" s="98"/>
      <c r="BD344" s="98"/>
      <c r="BE344" s="98"/>
      <c r="BF344" s="98"/>
      <c r="BG344" s="98"/>
      <c r="BH344" s="98"/>
      <c r="BI344" s="98"/>
      <c r="BJ344" s="98"/>
      <c r="BK344" s="98"/>
      <c r="BL344" s="98"/>
      <c r="BM344" s="98"/>
      <c r="BN344" s="98"/>
      <c r="BO344" s="98"/>
      <c r="BP344" s="98"/>
    </row>
    <row r="345">
      <c r="A345" s="485" t="b">
        <v>0</v>
      </c>
      <c r="B345" s="128"/>
      <c r="C345" s="129"/>
      <c r="D345" s="130"/>
      <c r="E345" s="131"/>
      <c r="F345" s="132"/>
      <c r="G345" s="132"/>
      <c r="H345" s="132"/>
      <c r="I345" s="132"/>
      <c r="J345" s="132"/>
      <c r="K345" s="130"/>
      <c r="L345" s="130"/>
      <c r="M345" s="130"/>
      <c r="N345" s="519"/>
      <c r="O345" s="168">
        <v>1.0</v>
      </c>
      <c r="P345" s="169">
        <v>1.0</v>
      </c>
      <c r="Q345" s="294">
        <v>1.0</v>
      </c>
      <c r="R345" s="295">
        <v>1.0</v>
      </c>
      <c r="S345" s="296">
        <v>2.0</v>
      </c>
      <c r="T345" s="297">
        <v>4.0</v>
      </c>
      <c r="U345" s="200"/>
      <c r="V345" s="201"/>
      <c r="W345" s="202"/>
      <c r="X345" s="202"/>
      <c r="Y345" s="206">
        <v>0.0</v>
      </c>
      <c r="Z345" s="204">
        <v>0.0</v>
      </c>
      <c r="AA345" s="205" t="s">
        <v>133</v>
      </c>
      <c r="AB345" s="141">
        <v>20.0</v>
      </c>
      <c r="AC345" s="142">
        <v>0.6515509259259259</v>
      </c>
      <c r="AD345" s="206"/>
      <c r="AE345" s="207" t="s">
        <v>132</v>
      </c>
      <c r="AF345" s="133" t="s">
        <v>133</v>
      </c>
      <c r="AG345" s="207">
        <v>2.84</v>
      </c>
      <c r="AH345" s="449">
        <v>28.0</v>
      </c>
      <c r="AI345" s="146"/>
      <c r="AJ345" s="144"/>
      <c r="AK345" s="147"/>
      <c r="AL345" s="114"/>
      <c r="AM345" s="211"/>
      <c r="AN345" s="132"/>
      <c r="AO345" s="132"/>
      <c r="AP345" s="149"/>
      <c r="AQ345" s="150"/>
      <c r="AR345" s="149"/>
      <c r="AS345" s="132"/>
      <c r="AT345" s="132"/>
      <c r="AU345" s="132"/>
      <c r="AV345" s="132"/>
      <c r="AW345" s="132"/>
      <c r="AX345" s="132"/>
      <c r="AY345" s="132"/>
      <c r="AZ345" s="132"/>
      <c r="BA345" s="132"/>
      <c r="BB345" s="132"/>
      <c r="BC345" s="132"/>
      <c r="BD345" s="132"/>
      <c r="BE345" s="132"/>
      <c r="BF345" s="132"/>
      <c r="BG345" s="132"/>
      <c r="BH345" s="132"/>
      <c r="BI345" s="132"/>
      <c r="BJ345" s="132"/>
      <c r="BK345" s="132"/>
      <c r="BL345" s="132"/>
      <c r="BM345" s="132"/>
      <c r="BN345" s="132"/>
      <c r="BO345" s="132"/>
      <c r="BP345" s="132"/>
    </row>
    <row r="346">
      <c r="A346" s="484" t="b">
        <v>0</v>
      </c>
      <c r="B346" s="94"/>
      <c r="C346" s="95"/>
      <c r="D346" s="96"/>
      <c r="E346" s="97"/>
      <c r="F346" s="98"/>
      <c r="G346" s="98"/>
      <c r="H346" s="98"/>
      <c r="I346" s="98"/>
      <c r="J346" s="98"/>
      <c r="K346" s="96"/>
      <c r="L346" s="96"/>
      <c r="M346" s="96"/>
      <c r="N346" s="518"/>
      <c r="O346" s="168">
        <v>1.0</v>
      </c>
      <c r="P346" s="169">
        <v>1.0</v>
      </c>
      <c r="Q346" s="294">
        <v>1.0</v>
      </c>
      <c r="R346" s="295">
        <v>1.0</v>
      </c>
      <c r="S346" s="296">
        <v>2.0</v>
      </c>
      <c r="T346" s="297">
        <v>4.0</v>
      </c>
      <c r="U346" s="200"/>
      <c r="V346" s="201"/>
      <c r="W346" s="202"/>
      <c r="X346" s="202"/>
      <c r="Y346" s="273">
        <v>0.0</v>
      </c>
      <c r="Z346" s="271">
        <v>0.0</v>
      </c>
      <c r="AA346" s="272" t="s">
        <v>133</v>
      </c>
      <c r="AB346" s="107">
        <v>21.0</v>
      </c>
      <c r="AC346" s="108">
        <v>0.6516203703703703</v>
      </c>
      <c r="AD346" s="273"/>
      <c r="AE346" s="274" t="s">
        <v>133</v>
      </c>
      <c r="AF346" s="99" t="s">
        <v>166</v>
      </c>
      <c r="AG346" s="274">
        <v>1.4</v>
      </c>
      <c r="AH346" s="411">
        <v>10.0</v>
      </c>
      <c r="AI346" s="112"/>
      <c r="AJ346" s="110"/>
      <c r="AK346" s="113"/>
      <c r="AL346" s="114"/>
      <c r="AM346" s="278"/>
      <c r="AN346" s="98"/>
      <c r="AO346" s="98"/>
      <c r="AP346" s="116"/>
      <c r="AQ346" s="117"/>
      <c r="AR346" s="116"/>
      <c r="AS346" s="98"/>
      <c r="AT346" s="98"/>
      <c r="AU346" s="98"/>
      <c r="AV346" s="98"/>
      <c r="AW346" s="98"/>
      <c r="AX346" s="98"/>
      <c r="AY346" s="98"/>
      <c r="AZ346" s="98"/>
      <c r="BA346" s="98"/>
      <c r="BB346" s="98"/>
      <c r="BC346" s="98"/>
      <c r="BD346" s="98"/>
      <c r="BE346" s="98"/>
      <c r="BF346" s="98"/>
      <c r="BG346" s="98"/>
      <c r="BH346" s="98"/>
      <c r="BI346" s="98"/>
      <c r="BJ346" s="98"/>
      <c r="BK346" s="98"/>
      <c r="BL346" s="98"/>
      <c r="BM346" s="98"/>
      <c r="BN346" s="98"/>
      <c r="BO346" s="98"/>
      <c r="BP346" s="98"/>
    </row>
    <row r="347">
      <c r="A347" s="485" t="b">
        <v>0</v>
      </c>
      <c r="B347" s="128"/>
      <c r="C347" s="129"/>
      <c r="D347" s="130"/>
      <c r="E347" s="131"/>
      <c r="F347" s="132"/>
      <c r="G347" s="132"/>
      <c r="H347" s="132"/>
      <c r="I347" s="132"/>
      <c r="J347" s="132"/>
      <c r="K347" s="130"/>
      <c r="L347" s="130"/>
      <c r="M347" s="130"/>
      <c r="N347" s="519"/>
      <c r="O347" s="168">
        <v>1.0</v>
      </c>
      <c r="P347" s="169">
        <v>1.0</v>
      </c>
      <c r="Q347" s="294">
        <v>1.0</v>
      </c>
      <c r="R347" s="295">
        <v>1.0</v>
      </c>
      <c r="S347" s="296">
        <v>2.0</v>
      </c>
      <c r="T347" s="297">
        <v>4.0</v>
      </c>
      <c r="U347" s="200"/>
      <c r="V347" s="201"/>
      <c r="W347" s="202"/>
      <c r="X347" s="202"/>
      <c r="Y347" s="206">
        <v>0.0</v>
      </c>
      <c r="Z347" s="204">
        <v>0.0</v>
      </c>
      <c r="AA347" s="205" t="s">
        <v>133</v>
      </c>
      <c r="AB347" s="141">
        <v>22.0</v>
      </c>
      <c r="AC347" s="142">
        <v>0.6516782407407408</v>
      </c>
      <c r="AD347" s="206"/>
      <c r="AE347" s="207" t="s">
        <v>132</v>
      </c>
      <c r="AF347" s="133" t="s">
        <v>133</v>
      </c>
      <c r="AG347" s="207">
        <v>3.4</v>
      </c>
      <c r="AH347" s="449">
        <v>34.0</v>
      </c>
      <c r="AI347" s="146"/>
      <c r="AJ347" s="144"/>
      <c r="AK347" s="147"/>
      <c r="AL347" s="114"/>
      <c r="AM347" s="211"/>
      <c r="AN347" s="132"/>
      <c r="AO347" s="132"/>
      <c r="AP347" s="149"/>
      <c r="AQ347" s="150"/>
      <c r="AR347" s="149"/>
      <c r="AS347" s="132"/>
      <c r="AT347" s="132"/>
      <c r="AU347" s="132"/>
      <c r="AV347" s="132"/>
      <c r="AW347" s="132"/>
      <c r="AX347" s="132"/>
      <c r="AY347" s="132"/>
      <c r="AZ347" s="132"/>
      <c r="BA347" s="132"/>
      <c r="BB347" s="132"/>
      <c r="BC347" s="132"/>
      <c r="BD347" s="132"/>
      <c r="BE347" s="132"/>
      <c r="BF347" s="132"/>
      <c r="BG347" s="132"/>
      <c r="BH347" s="132"/>
      <c r="BI347" s="132"/>
      <c r="BJ347" s="132"/>
      <c r="BK347" s="132"/>
      <c r="BL347" s="132"/>
      <c r="BM347" s="132"/>
      <c r="BN347" s="132"/>
      <c r="BO347" s="132"/>
      <c r="BP347" s="132"/>
    </row>
    <row r="348">
      <c r="A348" s="484" t="b">
        <v>0</v>
      </c>
      <c r="B348" s="94"/>
      <c r="C348" s="95"/>
      <c r="D348" s="96"/>
      <c r="E348" s="97"/>
      <c r="F348" s="98"/>
      <c r="G348" s="98"/>
      <c r="H348" s="98"/>
      <c r="I348" s="98"/>
      <c r="J348" s="98"/>
      <c r="K348" s="96"/>
      <c r="L348" s="96"/>
      <c r="M348" s="96"/>
      <c r="N348" s="518"/>
      <c r="O348" s="168">
        <v>1.0</v>
      </c>
      <c r="P348" s="169">
        <v>1.0</v>
      </c>
      <c r="Q348" s="294">
        <v>1.0</v>
      </c>
      <c r="R348" s="295">
        <v>1.0</v>
      </c>
      <c r="S348" s="296">
        <v>2.0</v>
      </c>
      <c r="T348" s="297">
        <v>4.0</v>
      </c>
      <c r="U348" s="200"/>
      <c r="V348" s="201"/>
      <c r="W348" s="202"/>
      <c r="X348" s="202"/>
      <c r="Y348" s="273">
        <v>15.0</v>
      </c>
      <c r="Z348" s="271">
        <v>30.0</v>
      </c>
      <c r="AA348" s="272" t="s">
        <v>133</v>
      </c>
      <c r="AB348" s="107">
        <v>23.0</v>
      </c>
      <c r="AC348" s="108">
        <v>0.651886574074074</v>
      </c>
      <c r="AD348" s="273"/>
      <c r="AE348" s="274" t="s">
        <v>132</v>
      </c>
      <c r="AF348" s="99" t="s">
        <v>133</v>
      </c>
      <c r="AG348" s="274">
        <v>3.65</v>
      </c>
      <c r="AH348" s="411">
        <v>3.65</v>
      </c>
      <c r="AI348" s="112"/>
      <c r="AJ348" s="110"/>
      <c r="AK348" s="113"/>
      <c r="AL348" s="114"/>
      <c r="AM348" s="278"/>
      <c r="AN348" s="98"/>
      <c r="AO348" s="98"/>
      <c r="AP348" s="116"/>
      <c r="AQ348" s="117"/>
      <c r="AR348" s="116"/>
      <c r="AS348" s="98"/>
      <c r="AT348" s="98"/>
      <c r="AU348" s="98"/>
      <c r="AV348" s="98"/>
      <c r="AW348" s="98"/>
      <c r="AX348" s="98"/>
      <c r="AY348" s="98"/>
      <c r="AZ348" s="98"/>
      <c r="BA348" s="98"/>
      <c r="BB348" s="98"/>
      <c r="BC348" s="98"/>
      <c r="BD348" s="98"/>
      <c r="BE348" s="98"/>
      <c r="BF348" s="98"/>
      <c r="BG348" s="98"/>
      <c r="BH348" s="98"/>
      <c r="BI348" s="98"/>
      <c r="BJ348" s="98"/>
      <c r="BK348" s="98"/>
      <c r="BL348" s="98"/>
      <c r="BM348" s="98"/>
      <c r="BN348" s="98"/>
      <c r="BO348" s="98"/>
      <c r="BP348" s="98"/>
    </row>
    <row r="349">
      <c r="A349" s="485" t="b">
        <v>0</v>
      </c>
      <c r="B349" s="128"/>
      <c r="C349" s="129"/>
      <c r="D349" s="130"/>
      <c r="E349" s="131"/>
      <c r="F349" s="132"/>
      <c r="G349" s="132"/>
      <c r="H349" s="132"/>
      <c r="I349" s="132"/>
      <c r="J349" s="132"/>
      <c r="K349" s="130"/>
      <c r="L349" s="130"/>
      <c r="M349" s="130"/>
      <c r="N349" s="519"/>
      <c r="O349" s="168">
        <v>1.0</v>
      </c>
      <c r="P349" s="169">
        <v>1.0</v>
      </c>
      <c r="Q349" s="294">
        <v>1.0</v>
      </c>
      <c r="R349" s="295">
        <v>1.0</v>
      </c>
      <c r="S349" s="296">
        <v>2.0</v>
      </c>
      <c r="T349" s="297">
        <v>4.0</v>
      </c>
      <c r="U349" s="200"/>
      <c r="V349" s="201"/>
      <c r="W349" s="202"/>
      <c r="X349" s="202"/>
      <c r="Y349" s="206">
        <v>30.0</v>
      </c>
      <c r="Z349" s="204">
        <v>30.0</v>
      </c>
      <c r="AA349" s="205" t="s">
        <v>133</v>
      </c>
      <c r="AB349" s="141">
        <v>24.0</v>
      </c>
      <c r="AC349" s="142">
        <v>0.6530902777777777</v>
      </c>
      <c r="AD349" s="206"/>
      <c r="AE349" s="207" t="s">
        <v>133</v>
      </c>
      <c r="AF349" s="133" t="s">
        <v>133</v>
      </c>
      <c r="AG349" s="207">
        <v>1.76</v>
      </c>
      <c r="AH349" s="449">
        <v>1.7</v>
      </c>
      <c r="AI349" s="146"/>
      <c r="AJ349" s="144"/>
      <c r="AK349" s="147"/>
      <c r="AL349" s="114"/>
      <c r="AM349" s="211"/>
      <c r="AN349" s="132"/>
      <c r="AO349" s="132"/>
      <c r="AP349" s="149"/>
      <c r="AQ349" s="150"/>
      <c r="AR349" s="149"/>
      <c r="AS349" s="132"/>
      <c r="AT349" s="132"/>
      <c r="AU349" s="132"/>
      <c r="AV349" s="132"/>
      <c r="AW349" s="132"/>
      <c r="AX349" s="132"/>
      <c r="AY349" s="132"/>
      <c r="AZ349" s="132"/>
      <c r="BA349" s="132"/>
      <c r="BB349" s="132"/>
      <c r="BC349" s="132"/>
      <c r="BD349" s="132"/>
      <c r="BE349" s="132"/>
      <c r="BF349" s="132"/>
      <c r="BG349" s="132"/>
      <c r="BH349" s="132"/>
      <c r="BI349" s="132"/>
      <c r="BJ349" s="132"/>
      <c r="BK349" s="132"/>
      <c r="BL349" s="132"/>
      <c r="BM349" s="132"/>
      <c r="BN349" s="132"/>
      <c r="BO349" s="132"/>
      <c r="BP349" s="132"/>
    </row>
    <row r="350">
      <c r="A350" s="484" t="b">
        <v>0</v>
      </c>
      <c r="B350" s="94"/>
      <c r="C350" s="95"/>
      <c r="D350" s="96"/>
      <c r="E350" s="97"/>
      <c r="F350" s="98"/>
      <c r="G350" s="98"/>
      <c r="H350" s="98"/>
      <c r="I350" s="98"/>
      <c r="J350" s="98"/>
      <c r="K350" s="96"/>
      <c r="L350" s="96"/>
      <c r="M350" s="96"/>
      <c r="N350" s="518"/>
      <c r="O350" s="369"/>
      <c r="P350" s="370"/>
      <c r="Q350" s="196"/>
      <c r="R350" s="197"/>
      <c r="S350" s="198"/>
      <c r="T350" s="199"/>
      <c r="U350" s="200"/>
      <c r="V350" s="201"/>
      <c r="W350" s="202"/>
      <c r="X350" s="202"/>
      <c r="Y350" s="109"/>
      <c r="Z350" s="280"/>
      <c r="AA350" s="106"/>
      <c r="AB350" s="107">
        <v>25.0</v>
      </c>
      <c r="AC350" s="108">
        <v>0.6608912037037037</v>
      </c>
      <c r="AD350" s="273"/>
      <c r="AE350" s="274" t="s">
        <v>133</v>
      </c>
      <c r="AF350" s="99" t="s">
        <v>133</v>
      </c>
      <c r="AG350" s="274">
        <v>2.38</v>
      </c>
      <c r="AH350" s="411">
        <v>2.38</v>
      </c>
      <c r="AI350" s="112"/>
      <c r="AJ350" s="110"/>
      <c r="AK350" s="113"/>
      <c r="AL350" s="114"/>
      <c r="AM350" s="278"/>
      <c r="AN350" s="98"/>
      <c r="AO350" s="98"/>
      <c r="AP350" s="116"/>
      <c r="AQ350" s="117"/>
      <c r="AR350" s="116"/>
      <c r="AS350" s="98"/>
      <c r="AT350" s="98"/>
      <c r="AU350" s="98"/>
      <c r="AV350" s="98"/>
      <c r="AW350" s="98"/>
      <c r="AX350" s="98"/>
      <c r="AY350" s="98"/>
      <c r="AZ350" s="98"/>
      <c r="BA350" s="98"/>
      <c r="BB350" s="98"/>
      <c r="BC350" s="98"/>
      <c r="BD350" s="98"/>
      <c r="BE350" s="98"/>
      <c r="BF350" s="98"/>
      <c r="BG350" s="98"/>
      <c r="BH350" s="98"/>
      <c r="BI350" s="98"/>
      <c r="BJ350" s="98"/>
      <c r="BK350" s="98"/>
      <c r="BL350" s="98"/>
      <c r="BM350" s="98"/>
      <c r="BN350" s="98"/>
      <c r="BO350" s="98"/>
      <c r="BP350" s="98"/>
    </row>
    <row r="351">
      <c r="A351" s="485" t="b">
        <v>0</v>
      </c>
      <c r="B351" s="128"/>
      <c r="C351" s="129"/>
      <c r="D351" s="130"/>
      <c r="E351" s="131"/>
      <c r="F351" s="132"/>
      <c r="G351" s="132"/>
      <c r="H351" s="132"/>
      <c r="I351" s="132"/>
      <c r="J351" s="132"/>
      <c r="K351" s="130"/>
      <c r="L351" s="130"/>
      <c r="M351" s="130"/>
      <c r="N351" s="519"/>
      <c r="O351" s="369"/>
      <c r="P351" s="370"/>
      <c r="Q351" s="196"/>
      <c r="R351" s="197"/>
      <c r="S351" s="198"/>
      <c r="T351" s="199"/>
      <c r="U351" s="200"/>
      <c r="V351" s="201"/>
      <c r="W351" s="202"/>
      <c r="X351" s="202"/>
      <c r="Y351" s="143"/>
      <c r="Z351" s="367"/>
      <c r="AA351" s="140"/>
      <c r="AB351" s="141">
        <v>26.0</v>
      </c>
      <c r="AC351" s="142">
        <v>0.6695949074074075</v>
      </c>
      <c r="AD351" s="206"/>
      <c r="AE351" s="207" t="s">
        <v>133</v>
      </c>
      <c r="AF351" s="133" t="s">
        <v>166</v>
      </c>
      <c r="AG351" s="207">
        <v>1.3</v>
      </c>
      <c r="AH351" s="449">
        <v>20.0</v>
      </c>
      <c r="AI351" s="146"/>
      <c r="AJ351" s="144"/>
      <c r="AK351" s="147"/>
      <c r="AL351" s="114"/>
      <c r="AM351" s="211"/>
      <c r="AN351" s="132"/>
      <c r="AO351" s="132"/>
      <c r="AP351" s="149"/>
      <c r="AQ351" s="150"/>
      <c r="AR351" s="149"/>
      <c r="AS351" s="132"/>
      <c r="AT351" s="132"/>
      <c r="AU351" s="132"/>
      <c r="AV351" s="132"/>
      <c r="AW351" s="132"/>
      <c r="AX351" s="132"/>
      <c r="AY351" s="132"/>
      <c r="AZ351" s="132"/>
      <c r="BA351" s="132"/>
      <c r="BB351" s="132"/>
      <c r="BC351" s="132"/>
      <c r="BD351" s="132"/>
      <c r="BE351" s="132"/>
      <c r="BF351" s="132"/>
      <c r="BG351" s="132"/>
      <c r="BH351" s="132"/>
      <c r="BI351" s="132"/>
      <c r="BJ351" s="132"/>
      <c r="BK351" s="132"/>
      <c r="BL351" s="132"/>
      <c r="BM351" s="132"/>
      <c r="BN351" s="132"/>
      <c r="BO351" s="132"/>
      <c r="BP351" s="132"/>
    </row>
    <row r="352">
      <c r="A352" s="484" t="b">
        <v>0</v>
      </c>
      <c r="B352" s="94"/>
      <c r="C352" s="95"/>
      <c r="D352" s="96"/>
      <c r="E352" s="97"/>
      <c r="F352" s="98"/>
      <c r="G352" s="98"/>
      <c r="H352" s="98"/>
      <c r="I352" s="98"/>
      <c r="J352" s="98"/>
      <c r="K352" s="96"/>
      <c r="L352" s="96"/>
      <c r="M352" s="96"/>
      <c r="N352" s="518"/>
      <c r="O352" s="369"/>
      <c r="P352" s="370"/>
      <c r="Q352" s="196"/>
      <c r="R352" s="197"/>
      <c r="S352" s="198"/>
      <c r="T352" s="199"/>
      <c r="U352" s="200"/>
      <c r="V352" s="201"/>
      <c r="W352" s="202"/>
      <c r="X352" s="202"/>
      <c r="Y352" s="109"/>
      <c r="Z352" s="280"/>
      <c r="AA352" s="106"/>
      <c r="AB352" s="107">
        <v>27.0</v>
      </c>
      <c r="AC352" s="108">
        <v>0.6695949074074075</v>
      </c>
      <c r="AD352" s="273"/>
      <c r="AE352" s="274" t="s">
        <v>133</v>
      </c>
      <c r="AF352" s="99" t="s">
        <v>166</v>
      </c>
      <c r="AG352" s="274">
        <v>1.2</v>
      </c>
      <c r="AH352" s="411">
        <v>50.0</v>
      </c>
      <c r="AI352" s="112"/>
      <c r="AJ352" s="110"/>
      <c r="AK352" s="113"/>
      <c r="AL352" s="114"/>
      <c r="AM352" s="278"/>
      <c r="AN352" s="98"/>
      <c r="AO352" s="98"/>
      <c r="AP352" s="116"/>
      <c r="AQ352" s="117"/>
      <c r="AR352" s="116"/>
      <c r="AS352" s="98"/>
      <c r="AT352" s="98"/>
      <c r="AU352" s="98"/>
      <c r="AV352" s="98"/>
      <c r="AW352" s="98"/>
      <c r="AX352" s="98"/>
      <c r="AY352" s="98"/>
      <c r="AZ352" s="98"/>
      <c r="BA352" s="98"/>
      <c r="BB352" s="98"/>
      <c r="BC352" s="98"/>
      <c r="BD352" s="98"/>
      <c r="BE352" s="98"/>
      <c r="BF352" s="98"/>
      <c r="BG352" s="98"/>
      <c r="BH352" s="98"/>
      <c r="BI352" s="98"/>
      <c r="BJ352" s="98"/>
      <c r="BK352" s="98"/>
      <c r="BL352" s="98"/>
      <c r="BM352" s="98"/>
      <c r="BN352" s="98"/>
      <c r="BO352" s="98"/>
      <c r="BP352" s="98"/>
    </row>
    <row r="353">
      <c r="A353" s="485" t="b">
        <v>0</v>
      </c>
      <c r="B353" s="128"/>
      <c r="C353" s="129"/>
      <c r="D353" s="130"/>
      <c r="E353" s="131"/>
      <c r="F353" s="132"/>
      <c r="G353" s="132"/>
      <c r="H353" s="132"/>
      <c r="I353" s="132"/>
      <c r="J353" s="132"/>
      <c r="K353" s="130"/>
      <c r="L353" s="130"/>
      <c r="M353" s="130"/>
      <c r="N353" s="519"/>
      <c r="O353" s="369"/>
      <c r="P353" s="370"/>
      <c r="Q353" s="196"/>
      <c r="R353" s="197"/>
      <c r="S353" s="198"/>
      <c r="T353" s="199"/>
      <c r="U353" s="200"/>
      <c r="V353" s="201"/>
      <c r="W353" s="202"/>
      <c r="X353" s="202"/>
      <c r="Y353" s="143"/>
      <c r="Z353" s="367"/>
      <c r="AA353" s="140"/>
      <c r="AB353" s="141">
        <v>28.0</v>
      </c>
      <c r="AC353" s="142">
        <v>0.6695949074074075</v>
      </c>
      <c r="AD353" s="206"/>
      <c r="AE353" s="207" t="s">
        <v>132</v>
      </c>
      <c r="AF353" s="133" t="s">
        <v>133</v>
      </c>
      <c r="AG353" s="207">
        <v>7.8</v>
      </c>
      <c r="AH353" s="449">
        <v>7.8</v>
      </c>
      <c r="AI353" s="146"/>
      <c r="AJ353" s="144"/>
      <c r="AK353" s="147"/>
      <c r="AL353" s="114"/>
      <c r="AM353" s="211"/>
      <c r="AN353" s="132"/>
      <c r="AO353" s="132"/>
      <c r="AP353" s="149"/>
      <c r="AQ353" s="150"/>
      <c r="AR353" s="149"/>
      <c r="AS353" s="132"/>
      <c r="AT353" s="132"/>
      <c r="AU353" s="132"/>
      <c r="AV353" s="132"/>
      <c r="AW353" s="132"/>
      <c r="AX353" s="132"/>
      <c r="AY353" s="132"/>
      <c r="AZ353" s="132"/>
      <c r="BA353" s="132"/>
      <c r="BB353" s="132"/>
      <c r="BC353" s="132"/>
      <c r="BD353" s="132"/>
      <c r="BE353" s="132"/>
      <c r="BF353" s="132"/>
      <c r="BG353" s="132"/>
      <c r="BH353" s="132"/>
      <c r="BI353" s="132"/>
      <c r="BJ353" s="132"/>
      <c r="BK353" s="132"/>
      <c r="BL353" s="132"/>
      <c r="BM353" s="132"/>
      <c r="BN353" s="132"/>
      <c r="BO353" s="132"/>
      <c r="BP353" s="132"/>
    </row>
    <row r="354">
      <c r="A354" s="484" t="b">
        <v>0</v>
      </c>
      <c r="B354" s="94"/>
      <c r="C354" s="95"/>
      <c r="D354" s="96"/>
      <c r="E354" s="97"/>
      <c r="F354" s="98"/>
      <c r="G354" s="98"/>
      <c r="H354" s="98"/>
      <c r="I354" s="98"/>
      <c r="J354" s="98"/>
      <c r="K354" s="96"/>
      <c r="L354" s="96"/>
      <c r="M354" s="96"/>
      <c r="N354" s="518"/>
      <c r="O354" s="369"/>
      <c r="P354" s="370"/>
      <c r="Q354" s="196"/>
      <c r="R354" s="197"/>
      <c r="S354" s="198"/>
      <c r="T354" s="199"/>
      <c r="U354" s="200"/>
      <c r="V354" s="201"/>
      <c r="W354" s="202"/>
      <c r="X354" s="202"/>
      <c r="Y354" s="109"/>
      <c r="Z354" s="280"/>
      <c r="AA354" s="106"/>
      <c r="AB354" s="107">
        <v>29.0</v>
      </c>
      <c r="AC354" s="108">
        <v>0.6697222222222222</v>
      </c>
      <c r="AD354" s="273"/>
      <c r="AE354" s="274" t="s">
        <v>132</v>
      </c>
      <c r="AF354" s="99" t="s">
        <v>133</v>
      </c>
      <c r="AG354" s="274">
        <v>10.0</v>
      </c>
      <c r="AH354" s="411">
        <v>30.0</v>
      </c>
      <c r="AI354" s="112"/>
      <c r="AJ354" s="110"/>
      <c r="AK354" s="113"/>
      <c r="AL354" s="114"/>
      <c r="AM354" s="278"/>
      <c r="AN354" s="98"/>
      <c r="AO354" s="98"/>
      <c r="AP354" s="116"/>
      <c r="AQ354" s="117"/>
      <c r="AR354" s="116"/>
      <c r="AS354" s="98"/>
      <c r="AT354" s="98"/>
      <c r="AU354" s="98"/>
      <c r="AV354" s="98"/>
      <c r="AW354" s="98"/>
      <c r="AX354" s="98"/>
      <c r="AY354" s="98"/>
      <c r="AZ354" s="98"/>
      <c r="BA354" s="98"/>
      <c r="BB354" s="98"/>
      <c r="BC354" s="98"/>
      <c r="BD354" s="98"/>
      <c r="BE354" s="98"/>
      <c r="BF354" s="98"/>
      <c r="BG354" s="98"/>
      <c r="BH354" s="98"/>
      <c r="BI354" s="98"/>
      <c r="BJ354" s="98"/>
      <c r="BK354" s="98"/>
      <c r="BL354" s="98"/>
      <c r="BM354" s="98"/>
      <c r="BN354" s="98"/>
      <c r="BO354" s="98"/>
      <c r="BP354" s="98"/>
    </row>
    <row r="355">
      <c r="A355" s="485" t="b">
        <v>0</v>
      </c>
      <c r="B355" s="128"/>
      <c r="C355" s="129"/>
      <c r="D355" s="130"/>
      <c r="E355" s="131"/>
      <c r="F355" s="132"/>
      <c r="G355" s="132"/>
      <c r="H355" s="132"/>
      <c r="I355" s="132"/>
      <c r="J355" s="132"/>
      <c r="K355" s="130"/>
      <c r="L355" s="130"/>
      <c r="M355" s="130"/>
      <c r="N355" s="519"/>
      <c r="O355" s="369"/>
      <c r="P355" s="370"/>
      <c r="Q355" s="196"/>
      <c r="R355" s="197"/>
      <c r="S355" s="198"/>
      <c r="T355" s="199"/>
      <c r="U355" s="200"/>
      <c r="V355" s="201"/>
      <c r="W355" s="202"/>
      <c r="X355" s="202"/>
      <c r="Y355" s="143"/>
      <c r="Z355" s="367"/>
      <c r="AA355" s="140"/>
      <c r="AB355" s="141">
        <v>30.0</v>
      </c>
      <c r="AC355" s="142">
        <v>0.6708333333333333</v>
      </c>
      <c r="AD355" s="206"/>
      <c r="AE355" s="207" t="s">
        <v>133</v>
      </c>
      <c r="AF355" s="133" t="s">
        <v>166</v>
      </c>
      <c r="AG355" s="207">
        <v>1.1</v>
      </c>
      <c r="AH355" s="449">
        <v>100.0</v>
      </c>
      <c r="AI355" s="146"/>
      <c r="AJ355" s="144"/>
      <c r="AK355" s="147"/>
      <c r="AL355" s="114"/>
      <c r="AM355" s="211"/>
      <c r="AN355" s="132"/>
      <c r="AO355" s="132"/>
      <c r="AP355" s="149"/>
      <c r="AQ355" s="150"/>
      <c r="AR355" s="149"/>
      <c r="AS355" s="132"/>
      <c r="AT355" s="132"/>
      <c r="AU355" s="132"/>
      <c r="AV355" s="132"/>
      <c r="AW355" s="132"/>
      <c r="AX355" s="132"/>
      <c r="AY355" s="132"/>
      <c r="AZ355" s="132"/>
      <c r="BA355" s="132"/>
      <c r="BB355" s="132"/>
      <c r="BC355" s="132"/>
      <c r="BD355" s="132"/>
      <c r="BE355" s="132"/>
      <c r="BF355" s="132"/>
      <c r="BG355" s="132"/>
      <c r="BH355" s="132"/>
      <c r="BI355" s="132"/>
      <c r="BJ355" s="132"/>
      <c r="BK355" s="132"/>
      <c r="BL355" s="132"/>
      <c r="BM355" s="132"/>
      <c r="BN355" s="132"/>
      <c r="BO355" s="132"/>
      <c r="BP355" s="132"/>
    </row>
    <row r="356">
      <c r="A356" s="484" t="b">
        <v>0</v>
      </c>
      <c r="B356" s="94"/>
      <c r="C356" s="95"/>
      <c r="D356" s="96"/>
      <c r="E356" s="97"/>
      <c r="F356" s="98"/>
      <c r="G356" s="98"/>
      <c r="H356" s="98"/>
      <c r="I356" s="98"/>
      <c r="J356" s="98"/>
      <c r="K356" s="96"/>
      <c r="L356" s="96"/>
      <c r="M356" s="96"/>
      <c r="N356" s="518"/>
      <c r="O356" s="369"/>
      <c r="P356" s="370"/>
      <c r="Q356" s="196"/>
      <c r="R356" s="197"/>
      <c r="S356" s="198"/>
      <c r="T356" s="199"/>
      <c r="U356" s="200"/>
      <c r="V356" s="201"/>
      <c r="W356" s="202"/>
      <c r="X356" s="202"/>
      <c r="Y356" s="109"/>
      <c r="Z356" s="280"/>
      <c r="AA356" s="106"/>
      <c r="AB356" s="107">
        <v>31.0</v>
      </c>
      <c r="AC356" s="108">
        <v>0.6715625</v>
      </c>
      <c r="AD356" s="273"/>
      <c r="AE356" s="274" t="s">
        <v>133</v>
      </c>
      <c r="AF356" s="99" t="s">
        <v>133</v>
      </c>
      <c r="AG356" s="274">
        <v>1.16</v>
      </c>
      <c r="AH356" s="411">
        <v>16.0</v>
      </c>
      <c r="AI356" s="112"/>
      <c r="AJ356" s="110"/>
      <c r="AK356" s="113"/>
      <c r="AL356" s="114"/>
      <c r="AM356" s="278"/>
      <c r="AN356" s="98"/>
      <c r="AO356" s="98"/>
      <c r="AP356" s="116"/>
      <c r="AQ356" s="117"/>
      <c r="AR356" s="116"/>
      <c r="AS356" s="98"/>
      <c r="AT356" s="98"/>
      <c r="AU356" s="98"/>
      <c r="AV356" s="98"/>
      <c r="AW356" s="98"/>
      <c r="AX356" s="98"/>
      <c r="AY356" s="98"/>
      <c r="AZ356" s="98"/>
      <c r="BA356" s="98"/>
      <c r="BB356" s="98"/>
      <c r="BC356" s="98"/>
      <c r="BD356" s="98"/>
      <c r="BE356" s="98"/>
      <c r="BF356" s="98"/>
      <c r="BG356" s="98"/>
      <c r="BH356" s="98"/>
      <c r="BI356" s="98"/>
      <c r="BJ356" s="98"/>
      <c r="BK356" s="98"/>
      <c r="BL356" s="98"/>
      <c r="BM356" s="98"/>
      <c r="BN356" s="98"/>
      <c r="BO356" s="98"/>
      <c r="BP356" s="98"/>
    </row>
    <row r="357">
      <c r="A357" s="485" t="b">
        <v>0</v>
      </c>
      <c r="B357" s="128"/>
      <c r="C357" s="129"/>
      <c r="D357" s="130"/>
      <c r="E357" s="131"/>
      <c r="F357" s="132"/>
      <c r="G357" s="132"/>
      <c r="H357" s="132"/>
      <c r="I357" s="132"/>
      <c r="J357" s="132"/>
      <c r="K357" s="130"/>
      <c r="L357" s="130"/>
      <c r="M357" s="130"/>
      <c r="N357" s="519"/>
      <c r="O357" s="369"/>
      <c r="P357" s="370"/>
      <c r="Q357" s="196"/>
      <c r="R357" s="197"/>
      <c r="S357" s="198"/>
      <c r="T357" s="199"/>
      <c r="U357" s="200"/>
      <c r="V357" s="201"/>
      <c r="W357" s="202"/>
      <c r="X357" s="202"/>
      <c r="Y357" s="143"/>
      <c r="Z357" s="367"/>
      <c r="AA357" s="140"/>
      <c r="AB357" s="420"/>
      <c r="AC357" s="421"/>
      <c r="AD357" s="206" t="s">
        <v>142</v>
      </c>
      <c r="AE357" s="144"/>
      <c r="AF357" s="133"/>
      <c r="AG357" s="144"/>
      <c r="AH357" s="430"/>
      <c r="AI357" s="146"/>
      <c r="AJ357" s="144"/>
      <c r="AK357" s="147"/>
      <c r="AL357" s="114"/>
      <c r="AM357" s="211"/>
      <c r="AN357" s="132"/>
      <c r="AO357" s="132"/>
      <c r="AP357" s="149"/>
      <c r="AQ357" s="150"/>
      <c r="AR357" s="149"/>
      <c r="AS357" s="132"/>
      <c r="AT357" s="132"/>
      <c r="AU357" s="132"/>
      <c r="AV357" s="132"/>
      <c r="AW357" s="132"/>
      <c r="AX357" s="132"/>
      <c r="AY357" s="132"/>
      <c r="AZ357" s="132"/>
      <c r="BA357" s="132"/>
      <c r="BB357" s="132"/>
      <c r="BC357" s="132"/>
      <c r="BD357" s="132"/>
      <c r="BE357" s="132"/>
      <c r="BF357" s="132"/>
      <c r="BG357" s="132"/>
      <c r="BH357" s="132"/>
      <c r="BI357" s="132"/>
      <c r="BJ357" s="132"/>
      <c r="BK357" s="132"/>
      <c r="BL357" s="132"/>
      <c r="BM357" s="132"/>
      <c r="BN357" s="132"/>
      <c r="BO357" s="132"/>
      <c r="BP357" s="132"/>
    </row>
    <row r="358">
      <c r="A358" s="484" t="b">
        <v>0</v>
      </c>
      <c r="B358" s="363">
        <v>44620.0</v>
      </c>
      <c r="C358" s="95"/>
      <c r="D358" s="100" t="s">
        <v>1451</v>
      </c>
      <c r="E358" s="97"/>
      <c r="F358" s="98"/>
      <c r="G358" s="98"/>
      <c r="H358" s="98"/>
      <c r="I358" s="99" t="s">
        <v>1452</v>
      </c>
      <c r="J358" s="99" t="s">
        <v>406</v>
      </c>
      <c r="K358" s="96"/>
      <c r="L358" s="96"/>
      <c r="M358" s="96"/>
      <c r="N358" s="518"/>
      <c r="O358" s="168">
        <v>2.0</v>
      </c>
      <c r="P358" s="169">
        <v>1.0</v>
      </c>
      <c r="Q358" s="196"/>
      <c r="R358" s="197"/>
      <c r="S358" s="198"/>
      <c r="T358" s="199"/>
      <c r="U358" s="200"/>
      <c r="V358" s="201"/>
      <c r="W358" s="202"/>
      <c r="X358" s="202"/>
      <c r="Y358" s="273">
        <v>0.0</v>
      </c>
      <c r="Z358" s="271">
        <v>0.0</v>
      </c>
      <c r="AA358" s="272" t="s">
        <v>132</v>
      </c>
      <c r="AB358" s="107">
        <v>1.0</v>
      </c>
      <c r="AC358" s="108">
        <v>0.6707291666666667</v>
      </c>
      <c r="AD358" s="273" t="s">
        <v>140</v>
      </c>
      <c r="AE358" s="274" t="s">
        <v>132</v>
      </c>
      <c r="AF358" s="99" t="s">
        <v>166</v>
      </c>
      <c r="AG358" s="274">
        <v>1.4</v>
      </c>
      <c r="AH358" s="411">
        <v>10.0</v>
      </c>
      <c r="AI358" s="112"/>
      <c r="AJ358" s="274">
        <v>-18.44</v>
      </c>
      <c r="AK358" s="277">
        <v>0.0</v>
      </c>
      <c r="AL358" s="114"/>
      <c r="AM358" s="278"/>
      <c r="AN358" s="98"/>
      <c r="AO358" s="98"/>
      <c r="AP358" s="116"/>
      <c r="AQ358" s="117"/>
      <c r="AR358" s="116"/>
      <c r="AS358" s="98"/>
      <c r="AT358" s="98"/>
      <c r="AU358" s="98"/>
      <c r="AV358" s="98"/>
      <c r="AW358" s="98"/>
      <c r="AX358" s="98"/>
      <c r="AY358" s="98"/>
      <c r="AZ358" s="98"/>
      <c r="BA358" s="98"/>
      <c r="BB358" s="98"/>
      <c r="BC358" s="98"/>
      <c r="BD358" s="98"/>
      <c r="BE358" s="98"/>
      <c r="BF358" s="98"/>
      <c r="BG358" s="98"/>
      <c r="BH358" s="98"/>
      <c r="BI358" s="98"/>
      <c r="BJ358" s="98"/>
      <c r="BK358" s="98"/>
      <c r="BL358" s="98"/>
      <c r="BM358" s="98"/>
      <c r="BN358" s="98"/>
      <c r="BO358" s="98"/>
      <c r="BP358" s="98"/>
    </row>
    <row r="359">
      <c r="A359" s="485" t="b">
        <v>0</v>
      </c>
      <c r="B359" s="128"/>
      <c r="C359" s="129"/>
      <c r="D359" s="134">
        <v>1066.83</v>
      </c>
      <c r="E359" s="131"/>
      <c r="F359" s="132"/>
      <c r="G359" s="132"/>
      <c r="H359" s="132"/>
      <c r="I359" s="133">
        <v>1.57</v>
      </c>
      <c r="J359" s="133">
        <v>2.62</v>
      </c>
      <c r="K359" s="130"/>
      <c r="L359" s="130"/>
      <c r="M359" s="130"/>
      <c r="N359" s="519"/>
      <c r="O359" s="168">
        <v>2.0</v>
      </c>
      <c r="P359" s="169">
        <v>2.0</v>
      </c>
      <c r="Q359" s="196"/>
      <c r="R359" s="197"/>
      <c r="S359" s="198"/>
      <c r="T359" s="199"/>
      <c r="U359" s="200"/>
      <c r="V359" s="201"/>
      <c r="W359" s="202"/>
      <c r="X359" s="202"/>
      <c r="Y359" s="206">
        <v>0.0</v>
      </c>
      <c r="Z359" s="204">
        <v>0.0</v>
      </c>
      <c r="AA359" s="205" t="s">
        <v>133</v>
      </c>
      <c r="AB359" s="141">
        <v>2.0</v>
      </c>
      <c r="AC359" s="142">
        <v>0.6740972222222222</v>
      </c>
      <c r="AD359" s="206"/>
      <c r="AE359" s="207" t="s">
        <v>132</v>
      </c>
      <c r="AF359" s="133" t="s">
        <v>133</v>
      </c>
      <c r="AG359" s="207">
        <v>1.76</v>
      </c>
      <c r="AH359" s="449">
        <v>1.7</v>
      </c>
      <c r="AI359" s="146"/>
      <c r="AJ359" s="207">
        <v>143.98</v>
      </c>
      <c r="AK359" s="210">
        <v>0.0</v>
      </c>
      <c r="AL359" s="114"/>
      <c r="AM359" s="211"/>
      <c r="AN359" s="132"/>
      <c r="AO359" s="132"/>
      <c r="AP359" s="149"/>
      <c r="AQ359" s="150"/>
      <c r="AR359" s="149"/>
      <c r="AS359" s="132"/>
      <c r="AT359" s="132"/>
      <c r="AU359" s="132"/>
      <c r="AV359" s="132"/>
      <c r="AW359" s="132"/>
      <c r="AX359" s="132"/>
      <c r="AY359" s="132"/>
      <c r="AZ359" s="132"/>
      <c r="BA359" s="132"/>
      <c r="BB359" s="132"/>
      <c r="BC359" s="132"/>
      <c r="BD359" s="132"/>
      <c r="BE359" s="132"/>
      <c r="BF359" s="132"/>
      <c r="BG359" s="132"/>
      <c r="BH359" s="132"/>
      <c r="BI359" s="132"/>
      <c r="BJ359" s="132"/>
      <c r="BK359" s="132"/>
      <c r="BL359" s="132"/>
      <c r="BM359" s="132"/>
      <c r="BN359" s="132"/>
      <c r="BO359" s="132"/>
      <c r="BP359" s="132"/>
    </row>
    <row r="360">
      <c r="A360" s="484" t="b">
        <v>0</v>
      </c>
      <c r="B360" s="94"/>
      <c r="C360" s="95"/>
      <c r="D360" s="96"/>
      <c r="E360" s="97"/>
      <c r="F360" s="98"/>
      <c r="G360" s="98"/>
      <c r="H360" s="98"/>
      <c r="I360" s="99">
        <v>8979622.0</v>
      </c>
      <c r="J360" s="99">
        <v>5858055.0</v>
      </c>
      <c r="K360" s="96"/>
      <c r="L360" s="96"/>
      <c r="M360" s="96"/>
      <c r="N360" s="518"/>
      <c r="O360" s="168">
        <v>2.0</v>
      </c>
      <c r="P360" s="169">
        <v>3.0</v>
      </c>
      <c r="Q360" s="196"/>
      <c r="R360" s="197"/>
      <c r="S360" s="198"/>
      <c r="T360" s="199"/>
      <c r="U360" s="200"/>
      <c r="V360" s="201"/>
      <c r="W360" s="202"/>
      <c r="X360" s="202"/>
      <c r="Y360" s="273">
        <v>30.0</v>
      </c>
      <c r="Z360" s="271">
        <v>40.0</v>
      </c>
      <c r="AA360" s="272" t="s">
        <v>132</v>
      </c>
      <c r="AB360" s="107">
        <v>3.0</v>
      </c>
      <c r="AC360" s="108">
        <v>0.6778125</v>
      </c>
      <c r="AD360" s="273"/>
      <c r="AE360" s="274" t="s">
        <v>132</v>
      </c>
      <c r="AF360" s="99" t="s">
        <v>133</v>
      </c>
      <c r="AG360" s="274">
        <v>2.38</v>
      </c>
      <c r="AH360" s="411">
        <v>2.38</v>
      </c>
      <c r="AI360" s="112"/>
      <c r="AJ360" s="110"/>
      <c r="AK360" s="113"/>
      <c r="AL360" s="114"/>
      <c r="AM360" s="278"/>
      <c r="AN360" s="98"/>
      <c r="AO360" s="98"/>
      <c r="AP360" s="116"/>
      <c r="AQ360" s="117"/>
      <c r="AR360" s="116"/>
      <c r="AS360" s="98"/>
      <c r="AT360" s="98"/>
      <c r="AU360" s="98"/>
      <c r="AV360" s="98"/>
      <c r="AW360" s="98"/>
      <c r="AX360" s="98"/>
      <c r="AY360" s="98"/>
      <c r="AZ360" s="98"/>
      <c r="BA360" s="98"/>
      <c r="BB360" s="98"/>
      <c r="BC360" s="98"/>
      <c r="BD360" s="98"/>
      <c r="BE360" s="98"/>
      <c r="BF360" s="98"/>
      <c r="BG360" s="98"/>
      <c r="BH360" s="98"/>
      <c r="BI360" s="98"/>
      <c r="BJ360" s="98"/>
      <c r="BK360" s="98"/>
      <c r="BL360" s="98"/>
      <c r="BM360" s="98"/>
      <c r="BN360" s="98"/>
      <c r="BO360" s="98"/>
      <c r="BP360" s="98"/>
    </row>
    <row r="361">
      <c r="A361" s="485" t="b">
        <v>0</v>
      </c>
      <c r="B361" s="128"/>
      <c r="C361" s="129"/>
      <c r="D361" s="130"/>
      <c r="E361" s="131"/>
      <c r="F361" s="132"/>
      <c r="G361" s="132"/>
      <c r="H361" s="132"/>
      <c r="I361" s="132"/>
      <c r="J361" s="132"/>
      <c r="K361" s="130"/>
      <c r="L361" s="130"/>
      <c r="M361" s="130"/>
      <c r="N361" s="519"/>
      <c r="O361" s="168">
        <v>5.0</v>
      </c>
      <c r="P361" s="169">
        <v>3.0</v>
      </c>
      <c r="Q361" s="196"/>
      <c r="R361" s="197"/>
      <c r="S361" s="198"/>
      <c r="T361" s="199"/>
      <c r="U361" s="200"/>
      <c r="V361" s="201"/>
      <c r="W361" s="202"/>
      <c r="X361" s="202"/>
      <c r="Y361" s="206">
        <v>15.0</v>
      </c>
      <c r="Z361" s="204">
        <v>0.0</v>
      </c>
      <c r="AA361" s="205" t="s">
        <v>133</v>
      </c>
      <c r="AB361" s="141">
        <v>4.0</v>
      </c>
      <c r="AC361" s="142">
        <v>0.6876388888888889</v>
      </c>
      <c r="AD361" s="206"/>
      <c r="AE361" s="207" t="s">
        <v>132</v>
      </c>
      <c r="AF361" s="133" t="s">
        <v>166</v>
      </c>
      <c r="AG361" s="207">
        <v>1.3</v>
      </c>
      <c r="AH361" s="449">
        <v>20.0</v>
      </c>
      <c r="AI361" s="146"/>
      <c r="AJ361" s="144"/>
      <c r="AK361" s="147"/>
      <c r="AL361" s="114"/>
      <c r="AM361" s="211"/>
      <c r="AN361" s="132"/>
      <c r="AO361" s="132"/>
      <c r="AP361" s="149"/>
      <c r="AQ361" s="150"/>
      <c r="AR361" s="149"/>
      <c r="AS361" s="132"/>
      <c r="AT361" s="132"/>
      <c r="AU361" s="132"/>
      <c r="AV361" s="132"/>
      <c r="AW361" s="132"/>
      <c r="AX361" s="132"/>
      <c r="AY361" s="132"/>
      <c r="AZ361" s="132"/>
      <c r="BA361" s="132"/>
      <c r="BB361" s="132"/>
      <c r="BC361" s="132"/>
      <c r="BD361" s="132"/>
      <c r="BE361" s="132"/>
      <c r="BF361" s="132"/>
      <c r="BG361" s="132"/>
      <c r="BH361" s="132"/>
      <c r="BI361" s="132"/>
      <c r="BJ361" s="132"/>
      <c r="BK361" s="132"/>
      <c r="BL361" s="132"/>
      <c r="BM361" s="132"/>
      <c r="BN361" s="132"/>
      <c r="BO361" s="132"/>
      <c r="BP361" s="132"/>
    </row>
    <row r="362">
      <c r="A362" s="484" t="b">
        <v>0</v>
      </c>
      <c r="B362" s="94"/>
      <c r="C362" s="95"/>
      <c r="D362" s="96"/>
      <c r="E362" s="97"/>
      <c r="F362" s="98"/>
      <c r="G362" s="98"/>
      <c r="H362" s="98"/>
      <c r="I362" s="98"/>
      <c r="J362" s="98"/>
      <c r="K362" s="96"/>
      <c r="L362" s="96"/>
      <c r="M362" s="96"/>
      <c r="N362" s="518"/>
      <c r="O362" s="168">
        <v>1.0</v>
      </c>
      <c r="P362" s="169">
        <v>0.0</v>
      </c>
      <c r="Q362" s="294">
        <v>2.0</v>
      </c>
      <c r="R362" s="295">
        <v>2.0</v>
      </c>
      <c r="S362" s="198"/>
      <c r="T362" s="199"/>
      <c r="U362" s="200"/>
      <c r="V362" s="201"/>
      <c r="W362" s="202"/>
      <c r="X362" s="202"/>
      <c r="Y362" s="273">
        <v>40.0</v>
      </c>
      <c r="Z362" s="271">
        <v>30.0</v>
      </c>
      <c r="AA362" s="272" t="s">
        <v>133</v>
      </c>
      <c r="AB362" s="107">
        <v>5.0</v>
      </c>
      <c r="AC362" s="108">
        <v>0.7038541666666667</v>
      </c>
      <c r="AD362" s="273"/>
      <c r="AE362" s="274" t="s">
        <v>132</v>
      </c>
      <c r="AF362" s="99" t="s">
        <v>166</v>
      </c>
      <c r="AG362" s="274">
        <v>1.2</v>
      </c>
      <c r="AH362" s="411">
        <v>50.0</v>
      </c>
      <c r="AI362" s="112"/>
      <c r="AJ362" s="110"/>
      <c r="AK362" s="113"/>
      <c r="AL362" s="114"/>
      <c r="AM362" s="278"/>
      <c r="AN362" s="98"/>
      <c r="AO362" s="98"/>
      <c r="AP362" s="116"/>
      <c r="AQ362" s="117"/>
      <c r="AR362" s="116"/>
      <c r="AS362" s="98"/>
      <c r="AT362" s="98"/>
      <c r="AU362" s="98"/>
      <c r="AV362" s="98"/>
      <c r="AW362" s="98"/>
      <c r="AX362" s="98"/>
      <c r="AY362" s="98"/>
      <c r="AZ362" s="98"/>
      <c r="BA362" s="98"/>
      <c r="BB362" s="98"/>
      <c r="BC362" s="98"/>
      <c r="BD362" s="98"/>
      <c r="BE362" s="98"/>
      <c r="BF362" s="98"/>
      <c r="BG362" s="98"/>
      <c r="BH362" s="98"/>
      <c r="BI362" s="98"/>
      <c r="BJ362" s="98"/>
      <c r="BK362" s="98"/>
      <c r="BL362" s="98"/>
      <c r="BM362" s="98"/>
      <c r="BN362" s="98"/>
      <c r="BO362" s="98"/>
      <c r="BP362" s="98"/>
    </row>
    <row r="363">
      <c r="A363" s="485" t="b">
        <v>0</v>
      </c>
      <c r="B363" s="128"/>
      <c r="C363" s="129"/>
      <c r="D363" s="130"/>
      <c r="E363" s="131"/>
      <c r="F363" s="132"/>
      <c r="G363" s="132"/>
      <c r="H363" s="132"/>
      <c r="I363" s="132"/>
      <c r="J363" s="132"/>
      <c r="K363" s="130"/>
      <c r="L363" s="130"/>
      <c r="M363" s="130"/>
      <c r="N363" s="519"/>
      <c r="O363" s="168">
        <v>1.0</v>
      </c>
      <c r="P363" s="169">
        <v>0.0</v>
      </c>
      <c r="Q363" s="294">
        <v>2.0</v>
      </c>
      <c r="R363" s="295">
        <v>2.0</v>
      </c>
      <c r="S363" s="198"/>
      <c r="T363" s="199"/>
      <c r="U363" s="200"/>
      <c r="V363" s="201"/>
      <c r="W363" s="202"/>
      <c r="X363" s="202"/>
      <c r="Y363" s="206">
        <v>40.0</v>
      </c>
      <c r="Z363" s="204" t="s">
        <v>738</v>
      </c>
      <c r="AA363" s="205" t="s">
        <v>133</v>
      </c>
      <c r="AB363" s="141">
        <v>6.0</v>
      </c>
      <c r="AC363" s="142">
        <v>0.7049074074074074</v>
      </c>
      <c r="AD363" s="206"/>
      <c r="AE363" s="207" t="s">
        <v>132</v>
      </c>
      <c r="AF363" s="133" t="s">
        <v>133</v>
      </c>
      <c r="AG363" s="207">
        <v>1.34</v>
      </c>
      <c r="AH363" s="449">
        <v>13.0</v>
      </c>
      <c r="AI363" s="146"/>
      <c r="AJ363" s="144"/>
      <c r="AK363" s="147"/>
      <c r="AL363" s="114"/>
      <c r="AM363" s="211"/>
      <c r="AN363" s="132"/>
      <c r="AO363" s="132"/>
      <c r="AP363" s="149"/>
      <c r="AQ363" s="150"/>
      <c r="AR363" s="149"/>
      <c r="AS363" s="132"/>
      <c r="AT363" s="132"/>
      <c r="AU363" s="132"/>
      <c r="AV363" s="132"/>
      <c r="AW363" s="132"/>
      <c r="AX363" s="132"/>
      <c r="AY363" s="132"/>
      <c r="AZ363" s="132"/>
      <c r="BA363" s="132"/>
      <c r="BB363" s="132"/>
      <c r="BC363" s="132"/>
      <c r="BD363" s="132"/>
      <c r="BE363" s="132"/>
      <c r="BF363" s="132"/>
      <c r="BG363" s="132"/>
      <c r="BH363" s="132"/>
      <c r="BI363" s="132"/>
      <c r="BJ363" s="132"/>
      <c r="BK363" s="132"/>
      <c r="BL363" s="132"/>
      <c r="BM363" s="132"/>
      <c r="BN363" s="132"/>
      <c r="BO363" s="132"/>
      <c r="BP363" s="132"/>
    </row>
    <row r="364">
      <c r="A364" s="484" t="b">
        <v>0</v>
      </c>
      <c r="B364" s="94"/>
      <c r="C364" s="95"/>
      <c r="D364" s="96"/>
      <c r="E364" s="97"/>
      <c r="F364" s="98"/>
      <c r="G364" s="98"/>
      <c r="H364" s="98"/>
      <c r="I364" s="98"/>
      <c r="J364" s="98"/>
      <c r="K364" s="96"/>
      <c r="L364" s="96"/>
      <c r="M364" s="96"/>
      <c r="N364" s="518"/>
      <c r="O364" s="168">
        <v>1.0</v>
      </c>
      <c r="P364" s="169">
        <v>0.0</v>
      </c>
      <c r="Q364" s="294">
        <v>4.0</v>
      </c>
      <c r="R364" s="295">
        <v>3.0</v>
      </c>
      <c r="S364" s="198"/>
      <c r="T364" s="199"/>
      <c r="U364" s="200"/>
      <c r="V364" s="201"/>
      <c r="W364" s="202"/>
      <c r="X364" s="202"/>
      <c r="Y364" s="273">
        <v>0.0</v>
      </c>
      <c r="Z364" s="271">
        <v>0.0</v>
      </c>
      <c r="AA364" s="272" t="s">
        <v>132</v>
      </c>
      <c r="AB364" s="107">
        <v>7.0</v>
      </c>
      <c r="AC364" s="108">
        <v>0.7124768518518518</v>
      </c>
      <c r="AD364" s="273"/>
      <c r="AE364" s="274" t="s">
        <v>132</v>
      </c>
      <c r="AF364" s="99" t="s">
        <v>166</v>
      </c>
      <c r="AG364" s="274">
        <v>1.1</v>
      </c>
      <c r="AH364" s="411">
        <v>100.0</v>
      </c>
      <c r="AI364" s="112"/>
      <c r="AJ364" s="110"/>
      <c r="AK364" s="113"/>
      <c r="AL364" s="114"/>
      <c r="AM364" s="278"/>
      <c r="AN364" s="98"/>
      <c r="AO364" s="98"/>
      <c r="AP364" s="116"/>
      <c r="AQ364" s="117"/>
      <c r="AR364" s="116"/>
      <c r="AS364" s="98"/>
      <c r="AT364" s="98"/>
      <c r="AU364" s="98"/>
      <c r="AV364" s="98"/>
      <c r="AW364" s="98"/>
      <c r="AX364" s="98"/>
      <c r="AY364" s="98"/>
      <c r="AZ364" s="98"/>
      <c r="BA364" s="98"/>
      <c r="BB364" s="98"/>
      <c r="BC364" s="98"/>
      <c r="BD364" s="98"/>
      <c r="BE364" s="98"/>
      <c r="BF364" s="98"/>
      <c r="BG364" s="98"/>
      <c r="BH364" s="98"/>
      <c r="BI364" s="98"/>
      <c r="BJ364" s="98"/>
      <c r="BK364" s="98"/>
      <c r="BL364" s="98"/>
      <c r="BM364" s="98"/>
      <c r="BN364" s="98"/>
      <c r="BO364" s="98"/>
      <c r="BP364" s="98"/>
    </row>
    <row r="365">
      <c r="A365" s="485" t="b">
        <v>0</v>
      </c>
      <c r="B365" s="128"/>
      <c r="C365" s="129"/>
      <c r="D365" s="130"/>
      <c r="E365" s="131"/>
      <c r="F365" s="132"/>
      <c r="G365" s="132"/>
      <c r="H365" s="132"/>
      <c r="I365" s="132"/>
      <c r="J365" s="132"/>
      <c r="K365" s="130"/>
      <c r="L365" s="130"/>
      <c r="M365" s="130"/>
      <c r="N365" s="519"/>
      <c r="O365" s="168">
        <v>1.0</v>
      </c>
      <c r="P365" s="169">
        <v>0.0</v>
      </c>
      <c r="Q365" s="294">
        <v>4.0</v>
      </c>
      <c r="R365" s="295">
        <v>3.0</v>
      </c>
      <c r="S365" s="198"/>
      <c r="T365" s="199"/>
      <c r="U365" s="200"/>
      <c r="V365" s="201"/>
      <c r="W365" s="202"/>
      <c r="X365" s="202"/>
      <c r="Y365" s="206">
        <v>40.0</v>
      </c>
      <c r="Z365" s="204" t="s">
        <v>738</v>
      </c>
      <c r="AA365" s="205" t="s">
        <v>132</v>
      </c>
      <c r="AB365" s="141">
        <v>8.0</v>
      </c>
      <c r="AC365" s="142">
        <v>0.7156597222222222</v>
      </c>
      <c r="AD365" s="206"/>
      <c r="AE365" s="207" t="s">
        <v>132</v>
      </c>
      <c r="AF365" s="133" t="s">
        <v>133</v>
      </c>
      <c r="AG365" s="207">
        <v>1.16</v>
      </c>
      <c r="AH365" s="449">
        <v>16.0</v>
      </c>
      <c r="AI365" s="146"/>
      <c r="AJ365" s="144"/>
      <c r="AK365" s="147"/>
      <c r="AL365" s="114"/>
      <c r="AM365" s="211"/>
      <c r="AN365" s="132"/>
      <c r="AO365" s="132"/>
      <c r="AP365" s="149"/>
      <c r="AQ365" s="150"/>
      <c r="AR365" s="149"/>
      <c r="AS365" s="132"/>
      <c r="AT365" s="132"/>
      <c r="AU365" s="132"/>
      <c r="AV365" s="132"/>
      <c r="AW365" s="132"/>
      <c r="AX365" s="132"/>
      <c r="AY365" s="132"/>
      <c r="AZ365" s="132"/>
      <c r="BA365" s="132"/>
      <c r="BB365" s="132"/>
      <c r="BC365" s="132"/>
      <c r="BD365" s="132"/>
      <c r="BE365" s="132"/>
      <c r="BF365" s="132"/>
      <c r="BG365" s="132"/>
      <c r="BH365" s="132"/>
      <c r="BI365" s="132"/>
      <c r="BJ365" s="132"/>
      <c r="BK365" s="132"/>
      <c r="BL365" s="132"/>
      <c r="BM365" s="132"/>
      <c r="BN365" s="132"/>
      <c r="BO365" s="132"/>
      <c r="BP365" s="132"/>
    </row>
    <row r="366">
      <c r="A366" s="484" t="b">
        <v>0</v>
      </c>
      <c r="B366" s="94"/>
      <c r="C366" s="95"/>
      <c r="D366" s="96"/>
      <c r="E366" s="97"/>
      <c r="F366" s="98"/>
      <c r="G366" s="98"/>
      <c r="H366" s="98"/>
      <c r="I366" s="98"/>
      <c r="J366" s="98"/>
      <c r="K366" s="96"/>
      <c r="L366" s="96"/>
      <c r="M366" s="96"/>
      <c r="N366" s="518"/>
      <c r="O366" s="369"/>
      <c r="P366" s="370"/>
      <c r="Q366" s="196"/>
      <c r="R366" s="197"/>
      <c r="S366" s="198"/>
      <c r="T366" s="199"/>
      <c r="U366" s="200"/>
      <c r="V366" s="201"/>
      <c r="W366" s="202"/>
      <c r="X366" s="202"/>
      <c r="Y366" s="109"/>
      <c r="Z366" s="280"/>
      <c r="AA366" s="106"/>
      <c r="AB366" s="281"/>
      <c r="AC366" s="282"/>
      <c r="AD366" s="273" t="s">
        <v>142</v>
      </c>
      <c r="AE366" s="110"/>
      <c r="AF366" s="99"/>
      <c r="AG366" s="110"/>
      <c r="AH366" s="427"/>
      <c r="AI366" s="112"/>
      <c r="AJ366" s="110"/>
      <c r="AK366" s="113"/>
      <c r="AL366" s="114"/>
      <c r="AM366" s="278"/>
      <c r="AN366" s="98"/>
      <c r="AO366" s="98"/>
      <c r="AP366" s="116"/>
      <c r="AQ366" s="117"/>
      <c r="AR366" s="116"/>
      <c r="AS366" s="98"/>
      <c r="AT366" s="98"/>
      <c r="AU366" s="98"/>
      <c r="AV366" s="98"/>
      <c r="AW366" s="98"/>
      <c r="AX366" s="98"/>
      <c r="AY366" s="98"/>
      <c r="AZ366" s="98"/>
      <c r="BA366" s="98"/>
      <c r="BB366" s="98"/>
      <c r="BC366" s="98"/>
      <c r="BD366" s="98"/>
      <c r="BE366" s="98"/>
      <c r="BF366" s="98"/>
      <c r="BG366" s="98"/>
      <c r="BH366" s="98"/>
      <c r="BI366" s="98"/>
      <c r="BJ366" s="98"/>
      <c r="BK366" s="98"/>
      <c r="BL366" s="98"/>
      <c r="BM366" s="98"/>
      <c r="BN366" s="98"/>
      <c r="BO366" s="98"/>
      <c r="BP366" s="98"/>
    </row>
    <row r="367">
      <c r="A367" s="485" t="b">
        <v>0</v>
      </c>
      <c r="B367" s="288">
        <v>44620.0</v>
      </c>
      <c r="C367" s="129"/>
      <c r="D367" s="134" t="s">
        <v>1453</v>
      </c>
      <c r="E367" s="131"/>
      <c r="F367" s="132"/>
      <c r="G367" s="132"/>
      <c r="H367" s="132"/>
      <c r="I367" s="133" t="s">
        <v>429</v>
      </c>
      <c r="J367" s="133" t="s">
        <v>562</v>
      </c>
      <c r="K367" s="130"/>
      <c r="L367" s="130"/>
      <c r="M367" s="130"/>
      <c r="N367" s="519"/>
      <c r="O367" s="168">
        <v>0.0</v>
      </c>
      <c r="P367" s="169">
        <v>1.0</v>
      </c>
      <c r="Q367" s="196"/>
      <c r="R367" s="197"/>
      <c r="S367" s="198"/>
      <c r="T367" s="199"/>
      <c r="U367" s="200"/>
      <c r="V367" s="201"/>
      <c r="W367" s="202"/>
      <c r="X367" s="202"/>
      <c r="Y367" s="206">
        <v>0.0</v>
      </c>
      <c r="Z367" s="204">
        <v>0.0</v>
      </c>
      <c r="AA367" s="205" t="s">
        <v>133</v>
      </c>
      <c r="AB367" s="141">
        <v>1.0</v>
      </c>
      <c r="AC367" s="142">
        <v>0.7391782407407408</v>
      </c>
      <c r="AD367" s="206" t="s">
        <v>140</v>
      </c>
      <c r="AE367" s="207" t="s">
        <v>133</v>
      </c>
      <c r="AF367" s="133" t="s">
        <v>166</v>
      </c>
      <c r="AG367" s="207">
        <v>1.4</v>
      </c>
      <c r="AH367" s="449">
        <v>10.0</v>
      </c>
      <c r="AI367" s="146"/>
      <c r="AJ367" s="207">
        <v>341.79</v>
      </c>
      <c r="AK367" s="210">
        <v>0.0</v>
      </c>
      <c r="AL367" s="114"/>
      <c r="AM367" s="211"/>
      <c r="AN367" s="132"/>
      <c r="AO367" s="132"/>
      <c r="AP367" s="149"/>
      <c r="AQ367" s="150"/>
      <c r="AR367" s="149"/>
      <c r="AS367" s="132"/>
      <c r="AT367" s="132"/>
      <c r="AU367" s="132"/>
      <c r="AV367" s="132"/>
      <c r="AW367" s="132"/>
      <c r="AX367" s="132"/>
      <c r="AY367" s="132"/>
      <c r="AZ367" s="132"/>
      <c r="BA367" s="132"/>
      <c r="BB367" s="132"/>
      <c r="BC367" s="132"/>
      <c r="BD367" s="132"/>
      <c r="BE367" s="132"/>
      <c r="BF367" s="132"/>
      <c r="BG367" s="132"/>
      <c r="BH367" s="132"/>
      <c r="BI367" s="132"/>
      <c r="BJ367" s="132"/>
      <c r="BK367" s="132"/>
      <c r="BL367" s="132"/>
      <c r="BM367" s="132"/>
      <c r="BN367" s="132"/>
      <c r="BO367" s="132"/>
      <c r="BP367" s="132"/>
    </row>
    <row r="368">
      <c r="A368" s="484" t="b">
        <v>0</v>
      </c>
      <c r="B368" s="94"/>
      <c r="C368" s="95"/>
      <c r="D368" s="100">
        <v>2724.15</v>
      </c>
      <c r="E368" s="97"/>
      <c r="F368" s="98"/>
      <c r="G368" s="98"/>
      <c r="H368" s="98"/>
      <c r="I368" s="99">
        <v>2.6</v>
      </c>
      <c r="J368" s="99">
        <v>1.63</v>
      </c>
      <c r="K368" s="96"/>
      <c r="L368" s="96"/>
      <c r="M368" s="96"/>
      <c r="N368" s="518"/>
      <c r="O368" s="168">
        <v>2.0</v>
      </c>
      <c r="P368" s="169">
        <v>1.0</v>
      </c>
      <c r="Q368" s="196"/>
      <c r="R368" s="197"/>
      <c r="S368" s="198"/>
      <c r="T368" s="199"/>
      <c r="U368" s="200"/>
      <c r="V368" s="201"/>
      <c r="W368" s="202"/>
      <c r="X368" s="202"/>
      <c r="Y368" s="273">
        <v>0.0</v>
      </c>
      <c r="Z368" s="271">
        <v>0.0</v>
      </c>
      <c r="AA368" s="272" t="s">
        <v>133</v>
      </c>
      <c r="AB368" s="107">
        <v>2.0</v>
      </c>
      <c r="AC368" s="108">
        <v>0.7433101851851852</v>
      </c>
      <c r="AD368" s="273"/>
      <c r="AE368" s="274" t="s">
        <v>133</v>
      </c>
      <c r="AF368" s="99" t="s">
        <v>133</v>
      </c>
      <c r="AG368" s="274">
        <v>1.76</v>
      </c>
      <c r="AH368" s="411">
        <v>1.7</v>
      </c>
      <c r="AI368" s="112"/>
      <c r="AJ368" s="274">
        <v>-6.37</v>
      </c>
      <c r="AK368" s="277">
        <v>0.0</v>
      </c>
      <c r="AL368" s="114"/>
      <c r="AM368" s="278"/>
      <c r="AN368" s="98"/>
      <c r="AO368" s="98"/>
      <c r="AP368" s="116"/>
      <c r="AQ368" s="117"/>
      <c r="AR368" s="116"/>
      <c r="AS368" s="98"/>
      <c r="AT368" s="98"/>
      <c r="AU368" s="98"/>
      <c r="AV368" s="98"/>
      <c r="AW368" s="98"/>
      <c r="AX368" s="98"/>
      <c r="AY368" s="98"/>
      <c r="AZ368" s="98"/>
      <c r="BA368" s="98"/>
      <c r="BB368" s="98"/>
      <c r="BC368" s="98"/>
      <c r="BD368" s="98"/>
      <c r="BE368" s="98"/>
      <c r="BF368" s="98"/>
      <c r="BG368" s="98"/>
      <c r="BH368" s="98"/>
      <c r="BI368" s="98"/>
      <c r="BJ368" s="98"/>
      <c r="BK368" s="98"/>
      <c r="BL368" s="98"/>
      <c r="BM368" s="98"/>
      <c r="BN368" s="98"/>
      <c r="BO368" s="98"/>
      <c r="BP368" s="98"/>
    </row>
    <row r="369">
      <c r="A369" s="485" t="b">
        <v>0</v>
      </c>
      <c r="B369" s="128"/>
      <c r="C369" s="129"/>
      <c r="D369" s="130"/>
      <c r="E369" s="131"/>
      <c r="F369" s="132"/>
      <c r="G369" s="132"/>
      <c r="H369" s="132"/>
      <c r="I369" s="133">
        <v>2831873.0</v>
      </c>
      <c r="J369" s="133">
        <v>3019240.0</v>
      </c>
      <c r="K369" s="130"/>
      <c r="L369" s="130"/>
      <c r="M369" s="130"/>
      <c r="N369" s="519"/>
      <c r="O369" s="168">
        <v>6.0</v>
      </c>
      <c r="P369" s="169">
        <v>5.0</v>
      </c>
      <c r="Q369" s="196"/>
      <c r="R369" s="197"/>
      <c r="S369" s="198"/>
      <c r="T369" s="199"/>
      <c r="U369" s="200"/>
      <c r="V369" s="201"/>
      <c r="W369" s="202"/>
      <c r="X369" s="202"/>
      <c r="Y369" s="206">
        <v>30.0</v>
      </c>
      <c r="Z369" s="204">
        <v>15.0</v>
      </c>
      <c r="AA369" s="205" t="s">
        <v>133</v>
      </c>
      <c r="AB369" s="141">
        <v>3.0</v>
      </c>
      <c r="AC369" s="142">
        <v>0.7645023148148148</v>
      </c>
      <c r="AD369" s="206"/>
      <c r="AE369" s="207" t="s">
        <v>133</v>
      </c>
      <c r="AF369" s="133" t="s">
        <v>133</v>
      </c>
      <c r="AG369" s="207">
        <v>2.38</v>
      </c>
      <c r="AH369" s="449">
        <v>2.38</v>
      </c>
      <c r="AI369" s="146"/>
      <c r="AJ369" s="144"/>
      <c r="AK369" s="147"/>
      <c r="AL369" s="114"/>
      <c r="AM369" s="211"/>
      <c r="AN369" s="132"/>
      <c r="AO369" s="132"/>
      <c r="AP369" s="149"/>
      <c r="AQ369" s="150"/>
      <c r="AR369" s="149"/>
      <c r="AS369" s="132"/>
      <c r="AT369" s="132"/>
      <c r="AU369" s="132"/>
      <c r="AV369" s="132"/>
      <c r="AW369" s="132"/>
      <c r="AX369" s="132"/>
      <c r="AY369" s="132"/>
      <c r="AZ369" s="132"/>
      <c r="BA369" s="132"/>
      <c r="BB369" s="132"/>
      <c r="BC369" s="132"/>
      <c r="BD369" s="132"/>
      <c r="BE369" s="132"/>
      <c r="BF369" s="132"/>
      <c r="BG369" s="132"/>
      <c r="BH369" s="132"/>
      <c r="BI369" s="132"/>
      <c r="BJ369" s="132"/>
      <c r="BK369" s="132"/>
      <c r="BL369" s="132"/>
      <c r="BM369" s="132"/>
      <c r="BN369" s="132"/>
      <c r="BO369" s="132"/>
      <c r="BP369" s="132"/>
    </row>
    <row r="370">
      <c r="A370" s="484" t="b">
        <v>0</v>
      </c>
      <c r="B370" s="94"/>
      <c r="C370" s="95"/>
      <c r="D370" s="96"/>
      <c r="E370" s="97"/>
      <c r="F370" s="98"/>
      <c r="G370" s="98"/>
      <c r="H370" s="98"/>
      <c r="I370" s="98"/>
      <c r="J370" s="98"/>
      <c r="K370" s="96"/>
      <c r="L370" s="96"/>
      <c r="M370" s="96"/>
      <c r="N370" s="518"/>
      <c r="O370" s="168">
        <v>1.0</v>
      </c>
      <c r="P370" s="169">
        <v>0.0</v>
      </c>
      <c r="Q370" s="294">
        <v>0.0</v>
      </c>
      <c r="R370" s="295">
        <v>0.0</v>
      </c>
      <c r="S370" s="198"/>
      <c r="T370" s="199"/>
      <c r="U370" s="200"/>
      <c r="V370" s="201"/>
      <c r="W370" s="202"/>
      <c r="X370" s="202"/>
      <c r="Y370" s="273">
        <v>0.0</v>
      </c>
      <c r="Z370" s="271">
        <v>0.0</v>
      </c>
      <c r="AA370" s="272" t="s">
        <v>132</v>
      </c>
      <c r="AB370" s="107">
        <v>4.0</v>
      </c>
      <c r="AC370" s="108">
        <v>0.7666203703703703</v>
      </c>
      <c r="AD370" s="273"/>
      <c r="AE370" s="274" t="s">
        <v>133</v>
      </c>
      <c r="AF370" s="99" t="s">
        <v>133</v>
      </c>
      <c r="AG370" s="274">
        <v>3.65</v>
      </c>
      <c r="AH370" s="411">
        <v>3.65</v>
      </c>
      <c r="AI370" s="112"/>
      <c r="AJ370" s="110"/>
      <c r="AK370" s="113"/>
      <c r="AL370" s="114"/>
      <c r="AM370" s="278"/>
      <c r="AN370" s="98"/>
      <c r="AO370" s="98"/>
      <c r="AP370" s="116"/>
      <c r="AQ370" s="117"/>
      <c r="AR370" s="116"/>
      <c r="AS370" s="98"/>
      <c r="AT370" s="98"/>
      <c r="AU370" s="98"/>
      <c r="AV370" s="98"/>
      <c r="AW370" s="98"/>
      <c r="AX370" s="98"/>
      <c r="AY370" s="98"/>
      <c r="AZ370" s="98"/>
      <c r="BA370" s="98"/>
      <c r="BB370" s="98"/>
      <c r="BC370" s="98"/>
      <c r="BD370" s="98"/>
      <c r="BE370" s="98"/>
      <c r="BF370" s="98"/>
      <c r="BG370" s="98"/>
      <c r="BH370" s="98"/>
      <c r="BI370" s="98"/>
      <c r="BJ370" s="98"/>
      <c r="BK370" s="98"/>
      <c r="BL370" s="98"/>
      <c r="BM370" s="98"/>
      <c r="BN370" s="98"/>
      <c r="BO370" s="98"/>
      <c r="BP370" s="98"/>
    </row>
    <row r="371">
      <c r="A371" s="485" t="b">
        <v>0</v>
      </c>
      <c r="B371" s="128"/>
      <c r="C371" s="129"/>
      <c r="D371" s="130"/>
      <c r="E371" s="131"/>
      <c r="F371" s="132"/>
      <c r="G371" s="132"/>
      <c r="H371" s="132"/>
      <c r="I371" s="132"/>
      <c r="J371" s="132"/>
      <c r="K371" s="130"/>
      <c r="L371" s="130"/>
      <c r="M371" s="130"/>
      <c r="N371" s="519"/>
      <c r="O371" s="168">
        <v>1.0</v>
      </c>
      <c r="P371" s="169">
        <v>0.0</v>
      </c>
      <c r="Q371" s="294">
        <v>0.0</v>
      </c>
      <c r="R371" s="295">
        <v>0.0</v>
      </c>
      <c r="S371" s="198"/>
      <c r="T371" s="199"/>
      <c r="U371" s="200"/>
      <c r="V371" s="201"/>
      <c r="W371" s="202"/>
      <c r="X371" s="202"/>
      <c r="Y371" s="206">
        <v>0.0</v>
      </c>
      <c r="Z371" s="204">
        <v>0.0</v>
      </c>
      <c r="AA371" s="205" t="s">
        <v>132</v>
      </c>
      <c r="AB371" s="141">
        <v>5.0</v>
      </c>
      <c r="AC371" s="142">
        <v>0.7666203703703703</v>
      </c>
      <c r="AD371" s="206"/>
      <c r="AE371" s="207" t="s">
        <v>132</v>
      </c>
      <c r="AF371" s="133" t="s">
        <v>166</v>
      </c>
      <c r="AG371" s="207">
        <v>1.4</v>
      </c>
      <c r="AH371" s="449">
        <v>10.0</v>
      </c>
      <c r="AI371" s="146"/>
      <c r="AJ371" s="144"/>
      <c r="AK371" s="147"/>
      <c r="AL371" s="114"/>
      <c r="AM371" s="211"/>
      <c r="AN371" s="132"/>
      <c r="AO371" s="132"/>
      <c r="AP371" s="149"/>
      <c r="AQ371" s="150"/>
      <c r="AR371" s="149"/>
      <c r="AS371" s="132"/>
      <c r="AT371" s="132"/>
      <c r="AU371" s="132"/>
      <c r="AV371" s="132"/>
      <c r="AW371" s="132"/>
      <c r="AX371" s="132"/>
      <c r="AY371" s="132"/>
      <c r="AZ371" s="132"/>
      <c r="BA371" s="132"/>
      <c r="BB371" s="132"/>
      <c r="BC371" s="132"/>
      <c r="BD371" s="132"/>
      <c r="BE371" s="132"/>
      <c r="BF371" s="132"/>
      <c r="BG371" s="132"/>
      <c r="BH371" s="132"/>
      <c r="BI371" s="132"/>
      <c r="BJ371" s="132"/>
      <c r="BK371" s="132"/>
      <c r="BL371" s="132"/>
      <c r="BM371" s="132"/>
      <c r="BN371" s="132"/>
      <c r="BO371" s="132"/>
      <c r="BP371" s="132"/>
    </row>
    <row r="372">
      <c r="A372" s="484" t="b">
        <v>0</v>
      </c>
      <c r="B372" s="94"/>
      <c r="C372" s="95"/>
      <c r="D372" s="96"/>
      <c r="E372" s="97"/>
      <c r="F372" s="98"/>
      <c r="G372" s="98"/>
      <c r="H372" s="98"/>
      <c r="I372" s="98"/>
      <c r="J372" s="98"/>
      <c r="K372" s="96"/>
      <c r="L372" s="96"/>
      <c r="M372" s="96"/>
      <c r="N372" s="518"/>
      <c r="O372" s="168">
        <v>1.0</v>
      </c>
      <c r="P372" s="169">
        <v>0.0</v>
      </c>
      <c r="Q372" s="294">
        <v>1.0</v>
      </c>
      <c r="R372" s="295">
        <v>0.0</v>
      </c>
      <c r="S372" s="198"/>
      <c r="T372" s="199"/>
      <c r="U372" s="200"/>
      <c r="V372" s="201"/>
      <c r="W372" s="202"/>
      <c r="X372" s="202"/>
      <c r="Y372" s="273">
        <v>40.0</v>
      </c>
      <c r="Z372" s="271">
        <v>40.0</v>
      </c>
      <c r="AA372" s="272" t="s">
        <v>133</v>
      </c>
      <c r="AB372" s="107">
        <v>6.0</v>
      </c>
      <c r="AC372" s="108">
        <v>0.7668402777777777</v>
      </c>
      <c r="AD372" s="273"/>
      <c r="AE372" s="274" t="s">
        <v>132</v>
      </c>
      <c r="AF372" s="99" t="s">
        <v>166</v>
      </c>
      <c r="AG372" s="274">
        <v>1.3</v>
      </c>
      <c r="AH372" s="411">
        <v>20.0</v>
      </c>
      <c r="AI372" s="112"/>
      <c r="AJ372" s="110"/>
      <c r="AK372" s="113"/>
      <c r="AL372" s="114"/>
      <c r="AM372" s="278"/>
      <c r="AN372" s="98"/>
      <c r="AO372" s="98"/>
      <c r="AP372" s="116"/>
      <c r="AQ372" s="117"/>
      <c r="AR372" s="116"/>
      <c r="AS372" s="98"/>
      <c r="AT372" s="98"/>
      <c r="AU372" s="98"/>
      <c r="AV372" s="98"/>
      <c r="AW372" s="98"/>
      <c r="AX372" s="98"/>
      <c r="AY372" s="98"/>
      <c r="AZ372" s="98"/>
      <c r="BA372" s="98"/>
      <c r="BB372" s="98"/>
      <c r="BC372" s="98"/>
      <c r="BD372" s="98"/>
      <c r="BE372" s="98"/>
      <c r="BF372" s="98"/>
      <c r="BG372" s="98"/>
      <c r="BH372" s="98"/>
      <c r="BI372" s="98"/>
      <c r="BJ372" s="98"/>
      <c r="BK372" s="98"/>
      <c r="BL372" s="98"/>
      <c r="BM372" s="98"/>
      <c r="BN372" s="98"/>
      <c r="BO372" s="98"/>
      <c r="BP372" s="98"/>
    </row>
    <row r="373">
      <c r="A373" s="485" t="b">
        <v>0</v>
      </c>
      <c r="B373" s="128"/>
      <c r="C373" s="129"/>
      <c r="D373" s="130"/>
      <c r="E373" s="131"/>
      <c r="F373" s="132"/>
      <c r="G373" s="132"/>
      <c r="H373" s="132"/>
      <c r="I373" s="132"/>
      <c r="J373" s="132"/>
      <c r="K373" s="130"/>
      <c r="L373" s="130"/>
      <c r="M373" s="130"/>
      <c r="N373" s="519"/>
      <c r="O373" s="168">
        <v>1.0</v>
      </c>
      <c r="P373" s="169">
        <v>0.0</v>
      </c>
      <c r="Q373" s="294">
        <v>3.0</v>
      </c>
      <c r="R373" s="295">
        <v>3.0</v>
      </c>
      <c r="S373" s="198"/>
      <c r="T373" s="199"/>
      <c r="U373" s="200"/>
      <c r="V373" s="201"/>
      <c r="W373" s="202"/>
      <c r="X373" s="202"/>
      <c r="Y373" s="206">
        <v>40.0</v>
      </c>
      <c r="Z373" s="204" t="s">
        <v>738</v>
      </c>
      <c r="AA373" s="205" t="s">
        <v>132</v>
      </c>
      <c r="AB373" s="141">
        <v>7.0</v>
      </c>
      <c r="AC373" s="142">
        <v>0.783599537037037</v>
      </c>
      <c r="AD373" s="206"/>
      <c r="AE373" s="207" t="s">
        <v>132</v>
      </c>
      <c r="AF373" s="133" t="s">
        <v>133</v>
      </c>
      <c r="AG373" s="207">
        <v>1.54</v>
      </c>
      <c r="AH373" s="449">
        <v>15.0</v>
      </c>
      <c r="AI373" s="146"/>
      <c r="AJ373" s="144"/>
      <c r="AK373" s="147"/>
      <c r="AL373" s="114"/>
      <c r="AM373" s="211"/>
      <c r="AN373" s="132"/>
      <c r="AO373" s="132"/>
      <c r="AP373" s="149"/>
      <c r="AQ373" s="150"/>
      <c r="AR373" s="149"/>
      <c r="AS373" s="132"/>
      <c r="AT373" s="132"/>
      <c r="AU373" s="132"/>
      <c r="AV373" s="132"/>
      <c r="AW373" s="132"/>
      <c r="AX373" s="132"/>
      <c r="AY373" s="132"/>
      <c r="AZ373" s="132"/>
      <c r="BA373" s="132"/>
      <c r="BB373" s="132"/>
      <c r="BC373" s="132"/>
      <c r="BD373" s="132"/>
      <c r="BE373" s="132"/>
      <c r="BF373" s="132"/>
      <c r="BG373" s="132"/>
      <c r="BH373" s="132"/>
      <c r="BI373" s="132"/>
      <c r="BJ373" s="132"/>
      <c r="BK373" s="132"/>
      <c r="BL373" s="132"/>
      <c r="BM373" s="132"/>
      <c r="BN373" s="132"/>
      <c r="BO373" s="132"/>
      <c r="BP373" s="132"/>
    </row>
    <row r="374">
      <c r="A374" s="484" t="b">
        <v>0</v>
      </c>
      <c r="B374" s="94"/>
      <c r="C374" s="95"/>
      <c r="D374" s="96"/>
      <c r="E374" s="97"/>
      <c r="F374" s="98"/>
      <c r="G374" s="98"/>
      <c r="H374" s="98"/>
      <c r="I374" s="98"/>
      <c r="J374" s="98"/>
      <c r="K374" s="96"/>
      <c r="L374" s="96"/>
      <c r="M374" s="96"/>
      <c r="N374" s="518"/>
      <c r="O374" s="168">
        <v>1.0</v>
      </c>
      <c r="P374" s="169">
        <v>0.0</v>
      </c>
      <c r="Q374" s="294">
        <v>3.0</v>
      </c>
      <c r="R374" s="295">
        <v>4.0</v>
      </c>
      <c r="S374" s="198"/>
      <c r="T374" s="199"/>
      <c r="U374" s="200"/>
      <c r="V374" s="201"/>
      <c r="W374" s="202"/>
      <c r="X374" s="202"/>
      <c r="Y374" s="273">
        <v>0.0</v>
      </c>
      <c r="Z374" s="271">
        <v>0.0</v>
      </c>
      <c r="AA374" s="272" t="s">
        <v>133</v>
      </c>
      <c r="AB374" s="107">
        <v>8.0</v>
      </c>
      <c r="AC374" s="108">
        <v>0.783912037037037</v>
      </c>
      <c r="AD374" s="273"/>
      <c r="AE374" s="274" t="s">
        <v>132</v>
      </c>
      <c r="AF374" s="99" t="s">
        <v>133</v>
      </c>
      <c r="AG374" s="274">
        <v>1.76</v>
      </c>
      <c r="AH374" s="411">
        <v>1.7</v>
      </c>
      <c r="AI374" s="112"/>
      <c r="AJ374" s="110"/>
      <c r="AK374" s="113"/>
      <c r="AL374" s="114"/>
      <c r="AM374" s="278"/>
      <c r="AN374" s="98"/>
      <c r="AO374" s="98"/>
      <c r="AP374" s="116"/>
      <c r="AQ374" s="117"/>
      <c r="AR374" s="116"/>
      <c r="AS374" s="98"/>
      <c r="AT374" s="98"/>
      <c r="AU374" s="98"/>
      <c r="AV374" s="98"/>
      <c r="AW374" s="98"/>
      <c r="AX374" s="98"/>
      <c r="AY374" s="98"/>
      <c r="AZ374" s="98"/>
      <c r="BA374" s="98"/>
      <c r="BB374" s="98"/>
      <c r="BC374" s="98"/>
      <c r="BD374" s="98"/>
      <c r="BE374" s="98"/>
      <c r="BF374" s="98"/>
      <c r="BG374" s="98"/>
      <c r="BH374" s="98"/>
      <c r="BI374" s="98"/>
      <c r="BJ374" s="98"/>
      <c r="BK374" s="98"/>
      <c r="BL374" s="98"/>
      <c r="BM374" s="98"/>
      <c r="BN374" s="98"/>
      <c r="BO374" s="98"/>
      <c r="BP374" s="98"/>
    </row>
    <row r="375">
      <c r="A375" s="485" t="b">
        <v>0</v>
      </c>
      <c r="B375" s="128"/>
      <c r="C375" s="129"/>
      <c r="D375" s="130"/>
      <c r="E375" s="131"/>
      <c r="F375" s="132"/>
      <c r="G375" s="132"/>
      <c r="H375" s="132"/>
      <c r="I375" s="132"/>
      <c r="J375" s="132"/>
      <c r="K375" s="130"/>
      <c r="L375" s="130"/>
      <c r="M375" s="130"/>
      <c r="N375" s="519"/>
      <c r="O375" s="168">
        <v>1.0</v>
      </c>
      <c r="P375" s="169">
        <v>0.0</v>
      </c>
      <c r="Q375" s="294">
        <v>3.0</v>
      </c>
      <c r="R375" s="295">
        <v>4.0</v>
      </c>
      <c r="S375" s="198"/>
      <c r="T375" s="199"/>
      <c r="U375" s="200"/>
      <c r="V375" s="201"/>
      <c r="W375" s="202"/>
      <c r="X375" s="202"/>
      <c r="Y375" s="206">
        <v>0.0</v>
      </c>
      <c r="Z375" s="204">
        <v>15.0</v>
      </c>
      <c r="AA375" s="205" t="s">
        <v>133</v>
      </c>
      <c r="AB375" s="141">
        <v>9.0</v>
      </c>
      <c r="AC375" s="142">
        <v>0.7849652777777778</v>
      </c>
      <c r="AD375" s="206"/>
      <c r="AE375" s="207" t="s">
        <v>132</v>
      </c>
      <c r="AF375" s="133" t="s">
        <v>133</v>
      </c>
      <c r="AG375" s="207">
        <v>1.88</v>
      </c>
      <c r="AH375" s="449">
        <v>18.0</v>
      </c>
      <c r="AI375" s="146"/>
      <c r="AJ375" s="144"/>
      <c r="AK375" s="147"/>
      <c r="AL375" s="114"/>
      <c r="AM375" s="211"/>
      <c r="AN375" s="132"/>
      <c r="AO375" s="132"/>
      <c r="AP375" s="149"/>
      <c r="AQ375" s="150"/>
      <c r="AR375" s="149"/>
      <c r="AS375" s="132"/>
      <c r="AT375" s="132"/>
      <c r="AU375" s="132"/>
      <c r="AV375" s="132"/>
      <c r="AW375" s="132"/>
      <c r="AX375" s="132"/>
      <c r="AY375" s="132"/>
      <c r="AZ375" s="132"/>
      <c r="BA375" s="132"/>
      <c r="BB375" s="132"/>
      <c r="BC375" s="132"/>
      <c r="BD375" s="132"/>
      <c r="BE375" s="132"/>
      <c r="BF375" s="132"/>
      <c r="BG375" s="132"/>
      <c r="BH375" s="132"/>
      <c r="BI375" s="132"/>
      <c r="BJ375" s="132"/>
      <c r="BK375" s="132"/>
      <c r="BL375" s="132"/>
      <c r="BM375" s="132"/>
      <c r="BN375" s="132"/>
      <c r="BO375" s="132"/>
      <c r="BP375" s="132"/>
    </row>
    <row r="376">
      <c r="A376" s="484" t="b">
        <v>0</v>
      </c>
      <c r="B376" s="94"/>
      <c r="C376" s="95"/>
      <c r="D376" s="96"/>
      <c r="E376" s="97"/>
      <c r="F376" s="98"/>
      <c r="G376" s="98"/>
      <c r="H376" s="98"/>
      <c r="I376" s="98"/>
      <c r="J376" s="98"/>
      <c r="K376" s="96"/>
      <c r="L376" s="96"/>
      <c r="M376" s="96"/>
      <c r="N376" s="518"/>
      <c r="O376" s="168">
        <v>1.0</v>
      </c>
      <c r="P376" s="169">
        <v>1.0</v>
      </c>
      <c r="Q376" s="294">
        <v>1.0</v>
      </c>
      <c r="R376" s="295">
        <v>1.0</v>
      </c>
      <c r="S376" s="296">
        <v>0.0</v>
      </c>
      <c r="T376" s="297">
        <v>0.0</v>
      </c>
      <c r="U376" s="200"/>
      <c r="V376" s="201"/>
      <c r="W376" s="202"/>
      <c r="X376" s="202"/>
      <c r="Y376" s="273">
        <v>0.0</v>
      </c>
      <c r="Z376" s="271">
        <v>0.0</v>
      </c>
      <c r="AA376" s="272" t="s">
        <v>133</v>
      </c>
      <c r="AB376" s="107">
        <v>10.0</v>
      </c>
      <c r="AC376" s="108">
        <v>0.7912731481481482</v>
      </c>
      <c r="AD376" s="273"/>
      <c r="AE376" s="274" t="s">
        <v>132</v>
      </c>
      <c r="AF376" s="99" t="s">
        <v>166</v>
      </c>
      <c r="AG376" s="274">
        <v>1.2</v>
      </c>
      <c r="AH376" s="411">
        <v>12.035</v>
      </c>
      <c r="AI376" s="112"/>
      <c r="AJ376" s="110"/>
      <c r="AK376" s="113"/>
      <c r="AL376" s="114"/>
      <c r="AM376" s="278"/>
      <c r="AN376" s="98"/>
      <c r="AO376" s="98"/>
      <c r="AP376" s="116"/>
      <c r="AQ376" s="117"/>
      <c r="AR376" s="116"/>
      <c r="AS376" s="98"/>
      <c r="AT376" s="98"/>
      <c r="AU376" s="98"/>
      <c r="AV376" s="98"/>
      <c r="AW376" s="98"/>
      <c r="AX376" s="98"/>
      <c r="AY376" s="98"/>
      <c r="AZ376" s="98"/>
      <c r="BA376" s="98"/>
      <c r="BB376" s="98"/>
      <c r="BC376" s="98"/>
      <c r="BD376" s="98"/>
      <c r="BE376" s="98"/>
      <c r="BF376" s="98"/>
      <c r="BG376" s="98"/>
      <c r="BH376" s="98"/>
      <c r="BI376" s="98"/>
      <c r="BJ376" s="98"/>
      <c r="BK376" s="98"/>
      <c r="BL376" s="98"/>
      <c r="BM376" s="98"/>
      <c r="BN376" s="98"/>
      <c r="BO376" s="98"/>
      <c r="BP376" s="98"/>
    </row>
    <row r="377">
      <c r="A377" s="485" t="b">
        <v>0</v>
      </c>
      <c r="B377" s="128"/>
      <c r="C377" s="129"/>
      <c r="D377" s="130"/>
      <c r="E377" s="131"/>
      <c r="F377" s="132"/>
      <c r="G377" s="132"/>
      <c r="H377" s="132"/>
      <c r="I377" s="132"/>
      <c r="J377" s="132"/>
      <c r="K377" s="130"/>
      <c r="L377" s="130"/>
      <c r="M377" s="130"/>
      <c r="N377" s="519"/>
      <c r="O377" s="168">
        <v>1.0</v>
      </c>
      <c r="P377" s="169">
        <v>1.0</v>
      </c>
      <c r="Q377" s="294">
        <v>1.0</v>
      </c>
      <c r="R377" s="295">
        <v>1.0</v>
      </c>
      <c r="S377" s="296">
        <v>0.0</v>
      </c>
      <c r="T377" s="297">
        <v>0.0</v>
      </c>
      <c r="U377" s="200"/>
      <c r="V377" s="201"/>
      <c r="W377" s="202"/>
      <c r="X377" s="202"/>
      <c r="Y377" s="206">
        <v>15.0</v>
      </c>
      <c r="Z377" s="204">
        <v>30.0</v>
      </c>
      <c r="AA377" s="205" t="s">
        <v>133</v>
      </c>
      <c r="AB377" s="141">
        <v>11.0</v>
      </c>
      <c r="AC377" s="142">
        <v>0.7932986111111111</v>
      </c>
      <c r="AD377" s="206"/>
      <c r="AE377" s="207" t="s">
        <v>132</v>
      </c>
      <c r="AF377" s="133" t="s">
        <v>133</v>
      </c>
      <c r="AG377" s="207">
        <v>2.38</v>
      </c>
      <c r="AH377" s="449">
        <v>2.38</v>
      </c>
      <c r="AI377" s="146"/>
      <c r="AJ377" s="144"/>
      <c r="AK377" s="147"/>
      <c r="AL377" s="114"/>
      <c r="AM377" s="211"/>
      <c r="AN377" s="132"/>
      <c r="AO377" s="132"/>
      <c r="AP377" s="149"/>
      <c r="AQ377" s="150"/>
      <c r="AR377" s="149"/>
      <c r="AS377" s="132"/>
      <c r="AT377" s="132"/>
      <c r="AU377" s="132"/>
      <c r="AV377" s="132"/>
      <c r="AW377" s="132"/>
      <c r="AX377" s="132"/>
      <c r="AY377" s="132"/>
      <c r="AZ377" s="132"/>
      <c r="BA377" s="132"/>
      <c r="BB377" s="132"/>
      <c r="BC377" s="132"/>
      <c r="BD377" s="132"/>
      <c r="BE377" s="132"/>
      <c r="BF377" s="132"/>
      <c r="BG377" s="132"/>
      <c r="BH377" s="132"/>
      <c r="BI377" s="132"/>
      <c r="BJ377" s="132"/>
      <c r="BK377" s="132"/>
      <c r="BL377" s="132"/>
      <c r="BM377" s="132"/>
      <c r="BN377" s="132"/>
      <c r="BO377" s="132"/>
      <c r="BP377" s="132"/>
    </row>
    <row r="378">
      <c r="A378" s="484" t="b">
        <v>0</v>
      </c>
      <c r="B378" s="94"/>
      <c r="C378" s="95"/>
      <c r="D378" s="96"/>
      <c r="E378" s="97"/>
      <c r="F378" s="98"/>
      <c r="G378" s="98"/>
      <c r="H378" s="98"/>
      <c r="I378" s="98"/>
      <c r="J378" s="98"/>
      <c r="K378" s="96"/>
      <c r="L378" s="96"/>
      <c r="M378" s="96"/>
      <c r="N378" s="518"/>
      <c r="O378" s="168">
        <v>1.0</v>
      </c>
      <c r="P378" s="169">
        <v>1.0</v>
      </c>
      <c r="Q378" s="294">
        <v>1.0</v>
      </c>
      <c r="R378" s="295">
        <v>1.0</v>
      </c>
      <c r="S378" s="296">
        <v>0.0</v>
      </c>
      <c r="T378" s="297">
        <v>0.0</v>
      </c>
      <c r="U378" s="200"/>
      <c r="V378" s="201"/>
      <c r="W378" s="202"/>
      <c r="X378" s="202"/>
      <c r="Y378" s="273">
        <v>15.0</v>
      </c>
      <c r="Z378" s="271">
        <v>30.0</v>
      </c>
      <c r="AA378" s="272" t="s">
        <v>133</v>
      </c>
      <c r="AB378" s="107">
        <v>12.0</v>
      </c>
      <c r="AC378" s="108">
        <v>0.7946412037037037</v>
      </c>
      <c r="AD378" s="273"/>
      <c r="AE378" s="274" t="s">
        <v>132</v>
      </c>
      <c r="AF378" s="99" t="s">
        <v>133</v>
      </c>
      <c r="AG378" s="274">
        <v>2.42</v>
      </c>
      <c r="AH378" s="411">
        <v>24.0</v>
      </c>
      <c r="AI378" s="112"/>
      <c r="AJ378" s="110"/>
      <c r="AK378" s="113"/>
      <c r="AL378" s="114"/>
      <c r="AM378" s="278"/>
      <c r="AN378" s="98"/>
      <c r="AO378" s="98"/>
      <c r="AP378" s="116"/>
      <c r="AQ378" s="117"/>
      <c r="AR378" s="116"/>
      <c r="AS378" s="98"/>
      <c r="AT378" s="98"/>
      <c r="AU378" s="98"/>
      <c r="AV378" s="98"/>
      <c r="AW378" s="98"/>
      <c r="AX378" s="98"/>
      <c r="AY378" s="98"/>
      <c r="AZ378" s="98"/>
      <c r="BA378" s="98"/>
      <c r="BB378" s="98"/>
      <c r="BC378" s="98"/>
      <c r="BD378" s="98"/>
      <c r="BE378" s="98"/>
      <c r="BF378" s="98"/>
      <c r="BG378" s="98"/>
      <c r="BH378" s="98"/>
      <c r="BI378" s="98"/>
      <c r="BJ378" s="98"/>
      <c r="BK378" s="98"/>
      <c r="BL378" s="98"/>
      <c r="BM378" s="98"/>
      <c r="BN378" s="98"/>
      <c r="BO378" s="98"/>
      <c r="BP378" s="98"/>
    </row>
    <row r="379">
      <c r="A379" s="485" t="b">
        <v>0</v>
      </c>
      <c r="B379" s="128"/>
      <c r="C379" s="129"/>
      <c r="D379" s="130"/>
      <c r="E379" s="131"/>
      <c r="F379" s="132"/>
      <c r="G379" s="132"/>
      <c r="H379" s="132"/>
      <c r="I379" s="132"/>
      <c r="J379" s="132"/>
      <c r="K379" s="130"/>
      <c r="L379" s="130"/>
      <c r="M379" s="130"/>
      <c r="N379" s="519"/>
      <c r="O379" s="168">
        <v>1.0</v>
      </c>
      <c r="P379" s="169">
        <v>1.0</v>
      </c>
      <c r="Q379" s="294">
        <v>1.0</v>
      </c>
      <c r="R379" s="295">
        <v>1.0</v>
      </c>
      <c r="S379" s="296">
        <v>1.0</v>
      </c>
      <c r="T379" s="297">
        <v>2.0</v>
      </c>
      <c r="U379" s="200"/>
      <c r="V379" s="201"/>
      <c r="W379" s="202"/>
      <c r="X379" s="202"/>
      <c r="Y379" s="206">
        <v>15.0</v>
      </c>
      <c r="Z379" s="204">
        <v>40.0</v>
      </c>
      <c r="AA379" s="205" t="s">
        <v>132</v>
      </c>
      <c r="AB379" s="141">
        <v>13.0</v>
      </c>
      <c r="AC379" s="142">
        <v>0.8006828703703703</v>
      </c>
      <c r="AD379" s="206"/>
      <c r="AE379" s="207" t="s">
        <v>132</v>
      </c>
      <c r="AF379" s="133" t="s">
        <v>133</v>
      </c>
      <c r="AG379" s="207">
        <v>3.65</v>
      </c>
      <c r="AH379" s="449">
        <v>3.65</v>
      </c>
      <c r="AI379" s="146"/>
      <c r="AJ379" s="144"/>
      <c r="AK379" s="147"/>
      <c r="AL379" s="114"/>
      <c r="AM379" s="211"/>
      <c r="AN379" s="132"/>
      <c r="AO379" s="132"/>
      <c r="AP379" s="149"/>
      <c r="AQ379" s="150"/>
      <c r="AR379" s="149"/>
      <c r="AS379" s="132"/>
      <c r="AT379" s="132"/>
      <c r="AU379" s="132"/>
      <c r="AV379" s="132"/>
      <c r="AW379" s="132"/>
      <c r="AX379" s="132"/>
      <c r="AY379" s="132"/>
      <c r="AZ379" s="132"/>
      <c r="BA379" s="132"/>
      <c r="BB379" s="132"/>
      <c r="BC379" s="132"/>
      <c r="BD379" s="132"/>
      <c r="BE379" s="132"/>
      <c r="BF379" s="132"/>
      <c r="BG379" s="132"/>
      <c r="BH379" s="132"/>
      <c r="BI379" s="132"/>
      <c r="BJ379" s="132"/>
      <c r="BK379" s="132"/>
      <c r="BL379" s="132"/>
      <c r="BM379" s="132"/>
      <c r="BN379" s="132"/>
      <c r="BO379" s="132"/>
      <c r="BP379" s="132"/>
    </row>
    <row r="380">
      <c r="A380" s="484" t="b">
        <v>0</v>
      </c>
      <c r="B380" s="94"/>
      <c r="C380" s="95"/>
      <c r="D380" s="96"/>
      <c r="E380" s="97"/>
      <c r="F380" s="98"/>
      <c r="G380" s="98"/>
      <c r="H380" s="98"/>
      <c r="I380" s="98"/>
      <c r="J380" s="98"/>
      <c r="K380" s="96"/>
      <c r="L380" s="96"/>
      <c r="M380" s="96"/>
      <c r="N380" s="518"/>
      <c r="O380" s="168">
        <v>1.0</v>
      </c>
      <c r="P380" s="169">
        <v>1.0</v>
      </c>
      <c r="Q380" s="294">
        <v>1.0</v>
      </c>
      <c r="R380" s="295">
        <v>1.0</v>
      </c>
      <c r="S380" s="296">
        <v>1.0</v>
      </c>
      <c r="T380" s="297">
        <v>2.0</v>
      </c>
      <c r="U380" s="200"/>
      <c r="V380" s="201"/>
      <c r="W380" s="202"/>
      <c r="X380" s="202"/>
      <c r="Y380" s="273">
        <v>30.0</v>
      </c>
      <c r="Z380" s="271">
        <v>40.0</v>
      </c>
      <c r="AA380" s="272" t="s">
        <v>132</v>
      </c>
      <c r="AB380" s="107">
        <v>14.0</v>
      </c>
      <c r="AC380" s="108">
        <v>0.8006828703703703</v>
      </c>
      <c r="AD380" s="273"/>
      <c r="AE380" s="274" t="s">
        <v>133</v>
      </c>
      <c r="AF380" s="99" t="s">
        <v>166</v>
      </c>
      <c r="AG380" s="274">
        <v>1.3</v>
      </c>
      <c r="AH380" s="411">
        <v>20.0</v>
      </c>
      <c r="AI380" s="112"/>
      <c r="AJ380" s="110"/>
      <c r="AK380" s="113"/>
      <c r="AL380" s="114"/>
      <c r="AM380" s="278"/>
      <c r="AN380" s="98"/>
      <c r="AO380" s="98"/>
      <c r="AP380" s="116"/>
      <c r="AQ380" s="117"/>
      <c r="AR380" s="116"/>
      <c r="AS380" s="98"/>
      <c r="AT380" s="98"/>
      <c r="AU380" s="98"/>
      <c r="AV380" s="98"/>
      <c r="AW380" s="98"/>
      <c r="AX380" s="98"/>
      <c r="AY380" s="98"/>
      <c r="AZ380" s="98"/>
      <c r="BA380" s="98"/>
      <c r="BB380" s="98"/>
      <c r="BC380" s="98"/>
      <c r="BD380" s="98"/>
      <c r="BE380" s="98"/>
      <c r="BF380" s="98"/>
      <c r="BG380" s="98"/>
      <c r="BH380" s="98"/>
      <c r="BI380" s="98"/>
      <c r="BJ380" s="98"/>
      <c r="BK380" s="98"/>
      <c r="BL380" s="98"/>
      <c r="BM380" s="98"/>
      <c r="BN380" s="98"/>
      <c r="BO380" s="98"/>
      <c r="BP380" s="98"/>
    </row>
    <row r="381">
      <c r="A381" s="485" t="b">
        <v>0</v>
      </c>
      <c r="B381" s="128"/>
      <c r="C381" s="129"/>
      <c r="D381" s="130"/>
      <c r="E381" s="131"/>
      <c r="F381" s="132"/>
      <c r="G381" s="132"/>
      <c r="H381" s="132"/>
      <c r="I381" s="132"/>
      <c r="J381" s="132"/>
      <c r="K381" s="130"/>
      <c r="L381" s="130"/>
      <c r="M381" s="130"/>
      <c r="N381" s="519"/>
      <c r="O381" s="168">
        <v>1.0</v>
      </c>
      <c r="P381" s="169">
        <v>1.0</v>
      </c>
      <c r="Q381" s="294">
        <v>1.0</v>
      </c>
      <c r="R381" s="295">
        <v>1.0</v>
      </c>
      <c r="S381" s="296">
        <v>3.0</v>
      </c>
      <c r="T381" s="297">
        <v>3.0</v>
      </c>
      <c r="U381" s="200"/>
      <c r="V381" s="201"/>
      <c r="W381" s="202"/>
      <c r="X381" s="202"/>
      <c r="Y381" s="206">
        <v>15.0</v>
      </c>
      <c r="Z381" s="204">
        <v>0.0</v>
      </c>
      <c r="AA381" s="205" t="s">
        <v>133</v>
      </c>
      <c r="AB381" s="141">
        <v>15.0</v>
      </c>
      <c r="AC381" s="142">
        <v>0.8006828703703703</v>
      </c>
      <c r="AD381" s="206"/>
      <c r="AE381" s="207" t="s">
        <v>132</v>
      </c>
      <c r="AF381" s="133" t="s">
        <v>133</v>
      </c>
      <c r="AG381" s="207">
        <v>3.4</v>
      </c>
      <c r="AH381" s="449">
        <v>34.0</v>
      </c>
      <c r="AI381" s="146"/>
      <c r="AJ381" s="144"/>
      <c r="AK381" s="147"/>
      <c r="AL381" s="114"/>
      <c r="AM381" s="211"/>
      <c r="AN381" s="132"/>
      <c r="AO381" s="132"/>
      <c r="AP381" s="149"/>
      <c r="AQ381" s="150"/>
      <c r="AR381" s="149"/>
      <c r="AS381" s="132"/>
      <c r="AT381" s="132"/>
      <c r="AU381" s="132"/>
      <c r="AV381" s="132"/>
      <c r="AW381" s="132"/>
      <c r="AX381" s="132"/>
      <c r="AY381" s="132"/>
      <c r="AZ381" s="132"/>
      <c r="BA381" s="132"/>
      <c r="BB381" s="132"/>
      <c r="BC381" s="132"/>
      <c r="BD381" s="132"/>
      <c r="BE381" s="132"/>
      <c r="BF381" s="132"/>
      <c r="BG381" s="132"/>
      <c r="BH381" s="132"/>
      <c r="BI381" s="132"/>
      <c r="BJ381" s="132"/>
      <c r="BK381" s="132"/>
      <c r="BL381" s="132"/>
      <c r="BM381" s="132"/>
      <c r="BN381" s="132"/>
      <c r="BO381" s="132"/>
      <c r="BP381" s="132"/>
    </row>
    <row r="382">
      <c r="A382" s="484" t="b">
        <v>0</v>
      </c>
      <c r="B382" s="94"/>
      <c r="C382" s="95"/>
      <c r="D382" s="96"/>
      <c r="E382" s="97"/>
      <c r="F382" s="98"/>
      <c r="G382" s="98"/>
      <c r="H382" s="98"/>
      <c r="I382" s="98"/>
      <c r="J382" s="98"/>
      <c r="K382" s="96"/>
      <c r="L382" s="96"/>
      <c r="M382" s="96"/>
      <c r="N382" s="518"/>
      <c r="O382" s="168">
        <v>1.0</v>
      </c>
      <c r="P382" s="169">
        <v>1.0</v>
      </c>
      <c r="Q382" s="294">
        <v>1.0</v>
      </c>
      <c r="R382" s="295">
        <v>1.0</v>
      </c>
      <c r="S382" s="296">
        <v>5.0</v>
      </c>
      <c r="T382" s="297">
        <v>6.0</v>
      </c>
      <c r="U382" s="200"/>
      <c r="V382" s="201"/>
      <c r="W382" s="202"/>
      <c r="X382" s="202"/>
      <c r="Y382" s="273">
        <v>0.0</v>
      </c>
      <c r="Z382" s="271">
        <v>40.0</v>
      </c>
      <c r="AA382" s="272" t="s">
        <v>132</v>
      </c>
      <c r="AB382" s="107">
        <v>16.0</v>
      </c>
      <c r="AC382" s="108">
        <v>0.8012731481481481</v>
      </c>
      <c r="AD382" s="273"/>
      <c r="AE382" s="274" t="s">
        <v>133</v>
      </c>
      <c r="AF382" s="99" t="s">
        <v>133</v>
      </c>
      <c r="AG382" s="274">
        <v>1.54</v>
      </c>
      <c r="AH382" s="411">
        <v>15.0</v>
      </c>
      <c r="AI382" s="112"/>
      <c r="AJ382" s="110"/>
      <c r="AK382" s="113"/>
      <c r="AL382" s="114"/>
      <c r="AM382" s="278"/>
      <c r="AN382" s="98"/>
      <c r="AO382" s="98"/>
      <c r="AP382" s="116"/>
      <c r="AQ382" s="117"/>
      <c r="AR382" s="116"/>
      <c r="AS382" s="98"/>
      <c r="AT382" s="98"/>
      <c r="AU382" s="98"/>
      <c r="AV382" s="98"/>
      <c r="AW382" s="98"/>
      <c r="AX382" s="98"/>
      <c r="AY382" s="98"/>
      <c r="AZ382" s="98"/>
      <c r="BA382" s="98"/>
      <c r="BB382" s="98"/>
      <c r="BC382" s="98"/>
      <c r="BD382" s="98"/>
      <c r="BE382" s="98"/>
      <c r="BF382" s="98"/>
      <c r="BG382" s="98"/>
      <c r="BH382" s="98"/>
      <c r="BI382" s="98"/>
      <c r="BJ382" s="98"/>
      <c r="BK382" s="98"/>
      <c r="BL382" s="98"/>
      <c r="BM382" s="98"/>
      <c r="BN382" s="98"/>
      <c r="BO382" s="98"/>
      <c r="BP382" s="98"/>
    </row>
    <row r="383">
      <c r="A383" s="485" t="b">
        <v>0</v>
      </c>
      <c r="B383" s="128"/>
      <c r="C383" s="129"/>
      <c r="D383" s="130"/>
      <c r="E383" s="131"/>
      <c r="F383" s="132"/>
      <c r="G383" s="132"/>
      <c r="H383" s="132"/>
      <c r="I383" s="132"/>
      <c r="J383" s="132"/>
      <c r="K383" s="130"/>
      <c r="L383" s="130"/>
      <c r="M383" s="130"/>
      <c r="N383" s="519"/>
      <c r="O383" s="168">
        <v>1.0</v>
      </c>
      <c r="P383" s="169">
        <v>1.0</v>
      </c>
      <c r="Q383" s="294">
        <v>1.0</v>
      </c>
      <c r="R383" s="295">
        <v>1.0</v>
      </c>
      <c r="S383" s="296">
        <v>5.0</v>
      </c>
      <c r="T383" s="297">
        <v>6.0</v>
      </c>
      <c r="U383" s="200"/>
      <c r="V383" s="201"/>
      <c r="W383" s="202"/>
      <c r="X383" s="202"/>
      <c r="Y383" s="206">
        <v>30.0</v>
      </c>
      <c r="Z383" s="204">
        <v>40.0</v>
      </c>
      <c r="AA383" s="205" t="s">
        <v>132</v>
      </c>
      <c r="AB383" s="141">
        <v>17.0</v>
      </c>
      <c r="AC383" s="142">
        <v>0.8061805555555556</v>
      </c>
      <c r="AD383" s="206"/>
      <c r="AE383" s="207" t="s">
        <v>133</v>
      </c>
      <c r="AF383" s="133" t="s">
        <v>133</v>
      </c>
      <c r="AG383" s="207">
        <v>1.88</v>
      </c>
      <c r="AH383" s="449">
        <v>18.0</v>
      </c>
      <c r="AI383" s="146"/>
      <c r="AJ383" s="144"/>
      <c r="AK383" s="147"/>
      <c r="AL383" s="114"/>
      <c r="AM383" s="211"/>
      <c r="AN383" s="132"/>
      <c r="AO383" s="132"/>
      <c r="AP383" s="149"/>
      <c r="AQ383" s="150"/>
      <c r="AR383" s="149"/>
      <c r="AS383" s="132"/>
      <c r="AT383" s="132"/>
      <c r="AU383" s="132"/>
      <c r="AV383" s="132"/>
      <c r="AW383" s="132"/>
      <c r="AX383" s="132"/>
      <c r="AY383" s="132"/>
      <c r="AZ383" s="132"/>
      <c r="BA383" s="132"/>
      <c r="BB383" s="132"/>
      <c r="BC383" s="132"/>
      <c r="BD383" s="132"/>
      <c r="BE383" s="132"/>
      <c r="BF383" s="132"/>
      <c r="BG383" s="132"/>
      <c r="BH383" s="132"/>
      <c r="BI383" s="132"/>
      <c r="BJ383" s="132"/>
      <c r="BK383" s="132"/>
      <c r="BL383" s="132"/>
      <c r="BM383" s="132"/>
      <c r="BN383" s="132"/>
      <c r="BO383" s="132"/>
      <c r="BP383" s="132"/>
    </row>
    <row r="384">
      <c r="A384" s="484" t="b">
        <v>0</v>
      </c>
      <c r="B384" s="94"/>
      <c r="C384" s="95"/>
      <c r="D384" s="96"/>
      <c r="E384" s="97"/>
      <c r="F384" s="98"/>
      <c r="G384" s="98"/>
      <c r="H384" s="98"/>
      <c r="I384" s="98"/>
      <c r="J384" s="98"/>
      <c r="K384" s="96"/>
      <c r="L384" s="96"/>
      <c r="M384" s="96"/>
      <c r="N384" s="518"/>
      <c r="O384" s="168">
        <v>1.0</v>
      </c>
      <c r="P384" s="169">
        <v>1.0</v>
      </c>
      <c r="Q384" s="294">
        <v>1.0</v>
      </c>
      <c r="R384" s="295">
        <v>1.0</v>
      </c>
      <c r="S384" s="296">
        <v>5.0</v>
      </c>
      <c r="T384" s="297">
        <v>6.0</v>
      </c>
      <c r="U384" s="200"/>
      <c r="V384" s="201"/>
      <c r="W384" s="202"/>
      <c r="X384" s="202"/>
      <c r="Y384" s="273">
        <v>30.0</v>
      </c>
      <c r="Z384" s="271">
        <v>40.0</v>
      </c>
      <c r="AA384" s="272" t="s">
        <v>132</v>
      </c>
      <c r="AB384" s="107">
        <v>18.0</v>
      </c>
      <c r="AC384" s="108">
        <v>0.8197569444444445</v>
      </c>
      <c r="AD384" s="273"/>
      <c r="AE384" s="274" t="s">
        <v>132</v>
      </c>
      <c r="AF384" s="99" t="s">
        <v>133</v>
      </c>
      <c r="AG384" s="274">
        <v>10.0</v>
      </c>
      <c r="AH384" s="411">
        <v>20.0</v>
      </c>
      <c r="AI384" s="112"/>
      <c r="AJ384" s="110"/>
      <c r="AK384" s="113"/>
      <c r="AL384" s="114"/>
      <c r="AM384" s="278"/>
      <c r="AN384" s="98"/>
      <c r="AO384" s="98"/>
      <c r="AP384" s="116"/>
      <c r="AQ384" s="117"/>
      <c r="AR384" s="116"/>
      <c r="AS384" s="98"/>
      <c r="AT384" s="98"/>
      <c r="AU384" s="98"/>
      <c r="AV384" s="98"/>
      <c r="AW384" s="98"/>
      <c r="AX384" s="98"/>
      <c r="AY384" s="98"/>
      <c r="AZ384" s="98"/>
      <c r="BA384" s="98"/>
      <c r="BB384" s="98"/>
      <c r="BC384" s="98"/>
      <c r="BD384" s="98"/>
      <c r="BE384" s="98"/>
      <c r="BF384" s="98"/>
      <c r="BG384" s="98"/>
      <c r="BH384" s="98"/>
      <c r="BI384" s="98"/>
      <c r="BJ384" s="98"/>
      <c r="BK384" s="98"/>
      <c r="BL384" s="98"/>
      <c r="BM384" s="98"/>
      <c r="BN384" s="98"/>
      <c r="BO384" s="98"/>
      <c r="BP384" s="98"/>
    </row>
    <row r="385">
      <c r="A385" s="485" t="b">
        <v>0</v>
      </c>
      <c r="B385" s="128"/>
      <c r="C385" s="129"/>
      <c r="D385" s="130"/>
      <c r="E385" s="131"/>
      <c r="F385" s="132"/>
      <c r="G385" s="132"/>
      <c r="H385" s="132"/>
      <c r="I385" s="132"/>
      <c r="J385" s="132"/>
      <c r="K385" s="130"/>
      <c r="L385" s="130"/>
      <c r="M385" s="130"/>
      <c r="N385" s="519"/>
      <c r="O385" s="168">
        <v>1.0</v>
      </c>
      <c r="P385" s="169">
        <v>1.0</v>
      </c>
      <c r="Q385" s="294">
        <v>1.0</v>
      </c>
      <c r="R385" s="295">
        <v>1.0</v>
      </c>
      <c r="S385" s="296">
        <v>5.0</v>
      </c>
      <c r="T385" s="297">
        <v>6.0</v>
      </c>
      <c r="U385" s="200"/>
      <c r="V385" s="201"/>
      <c r="W385" s="202"/>
      <c r="X385" s="202"/>
      <c r="Y385" s="206">
        <v>40.0</v>
      </c>
      <c r="Z385" s="204">
        <v>40.0</v>
      </c>
      <c r="AA385" s="205" t="s">
        <v>132</v>
      </c>
      <c r="AB385" s="141">
        <v>19.0</v>
      </c>
      <c r="AC385" s="142">
        <v>0.8197569444444445</v>
      </c>
      <c r="AD385" s="206"/>
      <c r="AE385" s="207" t="s">
        <v>132</v>
      </c>
      <c r="AF385" s="133" t="s">
        <v>133</v>
      </c>
      <c r="AG385" s="207">
        <v>7.8</v>
      </c>
      <c r="AH385" s="449">
        <v>7.8</v>
      </c>
      <c r="AI385" s="146"/>
      <c r="AJ385" s="144"/>
      <c r="AK385" s="147"/>
      <c r="AL385" s="114"/>
      <c r="AM385" s="211"/>
      <c r="AN385" s="132"/>
      <c r="AO385" s="132"/>
      <c r="AP385" s="149"/>
      <c r="AQ385" s="150"/>
      <c r="AR385" s="149"/>
      <c r="AS385" s="132"/>
      <c r="AT385" s="132"/>
      <c r="AU385" s="132"/>
      <c r="AV385" s="132"/>
      <c r="AW385" s="132"/>
      <c r="AX385" s="132"/>
      <c r="AY385" s="132"/>
      <c r="AZ385" s="132"/>
      <c r="BA385" s="132"/>
      <c r="BB385" s="132"/>
      <c r="BC385" s="132"/>
      <c r="BD385" s="132"/>
      <c r="BE385" s="132"/>
      <c r="BF385" s="132"/>
      <c r="BG385" s="132"/>
      <c r="BH385" s="132"/>
      <c r="BI385" s="132"/>
      <c r="BJ385" s="132"/>
      <c r="BK385" s="132"/>
      <c r="BL385" s="132"/>
      <c r="BM385" s="132"/>
      <c r="BN385" s="132"/>
      <c r="BO385" s="132"/>
      <c r="BP385" s="132"/>
    </row>
    <row r="386">
      <c r="A386" s="484" t="b">
        <v>0</v>
      </c>
      <c r="B386" s="94"/>
      <c r="C386" s="95"/>
      <c r="D386" s="96"/>
      <c r="E386" s="97"/>
      <c r="F386" s="98"/>
      <c r="G386" s="98"/>
      <c r="H386" s="98"/>
      <c r="I386" s="98"/>
      <c r="J386" s="98"/>
      <c r="K386" s="96"/>
      <c r="L386" s="96"/>
      <c r="M386" s="96"/>
      <c r="N386" s="518"/>
      <c r="O386" s="168">
        <v>1.0</v>
      </c>
      <c r="P386" s="169">
        <v>1.0</v>
      </c>
      <c r="Q386" s="294">
        <v>1.0</v>
      </c>
      <c r="R386" s="295">
        <v>1.0</v>
      </c>
      <c r="S386" s="296">
        <v>5.0</v>
      </c>
      <c r="T386" s="297">
        <v>6.0</v>
      </c>
      <c r="U386" s="200"/>
      <c r="V386" s="201"/>
      <c r="W386" s="202"/>
      <c r="X386" s="202"/>
      <c r="Y386" s="273" t="s">
        <v>738</v>
      </c>
      <c r="Z386" s="271">
        <v>40.0</v>
      </c>
      <c r="AA386" s="272" t="s">
        <v>132</v>
      </c>
      <c r="AB386" s="107">
        <v>20.0</v>
      </c>
      <c r="AC386" s="108">
        <v>0.8197569444444445</v>
      </c>
      <c r="AD386" s="273"/>
      <c r="AE386" s="274" t="s">
        <v>133</v>
      </c>
      <c r="AF386" s="99" t="s">
        <v>166</v>
      </c>
      <c r="AG386" s="274">
        <v>1.1</v>
      </c>
      <c r="AH386" s="411">
        <v>100.0</v>
      </c>
      <c r="AI386" s="112"/>
      <c r="AJ386" s="110"/>
      <c r="AK386" s="113"/>
      <c r="AL386" s="114"/>
      <c r="AM386" s="278"/>
      <c r="AN386" s="98"/>
      <c r="AO386" s="98"/>
      <c r="AP386" s="116"/>
      <c r="AQ386" s="117"/>
      <c r="AR386" s="116"/>
      <c r="AS386" s="98"/>
      <c r="AT386" s="98"/>
      <c r="AU386" s="98"/>
      <c r="AV386" s="98"/>
      <c r="AW386" s="98"/>
      <c r="AX386" s="98"/>
      <c r="AY386" s="98"/>
      <c r="AZ386" s="98"/>
      <c r="BA386" s="98"/>
      <c r="BB386" s="98"/>
      <c r="BC386" s="98"/>
      <c r="BD386" s="98"/>
      <c r="BE386" s="98"/>
      <c r="BF386" s="98"/>
      <c r="BG386" s="98"/>
      <c r="BH386" s="98"/>
      <c r="BI386" s="98"/>
      <c r="BJ386" s="98"/>
      <c r="BK386" s="98"/>
      <c r="BL386" s="98"/>
      <c r="BM386" s="98"/>
      <c r="BN386" s="98"/>
      <c r="BO386" s="98"/>
      <c r="BP386" s="98"/>
    </row>
    <row r="387">
      <c r="A387" s="485" t="b">
        <v>0</v>
      </c>
      <c r="B387" s="128"/>
      <c r="C387" s="129"/>
      <c r="D387" s="130"/>
      <c r="E387" s="131"/>
      <c r="F387" s="132"/>
      <c r="G387" s="132"/>
      <c r="H387" s="132"/>
      <c r="I387" s="132"/>
      <c r="J387" s="132"/>
      <c r="K387" s="130"/>
      <c r="L387" s="130"/>
      <c r="M387" s="130"/>
      <c r="N387" s="519"/>
      <c r="O387" s="369"/>
      <c r="P387" s="370"/>
      <c r="Q387" s="196"/>
      <c r="R387" s="197"/>
      <c r="S387" s="198"/>
      <c r="T387" s="199"/>
      <c r="U387" s="200"/>
      <c r="V387" s="201"/>
      <c r="W387" s="202"/>
      <c r="X387" s="202"/>
      <c r="Y387" s="143"/>
      <c r="Z387" s="367"/>
      <c r="AA387" s="140"/>
      <c r="AB387" s="141">
        <v>21.0</v>
      </c>
      <c r="AC387" s="142">
        <v>0.8197569444444445</v>
      </c>
      <c r="AD387" s="206"/>
      <c r="AE387" s="207" t="s">
        <v>133</v>
      </c>
      <c r="AF387" s="133" t="s">
        <v>166</v>
      </c>
      <c r="AG387" s="207">
        <v>1.2</v>
      </c>
      <c r="AH387" s="449">
        <v>50.0</v>
      </c>
      <c r="AI387" s="146"/>
      <c r="AJ387" s="144"/>
      <c r="AK387" s="147"/>
      <c r="AL387" s="114"/>
      <c r="AM387" s="211"/>
      <c r="AN387" s="132"/>
      <c r="AO387" s="132"/>
      <c r="AP387" s="149"/>
      <c r="AQ387" s="150"/>
      <c r="AR387" s="149"/>
      <c r="AS387" s="132"/>
      <c r="AT387" s="132"/>
      <c r="AU387" s="132"/>
      <c r="AV387" s="132"/>
      <c r="AW387" s="132"/>
      <c r="AX387" s="132"/>
      <c r="AY387" s="132"/>
      <c r="AZ387" s="132"/>
      <c r="BA387" s="132"/>
      <c r="BB387" s="132"/>
      <c r="BC387" s="132"/>
      <c r="BD387" s="132"/>
      <c r="BE387" s="132"/>
      <c r="BF387" s="132"/>
      <c r="BG387" s="132"/>
      <c r="BH387" s="132"/>
      <c r="BI387" s="132"/>
      <c r="BJ387" s="132"/>
      <c r="BK387" s="132"/>
      <c r="BL387" s="132"/>
      <c r="BM387" s="132"/>
      <c r="BN387" s="132"/>
      <c r="BO387" s="132"/>
      <c r="BP387" s="132"/>
    </row>
    <row r="388">
      <c r="A388" s="484" t="b">
        <v>0</v>
      </c>
      <c r="B388" s="94"/>
      <c r="C388" s="95"/>
      <c r="D388" s="96"/>
      <c r="E388" s="97"/>
      <c r="F388" s="98"/>
      <c r="G388" s="98"/>
      <c r="H388" s="98"/>
      <c r="I388" s="98"/>
      <c r="J388" s="98"/>
      <c r="K388" s="96"/>
      <c r="L388" s="96"/>
      <c r="M388" s="96"/>
      <c r="N388" s="518"/>
      <c r="O388" s="369"/>
      <c r="P388" s="370"/>
      <c r="Q388" s="196"/>
      <c r="R388" s="197"/>
      <c r="S388" s="198"/>
      <c r="T388" s="199"/>
      <c r="U388" s="200"/>
      <c r="V388" s="201"/>
      <c r="W388" s="202"/>
      <c r="X388" s="202"/>
      <c r="Y388" s="109"/>
      <c r="Z388" s="280"/>
      <c r="AA388" s="106"/>
      <c r="AB388" s="107">
        <v>22.0</v>
      </c>
      <c r="AC388" s="108">
        <v>0.8204861111111111</v>
      </c>
      <c r="AD388" s="273"/>
      <c r="AE388" s="274" t="s">
        <v>133</v>
      </c>
      <c r="AF388" s="99" t="s">
        <v>133</v>
      </c>
      <c r="AG388" s="274">
        <v>1.16</v>
      </c>
      <c r="AH388" s="411">
        <v>16.0</v>
      </c>
      <c r="AI388" s="112"/>
      <c r="AJ388" s="110"/>
      <c r="AK388" s="113"/>
      <c r="AL388" s="114"/>
      <c r="AM388" s="278"/>
      <c r="AN388" s="98"/>
      <c r="AO388" s="98"/>
      <c r="AP388" s="116"/>
      <c r="AQ388" s="117"/>
      <c r="AR388" s="116"/>
      <c r="AS388" s="98"/>
      <c r="AT388" s="98"/>
      <c r="AU388" s="98"/>
      <c r="AV388" s="98"/>
      <c r="AW388" s="98"/>
      <c r="AX388" s="98"/>
      <c r="AY388" s="98"/>
      <c r="AZ388" s="98"/>
      <c r="BA388" s="98"/>
      <c r="BB388" s="98"/>
      <c r="BC388" s="98"/>
      <c r="BD388" s="98"/>
      <c r="BE388" s="98"/>
      <c r="BF388" s="98"/>
      <c r="BG388" s="98"/>
      <c r="BH388" s="98"/>
      <c r="BI388" s="98"/>
      <c r="BJ388" s="98"/>
      <c r="BK388" s="98"/>
      <c r="BL388" s="98"/>
      <c r="BM388" s="98"/>
      <c r="BN388" s="98"/>
      <c r="BO388" s="98"/>
      <c r="BP388" s="98"/>
    </row>
    <row r="389">
      <c r="A389" s="485" t="b">
        <v>0</v>
      </c>
      <c r="B389" s="128"/>
      <c r="C389" s="129"/>
      <c r="D389" s="130"/>
      <c r="E389" s="131"/>
      <c r="F389" s="132"/>
      <c r="G389" s="132"/>
      <c r="H389" s="132"/>
      <c r="I389" s="132"/>
      <c r="J389" s="132"/>
      <c r="K389" s="130"/>
      <c r="L389" s="130"/>
      <c r="M389" s="130"/>
      <c r="N389" s="519"/>
      <c r="O389" s="369"/>
      <c r="P389" s="370"/>
      <c r="Q389" s="196"/>
      <c r="R389" s="197"/>
      <c r="S389" s="198"/>
      <c r="T389" s="199"/>
      <c r="U389" s="200"/>
      <c r="V389" s="201"/>
      <c r="W389" s="202"/>
      <c r="X389" s="202"/>
      <c r="Y389" s="143"/>
      <c r="Z389" s="367"/>
      <c r="AA389" s="140"/>
      <c r="AB389" s="141">
        <v>23.0</v>
      </c>
      <c r="AC389" s="142">
        <v>0.8205092592592592</v>
      </c>
      <c r="AD389" s="206"/>
      <c r="AE389" s="207" t="s">
        <v>133</v>
      </c>
      <c r="AF389" s="133" t="s">
        <v>133</v>
      </c>
      <c r="AG389" s="207">
        <v>1.23</v>
      </c>
      <c r="AH389" s="449">
        <v>23.0</v>
      </c>
      <c r="AI389" s="146"/>
      <c r="AJ389" s="144"/>
      <c r="AK389" s="147"/>
      <c r="AL389" s="114"/>
      <c r="AM389" s="211"/>
      <c r="AN389" s="132"/>
      <c r="AO389" s="132"/>
      <c r="AP389" s="149"/>
      <c r="AQ389" s="150"/>
      <c r="AR389" s="149"/>
      <c r="AS389" s="132"/>
      <c r="AT389" s="132"/>
      <c r="AU389" s="132"/>
      <c r="AV389" s="132"/>
      <c r="AW389" s="132"/>
      <c r="AX389" s="132"/>
      <c r="AY389" s="132"/>
      <c r="AZ389" s="132"/>
      <c r="BA389" s="132"/>
      <c r="BB389" s="132"/>
      <c r="BC389" s="132"/>
      <c r="BD389" s="132"/>
      <c r="BE389" s="132"/>
      <c r="BF389" s="132"/>
      <c r="BG389" s="132"/>
      <c r="BH389" s="132"/>
      <c r="BI389" s="132"/>
      <c r="BJ389" s="132"/>
      <c r="BK389" s="132"/>
      <c r="BL389" s="132"/>
      <c r="BM389" s="132"/>
      <c r="BN389" s="132"/>
      <c r="BO389" s="132"/>
      <c r="BP389" s="132"/>
    </row>
    <row r="390">
      <c r="A390" s="484" t="b">
        <v>0</v>
      </c>
      <c r="B390" s="94"/>
      <c r="C390" s="95"/>
      <c r="D390" s="96"/>
      <c r="E390" s="97"/>
      <c r="F390" s="98"/>
      <c r="G390" s="98"/>
      <c r="H390" s="98"/>
      <c r="I390" s="98"/>
      <c r="J390" s="98"/>
      <c r="K390" s="96"/>
      <c r="L390" s="96"/>
      <c r="M390" s="96"/>
      <c r="N390" s="518"/>
      <c r="O390" s="369"/>
      <c r="P390" s="370"/>
      <c r="Q390" s="196"/>
      <c r="R390" s="197"/>
      <c r="S390" s="198"/>
      <c r="T390" s="199"/>
      <c r="U390" s="200"/>
      <c r="V390" s="201"/>
      <c r="W390" s="202"/>
      <c r="X390" s="202"/>
      <c r="Y390" s="109"/>
      <c r="Z390" s="280"/>
      <c r="AA390" s="106"/>
      <c r="AB390" s="107">
        <v>24.0</v>
      </c>
      <c r="AC390" s="108">
        <v>0.8209606481481482</v>
      </c>
      <c r="AD390" s="273"/>
      <c r="AE390" s="274" t="s">
        <v>133</v>
      </c>
      <c r="AF390" s="99" t="s">
        <v>133</v>
      </c>
      <c r="AG390" s="274">
        <v>1.34</v>
      </c>
      <c r="AH390" s="411">
        <v>13.0</v>
      </c>
      <c r="AI390" s="112"/>
      <c r="AJ390" s="110"/>
      <c r="AK390" s="113"/>
      <c r="AL390" s="114"/>
      <c r="AM390" s="278"/>
      <c r="AN390" s="98"/>
      <c r="AO390" s="98"/>
      <c r="AP390" s="116"/>
      <c r="AQ390" s="117"/>
      <c r="AR390" s="116"/>
      <c r="AS390" s="98"/>
      <c r="AT390" s="98"/>
      <c r="AU390" s="98"/>
      <c r="AV390" s="98"/>
      <c r="AW390" s="98"/>
      <c r="AX390" s="98"/>
      <c r="AY390" s="98"/>
      <c r="AZ390" s="98"/>
      <c r="BA390" s="98"/>
      <c r="BB390" s="98"/>
      <c r="BC390" s="98"/>
      <c r="BD390" s="98"/>
      <c r="BE390" s="98"/>
      <c r="BF390" s="98"/>
      <c r="BG390" s="98"/>
      <c r="BH390" s="98"/>
      <c r="BI390" s="98"/>
      <c r="BJ390" s="98"/>
      <c r="BK390" s="98"/>
      <c r="BL390" s="98"/>
      <c r="BM390" s="98"/>
      <c r="BN390" s="98"/>
      <c r="BO390" s="98"/>
      <c r="BP390" s="98"/>
    </row>
    <row r="391">
      <c r="A391" s="485" t="b">
        <v>0</v>
      </c>
      <c r="B391" s="128"/>
      <c r="C391" s="129"/>
      <c r="D391" s="130"/>
      <c r="E391" s="131"/>
      <c r="F391" s="132"/>
      <c r="G391" s="132"/>
      <c r="H391" s="132"/>
      <c r="I391" s="132"/>
      <c r="J391" s="132"/>
      <c r="K391" s="130"/>
      <c r="L391" s="130"/>
      <c r="M391" s="130"/>
      <c r="N391" s="519"/>
      <c r="O391" s="369"/>
      <c r="P391" s="370"/>
      <c r="Q391" s="196"/>
      <c r="R391" s="197"/>
      <c r="S391" s="198"/>
      <c r="T391" s="199"/>
      <c r="U391" s="200"/>
      <c r="V391" s="201"/>
      <c r="W391" s="202"/>
      <c r="X391" s="202"/>
      <c r="Y391" s="143"/>
      <c r="Z391" s="367"/>
      <c r="AA391" s="140"/>
      <c r="AB391" s="141">
        <v>25.0</v>
      </c>
      <c r="AC391" s="142">
        <v>0.8209606481481482</v>
      </c>
      <c r="AD391" s="206"/>
      <c r="AE391" s="207" t="s">
        <v>133</v>
      </c>
      <c r="AF391" s="133" t="s">
        <v>133</v>
      </c>
      <c r="AG391" s="207">
        <v>1.39</v>
      </c>
      <c r="AH391" s="449">
        <v>39.0</v>
      </c>
      <c r="AI391" s="146"/>
      <c r="AJ391" s="144"/>
      <c r="AK391" s="147"/>
      <c r="AL391" s="114"/>
      <c r="AM391" s="211"/>
      <c r="AN391" s="132"/>
      <c r="AO391" s="132"/>
      <c r="AP391" s="149"/>
      <c r="AQ391" s="150"/>
      <c r="AR391" s="149"/>
      <c r="AS391" s="132"/>
      <c r="AT391" s="132"/>
      <c r="AU391" s="132"/>
      <c r="AV391" s="132"/>
      <c r="AW391" s="132"/>
      <c r="AX391" s="132"/>
      <c r="AY391" s="132"/>
      <c r="AZ391" s="132"/>
      <c r="BA391" s="132"/>
      <c r="BB391" s="132"/>
      <c r="BC391" s="132"/>
      <c r="BD391" s="132"/>
      <c r="BE391" s="132"/>
      <c r="BF391" s="132"/>
      <c r="BG391" s="132"/>
      <c r="BH391" s="132"/>
      <c r="BI391" s="132"/>
      <c r="BJ391" s="132"/>
      <c r="BK391" s="132"/>
      <c r="BL391" s="132"/>
      <c r="BM391" s="132"/>
      <c r="BN391" s="132"/>
      <c r="BO391" s="132"/>
      <c r="BP391" s="132"/>
    </row>
    <row r="392">
      <c r="A392" s="484" t="b">
        <v>0</v>
      </c>
      <c r="B392" s="94"/>
      <c r="C392" s="95"/>
      <c r="D392" s="96"/>
      <c r="E392" s="97"/>
      <c r="F392" s="98"/>
      <c r="G392" s="98"/>
      <c r="H392" s="98"/>
      <c r="I392" s="98"/>
      <c r="J392" s="98"/>
      <c r="K392" s="96"/>
      <c r="L392" s="96"/>
      <c r="M392" s="96"/>
      <c r="N392" s="518"/>
      <c r="O392" s="369"/>
      <c r="P392" s="370"/>
      <c r="Q392" s="196"/>
      <c r="R392" s="197"/>
      <c r="S392" s="198"/>
      <c r="T392" s="199"/>
      <c r="U392" s="200"/>
      <c r="V392" s="201"/>
      <c r="W392" s="202"/>
      <c r="X392" s="202"/>
      <c r="Y392" s="109"/>
      <c r="Z392" s="280"/>
      <c r="AA392" s="106"/>
      <c r="AB392" s="107">
        <v>26.0</v>
      </c>
      <c r="AC392" s="108">
        <v>0.8216782407407407</v>
      </c>
      <c r="AD392" s="273"/>
      <c r="AE392" s="274" t="s">
        <v>133</v>
      </c>
      <c r="AF392" s="99" t="s">
        <v>133</v>
      </c>
      <c r="AG392" s="274">
        <v>1.51</v>
      </c>
      <c r="AH392" s="411">
        <v>15.0</v>
      </c>
      <c r="AI392" s="112"/>
      <c r="AJ392" s="110"/>
      <c r="AK392" s="113"/>
      <c r="AL392" s="114"/>
      <c r="AM392" s="278"/>
      <c r="AN392" s="98"/>
      <c r="AO392" s="98"/>
      <c r="AP392" s="116"/>
      <c r="AQ392" s="117"/>
      <c r="AR392" s="116"/>
      <c r="AS392" s="98"/>
      <c r="AT392" s="98"/>
      <c r="AU392" s="98"/>
      <c r="AV392" s="98"/>
      <c r="AW392" s="98"/>
      <c r="AX392" s="98"/>
      <c r="AY392" s="98"/>
      <c r="AZ392" s="98"/>
      <c r="BA392" s="98"/>
      <c r="BB392" s="98"/>
      <c r="BC392" s="98"/>
      <c r="BD392" s="98"/>
      <c r="BE392" s="98"/>
      <c r="BF392" s="98"/>
      <c r="BG392" s="98"/>
      <c r="BH392" s="98"/>
      <c r="BI392" s="98"/>
      <c r="BJ392" s="98"/>
      <c r="BK392" s="98"/>
      <c r="BL392" s="98"/>
      <c r="BM392" s="98"/>
      <c r="BN392" s="98"/>
      <c r="BO392" s="98"/>
      <c r="BP392" s="98"/>
    </row>
    <row r="393">
      <c r="A393" s="485" t="b">
        <v>0</v>
      </c>
      <c r="B393" s="128"/>
      <c r="C393" s="129"/>
      <c r="D393" s="130"/>
      <c r="E393" s="131"/>
      <c r="F393" s="132"/>
      <c r="G393" s="132"/>
      <c r="H393" s="132"/>
      <c r="I393" s="132"/>
      <c r="J393" s="132"/>
      <c r="K393" s="130"/>
      <c r="L393" s="130"/>
      <c r="M393" s="130"/>
      <c r="N393" s="519"/>
      <c r="O393" s="369"/>
      <c r="P393" s="370"/>
      <c r="Q393" s="196"/>
      <c r="R393" s="197"/>
      <c r="S393" s="198"/>
      <c r="T393" s="199"/>
      <c r="U393" s="200"/>
      <c r="V393" s="201"/>
      <c r="W393" s="202"/>
      <c r="X393" s="202"/>
      <c r="Y393" s="143"/>
      <c r="Z393" s="367"/>
      <c r="AA393" s="140"/>
      <c r="AB393" s="141">
        <v>27.0</v>
      </c>
      <c r="AC393" s="142">
        <v>0.8216782407407407</v>
      </c>
      <c r="AD393" s="206"/>
      <c r="AE393" s="207" t="s">
        <v>133</v>
      </c>
      <c r="AF393" s="133" t="s">
        <v>133</v>
      </c>
      <c r="AG393" s="207">
        <v>1.59</v>
      </c>
      <c r="AH393" s="449">
        <v>59.0</v>
      </c>
      <c r="AI393" s="146"/>
      <c r="AJ393" s="144"/>
      <c r="AK393" s="147"/>
      <c r="AL393" s="114"/>
      <c r="AM393" s="211"/>
      <c r="AN393" s="132"/>
      <c r="AO393" s="132"/>
      <c r="AP393" s="149"/>
      <c r="AQ393" s="150"/>
      <c r="AR393" s="149"/>
      <c r="AS393" s="132"/>
      <c r="AT393" s="132"/>
      <c r="AU393" s="132"/>
      <c r="AV393" s="132"/>
      <c r="AW393" s="132"/>
      <c r="AX393" s="132"/>
      <c r="AY393" s="132"/>
      <c r="AZ393" s="132"/>
      <c r="BA393" s="132"/>
      <c r="BB393" s="132"/>
      <c r="BC393" s="132"/>
      <c r="BD393" s="132"/>
      <c r="BE393" s="132"/>
      <c r="BF393" s="132"/>
      <c r="BG393" s="132"/>
      <c r="BH393" s="132"/>
      <c r="BI393" s="132"/>
      <c r="BJ393" s="132"/>
      <c r="BK393" s="132"/>
      <c r="BL393" s="132"/>
      <c r="BM393" s="132"/>
      <c r="BN393" s="132"/>
      <c r="BO393" s="132"/>
      <c r="BP393" s="132"/>
    </row>
    <row r="394">
      <c r="A394" s="484" t="b">
        <v>0</v>
      </c>
      <c r="B394" s="94"/>
      <c r="C394" s="95"/>
      <c r="D394" s="96"/>
      <c r="E394" s="97"/>
      <c r="F394" s="98"/>
      <c r="G394" s="98"/>
      <c r="H394" s="98"/>
      <c r="I394" s="98"/>
      <c r="J394" s="98"/>
      <c r="K394" s="96"/>
      <c r="L394" s="96"/>
      <c r="M394" s="96"/>
      <c r="N394" s="518"/>
      <c r="O394" s="369"/>
      <c r="P394" s="370"/>
      <c r="Q394" s="196"/>
      <c r="R394" s="197"/>
      <c r="S394" s="198"/>
      <c r="T394" s="199"/>
      <c r="U394" s="200"/>
      <c r="V394" s="201"/>
      <c r="W394" s="202"/>
      <c r="X394" s="202"/>
      <c r="Y394" s="109"/>
      <c r="Z394" s="280"/>
      <c r="AA394" s="106"/>
      <c r="AB394" s="281"/>
      <c r="AC394" s="282"/>
      <c r="AD394" s="273" t="s">
        <v>142</v>
      </c>
      <c r="AE394" s="110"/>
      <c r="AF394" s="99"/>
      <c r="AG394" s="110"/>
      <c r="AH394" s="427"/>
      <c r="AI394" s="112"/>
      <c r="AJ394" s="110"/>
      <c r="AK394" s="113"/>
      <c r="AL394" s="114"/>
      <c r="AM394" s="278"/>
      <c r="AN394" s="98"/>
      <c r="AO394" s="98"/>
      <c r="AP394" s="116"/>
      <c r="AQ394" s="117"/>
      <c r="AR394" s="116"/>
      <c r="AS394" s="98"/>
      <c r="AT394" s="98"/>
      <c r="AU394" s="98"/>
      <c r="AV394" s="98"/>
      <c r="AW394" s="98"/>
      <c r="AX394" s="98"/>
      <c r="AY394" s="98"/>
      <c r="AZ394" s="98"/>
      <c r="BA394" s="98"/>
      <c r="BB394" s="98"/>
      <c r="BC394" s="98"/>
      <c r="BD394" s="98"/>
      <c r="BE394" s="98"/>
      <c r="BF394" s="98"/>
      <c r="BG394" s="98"/>
      <c r="BH394" s="98"/>
      <c r="BI394" s="98"/>
      <c r="BJ394" s="98"/>
      <c r="BK394" s="98"/>
      <c r="BL394" s="98"/>
      <c r="BM394" s="98"/>
      <c r="BN394" s="98"/>
      <c r="BO394" s="98"/>
      <c r="BP394" s="98"/>
    </row>
    <row r="395">
      <c r="A395" s="485" t="b">
        <v>0</v>
      </c>
      <c r="B395" s="288">
        <v>44620.0</v>
      </c>
      <c r="C395" s="129"/>
      <c r="D395" s="134" t="s">
        <v>1454</v>
      </c>
      <c r="E395" s="131"/>
      <c r="F395" s="132"/>
      <c r="G395" s="132"/>
      <c r="H395" s="132"/>
      <c r="I395" s="133" t="s">
        <v>961</v>
      </c>
      <c r="J395" s="133" t="s">
        <v>1455</v>
      </c>
      <c r="K395" s="130"/>
      <c r="L395" s="130"/>
      <c r="M395" s="130"/>
      <c r="N395" s="519"/>
      <c r="O395" s="168">
        <v>0.0</v>
      </c>
      <c r="P395" s="169">
        <v>0.0</v>
      </c>
      <c r="Q395" s="196"/>
      <c r="R395" s="197"/>
      <c r="S395" s="198"/>
      <c r="T395" s="199"/>
      <c r="U395" s="200"/>
      <c r="V395" s="201"/>
      <c r="W395" s="202"/>
      <c r="X395" s="202"/>
      <c r="Y395" s="206">
        <v>40.0</v>
      </c>
      <c r="Z395" s="204">
        <v>15.0</v>
      </c>
      <c r="AA395" s="205" t="s">
        <v>133</v>
      </c>
      <c r="AB395" s="141">
        <v>1.0</v>
      </c>
      <c r="AC395" s="142">
        <v>0.7017129629629629</v>
      </c>
      <c r="AD395" s="206" t="s">
        <v>140</v>
      </c>
      <c r="AE395" s="207" t="s">
        <v>132</v>
      </c>
      <c r="AF395" s="133" t="s">
        <v>166</v>
      </c>
      <c r="AG395" s="207">
        <v>1.4</v>
      </c>
      <c r="AH395" s="449">
        <v>10.0</v>
      </c>
      <c r="AI395" s="146"/>
      <c r="AJ395" s="207">
        <v>160.15</v>
      </c>
      <c r="AK395" s="210">
        <v>0.0</v>
      </c>
      <c r="AL395" s="114"/>
      <c r="AM395" s="211"/>
      <c r="AN395" s="132"/>
      <c r="AO395" s="132"/>
      <c r="AP395" s="149"/>
      <c r="AQ395" s="150"/>
      <c r="AR395" s="149"/>
      <c r="AS395" s="132"/>
      <c r="AT395" s="132"/>
      <c r="AU395" s="132"/>
      <c r="AV395" s="132"/>
      <c r="AW395" s="132"/>
      <c r="AX395" s="132"/>
      <c r="AY395" s="132"/>
      <c r="AZ395" s="132"/>
      <c r="BA395" s="132"/>
      <c r="BB395" s="132"/>
      <c r="BC395" s="132"/>
      <c r="BD395" s="132"/>
      <c r="BE395" s="132"/>
      <c r="BF395" s="132"/>
      <c r="BG395" s="132"/>
      <c r="BH395" s="132"/>
      <c r="BI395" s="132"/>
      <c r="BJ395" s="132"/>
      <c r="BK395" s="132"/>
      <c r="BL395" s="132"/>
      <c r="BM395" s="132"/>
      <c r="BN395" s="132"/>
      <c r="BO395" s="132"/>
      <c r="BP395" s="132"/>
    </row>
    <row r="396">
      <c r="A396" s="484" t="b">
        <v>0</v>
      </c>
      <c r="B396" s="94"/>
      <c r="C396" s="95"/>
      <c r="D396" s="100">
        <v>57165.32</v>
      </c>
      <c r="E396" s="97"/>
      <c r="F396" s="98"/>
      <c r="G396" s="98"/>
      <c r="H396" s="98"/>
      <c r="I396" s="99">
        <v>1.54</v>
      </c>
      <c r="J396" s="99">
        <v>2.78</v>
      </c>
      <c r="K396" s="96"/>
      <c r="L396" s="96"/>
      <c r="M396" s="96"/>
      <c r="N396" s="518"/>
      <c r="O396" s="168">
        <v>1.0</v>
      </c>
      <c r="P396" s="169">
        <v>0.0</v>
      </c>
      <c r="Q396" s="196"/>
      <c r="R396" s="197"/>
      <c r="S396" s="198"/>
      <c r="T396" s="199"/>
      <c r="U396" s="200"/>
      <c r="V396" s="201"/>
      <c r="W396" s="202"/>
      <c r="X396" s="202"/>
      <c r="Y396" s="273">
        <v>15.0</v>
      </c>
      <c r="Z396" s="271">
        <v>0.0</v>
      </c>
      <c r="AA396" s="272" t="s">
        <v>132</v>
      </c>
      <c r="AB396" s="107">
        <v>2.0</v>
      </c>
      <c r="AC396" s="108">
        <v>0.7029398148148148</v>
      </c>
      <c r="AD396" s="273"/>
      <c r="AE396" s="274" t="s">
        <v>132</v>
      </c>
      <c r="AF396" s="99" t="s">
        <v>166</v>
      </c>
      <c r="AG396" s="274">
        <v>1.3</v>
      </c>
      <c r="AH396" s="411">
        <v>20.0</v>
      </c>
      <c r="AI396" s="112"/>
      <c r="AJ396" s="274">
        <v>520.34</v>
      </c>
      <c r="AK396" s="277">
        <v>0.0</v>
      </c>
      <c r="AL396" s="114"/>
      <c r="AM396" s="278"/>
      <c r="AN396" s="98"/>
      <c r="AO396" s="98"/>
      <c r="AP396" s="116"/>
      <c r="AQ396" s="117"/>
      <c r="AR396" s="116"/>
      <c r="AS396" s="98"/>
      <c r="AT396" s="98"/>
      <c r="AU396" s="98"/>
      <c r="AV396" s="98"/>
      <c r="AW396" s="98"/>
      <c r="AX396" s="98"/>
      <c r="AY396" s="98"/>
      <c r="AZ396" s="98"/>
      <c r="BA396" s="98"/>
      <c r="BB396" s="98"/>
      <c r="BC396" s="98"/>
      <c r="BD396" s="98"/>
      <c r="BE396" s="98"/>
      <c r="BF396" s="98"/>
      <c r="BG396" s="98"/>
      <c r="BH396" s="98"/>
      <c r="BI396" s="98"/>
      <c r="BJ396" s="98"/>
      <c r="BK396" s="98"/>
      <c r="BL396" s="98"/>
      <c r="BM396" s="98"/>
      <c r="BN396" s="98"/>
      <c r="BO396" s="98"/>
      <c r="BP396" s="98"/>
    </row>
    <row r="397">
      <c r="A397" s="485" t="b">
        <v>0</v>
      </c>
      <c r="B397" s="128"/>
      <c r="C397" s="129"/>
      <c r="D397" s="130"/>
      <c r="E397" s="131"/>
      <c r="F397" s="132"/>
      <c r="G397" s="132"/>
      <c r="H397" s="132"/>
      <c r="I397" s="133">
        <v>9304685.0</v>
      </c>
      <c r="J397" s="133">
        <v>9631280.0</v>
      </c>
      <c r="K397" s="130"/>
      <c r="L397" s="130"/>
      <c r="M397" s="130"/>
      <c r="N397" s="519"/>
      <c r="O397" s="168">
        <v>2.0</v>
      </c>
      <c r="P397" s="169">
        <v>0.0</v>
      </c>
      <c r="Q397" s="196"/>
      <c r="R397" s="197"/>
      <c r="S397" s="198"/>
      <c r="T397" s="199"/>
      <c r="U397" s="200"/>
      <c r="V397" s="201"/>
      <c r="W397" s="202"/>
      <c r="X397" s="202"/>
      <c r="Y397" s="206">
        <v>30.0</v>
      </c>
      <c r="Z397" s="204">
        <v>0.0</v>
      </c>
      <c r="AA397" s="205" t="s">
        <v>133</v>
      </c>
      <c r="AB397" s="141">
        <v>3.0</v>
      </c>
      <c r="AC397" s="142">
        <v>0.7053703703703704</v>
      </c>
      <c r="AD397" s="206"/>
      <c r="AE397" s="207" t="s">
        <v>132</v>
      </c>
      <c r="AF397" s="133" t="s">
        <v>166</v>
      </c>
      <c r="AG397" s="207">
        <v>1.2</v>
      </c>
      <c r="AH397" s="449">
        <v>50.0</v>
      </c>
      <c r="AI397" s="146"/>
      <c r="AJ397" s="144"/>
      <c r="AK397" s="147"/>
      <c r="AL397" s="114"/>
      <c r="AM397" s="211"/>
      <c r="AN397" s="132"/>
      <c r="AO397" s="132"/>
      <c r="AP397" s="149"/>
      <c r="AQ397" s="150"/>
      <c r="AR397" s="149"/>
      <c r="AS397" s="132"/>
      <c r="AT397" s="132"/>
      <c r="AU397" s="132"/>
      <c r="AV397" s="132"/>
      <c r="AW397" s="132"/>
      <c r="AX397" s="132"/>
      <c r="AY397" s="132"/>
      <c r="AZ397" s="132"/>
      <c r="BA397" s="132"/>
      <c r="BB397" s="132"/>
      <c r="BC397" s="132"/>
      <c r="BD397" s="132"/>
      <c r="BE397" s="132"/>
      <c r="BF397" s="132"/>
      <c r="BG397" s="132"/>
      <c r="BH397" s="132"/>
      <c r="BI397" s="132"/>
      <c r="BJ397" s="132"/>
      <c r="BK397" s="132"/>
      <c r="BL397" s="132"/>
      <c r="BM397" s="132"/>
      <c r="BN397" s="132"/>
      <c r="BO397" s="132"/>
      <c r="BP397" s="132"/>
    </row>
    <row r="398">
      <c r="A398" s="484" t="b">
        <v>0</v>
      </c>
      <c r="B398" s="94"/>
      <c r="C398" s="95"/>
      <c r="D398" s="96"/>
      <c r="E398" s="97"/>
      <c r="F398" s="98"/>
      <c r="G398" s="98"/>
      <c r="H398" s="98"/>
      <c r="I398" s="98"/>
      <c r="J398" s="98"/>
      <c r="K398" s="96"/>
      <c r="L398" s="96"/>
      <c r="M398" s="96"/>
      <c r="N398" s="518"/>
      <c r="O398" s="168">
        <v>2.0</v>
      </c>
      <c r="P398" s="169">
        <v>1.0</v>
      </c>
      <c r="Q398" s="196"/>
      <c r="R398" s="197"/>
      <c r="S398" s="198"/>
      <c r="T398" s="199"/>
      <c r="U398" s="200"/>
      <c r="V398" s="201"/>
      <c r="W398" s="202"/>
      <c r="X398" s="202"/>
      <c r="Y398" s="273">
        <v>0.0</v>
      </c>
      <c r="Z398" s="271">
        <v>0.0</v>
      </c>
      <c r="AA398" s="272" t="s">
        <v>132</v>
      </c>
      <c r="AB398" s="107">
        <v>4.0</v>
      </c>
      <c r="AC398" s="108">
        <v>0.7091319444444445</v>
      </c>
      <c r="AD398" s="273"/>
      <c r="AE398" s="274" t="s">
        <v>132</v>
      </c>
      <c r="AF398" s="99" t="s">
        <v>133</v>
      </c>
      <c r="AG398" s="274">
        <v>1.34</v>
      </c>
      <c r="AH398" s="411">
        <v>13.0</v>
      </c>
      <c r="AI398" s="112"/>
      <c r="AJ398" s="110"/>
      <c r="AK398" s="113"/>
      <c r="AL398" s="114"/>
      <c r="AM398" s="278"/>
      <c r="AN398" s="98"/>
      <c r="AO398" s="98"/>
      <c r="AP398" s="116"/>
      <c r="AQ398" s="117"/>
      <c r="AR398" s="116"/>
      <c r="AS398" s="98"/>
      <c r="AT398" s="98"/>
      <c r="AU398" s="98"/>
      <c r="AV398" s="98"/>
      <c r="AW398" s="98"/>
      <c r="AX398" s="98"/>
      <c r="AY398" s="98"/>
      <c r="AZ398" s="98"/>
      <c r="BA398" s="98"/>
      <c r="BB398" s="98"/>
      <c r="BC398" s="98"/>
      <c r="BD398" s="98"/>
      <c r="BE398" s="98"/>
      <c r="BF398" s="98"/>
      <c r="BG398" s="98"/>
      <c r="BH398" s="98"/>
      <c r="BI398" s="98"/>
      <c r="BJ398" s="98"/>
      <c r="BK398" s="98"/>
      <c r="BL398" s="98"/>
      <c r="BM398" s="98"/>
      <c r="BN398" s="98"/>
      <c r="BO398" s="98"/>
      <c r="BP398" s="98"/>
    </row>
    <row r="399">
      <c r="A399" s="485" t="b">
        <v>0</v>
      </c>
      <c r="B399" s="128"/>
      <c r="C399" s="129"/>
      <c r="D399" s="130"/>
      <c r="E399" s="131"/>
      <c r="F399" s="132"/>
      <c r="G399" s="132"/>
      <c r="H399" s="132"/>
      <c r="I399" s="132"/>
      <c r="J399" s="132"/>
      <c r="K399" s="130"/>
      <c r="L399" s="130"/>
      <c r="M399" s="130"/>
      <c r="N399" s="519"/>
      <c r="O399" s="168">
        <v>2.0</v>
      </c>
      <c r="P399" s="169">
        <v>1.0</v>
      </c>
      <c r="Q399" s="196"/>
      <c r="R399" s="197"/>
      <c r="S399" s="198"/>
      <c r="T399" s="199"/>
      <c r="U399" s="200"/>
      <c r="V399" s="201"/>
      <c r="W399" s="202"/>
      <c r="X399" s="202"/>
      <c r="Y399" s="206">
        <v>30.0</v>
      </c>
      <c r="Z399" s="204">
        <v>40.0</v>
      </c>
      <c r="AA399" s="205" t="s">
        <v>132</v>
      </c>
      <c r="AB399" s="141">
        <v>5.0</v>
      </c>
      <c r="AC399" s="142">
        <v>0.712025462962963</v>
      </c>
      <c r="AD399" s="206"/>
      <c r="AE399" s="207" t="s">
        <v>132</v>
      </c>
      <c r="AF399" s="133" t="s">
        <v>133</v>
      </c>
      <c r="AG399" s="207">
        <v>1.51</v>
      </c>
      <c r="AH399" s="449">
        <v>15.0</v>
      </c>
      <c r="AI399" s="146"/>
      <c r="AJ399" s="144"/>
      <c r="AK399" s="147"/>
      <c r="AL399" s="114"/>
      <c r="AM399" s="211"/>
      <c r="AN399" s="132"/>
      <c r="AO399" s="132"/>
      <c r="AP399" s="149"/>
      <c r="AQ399" s="150"/>
      <c r="AR399" s="149"/>
      <c r="AS399" s="132"/>
      <c r="AT399" s="132"/>
      <c r="AU399" s="132"/>
      <c r="AV399" s="132"/>
      <c r="AW399" s="132"/>
      <c r="AX399" s="132"/>
      <c r="AY399" s="132"/>
      <c r="AZ399" s="132"/>
      <c r="BA399" s="132"/>
      <c r="BB399" s="132"/>
      <c r="BC399" s="132"/>
      <c r="BD399" s="132"/>
      <c r="BE399" s="132"/>
      <c r="BF399" s="132"/>
      <c r="BG399" s="132"/>
      <c r="BH399" s="132"/>
      <c r="BI399" s="132"/>
      <c r="BJ399" s="132"/>
      <c r="BK399" s="132"/>
      <c r="BL399" s="132"/>
      <c r="BM399" s="132"/>
      <c r="BN399" s="132"/>
      <c r="BO399" s="132"/>
      <c r="BP399" s="132"/>
    </row>
    <row r="400">
      <c r="A400" s="484" t="b">
        <v>0</v>
      </c>
      <c r="B400" s="94"/>
      <c r="C400" s="95"/>
      <c r="D400" s="96"/>
      <c r="E400" s="97"/>
      <c r="F400" s="98"/>
      <c r="G400" s="98"/>
      <c r="H400" s="98"/>
      <c r="I400" s="98"/>
      <c r="J400" s="98"/>
      <c r="K400" s="96"/>
      <c r="L400" s="96"/>
      <c r="M400" s="96"/>
      <c r="N400" s="518"/>
      <c r="O400" s="168">
        <v>2.0</v>
      </c>
      <c r="P400" s="169">
        <v>2.0</v>
      </c>
      <c r="Q400" s="196"/>
      <c r="R400" s="197"/>
      <c r="S400" s="198"/>
      <c r="T400" s="199"/>
      <c r="U400" s="200"/>
      <c r="V400" s="201"/>
      <c r="W400" s="202"/>
      <c r="X400" s="202"/>
      <c r="Y400" s="273">
        <v>0.0</v>
      </c>
      <c r="Z400" s="271">
        <v>0.0</v>
      </c>
      <c r="AA400" s="272" t="s">
        <v>133</v>
      </c>
      <c r="AB400" s="107">
        <v>6.0</v>
      </c>
      <c r="AC400" s="108">
        <v>0.7123611111111111</v>
      </c>
      <c r="AD400" s="273"/>
      <c r="AE400" s="274" t="s">
        <v>132</v>
      </c>
      <c r="AF400" s="99" t="s">
        <v>133</v>
      </c>
      <c r="AG400" s="274">
        <v>1.54</v>
      </c>
      <c r="AH400" s="411">
        <v>15.0</v>
      </c>
      <c r="AI400" s="112"/>
      <c r="AJ400" s="110"/>
      <c r="AK400" s="113"/>
      <c r="AL400" s="114"/>
      <c r="AM400" s="278"/>
      <c r="AN400" s="98"/>
      <c r="AO400" s="98"/>
      <c r="AP400" s="116"/>
      <c r="AQ400" s="117"/>
      <c r="AR400" s="116"/>
      <c r="AS400" s="98"/>
      <c r="AT400" s="98"/>
      <c r="AU400" s="98"/>
      <c r="AV400" s="98"/>
      <c r="AW400" s="98"/>
      <c r="AX400" s="98"/>
      <c r="AY400" s="98"/>
      <c r="AZ400" s="98"/>
      <c r="BA400" s="98"/>
      <c r="BB400" s="98"/>
      <c r="BC400" s="98"/>
      <c r="BD400" s="98"/>
      <c r="BE400" s="98"/>
      <c r="BF400" s="98"/>
      <c r="BG400" s="98"/>
      <c r="BH400" s="98"/>
      <c r="BI400" s="98"/>
      <c r="BJ400" s="98"/>
      <c r="BK400" s="98"/>
      <c r="BL400" s="98"/>
      <c r="BM400" s="98"/>
      <c r="BN400" s="98"/>
      <c r="BO400" s="98"/>
      <c r="BP400" s="98"/>
    </row>
    <row r="401">
      <c r="A401" s="485" t="b">
        <v>0</v>
      </c>
      <c r="B401" s="128"/>
      <c r="C401" s="129"/>
      <c r="D401" s="130"/>
      <c r="E401" s="131"/>
      <c r="F401" s="132"/>
      <c r="G401" s="132"/>
      <c r="H401" s="132"/>
      <c r="I401" s="132"/>
      <c r="J401" s="132"/>
      <c r="K401" s="130"/>
      <c r="L401" s="130"/>
      <c r="M401" s="130"/>
      <c r="N401" s="519"/>
      <c r="O401" s="168">
        <v>2.0</v>
      </c>
      <c r="P401" s="169">
        <v>2.0</v>
      </c>
      <c r="Q401" s="196"/>
      <c r="R401" s="197"/>
      <c r="S401" s="198"/>
      <c r="T401" s="199"/>
      <c r="U401" s="200"/>
      <c r="V401" s="201"/>
      <c r="W401" s="202"/>
      <c r="X401" s="202"/>
      <c r="Y401" s="206">
        <v>0.0</v>
      </c>
      <c r="Z401" s="204">
        <v>30.0</v>
      </c>
      <c r="AA401" s="205" t="s">
        <v>133</v>
      </c>
      <c r="AB401" s="141">
        <v>7.0</v>
      </c>
      <c r="AC401" s="142">
        <v>0.7130902777777778</v>
      </c>
      <c r="AD401" s="206"/>
      <c r="AE401" s="207" t="s">
        <v>132</v>
      </c>
      <c r="AF401" s="133" t="s">
        <v>133</v>
      </c>
      <c r="AG401" s="207">
        <v>1.76</v>
      </c>
      <c r="AH401" s="449">
        <v>1.7</v>
      </c>
      <c r="AI401" s="146"/>
      <c r="AJ401" s="144"/>
      <c r="AK401" s="147"/>
      <c r="AL401" s="114"/>
      <c r="AM401" s="211"/>
      <c r="AN401" s="132"/>
      <c r="AO401" s="132"/>
      <c r="AP401" s="149"/>
      <c r="AQ401" s="150"/>
      <c r="AR401" s="149"/>
      <c r="AS401" s="132"/>
      <c r="AT401" s="132"/>
      <c r="AU401" s="132"/>
      <c r="AV401" s="132"/>
      <c r="AW401" s="132"/>
      <c r="AX401" s="132"/>
      <c r="AY401" s="132"/>
      <c r="AZ401" s="132"/>
      <c r="BA401" s="132"/>
      <c r="BB401" s="132"/>
      <c r="BC401" s="132"/>
      <c r="BD401" s="132"/>
      <c r="BE401" s="132"/>
      <c r="BF401" s="132"/>
      <c r="BG401" s="132"/>
      <c r="BH401" s="132"/>
      <c r="BI401" s="132"/>
      <c r="BJ401" s="132"/>
      <c r="BK401" s="132"/>
      <c r="BL401" s="132"/>
      <c r="BM401" s="132"/>
      <c r="BN401" s="132"/>
      <c r="BO401" s="132"/>
      <c r="BP401" s="132"/>
    </row>
    <row r="402">
      <c r="A402" s="484" t="b">
        <v>0</v>
      </c>
      <c r="B402" s="94"/>
      <c r="C402" s="95"/>
      <c r="D402" s="96"/>
      <c r="E402" s="97"/>
      <c r="F402" s="98"/>
      <c r="G402" s="98"/>
      <c r="H402" s="98"/>
      <c r="I402" s="98"/>
      <c r="J402" s="98"/>
      <c r="K402" s="96"/>
      <c r="L402" s="96"/>
      <c r="M402" s="96"/>
      <c r="N402" s="518"/>
      <c r="O402" s="168">
        <v>2.0</v>
      </c>
      <c r="P402" s="169">
        <v>2.0</v>
      </c>
      <c r="Q402" s="196"/>
      <c r="R402" s="197"/>
      <c r="S402" s="198"/>
      <c r="T402" s="199"/>
      <c r="U402" s="200"/>
      <c r="V402" s="201"/>
      <c r="W402" s="202"/>
      <c r="X402" s="202"/>
      <c r="Y402" s="273">
        <v>0.0</v>
      </c>
      <c r="Z402" s="271">
        <v>40.0</v>
      </c>
      <c r="AA402" s="272" t="s">
        <v>133</v>
      </c>
      <c r="AB402" s="107">
        <v>8.0</v>
      </c>
      <c r="AC402" s="108">
        <v>0.7136458333333333</v>
      </c>
      <c r="AD402" s="273"/>
      <c r="AE402" s="274" t="s">
        <v>132</v>
      </c>
      <c r="AF402" s="99" t="s">
        <v>133</v>
      </c>
      <c r="AG402" s="274">
        <v>1.88</v>
      </c>
      <c r="AH402" s="411">
        <v>18.0</v>
      </c>
      <c r="AI402" s="112"/>
      <c r="AJ402" s="110"/>
      <c r="AK402" s="113"/>
      <c r="AL402" s="114"/>
      <c r="AM402" s="278"/>
      <c r="AN402" s="98"/>
      <c r="AO402" s="98"/>
      <c r="AP402" s="116"/>
      <c r="AQ402" s="117"/>
      <c r="AR402" s="116"/>
      <c r="AS402" s="98"/>
      <c r="AT402" s="98"/>
      <c r="AU402" s="98"/>
      <c r="AV402" s="98"/>
      <c r="AW402" s="98"/>
      <c r="AX402" s="98"/>
      <c r="AY402" s="98"/>
      <c r="AZ402" s="98"/>
      <c r="BA402" s="98"/>
      <c r="BB402" s="98"/>
      <c r="BC402" s="98"/>
      <c r="BD402" s="98"/>
      <c r="BE402" s="98"/>
      <c r="BF402" s="98"/>
      <c r="BG402" s="98"/>
      <c r="BH402" s="98"/>
      <c r="BI402" s="98"/>
      <c r="BJ402" s="98"/>
      <c r="BK402" s="98"/>
      <c r="BL402" s="98"/>
      <c r="BM402" s="98"/>
      <c r="BN402" s="98"/>
      <c r="BO402" s="98"/>
      <c r="BP402" s="98"/>
    </row>
    <row r="403">
      <c r="A403" s="485" t="b">
        <v>0</v>
      </c>
      <c r="B403" s="128"/>
      <c r="C403" s="129"/>
      <c r="D403" s="130"/>
      <c r="E403" s="131"/>
      <c r="F403" s="132"/>
      <c r="G403" s="132"/>
      <c r="H403" s="132"/>
      <c r="I403" s="132"/>
      <c r="J403" s="132"/>
      <c r="K403" s="130"/>
      <c r="L403" s="130"/>
      <c r="M403" s="130"/>
      <c r="N403" s="519"/>
      <c r="O403" s="168">
        <v>6.0</v>
      </c>
      <c r="P403" s="169">
        <v>6.0</v>
      </c>
      <c r="Q403" s="196"/>
      <c r="R403" s="197"/>
      <c r="S403" s="198"/>
      <c r="T403" s="199"/>
      <c r="U403" s="200"/>
      <c r="V403" s="201"/>
      <c r="W403" s="202"/>
      <c r="X403" s="202"/>
      <c r="Y403" s="206">
        <v>0.0</v>
      </c>
      <c r="Z403" s="204">
        <v>0.0</v>
      </c>
      <c r="AA403" s="205" t="s">
        <v>133</v>
      </c>
      <c r="AB403" s="141">
        <v>9.0</v>
      </c>
      <c r="AC403" s="142">
        <v>0.7383101851851852</v>
      </c>
      <c r="AD403" s="206"/>
      <c r="AE403" s="207" t="s">
        <v>132</v>
      </c>
      <c r="AF403" s="133" t="s">
        <v>133</v>
      </c>
      <c r="AG403" s="207">
        <v>2.04</v>
      </c>
      <c r="AH403" s="449">
        <v>20.0</v>
      </c>
      <c r="AI403" s="146"/>
      <c r="AJ403" s="144"/>
      <c r="AK403" s="147"/>
      <c r="AL403" s="114"/>
      <c r="AM403" s="211"/>
      <c r="AN403" s="132"/>
      <c r="AO403" s="132"/>
      <c r="AP403" s="149"/>
      <c r="AQ403" s="150"/>
      <c r="AR403" s="149"/>
      <c r="AS403" s="132"/>
      <c r="AT403" s="132"/>
      <c r="AU403" s="132"/>
      <c r="AV403" s="132"/>
      <c r="AW403" s="132"/>
      <c r="AX403" s="132"/>
      <c r="AY403" s="132"/>
      <c r="AZ403" s="132"/>
      <c r="BA403" s="132"/>
      <c r="BB403" s="132"/>
      <c r="BC403" s="132"/>
      <c r="BD403" s="132"/>
      <c r="BE403" s="132"/>
      <c r="BF403" s="132"/>
      <c r="BG403" s="132"/>
      <c r="BH403" s="132"/>
      <c r="BI403" s="132"/>
      <c r="BJ403" s="132"/>
      <c r="BK403" s="132"/>
      <c r="BL403" s="132"/>
      <c r="BM403" s="132"/>
      <c r="BN403" s="132"/>
      <c r="BO403" s="132"/>
      <c r="BP403" s="132"/>
    </row>
    <row r="404">
      <c r="A404" s="484" t="b">
        <v>0</v>
      </c>
      <c r="B404" s="94"/>
      <c r="C404" s="95"/>
      <c r="D404" s="96"/>
      <c r="E404" s="97"/>
      <c r="F404" s="98"/>
      <c r="G404" s="98"/>
      <c r="H404" s="98"/>
      <c r="I404" s="98"/>
      <c r="J404" s="98"/>
      <c r="K404" s="96"/>
      <c r="L404" s="96"/>
      <c r="M404" s="96"/>
      <c r="N404" s="518"/>
      <c r="O404" s="168">
        <v>6.0</v>
      </c>
      <c r="P404" s="169">
        <v>6.0</v>
      </c>
      <c r="Q404" s="196"/>
      <c r="R404" s="197"/>
      <c r="S404" s="198"/>
      <c r="T404" s="199"/>
      <c r="U404" s="200"/>
      <c r="V404" s="201"/>
      <c r="W404" s="202"/>
      <c r="X404" s="202"/>
      <c r="Y404" s="273">
        <v>0.0</v>
      </c>
      <c r="Z404" s="271">
        <v>0.0</v>
      </c>
      <c r="AA404" s="272" t="s">
        <v>132</v>
      </c>
      <c r="AB404" s="107">
        <v>10.0</v>
      </c>
      <c r="AC404" s="108">
        <v>0.7388310185185185</v>
      </c>
      <c r="AD404" s="273"/>
      <c r="AE404" s="274" t="s">
        <v>132</v>
      </c>
      <c r="AF404" s="99" t="s">
        <v>133</v>
      </c>
      <c r="AG404" s="274">
        <v>2.38</v>
      </c>
      <c r="AH404" s="411">
        <v>2.38</v>
      </c>
      <c r="AI404" s="112"/>
      <c r="AJ404" s="110"/>
      <c r="AK404" s="113"/>
      <c r="AL404" s="114"/>
      <c r="AM404" s="278"/>
      <c r="AN404" s="98"/>
      <c r="AO404" s="98"/>
      <c r="AP404" s="116"/>
      <c r="AQ404" s="117"/>
      <c r="AR404" s="116"/>
      <c r="AS404" s="98"/>
      <c r="AT404" s="98"/>
      <c r="AU404" s="98"/>
      <c r="AV404" s="98"/>
      <c r="AW404" s="98"/>
      <c r="AX404" s="98"/>
      <c r="AY404" s="98"/>
      <c r="AZ404" s="98"/>
      <c r="BA404" s="98"/>
      <c r="BB404" s="98"/>
      <c r="BC404" s="98"/>
      <c r="BD404" s="98"/>
      <c r="BE404" s="98"/>
      <c r="BF404" s="98"/>
      <c r="BG404" s="98"/>
      <c r="BH404" s="98"/>
      <c r="BI404" s="98"/>
      <c r="BJ404" s="98"/>
      <c r="BK404" s="98"/>
      <c r="BL404" s="98"/>
      <c r="BM404" s="98"/>
      <c r="BN404" s="98"/>
      <c r="BO404" s="98"/>
      <c r="BP404" s="98"/>
    </row>
    <row r="405">
      <c r="A405" s="485" t="b">
        <v>0</v>
      </c>
      <c r="B405" s="128"/>
      <c r="C405" s="129"/>
      <c r="D405" s="130"/>
      <c r="E405" s="131"/>
      <c r="F405" s="132"/>
      <c r="G405" s="132"/>
      <c r="H405" s="132"/>
      <c r="I405" s="132"/>
      <c r="J405" s="132"/>
      <c r="K405" s="130"/>
      <c r="L405" s="130"/>
      <c r="M405" s="130"/>
      <c r="N405" s="519"/>
      <c r="O405" s="168">
        <v>6.0</v>
      </c>
      <c r="P405" s="169">
        <v>6.0</v>
      </c>
      <c r="Q405" s="196"/>
      <c r="R405" s="197"/>
      <c r="S405" s="198"/>
      <c r="T405" s="199"/>
      <c r="U405" s="200"/>
      <c r="V405" s="201"/>
      <c r="W405" s="202"/>
      <c r="X405" s="202"/>
      <c r="Y405" s="206">
        <v>0.0</v>
      </c>
      <c r="Z405" s="204">
        <v>0.0</v>
      </c>
      <c r="AA405" s="205" t="s">
        <v>132</v>
      </c>
      <c r="AB405" s="141">
        <v>11.0</v>
      </c>
      <c r="AC405" s="142">
        <v>0.7406944444444444</v>
      </c>
      <c r="AD405" s="206"/>
      <c r="AE405" s="207" t="s">
        <v>132</v>
      </c>
      <c r="AF405" s="133" t="s">
        <v>133</v>
      </c>
      <c r="AG405" s="207">
        <v>2.42</v>
      </c>
      <c r="AH405" s="449">
        <v>24.0</v>
      </c>
      <c r="AI405" s="146"/>
      <c r="AJ405" s="144"/>
      <c r="AK405" s="147"/>
      <c r="AL405" s="114"/>
      <c r="AM405" s="211"/>
      <c r="AN405" s="132"/>
      <c r="AO405" s="132"/>
      <c r="AP405" s="149"/>
      <c r="AQ405" s="150"/>
      <c r="AR405" s="149"/>
      <c r="AS405" s="132"/>
      <c r="AT405" s="132"/>
      <c r="AU405" s="132"/>
      <c r="AV405" s="132"/>
      <c r="AW405" s="132"/>
      <c r="AX405" s="132"/>
      <c r="AY405" s="132"/>
      <c r="AZ405" s="132"/>
      <c r="BA405" s="132"/>
      <c r="BB405" s="132"/>
      <c r="BC405" s="132"/>
      <c r="BD405" s="132"/>
      <c r="BE405" s="132"/>
      <c r="BF405" s="132"/>
      <c r="BG405" s="132"/>
      <c r="BH405" s="132"/>
      <c r="BI405" s="132"/>
      <c r="BJ405" s="132"/>
      <c r="BK405" s="132"/>
      <c r="BL405" s="132"/>
      <c r="BM405" s="132"/>
      <c r="BN405" s="132"/>
      <c r="BO405" s="132"/>
      <c r="BP405" s="132"/>
    </row>
    <row r="406">
      <c r="A406" s="484" t="b">
        <v>0</v>
      </c>
      <c r="B406" s="94"/>
      <c r="C406" s="95"/>
      <c r="D406" s="96"/>
      <c r="E406" s="97"/>
      <c r="F406" s="98"/>
      <c r="G406" s="98"/>
      <c r="H406" s="98"/>
      <c r="I406" s="98"/>
      <c r="J406" s="98"/>
      <c r="K406" s="96"/>
      <c r="L406" s="96"/>
      <c r="M406" s="96"/>
      <c r="N406" s="518"/>
      <c r="O406" s="168">
        <v>1.0</v>
      </c>
      <c r="P406" s="169">
        <v>1.0</v>
      </c>
      <c r="Q406" s="294">
        <v>1.0</v>
      </c>
      <c r="R406" s="295">
        <v>1.0</v>
      </c>
      <c r="S406" s="296">
        <v>0.0</v>
      </c>
      <c r="T406" s="297">
        <v>2.0</v>
      </c>
      <c r="U406" s="200"/>
      <c r="V406" s="201"/>
      <c r="W406" s="202"/>
      <c r="X406" s="202"/>
      <c r="Y406" s="273">
        <v>0.0</v>
      </c>
      <c r="Z406" s="271">
        <v>0.0</v>
      </c>
      <c r="AA406" s="272" t="s">
        <v>133</v>
      </c>
      <c r="AB406" s="107">
        <v>12.0</v>
      </c>
      <c r="AC406" s="108">
        <v>0.7745949074074074</v>
      </c>
      <c r="AD406" s="273"/>
      <c r="AE406" s="274" t="s">
        <v>132</v>
      </c>
      <c r="AF406" s="99" t="s">
        <v>133</v>
      </c>
      <c r="AG406" s="274">
        <v>3.1</v>
      </c>
      <c r="AH406" s="411">
        <v>31.0</v>
      </c>
      <c r="AI406" s="112"/>
      <c r="AJ406" s="110"/>
      <c r="AK406" s="113"/>
      <c r="AL406" s="114"/>
      <c r="AM406" s="278"/>
      <c r="AN406" s="98"/>
      <c r="AO406" s="98"/>
      <c r="AP406" s="116"/>
      <c r="AQ406" s="117"/>
      <c r="AR406" s="116"/>
      <c r="AS406" s="98"/>
      <c r="AT406" s="98"/>
      <c r="AU406" s="98"/>
      <c r="AV406" s="98"/>
      <c r="AW406" s="98"/>
      <c r="AX406" s="98"/>
      <c r="AY406" s="98"/>
      <c r="AZ406" s="98"/>
      <c r="BA406" s="98"/>
      <c r="BB406" s="98"/>
      <c r="BC406" s="98"/>
      <c r="BD406" s="98"/>
      <c r="BE406" s="98"/>
      <c r="BF406" s="98"/>
      <c r="BG406" s="98"/>
      <c r="BH406" s="98"/>
      <c r="BI406" s="98"/>
      <c r="BJ406" s="98"/>
      <c r="BK406" s="98"/>
      <c r="BL406" s="98"/>
      <c r="BM406" s="98"/>
      <c r="BN406" s="98"/>
      <c r="BO406" s="98"/>
      <c r="BP406" s="98"/>
    </row>
    <row r="407">
      <c r="A407" s="485" t="b">
        <v>0</v>
      </c>
      <c r="B407" s="128"/>
      <c r="C407" s="129"/>
      <c r="D407" s="130"/>
      <c r="E407" s="131"/>
      <c r="F407" s="132"/>
      <c r="G407" s="132"/>
      <c r="H407" s="132"/>
      <c r="I407" s="132"/>
      <c r="J407" s="132"/>
      <c r="K407" s="130"/>
      <c r="L407" s="130"/>
      <c r="M407" s="130"/>
      <c r="N407" s="519"/>
      <c r="O407" s="168">
        <v>1.0</v>
      </c>
      <c r="P407" s="169">
        <v>1.0</v>
      </c>
      <c r="Q407" s="294">
        <v>1.0</v>
      </c>
      <c r="R407" s="295">
        <v>1.0</v>
      </c>
      <c r="S407" s="296">
        <v>0.0</v>
      </c>
      <c r="T407" s="297">
        <v>2.0</v>
      </c>
      <c r="U407" s="200"/>
      <c r="V407" s="201"/>
      <c r="W407" s="202"/>
      <c r="X407" s="202"/>
      <c r="Y407" s="206">
        <v>15.0</v>
      </c>
      <c r="Z407" s="204">
        <v>30.0</v>
      </c>
      <c r="AA407" s="205" t="s">
        <v>133</v>
      </c>
      <c r="AB407" s="141">
        <v>13.0</v>
      </c>
      <c r="AC407" s="142">
        <v>0.7756944444444445</v>
      </c>
      <c r="AD407" s="206"/>
      <c r="AE407" s="207" t="s">
        <v>132</v>
      </c>
      <c r="AF407" s="133" t="s">
        <v>133</v>
      </c>
      <c r="AG407" s="207">
        <v>3.4</v>
      </c>
      <c r="AH407" s="449">
        <v>34.0</v>
      </c>
      <c r="AI407" s="146"/>
      <c r="AJ407" s="144"/>
      <c r="AK407" s="147"/>
      <c r="AL407" s="114"/>
      <c r="AM407" s="211"/>
      <c r="AN407" s="132"/>
      <c r="AO407" s="132"/>
      <c r="AP407" s="149"/>
      <c r="AQ407" s="150"/>
      <c r="AR407" s="149"/>
      <c r="AS407" s="132"/>
      <c r="AT407" s="132"/>
      <c r="AU407" s="132"/>
      <c r="AV407" s="132"/>
      <c r="AW407" s="132"/>
      <c r="AX407" s="132"/>
      <c r="AY407" s="132"/>
      <c r="AZ407" s="132"/>
      <c r="BA407" s="132"/>
      <c r="BB407" s="132"/>
      <c r="BC407" s="132"/>
      <c r="BD407" s="132"/>
      <c r="BE407" s="132"/>
      <c r="BF407" s="132"/>
      <c r="BG407" s="132"/>
      <c r="BH407" s="132"/>
      <c r="BI407" s="132"/>
      <c r="BJ407" s="132"/>
      <c r="BK407" s="132"/>
      <c r="BL407" s="132"/>
      <c r="BM407" s="132"/>
      <c r="BN407" s="132"/>
      <c r="BO407" s="132"/>
      <c r="BP407" s="132"/>
    </row>
    <row r="408">
      <c r="A408" s="484" t="b">
        <v>0</v>
      </c>
      <c r="B408" s="94"/>
      <c r="C408" s="95"/>
      <c r="D408" s="96"/>
      <c r="E408" s="97"/>
      <c r="F408" s="98"/>
      <c r="G408" s="98"/>
      <c r="H408" s="98"/>
      <c r="I408" s="98"/>
      <c r="J408" s="98"/>
      <c r="K408" s="96"/>
      <c r="L408" s="96"/>
      <c r="M408" s="96"/>
      <c r="N408" s="518"/>
      <c r="O408" s="168">
        <v>1.0</v>
      </c>
      <c r="P408" s="169">
        <v>1.0</v>
      </c>
      <c r="Q408" s="294">
        <v>1.0</v>
      </c>
      <c r="R408" s="295">
        <v>1.0</v>
      </c>
      <c r="S408" s="296">
        <v>0.0</v>
      </c>
      <c r="T408" s="297">
        <v>2.0</v>
      </c>
      <c r="U408" s="200"/>
      <c r="V408" s="201"/>
      <c r="W408" s="202"/>
      <c r="X408" s="202"/>
      <c r="Y408" s="273">
        <v>15.0</v>
      </c>
      <c r="Z408" s="271">
        <v>30.0</v>
      </c>
      <c r="AA408" s="272" t="s">
        <v>133</v>
      </c>
      <c r="AB408" s="107">
        <v>14.0</v>
      </c>
      <c r="AC408" s="108">
        <v>0.7757291666666667</v>
      </c>
      <c r="AD408" s="273"/>
      <c r="AE408" s="274" t="s">
        <v>133</v>
      </c>
      <c r="AF408" s="99" t="s">
        <v>166</v>
      </c>
      <c r="AG408" s="274">
        <v>1.4</v>
      </c>
      <c r="AH408" s="411">
        <v>10.0</v>
      </c>
      <c r="AI408" s="112"/>
      <c r="AJ408" s="110"/>
      <c r="AK408" s="113"/>
      <c r="AL408" s="114"/>
      <c r="AM408" s="278"/>
      <c r="AN408" s="98"/>
      <c r="AO408" s="98"/>
      <c r="AP408" s="116"/>
      <c r="AQ408" s="117"/>
      <c r="AR408" s="116"/>
      <c r="AS408" s="98"/>
      <c r="AT408" s="98"/>
      <c r="AU408" s="98"/>
      <c r="AV408" s="98"/>
      <c r="AW408" s="98"/>
      <c r="AX408" s="98"/>
      <c r="AY408" s="98"/>
      <c r="AZ408" s="98"/>
      <c r="BA408" s="98"/>
      <c r="BB408" s="98"/>
      <c r="BC408" s="98"/>
      <c r="BD408" s="98"/>
      <c r="BE408" s="98"/>
      <c r="BF408" s="98"/>
      <c r="BG408" s="98"/>
      <c r="BH408" s="98"/>
      <c r="BI408" s="98"/>
      <c r="BJ408" s="98"/>
      <c r="BK408" s="98"/>
      <c r="BL408" s="98"/>
      <c r="BM408" s="98"/>
      <c r="BN408" s="98"/>
      <c r="BO408" s="98"/>
      <c r="BP408" s="98"/>
    </row>
    <row r="409">
      <c r="A409" s="485" t="b">
        <v>0</v>
      </c>
      <c r="B409" s="128"/>
      <c r="C409" s="129"/>
      <c r="D409" s="130"/>
      <c r="E409" s="131"/>
      <c r="F409" s="132"/>
      <c r="G409" s="132"/>
      <c r="H409" s="132"/>
      <c r="I409" s="132"/>
      <c r="J409" s="132"/>
      <c r="K409" s="130"/>
      <c r="L409" s="130"/>
      <c r="M409" s="130"/>
      <c r="N409" s="519"/>
      <c r="O409" s="168">
        <v>1.0</v>
      </c>
      <c r="P409" s="169">
        <v>1.0</v>
      </c>
      <c r="Q409" s="294">
        <v>1.0</v>
      </c>
      <c r="R409" s="295">
        <v>1.0</v>
      </c>
      <c r="S409" s="296">
        <v>0.0</v>
      </c>
      <c r="T409" s="297">
        <v>2.0</v>
      </c>
      <c r="U409" s="200"/>
      <c r="V409" s="201"/>
      <c r="W409" s="202"/>
      <c r="X409" s="202"/>
      <c r="Y409" s="206">
        <v>15.0</v>
      </c>
      <c r="Z409" s="204">
        <v>30.0</v>
      </c>
      <c r="AA409" s="205" t="s">
        <v>133</v>
      </c>
      <c r="AB409" s="141">
        <v>15.0</v>
      </c>
      <c r="AC409" s="142">
        <v>0.7758217592592592</v>
      </c>
      <c r="AD409" s="206"/>
      <c r="AE409" s="207" t="s">
        <v>132</v>
      </c>
      <c r="AF409" s="133" t="s">
        <v>133</v>
      </c>
      <c r="AG409" s="207">
        <v>3.65</v>
      </c>
      <c r="AH409" s="449">
        <v>3.65</v>
      </c>
      <c r="AI409" s="146"/>
      <c r="AJ409" s="144"/>
      <c r="AK409" s="147"/>
      <c r="AL409" s="114"/>
      <c r="AM409" s="211"/>
      <c r="AN409" s="132"/>
      <c r="AO409" s="132"/>
      <c r="AP409" s="149"/>
      <c r="AQ409" s="150"/>
      <c r="AR409" s="149"/>
      <c r="AS409" s="132"/>
      <c r="AT409" s="132"/>
      <c r="AU409" s="132"/>
      <c r="AV409" s="132"/>
      <c r="AW409" s="132"/>
      <c r="AX409" s="132"/>
      <c r="AY409" s="132"/>
      <c r="AZ409" s="132"/>
      <c r="BA409" s="132"/>
      <c r="BB409" s="132"/>
      <c r="BC409" s="132"/>
      <c r="BD409" s="132"/>
      <c r="BE409" s="132"/>
      <c r="BF409" s="132"/>
      <c r="BG409" s="132"/>
      <c r="BH409" s="132"/>
      <c r="BI409" s="132"/>
      <c r="BJ409" s="132"/>
      <c r="BK409" s="132"/>
      <c r="BL409" s="132"/>
      <c r="BM409" s="132"/>
      <c r="BN409" s="132"/>
      <c r="BO409" s="132"/>
      <c r="BP409" s="132"/>
    </row>
    <row r="410">
      <c r="A410" s="484" t="b">
        <v>0</v>
      </c>
      <c r="B410" s="94"/>
      <c r="C410" s="95"/>
      <c r="D410" s="96"/>
      <c r="E410" s="97"/>
      <c r="F410" s="98"/>
      <c r="G410" s="98"/>
      <c r="H410" s="98"/>
      <c r="I410" s="98"/>
      <c r="J410" s="98"/>
      <c r="K410" s="96"/>
      <c r="L410" s="96"/>
      <c r="M410" s="96"/>
      <c r="N410" s="518"/>
      <c r="O410" s="168">
        <v>1.0</v>
      </c>
      <c r="P410" s="169">
        <v>1.0</v>
      </c>
      <c r="Q410" s="294">
        <v>1.0</v>
      </c>
      <c r="R410" s="295">
        <v>1.0</v>
      </c>
      <c r="S410" s="296">
        <v>0.0</v>
      </c>
      <c r="T410" s="297">
        <v>2.0</v>
      </c>
      <c r="U410" s="200"/>
      <c r="V410" s="201"/>
      <c r="W410" s="202"/>
      <c r="X410" s="202"/>
      <c r="Y410" s="273">
        <v>15.0</v>
      </c>
      <c r="Z410" s="271">
        <v>40.0</v>
      </c>
      <c r="AA410" s="272" t="s">
        <v>133</v>
      </c>
      <c r="AB410" s="107">
        <v>16.0</v>
      </c>
      <c r="AC410" s="108">
        <v>0.7760416666666666</v>
      </c>
      <c r="AD410" s="273"/>
      <c r="AE410" s="274" t="s">
        <v>133</v>
      </c>
      <c r="AF410" s="99" t="s">
        <v>166</v>
      </c>
      <c r="AG410" s="274">
        <v>1.3</v>
      </c>
      <c r="AH410" s="411">
        <v>20.0</v>
      </c>
      <c r="AI410" s="112"/>
      <c r="AJ410" s="110"/>
      <c r="AK410" s="113"/>
      <c r="AL410" s="114"/>
      <c r="AM410" s="278"/>
      <c r="AN410" s="98"/>
      <c r="AO410" s="98"/>
      <c r="AP410" s="116"/>
      <c r="AQ410" s="117"/>
      <c r="AR410" s="116"/>
      <c r="AS410" s="98"/>
      <c r="AT410" s="98"/>
      <c r="AU410" s="98"/>
      <c r="AV410" s="98"/>
      <c r="AW410" s="98"/>
      <c r="AX410" s="98"/>
      <c r="AY410" s="98"/>
      <c r="AZ410" s="98"/>
      <c r="BA410" s="98"/>
      <c r="BB410" s="98"/>
      <c r="BC410" s="98"/>
      <c r="BD410" s="98"/>
      <c r="BE410" s="98"/>
      <c r="BF410" s="98"/>
      <c r="BG410" s="98"/>
      <c r="BH410" s="98"/>
      <c r="BI410" s="98"/>
      <c r="BJ410" s="98"/>
      <c r="BK410" s="98"/>
      <c r="BL410" s="98"/>
      <c r="BM410" s="98"/>
      <c r="BN410" s="98"/>
      <c r="BO410" s="98"/>
      <c r="BP410" s="98"/>
    </row>
    <row r="411">
      <c r="A411" s="485" t="b">
        <v>0</v>
      </c>
      <c r="B411" s="128"/>
      <c r="C411" s="129"/>
      <c r="D411" s="130"/>
      <c r="E411" s="131"/>
      <c r="F411" s="132"/>
      <c r="G411" s="132"/>
      <c r="H411" s="132"/>
      <c r="I411" s="132"/>
      <c r="J411" s="132"/>
      <c r="K411" s="130"/>
      <c r="L411" s="130"/>
      <c r="M411" s="130"/>
      <c r="N411" s="519"/>
      <c r="O411" s="168">
        <v>1.0</v>
      </c>
      <c r="P411" s="169">
        <v>1.0</v>
      </c>
      <c r="Q411" s="294">
        <v>1.0</v>
      </c>
      <c r="R411" s="295">
        <v>1.0</v>
      </c>
      <c r="S411" s="296">
        <v>1.0</v>
      </c>
      <c r="T411" s="297">
        <v>4.0</v>
      </c>
      <c r="U411" s="200"/>
      <c r="V411" s="201"/>
      <c r="W411" s="202"/>
      <c r="X411" s="202"/>
      <c r="Y411" s="206">
        <v>0.0</v>
      </c>
      <c r="Z411" s="204">
        <v>0.0</v>
      </c>
      <c r="AA411" s="205" t="s">
        <v>132</v>
      </c>
      <c r="AB411" s="141">
        <v>17.0</v>
      </c>
      <c r="AC411" s="142">
        <v>0.7825694444444444</v>
      </c>
      <c r="AD411" s="206"/>
      <c r="AE411" s="207" t="s">
        <v>133</v>
      </c>
      <c r="AF411" s="133" t="s">
        <v>166</v>
      </c>
      <c r="AG411" s="207">
        <v>1.2</v>
      </c>
      <c r="AH411" s="449">
        <v>50.0</v>
      </c>
      <c r="AI411" s="146"/>
      <c r="AJ411" s="144"/>
      <c r="AK411" s="147"/>
      <c r="AL411" s="114"/>
      <c r="AM411" s="211"/>
      <c r="AN411" s="132"/>
      <c r="AO411" s="132"/>
      <c r="AP411" s="149"/>
      <c r="AQ411" s="150"/>
      <c r="AR411" s="149"/>
      <c r="AS411" s="132"/>
      <c r="AT411" s="132"/>
      <c r="AU411" s="132"/>
      <c r="AV411" s="132"/>
      <c r="AW411" s="132"/>
      <c r="AX411" s="132"/>
      <c r="AY411" s="132"/>
      <c r="AZ411" s="132"/>
      <c r="BA411" s="132"/>
      <c r="BB411" s="132"/>
      <c r="BC411" s="132"/>
      <c r="BD411" s="132"/>
      <c r="BE411" s="132"/>
      <c r="BF411" s="132"/>
      <c r="BG411" s="132"/>
      <c r="BH411" s="132"/>
      <c r="BI411" s="132"/>
      <c r="BJ411" s="132"/>
      <c r="BK411" s="132"/>
      <c r="BL411" s="132"/>
      <c r="BM411" s="132"/>
      <c r="BN411" s="132"/>
      <c r="BO411" s="132"/>
      <c r="BP411" s="132"/>
    </row>
    <row r="412">
      <c r="A412" s="484" t="b">
        <v>0</v>
      </c>
      <c r="B412" s="94"/>
      <c r="C412" s="95"/>
      <c r="D412" s="96"/>
      <c r="E412" s="97"/>
      <c r="F412" s="98"/>
      <c r="G412" s="98"/>
      <c r="H412" s="98"/>
      <c r="I412" s="98"/>
      <c r="J412" s="98"/>
      <c r="K412" s="96"/>
      <c r="L412" s="96"/>
      <c r="M412" s="96"/>
      <c r="N412" s="518"/>
      <c r="O412" s="168">
        <v>1.0</v>
      </c>
      <c r="P412" s="169">
        <v>1.0</v>
      </c>
      <c r="Q412" s="294">
        <v>1.0</v>
      </c>
      <c r="R412" s="295">
        <v>1.0</v>
      </c>
      <c r="S412" s="296">
        <v>2.0</v>
      </c>
      <c r="T412" s="297">
        <v>4.0</v>
      </c>
      <c r="U412" s="200"/>
      <c r="V412" s="201"/>
      <c r="W412" s="202"/>
      <c r="X412" s="202"/>
      <c r="Y412" s="273">
        <v>0.0</v>
      </c>
      <c r="Z412" s="271">
        <v>30.0</v>
      </c>
      <c r="AA412" s="272" t="s">
        <v>133</v>
      </c>
      <c r="AB412" s="107">
        <v>18.0</v>
      </c>
      <c r="AC412" s="108">
        <v>0.7861111111111111</v>
      </c>
      <c r="AD412" s="273"/>
      <c r="AE412" s="274" t="s">
        <v>132</v>
      </c>
      <c r="AF412" s="99" t="s">
        <v>133</v>
      </c>
      <c r="AG412" s="274">
        <v>7.8</v>
      </c>
      <c r="AH412" s="411">
        <v>7.8</v>
      </c>
      <c r="AI412" s="112"/>
      <c r="AJ412" s="110"/>
      <c r="AK412" s="113"/>
      <c r="AL412" s="114"/>
      <c r="AM412" s="278"/>
      <c r="AN412" s="98"/>
      <c r="AO412" s="98"/>
      <c r="AP412" s="116"/>
      <c r="AQ412" s="117"/>
      <c r="AR412" s="116"/>
      <c r="AS412" s="98"/>
      <c r="AT412" s="98"/>
      <c r="AU412" s="98"/>
      <c r="AV412" s="98"/>
      <c r="AW412" s="98"/>
      <c r="AX412" s="98"/>
      <c r="AY412" s="98"/>
      <c r="AZ412" s="98"/>
      <c r="BA412" s="98"/>
      <c r="BB412" s="98"/>
      <c r="BC412" s="98"/>
      <c r="BD412" s="98"/>
      <c r="BE412" s="98"/>
      <c r="BF412" s="98"/>
      <c r="BG412" s="98"/>
      <c r="BH412" s="98"/>
      <c r="BI412" s="98"/>
      <c r="BJ412" s="98"/>
      <c r="BK412" s="98"/>
      <c r="BL412" s="98"/>
      <c r="BM412" s="98"/>
      <c r="BN412" s="98"/>
      <c r="BO412" s="98"/>
      <c r="BP412" s="98"/>
    </row>
    <row r="413">
      <c r="A413" s="485" t="b">
        <v>0</v>
      </c>
      <c r="B413" s="128"/>
      <c r="C413" s="129"/>
      <c r="D413" s="130"/>
      <c r="E413" s="131"/>
      <c r="F413" s="132"/>
      <c r="G413" s="132"/>
      <c r="H413" s="132"/>
      <c r="I413" s="132"/>
      <c r="J413" s="132"/>
      <c r="K413" s="130"/>
      <c r="L413" s="130"/>
      <c r="M413" s="130"/>
      <c r="N413" s="519"/>
      <c r="O413" s="168">
        <v>1.0</v>
      </c>
      <c r="P413" s="169">
        <v>1.0</v>
      </c>
      <c r="Q413" s="294">
        <v>1.0</v>
      </c>
      <c r="R413" s="295">
        <v>1.0</v>
      </c>
      <c r="S413" s="296">
        <v>2.0</v>
      </c>
      <c r="T413" s="297">
        <v>4.0</v>
      </c>
      <c r="U413" s="200"/>
      <c r="V413" s="201"/>
      <c r="W413" s="202"/>
      <c r="X413" s="202"/>
      <c r="Y413" s="206">
        <v>40.0</v>
      </c>
      <c r="Z413" s="204">
        <v>40.0</v>
      </c>
      <c r="AA413" s="205" t="s">
        <v>133</v>
      </c>
      <c r="AB413" s="141">
        <v>19.0</v>
      </c>
      <c r="AC413" s="142">
        <v>0.7879050925925926</v>
      </c>
      <c r="AD413" s="206"/>
      <c r="AE413" s="207" t="s">
        <v>133</v>
      </c>
      <c r="AF413" s="133" t="s">
        <v>133</v>
      </c>
      <c r="AG413" s="207">
        <v>1.34</v>
      </c>
      <c r="AH413" s="449">
        <v>13.0</v>
      </c>
      <c r="AI413" s="146"/>
      <c r="AJ413" s="144"/>
      <c r="AK413" s="147"/>
      <c r="AL413" s="114"/>
      <c r="AM413" s="211"/>
      <c r="AN413" s="132"/>
      <c r="AO413" s="132"/>
      <c r="AP413" s="149"/>
      <c r="AQ413" s="150"/>
      <c r="AR413" s="149"/>
      <c r="AS413" s="132"/>
      <c r="AT413" s="132"/>
      <c r="AU413" s="132"/>
      <c r="AV413" s="132"/>
      <c r="AW413" s="132"/>
      <c r="AX413" s="132"/>
      <c r="AY413" s="132"/>
      <c r="AZ413" s="132"/>
      <c r="BA413" s="132"/>
      <c r="BB413" s="132"/>
      <c r="BC413" s="132"/>
      <c r="BD413" s="132"/>
      <c r="BE413" s="132"/>
      <c r="BF413" s="132"/>
      <c r="BG413" s="132"/>
      <c r="BH413" s="132"/>
      <c r="BI413" s="132"/>
      <c r="BJ413" s="132"/>
      <c r="BK413" s="132"/>
      <c r="BL413" s="132"/>
      <c r="BM413" s="132"/>
      <c r="BN413" s="132"/>
      <c r="BO413" s="132"/>
      <c r="BP413" s="132"/>
    </row>
    <row r="414">
      <c r="A414" s="484" t="b">
        <v>0</v>
      </c>
      <c r="B414" s="94"/>
      <c r="C414" s="95"/>
      <c r="D414" s="96"/>
      <c r="E414" s="97"/>
      <c r="F414" s="98"/>
      <c r="G414" s="98"/>
      <c r="H414" s="98"/>
      <c r="I414" s="98"/>
      <c r="J414" s="98"/>
      <c r="K414" s="96"/>
      <c r="L414" s="96"/>
      <c r="M414" s="96"/>
      <c r="N414" s="518"/>
      <c r="O414" s="168">
        <v>1.0</v>
      </c>
      <c r="P414" s="169">
        <v>1.0</v>
      </c>
      <c r="Q414" s="294">
        <v>1.0</v>
      </c>
      <c r="R414" s="295">
        <v>1.0</v>
      </c>
      <c r="S414" s="296">
        <v>2.0</v>
      </c>
      <c r="T414" s="297">
        <v>4.0</v>
      </c>
      <c r="U414" s="200"/>
      <c r="V414" s="201"/>
      <c r="W414" s="202"/>
      <c r="X414" s="202"/>
      <c r="Y414" s="273" t="s">
        <v>738</v>
      </c>
      <c r="Z414" s="271">
        <v>40.0</v>
      </c>
      <c r="AA414" s="272" t="s">
        <v>133</v>
      </c>
      <c r="AB414" s="107">
        <v>20.0</v>
      </c>
      <c r="AC414" s="108">
        <v>0.789050925925926</v>
      </c>
      <c r="AD414" s="273"/>
      <c r="AE414" s="274" t="s">
        <v>133</v>
      </c>
      <c r="AF414" s="99" t="s">
        <v>133</v>
      </c>
      <c r="AG414" s="274">
        <v>1.51</v>
      </c>
      <c r="AH414" s="411">
        <v>15.0</v>
      </c>
      <c r="AI414" s="112"/>
      <c r="AJ414" s="110"/>
      <c r="AK414" s="113"/>
      <c r="AL414" s="114"/>
      <c r="AM414" s="278"/>
      <c r="AN414" s="98"/>
      <c r="AO414" s="98"/>
      <c r="AP414" s="116"/>
      <c r="AQ414" s="117"/>
      <c r="AR414" s="116"/>
      <c r="AS414" s="98"/>
      <c r="AT414" s="98"/>
      <c r="AU414" s="98"/>
      <c r="AV414" s="98"/>
      <c r="AW414" s="98"/>
      <c r="AX414" s="98"/>
      <c r="AY414" s="98"/>
      <c r="AZ414" s="98"/>
      <c r="BA414" s="98"/>
      <c r="BB414" s="98"/>
      <c r="BC414" s="98"/>
      <c r="BD414" s="98"/>
      <c r="BE414" s="98"/>
      <c r="BF414" s="98"/>
      <c r="BG414" s="98"/>
      <c r="BH414" s="98"/>
      <c r="BI414" s="98"/>
      <c r="BJ414" s="98"/>
      <c r="BK414" s="98"/>
      <c r="BL414" s="98"/>
      <c r="BM414" s="98"/>
      <c r="BN414" s="98"/>
      <c r="BO414" s="98"/>
      <c r="BP414" s="98"/>
    </row>
    <row r="415">
      <c r="A415" s="485" t="b">
        <v>0</v>
      </c>
      <c r="B415" s="128"/>
      <c r="C415" s="129"/>
      <c r="D415" s="130"/>
      <c r="E415" s="131"/>
      <c r="F415" s="132"/>
      <c r="G415" s="132"/>
      <c r="H415" s="132"/>
      <c r="I415" s="132"/>
      <c r="J415" s="132"/>
      <c r="K415" s="130"/>
      <c r="L415" s="130"/>
      <c r="M415" s="130"/>
      <c r="N415" s="519"/>
      <c r="O415" s="168">
        <v>1.0</v>
      </c>
      <c r="P415" s="169">
        <v>1.0</v>
      </c>
      <c r="Q415" s="294">
        <v>1.0</v>
      </c>
      <c r="R415" s="295">
        <v>1.0</v>
      </c>
      <c r="S415" s="296">
        <v>2.0</v>
      </c>
      <c r="T415" s="297">
        <v>4.0</v>
      </c>
      <c r="U415" s="200"/>
      <c r="V415" s="201"/>
      <c r="W415" s="202"/>
      <c r="X415" s="202"/>
      <c r="Y415" s="206" t="s">
        <v>738</v>
      </c>
      <c r="Z415" s="204">
        <v>40.0</v>
      </c>
      <c r="AA415" s="205" t="s">
        <v>133</v>
      </c>
      <c r="AB415" s="141">
        <v>21.0</v>
      </c>
      <c r="AC415" s="142">
        <v>0.7892939814814814</v>
      </c>
      <c r="AD415" s="206"/>
      <c r="AE415" s="207" t="s">
        <v>133</v>
      </c>
      <c r="AF415" s="133" t="s">
        <v>133</v>
      </c>
      <c r="AG415" s="207">
        <v>1.54</v>
      </c>
      <c r="AH415" s="449">
        <v>15.0</v>
      </c>
      <c r="AI415" s="146"/>
      <c r="AJ415" s="144"/>
      <c r="AK415" s="147"/>
      <c r="AL415" s="114"/>
      <c r="AM415" s="211"/>
      <c r="AN415" s="132"/>
      <c r="AO415" s="132"/>
      <c r="AP415" s="149"/>
      <c r="AQ415" s="150"/>
      <c r="AR415" s="149"/>
      <c r="AS415" s="132"/>
      <c r="AT415" s="132"/>
      <c r="AU415" s="132"/>
      <c r="AV415" s="132"/>
      <c r="AW415" s="132"/>
      <c r="AX415" s="132"/>
      <c r="AY415" s="132"/>
      <c r="AZ415" s="132"/>
      <c r="BA415" s="132"/>
      <c r="BB415" s="132"/>
      <c r="BC415" s="132"/>
      <c r="BD415" s="132"/>
      <c r="BE415" s="132"/>
      <c r="BF415" s="132"/>
      <c r="BG415" s="132"/>
      <c r="BH415" s="132"/>
      <c r="BI415" s="132"/>
      <c r="BJ415" s="132"/>
      <c r="BK415" s="132"/>
      <c r="BL415" s="132"/>
      <c r="BM415" s="132"/>
      <c r="BN415" s="132"/>
      <c r="BO415" s="132"/>
      <c r="BP415" s="132"/>
    </row>
    <row r="416">
      <c r="A416" s="484" t="b">
        <v>0</v>
      </c>
      <c r="B416" s="94"/>
      <c r="C416" s="95"/>
      <c r="D416" s="96"/>
      <c r="E416" s="97"/>
      <c r="F416" s="98"/>
      <c r="G416" s="98"/>
      <c r="H416" s="98"/>
      <c r="I416" s="98"/>
      <c r="J416" s="98"/>
      <c r="K416" s="96"/>
      <c r="L416" s="96"/>
      <c r="M416" s="96"/>
      <c r="N416" s="518"/>
      <c r="O416" s="168">
        <v>1.0</v>
      </c>
      <c r="P416" s="169">
        <v>1.0</v>
      </c>
      <c r="Q416" s="294">
        <v>1.0</v>
      </c>
      <c r="R416" s="295">
        <v>1.0</v>
      </c>
      <c r="S416" s="296">
        <v>2.0</v>
      </c>
      <c r="T416" s="297">
        <v>4.0</v>
      </c>
      <c r="U416" s="200"/>
      <c r="V416" s="201"/>
      <c r="W416" s="202"/>
      <c r="X416" s="202"/>
      <c r="Y416" s="273">
        <v>40.0</v>
      </c>
      <c r="Z416" s="271" t="s">
        <v>738</v>
      </c>
      <c r="AA416" s="272" t="s">
        <v>133</v>
      </c>
      <c r="AB416" s="107">
        <v>22.0</v>
      </c>
      <c r="AC416" s="108">
        <v>0.7934375</v>
      </c>
      <c r="AD416" s="273"/>
      <c r="AE416" s="274" t="s">
        <v>132</v>
      </c>
      <c r="AF416" s="99" t="s">
        <v>133</v>
      </c>
      <c r="AG416" s="274">
        <v>10.0</v>
      </c>
      <c r="AH416" s="411">
        <v>2.39</v>
      </c>
      <c r="AI416" s="112"/>
      <c r="AJ416" s="110"/>
      <c r="AK416" s="113"/>
      <c r="AL416" s="114"/>
      <c r="AM416" s="278"/>
      <c r="AN416" s="98"/>
      <c r="AO416" s="98"/>
      <c r="AP416" s="116"/>
      <c r="AQ416" s="117"/>
      <c r="AR416" s="116"/>
      <c r="AS416" s="98"/>
      <c r="AT416" s="98"/>
      <c r="AU416" s="98"/>
      <c r="AV416" s="98"/>
      <c r="AW416" s="98"/>
      <c r="AX416" s="98"/>
      <c r="AY416" s="98"/>
      <c r="AZ416" s="98"/>
      <c r="BA416" s="98"/>
      <c r="BB416" s="98"/>
      <c r="BC416" s="98"/>
      <c r="BD416" s="98"/>
      <c r="BE416" s="98"/>
      <c r="BF416" s="98"/>
      <c r="BG416" s="98"/>
      <c r="BH416" s="98"/>
      <c r="BI416" s="98"/>
      <c r="BJ416" s="98"/>
      <c r="BK416" s="98"/>
      <c r="BL416" s="98"/>
      <c r="BM416" s="98"/>
      <c r="BN416" s="98"/>
      <c r="BO416" s="98"/>
      <c r="BP416" s="98"/>
    </row>
    <row r="417">
      <c r="A417" s="485" t="b">
        <v>0</v>
      </c>
      <c r="B417" s="128"/>
      <c r="C417" s="129"/>
      <c r="D417" s="130"/>
      <c r="E417" s="131"/>
      <c r="F417" s="132"/>
      <c r="G417" s="132"/>
      <c r="H417" s="132"/>
      <c r="I417" s="132"/>
      <c r="J417" s="132"/>
      <c r="K417" s="130"/>
      <c r="L417" s="130"/>
      <c r="M417" s="130"/>
      <c r="N417" s="519"/>
      <c r="O417" s="168">
        <v>1.0</v>
      </c>
      <c r="P417" s="169">
        <v>1.0</v>
      </c>
      <c r="Q417" s="294">
        <v>1.0</v>
      </c>
      <c r="R417" s="295">
        <v>1.0</v>
      </c>
      <c r="S417" s="296">
        <v>2.0</v>
      </c>
      <c r="T417" s="297">
        <v>5.0</v>
      </c>
      <c r="U417" s="200"/>
      <c r="V417" s="201"/>
      <c r="W417" s="202"/>
      <c r="X417" s="202"/>
      <c r="Y417" s="206">
        <v>0.0</v>
      </c>
      <c r="Z417" s="204">
        <v>0.0</v>
      </c>
      <c r="AA417" s="205" t="s">
        <v>132</v>
      </c>
      <c r="AB417" s="141">
        <v>23.0</v>
      </c>
      <c r="AC417" s="142">
        <v>0.7980902777777777</v>
      </c>
      <c r="AD417" s="206"/>
      <c r="AE417" s="207" t="s">
        <v>133</v>
      </c>
      <c r="AF417" s="133" t="s">
        <v>133</v>
      </c>
      <c r="AG417" s="207">
        <v>1.76</v>
      </c>
      <c r="AH417" s="449">
        <v>1.7</v>
      </c>
      <c r="AI417" s="146"/>
      <c r="AJ417" s="144"/>
      <c r="AK417" s="147"/>
      <c r="AL417" s="114"/>
      <c r="AM417" s="211"/>
      <c r="AN417" s="132"/>
      <c r="AO417" s="132"/>
      <c r="AP417" s="149"/>
      <c r="AQ417" s="150"/>
      <c r="AR417" s="149"/>
      <c r="AS417" s="132"/>
      <c r="AT417" s="132"/>
      <c r="AU417" s="132"/>
      <c r="AV417" s="132"/>
      <c r="AW417" s="132"/>
      <c r="AX417" s="132"/>
      <c r="AY417" s="132"/>
      <c r="AZ417" s="132"/>
      <c r="BA417" s="132"/>
      <c r="BB417" s="132"/>
      <c r="BC417" s="132"/>
      <c r="BD417" s="132"/>
      <c r="BE417" s="132"/>
      <c r="BF417" s="132"/>
      <c r="BG417" s="132"/>
      <c r="BH417" s="132"/>
      <c r="BI417" s="132"/>
      <c r="BJ417" s="132"/>
      <c r="BK417" s="132"/>
      <c r="BL417" s="132"/>
      <c r="BM417" s="132"/>
      <c r="BN417" s="132"/>
      <c r="BO417" s="132"/>
      <c r="BP417" s="132"/>
    </row>
    <row r="418">
      <c r="A418" s="484" t="b">
        <v>0</v>
      </c>
      <c r="B418" s="94"/>
      <c r="C418" s="95"/>
      <c r="D418" s="96"/>
      <c r="E418" s="97"/>
      <c r="F418" s="98"/>
      <c r="G418" s="98"/>
      <c r="H418" s="98"/>
      <c r="I418" s="98"/>
      <c r="J418" s="98"/>
      <c r="K418" s="96"/>
      <c r="L418" s="96"/>
      <c r="M418" s="96"/>
      <c r="N418" s="518"/>
      <c r="O418" s="168">
        <v>1.0</v>
      </c>
      <c r="P418" s="169">
        <v>1.0</v>
      </c>
      <c r="Q418" s="294">
        <v>1.0</v>
      </c>
      <c r="R418" s="295">
        <v>1.0</v>
      </c>
      <c r="S418" s="296">
        <v>4.0</v>
      </c>
      <c r="T418" s="297">
        <v>5.0</v>
      </c>
      <c r="U418" s="200"/>
      <c r="V418" s="201"/>
      <c r="W418" s="202"/>
      <c r="X418" s="202"/>
      <c r="Y418" s="273">
        <v>0.0</v>
      </c>
      <c r="Z418" s="271">
        <v>0.0</v>
      </c>
      <c r="AA418" s="272" t="s">
        <v>132</v>
      </c>
      <c r="AB418" s="107">
        <v>24.0</v>
      </c>
      <c r="AC418" s="108">
        <v>0.7981481481481482</v>
      </c>
      <c r="AD418" s="273"/>
      <c r="AE418" s="274" t="s">
        <v>133</v>
      </c>
      <c r="AF418" s="99" t="s">
        <v>133</v>
      </c>
      <c r="AG418" s="274">
        <v>1.88</v>
      </c>
      <c r="AH418" s="411">
        <v>18.0</v>
      </c>
      <c r="AI418" s="112"/>
      <c r="AJ418" s="110"/>
      <c r="AK418" s="113"/>
      <c r="AL418" s="114"/>
      <c r="AM418" s="278"/>
      <c r="AN418" s="98"/>
      <c r="AO418" s="98"/>
      <c r="AP418" s="116"/>
      <c r="AQ418" s="117"/>
      <c r="AR418" s="116"/>
      <c r="AS418" s="98"/>
      <c r="AT418" s="98"/>
      <c r="AU418" s="98"/>
      <c r="AV418" s="98"/>
      <c r="AW418" s="98"/>
      <c r="AX418" s="98"/>
      <c r="AY418" s="98"/>
      <c r="AZ418" s="98"/>
      <c r="BA418" s="98"/>
      <c r="BB418" s="98"/>
      <c r="BC418" s="98"/>
      <c r="BD418" s="98"/>
      <c r="BE418" s="98"/>
      <c r="BF418" s="98"/>
      <c r="BG418" s="98"/>
      <c r="BH418" s="98"/>
      <c r="BI418" s="98"/>
      <c r="BJ418" s="98"/>
      <c r="BK418" s="98"/>
      <c r="BL418" s="98"/>
      <c r="BM418" s="98"/>
      <c r="BN418" s="98"/>
      <c r="BO418" s="98"/>
      <c r="BP418" s="98"/>
    </row>
    <row r="419">
      <c r="A419" s="485" t="b">
        <v>0</v>
      </c>
      <c r="B419" s="128"/>
      <c r="C419" s="129"/>
      <c r="D419" s="130"/>
      <c r="E419" s="131"/>
      <c r="F419" s="132"/>
      <c r="G419" s="132"/>
      <c r="H419" s="132"/>
      <c r="I419" s="132"/>
      <c r="J419" s="132"/>
      <c r="K419" s="130"/>
      <c r="L419" s="130"/>
      <c r="M419" s="130"/>
      <c r="N419" s="519"/>
      <c r="O419" s="168">
        <v>1.0</v>
      </c>
      <c r="P419" s="169">
        <v>1.0</v>
      </c>
      <c r="Q419" s="294">
        <v>1.0</v>
      </c>
      <c r="R419" s="295">
        <v>1.0</v>
      </c>
      <c r="S419" s="296">
        <v>4.0</v>
      </c>
      <c r="T419" s="297">
        <v>5.0</v>
      </c>
      <c r="U419" s="200"/>
      <c r="V419" s="201"/>
      <c r="W419" s="202"/>
      <c r="X419" s="202"/>
      <c r="Y419" s="206">
        <v>0.0</v>
      </c>
      <c r="Z419" s="204">
        <v>0.0</v>
      </c>
      <c r="AA419" s="205" t="s">
        <v>132</v>
      </c>
      <c r="AB419" s="141">
        <v>25.0</v>
      </c>
      <c r="AC419" s="142">
        <v>0.7996643518518518</v>
      </c>
      <c r="AD419" s="206"/>
      <c r="AE419" s="207" t="s">
        <v>133</v>
      </c>
      <c r="AF419" s="133" t="s">
        <v>133</v>
      </c>
      <c r="AG419" s="207">
        <v>2.04</v>
      </c>
      <c r="AH419" s="449">
        <v>20.0</v>
      </c>
      <c r="AI419" s="146"/>
      <c r="AJ419" s="144"/>
      <c r="AK419" s="147"/>
      <c r="AL419" s="114"/>
      <c r="AM419" s="211"/>
      <c r="AN419" s="132"/>
      <c r="AO419" s="132"/>
      <c r="AP419" s="149"/>
      <c r="AQ419" s="150"/>
      <c r="AR419" s="149"/>
      <c r="AS419" s="132"/>
      <c r="AT419" s="132"/>
      <c r="AU419" s="132"/>
      <c r="AV419" s="132"/>
      <c r="AW419" s="132"/>
      <c r="AX419" s="132"/>
      <c r="AY419" s="132"/>
      <c r="AZ419" s="132"/>
      <c r="BA419" s="132"/>
      <c r="BB419" s="132"/>
      <c r="BC419" s="132"/>
      <c r="BD419" s="132"/>
      <c r="BE419" s="132"/>
      <c r="BF419" s="132"/>
      <c r="BG419" s="132"/>
      <c r="BH419" s="132"/>
      <c r="BI419" s="132"/>
      <c r="BJ419" s="132"/>
      <c r="BK419" s="132"/>
      <c r="BL419" s="132"/>
      <c r="BM419" s="132"/>
      <c r="BN419" s="132"/>
      <c r="BO419" s="132"/>
      <c r="BP419" s="132"/>
    </row>
    <row r="420">
      <c r="A420" s="484" t="b">
        <v>0</v>
      </c>
      <c r="B420" s="94"/>
      <c r="C420" s="95"/>
      <c r="D420" s="96"/>
      <c r="E420" s="97"/>
      <c r="F420" s="98"/>
      <c r="G420" s="98"/>
      <c r="H420" s="98"/>
      <c r="I420" s="98"/>
      <c r="J420" s="98"/>
      <c r="K420" s="96"/>
      <c r="L420" s="96"/>
      <c r="M420" s="96"/>
      <c r="N420" s="518"/>
      <c r="O420" s="168">
        <v>1.0</v>
      </c>
      <c r="P420" s="169">
        <v>1.0</v>
      </c>
      <c r="Q420" s="294">
        <v>1.0</v>
      </c>
      <c r="R420" s="295">
        <v>1.0</v>
      </c>
      <c r="S420" s="296">
        <v>4.0</v>
      </c>
      <c r="T420" s="297">
        <v>5.0</v>
      </c>
      <c r="U420" s="200"/>
      <c r="V420" s="201"/>
      <c r="W420" s="202"/>
      <c r="X420" s="202"/>
      <c r="Y420" s="273">
        <v>15.0</v>
      </c>
      <c r="Z420" s="271">
        <v>0.0</v>
      </c>
      <c r="AA420" s="272" t="s">
        <v>132</v>
      </c>
      <c r="AB420" s="107">
        <v>26.0</v>
      </c>
      <c r="AC420" s="108">
        <v>0.8000347222222223</v>
      </c>
      <c r="AD420" s="273"/>
      <c r="AE420" s="274" t="s">
        <v>133</v>
      </c>
      <c r="AF420" s="99" t="s">
        <v>133</v>
      </c>
      <c r="AG420" s="274">
        <v>2.38</v>
      </c>
      <c r="AH420" s="411">
        <v>2.38</v>
      </c>
      <c r="AI420" s="112"/>
      <c r="AJ420" s="110"/>
      <c r="AK420" s="113"/>
      <c r="AL420" s="114"/>
      <c r="AM420" s="278"/>
      <c r="AN420" s="98"/>
      <c r="AO420" s="98"/>
      <c r="AP420" s="116"/>
      <c r="AQ420" s="117"/>
      <c r="AR420" s="116"/>
      <c r="AS420" s="98"/>
      <c r="AT420" s="98"/>
      <c r="AU420" s="98"/>
      <c r="AV420" s="98"/>
      <c r="AW420" s="98"/>
      <c r="AX420" s="98"/>
      <c r="AY420" s="98"/>
      <c r="AZ420" s="98"/>
      <c r="BA420" s="98"/>
      <c r="BB420" s="98"/>
      <c r="BC420" s="98"/>
      <c r="BD420" s="98"/>
      <c r="BE420" s="98"/>
      <c r="BF420" s="98"/>
      <c r="BG420" s="98"/>
      <c r="BH420" s="98"/>
      <c r="BI420" s="98"/>
      <c r="BJ420" s="98"/>
      <c r="BK420" s="98"/>
      <c r="BL420" s="98"/>
      <c r="BM420" s="98"/>
      <c r="BN420" s="98"/>
      <c r="BO420" s="98"/>
      <c r="BP420" s="98"/>
    </row>
    <row r="421">
      <c r="A421" s="485" t="b">
        <v>0</v>
      </c>
      <c r="B421" s="128"/>
      <c r="C421" s="129"/>
      <c r="D421" s="130"/>
      <c r="E421" s="131"/>
      <c r="F421" s="132"/>
      <c r="G421" s="132"/>
      <c r="H421" s="132"/>
      <c r="I421" s="132"/>
      <c r="J421" s="132"/>
      <c r="K421" s="130"/>
      <c r="L421" s="130"/>
      <c r="M421" s="130"/>
      <c r="N421" s="519"/>
      <c r="O421" s="168">
        <v>1.0</v>
      </c>
      <c r="P421" s="169">
        <v>1.0</v>
      </c>
      <c r="Q421" s="294">
        <v>1.0</v>
      </c>
      <c r="R421" s="295">
        <v>1.0</v>
      </c>
      <c r="S421" s="296">
        <v>4.0</v>
      </c>
      <c r="T421" s="297">
        <v>5.0</v>
      </c>
      <c r="U421" s="200"/>
      <c r="V421" s="201"/>
      <c r="W421" s="202"/>
      <c r="X421" s="202"/>
      <c r="Y421" s="206">
        <v>30.0</v>
      </c>
      <c r="Z421" s="204">
        <v>0.0</v>
      </c>
      <c r="AA421" s="205" t="s">
        <v>132</v>
      </c>
      <c r="AB421" s="141">
        <v>27.0</v>
      </c>
      <c r="AC421" s="142">
        <v>0.800150462962963</v>
      </c>
      <c r="AD421" s="206"/>
      <c r="AE421" s="207" t="s">
        <v>133</v>
      </c>
      <c r="AF421" s="133" t="s">
        <v>133</v>
      </c>
      <c r="AG421" s="207">
        <v>2.42</v>
      </c>
      <c r="AH421" s="449">
        <v>24.0</v>
      </c>
      <c r="AI421" s="146"/>
      <c r="AJ421" s="144"/>
      <c r="AK421" s="147"/>
      <c r="AL421" s="114"/>
      <c r="AM421" s="211"/>
      <c r="AN421" s="132"/>
      <c r="AO421" s="132"/>
      <c r="AP421" s="149"/>
      <c r="AQ421" s="150"/>
      <c r="AR421" s="149"/>
      <c r="AS421" s="132"/>
      <c r="AT421" s="132"/>
      <c r="AU421" s="132"/>
      <c r="AV421" s="132"/>
      <c r="AW421" s="132"/>
      <c r="AX421" s="132"/>
      <c r="AY421" s="132"/>
      <c r="AZ421" s="132"/>
      <c r="BA421" s="132"/>
      <c r="BB421" s="132"/>
      <c r="BC421" s="132"/>
      <c r="BD421" s="132"/>
      <c r="BE421" s="132"/>
      <c r="BF421" s="132"/>
      <c r="BG421" s="132"/>
      <c r="BH421" s="132"/>
      <c r="BI421" s="132"/>
      <c r="BJ421" s="132"/>
      <c r="BK421" s="132"/>
      <c r="BL421" s="132"/>
      <c r="BM421" s="132"/>
      <c r="BN421" s="132"/>
      <c r="BO421" s="132"/>
      <c r="BP421" s="132"/>
    </row>
    <row r="422">
      <c r="A422" s="484" t="b">
        <v>0</v>
      </c>
      <c r="B422" s="94"/>
      <c r="C422" s="95"/>
      <c r="D422" s="96"/>
      <c r="E422" s="97"/>
      <c r="F422" s="98"/>
      <c r="G422" s="98"/>
      <c r="H422" s="98"/>
      <c r="I422" s="98"/>
      <c r="J422" s="98"/>
      <c r="K422" s="96"/>
      <c r="L422" s="96"/>
      <c r="M422" s="96"/>
      <c r="N422" s="518"/>
      <c r="O422" s="168">
        <v>1.0</v>
      </c>
      <c r="P422" s="169">
        <v>1.0</v>
      </c>
      <c r="Q422" s="294">
        <v>1.0</v>
      </c>
      <c r="R422" s="295">
        <v>1.0</v>
      </c>
      <c r="S422" s="296">
        <v>4.0</v>
      </c>
      <c r="T422" s="297">
        <v>5.0</v>
      </c>
      <c r="U422" s="200"/>
      <c r="V422" s="201"/>
      <c r="W422" s="202"/>
      <c r="X422" s="202"/>
      <c r="Y422" s="273">
        <v>40.0</v>
      </c>
      <c r="Z422" s="271">
        <v>0.0</v>
      </c>
      <c r="AA422" s="272" t="s">
        <v>132</v>
      </c>
      <c r="AB422" s="107">
        <v>28.0</v>
      </c>
      <c r="AC422" s="108">
        <v>0.8051736111111111</v>
      </c>
      <c r="AD422" s="273"/>
      <c r="AE422" s="274" t="s">
        <v>133</v>
      </c>
      <c r="AF422" s="99" t="s">
        <v>133</v>
      </c>
      <c r="AG422" s="274">
        <v>3.1</v>
      </c>
      <c r="AH422" s="411">
        <v>31.0</v>
      </c>
      <c r="AI422" s="112"/>
      <c r="AJ422" s="110"/>
      <c r="AK422" s="113"/>
      <c r="AL422" s="114"/>
      <c r="AM422" s="278"/>
      <c r="AN422" s="98"/>
      <c r="AO422" s="98"/>
      <c r="AP422" s="116"/>
      <c r="AQ422" s="117"/>
      <c r="AR422" s="116"/>
      <c r="AS422" s="98"/>
      <c r="AT422" s="98"/>
      <c r="AU422" s="98"/>
      <c r="AV422" s="98"/>
      <c r="AW422" s="98"/>
      <c r="AX422" s="98"/>
      <c r="AY422" s="98"/>
      <c r="AZ422" s="98"/>
      <c r="BA422" s="98"/>
      <c r="BB422" s="98"/>
      <c r="BC422" s="98"/>
      <c r="BD422" s="98"/>
      <c r="BE422" s="98"/>
      <c r="BF422" s="98"/>
      <c r="BG422" s="98"/>
      <c r="BH422" s="98"/>
      <c r="BI422" s="98"/>
      <c r="BJ422" s="98"/>
      <c r="BK422" s="98"/>
      <c r="BL422" s="98"/>
      <c r="BM422" s="98"/>
      <c r="BN422" s="98"/>
      <c r="BO422" s="98"/>
      <c r="BP422" s="98"/>
    </row>
    <row r="423">
      <c r="A423" s="485" t="b">
        <v>0</v>
      </c>
      <c r="B423" s="128"/>
      <c r="C423" s="129"/>
      <c r="D423" s="130"/>
      <c r="E423" s="131"/>
      <c r="F423" s="132"/>
      <c r="G423" s="132"/>
      <c r="H423" s="132"/>
      <c r="I423" s="132"/>
      <c r="J423" s="132"/>
      <c r="K423" s="130"/>
      <c r="L423" s="130"/>
      <c r="M423" s="130"/>
      <c r="N423" s="519"/>
      <c r="O423" s="168">
        <v>1.0</v>
      </c>
      <c r="P423" s="169">
        <v>1.0</v>
      </c>
      <c r="Q423" s="294">
        <v>1.0</v>
      </c>
      <c r="R423" s="295">
        <v>1.0</v>
      </c>
      <c r="S423" s="296">
        <v>5.0</v>
      </c>
      <c r="T423" s="297">
        <v>5.0</v>
      </c>
      <c r="U423" s="200"/>
      <c r="V423" s="201"/>
      <c r="W423" s="202"/>
      <c r="X423" s="202"/>
      <c r="Y423" s="206">
        <v>15.0</v>
      </c>
      <c r="Z423" s="204">
        <v>0.0</v>
      </c>
      <c r="AA423" s="205" t="s">
        <v>133</v>
      </c>
      <c r="AB423" s="141">
        <v>29.0</v>
      </c>
      <c r="AC423" s="142">
        <v>0.8052893518518518</v>
      </c>
      <c r="AD423" s="206"/>
      <c r="AE423" s="207" t="s">
        <v>133</v>
      </c>
      <c r="AF423" s="133" t="s">
        <v>133</v>
      </c>
      <c r="AG423" s="207">
        <v>3.4</v>
      </c>
      <c r="AH423" s="449">
        <v>34.0</v>
      </c>
      <c r="AI423" s="146"/>
      <c r="AJ423" s="144"/>
      <c r="AK423" s="147"/>
      <c r="AL423" s="114"/>
      <c r="AM423" s="211"/>
      <c r="AN423" s="132"/>
      <c r="AO423" s="132"/>
      <c r="AP423" s="149"/>
      <c r="AQ423" s="150"/>
      <c r="AR423" s="149"/>
      <c r="AS423" s="132"/>
      <c r="AT423" s="132"/>
      <c r="AU423" s="132"/>
      <c r="AV423" s="132"/>
      <c r="AW423" s="132"/>
      <c r="AX423" s="132"/>
      <c r="AY423" s="132"/>
      <c r="AZ423" s="132"/>
      <c r="BA423" s="132"/>
      <c r="BB423" s="132"/>
      <c r="BC423" s="132"/>
      <c r="BD423" s="132"/>
      <c r="BE423" s="132"/>
      <c r="BF423" s="132"/>
      <c r="BG423" s="132"/>
      <c r="BH423" s="132"/>
      <c r="BI423" s="132"/>
      <c r="BJ423" s="132"/>
      <c r="BK423" s="132"/>
      <c r="BL423" s="132"/>
      <c r="BM423" s="132"/>
      <c r="BN423" s="132"/>
      <c r="BO423" s="132"/>
      <c r="BP423" s="132"/>
    </row>
    <row r="424">
      <c r="A424" s="484" t="b">
        <v>0</v>
      </c>
      <c r="B424" s="94"/>
      <c r="C424" s="95"/>
      <c r="D424" s="96"/>
      <c r="E424" s="97"/>
      <c r="F424" s="98"/>
      <c r="G424" s="98"/>
      <c r="H424" s="98"/>
      <c r="I424" s="98"/>
      <c r="J424" s="98"/>
      <c r="K424" s="96"/>
      <c r="L424" s="96"/>
      <c r="M424" s="96"/>
      <c r="N424" s="518"/>
      <c r="O424" s="168">
        <v>1.0</v>
      </c>
      <c r="P424" s="169">
        <v>1.0</v>
      </c>
      <c r="Q424" s="294">
        <v>1.0</v>
      </c>
      <c r="R424" s="295">
        <v>1.0</v>
      </c>
      <c r="S424" s="296">
        <v>5.0</v>
      </c>
      <c r="T424" s="297">
        <v>5.0</v>
      </c>
      <c r="U424" s="200"/>
      <c r="V424" s="201"/>
      <c r="W424" s="202"/>
      <c r="X424" s="202"/>
      <c r="Y424" s="273">
        <v>30.0</v>
      </c>
      <c r="Z424" s="271">
        <v>0.0</v>
      </c>
      <c r="AA424" s="272" t="s">
        <v>133</v>
      </c>
      <c r="AB424" s="107">
        <v>30.0</v>
      </c>
      <c r="AC424" s="108">
        <v>0.8052893518518518</v>
      </c>
      <c r="AD424" s="273"/>
      <c r="AE424" s="274" t="s">
        <v>133</v>
      </c>
      <c r="AF424" s="99" t="s">
        <v>133</v>
      </c>
      <c r="AG424" s="274">
        <v>3.65</v>
      </c>
      <c r="AH424" s="411">
        <v>3.65</v>
      </c>
      <c r="AI424" s="112"/>
      <c r="AJ424" s="110"/>
      <c r="AK424" s="113"/>
      <c r="AL424" s="114"/>
      <c r="AM424" s="278"/>
      <c r="AN424" s="98"/>
      <c r="AO424" s="98"/>
      <c r="AP424" s="116"/>
      <c r="AQ424" s="117"/>
      <c r="AR424" s="116"/>
      <c r="AS424" s="98"/>
      <c r="AT424" s="98"/>
      <c r="AU424" s="98"/>
      <c r="AV424" s="98"/>
      <c r="AW424" s="98"/>
      <c r="AX424" s="98"/>
      <c r="AY424" s="98"/>
      <c r="AZ424" s="98"/>
      <c r="BA424" s="98"/>
      <c r="BB424" s="98"/>
      <c r="BC424" s="98"/>
      <c r="BD424" s="98"/>
      <c r="BE424" s="98"/>
      <c r="BF424" s="98"/>
      <c r="BG424" s="98"/>
      <c r="BH424" s="98"/>
      <c r="BI424" s="98"/>
      <c r="BJ424" s="98"/>
      <c r="BK424" s="98"/>
      <c r="BL424" s="98"/>
      <c r="BM424" s="98"/>
      <c r="BN424" s="98"/>
      <c r="BO424" s="98"/>
      <c r="BP424" s="98"/>
    </row>
    <row r="425">
      <c r="A425" s="485" t="b">
        <v>0</v>
      </c>
      <c r="B425" s="128"/>
      <c r="C425" s="129"/>
      <c r="D425" s="130"/>
      <c r="E425" s="131"/>
      <c r="F425" s="132"/>
      <c r="G425" s="132"/>
      <c r="H425" s="132"/>
      <c r="I425" s="132"/>
      <c r="J425" s="132"/>
      <c r="K425" s="130"/>
      <c r="L425" s="130"/>
      <c r="M425" s="130"/>
      <c r="N425" s="519"/>
      <c r="O425" s="168">
        <v>1.0</v>
      </c>
      <c r="P425" s="169">
        <v>1.0</v>
      </c>
      <c r="Q425" s="294">
        <v>1.0</v>
      </c>
      <c r="R425" s="295">
        <v>1.0</v>
      </c>
      <c r="S425" s="296">
        <v>6.0</v>
      </c>
      <c r="T425" s="297">
        <v>5.0</v>
      </c>
      <c r="U425" s="200"/>
      <c r="V425" s="201"/>
      <c r="W425" s="202"/>
      <c r="X425" s="202"/>
      <c r="Y425" s="206">
        <v>0.0</v>
      </c>
      <c r="Z425" s="204">
        <v>0.0</v>
      </c>
      <c r="AA425" s="205" t="s">
        <v>132</v>
      </c>
      <c r="AB425" s="141">
        <v>31.0</v>
      </c>
      <c r="AC425" s="142">
        <v>0.8063078703703703</v>
      </c>
      <c r="AD425" s="206"/>
      <c r="AE425" s="207" t="s">
        <v>133</v>
      </c>
      <c r="AF425" s="133" t="s">
        <v>133</v>
      </c>
      <c r="AG425" s="207">
        <v>7.8</v>
      </c>
      <c r="AH425" s="449">
        <v>7.8</v>
      </c>
      <c r="AI425" s="146"/>
      <c r="AJ425" s="144"/>
      <c r="AK425" s="147"/>
      <c r="AL425" s="114"/>
      <c r="AM425" s="211"/>
      <c r="AN425" s="132"/>
      <c r="AO425" s="132"/>
      <c r="AP425" s="149"/>
      <c r="AQ425" s="150"/>
      <c r="AR425" s="149"/>
      <c r="AS425" s="132"/>
      <c r="AT425" s="132"/>
      <c r="AU425" s="132"/>
      <c r="AV425" s="132"/>
      <c r="AW425" s="132"/>
      <c r="AX425" s="132"/>
      <c r="AY425" s="132"/>
      <c r="AZ425" s="132"/>
      <c r="BA425" s="132"/>
      <c r="BB425" s="132"/>
      <c r="BC425" s="132"/>
      <c r="BD425" s="132"/>
      <c r="BE425" s="132"/>
      <c r="BF425" s="132"/>
      <c r="BG425" s="132"/>
      <c r="BH425" s="132"/>
      <c r="BI425" s="132"/>
      <c r="BJ425" s="132"/>
      <c r="BK425" s="132"/>
      <c r="BL425" s="132"/>
      <c r="BM425" s="132"/>
      <c r="BN425" s="132"/>
      <c r="BO425" s="132"/>
      <c r="BP425" s="132"/>
    </row>
    <row r="426">
      <c r="A426" s="484" t="b">
        <v>0</v>
      </c>
      <c r="B426" s="94"/>
      <c r="C426" s="95"/>
      <c r="D426" s="96"/>
      <c r="E426" s="97"/>
      <c r="F426" s="98"/>
      <c r="G426" s="98"/>
      <c r="H426" s="98"/>
      <c r="I426" s="98"/>
      <c r="J426" s="98"/>
      <c r="K426" s="96"/>
      <c r="L426" s="96"/>
      <c r="M426" s="96"/>
      <c r="N426" s="518"/>
      <c r="O426" s="168">
        <v>1.0</v>
      </c>
      <c r="P426" s="169">
        <v>1.0</v>
      </c>
      <c r="Q426" s="294">
        <v>1.0</v>
      </c>
      <c r="R426" s="295">
        <v>1.0</v>
      </c>
      <c r="S426" s="296">
        <v>6.0</v>
      </c>
      <c r="T426" s="297">
        <v>5.0</v>
      </c>
      <c r="U426" s="200"/>
      <c r="V426" s="201"/>
      <c r="W426" s="202"/>
      <c r="X426" s="202"/>
      <c r="Y426" s="273">
        <v>0.0</v>
      </c>
      <c r="Z426" s="271">
        <v>0.0</v>
      </c>
      <c r="AA426" s="272" t="s">
        <v>132</v>
      </c>
      <c r="AB426" s="107">
        <v>32.0</v>
      </c>
      <c r="AC426" s="108">
        <v>0.806863425925926</v>
      </c>
      <c r="AD426" s="273"/>
      <c r="AE426" s="274" t="s">
        <v>133</v>
      </c>
      <c r="AF426" s="99" t="s">
        <v>133</v>
      </c>
      <c r="AG426" s="274">
        <v>10.0</v>
      </c>
      <c r="AH426" s="411">
        <v>30.0</v>
      </c>
      <c r="AI426" s="112"/>
      <c r="AJ426" s="110"/>
      <c r="AK426" s="113"/>
      <c r="AL426" s="114"/>
      <c r="AM426" s="278"/>
      <c r="AN426" s="98"/>
      <c r="AO426" s="98"/>
      <c r="AP426" s="116"/>
      <c r="AQ426" s="117"/>
      <c r="AR426" s="116"/>
      <c r="AS426" s="98"/>
      <c r="AT426" s="98"/>
      <c r="AU426" s="98"/>
      <c r="AV426" s="98"/>
      <c r="AW426" s="98"/>
      <c r="AX426" s="98"/>
      <c r="AY426" s="98"/>
      <c r="AZ426" s="98"/>
      <c r="BA426" s="98"/>
      <c r="BB426" s="98"/>
      <c r="BC426" s="98"/>
      <c r="BD426" s="98"/>
      <c r="BE426" s="98"/>
      <c r="BF426" s="98"/>
      <c r="BG426" s="98"/>
      <c r="BH426" s="98"/>
      <c r="BI426" s="98"/>
      <c r="BJ426" s="98"/>
      <c r="BK426" s="98"/>
      <c r="BL426" s="98"/>
      <c r="BM426" s="98"/>
      <c r="BN426" s="98"/>
      <c r="BO426" s="98"/>
      <c r="BP426" s="98"/>
    </row>
    <row r="427">
      <c r="A427" s="485" t="b">
        <v>0</v>
      </c>
      <c r="B427" s="128"/>
      <c r="C427" s="129"/>
      <c r="D427" s="130"/>
      <c r="E427" s="131"/>
      <c r="F427" s="132"/>
      <c r="G427" s="132"/>
      <c r="H427" s="132"/>
      <c r="I427" s="132"/>
      <c r="J427" s="132"/>
      <c r="K427" s="130"/>
      <c r="L427" s="130"/>
      <c r="M427" s="130"/>
      <c r="N427" s="519"/>
      <c r="O427" s="168">
        <v>1.0</v>
      </c>
      <c r="P427" s="169">
        <v>1.0</v>
      </c>
      <c r="Q427" s="294">
        <v>1.0</v>
      </c>
      <c r="R427" s="295">
        <v>1.0</v>
      </c>
      <c r="S427" s="296">
        <v>6.0</v>
      </c>
      <c r="T427" s="297">
        <v>5.0</v>
      </c>
      <c r="U427" s="200"/>
      <c r="V427" s="201"/>
      <c r="W427" s="202"/>
      <c r="X427" s="202"/>
      <c r="Y427" s="206">
        <v>0.0</v>
      </c>
      <c r="Z427" s="204">
        <v>0.0</v>
      </c>
      <c r="AA427" s="205" t="s">
        <v>132</v>
      </c>
      <c r="AB427" s="141">
        <v>33.0</v>
      </c>
      <c r="AC427" s="142">
        <v>0.8077199074074074</v>
      </c>
      <c r="AD427" s="206"/>
      <c r="AE427" s="207" t="s">
        <v>132</v>
      </c>
      <c r="AF427" s="133" t="s">
        <v>166</v>
      </c>
      <c r="AG427" s="207">
        <v>1.1</v>
      </c>
      <c r="AH427" s="449">
        <v>100.0</v>
      </c>
      <c r="AI427" s="146"/>
      <c r="AJ427" s="144"/>
      <c r="AK427" s="147"/>
      <c r="AL427" s="114"/>
      <c r="AM427" s="211"/>
      <c r="AN427" s="132"/>
      <c r="AO427" s="132"/>
      <c r="AP427" s="149"/>
      <c r="AQ427" s="150"/>
      <c r="AR427" s="149"/>
      <c r="AS427" s="132"/>
      <c r="AT427" s="132"/>
      <c r="AU427" s="132"/>
      <c r="AV427" s="132"/>
      <c r="AW427" s="132"/>
      <c r="AX427" s="132"/>
      <c r="AY427" s="132"/>
      <c r="AZ427" s="132"/>
      <c r="BA427" s="132"/>
      <c r="BB427" s="132"/>
      <c r="BC427" s="132"/>
      <c r="BD427" s="132"/>
      <c r="BE427" s="132"/>
      <c r="BF427" s="132"/>
      <c r="BG427" s="132"/>
      <c r="BH427" s="132"/>
      <c r="BI427" s="132"/>
      <c r="BJ427" s="132"/>
      <c r="BK427" s="132"/>
      <c r="BL427" s="132"/>
      <c r="BM427" s="132"/>
      <c r="BN427" s="132"/>
      <c r="BO427" s="132"/>
      <c r="BP427" s="132"/>
    </row>
    <row r="428">
      <c r="A428" s="484" t="b">
        <v>0</v>
      </c>
      <c r="B428" s="94"/>
      <c r="C428" s="95"/>
      <c r="D428" s="96"/>
      <c r="E428" s="97"/>
      <c r="F428" s="98"/>
      <c r="G428" s="98"/>
      <c r="H428" s="98"/>
      <c r="I428" s="98"/>
      <c r="J428" s="98"/>
      <c r="K428" s="96"/>
      <c r="L428" s="96"/>
      <c r="M428" s="96"/>
      <c r="N428" s="518"/>
      <c r="O428" s="168">
        <v>1.0</v>
      </c>
      <c r="P428" s="169">
        <v>1.0</v>
      </c>
      <c r="Q428" s="294">
        <v>1.0</v>
      </c>
      <c r="R428" s="295">
        <v>1.0</v>
      </c>
      <c r="S428" s="296">
        <v>6.0</v>
      </c>
      <c r="T428" s="297">
        <v>5.0</v>
      </c>
      <c r="U428" s="200"/>
      <c r="V428" s="201"/>
      <c r="W428" s="202"/>
      <c r="X428" s="202"/>
      <c r="Y428" s="273">
        <v>15.0</v>
      </c>
      <c r="Z428" s="271">
        <v>0.0</v>
      </c>
      <c r="AA428" s="272" t="s">
        <v>132</v>
      </c>
      <c r="AB428" s="107">
        <v>34.0</v>
      </c>
      <c r="AC428" s="108">
        <v>0.8089930555555556</v>
      </c>
      <c r="AD428" s="273"/>
      <c r="AE428" s="274" t="s">
        <v>132</v>
      </c>
      <c r="AF428" s="99" t="s">
        <v>133</v>
      </c>
      <c r="AG428" s="274">
        <v>1.16</v>
      </c>
      <c r="AH428" s="411">
        <v>16.0</v>
      </c>
      <c r="AI428" s="112"/>
      <c r="AJ428" s="110"/>
      <c r="AK428" s="113"/>
      <c r="AL428" s="114"/>
      <c r="AM428" s="278"/>
      <c r="AN428" s="98"/>
      <c r="AO428" s="98"/>
      <c r="AP428" s="116"/>
      <c r="AQ428" s="117"/>
      <c r="AR428" s="116"/>
      <c r="AS428" s="98"/>
      <c r="AT428" s="98"/>
      <c r="AU428" s="98"/>
      <c r="AV428" s="98"/>
      <c r="AW428" s="98"/>
      <c r="AX428" s="98"/>
      <c r="AY428" s="98"/>
      <c r="AZ428" s="98"/>
      <c r="BA428" s="98"/>
      <c r="BB428" s="98"/>
      <c r="BC428" s="98"/>
      <c r="BD428" s="98"/>
      <c r="BE428" s="98"/>
      <c r="BF428" s="98"/>
      <c r="BG428" s="98"/>
      <c r="BH428" s="98"/>
      <c r="BI428" s="98"/>
      <c r="BJ428" s="98"/>
      <c r="BK428" s="98"/>
      <c r="BL428" s="98"/>
      <c r="BM428" s="98"/>
      <c r="BN428" s="98"/>
      <c r="BO428" s="98"/>
      <c r="BP428" s="98"/>
    </row>
    <row r="429">
      <c r="A429" s="485" t="b">
        <v>0</v>
      </c>
      <c r="B429" s="128"/>
      <c r="C429" s="129"/>
      <c r="D429" s="130"/>
      <c r="E429" s="131"/>
      <c r="F429" s="132"/>
      <c r="G429" s="132"/>
      <c r="H429" s="132"/>
      <c r="I429" s="132"/>
      <c r="J429" s="132"/>
      <c r="K429" s="130"/>
      <c r="L429" s="130"/>
      <c r="M429" s="130"/>
      <c r="N429" s="519"/>
      <c r="O429" s="168">
        <v>1.0</v>
      </c>
      <c r="P429" s="169">
        <v>1.0</v>
      </c>
      <c r="Q429" s="294">
        <v>1.0</v>
      </c>
      <c r="R429" s="295">
        <v>1.0</v>
      </c>
      <c r="S429" s="296">
        <v>6.0</v>
      </c>
      <c r="T429" s="297">
        <v>5.0</v>
      </c>
      <c r="U429" s="200"/>
      <c r="V429" s="201"/>
      <c r="W429" s="202"/>
      <c r="X429" s="202"/>
      <c r="Y429" s="206">
        <v>30.0</v>
      </c>
      <c r="Z429" s="204">
        <v>30.0</v>
      </c>
      <c r="AA429" s="205" t="s">
        <v>132</v>
      </c>
      <c r="AB429" s="420"/>
      <c r="AC429" s="421"/>
      <c r="AD429" s="206"/>
      <c r="AE429" s="144"/>
      <c r="AF429" s="133"/>
      <c r="AG429" s="144"/>
      <c r="AH429" s="430"/>
      <c r="AI429" s="146"/>
      <c r="AJ429" s="144"/>
      <c r="AK429" s="147"/>
      <c r="AL429" s="114"/>
      <c r="AM429" s="211"/>
      <c r="AN429" s="132"/>
      <c r="AO429" s="132"/>
      <c r="AP429" s="149"/>
      <c r="AQ429" s="150"/>
      <c r="AR429" s="149"/>
      <c r="AS429" s="132"/>
      <c r="AT429" s="132"/>
      <c r="AU429" s="132"/>
      <c r="AV429" s="132"/>
      <c r="AW429" s="132"/>
      <c r="AX429" s="132"/>
      <c r="AY429" s="132"/>
      <c r="AZ429" s="132"/>
      <c r="BA429" s="132"/>
      <c r="BB429" s="132"/>
      <c r="BC429" s="132"/>
      <c r="BD429" s="132"/>
      <c r="BE429" s="132"/>
      <c r="BF429" s="132"/>
      <c r="BG429" s="132"/>
      <c r="BH429" s="132"/>
      <c r="BI429" s="132"/>
      <c r="BJ429" s="132"/>
      <c r="BK429" s="132"/>
      <c r="BL429" s="132"/>
      <c r="BM429" s="132"/>
      <c r="BN429" s="132"/>
      <c r="BO429" s="132"/>
      <c r="BP429" s="132"/>
    </row>
    <row r="430">
      <c r="A430" s="484" t="b">
        <v>0</v>
      </c>
      <c r="B430" s="94"/>
      <c r="C430" s="95"/>
      <c r="D430" s="96"/>
      <c r="E430" s="97"/>
      <c r="F430" s="98"/>
      <c r="G430" s="98"/>
      <c r="H430" s="98"/>
      <c r="I430" s="98"/>
      <c r="J430" s="98"/>
      <c r="K430" s="96"/>
      <c r="L430" s="96"/>
      <c r="M430" s="96"/>
      <c r="N430" s="518"/>
      <c r="O430" s="369"/>
      <c r="P430" s="370"/>
      <c r="Q430" s="196"/>
      <c r="R430" s="197"/>
      <c r="S430" s="198"/>
      <c r="T430" s="199"/>
      <c r="U430" s="200"/>
      <c r="V430" s="201"/>
      <c r="W430" s="202"/>
      <c r="X430" s="202"/>
      <c r="Y430" s="109"/>
      <c r="Z430" s="280"/>
      <c r="AA430" s="106"/>
      <c r="AB430" s="281"/>
      <c r="AC430" s="282"/>
      <c r="AD430" s="273" t="s">
        <v>142</v>
      </c>
      <c r="AE430" s="110"/>
      <c r="AF430" s="99"/>
      <c r="AG430" s="110"/>
      <c r="AH430" s="427"/>
      <c r="AI430" s="112"/>
      <c r="AJ430" s="110"/>
      <c r="AK430" s="113"/>
      <c r="AL430" s="114"/>
      <c r="AM430" s="278"/>
      <c r="AN430" s="98"/>
      <c r="AO430" s="98"/>
      <c r="AP430" s="116"/>
      <c r="AQ430" s="117"/>
      <c r="AR430" s="116"/>
      <c r="AS430" s="98"/>
      <c r="AT430" s="98"/>
      <c r="AU430" s="98"/>
      <c r="AV430" s="98"/>
      <c r="AW430" s="98"/>
      <c r="AX430" s="98"/>
      <c r="AY430" s="98"/>
      <c r="AZ430" s="98"/>
      <c r="BA430" s="98"/>
      <c r="BB430" s="98"/>
      <c r="BC430" s="98"/>
      <c r="BD430" s="98"/>
      <c r="BE430" s="98"/>
      <c r="BF430" s="98"/>
      <c r="BG430" s="98"/>
      <c r="BH430" s="98"/>
      <c r="BI430" s="98"/>
      <c r="BJ430" s="98"/>
      <c r="BK430" s="98"/>
      <c r="BL430" s="98"/>
      <c r="BM430" s="98"/>
      <c r="BN430" s="98"/>
      <c r="BO430" s="98"/>
      <c r="BP430" s="98"/>
    </row>
    <row r="431">
      <c r="A431" s="485" t="b">
        <v>0</v>
      </c>
      <c r="B431" s="288">
        <v>44620.0</v>
      </c>
      <c r="C431" s="129"/>
      <c r="D431" s="134" t="s">
        <v>1456</v>
      </c>
      <c r="E431" s="131"/>
      <c r="F431" s="132"/>
      <c r="G431" s="132"/>
      <c r="H431" s="132"/>
      <c r="I431" s="133" t="s">
        <v>1457</v>
      </c>
      <c r="J431" s="133" t="s">
        <v>1458</v>
      </c>
      <c r="K431" s="130"/>
      <c r="L431" s="130"/>
      <c r="M431" s="130"/>
      <c r="N431" s="519"/>
      <c r="O431" s="168">
        <v>4.0</v>
      </c>
      <c r="P431" s="169">
        <v>3.0</v>
      </c>
      <c r="Q431" s="196"/>
      <c r="R431" s="197"/>
      <c r="S431" s="198"/>
      <c r="T431" s="199"/>
      <c r="U431" s="200"/>
      <c r="V431" s="201"/>
      <c r="W431" s="202"/>
      <c r="X431" s="202"/>
      <c r="Y431" s="206">
        <v>0.0</v>
      </c>
      <c r="Z431" s="204">
        <v>0.0</v>
      </c>
      <c r="AA431" s="205" t="s">
        <v>132</v>
      </c>
      <c r="AB431" s="141">
        <v>1.0</v>
      </c>
      <c r="AC431" s="142">
        <v>0.7609259259259259</v>
      </c>
      <c r="AD431" s="206" t="s">
        <v>140</v>
      </c>
      <c r="AE431" s="207" t="s">
        <v>132</v>
      </c>
      <c r="AF431" s="133" t="s">
        <v>166</v>
      </c>
      <c r="AG431" s="207">
        <v>1.3</v>
      </c>
      <c r="AH431" s="449">
        <v>20.0</v>
      </c>
      <c r="AI431" s="146"/>
      <c r="AJ431" s="207">
        <v>-17.73</v>
      </c>
      <c r="AK431" s="210">
        <v>0.0</v>
      </c>
      <c r="AL431" s="114"/>
      <c r="AM431" s="211"/>
      <c r="AN431" s="132"/>
      <c r="AO431" s="132"/>
      <c r="AP431" s="149"/>
      <c r="AQ431" s="150"/>
      <c r="AR431" s="149"/>
      <c r="AS431" s="132"/>
      <c r="AT431" s="132"/>
      <c r="AU431" s="132"/>
      <c r="AV431" s="132"/>
      <c r="AW431" s="132"/>
      <c r="AX431" s="132"/>
      <c r="AY431" s="132"/>
      <c r="AZ431" s="132"/>
      <c r="BA431" s="132"/>
      <c r="BB431" s="132"/>
      <c r="BC431" s="132"/>
      <c r="BD431" s="132"/>
      <c r="BE431" s="132"/>
      <c r="BF431" s="132"/>
      <c r="BG431" s="132"/>
      <c r="BH431" s="132"/>
      <c r="BI431" s="132"/>
      <c r="BJ431" s="132"/>
      <c r="BK431" s="132"/>
      <c r="BL431" s="132"/>
      <c r="BM431" s="132"/>
      <c r="BN431" s="132"/>
      <c r="BO431" s="132"/>
      <c r="BP431" s="132"/>
    </row>
    <row r="432">
      <c r="A432" s="484" t="b">
        <v>0</v>
      </c>
      <c r="B432" s="94"/>
      <c r="C432" s="95"/>
      <c r="D432" s="100">
        <v>3715.86</v>
      </c>
      <c r="E432" s="97"/>
      <c r="F432" s="98"/>
      <c r="G432" s="98"/>
      <c r="H432" s="98"/>
      <c r="I432" s="99">
        <v>1.91</v>
      </c>
      <c r="J432" s="99">
        <v>2.02</v>
      </c>
      <c r="K432" s="96"/>
      <c r="L432" s="96"/>
      <c r="M432" s="96"/>
      <c r="N432" s="518"/>
      <c r="O432" s="168">
        <v>1.0</v>
      </c>
      <c r="P432" s="169">
        <v>0.0</v>
      </c>
      <c r="Q432" s="294">
        <v>1.0</v>
      </c>
      <c r="R432" s="295">
        <v>1.0</v>
      </c>
      <c r="S432" s="198"/>
      <c r="T432" s="199"/>
      <c r="U432" s="200"/>
      <c r="V432" s="201"/>
      <c r="W432" s="202"/>
      <c r="X432" s="202"/>
      <c r="Y432" s="273">
        <v>40.0</v>
      </c>
      <c r="Z432" s="271">
        <v>15.0</v>
      </c>
      <c r="AA432" s="272" t="s">
        <v>133</v>
      </c>
      <c r="AB432" s="107">
        <v>2.0</v>
      </c>
      <c r="AC432" s="108">
        <v>0.7609259259259259</v>
      </c>
      <c r="AD432" s="273"/>
      <c r="AE432" s="274" t="s">
        <v>132</v>
      </c>
      <c r="AF432" s="99" t="s">
        <v>166</v>
      </c>
      <c r="AG432" s="274">
        <v>1.4</v>
      </c>
      <c r="AH432" s="411">
        <v>10.0</v>
      </c>
      <c r="AI432" s="112"/>
      <c r="AJ432" s="274">
        <v>125.44</v>
      </c>
      <c r="AK432" s="277">
        <v>0.0</v>
      </c>
      <c r="AL432" s="114"/>
      <c r="AM432" s="278"/>
      <c r="AN432" s="98"/>
      <c r="AO432" s="98"/>
      <c r="AP432" s="116"/>
      <c r="AQ432" s="117"/>
      <c r="AR432" s="116"/>
      <c r="AS432" s="98"/>
      <c r="AT432" s="98"/>
      <c r="AU432" s="98"/>
      <c r="AV432" s="98"/>
      <c r="AW432" s="98"/>
      <c r="AX432" s="98"/>
      <c r="AY432" s="98"/>
      <c r="AZ432" s="98"/>
      <c r="BA432" s="98"/>
      <c r="BB432" s="98"/>
      <c r="BC432" s="98"/>
      <c r="BD432" s="98"/>
      <c r="BE432" s="98"/>
      <c r="BF432" s="98"/>
      <c r="BG432" s="98"/>
      <c r="BH432" s="98"/>
      <c r="BI432" s="98"/>
      <c r="BJ432" s="98"/>
      <c r="BK432" s="98"/>
      <c r="BL432" s="98"/>
      <c r="BM432" s="98"/>
      <c r="BN432" s="98"/>
      <c r="BO432" s="98"/>
      <c r="BP432" s="98"/>
    </row>
    <row r="433">
      <c r="A433" s="485" t="b">
        <v>0</v>
      </c>
      <c r="B433" s="128"/>
      <c r="C433" s="129"/>
      <c r="D433" s="130"/>
      <c r="E433" s="131"/>
      <c r="F433" s="132"/>
      <c r="G433" s="132"/>
      <c r="H433" s="132"/>
      <c r="I433" s="133">
        <v>4.313883E7</v>
      </c>
      <c r="J433" s="133">
        <v>3.9555012E7</v>
      </c>
      <c r="K433" s="130"/>
      <c r="L433" s="130"/>
      <c r="M433" s="130"/>
      <c r="N433" s="519"/>
      <c r="O433" s="168">
        <v>1.0</v>
      </c>
      <c r="P433" s="169">
        <v>0.0</v>
      </c>
      <c r="Q433" s="294">
        <v>2.0</v>
      </c>
      <c r="R433" s="295">
        <v>1.0</v>
      </c>
      <c r="S433" s="198"/>
      <c r="T433" s="199"/>
      <c r="U433" s="200"/>
      <c r="V433" s="201"/>
      <c r="W433" s="202"/>
      <c r="X433" s="202"/>
      <c r="Y433" s="206">
        <v>15.0</v>
      </c>
      <c r="Z433" s="204">
        <v>0.0</v>
      </c>
      <c r="AA433" s="205" t="s">
        <v>132</v>
      </c>
      <c r="AB433" s="141">
        <v>3.0</v>
      </c>
      <c r="AC433" s="142">
        <v>0.776412037037037</v>
      </c>
      <c r="AD433" s="206"/>
      <c r="AE433" s="207" t="s">
        <v>132</v>
      </c>
      <c r="AF433" s="133" t="s">
        <v>166</v>
      </c>
      <c r="AG433" s="207">
        <v>1.2</v>
      </c>
      <c r="AH433" s="449">
        <v>50.0</v>
      </c>
      <c r="AI433" s="146"/>
      <c r="AJ433" s="144"/>
      <c r="AK433" s="147"/>
      <c r="AL433" s="114"/>
      <c r="AM433" s="211"/>
      <c r="AN433" s="132"/>
      <c r="AO433" s="132"/>
      <c r="AP433" s="149"/>
      <c r="AQ433" s="150"/>
      <c r="AR433" s="149"/>
      <c r="AS433" s="132"/>
      <c r="AT433" s="132"/>
      <c r="AU433" s="132"/>
      <c r="AV433" s="132"/>
      <c r="AW433" s="132"/>
      <c r="AX433" s="132"/>
      <c r="AY433" s="132"/>
      <c r="AZ433" s="132"/>
      <c r="BA433" s="132"/>
      <c r="BB433" s="132"/>
      <c r="BC433" s="132"/>
      <c r="BD433" s="132"/>
      <c r="BE433" s="132"/>
      <c r="BF433" s="132"/>
      <c r="BG433" s="132"/>
      <c r="BH433" s="132"/>
      <c r="BI433" s="132"/>
      <c r="BJ433" s="132"/>
      <c r="BK433" s="132"/>
      <c r="BL433" s="132"/>
      <c r="BM433" s="132"/>
      <c r="BN433" s="132"/>
      <c r="BO433" s="132"/>
      <c r="BP433" s="132"/>
    </row>
    <row r="434">
      <c r="A434" s="484" t="b">
        <v>0</v>
      </c>
      <c r="B434" s="94"/>
      <c r="C434" s="95"/>
      <c r="D434" s="96"/>
      <c r="E434" s="97"/>
      <c r="F434" s="98"/>
      <c r="G434" s="98"/>
      <c r="H434" s="98"/>
      <c r="I434" s="98"/>
      <c r="J434" s="98"/>
      <c r="K434" s="96"/>
      <c r="L434" s="96"/>
      <c r="M434" s="96"/>
      <c r="N434" s="518"/>
      <c r="O434" s="168">
        <v>1.0</v>
      </c>
      <c r="P434" s="169">
        <v>0.0</v>
      </c>
      <c r="Q434" s="294">
        <v>3.0</v>
      </c>
      <c r="R434" s="295">
        <v>1.0</v>
      </c>
      <c r="S434" s="198"/>
      <c r="T434" s="199"/>
      <c r="U434" s="200"/>
      <c r="V434" s="201"/>
      <c r="W434" s="202"/>
      <c r="X434" s="202"/>
      <c r="Y434" s="273">
        <v>15.0</v>
      </c>
      <c r="Z434" s="271">
        <v>40.0</v>
      </c>
      <c r="AA434" s="272" t="s">
        <v>133</v>
      </c>
      <c r="AB434" s="107">
        <v>4.0</v>
      </c>
      <c r="AC434" s="108">
        <v>0.7784606481481482</v>
      </c>
      <c r="AD434" s="273"/>
      <c r="AE434" s="274" t="s">
        <v>132</v>
      </c>
      <c r="AF434" s="99" t="s">
        <v>166</v>
      </c>
      <c r="AG434" s="274">
        <v>1.1</v>
      </c>
      <c r="AH434" s="411">
        <v>100.0</v>
      </c>
      <c r="AI434" s="112"/>
      <c r="AJ434" s="110"/>
      <c r="AK434" s="113"/>
      <c r="AL434" s="114"/>
      <c r="AM434" s="278"/>
      <c r="AN434" s="98"/>
      <c r="AO434" s="98"/>
      <c r="AP434" s="116"/>
      <c r="AQ434" s="117"/>
      <c r="AR434" s="116"/>
      <c r="AS434" s="98"/>
      <c r="AT434" s="98"/>
      <c r="AU434" s="98"/>
      <c r="AV434" s="98"/>
      <c r="AW434" s="98"/>
      <c r="AX434" s="98"/>
      <c r="AY434" s="98"/>
      <c r="AZ434" s="98"/>
      <c r="BA434" s="98"/>
      <c r="BB434" s="98"/>
      <c r="BC434" s="98"/>
      <c r="BD434" s="98"/>
      <c r="BE434" s="98"/>
      <c r="BF434" s="98"/>
      <c r="BG434" s="98"/>
      <c r="BH434" s="98"/>
      <c r="BI434" s="98"/>
      <c r="BJ434" s="98"/>
      <c r="BK434" s="98"/>
      <c r="BL434" s="98"/>
      <c r="BM434" s="98"/>
      <c r="BN434" s="98"/>
      <c r="BO434" s="98"/>
      <c r="BP434" s="98"/>
    </row>
    <row r="435">
      <c r="A435" s="485" t="b">
        <v>0</v>
      </c>
      <c r="B435" s="128"/>
      <c r="C435" s="129"/>
      <c r="D435" s="130"/>
      <c r="E435" s="131"/>
      <c r="F435" s="132"/>
      <c r="G435" s="132"/>
      <c r="H435" s="132"/>
      <c r="I435" s="132"/>
      <c r="J435" s="132"/>
      <c r="K435" s="130"/>
      <c r="L435" s="130"/>
      <c r="M435" s="130"/>
      <c r="N435" s="519"/>
      <c r="O435" s="168">
        <v>1.0</v>
      </c>
      <c r="P435" s="169">
        <v>0.0</v>
      </c>
      <c r="Q435" s="294">
        <v>3.0</v>
      </c>
      <c r="R435" s="295">
        <v>2.0</v>
      </c>
      <c r="S435" s="198"/>
      <c r="T435" s="199"/>
      <c r="U435" s="200"/>
      <c r="V435" s="201"/>
      <c r="W435" s="202"/>
      <c r="X435" s="202"/>
      <c r="Y435" s="206">
        <v>0.0</v>
      </c>
      <c r="Z435" s="204">
        <v>0.0</v>
      </c>
      <c r="AA435" s="205" t="s">
        <v>132</v>
      </c>
      <c r="AB435" s="141">
        <v>5.0</v>
      </c>
      <c r="AC435" s="142">
        <v>0.7830671296296297</v>
      </c>
      <c r="AD435" s="206"/>
      <c r="AE435" s="207" t="s">
        <v>132</v>
      </c>
      <c r="AF435" s="133" t="s">
        <v>133</v>
      </c>
      <c r="AG435" s="207">
        <v>1.16</v>
      </c>
      <c r="AH435" s="449">
        <v>16.0</v>
      </c>
      <c r="AI435" s="146"/>
      <c r="AJ435" s="144"/>
      <c r="AK435" s="147"/>
      <c r="AL435" s="114"/>
      <c r="AM435" s="211"/>
      <c r="AN435" s="132"/>
      <c r="AO435" s="132"/>
      <c r="AP435" s="149"/>
      <c r="AQ435" s="150"/>
      <c r="AR435" s="149"/>
      <c r="AS435" s="132"/>
      <c r="AT435" s="132"/>
      <c r="AU435" s="132"/>
      <c r="AV435" s="132"/>
      <c r="AW435" s="132"/>
      <c r="AX435" s="132"/>
      <c r="AY435" s="132"/>
      <c r="AZ435" s="132"/>
      <c r="BA435" s="132"/>
      <c r="BB435" s="132"/>
      <c r="BC435" s="132"/>
      <c r="BD435" s="132"/>
      <c r="BE435" s="132"/>
      <c r="BF435" s="132"/>
      <c r="BG435" s="132"/>
      <c r="BH435" s="132"/>
      <c r="BI435" s="132"/>
      <c r="BJ435" s="132"/>
      <c r="BK435" s="132"/>
      <c r="BL435" s="132"/>
      <c r="BM435" s="132"/>
      <c r="BN435" s="132"/>
      <c r="BO435" s="132"/>
      <c r="BP435" s="132"/>
    </row>
    <row r="436">
      <c r="A436" s="484" t="b">
        <v>0</v>
      </c>
      <c r="B436" s="94"/>
      <c r="C436" s="95"/>
      <c r="D436" s="96"/>
      <c r="E436" s="97"/>
      <c r="F436" s="98"/>
      <c r="G436" s="98"/>
      <c r="H436" s="98"/>
      <c r="I436" s="98"/>
      <c r="J436" s="98"/>
      <c r="K436" s="96"/>
      <c r="L436" s="96"/>
      <c r="M436" s="96"/>
      <c r="N436" s="518"/>
      <c r="O436" s="369"/>
      <c r="P436" s="370"/>
      <c r="Q436" s="196"/>
      <c r="R436" s="197"/>
      <c r="S436" s="198"/>
      <c r="T436" s="199"/>
      <c r="U436" s="200"/>
      <c r="V436" s="201"/>
      <c r="W436" s="202"/>
      <c r="X436" s="202"/>
      <c r="Y436" s="109"/>
      <c r="Z436" s="280"/>
      <c r="AA436" s="106"/>
      <c r="AB436" s="107">
        <v>6.0</v>
      </c>
      <c r="AC436" s="108">
        <v>0.7835069444444445</v>
      </c>
      <c r="AD436" s="273"/>
      <c r="AE436" s="274" t="s">
        <v>132</v>
      </c>
      <c r="AF436" s="99" t="s">
        <v>133</v>
      </c>
      <c r="AG436" s="274">
        <v>1.34</v>
      </c>
      <c r="AH436" s="411">
        <v>13.0</v>
      </c>
      <c r="AI436" s="112"/>
      <c r="AJ436" s="110"/>
      <c r="AK436" s="113"/>
      <c r="AL436" s="114"/>
      <c r="AM436" s="278"/>
      <c r="AN436" s="98"/>
      <c r="AO436" s="98"/>
      <c r="AP436" s="116"/>
      <c r="AQ436" s="117"/>
      <c r="AR436" s="116"/>
      <c r="AS436" s="98"/>
      <c r="AT436" s="98"/>
      <c r="AU436" s="98"/>
      <c r="AV436" s="98"/>
      <c r="AW436" s="98"/>
      <c r="AX436" s="98"/>
      <c r="AY436" s="98"/>
      <c r="AZ436" s="98"/>
      <c r="BA436" s="98"/>
      <c r="BB436" s="98"/>
      <c r="BC436" s="98"/>
      <c r="BD436" s="98"/>
      <c r="BE436" s="98"/>
      <c r="BF436" s="98"/>
      <c r="BG436" s="98"/>
      <c r="BH436" s="98"/>
      <c r="BI436" s="98"/>
      <c r="BJ436" s="98"/>
      <c r="BK436" s="98"/>
      <c r="BL436" s="98"/>
      <c r="BM436" s="98"/>
      <c r="BN436" s="98"/>
      <c r="BO436" s="98"/>
      <c r="BP436" s="98"/>
    </row>
    <row r="437">
      <c r="A437" s="485" t="b">
        <v>0</v>
      </c>
      <c r="B437" s="128"/>
      <c r="C437" s="129"/>
      <c r="D437" s="130"/>
      <c r="E437" s="131"/>
      <c r="F437" s="132"/>
      <c r="G437" s="132"/>
      <c r="H437" s="132"/>
      <c r="I437" s="132"/>
      <c r="J437" s="132"/>
      <c r="K437" s="130"/>
      <c r="L437" s="130"/>
      <c r="M437" s="130"/>
      <c r="N437" s="519"/>
      <c r="O437" s="369"/>
      <c r="P437" s="370"/>
      <c r="Q437" s="196"/>
      <c r="R437" s="197"/>
      <c r="S437" s="198"/>
      <c r="T437" s="199"/>
      <c r="U437" s="200"/>
      <c r="V437" s="201"/>
      <c r="W437" s="202"/>
      <c r="X437" s="202"/>
      <c r="Y437" s="143"/>
      <c r="Z437" s="367"/>
      <c r="AA437" s="140"/>
      <c r="AB437" s="141">
        <v>7.0</v>
      </c>
      <c r="AC437" s="142">
        <v>0.7835069444444445</v>
      </c>
      <c r="AD437" s="206"/>
      <c r="AE437" s="207" t="s">
        <v>132</v>
      </c>
      <c r="AF437" s="133" t="s">
        <v>133</v>
      </c>
      <c r="AG437" s="207">
        <v>1.23</v>
      </c>
      <c r="AH437" s="449">
        <v>23.0</v>
      </c>
      <c r="AI437" s="146"/>
      <c r="AJ437" s="144"/>
      <c r="AK437" s="147"/>
      <c r="AL437" s="114"/>
      <c r="AM437" s="211"/>
      <c r="AN437" s="132"/>
      <c r="AO437" s="132"/>
      <c r="AP437" s="149"/>
      <c r="AQ437" s="150"/>
      <c r="AR437" s="149"/>
      <c r="AS437" s="132"/>
      <c r="AT437" s="132"/>
      <c r="AU437" s="132"/>
      <c r="AV437" s="132"/>
      <c r="AW437" s="132"/>
      <c r="AX437" s="132"/>
      <c r="AY437" s="132"/>
      <c r="AZ437" s="132"/>
      <c r="BA437" s="132"/>
      <c r="BB437" s="132"/>
      <c r="BC437" s="132"/>
      <c r="BD437" s="132"/>
      <c r="BE437" s="132"/>
      <c r="BF437" s="132"/>
      <c r="BG437" s="132"/>
      <c r="BH437" s="132"/>
      <c r="BI437" s="132"/>
      <c r="BJ437" s="132"/>
      <c r="BK437" s="132"/>
      <c r="BL437" s="132"/>
      <c r="BM437" s="132"/>
      <c r="BN437" s="132"/>
      <c r="BO437" s="132"/>
      <c r="BP437" s="132"/>
    </row>
    <row r="438">
      <c r="A438" s="484" t="b">
        <v>0</v>
      </c>
      <c r="B438" s="94"/>
      <c r="C438" s="95"/>
      <c r="D438" s="96"/>
      <c r="E438" s="97"/>
      <c r="F438" s="98"/>
      <c r="G438" s="98"/>
      <c r="H438" s="98"/>
      <c r="I438" s="98"/>
      <c r="J438" s="98"/>
      <c r="K438" s="96"/>
      <c r="L438" s="96"/>
      <c r="M438" s="96"/>
      <c r="N438" s="518"/>
      <c r="O438" s="369"/>
      <c r="P438" s="370"/>
      <c r="Q438" s="196"/>
      <c r="R438" s="197"/>
      <c r="S438" s="198"/>
      <c r="T438" s="199"/>
      <c r="U438" s="200"/>
      <c r="V438" s="201"/>
      <c r="W438" s="202"/>
      <c r="X438" s="202"/>
      <c r="Y438" s="109"/>
      <c r="Z438" s="280"/>
      <c r="AA438" s="106"/>
      <c r="AB438" s="281"/>
      <c r="AC438" s="282"/>
      <c r="AD438" s="273" t="s">
        <v>142</v>
      </c>
      <c r="AE438" s="110"/>
      <c r="AF438" s="99"/>
      <c r="AG438" s="110"/>
      <c r="AH438" s="427"/>
      <c r="AI438" s="112"/>
      <c r="AJ438" s="110"/>
      <c r="AK438" s="113"/>
      <c r="AL438" s="114"/>
      <c r="AM438" s="278"/>
      <c r="AN438" s="98"/>
      <c r="AO438" s="98"/>
      <c r="AP438" s="116"/>
      <c r="AQ438" s="117"/>
      <c r="AR438" s="116"/>
      <c r="AS438" s="98"/>
      <c r="AT438" s="98"/>
      <c r="AU438" s="98"/>
      <c r="AV438" s="98"/>
      <c r="AW438" s="98"/>
      <c r="AX438" s="98"/>
      <c r="AY438" s="98"/>
      <c r="AZ438" s="98"/>
      <c r="BA438" s="98"/>
      <c r="BB438" s="98"/>
      <c r="BC438" s="98"/>
      <c r="BD438" s="98"/>
      <c r="BE438" s="98"/>
      <c r="BF438" s="98"/>
      <c r="BG438" s="98"/>
      <c r="BH438" s="98"/>
      <c r="BI438" s="98"/>
      <c r="BJ438" s="98"/>
      <c r="BK438" s="98"/>
      <c r="BL438" s="98"/>
      <c r="BM438" s="98"/>
      <c r="BN438" s="98"/>
      <c r="BO438" s="98"/>
      <c r="BP438" s="98"/>
    </row>
    <row r="439">
      <c r="A439" s="485" t="b">
        <v>0</v>
      </c>
      <c r="B439" s="288">
        <v>44620.0</v>
      </c>
      <c r="C439" s="129"/>
      <c r="D439" s="134" t="s">
        <v>1459</v>
      </c>
      <c r="E439" s="131"/>
      <c r="F439" s="132"/>
      <c r="G439" s="132"/>
      <c r="H439" s="132"/>
      <c r="I439" s="133" t="s">
        <v>765</v>
      </c>
      <c r="J439" s="133" t="s">
        <v>248</v>
      </c>
      <c r="K439" s="130"/>
      <c r="L439" s="130"/>
      <c r="M439" s="130"/>
      <c r="N439" s="519"/>
      <c r="O439" s="168">
        <v>0.0</v>
      </c>
      <c r="P439" s="169">
        <v>0.0</v>
      </c>
      <c r="Q439" s="196"/>
      <c r="R439" s="197"/>
      <c r="S439" s="198"/>
      <c r="T439" s="199"/>
      <c r="U439" s="200"/>
      <c r="V439" s="201"/>
      <c r="W439" s="202"/>
      <c r="X439" s="202"/>
      <c r="Y439" s="206">
        <v>0.0</v>
      </c>
      <c r="Z439" s="204">
        <v>0.0</v>
      </c>
      <c r="AA439" s="205" t="s">
        <v>132</v>
      </c>
      <c r="AB439" s="141">
        <v>1.0</v>
      </c>
      <c r="AC439" s="142">
        <v>0.5721064814814815</v>
      </c>
      <c r="AD439" s="206" t="s">
        <v>140</v>
      </c>
      <c r="AE439" s="207" t="s">
        <v>132</v>
      </c>
      <c r="AF439" s="133" t="s">
        <v>166</v>
      </c>
      <c r="AG439" s="207">
        <v>1.4</v>
      </c>
      <c r="AH439" s="449">
        <v>10.0</v>
      </c>
      <c r="AI439" s="146"/>
      <c r="AJ439" s="207">
        <v>15.54</v>
      </c>
      <c r="AK439" s="210">
        <v>0.0</v>
      </c>
      <c r="AL439" s="114"/>
      <c r="AM439" s="211"/>
      <c r="AN439" s="132"/>
      <c r="AO439" s="132"/>
      <c r="AP439" s="149"/>
      <c r="AQ439" s="150"/>
      <c r="AR439" s="149"/>
      <c r="AS439" s="132"/>
      <c r="AT439" s="132"/>
      <c r="AU439" s="132"/>
      <c r="AV439" s="132"/>
      <c r="AW439" s="132"/>
      <c r="AX439" s="132"/>
      <c r="AY439" s="132"/>
      <c r="AZ439" s="132"/>
      <c r="BA439" s="132"/>
      <c r="BB439" s="132"/>
      <c r="BC439" s="132"/>
      <c r="BD439" s="132"/>
      <c r="BE439" s="132"/>
      <c r="BF439" s="132"/>
      <c r="BG439" s="132"/>
      <c r="BH439" s="132"/>
      <c r="BI439" s="132"/>
      <c r="BJ439" s="132"/>
      <c r="BK439" s="132"/>
      <c r="BL439" s="132"/>
      <c r="BM439" s="132"/>
      <c r="BN439" s="132"/>
      <c r="BO439" s="132"/>
      <c r="BP439" s="132"/>
    </row>
    <row r="440">
      <c r="A440" s="484" t="b">
        <v>0</v>
      </c>
      <c r="B440" s="94"/>
      <c r="C440" s="95"/>
      <c r="D440" s="100">
        <v>1395.26</v>
      </c>
      <c r="E440" s="97"/>
      <c r="F440" s="98"/>
      <c r="G440" s="98"/>
      <c r="H440" s="98"/>
      <c r="I440" s="99">
        <v>1.33</v>
      </c>
      <c r="J440" s="99">
        <v>3.8</v>
      </c>
      <c r="K440" s="96"/>
      <c r="L440" s="96"/>
      <c r="M440" s="96"/>
      <c r="N440" s="518"/>
      <c r="O440" s="168">
        <v>0.0</v>
      </c>
      <c r="P440" s="169">
        <v>2.0</v>
      </c>
      <c r="Q440" s="196"/>
      <c r="R440" s="197"/>
      <c r="S440" s="198"/>
      <c r="T440" s="199"/>
      <c r="U440" s="200"/>
      <c r="V440" s="201"/>
      <c r="W440" s="202"/>
      <c r="X440" s="202"/>
      <c r="Y440" s="273">
        <v>15.0</v>
      </c>
      <c r="Z440" s="271">
        <v>0.0</v>
      </c>
      <c r="AA440" s="272" t="s">
        <v>133</v>
      </c>
      <c r="AB440" s="107">
        <v>2.0</v>
      </c>
      <c r="AC440" s="108">
        <v>0.5753472222222222</v>
      </c>
      <c r="AD440" s="273"/>
      <c r="AE440" s="274" t="s">
        <v>132</v>
      </c>
      <c r="AF440" s="99" t="s">
        <v>133</v>
      </c>
      <c r="AG440" s="274">
        <v>1.76</v>
      </c>
      <c r="AH440" s="411">
        <v>1.7</v>
      </c>
      <c r="AI440" s="112"/>
      <c r="AJ440" s="274">
        <v>243.25</v>
      </c>
      <c r="AK440" s="277">
        <v>0.0</v>
      </c>
      <c r="AL440" s="114"/>
      <c r="AM440" s="278"/>
      <c r="AN440" s="98"/>
      <c r="AO440" s="98"/>
      <c r="AP440" s="116"/>
      <c r="AQ440" s="117"/>
      <c r="AR440" s="116"/>
      <c r="AS440" s="98"/>
      <c r="AT440" s="98"/>
      <c r="AU440" s="98"/>
      <c r="AV440" s="98"/>
      <c r="AW440" s="98"/>
      <c r="AX440" s="98"/>
      <c r="AY440" s="98"/>
      <c r="AZ440" s="98"/>
      <c r="BA440" s="98"/>
      <c r="BB440" s="98"/>
      <c r="BC440" s="98"/>
      <c r="BD440" s="98"/>
      <c r="BE440" s="98"/>
      <c r="BF440" s="98"/>
      <c r="BG440" s="98"/>
      <c r="BH440" s="98"/>
      <c r="BI440" s="98"/>
      <c r="BJ440" s="98"/>
      <c r="BK440" s="98"/>
      <c r="BL440" s="98"/>
      <c r="BM440" s="98"/>
      <c r="BN440" s="98"/>
      <c r="BO440" s="98"/>
      <c r="BP440" s="98"/>
    </row>
    <row r="441">
      <c r="A441" s="485" t="b">
        <v>0</v>
      </c>
      <c r="B441" s="128"/>
      <c r="C441" s="129"/>
      <c r="D441" s="130"/>
      <c r="E441" s="131"/>
      <c r="F441" s="132"/>
      <c r="G441" s="132"/>
      <c r="H441" s="132"/>
      <c r="I441" s="133">
        <v>9454286.0</v>
      </c>
      <c r="J441" s="133">
        <v>5617034.0</v>
      </c>
      <c r="K441" s="130"/>
      <c r="L441" s="130"/>
      <c r="M441" s="130"/>
      <c r="N441" s="519"/>
      <c r="O441" s="168">
        <v>0.0</v>
      </c>
      <c r="P441" s="169">
        <v>3.0</v>
      </c>
      <c r="Q441" s="196"/>
      <c r="R441" s="197"/>
      <c r="S441" s="198"/>
      <c r="T441" s="199"/>
      <c r="U441" s="200"/>
      <c r="V441" s="201"/>
      <c r="W441" s="202"/>
      <c r="X441" s="202"/>
      <c r="Y441" s="206">
        <v>0.0</v>
      </c>
      <c r="Z441" s="204">
        <v>40.0</v>
      </c>
      <c r="AA441" s="205" t="s">
        <v>132</v>
      </c>
      <c r="AB441" s="141">
        <v>3.0</v>
      </c>
      <c r="AC441" s="142">
        <v>0.5800578703703704</v>
      </c>
      <c r="AD441" s="206"/>
      <c r="AE441" s="207" t="s">
        <v>132</v>
      </c>
      <c r="AF441" s="133" t="s">
        <v>133</v>
      </c>
      <c r="AG441" s="207">
        <v>2.38</v>
      </c>
      <c r="AH441" s="449">
        <v>2.38</v>
      </c>
      <c r="AI441" s="146"/>
      <c r="AJ441" s="144"/>
      <c r="AK441" s="147"/>
      <c r="AL441" s="114"/>
      <c r="AM441" s="211"/>
      <c r="AN441" s="132"/>
      <c r="AO441" s="132"/>
      <c r="AP441" s="149"/>
      <c r="AQ441" s="150"/>
      <c r="AR441" s="149"/>
      <c r="AS441" s="132"/>
      <c r="AT441" s="132"/>
      <c r="AU441" s="132"/>
      <c r="AV441" s="132"/>
      <c r="AW441" s="132"/>
      <c r="AX441" s="132"/>
      <c r="AY441" s="132"/>
      <c r="AZ441" s="132"/>
      <c r="BA441" s="132"/>
      <c r="BB441" s="132"/>
      <c r="BC441" s="132"/>
      <c r="BD441" s="132"/>
      <c r="BE441" s="132"/>
      <c r="BF441" s="132"/>
      <c r="BG441" s="132"/>
      <c r="BH441" s="132"/>
      <c r="BI441" s="132"/>
      <c r="BJ441" s="132"/>
      <c r="BK441" s="132"/>
      <c r="BL441" s="132"/>
      <c r="BM441" s="132"/>
      <c r="BN441" s="132"/>
      <c r="BO441" s="132"/>
      <c r="BP441" s="132"/>
    </row>
    <row r="442">
      <c r="A442" s="484" t="b">
        <v>0</v>
      </c>
      <c r="B442" s="94"/>
      <c r="C442" s="95"/>
      <c r="D442" s="96"/>
      <c r="E442" s="97"/>
      <c r="F442" s="98"/>
      <c r="G442" s="98"/>
      <c r="H442" s="98"/>
      <c r="I442" s="98"/>
      <c r="J442" s="98"/>
      <c r="K442" s="96"/>
      <c r="L442" s="96"/>
      <c r="M442" s="96"/>
      <c r="N442" s="518"/>
      <c r="O442" s="168">
        <v>0.0</v>
      </c>
      <c r="P442" s="169">
        <v>1.0</v>
      </c>
      <c r="Q442" s="294">
        <v>0.0</v>
      </c>
      <c r="R442" s="295">
        <v>0.0</v>
      </c>
      <c r="S442" s="198"/>
      <c r="T442" s="199"/>
      <c r="U442" s="200"/>
      <c r="V442" s="201"/>
      <c r="W442" s="202"/>
      <c r="X442" s="202"/>
      <c r="Y442" s="273">
        <v>40.0</v>
      </c>
      <c r="Z442" s="271">
        <v>0.0</v>
      </c>
      <c r="AA442" s="272" t="s">
        <v>133</v>
      </c>
      <c r="AB442" s="107">
        <v>4.0</v>
      </c>
      <c r="AC442" s="108">
        <v>0.5853703703703703</v>
      </c>
      <c r="AD442" s="273"/>
      <c r="AE442" s="274" t="s">
        <v>133</v>
      </c>
      <c r="AF442" s="99" t="s">
        <v>166</v>
      </c>
      <c r="AG442" s="274">
        <v>1.4</v>
      </c>
      <c r="AH442" s="411">
        <v>10.0</v>
      </c>
      <c r="AI442" s="112"/>
      <c r="AJ442" s="110"/>
      <c r="AK442" s="113"/>
      <c r="AL442" s="114"/>
      <c r="AM442" s="278"/>
      <c r="AN442" s="98"/>
      <c r="AO442" s="98"/>
      <c r="AP442" s="116"/>
      <c r="AQ442" s="117"/>
      <c r="AR442" s="116"/>
      <c r="AS442" s="98"/>
      <c r="AT442" s="98"/>
      <c r="AU442" s="98"/>
      <c r="AV442" s="98"/>
      <c r="AW442" s="98"/>
      <c r="AX442" s="98"/>
      <c r="AY442" s="98"/>
      <c r="AZ442" s="98"/>
      <c r="BA442" s="98"/>
      <c r="BB442" s="98"/>
      <c r="BC442" s="98"/>
      <c r="BD442" s="98"/>
      <c r="BE442" s="98"/>
      <c r="BF442" s="98"/>
      <c r="BG442" s="98"/>
      <c r="BH442" s="98"/>
      <c r="BI442" s="98"/>
      <c r="BJ442" s="98"/>
      <c r="BK442" s="98"/>
      <c r="BL442" s="98"/>
      <c r="BM442" s="98"/>
      <c r="BN442" s="98"/>
      <c r="BO442" s="98"/>
      <c r="BP442" s="98"/>
    </row>
    <row r="443">
      <c r="A443" s="485" t="b">
        <v>0</v>
      </c>
      <c r="B443" s="128"/>
      <c r="C443" s="129"/>
      <c r="D443" s="130"/>
      <c r="E443" s="131"/>
      <c r="F443" s="132"/>
      <c r="G443" s="132"/>
      <c r="H443" s="132"/>
      <c r="I443" s="132"/>
      <c r="J443" s="132"/>
      <c r="K443" s="130"/>
      <c r="L443" s="130"/>
      <c r="M443" s="130"/>
      <c r="N443" s="519"/>
      <c r="O443" s="168">
        <v>0.0</v>
      </c>
      <c r="P443" s="169">
        <v>1.0</v>
      </c>
      <c r="Q443" s="294">
        <v>0.0</v>
      </c>
      <c r="R443" s="295">
        <v>0.0</v>
      </c>
      <c r="S443" s="198"/>
      <c r="T443" s="199"/>
      <c r="U443" s="200"/>
      <c r="V443" s="201"/>
      <c r="W443" s="202"/>
      <c r="X443" s="202"/>
      <c r="Y443" s="206">
        <v>40.0</v>
      </c>
      <c r="Z443" s="204">
        <v>0.0</v>
      </c>
      <c r="AA443" s="205" t="s">
        <v>133</v>
      </c>
      <c r="AB443" s="141">
        <v>5.0</v>
      </c>
      <c r="AC443" s="142">
        <v>0.5881018518518518</v>
      </c>
      <c r="AD443" s="206"/>
      <c r="AE443" s="207" t="s">
        <v>133</v>
      </c>
      <c r="AF443" s="133" t="s">
        <v>133</v>
      </c>
      <c r="AG443" s="207">
        <v>1.76</v>
      </c>
      <c r="AH443" s="449">
        <v>1.7</v>
      </c>
      <c r="AI443" s="146"/>
      <c r="AJ443" s="144"/>
      <c r="AK443" s="147"/>
      <c r="AL443" s="114"/>
      <c r="AM443" s="211"/>
      <c r="AN443" s="132"/>
      <c r="AO443" s="132"/>
      <c r="AP443" s="149"/>
      <c r="AQ443" s="150"/>
      <c r="AR443" s="149"/>
      <c r="AS443" s="132"/>
      <c r="AT443" s="132"/>
      <c r="AU443" s="132"/>
      <c r="AV443" s="132"/>
      <c r="AW443" s="132"/>
      <c r="AX443" s="132"/>
      <c r="AY443" s="132"/>
      <c r="AZ443" s="132"/>
      <c r="BA443" s="132"/>
      <c r="BB443" s="132"/>
      <c r="BC443" s="132"/>
      <c r="BD443" s="132"/>
      <c r="BE443" s="132"/>
      <c r="BF443" s="132"/>
      <c r="BG443" s="132"/>
      <c r="BH443" s="132"/>
      <c r="BI443" s="132"/>
      <c r="BJ443" s="132"/>
      <c r="BK443" s="132"/>
      <c r="BL443" s="132"/>
      <c r="BM443" s="132"/>
      <c r="BN443" s="132"/>
      <c r="BO443" s="132"/>
      <c r="BP443" s="132"/>
    </row>
    <row r="444">
      <c r="A444" s="484" t="b">
        <v>0</v>
      </c>
      <c r="B444" s="94"/>
      <c r="C444" s="95"/>
      <c r="D444" s="96"/>
      <c r="E444" s="97"/>
      <c r="F444" s="98"/>
      <c r="G444" s="98"/>
      <c r="H444" s="98"/>
      <c r="I444" s="98"/>
      <c r="J444" s="98"/>
      <c r="K444" s="96"/>
      <c r="L444" s="96"/>
      <c r="M444" s="96"/>
      <c r="N444" s="518"/>
      <c r="O444" s="168">
        <v>0.0</v>
      </c>
      <c r="P444" s="169">
        <v>1.0</v>
      </c>
      <c r="Q444" s="294">
        <v>2.0</v>
      </c>
      <c r="R444" s="295">
        <v>1.0</v>
      </c>
      <c r="S444" s="198"/>
      <c r="T444" s="199"/>
      <c r="U444" s="200"/>
      <c r="V444" s="201"/>
      <c r="W444" s="202"/>
      <c r="X444" s="202"/>
      <c r="Y444" s="273">
        <v>30.0</v>
      </c>
      <c r="Z444" s="271">
        <v>0.0</v>
      </c>
      <c r="AA444" s="272" t="s">
        <v>132</v>
      </c>
      <c r="AB444" s="107">
        <v>6.0</v>
      </c>
      <c r="AC444" s="108">
        <v>0.6062731481481481</v>
      </c>
      <c r="AD444" s="273"/>
      <c r="AE444" s="274" t="s">
        <v>133</v>
      </c>
      <c r="AF444" s="99" t="s">
        <v>133</v>
      </c>
      <c r="AG444" s="274">
        <v>2.38</v>
      </c>
      <c r="AH444" s="411">
        <v>2.38</v>
      </c>
      <c r="AI444" s="112"/>
      <c r="AJ444" s="110"/>
      <c r="AK444" s="113"/>
      <c r="AL444" s="114"/>
      <c r="AM444" s="278"/>
      <c r="AN444" s="98"/>
      <c r="AO444" s="98"/>
      <c r="AP444" s="116"/>
      <c r="AQ444" s="117"/>
      <c r="AR444" s="116"/>
      <c r="AS444" s="98"/>
      <c r="AT444" s="98"/>
      <c r="AU444" s="98"/>
      <c r="AV444" s="98"/>
      <c r="AW444" s="98"/>
      <c r="AX444" s="98"/>
      <c r="AY444" s="98"/>
      <c r="AZ444" s="98"/>
      <c r="BA444" s="98"/>
      <c r="BB444" s="98"/>
      <c r="BC444" s="98"/>
      <c r="BD444" s="98"/>
      <c r="BE444" s="98"/>
      <c r="BF444" s="98"/>
      <c r="BG444" s="98"/>
      <c r="BH444" s="98"/>
      <c r="BI444" s="98"/>
      <c r="BJ444" s="98"/>
      <c r="BK444" s="98"/>
      <c r="BL444" s="98"/>
      <c r="BM444" s="98"/>
      <c r="BN444" s="98"/>
      <c r="BO444" s="98"/>
      <c r="BP444" s="98"/>
    </row>
    <row r="445">
      <c r="A445" s="485" t="b">
        <v>0</v>
      </c>
      <c r="B445" s="128"/>
      <c r="C445" s="129"/>
      <c r="D445" s="130"/>
      <c r="E445" s="131"/>
      <c r="F445" s="132"/>
      <c r="G445" s="132"/>
      <c r="H445" s="132"/>
      <c r="I445" s="132"/>
      <c r="J445" s="132"/>
      <c r="K445" s="130"/>
      <c r="L445" s="130"/>
      <c r="M445" s="130"/>
      <c r="N445" s="519"/>
      <c r="O445" s="168">
        <v>1.0</v>
      </c>
      <c r="P445" s="169">
        <v>1.0</v>
      </c>
      <c r="Q445" s="294">
        <v>1.0</v>
      </c>
      <c r="R445" s="295">
        <v>1.0</v>
      </c>
      <c r="S445" s="296">
        <v>2.0</v>
      </c>
      <c r="T445" s="297">
        <v>2.0</v>
      </c>
      <c r="U445" s="200"/>
      <c r="V445" s="201"/>
      <c r="W445" s="202"/>
      <c r="X445" s="202"/>
      <c r="Y445" s="206">
        <v>30.0</v>
      </c>
      <c r="Z445" s="204">
        <v>15.0</v>
      </c>
      <c r="AA445" s="205" t="s">
        <v>133</v>
      </c>
      <c r="AB445" s="141">
        <v>7.0</v>
      </c>
      <c r="AC445" s="142">
        <v>0.6338310185185185</v>
      </c>
      <c r="AD445" s="206"/>
      <c r="AE445" s="207" t="s">
        <v>133</v>
      </c>
      <c r="AF445" s="133" t="s">
        <v>133</v>
      </c>
      <c r="AG445" s="207">
        <v>3.65</v>
      </c>
      <c r="AH445" s="449">
        <v>3.65</v>
      </c>
      <c r="AI445" s="146"/>
      <c r="AJ445" s="144"/>
      <c r="AK445" s="147"/>
      <c r="AL445" s="114"/>
      <c r="AM445" s="211"/>
      <c r="AN445" s="132"/>
      <c r="AO445" s="132"/>
      <c r="AP445" s="149"/>
      <c r="AQ445" s="150"/>
      <c r="AR445" s="149"/>
      <c r="AS445" s="132"/>
      <c r="AT445" s="132"/>
      <c r="AU445" s="132"/>
      <c r="AV445" s="132"/>
      <c r="AW445" s="132"/>
      <c r="AX445" s="132"/>
      <c r="AY445" s="132"/>
      <c r="AZ445" s="132"/>
      <c r="BA445" s="132"/>
      <c r="BB445" s="132"/>
      <c r="BC445" s="132"/>
      <c r="BD445" s="132"/>
      <c r="BE445" s="132"/>
      <c r="BF445" s="132"/>
      <c r="BG445" s="132"/>
      <c r="BH445" s="132"/>
      <c r="BI445" s="132"/>
      <c r="BJ445" s="132"/>
      <c r="BK445" s="132"/>
      <c r="BL445" s="132"/>
      <c r="BM445" s="132"/>
      <c r="BN445" s="132"/>
      <c r="BO445" s="132"/>
      <c r="BP445" s="132"/>
    </row>
    <row r="446">
      <c r="A446" s="484" t="b">
        <v>0</v>
      </c>
      <c r="B446" s="94"/>
      <c r="C446" s="95"/>
      <c r="D446" s="96"/>
      <c r="E446" s="97"/>
      <c r="F446" s="98"/>
      <c r="G446" s="98"/>
      <c r="H446" s="98"/>
      <c r="I446" s="98"/>
      <c r="J446" s="98"/>
      <c r="K446" s="96"/>
      <c r="L446" s="96"/>
      <c r="M446" s="96"/>
      <c r="N446" s="518"/>
      <c r="O446" s="168">
        <v>1.0</v>
      </c>
      <c r="P446" s="169">
        <v>1.0</v>
      </c>
      <c r="Q446" s="294">
        <v>1.0</v>
      </c>
      <c r="R446" s="295">
        <v>1.0</v>
      </c>
      <c r="S446" s="296">
        <v>3.0</v>
      </c>
      <c r="T446" s="297">
        <v>3.0</v>
      </c>
      <c r="U446" s="200"/>
      <c r="V446" s="201"/>
      <c r="W446" s="202"/>
      <c r="X446" s="202"/>
      <c r="Y446" s="273">
        <v>40.0</v>
      </c>
      <c r="Z446" s="271">
        <v>0.0</v>
      </c>
      <c r="AA446" s="272" t="s">
        <v>133</v>
      </c>
      <c r="AB446" s="107">
        <v>8.0</v>
      </c>
      <c r="AC446" s="108">
        <v>0.6344444444444445</v>
      </c>
      <c r="AD446" s="273"/>
      <c r="AE446" s="274" t="s">
        <v>132</v>
      </c>
      <c r="AF446" s="99" t="s">
        <v>166</v>
      </c>
      <c r="AG446" s="274">
        <v>1.3</v>
      </c>
      <c r="AH446" s="411">
        <v>20.0</v>
      </c>
      <c r="AI446" s="112"/>
      <c r="AJ446" s="110"/>
      <c r="AK446" s="113"/>
      <c r="AL446" s="114"/>
      <c r="AM446" s="278"/>
      <c r="AN446" s="98"/>
      <c r="AO446" s="98"/>
      <c r="AP446" s="116"/>
      <c r="AQ446" s="117"/>
      <c r="AR446" s="116"/>
      <c r="AS446" s="98"/>
      <c r="AT446" s="98"/>
      <c r="AU446" s="98"/>
      <c r="AV446" s="98"/>
      <c r="AW446" s="98"/>
      <c r="AX446" s="98"/>
      <c r="AY446" s="98"/>
      <c r="AZ446" s="98"/>
      <c r="BA446" s="98"/>
      <c r="BB446" s="98"/>
      <c r="BC446" s="98"/>
      <c r="BD446" s="98"/>
      <c r="BE446" s="98"/>
      <c r="BF446" s="98"/>
      <c r="BG446" s="98"/>
      <c r="BH446" s="98"/>
      <c r="BI446" s="98"/>
      <c r="BJ446" s="98"/>
      <c r="BK446" s="98"/>
      <c r="BL446" s="98"/>
      <c r="BM446" s="98"/>
      <c r="BN446" s="98"/>
      <c r="BO446" s="98"/>
      <c r="BP446" s="98"/>
    </row>
    <row r="447">
      <c r="A447" s="485" t="b">
        <v>0</v>
      </c>
      <c r="B447" s="128"/>
      <c r="C447" s="129"/>
      <c r="D447" s="130"/>
      <c r="E447" s="131"/>
      <c r="F447" s="132"/>
      <c r="G447" s="132"/>
      <c r="H447" s="132"/>
      <c r="I447" s="132"/>
      <c r="J447" s="132"/>
      <c r="K447" s="130"/>
      <c r="L447" s="130"/>
      <c r="M447" s="130"/>
      <c r="N447" s="519"/>
      <c r="O447" s="168">
        <v>1.0</v>
      </c>
      <c r="P447" s="169">
        <v>1.0</v>
      </c>
      <c r="Q447" s="294">
        <v>1.0</v>
      </c>
      <c r="R447" s="295">
        <v>1.0</v>
      </c>
      <c r="S447" s="296">
        <v>3.0</v>
      </c>
      <c r="T447" s="297">
        <v>3.0</v>
      </c>
      <c r="U447" s="200"/>
      <c r="V447" s="201"/>
      <c r="W447" s="202"/>
      <c r="X447" s="202"/>
      <c r="Y447" s="206">
        <v>40.0</v>
      </c>
      <c r="Z447" s="204">
        <v>0.0</v>
      </c>
      <c r="AA447" s="205" t="s">
        <v>133</v>
      </c>
      <c r="AB447" s="141">
        <v>9.0</v>
      </c>
      <c r="AC447" s="142">
        <v>0.6344907407407407</v>
      </c>
      <c r="AD447" s="206"/>
      <c r="AE447" s="207" t="s">
        <v>132</v>
      </c>
      <c r="AF447" s="133" t="s">
        <v>166</v>
      </c>
      <c r="AG447" s="207">
        <v>1.2</v>
      </c>
      <c r="AH447" s="449">
        <v>50.0</v>
      </c>
      <c r="AI447" s="146"/>
      <c r="AJ447" s="144"/>
      <c r="AK447" s="147"/>
      <c r="AL447" s="114"/>
      <c r="AM447" s="211"/>
      <c r="AN447" s="132"/>
      <c r="AO447" s="132"/>
      <c r="AP447" s="149"/>
      <c r="AQ447" s="150"/>
      <c r="AR447" s="149"/>
      <c r="AS447" s="132"/>
      <c r="AT447" s="132"/>
      <c r="AU447" s="132"/>
      <c r="AV447" s="132"/>
      <c r="AW447" s="132"/>
      <c r="AX447" s="132"/>
      <c r="AY447" s="132"/>
      <c r="AZ447" s="132"/>
      <c r="BA447" s="132"/>
      <c r="BB447" s="132"/>
      <c r="BC447" s="132"/>
      <c r="BD447" s="132"/>
      <c r="BE447" s="132"/>
      <c r="BF447" s="132"/>
      <c r="BG447" s="132"/>
      <c r="BH447" s="132"/>
      <c r="BI447" s="132"/>
      <c r="BJ447" s="132"/>
      <c r="BK447" s="132"/>
      <c r="BL447" s="132"/>
      <c r="BM447" s="132"/>
      <c r="BN447" s="132"/>
      <c r="BO447" s="132"/>
      <c r="BP447" s="132"/>
    </row>
    <row r="448">
      <c r="A448" s="484" t="b">
        <v>0</v>
      </c>
      <c r="B448" s="94"/>
      <c r="C448" s="95"/>
      <c r="D448" s="96"/>
      <c r="E448" s="97"/>
      <c r="F448" s="98"/>
      <c r="G448" s="98"/>
      <c r="H448" s="98"/>
      <c r="I448" s="98"/>
      <c r="J448" s="98"/>
      <c r="K448" s="96"/>
      <c r="L448" s="96"/>
      <c r="M448" s="96"/>
      <c r="N448" s="518"/>
      <c r="O448" s="168">
        <v>1.0</v>
      </c>
      <c r="P448" s="169">
        <v>1.0</v>
      </c>
      <c r="Q448" s="294">
        <v>1.0</v>
      </c>
      <c r="R448" s="295">
        <v>1.0</v>
      </c>
      <c r="S448" s="296">
        <v>3.0</v>
      </c>
      <c r="T448" s="297">
        <v>3.0</v>
      </c>
      <c r="U448" s="200"/>
      <c r="V448" s="201"/>
      <c r="W448" s="202"/>
      <c r="X448" s="202"/>
      <c r="Y448" s="273">
        <v>40.0</v>
      </c>
      <c r="Z448" s="271">
        <v>0.0</v>
      </c>
      <c r="AA448" s="272" t="s">
        <v>133</v>
      </c>
      <c r="AB448" s="107">
        <v>10.0</v>
      </c>
      <c r="AC448" s="108">
        <v>0.6351041666666667</v>
      </c>
      <c r="AD448" s="273"/>
      <c r="AE448" s="274" t="s">
        <v>132</v>
      </c>
      <c r="AF448" s="99" t="s">
        <v>133</v>
      </c>
      <c r="AG448" s="274">
        <v>1.34</v>
      </c>
      <c r="AH448" s="411">
        <v>13.0</v>
      </c>
      <c r="AI448" s="112"/>
      <c r="AJ448" s="110"/>
      <c r="AK448" s="113"/>
      <c r="AL448" s="114"/>
      <c r="AM448" s="278"/>
      <c r="AN448" s="98"/>
      <c r="AO448" s="98"/>
      <c r="AP448" s="116"/>
      <c r="AQ448" s="117"/>
      <c r="AR448" s="116"/>
      <c r="AS448" s="98"/>
      <c r="AT448" s="98"/>
      <c r="AU448" s="98"/>
      <c r="AV448" s="98"/>
      <c r="AW448" s="98"/>
      <c r="AX448" s="98"/>
      <c r="AY448" s="98"/>
      <c r="AZ448" s="98"/>
      <c r="BA448" s="98"/>
      <c r="BB448" s="98"/>
      <c r="BC448" s="98"/>
      <c r="BD448" s="98"/>
      <c r="BE448" s="98"/>
      <c r="BF448" s="98"/>
      <c r="BG448" s="98"/>
      <c r="BH448" s="98"/>
      <c r="BI448" s="98"/>
      <c r="BJ448" s="98"/>
      <c r="BK448" s="98"/>
      <c r="BL448" s="98"/>
      <c r="BM448" s="98"/>
      <c r="BN448" s="98"/>
      <c r="BO448" s="98"/>
      <c r="BP448" s="98"/>
    </row>
    <row r="449">
      <c r="A449" s="485" t="b">
        <v>0</v>
      </c>
      <c r="B449" s="128"/>
      <c r="C449" s="129"/>
      <c r="D449" s="130"/>
      <c r="E449" s="131"/>
      <c r="F449" s="132"/>
      <c r="G449" s="132"/>
      <c r="H449" s="132"/>
      <c r="I449" s="132"/>
      <c r="J449" s="132"/>
      <c r="K449" s="130"/>
      <c r="L449" s="130"/>
      <c r="M449" s="130"/>
      <c r="N449" s="519"/>
      <c r="O449" s="168">
        <v>1.0</v>
      </c>
      <c r="P449" s="169">
        <v>1.0</v>
      </c>
      <c r="Q449" s="294">
        <v>1.0</v>
      </c>
      <c r="R449" s="295">
        <v>1.0</v>
      </c>
      <c r="S449" s="296">
        <v>3.0</v>
      </c>
      <c r="T449" s="297">
        <v>3.0</v>
      </c>
      <c r="U449" s="200"/>
      <c r="V449" s="201"/>
      <c r="W449" s="202"/>
      <c r="X449" s="202"/>
      <c r="Y449" s="206">
        <v>40.0</v>
      </c>
      <c r="Z449" s="204">
        <v>30.0</v>
      </c>
      <c r="AA449" s="205" t="s">
        <v>133</v>
      </c>
      <c r="AB449" s="141">
        <v>11.0</v>
      </c>
      <c r="AC449" s="142">
        <v>0.6353819444444444</v>
      </c>
      <c r="AD449" s="206"/>
      <c r="AE449" s="207" t="s">
        <v>132</v>
      </c>
      <c r="AF449" s="133" t="s">
        <v>133</v>
      </c>
      <c r="AG449" s="207">
        <v>1.51</v>
      </c>
      <c r="AH449" s="449">
        <v>15.0</v>
      </c>
      <c r="AI449" s="146"/>
      <c r="AJ449" s="144"/>
      <c r="AK449" s="147"/>
      <c r="AL449" s="114"/>
      <c r="AM449" s="211"/>
      <c r="AN449" s="132"/>
      <c r="AO449" s="132"/>
      <c r="AP449" s="149"/>
      <c r="AQ449" s="150"/>
      <c r="AR449" s="149"/>
      <c r="AS449" s="132"/>
      <c r="AT449" s="132"/>
      <c r="AU449" s="132"/>
      <c r="AV449" s="132"/>
      <c r="AW449" s="132"/>
      <c r="AX449" s="132"/>
      <c r="AY449" s="132"/>
      <c r="AZ449" s="132"/>
      <c r="BA449" s="132"/>
      <c r="BB449" s="132"/>
      <c r="BC449" s="132"/>
      <c r="BD449" s="132"/>
      <c r="BE449" s="132"/>
      <c r="BF449" s="132"/>
      <c r="BG449" s="132"/>
      <c r="BH449" s="132"/>
      <c r="BI449" s="132"/>
      <c r="BJ449" s="132"/>
      <c r="BK449" s="132"/>
      <c r="BL449" s="132"/>
      <c r="BM449" s="132"/>
      <c r="BN449" s="132"/>
      <c r="BO449" s="132"/>
      <c r="BP449" s="132"/>
    </row>
    <row r="450">
      <c r="A450" s="484" t="b">
        <v>0</v>
      </c>
      <c r="B450" s="94"/>
      <c r="C450" s="95"/>
      <c r="D450" s="96"/>
      <c r="E450" s="97"/>
      <c r="F450" s="98"/>
      <c r="G450" s="98"/>
      <c r="H450" s="98"/>
      <c r="I450" s="98"/>
      <c r="J450" s="98"/>
      <c r="K450" s="96"/>
      <c r="L450" s="96"/>
      <c r="M450" s="96"/>
      <c r="N450" s="518"/>
      <c r="O450" s="168">
        <v>1.0</v>
      </c>
      <c r="P450" s="169">
        <v>1.0</v>
      </c>
      <c r="Q450" s="294">
        <v>1.0</v>
      </c>
      <c r="R450" s="295">
        <v>1.0</v>
      </c>
      <c r="S450" s="296">
        <v>3.0</v>
      </c>
      <c r="T450" s="297">
        <v>3.0</v>
      </c>
      <c r="U450" s="200"/>
      <c r="V450" s="201"/>
      <c r="W450" s="202"/>
      <c r="X450" s="202"/>
      <c r="Y450" s="273">
        <v>0.0</v>
      </c>
      <c r="Z450" s="271">
        <v>40.0</v>
      </c>
      <c r="AA450" s="272" t="s">
        <v>133</v>
      </c>
      <c r="AB450" s="107">
        <v>12.0</v>
      </c>
      <c r="AC450" s="108">
        <v>0.6353819444444444</v>
      </c>
      <c r="AD450" s="273"/>
      <c r="AE450" s="274" t="s">
        <v>132</v>
      </c>
      <c r="AF450" s="99" t="s">
        <v>133</v>
      </c>
      <c r="AG450" s="274">
        <v>1.54</v>
      </c>
      <c r="AH450" s="411">
        <v>15.0</v>
      </c>
      <c r="AI450" s="112"/>
      <c r="AJ450" s="110"/>
      <c r="AK450" s="113"/>
      <c r="AL450" s="114"/>
      <c r="AM450" s="278"/>
      <c r="AN450" s="98"/>
      <c r="AO450" s="98"/>
      <c r="AP450" s="116"/>
      <c r="AQ450" s="117"/>
      <c r="AR450" s="116"/>
      <c r="AS450" s="98"/>
      <c r="AT450" s="98"/>
      <c r="AU450" s="98"/>
      <c r="AV450" s="98"/>
      <c r="AW450" s="98"/>
      <c r="AX450" s="98"/>
      <c r="AY450" s="98"/>
      <c r="AZ450" s="98"/>
      <c r="BA450" s="98"/>
      <c r="BB450" s="98"/>
      <c r="BC450" s="98"/>
      <c r="BD450" s="98"/>
      <c r="BE450" s="98"/>
      <c r="BF450" s="98"/>
      <c r="BG450" s="98"/>
      <c r="BH450" s="98"/>
      <c r="BI450" s="98"/>
      <c r="BJ450" s="98"/>
      <c r="BK450" s="98"/>
      <c r="BL450" s="98"/>
      <c r="BM450" s="98"/>
      <c r="BN450" s="98"/>
      <c r="BO450" s="98"/>
      <c r="BP450" s="98"/>
    </row>
    <row r="451">
      <c r="A451" s="485" t="b">
        <v>0</v>
      </c>
      <c r="B451" s="128"/>
      <c r="C451" s="129"/>
      <c r="D451" s="130"/>
      <c r="E451" s="131"/>
      <c r="F451" s="132"/>
      <c r="G451" s="132"/>
      <c r="H451" s="132"/>
      <c r="I451" s="132"/>
      <c r="J451" s="132"/>
      <c r="K451" s="130"/>
      <c r="L451" s="130"/>
      <c r="M451" s="130"/>
      <c r="N451" s="519"/>
      <c r="O451" s="168">
        <v>1.0</v>
      </c>
      <c r="P451" s="169">
        <v>1.0</v>
      </c>
      <c r="Q451" s="294">
        <v>1.0</v>
      </c>
      <c r="R451" s="295">
        <v>1.0</v>
      </c>
      <c r="S451" s="296">
        <v>3.0</v>
      </c>
      <c r="T451" s="297">
        <v>4.0</v>
      </c>
      <c r="U451" s="200"/>
      <c r="V451" s="201"/>
      <c r="W451" s="202"/>
      <c r="X451" s="202"/>
      <c r="Y451" s="206">
        <v>0.0</v>
      </c>
      <c r="Z451" s="204">
        <v>0.0</v>
      </c>
      <c r="AA451" s="205" t="s">
        <v>132</v>
      </c>
      <c r="AB451" s="141">
        <v>13.0</v>
      </c>
      <c r="AC451" s="142">
        <v>0.6365972222222223</v>
      </c>
      <c r="AD451" s="206"/>
      <c r="AE451" s="207" t="s">
        <v>132</v>
      </c>
      <c r="AF451" s="133" t="s">
        <v>133</v>
      </c>
      <c r="AG451" s="207">
        <v>1.88</v>
      </c>
      <c r="AH451" s="449">
        <v>18.0</v>
      </c>
      <c r="AI451" s="146"/>
      <c r="AJ451" s="144"/>
      <c r="AK451" s="147"/>
      <c r="AL451" s="114"/>
      <c r="AM451" s="211"/>
      <c r="AN451" s="132"/>
      <c r="AO451" s="132"/>
      <c r="AP451" s="149"/>
      <c r="AQ451" s="150"/>
      <c r="AR451" s="149"/>
      <c r="AS451" s="132"/>
      <c r="AT451" s="132"/>
      <c r="AU451" s="132"/>
      <c r="AV451" s="132"/>
      <c r="AW451" s="132"/>
      <c r="AX451" s="132"/>
      <c r="AY451" s="132"/>
      <c r="AZ451" s="132"/>
      <c r="BA451" s="132"/>
      <c r="BB451" s="132"/>
      <c r="BC451" s="132"/>
      <c r="BD451" s="132"/>
      <c r="BE451" s="132"/>
      <c r="BF451" s="132"/>
      <c r="BG451" s="132"/>
      <c r="BH451" s="132"/>
      <c r="BI451" s="132"/>
      <c r="BJ451" s="132"/>
      <c r="BK451" s="132"/>
      <c r="BL451" s="132"/>
      <c r="BM451" s="132"/>
      <c r="BN451" s="132"/>
      <c r="BO451" s="132"/>
      <c r="BP451" s="132"/>
    </row>
    <row r="452">
      <c r="A452" s="484" t="b">
        <v>0</v>
      </c>
      <c r="B452" s="94"/>
      <c r="C452" s="95"/>
      <c r="D452" s="96"/>
      <c r="E452" s="97"/>
      <c r="F452" s="98"/>
      <c r="G452" s="98"/>
      <c r="H452" s="98"/>
      <c r="I452" s="98"/>
      <c r="J452" s="98"/>
      <c r="K452" s="96"/>
      <c r="L452" s="96"/>
      <c r="M452" s="96"/>
      <c r="N452" s="518"/>
      <c r="O452" s="168">
        <v>1.0</v>
      </c>
      <c r="P452" s="169">
        <v>1.0</v>
      </c>
      <c r="Q452" s="294">
        <v>1.0</v>
      </c>
      <c r="R452" s="295">
        <v>1.0</v>
      </c>
      <c r="S452" s="296">
        <v>4.0</v>
      </c>
      <c r="T452" s="297">
        <v>5.0</v>
      </c>
      <c r="U452" s="200"/>
      <c r="V452" s="201"/>
      <c r="W452" s="202"/>
      <c r="X452" s="202"/>
      <c r="Y452" s="273">
        <v>0.0</v>
      </c>
      <c r="Z452" s="271">
        <v>0.0</v>
      </c>
      <c r="AA452" s="272" t="s">
        <v>132</v>
      </c>
      <c r="AB452" s="107">
        <v>14.0</v>
      </c>
      <c r="AC452" s="108">
        <v>0.6443171296296296</v>
      </c>
      <c r="AD452" s="273"/>
      <c r="AE452" s="274" t="s">
        <v>132</v>
      </c>
      <c r="AF452" s="99" t="s">
        <v>133</v>
      </c>
      <c r="AG452" s="274">
        <v>2.04</v>
      </c>
      <c r="AH452" s="411">
        <v>20.0</v>
      </c>
      <c r="AI452" s="112"/>
      <c r="AJ452" s="110"/>
      <c r="AK452" s="113"/>
      <c r="AL452" s="114"/>
      <c r="AM452" s="278"/>
      <c r="AN452" s="98"/>
      <c r="AO452" s="98"/>
      <c r="AP452" s="116"/>
      <c r="AQ452" s="117"/>
      <c r="AR452" s="116"/>
      <c r="AS452" s="98"/>
      <c r="AT452" s="98"/>
      <c r="AU452" s="98"/>
      <c r="AV452" s="98"/>
      <c r="AW452" s="98"/>
      <c r="AX452" s="98"/>
      <c r="AY452" s="98"/>
      <c r="AZ452" s="98"/>
      <c r="BA452" s="98"/>
      <c r="BB452" s="98"/>
      <c r="BC452" s="98"/>
      <c r="BD452" s="98"/>
      <c r="BE452" s="98"/>
      <c r="BF452" s="98"/>
      <c r="BG452" s="98"/>
      <c r="BH452" s="98"/>
      <c r="BI452" s="98"/>
      <c r="BJ452" s="98"/>
      <c r="BK452" s="98"/>
      <c r="BL452" s="98"/>
      <c r="BM452" s="98"/>
      <c r="BN452" s="98"/>
      <c r="BO452" s="98"/>
      <c r="BP452" s="98"/>
    </row>
    <row r="453">
      <c r="A453" s="485" t="b">
        <v>0</v>
      </c>
      <c r="B453" s="128"/>
      <c r="C453" s="129"/>
      <c r="D453" s="130"/>
      <c r="E453" s="131"/>
      <c r="F453" s="132"/>
      <c r="G453" s="132"/>
      <c r="H453" s="132"/>
      <c r="I453" s="132"/>
      <c r="J453" s="132"/>
      <c r="K453" s="130"/>
      <c r="L453" s="130"/>
      <c r="M453" s="130"/>
      <c r="N453" s="519"/>
      <c r="O453" s="168">
        <v>1.0</v>
      </c>
      <c r="P453" s="169">
        <v>1.0</v>
      </c>
      <c r="Q453" s="294">
        <v>1.0</v>
      </c>
      <c r="R453" s="295">
        <v>1.0</v>
      </c>
      <c r="S453" s="296">
        <v>6.0</v>
      </c>
      <c r="T453" s="297">
        <v>5.0</v>
      </c>
      <c r="U453" s="200"/>
      <c r="V453" s="201"/>
      <c r="W453" s="202"/>
      <c r="X453" s="202"/>
      <c r="Y453" s="206"/>
      <c r="Z453" s="204">
        <v>0.0</v>
      </c>
      <c r="AA453" s="205" t="s">
        <v>132</v>
      </c>
      <c r="AB453" s="141">
        <v>15.0</v>
      </c>
      <c r="AC453" s="142">
        <v>0.6488773148148148</v>
      </c>
      <c r="AD453" s="206"/>
      <c r="AE453" s="207" t="s">
        <v>132</v>
      </c>
      <c r="AF453" s="133" t="s">
        <v>166</v>
      </c>
      <c r="AG453" s="207">
        <v>1.1</v>
      </c>
      <c r="AH453" s="449">
        <v>100.0</v>
      </c>
      <c r="AI453" s="146"/>
      <c r="AJ453" s="144"/>
      <c r="AK453" s="147"/>
      <c r="AL453" s="114"/>
      <c r="AM453" s="211"/>
      <c r="AN453" s="132"/>
      <c r="AO453" s="132"/>
      <c r="AP453" s="149"/>
      <c r="AQ453" s="150"/>
      <c r="AR453" s="149"/>
      <c r="AS453" s="132"/>
      <c r="AT453" s="132"/>
      <c r="AU453" s="132"/>
      <c r="AV453" s="132"/>
      <c r="AW453" s="132"/>
      <c r="AX453" s="132"/>
      <c r="AY453" s="132"/>
      <c r="AZ453" s="132"/>
      <c r="BA453" s="132"/>
      <c r="BB453" s="132"/>
      <c r="BC453" s="132"/>
      <c r="BD453" s="132"/>
      <c r="BE453" s="132"/>
      <c r="BF453" s="132"/>
      <c r="BG453" s="132"/>
      <c r="BH453" s="132"/>
      <c r="BI453" s="132"/>
      <c r="BJ453" s="132"/>
      <c r="BK453" s="132"/>
      <c r="BL453" s="132"/>
      <c r="BM453" s="132"/>
      <c r="BN453" s="132"/>
      <c r="BO453" s="132"/>
      <c r="BP453" s="132"/>
    </row>
    <row r="454">
      <c r="A454" s="484" t="b">
        <v>0</v>
      </c>
      <c r="B454" s="94"/>
      <c r="C454" s="95"/>
      <c r="D454" s="96"/>
      <c r="E454" s="97"/>
      <c r="F454" s="98"/>
      <c r="G454" s="98"/>
      <c r="H454" s="98"/>
      <c r="I454" s="98"/>
      <c r="J454" s="98"/>
      <c r="K454" s="96"/>
      <c r="L454" s="96"/>
      <c r="M454" s="96"/>
      <c r="N454" s="518"/>
      <c r="O454" s="369"/>
      <c r="P454" s="370"/>
      <c r="Q454" s="196"/>
      <c r="R454" s="197"/>
      <c r="S454" s="198"/>
      <c r="T454" s="199"/>
      <c r="U454" s="200"/>
      <c r="V454" s="201"/>
      <c r="W454" s="202"/>
      <c r="X454" s="202"/>
      <c r="Y454" s="109"/>
      <c r="Z454" s="280"/>
      <c r="AA454" s="106"/>
      <c r="AB454" s="107">
        <v>16.0</v>
      </c>
      <c r="AC454" s="108">
        <v>0.6488773148148148</v>
      </c>
      <c r="AD454" s="273"/>
      <c r="AE454" s="274" t="s">
        <v>133</v>
      </c>
      <c r="AF454" s="99" t="s">
        <v>133</v>
      </c>
      <c r="AG454" s="274">
        <v>10.0</v>
      </c>
      <c r="AH454" s="411">
        <v>10.0</v>
      </c>
      <c r="AI454" s="112"/>
      <c r="AJ454" s="110"/>
      <c r="AK454" s="113"/>
      <c r="AL454" s="114"/>
      <c r="AM454" s="278"/>
      <c r="AN454" s="98"/>
      <c r="AO454" s="98"/>
      <c r="AP454" s="116"/>
      <c r="AQ454" s="117"/>
      <c r="AR454" s="116"/>
      <c r="AS454" s="98"/>
      <c r="AT454" s="98"/>
      <c r="AU454" s="98"/>
      <c r="AV454" s="98"/>
      <c r="AW454" s="98"/>
      <c r="AX454" s="98"/>
      <c r="AY454" s="98"/>
      <c r="AZ454" s="98"/>
      <c r="BA454" s="98"/>
      <c r="BB454" s="98"/>
      <c r="BC454" s="98"/>
      <c r="BD454" s="98"/>
      <c r="BE454" s="98"/>
      <c r="BF454" s="98"/>
      <c r="BG454" s="98"/>
      <c r="BH454" s="98"/>
      <c r="BI454" s="98"/>
      <c r="BJ454" s="98"/>
      <c r="BK454" s="98"/>
      <c r="BL454" s="98"/>
      <c r="BM454" s="98"/>
      <c r="BN454" s="98"/>
      <c r="BO454" s="98"/>
      <c r="BP454" s="98"/>
    </row>
    <row r="455">
      <c r="A455" s="485" t="b">
        <v>0</v>
      </c>
      <c r="B455" s="128"/>
      <c r="C455" s="129"/>
      <c r="D455" s="130"/>
      <c r="E455" s="131"/>
      <c r="F455" s="132"/>
      <c r="G455" s="132"/>
      <c r="H455" s="132"/>
      <c r="I455" s="132"/>
      <c r="J455" s="132"/>
      <c r="K455" s="130"/>
      <c r="L455" s="130"/>
      <c r="M455" s="130"/>
      <c r="N455" s="519"/>
      <c r="O455" s="369"/>
      <c r="P455" s="370"/>
      <c r="Q455" s="196"/>
      <c r="R455" s="197"/>
      <c r="S455" s="198"/>
      <c r="T455" s="199"/>
      <c r="U455" s="200"/>
      <c r="V455" s="201"/>
      <c r="W455" s="202"/>
      <c r="X455" s="202"/>
      <c r="Y455" s="143"/>
      <c r="Z455" s="367"/>
      <c r="AA455" s="140"/>
      <c r="AB455" s="141">
        <v>17.0</v>
      </c>
      <c r="AC455" s="142">
        <v>0.6488773148148148</v>
      </c>
      <c r="AD455" s="206"/>
      <c r="AE455" s="207" t="s">
        <v>133</v>
      </c>
      <c r="AF455" s="133" t="s">
        <v>133</v>
      </c>
      <c r="AG455" s="207">
        <v>7.8</v>
      </c>
      <c r="AH455" s="449">
        <v>7.8</v>
      </c>
      <c r="AI455" s="146"/>
      <c r="AJ455" s="144"/>
      <c r="AK455" s="147"/>
      <c r="AL455" s="114"/>
      <c r="AM455" s="211"/>
      <c r="AN455" s="132"/>
      <c r="AO455" s="132"/>
      <c r="AP455" s="149"/>
      <c r="AQ455" s="150"/>
      <c r="AR455" s="149"/>
      <c r="AS455" s="132"/>
      <c r="AT455" s="132"/>
      <c r="AU455" s="132"/>
      <c r="AV455" s="132"/>
      <c r="AW455" s="132"/>
      <c r="AX455" s="132"/>
      <c r="AY455" s="132"/>
      <c r="AZ455" s="132"/>
      <c r="BA455" s="132"/>
      <c r="BB455" s="132"/>
      <c r="BC455" s="132"/>
      <c r="BD455" s="132"/>
      <c r="BE455" s="132"/>
      <c r="BF455" s="132"/>
      <c r="BG455" s="132"/>
      <c r="BH455" s="132"/>
      <c r="BI455" s="132"/>
      <c r="BJ455" s="132"/>
      <c r="BK455" s="132"/>
      <c r="BL455" s="132"/>
      <c r="BM455" s="132"/>
      <c r="BN455" s="132"/>
      <c r="BO455" s="132"/>
      <c r="BP455" s="132"/>
    </row>
    <row r="456">
      <c r="A456" s="484" t="b">
        <v>0</v>
      </c>
      <c r="B456" s="94"/>
      <c r="C456" s="95"/>
      <c r="D456" s="96"/>
      <c r="E456" s="97"/>
      <c r="F456" s="98"/>
      <c r="G456" s="98"/>
      <c r="H456" s="98"/>
      <c r="I456" s="98"/>
      <c r="J456" s="98"/>
      <c r="K456" s="96"/>
      <c r="L456" s="96"/>
      <c r="M456" s="96"/>
      <c r="N456" s="518"/>
      <c r="O456" s="369"/>
      <c r="P456" s="370"/>
      <c r="Q456" s="196"/>
      <c r="R456" s="197"/>
      <c r="S456" s="198"/>
      <c r="T456" s="199"/>
      <c r="U456" s="200"/>
      <c r="V456" s="201"/>
      <c r="W456" s="202"/>
      <c r="X456" s="202"/>
      <c r="Y456" s="109"/>
      <c r="Z456" s="280"/>
      <c r="AA456" s="106"/>
      <c r="AB456" s="281"/>
      <c r="AC456" s="282"/>
      <c r="AD456" s="273" t="s">
        <v>142</v>
      </c>
      <c r="AE456" s="110"/>
      <c r="AF456" s="99"/>
      <c r="AG456" s="110"/>
      <c r="AH456" s="427"/>
      <c r="AI456" s="112"/>
      <c r="AJ456" s="110"/>
      <c r="AK456" s="113"/>
      <c r="AL456" s="114"/>
      <c r="AM456" s="278"/>
      <c r="AN456" s="98"/>
      <c r="AO456" s="98"/>
      <c r="AP456" s="116"/>
      <c r="AQ456" s="117"/>
      <c r="AR456" s="116"/>
      <c r="AS456" s="98"/>
      <c r="AT456" s="98"/>
      <c r="AU456" s="98"/>
      <c r="AV456" s="98"/>
      <c r="AW456" s="98"/>
      <c r="AX456" s="98"/>
      <c r="AY456" s="98"/>
      <c r="AZ456" s="98"/>
      <c r="BA456" s="98"/>
      <c r="BB456" s="98"/>
      <c r="BC456" s="98"/>
      <c r="BD456" s="98"/>
      <c r="BE456" s="98"/>
      <c r="BF456" s="98"/>
      <c r="BG456" s="98"/>
      <c r="BH456" s="98"/>
      <c r="BI456" s="98"/>
      <c r="BJ456" s="98"/>
      <c r="BK456" s="98"/>
      <c r="BL456" s="98"/>
      <c r="BM456" s="98"/>
      <c r="BN456" s="98"/>
      <c r="BO456" s="98"/>
      <c r="BP456" s="98"/>
    </row>
    <row r="457">
      <c r="A457" s="485" t="b">
        <v>0</v>
      </c>
      <c r="B457" s="288">
        <v>44620.0</v>
      </c>
      <c r="C457" s="129"/>
      <c r="D457" s="134" t="s">
        <v>1460</v>
      </c>
      <c r="E457" s="131"/>
      <c r="F457" s="132"/>
      <c r="G457" s="132"/>
      <c r="H457" s="132"/>
      <c r="I457" s="133" t="s">
        <v>1026</v>
      </c>
      <c r="J457" s="133" t="s">
        <v>614</v>
      </c>
      <c r="K457" s="130"/>
      <c r="L457" s="130"/>
      <c r="M457" s="130"/>
      <c r="N457" s="519"/>
      <c r="O457" s="168">
        <v>2.0</v>
      </c>
      <c r="P457" s="169">
        <v>2.0</v>
      </c>
      <c r="Q457" s="196"/>
      <c r="R457" s="197"/>
      <c r="S457" s="198"/>
      <c r="T457" s="199"/>
      <c r="U457" s="200"/>
      <c r="V457" s="201"/>
      <c r="W457" s="202"/>
      <c r="X457" s="202"/>
      <c r="Y457" s="206">
        <v>0.0</v>
      </c>
      <c r="Z457" s="204">
        <v>0.0</v>
      </c>
      <c r="AA457" s="205" t="s">
        <v>132</v>
      </c>
      <c r="AB457" s="141">
        <v>1.0</v>
      </c>
      <c r="AC457" s="142">
        <v>0.48819444444444443</v>
      </c>
      <c r="AD457" s="206" t="s">
        <v>140</v>
      </c>
      <c r="AE457" s="207" t="s">
        <v>132</v>
      </c>
      <c r="AF457" s="133" t="s">
        <v>166</v>
      </c>
      <c r="AG457" s="207">
        <v>1.4</v>
      </c>
      <c r="AH457" s="449">
        <v>10.0</v>
      </c>
      <c r="AI457" s="146"/>
      <c r="AJ457" s="207">
        <v>5.12</v>
      </c>
      <c r="AK457" s="210">
        <v>0.0</v>
      </c>
      <c r="AL457" s="114"/>
      <c r="AM457" s="211"/>
      <c r="AN457" s="132"/>
      <c r="AO457" s="132"/>
      <c r="AP457" s="149"/>
      <c r="AQ457" s="150"/>
      <c r="AR457" s="149"/>
      <c r="AS457" s="132"/>
      <c r="AT457" s="132"/>
      <c r="AU457" s="132"/>
      <c r="AV457" s="132"/>
      <c r="AW457" s="132"/>
      <c r="AX457" s="132"/>
      <c r="AY457" s="132"/>
      <c r="AZ457" s="132"/>
      <c r="BA457" s="132"/>
      <c r="BB457" s="132"/>
      <c r="BC457" s="132"/>
      <c r="BD457" s="132"/>
      <c r="BE457" s="132"/>
      <c r="BF457" s="132"/>
      <c r="BG457" s="132"/>
      <c r="BH457" s="132"/>
      <c r="BI457" s="132"/>
      <c r="BJ457" s="132"/>
      <c r="BK457" s="132"/>
      <c r="BL457" s="132"/>
      <c r="BM457" s="132"/>
      <c r="BN457" s="132"/>
      <c r="BO457" s="132"/>
      <c r="BP457" s="132"/>
    </row>
    <row r="458">
      <c r="A458" s="484" t="b">
        <v>0</v>
      </c>
      <c r="B458" s="94"/>
      <c r="C458" s="95"/>
      <c r="D458" s="100">
        <v>178807.22</v>
      </c>
      <c r="E458" s="97"/>
      <c r="F458" s="98"/>
      <c r="G458" s="98"/>
      <c r="H458" s="98"/>
      <c r="I458" s="99">
        <v>1.45</v>
      </c>
      <c r="J458" s="99">
        <v>3.2</v>
      </c>
      <c r="K458" s="96"/>
      <c r="L458" s="96"/>
      <c r="M458" s="96"/>
      <c r="N458" s="518"/>
      <c r="O458" s="168">
        <v>4.0</v>
      </c>
      <c r="P458" s="169">
        <v>3.0</v>
      </c>
      <c r="Q458" s="196"/>
      <c r="R458" s="197"/>
      <c r="S458" s="198"/>
      <c r="T458" s="199"/>
      <c r="U458" s="200"/>
      <c r="V458" s="201"/>
      <c r="W458" s="202"/>
      <c r="X458" s="202"/>
      <c r="Y458" s="273">
        <v>30.0</v>
      </c>
      <c r="Z458" s="271">
        <v>0.0</v>
      </c>
      <c r="AA458" s="272" t="s">
        <v>133</v>
      </c>
      <c r="AB458" s="107">
        <v>2.0</v>
      </c>
      <c r="AC458" s="108">
        <v>0.48993055555555554</v>
      </c>
      <c r="AD458" s="273"/>
      <c r="AE458" s="274" t="s">
        <v>132</v>
      </c>
      <c r="AF458" s="99" t="s">
        <v>166</v>
      </c>
      <c r="AG458" s="274">
        <v>1.3</v>
      </c>
      <c r="AH458" s="411">
        <v>20.0</v>
      </c>
      <c r="AI458" s="112"/>
      <c r="AJ458" s="274">
        <v>72.36</v>
      </c>
      <c r="AK458" s="277">
        <v>0.0</v>
      </c>
      <c r="AL458" s="114"/>
      <c r="AM458" s="278"/>
      <c r="AN458" s="98"/>
      <c r="AO458" s="98"/>
      <c r="AP458" s="116"/>
      <c r="AQ458" s="117"/>
      <c r="AR458" s="116"/>
      <c r="AS458" s="98"/>
      <c r="AT458" s="98"/>
      <c r="AU458" s="98"/>
      <c r="AV458" s="98"/>
      <c r="AW458" s="98"/>
      <c r="AX458" s="98"/>
      <c r="AY458" s="98"/>
      <c r="AZ458" s="98"/>
      <c r="BA458" s="98"/>
      <c r="BB458" s="98"/>
      <c r="BC458" s="98"/>
      <c r="BD458" s="98"/>
      <c r="BE458" s="98"/>
      <c r="BF458" s="98"/>
      <c r="BG458" s="98"/>
      <c r="BH458" s="98"/>
      <c r="BI458" s="98"/>
      <c r="BJ458" s="98"/>
      <c r="BK458" s="98"/>
      <c r="BL458" s="98"/>
      <c r="BM458" s="98"/>
      <c r="BN458" s="98"/>
      <c r="BO458" s="98"/>
      <c r="BP458" s="98"/>
    </row>
    <row r="459">
      <c r="A459" s="485" t="b">
        <v>0</v>
      </c>
      <c r="B459" s="128"/>
      <c r="C459" s="129"/>
      <c r="D459" s="130"/>
      <c r="E459" s="131"/>
      <c r="F459" s="132"/>
      <c r="G459" s="132"/>
      <c r="H459" s="132"/>
      <c r="I459" s="133">
        <v>1.0942984E7</v>
      </c>
      <c r="J459" s="133">
        <v>3990441.0</v>
      </c>
      <c r="K459" s="130"/>
      <c r="L459" s="130"/>
      <c r="M459" s="130"/>
      <c r="N459" s="519"/>
      <c r="O459" s="168">
        <v>5.0</v>
      </c>
      <c r="P459" s="169">
        <v>4.0</v>
      </c>
      <c r="Q459" s="196"/>
      <c r="R459" s="197"/>
      <c r="S459" s="198"/>
      <c r="T459" s="199"/>
      <c r="U459" s="200"/>
      <c r="V459" s="201"/>
      <c r="W459" s="202"/>
      <c r="X459" s="202"/>
      <c r="Y459" s="206">
        <v>30.0</v>
      </c>
      <c r="Z459" s="204">
        <v>40.0</v>
      </c>
      <c r="AA459" s="205" t="s">
        <v>133</v>
      </c>
      <c r="AB459" s="141">
        <v>3.0</v>
      </c>
      <c r="AC459" s="142">
        <v>0.5113657407407407</v>
      </c>
      <c r="AD459" s="206"/>
      <c r="AE459" s="207" t="s">
        <v>132</v>
      </c>
      <c r="AF459" s="133" t="s">
        <v>166</v>
      </c>
      <c r="AG459" s="207">
        <v>1.2</v>
      </c>
      <c r="AH459" s="449">
        <v>50.0</v>
      </c>
      <c r="AI459" s="146"/>
      <c r="AJ459" s="144"/>
      <c r="AK459" s="147"/>
      <c r="AL459" s="114"/>
      <c r="AM459" s="211"/>
      <c r="AN459" s="132"/>
      <c r="AO459" s="132"/>
      <c r="AP459" s="149"/>
      <c r="AQ459" s="150"/>
      <c r="AR459" s="149"/>
      <c r="AS459" s="132"/>
      <c r="AT459" s="132"/>
      <c r="AU459" s="132"/>
      <c r="AV459" s="132"/>
      <c r="AW459" s="132"/>
      <c r="AX459" s="132"/>
      <c r="AY459" s="132"/>
      <c r="AZ459" s="132"/>
      <c r="BA459" s="132"/>
      <c r="BB459" s="132"/>
      <c r="BC459" s="132"/>
      <c r="BD459" s="132"/>
      <c r="BE459" s="132"/>
      <c r="BF459" s="132"/>
      <c r="BG459" s="132"/>
      <c r="BH459" s="132"/>
      <c r="BI459" s="132"/>
      <c r="BJ459" s="132"/>
      <c r="BK459" s="132"/>
      <c r="BL459" s="132"/>
      <c r="BM459" s="132"/>
      <c r="BN459" s="132"/>
      <c r="BO459" s="132"/>
      <c r="BP459" s="132"/>
    </row>
    <row r="460">
      <c r="A460" s="484" t="b">
        <v>0</v>
      </c>
      <c r="B460" s="94"/>
      <c r="C460" s="95"/>
      <c r="D460" s="96"/>
      <c r="E460" s="97"/>
      <c r="F460" s="98"/>
      <c r="G460" s="98"/>
      <c r="H460" s="98"/>
      <c r="I460" s="98"/>
      <c r="J460" s="98"/>
      <c r="K460" s="96"/>
      <c r="L460" s="96"/>
      <c r="M460" s="96"/>
      <c r="N460" s="518"/>
      <c r="O460" s="168">
        <v>1.0</v>
      </c>
      <c r="P460" s="169">
        <v>0.0</v>
      </c>
      <c r="Q460" s="294">
        <v>0.0</v>
      </c>
      <c r="R460" s="295">
        <v>0.0</v>
      </c>
      <c r="S460" s="198"/>
      <c r="T460" s="199"/>
      <c r="U460" s="200"/>
      <c r="V460" s="201"/>
      <c r="W460" s="202"/>
      <c r="X460" s="202"/>
      <c r="Y460" s="273">
        <v>15.0</v>
      </c>
      <c r="Z460" s="271">
        <v>0.0</v>
      </c>
      <c r="AA460" s="272" t="s">
        <v>133</v>
      </c>
      <c r="AB460" s="107">
        <v>4.0</v>
      </c>
      <c r="AC460" s="108">
        <v>0.5179050925925925</v>
      </c>
      <c r="AD460" s="273"/>
      <c r="AE460" s="274" t="s">
        <v>132</v>
      </c>
      <c r="AF460" s="99" t="s">
        <v>133</v>
      </c>
      <c r="AG460" s="274">
        <v>1.34</v>
      </c>
      <c r="AH460" s="411">
        <v>13.0</v>
      </c>
      <c r="AI460" s="112"/>
      <c r="AJ460" s="110"/>
      <c r="AK460" s="113"/>
      <c r="AL460" s="114"/>
      <c r="AM460" s="278"/>
      <c r="AN460" s="98"/>
      <c r="AO460" s="98"/>
      <c r="AP460" s="116"/>
      <c r="AQ460" s="117"/>
      <c r="AR460" s="116"/>
      <c r="AS460" s="98"/>
      <c r="AT460" s="98"/>
      <c r="AU460" s="98"/>
      <c r="AV460" s="98"/>
      <c r="AW460" s="98"/>
      <c r="AX460" s="98"/>
      <c r="AY460" s="98"/>
      <c r="AZ460" s="98"/>
      <c r="BA460" s="98"/>
      <c r="BB460" s="98"/>
      <c r="BC460" s="98"/>
      <c r="BD460" s="98"/>
      <c r="BE460" s="98"/>
      <c r="BF460" s="98"/>
      <c r="BG460" s="98"/>
      <c r="BH460" s="98"/>
      <c r="BI460" s="98"/>
      <c r="BJ460" s="98"/>
      <c r="BK460" s="98"/>
      <c r="BL460" s="98"/>
      <c r="BM460" s="98"/>
      <c r="BN460" s="98"/>
      <c r="BO460" s="98"/>
      <c r="BP460" s="98"/>
    </row>
    <row r="461">
      <c r="A461" s="485" t="b">
        <v>0</v>
      </c>
      <c r="B461" s="128"/>
      <c r="C461" s="129"/>
      <c r="D461" s="130"/>
      <c r="E461" s="131"/>
      <c r="F461" s="132"/>
      <c r="G461" s="132"/>
      <c r="H461" s="132"/>
      <c r="I461" s="132"/>
      <c r="J461" s="132"/>
      <c r="K461" s="130"/>
      <c r="L461" s="130"/>
      <c r="M461" s="130"/>
      <c r="N461" s="519"/>
      <c r="O461" s="168">
        <v>1.0</v>
      </c>
      <c r="P461" s="169">
        <v>0.0</v>
      </c>
      <c r="Q461" s="294">
        <v>0.0</v>
      </c>
      <c r="R461" s="295">
        <v>0.0</v>
      </c>
      <c r="S461" s="198"/>
      <c r="T461" s="199"/>
      <c r="U461" s="200"/>
      <c r="V461" s="201"/>
      <c r="W461" s="202"/>
      <c r="X461" s="202"/>
      <c r="Y461" s="206">
        <v>30.0</v>
      </c>
      <c r="Z461" s="204">
        <v>40.0</v>
      </c>
      <c r="AA461" s="205" t="s">
        <v>133</v>
      </c>
      <c r="AB461" s="141">
        <v>5.0</v>
      </c>
      <c r="AC461" s="142">
        <v>0.5301388888888889</v>
      </c>
      <c r="AD461" s="206"/>
      <c r="AE461" s="207" t="s">
        <v>132</v>
      </c>
      <c r="AF461" s="133" t="s">
        <v>166</v>
      </c>
      <c r="AG461" s="207">
        <v>1.1</v>
      </c>
      <c r="AH461" s="449">
        <v>100.0</v>
      </c>
      <c r="AI461" s="146"/>
      <c r="AJ461" s="144"/>
      <c r="AK461" s="147"/>
      <c r="AL461" s="114"/>
      <c r="AM461" s="211"/>
      <c r="AN461" s="132"/>
      <c r="AO461" s="132"/>
      <c r="AP461" s="149"/>
      <c r="AQ461" s="150"/>
      <c r="AR461" s="149"/>
      <c r="AS461" s="132"/>
      <c r="AT461" s="132"/>
      <c r="AU461" s="132"/>
      <c r="AV461" s="132"/>
      <c r="AW461" s="132"/>
      <c r="AX461" s="132"/>
      <c r="AY461" s="132"/>
      <c r="AZ461" s="132"/>
      <c r="BA461" s="132"/>
      <c r="BB461" s="132"/>
      <c r="BC461" s="132"/>
      <c r="BD461" s="132"/>
      <c r="BE461" s="132"/>
      <c r="BF461" s="132"/>
      <c r="BG461" s="132"/>
      <c r="BH461" s="132"/>
      <c r="BI461" s="132"/>
      <c r="BJ461" s="132"/>
      <c r="BK461" s="132"/>
      <c r="BL461" s="132"/>
      <c r="BM461" s="132"/>
      <c r="BN461" s="132"/>
      <c r="BO461" s="132"/>
      <c r="BP461" s="132"/>
    </row>
    <row r="462">
      <c r="A462" s="484" t="b">
        <v>0</v>
      </c>
      <c r="B462" s="94"/>
      <c r="C462" s="95"/>
      <c r="D462" s="96"/>
      <c r="E462" s="97"/>
      <c r="F462" s="98"/>
      <c r="G462" s="98"/>
      <c r="H462" s="98"/>
      <c r="I462" s="98"/>
      <c r="J462" s="98"/>
      <c r="K462" s="96"/>
      <c r="L462" s="96"/>
      <c r="M462" s="96"/>
      <c r="N462" s="518"/>
      <c r="O462" s="168">
        <v>1.0</v>
      </c>
      <c r="P462" s="169">
        <v>0.0</v>
      </c>
      <c r="Q462" s="294">
        <v>1.0</v>
      </c>
      <c r="R462" s="295">
        <v>2.0</v>
      </c>
      <c r="S462" s="198"/>
      <c r="T462" s="199"/>
      <c r="U462" s="200"/>
      <c r="V462" s="201"/>
      <c r="W462" s="202"/>
      <c r="X462" s="202"/>
      <c r="Y462" s="273">
        <v>0.0</v>
      </c>
      <c r="Z462" s="271">
        <v>0.0</v>
      </c>
      <c r="AA462" s="272" t="s">
        <v>132</v>
      </c>
      <c r="AB462" s="107">
        <v>6.0</v>
      </c>
      <c r="AC462" s="108">
        <v>0.5308912037037037</v>
      </c>
      <c r="AD462" s="273"/>
      <c r="AE462" s="274" t="s">
        <v>132</v>
      </c>
      <c r="AF462" s="99" t="s">
        <v>133</v>
      </c>
      <c r="AG462" s="274">
        <v>1.16</v>
      </c>
      <c r="AH462" s="411">
        <v>16.0</v>
      </c>
      <c r="AI462" s="112"/>
      <c r="AJ462" s="110"/>
      <c r="AK462" s="113"/>
      <c r="AL462" s="114"/>
      <c r="AM462" s="278"/>
      <c r="AN462" s="98"/>
      <c r="AO462" s="98"/>
      <c r="AP462" s="116"/>
      <c r="AQ462" s="117"/>
      <c r="AR462" s="116"/>
      <c r="AS462" s="98"/>
      <c r="AT462" s="98"/>
      <c r="AU462" s="98"/>
      <c r="AV462" s="98"/>
      <c r="AW462" s="98"/>
      <c r="AX462" s="98"/>
      <c r="AY462" s="98"/>
      <c r="AZ462" s="98"/>
      <c r="BA462" s="98"/>
      <c r="BB462" s="98"/>
      <c r="BC462" s="98"/>
      <c r="BD462" s="98"/>
      <c r="BE462" s="98"/>
      <c r="BF462" s="98"/>
      <c r="BG462" s="98"/>
      <c r="BH462" s="98"/>
      <c r="BI462" s="98"/>
      <c r="BJ462" s="98"/>
      <c r="BK462" s="98"/>
      <c r="BL462" s="98"/>
      <c r="BM462" s="98"/>
      <c r="BN462" s="98"/>
      <c r="BO462" s="98"/>
      <c r="BP462" s="98"/>
    </row>
    <row r="463">
      <c r="A463" s="485" t="b">
        <v>0</v>
      </c>
      <c r="B463" s="128"/>
      <c r="C463" s="129"/>
      <c r="D463" s="130"/>
      <c r="E463" s="131"/>
      <c r="F463" s="132"/>
      <c r="G463" s="132"/>
      <c r="H463" s="132"/>
      <c r="I463" s="132"/>
      <c r="J463" s="132"/>
      <c r="K463" s="130"/>
      <c r="L463" s="130"/>
      <c r="M463" s="130"/>
      <c r="N463" s="519"/>
      <c r="O463" s="168">
        <v>1.0</v>
      </c>
      <c r="P463" s="169">
        <v>0.0</v>
      </c>
      <c r="Q463" s="294">
        <v>1.0</v>
      </c>
      <c r="R463" s="295">
        <v>2.0</v>
      </c>
      <c r="S463" s="198"/>
      <c r="T463" s="199"/>
      <c r="U463" s="200"/>
      <c r="V463" s="201"/>
      <c r="W463" s="202"/>
      <c r="X463" s="202"/>
      <c r="Y463" s="206">
        <v>30.0</v>
      </c>
      <c r="Z463" s="204">
        <v>40.0</v>
      </c>
      <c r="AA463" s="205" t="s">
        <v>132</v>
      </c>
      <c r="AB463" s="141">
        <v>7.0</v>
      </c>
      <c r="AC463" s="142">
        <v>0.5411689814814815</v>
      </c>
      <c r="AD463" s="206"/>
      <c r="AE463" s="207" t="s">
        <v>132</v>
      </c>
      <c r="AF463" s="133" t="s">
        <v>133</v>
      </c>
      <c r="AG463" s="207">
        <v>1.54</v>
      </c>
      <c r="AH463" s="449">
        <v>0.16</v>
      </c>
      <c r="AI463" s="146"/>
      <c r="AJ463" s="144"/>
      <c r="AK463" s="147"/>
      <c r="AL463" s="114"/>
      <c r="AM463" s="211"/>
      <c r="AN463" s="132"/>
      <c r="AO463" s="132"/>
      <c r="AP463" s="149"/>
      <c r="AQ463" s="150"/>
      <c r="AR463" s="149"/>
      <c r="AS463" s="132"/>
      <c r="AT463" s="132"/>
      <c r="AU463" s="132"/>
      <c r="AV463" s="132"/>
      <c r="AW463" s="132"/>
      <c r="AX463" s="132"/>
      <c r="AY463" s="132"/>
      <c r="AZ463" s="132"/>
      <c r="BA463" s="132"/>
      <c r="BB463" s="132"/>
      <c r="BC463" s="132"/>
      <c r="BD463" s="132"/>
      <c r="BE463" s="132"/>
      <c r="BF463" s="132"/>
      <c r="BG463" s="132"/>
      <c r="BH463" s="132"/>
      <c r="BI463" s="132"/>
      <c r="BJ463" s="132"/>
      <c r="BK463" s="132"/>
      <c r="BL463" s="132"/>
      <c r="BM463" s="132"/>
      <c r="BN463" s="132"/>
      <c r="BO463" s="132"/>
      <c r="BP463" s="132"/>
    </row>
    <row r="464">
      <c r="A464" s="484" t="b">
        <v>0</v>
      </c>
      <c r="B464" s="94"/>
      <c r="C464" s="95"/>
      <c r="D464" s="96"/>
      <c r="E464" s="97"/>
      <c r="F464" s="98"/>
      <c r="G464" s="98"/>
      <c r="H464" s="98"/>
      <c r="I464" s="98"/>
      <c r="J464" s="98"/>
      <c r="K464" s="96"/>
      <c r="L464" s="96"/>
      <c r="M464" s="96"/>
      <c r="N464" s="518"/>
      <c r="O464" s="168">
        <v>1.0</v>
      </c>
      <c r="P464" s="169">
        <v>0.0</v>
      </c>
      <c r="Q464" s="294">
        <v>4.0</v>
      </c>
      <c r="R464" s="295">
        <v>5.0</v>
      </c>
      <c r="S464" s="198"/>
      <c r="T464" s="199"/>
      <c r="U464" s="200"/>
      <c r="V464" s="201"/>
      <c r="W464" s="202"/>
      <c r="X464" s="202"/>
      <c r="Y464" s="273">
        <v>0.0</v>
      </c>
      <c r="Z464" s="271">
        <v>15.0</v>
      </c>
      <c r="AA464" s="272" t="s">
        <v>132</v>
      </c>
      <c r="AB464" s="107">
        <v>8.0</v>
      </c>
      <c r="AC464" s="108">
        <v>0.5425</v>
      </c>
      <c r="AD464" s="273"/>
      <c r="AE464" s="274" t="s">
        <v>132</v>
      </c>
      <c r="AF464" s="99" t="s">
        <v>133</v>
      </c>
      <c r="AG464" s="274">
        <v>1.23</v>
      </c>
      <c r="AH464" s="411">
        <v>23.0</v>
      </c>
      <c r="AI464" s="112"/>
      <c r="AJ464" s="110"/>
      <c r="AK464" s="113"/>
      <c r="AL464" s="114"/>
      <c r="AM464" s="278"/>
      <c r="AN464" s="98"/>
      <c r="AO464" s="98"/>
      <c r="AP464" s="116"/>
      <c r="AQ464" s="117"/>
      <c r="AR464" s="116"/>
      <c r="AS464" s="98"/>
      <c r="AT464" s="98"/>
      <c r="AU464" s="98"/>
      <c r="AV464" s="98"/>
      <c r="AW464" s="98"/>
      <c r="AX464" s="98"/>
      <c r="AY464" s="98"/>
      <c r="AZ464" s="98"/>
      <c r="BA464" s="98"/>
      <c r="BB464" s="98"/>
      <c r="BC464" s="98"/>
      <c r="BD464" s="98"/>
      <c r="BE464" s="98"/>
      <c r="BF464" s="98"/>
      <c r="BG464" s="98"/>
      <c r="BH464" s="98"/>
      <c r="BI464" s="98"/>
      <c r="BJ464" s="98"/>
      <c r="BK464" s="98"/>
      <c r="BL464" s="98"/>
      <c r="BM464" s="98"/>
      <c r="BN464" s="98"/>
      <c r="BO464" s="98"/>
      <c r="BP464" s="98"/>
    </row>
    <row r="465">
      <c r="A465" s="485" t="b">
        <v>0</v>
      </c>
      <c r="B465" s="128"/>
      <c r="C465" s="129"/>
      <c r="D465" s="130"/>
      <c r="E465" s="131"/>
      <c r="F465" s="132"/>
      <c r="G465" s="132"/>
      <c r="H465" s="132"/>
      <c r="I465" s="132"/>
      <c r="J465" s="132"/>
      <c r="K465" s="130"/>
      <c r="L465" s="130"/>
      <c r="M465" s="130"/>
      <c r="N465" s="519"/>
      <c r="O465" s="168">
        <v>1.0</v>
      </c>
      <c r="P465" s="169">
        <v>0.0</v>
      </c>
      <c r="Q465" s="294">
        <v>4.0</v>
      </c>
      <c r="R465" s="295">
        <v>5.0</v>
      </c>
      <c r="S465" s="198"/>
      <c r="T465" s="199"/>
      <c r="U465" s="200"/>
      <c r="V465" s="201"/>
      <c r="W465" s="202"/>
      <c r="X465" s="202"/>
      <c r="Y465" s="206">
        <v>15.0</v>
      </c>
      <c r="Z465" s="204">
        <v>30.0</v>
      </c>
      <c r="AA465" s="205" t="s">
        <v>132</v>
      </c>
      <c r="AB465" s="141">
        <v>9.0</v>
      </c>
      <c r="AC465" s="142">
        <v>0.5651157407407408</v>
      </c>
      <c r="AD465" s="206"/>
      <c r="AE465" s="207" t="s">
        <v>132</v>
      </c>
      <c r="AF465" s="133" t="s">
        <v>133</v>
      </c>
      <c r="AG465" s="207">
        <v>1.39</v>
      </c>
      <c r="AH465" s="449">
        <v>39.0</v>
      </c>
      <c r="AI465" s="146"/>
      <c r="AJ465" s="144"/>
      <c r="AK465" s="147"/>
      <c r="AL465" s="114"/>
      <c r="AM465" s="211"/>
      <c r="AN465" s="132"/>
      <c r="AO465" s="132"/>
      <c r="AP465" s="149"/>
      <c r="AQ465" s="150"/>
      <c r="AR465" s="149"/>
      <c r="AS465" s="132"/>
      <c r="AT465" s="132"/>
      <c r="AU465" s="132"/>
      <c r="AV465" s="132"/>
      <c r="AW465" s="132"/>
      <c r="AX465" s="132"/>
      <c r="AY465" s="132"/>
      <c r="AZ465" s="132"/>
      <c r="BA465" s="132"/>
      <c r="BB465" s="132"/>
      <c r="BC465" s="132"/>
      <c r="BD465" s="132"/>
      <c r="BE465" s="132"/>
      <c r="BF465" s="132"/>
      <c r="BG465" s="132"/>
      <c r="BH465" s="132"/>
      <c r="BI465" s="132"/>
      <c r="BJ465" s="132"/>
      <c r="BK465" s="132"/>
      <c r="BL465" s="132"/>
      <c r="BM465" s="132"/>
      <c r="BN465" s="132"/>
      <c r="BO465" s="132"/>
      <c r="BP465" s="132"/>
    </row>
    <row r="466">
      <c r="A466" s="484" t="b">
        <v>0</v>
      </c>
      <c r="B466" s="94"/>
      <c r="C466" s="95"/>
      <c r="D466" s="96"/>
      <c r="E466" s="97"/>
      <c r="F466" s="98"/>
      <c r="G466" s="98"/>
      <c r="H466" s="98"/>
      <c r="I466" s="98"/>
      <c r="J466" s="98"/>
      <c r="K466" s="96"/>
      <c r="L466" s="96"/>
      <c r="M466" s="96"/>
      <c r="N466" s="518"/>
      <c r="O466" s="369"/>
      <c r="P466" s="370"/>
      <c r="Q466" s="196"/>
      <c r="R466" s="197"/>
      <c r="S466" s="198"/>
      <c r="T466" s="199"/>
      <c r="U466" s="200"/>
      <c r="V466" s="201"/>
      <c r="W466" s="202"/>
      <c r="X466" s="202"/>
      <c r="Y466" s="109"/>
      <c r="Z466" s="280"/>
      <c r="AA466" s="106"/>
      <c r="AB466" s="107">
        <v>10.0</v>
      </c>
      <c r="AC466" s="108">
        <v>0.5660185185185185</v>
      </c>
      <c r="AD466" s="273"/>
      <c r="AE466" s="274" t="s">
        <v>132</v>
      </c>
      <c r="AF466" s="99" t="s">
        <v>133</v>
      </c>
      <c r="AG466" s="274">
        <v>1.51</v>
      </c>
      <c r="AH466" s="411">
        <v>15.0</v>
      </c>
      <c r="AI466" s="112"/>
      <c r="AJ466" s="110"/>
      <c r="AK466" s="113"/>
      <c r="AL466" s="114"/>
      <c r="AM466" s="278"/>
      <c r="AN466" s="98"/>
      <c r="AO466" s="98"/>
      <c r="AP466" s="116"/>
      <c r="AQ466" s="117"/>
      <c r="AR466" s="116"/>
      <c r="AS466" s="98"/>
      <c r="AT466" s="98"/>
      <c r="AU466" s="98"/>
      <c r="AV466" s="98"/>
      <c r="AW466" s="98"/>
      <c r="AX466" s="98"/>
      <c r="AY466" s="98"/>
      <c r="AZ466" s="98"/>
      <c r="BA466" s="98"/>
      <c r="BB466" s="98"/>
      <c r="BC466" s="98"/>
      <c r="BD466" s="98"/>
      <c r="BE466" s="98"/>
      <c r="BF466" s="98"/>
      <c r="BG466" s="98"/>
      <c r="BH466" s="98"/>
      <c r="BI466" s="98"/>
      <c r="BJ466" s="98"/>
      <c r="BK466" s="98"/>
      <c r="BL466" s="98"/>
      <c r="BM466" s="98"/>
      <c r="BN466" s="98"/>
      <c r="BO466" s="98"/>
      <c r="BP466" s="98"/>
    </row>
    <row r="467">
      <c r="A467" s="485" t="b">
        <v>0</v>
      </c>
      <c r="B467" s="128"/>
      <c r="C467" s="129"/>
      <c r="D467" s="130"/>
      <c r="E467" s="131"/>
      <c r="F467" s="132"/>
      <c r="G467" s="132"/>
      <c r="H467" s="132"/>
      <c r="I467" s="132"/>
      <c r="J467" s="132"/>
      <c r="K467" s="130"/>
      <c r="L467" s="130"/>
      <c r="M467" s="130"/>
      <c r="N467" s="519"/>
      <c r="O467" s="369"/>
      <c r="P467" s="370"/>
      <c r="Q467" s="196"/>
      <c r="R467" s="197"/>
      <c r="S467" s="198"/>
      <c r="T467" s="199"/>
      <c r="U467" s="200"/>
      <c r="V467" s="201"/>
      <c r="W467" s="202"/>
      <c r="X467" s="202"/>
      <c r="Y467" s="143"/>
      <c r="Z467" s="367"/>
      <c r="AA467" s="140"/>
      <c r="AB467" s="420"/>
      <c r="AC467" s="421"/>
      <c r="AD467" s="206" t="s">
        <v>142</v>
      </c>
      <c r="AE467" s="144"/>
      <c r="AF467" s="133"/>
      <c r="AG467" s="144"/>
      <c r="AH467" s="430"/>
      <c r="AI467" s="146"/>
      <c r="AJ467" s="144"/>
      <c r="AK467" s="147"/>
      <c r="AL467" s="114"/>
      <c r="AM467" s="211"/>
      <c r="AN467" s="132"/>
      <c r="AO467" s="132"/>
      <c r="AP467" s="149"/>
      <c r="AQ467" s="150"/>
      <c r="AR467" s="149"/>
      <c r="AS467" s="132"/>
      <c r="AT467" s="132"/>
      <c r="AU467" s="132"/>
      <c r="AV467" s="132"/>
      <c r="AW467" s="132"/>
      <c r="AX467" s="132"/>
      <c r="AY467" s="132"/>
      <c r="AZ467" s="132"/>
      <c r="BA467" s="132"/>
      <c r="BB467" s="132"/>
      <c r="BC467" s="132"/>
      <c r="BD467" s="132"/>
      <c r="BE467" s="132"/>
      <c r="BF467" s="132"/>
      <c r="BG467" s="132"/>
      <c r="BH467" s="132"/>
      <c r="BI467" s="132"/>
      <c r="BJ467" s="132"/>
      <c r="BK467" s="132"/>
      <c r="BL467" s="132"/>
      <c r="BM467" s="132"/>
      <c r="BN467" s="132"/>
      <c r="BO467" s="132"/>
      <c r="BP467" s="132"/>
    </row>
    <row r="468">
      <c r="A468" s="484" t="b">
        <v>0</v>
      </c>
      <c r="B468" s="363">
        <v>44620.0</v>
      </c>
      <c r="C468" s="95"/>
      <c r="D468" s="100" t="s">
        <v>1461</v>
      </c>
      <c r="E468" s="97"/>
      <c r="F468" s="98"/>
      <c r="G468" s="98"/>
      <c r="H468" s="98"/>
      <c r="I468" s="99" t="s">
        <v>1462</v>
      </c>
      <c r="J468" s="99" t="s">
        <v>1463</v>
      </c>
      <c r="K468" s="96"/>
      <c r="L468" s="96"/>
      <c r="M468" s="96"/>
      <c r="N468" s="518"/>
      <c r="O468" s="168">
        <v>2.0</v>
      </c>
      <c r="P468" s="169">
        <v>1.0</v>
      </c>
      <c r="Q468" s="196"/>
      <c r="R468" s="197"/>
      <c r="S468" s="198"/>
      <c r="T468" s="199"/>
      <c r="U468" s="200"/>
      <c r="V468" s="201"/>
      <c r="W468" s="202"/>
      <c r="X468" s="202"/>
      <c r="Y468" s="273">
        <v>15.0</v>
      </c>
      <c r="Z468" s="271">
        <v>0.0</v>
      </c>
      <c r="AA468" s="272" t="s">
        <v>133</v>
      </c>
      <c r="AB468" s="107">
        <v>1.0</v>
      </c>
      <c r="AC468" s="108">
        <v>0.6020949074074075</v>
      </c>
      <c r="AD468" s="273" t="s">
        <v>140</v>
      </c>
      <c r="AE468" s="274" t="s">
        <v>132</v>
      </c>
      <c r="AF468" s="99" t="s">
        <v>166</v>
      </c>
      <c r="AG468" s="274">
        <v>1.4</v>
      </c>
      <c r="AH468" s="411">
        <v>10.0</v>
      </c>
      <c r="AI468" s="112"/>
      <c r="AJ468" s="274">
        <v>136.56</v>
      </c>
      <c r="AK468" s="277">
        <v>0.0</v>
      </c>
      <c r="AL468" s="114"/>
      <c r="AM468" s="278"/>
      <c r="AN468" s="98"/>
      <c r="AO468" s="98"/>
      <c r="AP468" s="116"/>
      <c r="AQ468" s="117"/>
      <c r="AR468" s="116"/>
      <c r="AS468" s="98"/>
      <c r="AT468" s="98"/>
      <c r="AU468" s="98"/>
      <c r="AV468" s="98"/>
      <c r="AW468" s="98"/>
      <c r="AX468" s="98"/>
      <c r="AY468" s="98"/>
      <c r="AZ468" s="98"/>
      <c r="BA468" s="98"/>
      <c r="BB468" s="98"/>
      <c r="BC468" s="98"/>
      <c r="BD468" s="98"/>
      <c r="BE468" s="98"/>
      <c r="BF468" s="98"/>
      <c r="BG468" s="98"/>
      <c r="BH468" s="98"/>
      <c r="BI468" s="98"/>
      <c r="BJ468" s="98"/>
      <c r="BK468" s="98"/>
      <c r="BL468" s="98"/>
      <c r="BM468" s="98"/>
      <c r="BN468" s="98"/>
      <c r="BO468" s="98"/>
      <c r="BP468" s="98"/>
    </row>
    <row r="469">
      <c r="A469" s="485" t="b">
        <v>0</v>
      </c>
      <c r="B469" s="128"/>
      <c r="C469" s="129"/>
      <c r="D469" s="134">
        <v>594.54</v>
      </c>
      <c r="E469" s="131"/>
      <c r="F469" s="132"/>
      <c r="G469" s="132"/>
      <c r="H469" s="132"/>
      <c r="I469" s="133">
        <v>1.41</v>
      </c>
      <c r="J469" s="133">
        <v>3.15</v>
      </c>
      <c r="K469" s="130"/>
      <c r="L469" s="130"/>
      <c r="M469" s="130"/>
      <c r="N469" s="519"/>
      <c r="O469" s="168">
        <v>5.0</v>
      </c>
      <c r="P469" s="169">
        <v>3.0</v>
      </c>
      <c r="Q469" s="196"/>
      <c r="R469" s="197"/>
      <c r="S469" s="198"/>
      <c r="T469" s="199"/>
      <c r="U469" s="200"/>
      <c r="V469" s="201"/>
      <c r="W469" s="202"/>
      <c r="X469" s="202"/>
      <c r="Y469" s="206">
        <v>0.0</v>
      </c>
      <c r="Z469" s="204">
        <v>0.0</v>
      </c>
      <c r="AA469" s="205" t="s">
        <v>132</v>
      </c>
      <c r="AB469" s="141">
        <v>2.0</v>
      </c>
      <c r="AC469" s="142">
        <v>0.6153472222222223</v>
      </c>
      <c r="AD469" s="206"/>
      <c r="AE469" s="207" t="s">
        <v>132</v>
      </c>
      <c r="AF469" s="133" t="s">
        <v>166</v>
      </c>
      <c r="AG469" s="207">
        <v>1.3</v>
      </c>
      <c r="AH469" s="449">
        <v>20.0</v>
      </c>
      <c r="AI469" s="146"/>
      <c r="AJ469" s="207">
        <v>538.36</v>
      </c>
      <c r="AK469" s="210">
        <v>0.0</v>
      </c>
      <c r="AL469" s="114"/>
      <c r="AM469" s="211"/>
      <c r="AN469" s="132"/>
      <c r="AO469" s="132"/>
      <c r="AP469" s="149"/>
      <c r="AQ469" s="150"/>
      <c r="AR469" s="149"/>
      <c r="AS469" s="132"/>
      <c r="AT469" s="132"/>
      <c r="AU469" s="132"/>
      <c r="AV469" s="132"/>
      <c r="AW469" s="132"/>
      <c r="AX469" s="132"/>
      <c r="AY469" s="132"/>
      <c r="AZ469" s="132"/>
      <c r="BA469" s="132"/>
      <c r="BB469" s="132"/>
      <c r="BC469" s="132"/>
      <c r="BD469" s="132"/>
      <c r="BE469" s="132"/>
      <c r="BF469" s="132"/>
      <c r="BG469" s="132"/>
      <c r="BH469" s="132"/>
      <c r="BI469" s="132"/>
      <c r="BJ469" s="132"/>
      <c r="BK469" s="132"/>
      <c r="BL469" s="132"/>
      <c r="BM469" s="132"/>
      <c r="BN469" s="132"/>
      <c r="BO469" s="132"/>
      <c r="BP469" s="132"/>
    </row>
    <row r="470">
      <c r="A470" s="484" t="b">
        <v>0</v>
      </c>
      <c r="B470" s="94"/>
      <c r="C470" s="95"/>
      <c r="D470" s="96"/>
      <c r="E470" s="97"/>
      <c r="F470" s="98"/>
      <c r="G470" s="98"/>
      <c r="H470" s="98"/>
      <c r="I470" s="99">
        <v>9265289.0</v>
      </c>
      <c r="J470" s="99">
        <v>4.3138829E7</v>
      </c>
      <c r="K470" s="96"/>
      <c r="L470" s="96"/>
      <c r="M470" s="96"/>
      <c r="N470" s="518"/>
      <c r="O470" s="168">
        <v>5.0</v>
      </c>
      <c r="P470" s="169">
        <v>5.0</v>
      </c>
      <c r="Q470" s="196"/>
      <c r="R470" s="197"/>
      <c r="S470" s="198"/>
      <c r="T470" s="199"/>
      <c r="U470" s="200"/>
      <c r="V470" s="201"/>
      <c r="W470" s="202"/>
      <c r="X470" s="202"/>
      <c r="Y470" s="273">
        <v>0.0</v>
      </c>
      <c r="Z470" s="271">
        <v>0.0</v>
      </c>
      <c r="AA470" s="272" t="s">
        <v>132</v>
      </c>
      <c r="AB470" s="107">
        <v>3.0</v>
      </c>
      <c r="AC470" s="108">
        <v>0.6210416666666667</v>
      </c>
      <c r="AD470" s="273"/>
      <c r="AE470" s="274" t="s">
        <v>132</v>
      </c>
      <c r="AF470" s="99" t="s">
        <v>133</v>
      </c>
      <c r="AG470" s="274">
        <v>1.54</v>
      </c>
      <c r="AH470" s="411">
        <v>15.0</v>
      </c>
      <c r="AI470" s="112"/>
      <c r="AJ470" s="110"/>
      <c r="AK470" s="113"/>
      <c r="AL470" s="114"/>
      <c r="AM470" s="278"/>
      <c r="AN470" s="98"/>
      <c r="AO470" s="98"/>
      <c r="AP470" s="116"/>
      <c r="AQ470" s="117"/>
      <c r="AR470" s="116"/>
      <c r="AS470" s="98"/>
      <c r="AT470" s="98"/>
      <c r="AU470" s="98"/>
      <c r="AV470" s="98"/>
      <c r="AW470" s="98"/>
      <c r="AX470" s="98"/>
      <c r="AY470" s="98"/>
      <c r="AZ470" s="98"/>
      <c r="BA470" s="98"/>
      <c r="BB470" s="98"/>
      <c r="BC470" s="98"/>
      <c r="BD470" s="98"/>
      <c r="BE470" s="98"/>
      <c r="BF470" s="98"/>
      <c r="BG470" s="98"/>
      <c r="BH470" s="98"/>
      <c r="BI470" s="98"/>
      <c r="BJ470" s="98"/>
      <c r="BK470" s="98"/>
      <c r="BL470" s="98"/>
      <c r="BM470" s="98"/>
      <c r="BN470" s="98"/>
      <c r="BO470" s="98"/>
      <c r="BP470" s="98"/>
    </row>
    <row r="471">
      <c r="A471" s="485" t="b">
        <v>0</v>
      </c>
      <c r="B471" s="128"/>
      <c r="C471" s="129"/>
      <c r="D471" s="130"/>
      <c r="E471" s="131"/>
      <c r="F471" s="132"/>
      <c r="G471" s="132"/>
      <c r="H471" s="132"/>
      <c r="I471" s="132"/>
      <c r="J471" s="132"/>
      <c r="K471" s="130"/>
      <c r="L471" s="130"/>
      <c r="M471" s="130"/>
      <c r="N471" s="519"/>
      <c r="O471" s="168">
        <v>1.0</v>
      </c>
      <c r="P471" s="169">
        <v>0.0</v>
      </c>
      <c r="Q471" s="294">
        <v>0.0</v>
      </c>
      <c r="R471" s="295">
        <v>0.0</v>
      </c>
      <c r="S471" s="198"/>
      <c r="T471" s="199"/>
      <c r="U471" s="200"/>
      <c r="V471" s="201"/>
      <c r="W471" s="202"/>
      <c r="X471" s="202"/>
      <c r="Y471" s="206">
        <v>0.0</v>
      </c>
      <c r="Z471" s="204">
        <v>0.0</v>
      </c>
      <c r="AA471" s="205" t="s">
        <v>132</v>
      </c>
      <c r="AB471" s="141">
        <v>4.0</v>
      </c>
      <c r="AC471" s="142">
        <v>0.6292245370370371</v>
      </c>
      <c r="AD471" s="206"/>
      <c r="AE471" s="207" t="s">
        <v>132</v>
      </c>
      <c r="AF471" s="133" t="s">
        <v>166</v>
      </c>
      <c r="AG471" s="207">
        <v>1.2</v>
      </c>
      <c r="AH471" s="449">
        <v>50.0</v>
      </c>
      <c r="AI471" s="146"/>
      <c r="AJ471" s="144"/>
      <c r="AK471" s="147"/>
      <c r="AL471" s="114"/>
      <c r="AM471" s="211"/>
      <c r="AN471" s="132"/>
      <c r="AO471" s="132"/>
      <c r="AP471" s="149"/>
      <c r="AQ471" s="150"/>
      <c r="AR471" s="149"/>
      <c r="AS471" s="132"/>
      <c r="AT471" s="132"/>
      <c r="AU471" s="132"/>
      <c r="AV471" s="132"/>
      <c r="AW471" s="132"/>
      <c r="AX471" s="132"/>
      <c r="AY471" s="132"/>
      <c r="AZ471" s="132"/>
      <c r="BA471" s="132"/>
      <c r="BB471" s="132"/>
      <c r="BC471" s="132"/>
      <c r="BD471" s="132"/>
      <c r="BE471" s="132"/>
      <c r="BF471" s="132"/>
      <c r="BG471" s="132"/>
      <c r="BH471" s="132"/>
      <c r="BI471" s="132"/>
      <c r="BJ471" s="132"/>
      <c r="BK471" s="132"/>
      <c r="BL471" s="132"/>
      <c r="BM471" s="132"/>
      <c r="BN471" s="132"/>
      <c r="BO471" s="132"/>
      <c r="BP471" s="132"/>
    </row>
    <row r="472">
      <c r="A472" s="484" t="b">
        <v>0</v>
      </c>
      <c r="B472" s="94"/>
      <c r="C472" s="95"/>
      <c r="D472" s="96"/>
      <c r="E472" s="97"/>
      <c r="F472" s="98"/>
      <c r="G472" s="98"/>
      <c r="H472" s="98"/>
      <c r="I472" s="98"/>
      <c r="J472" s="98"/>
      <c r="K472" s="96"/>
      <c r="L472" s="96"/>
      <c r="M472" s="96"/>
      <c r="N472" s="518"/>
      <c r="O472" s="168">
        <v>1.0</v>
      </c>
      <c r="P472" s="169">
        <v>0.0</v>
      </c>
      <c r="Q472" s="294">
        <v>1.0</v>
      </c>
      <c r="R472" s="295">
        <v>2.0</v>
      </c>
      <c r="S472" s="198"/>
      <c r="T472" s="199"/>
      <c r="U472" s="200"/>
      <c r="V472" s="201"/>
      <c r="W472" s="202"/>
      <c r="X472" s="202"/>
      <c r="Y472" s="273">
        <v>15.0</v>
      </c>
      <c r="Z472" s="271">
        <v>30.0</v>
      </c>
      <c r="AA472" s="272" t="s">
        <v>133</v>
      </c>
      <c r="AB472" s="107">
        <v>5.0</v>
      </c>
      <c r="AC472" s="108">
        <v>0.6415277777777778</v>
      </c>
      <c r="AD472" s="273"/>
      <c r="AE472" s="274" t="s">
        <v>132</v>
      </c>
      <c r="AF472" s="99" t="s">
        <v>133</v>
      </c>
      <c r="AG472" s="274">
        <v>1.34</v>
      </c>
      <c r="AH472" s="411">
        <v>13.0</v>
      </c>
      <c r="AI472" s="112"/>
      <c r="AJ472" s="110"/>
      <c r="AK472" s="113"/>
      <c r="AL472" s="114"/>
      <c r="AM472" s="278"/>
      <c r="AN472" s="98"/>
      <c r="AO472" s="98"/>
      <c r="AP472" s="116"/>
      <c r="AQ472" s="117"/>
      <c r="AR472" s="116"/>
      <c r="AS472" s="98"/>
      <c r="AT472" s="98"/>
      <c r="AU472" s="98"/>
      <c r="AV472" s="98"/>
      <c r="AW472" s="98"/>
      <c r="AX472" s="98"/>
      <c r="AY472" s="98"/>
      <c r="AZ472" s="98"/>
      <c r="BA472" s="98"/>
      <c r="BB472" s="98"/>
      <c r="BC472" s="98"/>
      <c r="BD472" s="98"/>
      <c r="BE472" s="98"/>
      <c r="BF472" s="98"/>
      <c r="BG472" s="98"/>
      <c r="BH472" s="98"/>
      <c r="BI472" s="98"/>
      <c r="BJ472" s="98"/>
      <c r="BK472" s="98"/>
      <c r="BL472" s="98"/>
      <c r="BM472" s="98"/>
      <c r="BN472" s="98"/>
      <c r="BO472" s="98"/>
      <c r="BP472" s="98"/>
    </row>
    <row r="473">
      <c r="A473" s="485" t="b">
        <v>0</v>
      </c>
      <c r="B473" s="128"/>
      <c r="C473" s="129"/>
      <c r="D473" s="130"/>
      <c r="E473" s="131"/>
      <c r="F473" s="132"/>
      <c r="G473" s="132"/>
      <c r="H473" s="132"/>
      <c r="I473" s="132"/>
      <c r="J473" s="132"/>
      <c r="K473" s="130"/>
      <c r="L473" s="130"/>
      <c r="M473" s="130"/>
      <c r="N473" s="519"/>
      <c r="O473" s="168">
        <v>1.0</v>
      </c>
      <c r="P473" s="169">
        <v>0.0</v>
      </c>
      <c r="Q473" s="294">
        <v>1.0</v>
      </c>
      <c r="R473" s="295">
        <v>3.0</v>
      </c>
      <c r="S473" s="198"/>
      <c r="T473" s="199"/>
      <c r="U473" s="200"/>
      <c r="V473" s="201"/>
      <c r="W473" s="202"/>
      <c r="X473" s="202"/>
      <c r="Y473" s="206">
        <v>15.0</v>
      </c>
      <c r="Z473" s="204">
        <v>15.0</v>
      </c>
      <c r="AA473" s="205" t="s">
        <v>132</v>
      </c>
      <c r="AB473" s="141">
        <v>6.0</v>
      </c>
      <c r="AC473" s="142">
        <v>0.6437731481481481</v>
      </c>
      <c r="AD473" s="206"/>
      <c r="AE473" s="207" t="s">
        <v>132</v>
      </c>
      <c r="AF473" s="133" t="s">
        <v>133</v>
      </c>
      <c r="AG473" s="207">
        <v>1.51</v>
      </c>
      <c r="AH473" s="449">
        <v>15.0</v>
      </c>
      <c r="AI473" s="146"/>
      <c r="AJ473" s="144"/>
      <c r="AK473" s="147"/>
      <c r="AL473" s="114"/>
      <c r="AM473" s="211"/>
      <c r="AN473" s="132"/>
      <c r="AO473" s="132"/>
      <c r="AP473" s="149"/>
      <c r="AQ473" s="150"/>
      <c r="AR473" s="149"/>
      <c r="AS473" s="132"/>
      <c r="AT473" s="132"/>
      <c r="AU473" s="132"/>
      <c r="AV473" s="132"/>
      <c r="AW473" s="132"/>
      <c r="AX473" s="132"/>
      <c r="AY473" s="132"/>
      <c r="AZ473" s="132"/>
      <c r="BA473" s="132"/>
      <c r="BB473" s="132"/>
      <c r="BC473" s="132"/>
      <c r="BD473" s="132"/>
      <c r="BE473" s="132"/>
      <c r="BF473" s="132"/>
      <c r="BG473" s="132"/>
      <c r="BH473" s="132"/>
      <c r="BI473" s="132"/>
      <c r="BJ473" s="132"/>
      <c r="BK473" s="132"/>
      <c r="BL473" s="132"/>
      <c r="BM473" s="132"/>
      <c r="BN473" s="132"/>
      <c r="BO473" s="132"/>
      <c r="BP473" s="132"/>
    </row>
    <row r="474">
      <c r="A474" s="484" t="b">
        <v>0</v>
      </c>
      <c r="B474" s="94"/>
      <c r="C474" s="95"/>
      <c r="D474" s="96"/>
      <c r="E474" s="97"/>
      <c r="F474" s="98"/>
      <c r="G474" s="98"/>
      <c r="H474" s="98"/>
      <c r="I474" s="98"/>
      <c r="J474" s="98"/>
      <c r="K474" s="96"/>
      <c r="L474" s="96"/>
      <c r="M474" s="96"/>
      <c r="N474" s="518"/>
      <c r="O474" s="168">
        <v>1.0</v>
      </c>
      <c r="P474" s="169">
        <v>1.0</v>
      </c>
      <c r="Q474" s="294">
        <v>1.0</v>
      </c>
      <c r="R474" s="295">
        <v>1.0</v>
      </c>
      <c r="S474" s="296">
        <v>0.0</v>
      </c>
      <c r="T474" s="297">
        <v>0.0</v>
      </c>
      <c r="U474" s="200"/>
      <c r="V474" s="201"/>
      <c r="W474" s="202"/>
      <c r="X474" s="202"/>
      <c r="Y474" s="273">
        <v>0.0</v>
      </c>
      <c r="Z474" s="271">
        <v>0.0</v>
      </c>
      <c r="AA474" s="272" t="s">
        <v>132</v>
      </c>
      <c r="AB474" s="107">
        <v>7.0</v>
      </c>
      <c r="AC474" s="108">
        <v>0.6604398148148148</v>
      </c>
      <c r="AD474" s="273"/>
      <c r="AE474" s="274" t="s">
        <v>132</v>
      </c>
      <c r="AF474" s="99" t="s">
        <v>133</v>
      </c>
      <c r="AG474" s="274">
        <v>1.76</v>
      </c>
      <c r="AH474" s="411">
        <v>1.7</v>
      </c>
      <c r="AI474" s="112"/>
      <c r="AJ474" s="110"/>
      <c r="AK474" s="113"/>
      <c r="AL474" s="114"/>
      <c r="AM474" s="278"/>
      <c r="AN474" s="98"/>
      <c r="AO474" s="98"/>
      <c r="AP474" s="116"/>
      <c r="AQ474" s="117"/>
      <c r="AR474" s="116"/>
      <c r="AS474" s="98"/>
      <c r="AT474" s="98"/>
      <c r="AU474" s="98"/>
      <c r="AV474" s="98"/>
      <c r="AW474" s="98"/>
      <c r="AX474" s="98"/>
      <c r="AY474" s="98"/>
      <c r="AZ474" s="98"/>
      <c r="BA474" s="98"/>
      <c r="BB474" s="98"/>
      <c r="BC474" s="98"/>
      <c r="BD474" s="98"/>
      <c r="BE474" s="98"/>
      <c r="BF474" s="98"/>
      <c r="BG474" s="98"/>
      <c r="BH474" s="98"/>
      <c r="BI474" s="98"/>
      <c r="BJ474" s="98"/>
      <c r="BK474" s="98"/>
      <c r="BL474" s="98"/>
      <c r="BM474" s="98"/>
      <c r="BN474" s="98"/>
      <c r="BO474" s="98"/>
      <c r="BP474" s="98"/>
    </row>
    <row r="475">
      <c r="A475" s="485" t="b">
        <v>0</v>
      </c>
      <c r="B475" s="128"/>
      <c r="C475" s="129"/>
      <c r="D475" s="130"/>
      <c r="E475" s="131"/>
      <c r="F475" s="132"/>
      <c r="G475" s="132"/>
      <c r="H475" s="132"/>
      <c r="I475" s="132"/>
      <c r="J475" s="132"/>
      <c r="K475" s="130"/>
      <c r="L475" s="130"/>
      <c r="M475" s="130"/>
      <c r="N475" s="519"/>
      <c r="O475" s="168">
        <v>1.0</v>
      </c>
      <c r="P475" s="169">
        <v>1.0</v>
      </c>
      <c r="Q475" s="294">
        <v>1.0</v>
      </c>
      <c r="R475" s="295">
        <v>1.0</v>
      </c>
      <c r="S475" s="296">
        <v>0.0</v>
      </c>
      <c r="T475" s="297">
        <v>0.0</v>
      </c>
      <c r="U475" s="200"/>
      <c r="V475" s="201"/>
      <c r="W475" s="202"/>
      <c r="X475" s="202"/>
      <c r="Y475" s="206">
        <v>0.0</v>
      </c>
      <c r="Z475" s="204">
        <v>0.0</v>
      </c>
      <c r="AA475" s="205" t="s">
        <v>132</v>
      </c>
      <c r="AB475" s="141">
        <v>8.0</v>
      </c>
      <c r="AC475" s="142">
        <v>0.6604398148148148</v>
      </c>
      <c r="AD475" s="206"/>
      <c r="AE475" s="207" t="s">
        <v>132</v>
      </c>
      <c r="AF475" s="133" t="s">
        <v>133</v>
      </c>
      <c r="AG475" s="207">
        <v>1.88</v>
      </c>
      <c r="AH475" s="449">
        <v>18.0</v>
      </c>
      <c r="AI475" s="146"/>
      <c r="AJ475" s="144"/>
      <c r="AK475" s="147"/>
      <c r="AL475" s="114"/>
      <c r="AM475" s="211"/>
      <c r="AN475" s="132"/>
      <c r="AO475" s="132"/>
      <c r="AP475" s="149"/>
      <c r="AQ475" s="150"/>
      <c r="AR475" s="149"/>
      <c r="AS475" s="132"/>
      <c r="AT475" s="132"/>
      <c r="AU475" s="132"/>
      <c r="AV475" s="132"/>
      <c r="AW475" s="132"/>
      <c r="AX475" s="132"/>
      <c r="AY475" s="132"/>
      <c r="AZ475" s="132"/>
      <c r="BA475" s="132"/>
      <c r="BB475" s="132"/>
      <c r="BC475" s="132"/>
      <c r="BD475" s="132"/>
      <c r="BE475" s="132"/>
      <c r="BF475" s="132"/>
      <c r="BG475" s="132"/>
      <c r="BH475" s="132"/>
      <c r="BI475" s="132"/>
      <c r="BJ475" s="132"/>
      <c r="BK475" s="132"/>
      <c r="BL475" s="132"/>
      <c r="BM475" s="132"/>
      <c r="BN475" s="132"/>
      <c r="BO475" s="132"/>
      <c r="BP475" s="132"/>
    </row>
    <row r="476">
      <c r="A476" s="484" t="b">
        <v>0</v>
      </c>
      <c r="B476" s="94"/>
      <c r="C476" s="95"/>
      <c r="D476" s="96"/>
      <c r="E476" s="97"/>
      <c r="F476" s="98"/>
      <c r="G476" s="98"/>
      <c r="H476" s="98"/>
      <c r="I476" s="98"/>
      <c r="J476" s="98"/>
      <c r="K476" s="96"/>
      <c r="L476" s="96"/>
      <c r="M476" s="96"/>
      <c r="N476" s="518"/>
      <c r="O476" s="168">
        <v>1.0</v>
      </c>
      <c r="P476" s="169">
        <v>1.0</v>
      </c>
      <c r="Q476" s="294">
        <v>1.0</v>
      </c>
      <c r="R476" s="295">
        <v>1.0</v>
      </c>
      <c r="S476" s="296">
        <v>0.0</v>
      </c>
      <c r="T476" s="297">
        <v>0.0</v>
      </c>
      <c r="U476" s="200"/>
      <c r="V476" s="201"/>
      <c r="W476" s="202"/>
      <c r="X476" s="202"/>
      <c r="Y476" s="273">
        <v>0.0</v>
      </c>
      <c r="Z476" s="271">
        <v>0.0</v>
      </c>
      <c r="AA476" s="272" t="s">
        <v>132</v>
      </c>
      <c r="AB476" s="107">
        <v>9.0</v>
      </c>
      <c r="AC476" s="108">
        <v>0.6610648148148148</v>
      </c>
      <c r="AD476" s="273"/>
      <c r="AE476" s="274" t="s">
        <v>132</v>
      </c>
      <c r="AF476" s="99" t="s">
        <v>133</v>
      </c>
      <c r="AG476" s="274">
        <v>2.38</v>
      </c>
      <c r="AH476" s="411">
        <v>2.38</v>
      </c>
      <c r="AI476" s="112"/>
      <c r="AJ476" s="110"/>
      <c r="AK476" s="113"/>
      <c r="AL476" s="114"/>
      <c r="AM476" s="278"/>
      <c r="AN476" s="98"/>
      <c r="AO476" s="98"/>
      <c r="AP476" s="116"/>
      <c r="AQ476" s="117"/>
      <c r="AR476" s="116"/>
      <c r="AS476" s="98"/>
      <c r="AT476" s="98"/>
      <c r="AU476" s="98"/>
      <c r="AV476" s="98"/>
      <c r="AW476" s="98"/>
      <c r="AX476" s="98"/>
      <c r="AY476" s="98"/>
      <c r="AZ476" s="98"/>
      <c r="BA476" s="98"/>
      <c r="BB476" s="98"/>
      <c r="BC476" s="98"/>
      <c r="BD476" s="98"/>
      <c r="BE476" s="98"/>
      <c r="BF476" s="98"/>
      <c r="BG476" s="98"/>
      <c r="BH476" s="98"/>
      <c r="BI476" s="98"/>
      <c r="BJ476" s="98"/>
      <c r="BK476" s="98"/>
      <c r="BL476" s="98"/>
      <c r="BM476" s="98"/>
      <c r="BN476" s="98"/>
      <c r="BO476" s="98"/>
      <c r="BP476" s="98"/>
    </row>
    <row r="477">
      <c r="A477" s="485" t="b">
        <v>0</v>
      </c>
      <c r="B477" s="128"/>
      <c r="C477" s="129"/>
      <c r="D477" s="130"/>
      <c r="E477" s="131"/>
      <c r="F477" s="132"/>
      <c r="G477" s="132"/>
      <c r="H477" s="132"/>
      <c r="I477" s="132"/>
      <c r="J477" s="132"/>
      <c r="K477" s="130"/>
      <c r="L477" s="130"/>
      <c r="M477" s="130"/>
      <c r="N477" s="519"/>
      <c r="O477" s="168">
        <v>1.0</v>
      </c>
      <c r="P477" s="169">
        <v>1.0</v>
      </c>
      <c r="Q477" s="294">
        <v>1.0</v>
      </c>
      <c r="R477" s="295">
        <v>1.0</v>
      </c>
      <c r="S477" s="296">
        <v>0.0</v>
      </c>
      <c r="T477" s="297">
        <v>0.0</v>
      </c>
      <c r="U477" s="200"/>
      <c r="V477" s="201"/>
      <c r="W477" s="202"/>
      <c r="X477" s="202"/>
      <c r="Y477" s="206">
        <v>0.0</v>
      </c>
      <c r="Z477" s="204">
        <v>0.0</v>
      </c>
      <c r="AA477" s="205" t="s">
        <v>132</v>
      </c>
      <c r="AB477" s="141">
        <v>10.0</v>
      </c>
      <c r="AC477" s="142">
        <v>0.6610648148148148</v>
      </c>
      <c r="AD477" s="206"/>
      <c r="AE477" s="207" t="s">
        <v>132</v>
      </c>
      <c r="AF477" s="133" t="s">
        <v>133</v>
      </c>
      <c r="AG477" s="207">
        <v>2.04</v>
      </c>
      <c r="AH477" s="449">
        <v>20.0</v>
      </c>
      <c r="AI477" s="146"/>
      <c r="AJ477" s="144"/>
      <c r="AK477" s="147"/>
      <c r="AL477" s="114"/>
      <c r="AM477" s="211"/>
      <c r="AN477" s="132"/>
      <c r="AO477" s="132"/>
      <c r="AP477" s="149"/>
      <c r="AQ477" s="150"/>
      <c r="AR477" s="149"/>
      <c r="AS477" s="132"/>
      <c r="AT477" s="132"/>
      <c r="AU477" s="132"/>
      <c r="AV477" s="132"/>
      <c r="AW477" s="132"/>
      <c r="AX477" s="132"/>
      <c r="AY477" s="132"/>
      <c r="AZ477" s="132"/>
      <c r="BA477" s="132"/>
      <c r="BB477" s="132"/>
      <c r="BC477" s="132"/>
      <c r="BD477" s="132"/>
      <c r="BE477" s="132"/>
      <c r="BF477" s="132"/>
      <c r="BG477" s="132"/>
      <c r="BH477" s="132"/>
      <c r="BI477" s="132"/>
      <c r="BJ477" s="132"/>
      <c r="BK477" s="132"/>
      <c r="BL477" s="132"/>
      <c r="BM477" s="132"/>
      <c r="BN477" s="132"/>
      <c r="BO477" s="132"/>
      <c r="BP477" s="132"/>
    </row>
    <row r="478">
      <c r="A478" s="484" t="b">
        <v>0</v>
      </c>
      <c r="B478" s="94"/>
      <c r="C478" s="95"/>
      <c r="D478" s="96"/>
      <c r="E478" s="97"/>
      <c r="F478" s="98"/>
      <c r="G478" s="98"/>
      <c r="H478" s="98"/>
      <c r="I478" s="98"/>
      <c r="J478" s="98"/>
      <c r="K478" s="96"/>
      <c r="L478" s="96"/>
      <c r="M478" s="96"/>
      <c r="N478" s="518"/>
      <c r="O478" s="168">
        <v>1.0</v>
      </c>
      <c r="P478" s="169">
        <v>1.0</v>
      </c>
      <c r="Q478" s="294">
        <v>1.0</v>
      </c>
      <c r="R478" s="295">
        <v>1.0</v>
      </c>
      <c r="S478" s="296">
        <v>0.0</v>
      </c>
      <c r="T478" s="297">
        <v>0.0</v>
      </c>
      <c r="U478" s="200"/>
      <c r="V478" s="201"/>
      <c r="W478" s="202"/>
      <c r="X478" s="202"/>
      <c r="Y478" s="273">
        <v>0.0</v>
      </c>
      <c r="Z478" s="271">
        <v>0.0</v>
      </c>
      <c r="AA478" s="272" t="s">
        <v>132</v>
      </c>
      <c r="AB478" s="107">
        <v>11.0</v>
      </c>
      <c r="AC478" s="108">
        <v>0.6614930555555556</v>
      </c>
      <c r="AD478" s="273"/>
      <c r="AE478" s="274" t="s">
        <v>132</v>
      </c>
      <c r="AF478" s="99" t="s">
        <v>133</v>
      </c>
      <c r="AG478" s="274">
        <v>2.42</v>
      </c>
      <c r="AH478" s="411">
        <v>24.0</v>
      </c>
      <c r="AI478" s="112"/>
      <c r="AJ478" s="110"/>
      <c r="AK478" s="113"/>
      <c r="AL478" s="114"/>
      <c r="AM478" s="278"/>
      <c r="AN478" s="98"/>
      <c r="AO478" s="98"/>
      <c r="AP478" s="116"/>
      <c r="AQ478" s="117"/>
      <c r="AR478" s="116"/>
      <c r="AS478" s="98"/>
      <c r="AT478" s="98"/>
      <c r="AU478" s="98"/>
      <c r="AV478" s="98"/>
      <c r="AW478" s="98"/>
      <c r="AX478" s="98"/>
      <c r="AY478" s="98"/>
      <c r="AZ478" s="98"/>
      <c r="BA478" s="98"/>
      <c r="BB478" s="98"/>
      <c r="BC478" s="98"/>
      <c r="BD478" s="98"/>
      <c r="BE478" s="98"/>
      <c r="BF478" s="98"/>
      <c r="BG478" s="98"/>
      <c r="BH478" s="98"/>
      <c r="BI478" s="98"/>
      <c r="BJ478" s="98"/>
      <c r="BK478" s="98"/>
      <c r="BL478" s="98"/>
      <c r="BM478" s="98"/>
      <c r="BN478" s="98"/>
      <c r="BO478" s="98"/>
      <c r="BP478" s="98"/>
    </row>
    <row r="479">
      <c r="A479" s="485" t="b">
        <v>0</v>
      </c>
      <c r="B479" s="128"/>
      <c r="C479" s="129"/>
      <c r="D479" s="130"/>
      <c r="E479" s="131"/>
      <c r="F479" s="132"/>
      <c r="G479" s="132"/>
      <c r="H479" s="132"/>
      <c r="I479" s="132"/>
      <c r="J479" s="132"/>
      <c r="K479" s="130"/>
      <c r="L479" s="130"/>
      <c r="M479" s="130"/>
      <c r="N479" s="519"/>
      <c r="O479" s="168">
        <v>1.0</v>
      </c>
      <c r="P479" s="169">
        <v>1.0</v>
      </c>
      <c r="Q479" s="294">
        <v>1.0</v>
      </c>
      <c r="R479" s="295">
        <v>1.0</v>
      </c>
      <c r="S479" s="296">
        <v>0.0</v>
      </c>
      <c r="T479" s="297">
        <v>0.0</v>
      </c>
      <c r="U479" s="200"/>
      <c r="V479" s="201"/>
      <c r="W479" s="202"/>
      <c r="X479" s="202"/>
      <c r="Y479" s="206">
        <v>0.0</v>
      </c>
      <c r="Z479" s="204">
        <v>0.0</v>
      </c>
      <c r="AA479" s="205" t="s">
        <v>132</v>
      </c>
      <c r="AB479" s="141">
        <v>12.0</v>
      </c>
      <c r="AC479" s="142">
        <v>0.6617824074074075</v>
      </c>
      <c r="AD479" s="206"/>
      <c r="AE479" s="207" t="s">
        <v>132</v>
      </c>
      <c r="AF479" s="133" t="s">
        <v>133</v>
      </c>
      <c r="AG479" s="207">
        <v>3.4</v>
      </c>
      <c r="AH479" s="449">
        <v>34.0</v>
      </c>
      <c r="AI479" s="146"/>
      <c r="AJ479" s="144"/>
      <c r="AK479" s="147"/>
      <c r="AL479" s="114"/>
      <c r="AM479" s="211"/>
      <c r="AN479" s="132"/>
      <c r="AO479" s="132"/>
      <c r="AP479" s="149"/>
      <c r="AQ479" s="150"/>
      <c r="AR479" s="149"/>
      <c r="AS479" s="132"/>
      <c r="AT479" s="132"/>
      <c r="AU479" s="132"/>
      <c r="AV479" s="132"/>
      <c r="AW479" s="132"/>
      <c r="AX479" s="132"/>
      <c r="AY479" s="132"/>
      <c r="AZ479" s="132"/>
      <c r="BA479" s="132"/>
      <c r="BB479" s="132"/>
      <c r="BC479" s="132"/>
      <c r="BD479" s="132"/>
      <c r="BE479" s="132"/>
      <c r="BF479" s="132"/>
      <c r="BG479" s="132"/>
      <c r="BH479" s="132"/>
      <c r="BI479" s="132"/>
      <c r="BJ479" s="132"/>
      <c r="BK479" s="132"/>
      <c r="BL479" s="132"/>
      <c r="BM479" s="132"/>
      <c r="BN479" s="132"/>
      <c r="BO479" s="132"/>
      <c r="BP479" s="132"/>
    </row>
    <row r="480">
      <c r="A480" s="484" t="b">
        <v>0</v>
      </c>
      <c r="B480" s="94"/>
      <c r="C480" s="95"/>
      <c r="D480" s="96"/>
      <c r="E480" s="97"/>
      <c r="F480" s="98"/>
      <c r="G480" s="98"/>
      <c r="H480" s="98"/>
      <c r="I480" s="98"/>
      <c r="J480" s="98"/>
      <c r="K480" s="96"/>
      <c r="L480" s="96"/>
      <c r="M480" s="96"/>
      <c r="N480" s="518"/>
      <c r="O480" s="168">
        <v>1.0</v>
      </c>
      <c r="P480" s="169">
        <v>1.0</v>
      </c>
      <c r="Q480" s="294">
        <v>1.0</v>
      </c>
      <c r="R480" s="295">
        <v>1.0</v>
      </c>
      <c r="S480" s="296">
        <v>0.0</v>
      </c>
      <c r="T480" s="297">
        <v>0.0</v>
      </c>
      <c r="U480" s="200"/>
      <c r="V480" s="201"/>
      <c r="W480" s="202"/>
      <c r="X480" s="202"/>
      <c r="Y480" s="273">
        <v>0.0</v>
      </c>
      <c r="Z480" s="271">
        <v>0.0</v>
      </c>
      <c r="AA480" s="272" t="s">
        <v>132</v>
      </c>
      <c r="AB480" s="107">
        <v>13.0</v>
      </c>
      <c r="AC480" s="108">
        <v>0.6617824074074075</v>
      </c>
      <c r="AD480" s="273"/>
      <c r="AE480" s="274" t="s">
        <v>132</v>
      </c>
      <c r="AF480" s="99" t="s">
        <v>133</v>
      </c>
      <c r="AG480" s="274">
        <v>3.1</v>
      </c>
      <c r="AH480" s="411">
        <v>31.0</v>
      </c>
      <c r="AI480" s="112"/>
      <c r="AJ480" s="110"/>
      <c r="AK480" s="113"/>
      <c r="AL480" s="114"/>
      <c r="AM480" s="278"/>
      <c r="AN480" s="98"/>
      <c r="AO480" s="98"/>
      <c r="AP480" s="116"/>
      <c r="AQ480" s="117"/>
      <c r="AR480" s="116"/>
      <c r="AS480" s="98"/>
      <c r="AT480" s="98"/>
      <c r="AU480" s="98"/>
      <c r="AV480" s="98"/>
      <c r="AW480" s="98"/>
      <c r="AX480" s="98"/>
      <c r="AY480" s="98"/>
      <c r="AZ480" s="98"/>
      <c r="BA480" s="98"/>
      <c r="BB480" s="98"/>
      <c r="BC480" s="98"/>
      <c r="BD480" s="98"/>
      <c r="BE480" s="98"/>
      <c r="BF480" s="98"/>
      <c r="BG480" s="98"/>
      <c r="BH480" s="98"/>
      <c r="BI480" s="98"/>
      <c r="BJ480" s="98"/>
      <c r="BK480" s="98"/>
      <c r="BL480" s="98"/>
      <c r="BM480" s="98"/>
      <c r="BN480" s="98"/>
      <c r="BO480" s="98"/>
      <c r="BP480" s="98"/>
    </row>
    <row r="481">
      <c r="A481" s="485" t="b">
        <v>0</v>
      </c>
      <c r="B481" s="128"/>
      <c r="C481" s="129"/>
      <c r="D481" s="130"/>
      <c r="E481" s="131"/>
      <c r="F481" s="132"/>
      <c r="G481" s="132"/>
      <c r="H481" s="132"/>
      <c r="I481" s="132"/>
      <c r="J481" s="132"/>
      <c r="K481" s="130"/>
      <c r="L481" s="130"/>
      <c r="M481" s="130"/>
      <c r="N481" s="519"/>
      <c r="O481" s="168">
        <v>1.0</v>
      </c>
      <c r="P481" s="169">
        <v>1.0</v>
      </c>
      <c r="Q481" s="294">
        <v>1.0</v>
      </c>
      <c r="R481" s="295">
        <v>1.0</v>
      </c>
      <c r="S481" s="296">
        <v>0.0</v>
      </c>
      <c r="T481" s="297">
        <v>0.0</v>
      </c>
      <c r="U481" s="200"/>
      <c r="V481" s="201"/>
      <c r="W481" s="202"/>
      <c r="X481" s="202"/>
      <c r="Y481" s="206">
        <v>0.0</v>
      </c>
      <c r="Z481" s="204">
        <v>0.0</v>
      </c>
      <c r="AA481" s="205" t="s">
        <v>132</v>
      </c>
      <c r="AB481" s="141">
        <v>14.0</v>
      </c>
      <c r="AC481" s="142">
        <v>0.6625</v>
      </c>
      <c r="AD481" s="206"/>
      <c r="AE481" s="207" t="s">
        <v>133</v>
      </c>
      <c r="AF481" s="133" t="s">
        <v>166</v>
      </c>
      <c r="AG481" s="207">
        <v>1.4</v>
      </c>
      <c r="AH481" s="449">
        <v>10.0</v>
      </c>
      <c r="AI481" s="146"/>
      <c r="AJ481" s="144"/>
      <c r="AK481" s="147"/>
      <c r="AL481" s="114"/>
      <c r="AM481" s="211"/>
      <c r="AN481" s="132"/>
      <c r="AO481" s="132"/>
      <c r="AP481" s="149"/>
      <c r="AQ481" s="150"/>
      <c r="AR481" s="149"/>
      <c r="AS481" s="132"/>
      <c r="AT481" s="132"/>
      <c r="AU481" s="132"/>
      <c r="AV481" s="132"/>
      <c r="AW481" s="132"/>
      <c r="AX481" s="132"/>
      <c r="AY481" s="132"/>
      <c r="AZ481" s="132"/>
      <c r="BA481" s="132"/>
      <c r="BB481" s="132"/>
      <c r="BC481" s="132"/>
      <c r="BD481" s="132"/>
      <c r="BE481" s="132"/>
      <c r="BF481" s="132"/>
      <c r="BG481" s="132"/>
      <c r="BH481" s="132"/>
      <c r="BI481" s="132"/>
      <c r="BJ481" s="132"/>
      <c r="BK481" s="132"/>
      <c r="BL481" s="132"/>
      <c r="BM481" s="132"/>
      <c r="BN481" s="132"/>
      <c r="BO481" s="132"/>
      <c r="BP481" s="132"/>
    </row>
    <row r="482">
      <c r="A482" s="484" t="b">
        <v>0</v>
      </c>
      <c r="B482" s="94"/>
      <c r="C482" s="95"/>
      <c r="D482" s="96"/>
      <c r="E482" s="97"/>
      <c r="F482" s="98"/>
      <c r="G482" s="98"/>
      <c r="H482" s="98"/>
      <c r="I482" s="98"/>
      <c r="J482" s="98"/>
      <c r="K482" s="96"/>
      <c r="L482" s="96"/>
      <c r="M482" s="96"/>
      <c r="N482" s="518"/>
      <c r="O482" s="168">
        <v>1.0</v>
      </c>
      <c r="P482" s="169">
        <v>1.0</v>
      </c>
      <c r="Q482" s="294">
        <v>1.0</v>
      </c>
      <c r="R482" s="295">
        <v>1.0</v>
      </c>
      <c r="S482" s="296">
        <v>0.0</v>
      </c>
      <c r="T482" s="297">
        <v>0.0</v>
      </c>
      <c r="U482" s="200"/>
      <c r="V482" s="201"/>
      <c r="W482" s="202"/>
      <c r="X482" s="202"/>
      <c r="Y482" s="273">
        <v>0.0</v>
      </c>
      <c r="Z482" s="271">
        <v>0.0</v>
      </c>
      <c r="AA482" s="272" t="s">
        <v>132</v>
      </c>
      <c r="AB482" s="107">
        <v>15.0</v>
      </c>
      <c r="AC482" s="108">
        <v>0.6639467592592593</v>
      </c>
      <c r="AD482" s="273"/>
      <c r="AE482" s="274" t="s">
        <v>132</v>
      </c>
      <c r="AF482" s="99" t="s">
        <v>133</v>
      </c>
      <c r="AG482" s="274">
        <v>3.65</v>
      </c>
      <c r="AH482" s="411">
        <v>3.65</v>
      </c>
      <c r="AI482" s="112"/>
      <c r="AJ482" s="110"/>
      <c r="AK482" s="113"/>
      <c r="AL482" s="114"/>
      <c r="AM482" s="278"/>
      <c r="AN482" s="98"/>
      <c r="AO482" s="98"/>
      <c r="AP482" s="116"/>
      <c r="AQ482" s="117"/>
      <c r="AR482" s="116"/>
      <c r="AS482" s="98"/>
      <c r="AT482" s="98"/>
      <c r="AU482" s="98"/>
      <c r="AV482" s="98"/>
      <c r="AW482" s="98"/>
      <c r="AX482" s="98"/>
      <c r="AY482" s="98"/>
      <c r="AZ482" s="98"/>
      <c r="BA482" s="98"/>
      <c r="BB482" s="98"/>
      <c r="BC482" s="98"/>
      <c r="BD482" s="98"/>
      <c r="BE482" s="98"/>
      <c r="BF482" s="98"/>
      <c r="BG482" s="98"/>
      <c r="BH482" s="98"/>
      <c r="BI482" s="98"/>
      <c r="BJ482" s="98"/>
      <c r="BK482" s="98"/>
      <c r="BL482" s="98"/>
      <c r="BM482" s="98"/>
      <c r="BN482" s="98"/>
      <c r="BO482" s="98"/>
      <c r="BP482" s="98"/>
    </row>
    <row r="483">
      <c r="A483" s="485" t="b">
        <v>0</v>
      </c>
      <c r="B483" s="128"/>
      <c r="C483" s="129"/>
      <c r="D483" s="130"/>
      <c r="E483" s="131"/>
      <c r="F483" s="132"/>
      <c r="G483" s="132"/>
      <c r="H483" s="132"/>
      <c r="I483" s="132"/>
      <c r="J483" s="132"/>
      <c r="K483" s="130"/>
      <c r="L483" s="130"/>
      <c r="M483" s="130"/>
      <c r="N483" s="519"/>
      <c r="O483" s="168">
        <v>1.0</v>
      </c>
      <c r="P483" s="169">
        <v>1.0</v>
      </c>
      <c r="Q483" s="294">
        <v>1.0</v>
      </c>
      <c r="R483" s="295">
        <v>1.0</v>
      </c>
      <c r="S483" s="296">
        <v>0.0</v>
      </c>
      <c r="T483" s="297">
        <v>0.0</v>
      </c>
      <c r="U483" s="200"/>
      <c r="V483" s="201"/>
      <c r="W483" s="202"/>
      <c r="X483" s="202"/>
      <c r="Y483" s="206">
        <v>0.0</v>
      </c>
      <c r="Z483" s="204">
        <v>0.0</v>
      </c>
      <c r="AA483" s="205" t="s">
        <v>132</v>
      </c>
      <c r="AB483" s="141">
        <v>16.0</v>
      </c>
      <c r="AC483" s="142">
        <v>0.6639467592592593</v>
      </c>
      <c r="AD483" s="206"/>
      <c r="AE483" s="207" t="s">
        <v>133</v>
      </c>
      <c r="AF483" s="133" t="s">
        <v>166</v>
      </c>
      <c r="AG483" s="207">
        <v>1.3</v>
      </c>
      <c r="AH483" s="449">
        <v>20.0</v>
      </c>
      <c r="AI483" s="146"/>
      <c r="AJ483" s="144"/>
      <c r="AK483" s="147"/>
      <c r="AL483" s="114"/>
      <c r="AM483" s="211"/>
      <c r="AN483" s="132"/>
      <c r="AO483" s="132"/>
      <c r="AP483" s="149"/>
      <c r="AQ483" s="150"/>
      <c r="AR483" s="149"/>
      <c r="AS483" s="132"/>
      <c r="AT483" s="132"/>
      <c r="AU483" s="132"/>
      <c r="AV483" s="132"/>
      <c r="AW483" s="132"/>
      <c r="AX483" s="132"/>
      <c r="AY483" s="132"/>
      <c r="AZ483" s="132"/>
      <c r="BA483" s="132"/>
      <c r="BB483" s="132"/>
      <c r="BC483" s="132"/>
      <c r="BD483" s="132"/>
      <c r="BE483" s="132"/>
      <c r="BF483" s="132"/>
      <c r="BG483" s="132"/>
      <c r="BH483" s="132"/>
      <c r="BI483" s="132"/>
      <c r="BJ483" s="132"/>
      <c r="BK483" s="132"/>
      <c r="BL483" s="132"/>
      <c r="BM483" s="132"/>
      <c r="BN483" s="132"/>
      <c r="BO483" s="132"/>
      <c r="BP483" s="132"/>
    </row>
    <row r="484">
      <c r="A484" s="484" t="b">
        <v>0</v>
      </c>
      <c r="B484" s="94"/>
      <c r="C484" s="95"/>
      <c r="D484" s="96"/>
      <c r="E484" s="97"/>
      <c r="F484" s="98"/>
      <c r="G484" s="98"/>
      <c r="H484" s="98"/>
      <c r="I484" s="98"/>
      <c r="J484" s="98"/>
      <c r="K484" s="96"/>
      <c r="L484" s="96"/>
      <c r="M484" s="96"/>
      <c r="N484" s="518"/>
      <c r="O484" s="168">
        <v>1.0</v>
      </c>
      <c r="P484" s="169">
        <v>1.0</v>
      </c>
      <c r="Q484" s="294">
        <v>1.0</v>
      </c>
      <c r="R484" s="295">
        <v>1.0</v>
      </c>
      <c r="S484" s="296">
        <v>0.0</v>
      </c>
      <c r="T484" s="297">
        <v>0.0</v>
      </c>
      <c r="U484" s="200"/>
      <c r="V484" s="201"/>
      <c r="W484" s="202"/>
      <c r="X484" s="202"/>
      <c r="Y484" s="273">
        <v>0.0</v>
      </c>
      <c r="Z484" s="271">
        <v>0.0</v>
      </c>
      <c r="AA484" s="272" t="s">
        <v>132</v>
      </c>
      <c r="AB484" s="107">
        <v>17.0</v>
      </c>
      <c r="AC484" s="108">
        <v>0.6639583333333333</v>
      </c>
      <c r="AD484" s="273"/>
      <c r="AE484" s="274" t="s">
        <v>133</v>
      </c>
      <c r="AF484" s="99" t="s">
        <v>166</v>
      </c>
      <c r="AG484" s="274">
        <v>1.2</v>
      </c>
      <c r="AH484" s="411">
        <v>50.0</v>
      </c>
      <c r="AI484" s="112"/>
      <c r="AJ484" s="110"/>
      <c r="AK484" s="113"/>
      <c r="AL484" s="114"/>
      <c r="AM484" s="278"/>
      <c r="AN484" s="98"/>
      <c r="AO484" s="98"/>
      <c r="AP484" s="116"/>
      <c r="AQ484" s="117"/>
      <c r="AR484" s="116"/>
      <c r="AS484" s="98"/>
      <c r="AT484" s="98"/>
      <c r="AU484" s="98"/>
      <c r="AV484" s="98"/>
      <c r="AW484" s="98"/>
      <c r="AX484" s="98"/>
      <c r="AY484" s="98"/>
      <c r="AZ484" s="98"/>
      <c r="BA484" s="98"/>
      <c r="BB484" s="98"/>
      <c r="BC484" s="98"/>
      <c r="BD484" s="98"/>
      <c r="BE484" s="98"/>
      <c r="BF484" s="98"/>
      <c r="BG484" s="98"/>
      <c r="BH484" s="98"/>
      <c r="BI484" s="98"/>
      <c r="BJ484" s="98"/>
      <c r="BK484" s="98"/>
      <c r="BL484" s="98"/>
      <c r="BM484" s="98"/>
      <c r="BN484" s="98"/>
      <c r="BO484" s="98"/>
      <c r="BP484" s="98"/>
    </row>
    <row r="485">
      <c r="A485" s="485" t="b">
        <v>0</v>
      </c>
      <c r="B485" s="128"/>
      <c r="C485" s="129"/>
      <c r="D485" s="130"/>
      <c r="E485" s="131"/>
      <c r="F485" s="132"/>
      <c r="G485" s="132"/>
      <c r="H485" s="132"/>
      <c r="I485" s="132"/>
      <c r="J485" s="132"/>
      <c r="K485" s="130"/>
      <c r="L485" s="130"/>
      <c r="M485" s="130"/>
      <c r="N485" s="519"/>
      <c r="O485" s="168">
        <v>1.0</v>
      </c>
      <c r="P485" s="169">
        <v>1.0</v>
      </c>
      <c r="Q485" s="294">
        <v>1.0</v>
      </c>
      <c r="R485" s="295">
        <v>1.0</v>
      </c>
      <c r="S485" s="296">
        <v>0.0</v>
      </c>
      <c r="T485" s="297">
        <v>0.0</v>
      </c>
      <c r="U485" s="200"/>
      <c r="V485" s="201"/>
      <c r="W485" s="202"/>
      <c r="X485" s="202"/>
      <c r="Y485" s="206">
        <v>0.0</v>
      </c>
      <c r="Z485" s="204">
        <v>0.0</v>
      </c>
      <c r="AA485" s="205" t="s">
        <v>132</v>
      </c>
      <c r="AB485" s="141">
        <v>18.0</v>
      </c>
      <c r="AC485" s="142">
        <v>0.6647685185185185</v>
      </c>
      <c r="AD485" s="206"/>
      <c r="AE485" s="207" t="s">
        <v>132</v>
      </c>
      <c r="AF485" s="133" t="s">
        <v>133</v>
      </c>
      <c r="AG485" s="207">
        <v>7.8</v>
      </c>
      <c r="AH485" s="449">
        <v>7.8</v>
      </c>
      <c r="AI485" s="146"/>
      <c r="AJ485" s="144"/>
      <c r="AK485" s="147"/>
      <c r="AL485" s="114"/>
      <c r="AM485" s="211"/>
      <c r="AN485" s="132"/>
      <c r="AO485" s="132"/>
      <c r="AP485" s="149"/>
      <c r="AQ485" s="150"/>
      <c r="AR485" s="149"/>
      <c r="AS485" s="132"/>
      <c r="AT485" s="132"/>
      <c r="AU485" s="132"/>
      <c r="AV485" s="132"/>
      <c r="AW485" s="132"/>
      <c r="AX485" s="132"/>
      <c r="AY485" s="132"/>
      <c r="AZ485" s="132"/>
      <c r="BA485" s="132"/>
      <c r="BB485" s="132"/>
      <c r="BC485" s="132"/>
      <c r="BD485" s="132"/>
      <c r="BE485" s="132"/>
      <c r="BF485" s="132"/>
      <c r="BG485" s="132"/>
      <c r="BH485" s="132"/>
      <c r="BI485" s="132"/>
      <c r="BJ485" s="132"/>
      <c r="BK485" s="132"/>
      <c r="BL485" s="132"/>
      <c r="BM485" s="132"/>
      <c r="BN485" s="132"/>
      <c r="BO485" s="132"/>
      <c r="BP485" s="132"/>
    </row>
    <row r="486">
      <c r="A486" s="484" t="b">
        <v>0</v>
      </c>
      <c r="B486" s="94"/>
      <c r="C486" s="95"/>
      <c r="D486" s="96"/>
      <c r="E486" s="97"/>
      <c r="F486" s="98"/>
      <c r="G486" s="98"/>
      <c r="H486" s="98"/>
      <c r="I486" s="98"/>
      <c r="J486" s="98"/>
      <c r="K486" s="96"/>
      <c r="L486" s="96"/>
      <c r="M486" s="96"/>
      <c r="N486" s="518"/>
      <c r="O486" s="168">
        <v>1.0</v>
      </c>
      <c r="P486" s="169">
        <v>1.0</v>
      </c>
      <c r="Q486" s="294">
        <v>1.0</v>
      </c>
      <c r="R486" s="295">
        <v>1.0</v>
      </c>
      <c r="S486" s="296">
        <v>0.0</v>
      </c>
      <c r="T486" s="297">
        <v>0.0</v>
      </c>
      <c r="U486" s="200"/>
      <c r="V486" s="201"/>
      <c r="W486" s="202"/>
      <c r="X486" s="202"/>
      <c r="Y486" s="273">
        <v>0.0</v>
      </c>
      <c r="Z486" s="271">
        <v>0.0</v>
      </c>
      <c r="AA486" s="272" t="s">
        <v>132</v>
      </c>
      <c r="AB486" s="107">
        <v>19.0</v>
      </c>
      <c r="AC486" s="108">
        <v>0.6654166666666667</v>
      </c>
      <c r="AD486" s="273"/>
      <c r="AE486" s="274" t="s">
        <v>133</v>
      </c>
      <c r="AF486" s="99" t="s">
        <v>133</v>
      </c>
      <c r="AG486" s="274">
        <v>1.34</v>
      </c>
      <c r="AH486" s="411">
        <v>13.0</v>
      </c>
      <c r="AI486" s="112"/>
      <c r="AJ486" s="110"/>
      <c r="AK486" s="113"/>
      <c r="AL486" s="114"/>
      <c r="AM486" s="278"/>
      <c r="AN486" s="98"/>
      <c r="AO486" s="98"/>
      <c r="AP486" s="116"/>
      <c r="AQ486" s="117"/>
      <c r="AR486" s="116"/>
      <c r="AS486" s="98"/>
      <c r="AT486" s="98"/>
      <c r="AU486" s="98"/>
      <c r="AV486" s="98"/>
      <c r="AW486" s="98"/>
      <c r="AX486" s="98"/>
      <c r="AY486" s="98"/>
      <c r="AZ486" s="98"/>
      <c r="BA486" s="98"/>
      <c r="BB486" s="98"/>
      <c r="BC486" s="98"/>
      <c r="BD486" s="98"/>
      <c r="BE486" s="98"/>
      <c r="BF486" s="98"/>
      <c r="BG486" s="98"/>
      <c r="BH486" s="98"/>
      <c r="BI486" s="98"/>
      <c r="BJ486" s="98"/>
      <c r="BK486" s="98"/>
      <c r="BL486" s="98"/>
      <c r="BM486" s="98"/>
      <c r="BN486" s="98"/>
      <c r="BO486" s="98"/>
      <c r="BP486" s="98"/>
    </row>
    <row r="487">
      <c r="A487" s="485" t="b">
        <v>0</v>
      </c>
      <c r="B487" s="128"/>
      <c r="C487" s="129"/>
      <c r="D487" s="130"/>
      <c r="E487" s="131"/>
      <c r="F487" s="132"/>
      <c r="G487" s="132"/>
      <c r="H487" s="132"/>
      <c r="I487" s="132"/>
      <c r="J487" s="132"/>
      <c r="K487" s="130"/>
      <c r="L487" s="130"/>
      <c r="M487" s="130"/>
      <c r="N487" s="519"/>
      <c r="O487" s="168">
        <v>1.0</v>
      </c>
      <c r="P487" s="169">
        <v>1.0</v>
      </c>
      <c r="Q487" s="294">
        <v>1.0</v>
      </c>
      <c r="R487" s="295">
        <v>1.0</v>
      </c>
      <c r="S487" s="296">
        <v>0.0</v>
      </c>
      <c r="T487" s="297">
        <v>0.0</v>
      </c>
      <c r="U487" s="200"/>
      <c r="V487" s="201"/>
      <c r="W487" s="202"/>
      <c r="X487" s="202"/>
      <c r="Y487" s="206">
        <v>0.0</v>
      </c>
      <c r="Z487" s="204">
        <v>0.0</v>
      </c>
      <c r="AA487" s="205" t="s">
        <v>132</v>
      </c>
      <c r="AB487" s="141">
        <v>20.0</v>
      </c>
      <c r="AC487" s="142">
        <v>0.6660416666666666</v>
      </c>
      <c r="AD487" s="206"/>
      <c r="AE487" s="207" t="s">
        <v>133</v>
      </c>
      <c r="AF487" s="133" t="s">
        <v>133</v>
      </c>
      <c r="AG487" s="207">
        <v>1.54</v>
      </c>
      <c r="AH487" s="449">
        <v>15.0</v>
      </c>
      <c r="AI487" s="146"/>
      <c r="AJ487" s="144"/>
      <c r="AK487" s="147"/>
      <c r="AL487" s="114"/>
      <c r="AM487" s="211"/>
      <c r="AN487" s="132"/>
      <c r="AO487" s="132"/>
      <c r="AP487" s="149"/>
      <c r="AQ487" s="150"/>
      <c r="AR487" s="149"/>
      <c r="AS487" s="132"/>
      <c r="AT487" s="132"/>
      <c r="AU487" s="132"/>
      <c r="AV487" s="132"/>
      <c r="AW487" s="132"/>
      <c r="AX487" s="132"/>
      <c r="AY487" s="132"/>
      <c r="AZ487" s="132"/>
      <c r="BA487" s="132"/>
      <c r="BB487" s="132"/>
      <c r="BC487" s="132"/>
      <c r="BD487" s="132"/>
      <c r="BE487" s="132"/>
      <c r="BF487" s="132"/>
      <c r="BG487" s="132"/>
      <c r="BH487" s="132"/>
      <c r="BI487" s="132"/>
      <c r="BJ487" s="132"/>
      <c r="BK487" s="132"/>
      <c r="BL487" s="132"/>
      <c r="BM487" s="132"/>
      <c r="BN487" s="132"/>
      <c r="BO487" s="132"/>
      <c r="BP487" s="132"/>
    </row>
    <row r="488">
      <c r="A488" s="484" t="b">
        <v>0</v>
      </c>
      <c r="B488" s="94"/>
      <c r="C488" s="95"/>
      <c r="D488" s="96"/>
      <c r="E488" s="97"/>
      <c r="F488" s="98"/>
      <c r="G488" s="98"/>
      <c r="H488" s="98"/>
      <c r="I488" s="98"/>
      <c r="J488" s="98"/>
      <c r="K488" s="96"/>
      <c r="L488" s="96"/>
      <c r="M488" s="96"/>
      <c r="N488" s="518"/>
      <c r="O488" s="168">
        <v>1.0</v>
      </c>
      <c r="P488" s="169">
        <v>1.0</v>
      </c>
      <c r="Q488" s="294">
        <v>1.0</v>
      </c>
      <c r="R488" s="295">
        <v>1.0</v>
      </c>
      <c r="S488" s="296">
        <v>0.0</v>
      </c>
      <c r="T488" s="297">
        <v>0.0</v>
      </c>
      <c r="U488" s="200"/>
      <c r="V488" s="201"/>
      <c r="W488" s="202"/>
      <c r="X488" s="202"/>
      <c r="Y488" s="273">
        <v>0.0</v>
      </c>
      <c r="Z488" s="271">
        <v>0.0</v>
      </c>
      <c r="AA488" s="272" t="s">
        <v>132</v>
      </c>
      <c r="AB488" s="107">
        <v>21.0</v>
      </c>
      <c r="AC488" s="108">
        <v>0.6660416666666666</v>
      </c>
      <c r="AD488" s="273"/>
      <c r="AE488" s="274" t="s">
        <v>133</v>
      </c>
      <c r="AF488" s="99" t="s">
        <v>133</v>
      </c>
      <c r="AG488" s="274">
        <v>1.51</v>
      </c>
      <c r="AH488" s="411">
        <v>15.0</v>
      </c>
      <c r="AI488" s="112"/>
      <c r="AJ488" s="110"/>
      <c r="AK488" s="113"/>
      <c r="AL488" s="114"/>
      <c r="AM488" s="278"/>
      <c r="AN488" s="98"/>
      <c r="AO488" s="98"/>
      <c r="AP488" s="116"/>
      <c r="AQ488" s="117"/>
      <c r="AR488" s="116"/>
      <c r="AS488" s="98"/>
      <c r="AT488" s="98"/>
      <c r="AU488" s="98"/>
      <c r="AV488" s="98"/>
      <c r="AW488" s="98"/>
      <c r="AX488" s="98"/>
      <c r="AY488" s="98"/>
      <c r="AZ488" s="98"/>
      <c r="BA488" s="98"/>
      <c r="BB488" s="98"/>
      <c r="BC488" s="98"/>
      <c r="BD488" s="98"/>
      <c r="BE488" s="98"/>
      <c r="BF488" s="98"/>
      <c r="BG488" s="98"/>
      <c r="BH488" s="98"/>
      <c r="BI488" s="98"/>
      <c r="BJ488" s="98"/>
      <c r="BK488" s="98"/>
      <c r="BL488" s="98"/>
      <c r="BM488" s="98"/>
      <c r="BN488" s="98"/>
      <c r="BO488" s="98"/>
      <c r="BP488" s="98"/>
    </row>
    <row r="489">
      <c r="A489" s="485" t="b">
        <v>0</v>
      </c>
      <c r="B489" s="128"/>
      <c r="C489" s="129"/>
      <c r="D489" s="130"/>
      <c r="E489" s="131"/>
      <c r="F489" s="132"/>
      <c r="G489" s="132"/>
      <c r="H489" s="132"/>
      <c r="I489" s="132"/>
      <c r="J489" s="132"/>
      <c r="K489" s="130"/>
      <c r="L489" s="130"/>
      <c r="M489" s="130"/>
      <c r="N489" s="519"/>
      <c r="O489" s="168">
        <v>1.0</v>
      </c>
      <c r="P489" s="169">
        <v>1.0</v>
      </c>
      <c r="Q489" s="294">
        <v>1.0</v>
      </c>
      <c r="R489" s="295">
        <v>1.0</v>
      </c>
      <c r="S489" s="296">
        <v>1.0</v>
      </c>
      <c r="T489" s="297">
        <v>0.0</v>
      </c>
      <c r="U489" s="200"/>
      <c r="V489" s="201"/>
      <c r="W489" s="202"/>
      <c r="X489" s="202"/>
      <c r="Y489" s="206">
        <v>0.0</v>
      </c>
      <c r="Z489" s="204">
        <v>0.0</v>
      </c>
      <c r="AA489" s="205" t="s">
        <v>133</v>
      </c>
      <c r="AB489" s="141">
        <v>22.0</v>
      </c>
      <c r="AC489" s="142">
        <v>0.6664351851851852</v>
      </c>
      <c r="AD489" s="206"/>
      <c r="AE489" s="207" t="s">
        <v>133</v>
      </c>
      <c r="AF489" s="133" t="s">
        <v>133</v>
      </c>
      <c r="AG489" s="207">
        <v>1.76</v>
      </c>
      <c r="AH489" s="449">
        <v>1.7</v>
      </c>
      <c r="AI489" s="146"/>
      <c r="AJ489" s="144"/>
      <c r="AK489" s="147"/>
      <c r="AL489" s="114"/>
      <c r="AM489" s="211"/>
      <c r="AN489" s="132"/>
      <c r="AO489" s="132"/>
      <c r="AP489" s="149"/>
      <c r="AQ489" s="150"/>
      <c r="AR489" s="149"/>
      <c r="AS489" s="132"/>
      <c r="AT489" s="132"/>
      <c r="AU489" s="132"/>
      <c r="AV489" s="132"/>
      <c r="AW489" s="132"/>
      <c r="AX489" s="132"/>
      <c r="AY489" s="132"/>
      <c r="AZ489" s="132"/>
      <c r="BA489" s="132"/>
      <c r="BB489" s="132"/>
      <c r="BC489" s="132"/>
      <c r="BD489" s="132"/>
      <c r="BE489" s="132"/>
      <c r="BF489" s="132"/>
      <c r="BG489" s="132"/>
      <c r="BH489" s="132"/>
      <c r="BI489" s="132"/>
      <c r="BJ489" s="132"/>
      <c r="BK489" s="132"/>
      <c r="BL489" s="132"/>
      <c r="BM489" s="132"/>
      <c r="BN489" s="132"/>
      <c r="BO489" s="132"/>
      <c r="BP489" s="132"/>
    </row>
    <row r="490">
      <c r="A490" s="484" t="b">
        <v>0</v>
      </c>
      <c r="B490" s="94"/>
      <c r="C490" s="95"/>
      <c r="D490" s="96"/>
      <c r="E490" s="97"/>
      <c r="F490" s="98"/>
      <c r="G490" s="98"/>
      <c r="H490" s="98"/>
      <c r="I490" s="98"/>
      <c r="J490" s="98"/>
      <c r="K490" s="96"/>
      <c r="L490" s="96"/>
      <c r="M490" s="96"/>
      <c r="N490" s="518"/>
      <c r="O490" s="369"/>
      <c r="P490" s="370"/>
      <c r="Q490" s="196"/>
      <c r="R490" s="197"/>
      <c r="S490" s="198"/>
      <c r="T490" s="199"/>
      <c r="U490" s="200"/>
      <c r="V490" s="201"/>
      <c r="W490" s="202"/>
      <c r="X490" s="202"/>
      <c r="Y490" s="109"/>
      <c r="Z490" s="280"/>
      <c r="AA490" s="106"/>
      <c r="AB490" s="107">
        <v>23.0</v>
      </c>
      <c r="AC490" s="108">
        <v>0.6664351851851852</v>
      </c>
      <c r="AD490" s="273"/>
      <c r="AE490" s="274" t="s">
        <v>133</v>
      </c>
      <c r="AF490" s="99" t="s">
        <v>133</v>
      </c>
      <c r="AG490" s="274">
        <v>1.88</v>
      </c>
      <c r="AH490" s="411">
        <v>18.0</v>
      </c>
      <c r="AI490" s="112"/>
      <c r="AJ490" s="110"/>
      <c r="AK490" s="113"/>
      <c r="AL490" s="114"/>
      <c r="AM490" s="278"/>
      <c r="AN490" s="98"/>
      <c r="AO490" s="98"/>
      <c r="AP490" s="116"/>
      <c r="AQ490" s="117"/>
      <c r="AR490" s="116"/>
      <c r="AS490" s="98"/>
      <c r="AT490" s="98"/>
      <c r="AU490" s="98"/>
      <c r="AV490" s="98"/>
      <c r="AW490" s="98"/>
      <c r="AX490" s="98"/>
      <c r="AY490" s="98"/>
      <c r="AZ490" s="98"/>
      <c r="BA490" s="98"/>
      <c r="BB490" s="98"/>
      <c r="BC490" s="98"/>
      <c r="BD490" s="98"/>
      <c r="BE490" s="98"/>
      <c r="BF490" s="98"/>
      <c r="BG490" s="98"/>
      <c r="BH490" s="98"/>
      <c r="BI490" s="98"/>
      <c r="BJ490" s="98"/>
      <c r="BK490" s="98"/>
      <c r="BL490" s="98"/>
      <c r="BM490" s="98"/>
      <c r="BN490" s="98"/>
      <c r="BO490" s="98"/>
      <c r="BP490" s="98"/>
    </row>
    <row r="491">
      <c r="A491" s="485" t="b">
        <v>0</v>
      </c>
      <c r="B491" s="128"/>
      <c r="C491" s="129"/>
      <c r="D491" s="130"/>
      <c r="E491" s="131"/>
      <c r="F491" s="132"/>
      <c r="G491" s="132"/>
      <c r="H491" s="132"/>
      <c r="I491" s="132"/>
      <c r="J491" s="132"/>
      <c r="K491" s="130"/>
      <c r="L491" s="130"/>
      <c r="M491" s="130"/>
      <c r="N491" s="519"/>
      <c r="O491" s="369"/>
      <c r="P491" s="370"/>
      <c r="Q491" s="196"/>
      <c r="R491" s="197"/>
      <c r="S491" s="198"/>
      <c r="T491" s="199"/>
      <c r="U491" s="200"/>
      <c r="V491" s="201"/>
      <c r="W491" s="202"/>
      <c r="X491" s="202"/>
      <c r="Y491" s="143"/>
      <c r="Z491" s="367"/>
      <c r="AA491" s="140"/>
      <c r="AB491" s="141">
        <v>24.0</v>
      </c>
      <c r="AC491" s="142">
        <v>0.6664351851851852</v>
      </c>
      <c r="AD491" s="206"/>
      <c r="AE491" s="207" t="s">
        <v>133</v>
      </c>
      <c r="AF491" s="133" t="s">
        <v>133</v>
      </c>
      <c r="AG491" s="207">
        <v>2.04</v>
      </c>
      <c r="AH491" s="449">
        <v>20.0</v>
      </c>
      <c r="AI491" s="146"/>
      <c r="AJ491" s="144"/>
      <c r="AK491" s="147"/>
      <c r="AL491" s="114"/>
      <c r="AM491" s="211"/>
      <c r="AN491" s="132"/>
      <c r="AO491" s="132"/>
      <c r="AP491" s="149"/>
      <c r="AQ491" s="150"/>
      <c r="AR491" s="149"/>
      <c r="AS491" s="132"/>
      <c r="AT491" s="132"/>
      <c r="AU491" s="132"/>
      <c r="AV491" s="132"/>
      <c r="AW491" s="132"/>
      <c r="AX491" s="132"/>
      <c r="AY491" s="132"/>
      <c r="AZ491" s="132"/>
      <c r="BA491" s="132"/>
      <c r="BB491" s="132"/>
      <c r="BC491" s="132"/>
      <c r="BD491" s="132"/>
      <c r="BE491" s="132"/>
      <c r="BF491" s="132"/>
      <c r="BG491" s="132"/>
      <c r="BH491" s="132"/>
      <c r="BI491" s="132"/>
      <c r="BJ491" s="132"/>
      <c r="BK491" s="132"/>
      <c r="BL491" s="132"/>
      <c r="BM491" s="132"/>
      <c r="BN491" s="132"/>
      <c r="BO491" s="132"/>
      <c r="BP491" s="132"/>
    </row>
    <row r="492">
      <c r="A492" s="484" t="b">
        <v>0</v>
      </c>
      <c r="B492" s="94"/>
      <c r="C492" s="95"/>
      <c r="D492" s="96"/>
      <c r="E492" s="97"/>
      <c r="F492" s="98"/>
      <c r="G492" s="98"/>
      <c r="H492" s="98"/>
      <c r="I492" s="98"/>
      <c r="J492" s="98"/>
      <c r="K492" s="96"/>
      <c r="L492" s="96"/>
      <c r="M492" s="96"/>
      <c r="N492" s="518"/>
      <c r="O492" s="369"/>
      <c r="P492" s="370"/>
      <c r="Q492" s="196"/>
      <c r="R492" s="197"/>
      <c r="S492" s="198"/>
      <c r="T492" s="199"/>
      <c r="U492" s="200"/>
      <c r="V492" s="201"/>
      <c r="W492" s="202"/>
      <c r="X492" s="202"/>
      <c r="Y492" s="109"/>
      <c r="Z492" s="280"/>
      <c r="AA492" s="106"/>
      <c r="AB492" s="107">
        <v>25.0</v>
      </c>
      <c r="AC492" s="108">
        <v>0.6676851851851852</v>
      </c>
      <c r="AD492" s="273"/>
      <c r="AE492" s="274" t="s">
        <v>133</v>
      </c>
      <c r="AF492" s="99" t="s">
        <v>133</v>
      </c>
      <c r="AG492" s="274">
        <v>2.42</v>
      </c>
      <c r="AH492" s="411">
        <v>24.0</v>
      </c>
      <c r="AI492" s="112"/>
      <c r="AJ492" s="110"/>
      <c r="AK492" s="113"/>
      <c r="AL492" s="114"/>
      <c r="AM492" s="278"/>
      <c r="AN492" s="98"/>
      <c r="AO492" s="98"/>
      <c r="AP492" s="116"/>
      <c r="AQ492" s="117"/>
      <c r="AR492" s="116"/>
      <c r="AS492" s="98"/>
      <c r="AT492" s="98"/>
      <c r="AU492" s="98"/>
      <c r="AV492" s="98"/>
      <c r="AW492" s="98"/>
      <c r="AX492" s="98"/>
      <c r="AY492" s="98"/>
      <c r="AZ492" s="98"/>
      <c r="BA492" s="98"/>
      <c r="BB492" s="98"/>
      <c r="BC492" s="98"/>
      <c r="BD492" s="98"/>
      <c r="BE492" s="98"/>
      <c r="BF492" s="98"/>
      <c r="BG492" s="98"/>
      <c r="BH492" s="98"/>
      <c r="BI492" s="98"/>
      <c r="BJ492" s="98"/>
      <c r="BK492" s="98"/>
      <c r="BL492" s="98"/>
      <c r="BM492" s="98"/>
      <c r="BN492" s="98"/>
      <c r="BO492" s="98"/>
      <c r="BP492" s="98"/>
    </row>
    <row r="493">
      <c r="A493" s="485" t="b">
        <v>0</v>
      </c>
      <c r="B493" s="128"/>
      <c r="C493" s="129"/>
      <c r="D493" s="130"/>
      <c r="E493" s="131"/>
      <c r="F493" s="132"/>
      <c r="G493" s="132"/>
      <c r="H493" s="132"/>
      <c r="I493" s="132"/>
      <c r="J493" s="132"/>
      <c r="K493" s="130"/>
      <c r="L493" s="130"/>
      <c r="M493" s="130"/>
      <c r="N493" s="519"/>
      <c r="O493" s="369"/>
      <c r="P493" s="370"/>
      <c r="Q493" s="196"/>
      <c r="R493" s="197"/>
      <c r="S493" s="198"/>
      <c r="T493" s="199"/>
      <c r="U493" s="200"/>
      <c r="V493" s="201"/>
      <c r="W493" s="202"/>
      <c r="X493" s="202"/>
      <c r="Y493" s="143"/>
      <c r="Z493" s="367"/>
      <c r="AA493" s="140"/>
      <c r="AB493" s="141">
        <v>26.0</v>
      </c>
      <c r="AC493" s="142">
        <v>0.6676851851851852</v>
      </c>
      <c r="AD493" s="206"/>
      <c r="AE493" s="207" t="s">
        <v>133</v>
      </c>
      <c r="AF493" s="133" t="s">
        <v>133</v>
      </c>
      <c r="AG493" s="207">
        <v>2.38</v>
      </c>
      <c r="AH493" s="449">
        <v>2.38</v>
      </c>
      <c r="AI493" s="146"/>
      <c r="AJ493" s="144"/>
      <c r="AK493" s="147"/>
      <c r="AL493" s="114"/>
      <c r="AM493" s="211"/>
      <c r="AN493" s="132"/>
      <c r="AO493" s="132"/>
      <c r="AP493" s="149"/>
      <c r="AQ493" s="150"/>
      <c r="AR493" s="149"/>
      <c r="AS493" s="132"/>
      <c r="AT493" s="132"/>
      <c r="AU493" s="132"/>
      <c r="AV493" s="132"/>
      <c r="AW493" s="132"/>
      <c r="AX493" s="132"/>
      <c r="AY493" s="132"/>
      <c r="AZ493" s="132"/>
      <c r="BA493" s="132"/>
      <c r="BB493" s="132"/>
      <c r="BC493" s="132"/>
      <c r="BD493" s="132"/>
      <c r="BE493" s="132"/>
      <c r="BF493" s="132"/>
      <c r="BG493" s="132"/>
      <c r="BH493" s="132"/>
      <c r="BI493" s="132"/>
      <c r="BJ493" s="132"/>
      <c r="BK493" s="132"/>
      <c r="BL493" s="132"/>
      <c r="BM493" s="132"/>
      <c r="BN493" s="132"/>
      <c r="BO493" s="132"/>
      <c r="BP493" s="132"/>
    </row>
    <row r="494">
      <c r="A494" s="484" t="b">
        <v>0</v>
      </c>
      <c r="B494" s="94"/>
      <c r="C494" s="95"/>
      <c r="D494" s="96"/>
      <c r="E494" s="97"/>
      <c r="F494" s="98"/>
      <c r="G494" s="98"/>
      <c r="H494" s="98"/>
      <c r="I494" s="98"/>
      <c r="J494" s="98"/>
      <c r="K494" s="96"/>
      <c r="L494" s="96"/>
      <c r="M494" s="96"/>
      <c r="N494" s="518"/>
      <c r="O494" s="369"/>
      <c r="P494" s="370"/>
      <c r="Q494" s="196"/>
      <c r="R494" s="197"/>
      <c r="S494" s="198"/>
      <c r="T494" s="199"/>
      <c r="U494" s="200"/>
      <c r="V494" s="201"/>
      <c r="W494" s="202"/>
      <c r="X494" s="202"/>
      <c r="Y494" s="109"/>
      <c r="Z494" s="280"/>
      <c r="AA494" s="106"/>
      <c r="AB494" s="107">
        <v>27.0</v>
      </c>
      <c r="AC494" s="108">
        <v>0.6678703703703703</v>
      </c>
      <c r="AD494" s="273"/>
      <c r="AE494" s="274" t="s">
        <v>133</v>
      </c>
      <c r="AF494" s="99" t="s">
        <v>133</v>
      </c>
      <c r="AG494" s="274">
        <v>3.1</v>
      </c>
      <c r="AH494" s="411">
        <v>31.0</v>
      </c>
      <c r="AI494" s="112"/>
      <c r="AJ494" s="110"/>
      <c r="AK494" s="113"/>
      <c r="AL494" s="114"/>
      <c r="AM494" s="278"/>
      <c r="AN494" s="98"/>
      <c r="AO494" s="98"/>
      <c r="AP494" s="116"/>
      <c r="AQ494" s="117"/>
      <c r="AR494" s="116"/>
      <c r="AS494" s="98"/>
      <c r="AT494" s="98"/>
      <c r="AU494" s="98"/>
      <c r="AV494" s="98"/>
      <c r="AW494" s="98"/>
      <c r="AX494" s="98"/>
      <c r="AY494" s="98"/>
      <c r="AZ494" s="98"/>
      <c r="BA494" s="98"/>
      <c r="BB494" s="98"/>
      <c r="BC494" s="98"/>
      <c r="BD494" s="98"/>
      <c r="BE494" s="98"/>
      <c r="BF494" s="98"/>
      <c r="BG494" s="98"/>
      <c r="BH494" s="98"/>
      <c r="BI494" s="98"/>
      <c r="BJ494" s="98"/>
      <c r="BK494" s="98"/>
      <c r="BL494" s="98"/>
      <c r="BM494" s="98"/>
      <c r="BN494" s="98"/>
      <c r="BO494" s="98"/>
      <c r="BP494" s="98"/>
    </row>
    <row r="495">
      <c r="A495" s="485" t="b">
        <v>0</v>
      </c>
      <c r="B495" s="128"/>
      <c r="C495" s="129"/>
      <c r="D495" s="130"/>
      <c r="E495" s="131"/>
      <c r="F495" s="132"/>
      <c r="G495" s="132"/>
      <c r="H495" s="132"/>
      <c r="I495" s="132"/>
      <c r="J495" s="132"/>
      <c r="K495" s="130"/>
      <c r="L495" s="130"/>
      <c r="M495" s="130"/>
      <c r="N495" s="519"/>
      <c r="O495" s="369"/>
      <c r="P495" s="370"/>
      <c r="Q495" s="196"/>
      <c r="R495" s="197"/>
      <c r="S495" s="198"/>
      <c r="T495" s="199"/>
      <c r="U495" s="200"/>
      <c r="V495" s="201"/>
      <c r="W495" s="202"/>
      <c r="X495" s="202"/>
      <c r="Y495" s="143"/>
      <c r="Z495" s="367"/>
      <c r="AA495" s="140"/>
      <c r="AB495" s="141">
        <v>28.0</v>
      </c>
      <c r="AC495" s="142">
        <v>0.6678703703703703</v>
      </c>
      <c r="AD495" s="206"/>
      <c r="AE495" s="207" t="s">
        <v>133</v>
      </c>
      <c r="AF495" s="133" t="s">
        <v>133</v>
      </c>
      <c r="AG495" s="207">
        <v>3.65</v>
      </c>
      <c r="AH495" s="449">
        <v>3.65</v>
      </c>
      <c r="AI495" s="146"/>
      <c r="AJ495" s="144"/>
      <c r="AK495" s="147"/>
      <c r="AL495" s="114"/>
      <c r="AM495" s="211"/>
      <c r="AN495" s="132"/>
      <c r="AO495" s="132"/>
      <c r="AP495" s="149"/>
      <c r="AQ495" s="150"/>
      <c r="AR495" s="149"/>
      <c r="AS495" s="132"/>
      <c r="AT495" s="132"/>
      <c r="AU495" s="132"/>
      <c r="AV495" s="132"/>
      <c r="AW495" s="132"/>
      <c r="AX495" s="132"/>
      <c r="AY495" s="132"/>
      <c r="AZ495" s="132"/>
      <c r="BA495" s="132"/>
      <c r="BB495" s="132"/>
      <c r="BC495" s="132"/>
      <c r="BD495" s="132"/>
      <c r="BE495" s="132"/>
      <c r="BF495" s="132"/>
      <c r="BG495" s="132"/>
      <c r="BH495" s="132"/>
      <c r="BI495" s="132"/>
      <c r="BJ495" s="132"/>
      <c r="BK495" s="132"/>
      <c r="BL495" s="132"/>
      <c r="BM495" s="132"/>
      <c r="BN495" s="132"/>
      <c r="BO495" s="132"/>
      <c r="BP495" s="132"/>
    </row>
    <row r="496">
      <c r="A496" s="484" t="b">
        <v>0</v>
      </c>
      <c r="B496" s="94"/>
      <c r="C496" s="95"/>
      <c r="D496" s="96"/>
      <c r="E496" s="97"/>
      <c r="F496" s="98"/>
      <c r="G496" s="98"/>
      <c r="H496" s="98"/>
      <c r="I496" s="98"/>
      <c r="J496" s="98"/>
      <c r="K496" s="96"/>
      <c r="L496" s="96"/>
      <c r="M496" s="96"/>
      <c r="N496" s="518"/>
      <c r="O496" s="369"/>
      <c r="P496" s="370"/>
      <c r="Q496" s="196"/>
      <c r="R496" s="197"/>
      <c r="S496" s="198"/>
      <c r="T496" s="199"/>
      <c r="U496" s="200"/>
      <c r="V496" s="201"/>
      <c r="W496" s="202"/>
      <c r="X496" s="202"/>
      <c r="Y496" s="109"/>
      <c r="Z496" s="280"/>
      <c r="AA496" s="106"/>
      <c r="AB496" s="107">
        <v>29.0</v>
      </c>
      <c r="AC496" s="108">
        <v>0.6678703703703703</v>
      </c>
      <c r="AD496" s="273"/>
      <c r="AE496" s="274" t="s">
        <v>133</v>
      </c>
      <c r="AF496" s="99" t="s">
        <v>133</v>
      </c>
      <c r="AG496" s="274">
        <v>3.4</v>
      </c>
      <c r="AH496" s="411">
        <v>34.0</v>
      </c>
      <c r="AI496" s="112"/>
      <c r="AJ496" s="110"/>
      <c r="AK496" s="113"/>
      <c r="AL496" s="114"/>
      <c r="AM496" s="278"/>
      <c r="AN496" s="98"/>
      <c r="AO496" s="98"/>
      <c r="AP496" s="116"/>
      <c r="AQ496" s="117"/>
      <c r="AR496" s="116"/>
      <c r="AS496" s="98"/>
      <c r="AT496" s="98"/>
      <c r="AU496" s="98"/>
      <c r="AV496" s="98"/>
      <c r="AW496" s="98"/>
      <c r="AX496" s="98"/>
      <c r="AY496" s="98"/>
      <c r="AZ496" s="98"/>
      <c r="BA496" s="98"/>
      <c r="BB496" s="98"/>
      <c r="BC496" s="98"/>
      <c r="BD496" s="98"/>
      <c r="BE496" s="98"/>
      <c r="BF496" s="98"/>
      <c r="BG496" s="98"/>
      <c r="BH496" s="98"/>
      <c r="BI496" s="98"/>
      <c r="BJ496" s="98"/>
      <c r="BK496" s="98"/>
      <c r="BL496" s="98"/>
      <c r="BM496" s="98"/>
      <c r="BN496" s="98"/>
      <c r="BO496" s="98"/>
      <c r="BP496" s="98"/>
    </row>
    <row r="497">
      <c r="A497" s="485" t="b">
        <v>0</v>
      </c>
      <c r="B497" s="128"/>
      <c r="C497" s="129"/>
      <c r="D497" s="130"/>
      <c r="E497" s="131"/>
      <c r="F497" s="132"/>
      <c r="G497" s="132"/>
      <c r="H497" s="132"/>
      <c r="I497" s="132"/>
      <c r="J497" s="132"/>
      <c r="K497" s="130"/>
      <c r="L497" s="130"/>
      <c r="M497" s="130"/>
      <c r="N497" s="519"/>
      <c r="O497" s="369"/>
      <c r="P497" s="370"/>
      <c r="Q497" s="196"/>
      <c r="R497" s="197"/>
      <c r="S497" s="198"/>
      <c r="T497" s="199"/>
      <c r="U497" s="200"/>
      <c r="V497" s="201"/>
      <c r="W497" s="202"/>
      <c r="X497" s="202"/>
      <c r="Y497" s="143"/>
      <c r="Z497" s="367"/>
      <c r="AA497" s="140"/>
      <c r="AB497" s="141">
        <v>30.0</v>
      </c>
      <c r="AC497" s="142">
        <v>0.6737847222222222</v>
      </c>
      <c r="AD497" s="206"/>
      <c r="AE497" s="207" t="s">
        <v>132</v>
      </c>
      <c r="AF497" s="133" t="s">
        <v>166</v>
      </c>
      <c r="AG497" s="207">
        <v>1.1</v>
      </c>
      <c r="AH497" s="449">
        <v>100.0</v>
      </c>
      <c r="AI497" s="146"/>
      <c r="AJ497" s="144"/>
      <c r="AK497" s="147"/>
      <c r="AL497" s="114"/>
      <c r="AM497" s="211"/>
      <c r="AN497" s="132"/>
      <c r="AO497" s="132"/>
      <c r="AP497" s="149"/>
      <c r="AQ497" s="150"/>
      <c r="AR497" s="149"/>
      <c r="AS497" s="132"/>
      <c r="AT497" s="132"/>
      <c r="AU497" s="132"/>
      <c r="AV497" s="132"/>
      <c r="AW497" s="132"/>
      <c r="AX497" s="132"/>
      <c r="AY497" s="132"/>
      <c r="AZ497" s="132"/>
      <c r="BA497" s="132"/>
      <c r="BB497" s="132"/>
      <c r="BC497" s="132"/>
      <c r="BD497" s="132"/>
      <c r="BE497" s="132"/>
      <c r="BF497" s="132"/>
      <c r="BG497" s="132"/>
      <c r="BH497" s="132"/>
      <c r="BI497" s="132"/>
      <c r="BJ497" s="132"/>
      <c r="BK497" s="132"/>
      <c r="BL497" s="132"/>
      <c r="BM497" s="132"/>
      <c r="BN497" s="132"/>
      <c r="BO497" s="132"/>
      <c r="BP497" s="132"/>
    </row>
    <row r="498">
      <c r="A498" s="484" t="b">
        <v>0</v>
      </c>
      <c r="B498" s="94"/>
      <c r="C498" s="95"/>
      <c r="D498" s="96"/>
      <c r="E498" s="97"/>
      <c r="F498" s="98"/>
      <c r="G498" s="98"/>
      <c r="H498" s="98"/>
      <c r="I498" s="98"/>
      <c r="J498" s="98"/>
      <c r="K498" s="96"/>
      <c r="L498" s="96"/>
      <c r="M498" s="96"/>
      <c r="N498" s="518"/>
      <c r="O498" s="369"/>
      <c r="P498" s="370"/>
      <c r="Q498" s="196"/>
      <c r="R498" s="197"/>
      <c r="S498" s="198"/>
      <c r="T498" s="199"/>
      <c r="U498" s="200"/>
      <c r="V498" s="201"/>
      <c r="W498" s="202"/>
      <c r="X498" s="202"/>
      <c r="Y498" s="109"/>
      <c r="Z498" s="280"/>
      <c r="AA498" s="106"/>
      <c r="AB498" s="107">
        <v>31.0</v>
      </c>
      <c r="AC498" s="108">
        <v>0.6737847222222222</v>
      </c>
      <c r="AD498" s="273"/>
      <c r="AE498" s="274" t="s">
        <v>133</v>
      </c>
      <c r="AF498" s="99" t="s">
        <v>133</v>
      </c>
      <c r="AG498" s="274">
        <v>10.0</v>
      </c>
      <c r="AH498" s="411">
        <v>30.0</v>
      </c>
      <c r="AI498" s="112"/>
      <c r="AJ498" s="110"/>
      <c r="AK498" s="113"/>
      <c r="AL498" s="114"/>
      <c r="AM498" s="278"/>
      <c r="AN498" s="98"/>
      <c r="AO498" s="98"/>
      <c r="AP498" s="116"/>
      <c r="AQ498" s="117"/>
      <c r="AR498" s="116"/>
      <c r="AS498" s="98"/>
      <c r="AT498" s="98"/>
      <c r="AU498" s="98"/>
      <c r="AV498" s="98"/>
      <c r="AW498" s="98"/>
      <c r="AX498" s="98"/>
      <c r="AY498" s="98"/>
      <c r="AZ498" s="98"/>
      <c r="BA498" s="98"/>
      <c r="BB498" s="98"/>
      <c r="BC498" s="98"/>
      <c r="BD498" s="98"/>
      <c r="BE498" s="98"/>
      <c r="BF498" s="98"/>
      <c r="BG498" s="98"/>
      <c r="BH498" s="98"/>
      <c r="BI498" s="98"/>
      <c r="BJ498" s="98"/>
      <c r="BK498" s="98"/>
      <c r="BL498" s="98"/>
      <c r="BM498" s="98"/>
      <c r="BN498" s="98"/>
      <c r="BO498" s="98"/>
      <c r="BP498" s="98"/>
    </row>
    <row r="499">
      <c r="A499" s="485" t="b">
        <v>0</v>
      </c>
      <c r="B499" s="128"/>
      <c r="C499" s="129"/>
      <c r="D499" s="130"/>
      <c r="E499" s="131"/>
      <c r="F499" s="132"/>
      <c r="G499" s="132"/>
      <c r="H499" s="132"/>
      <c r="I499" s="132"/>
      <c r="J499" s="132"/>
      <c r="K499" s="130"/>
      <c r="L499" s="130"/>
      <c r="M499" s="130"/>
      <c r="N499" s="519"/>
      <c r="O499" s="369"/>
      <c r="P499" s="370"/>
      <c r="Q499" s="196"/>
      <c r="R499" s="197"/>
      <c r="S499" s="198"/>
      <c r="T499" s="199"/>
      <c r="U499" s="200"/>
      <c r="V499" s="201"/>
      <c r="W499" s="202"/>
      <c r="X499" s="202"/>
      <c r="Y499" s="143"/>
      <c r="Z499" s="367"/>
      <c r="AA499" s="140"/>
      <c r="AB499" s="141">
        <v>32.0</v>
      </c>
      <c r="AC499" s="142">
        <v>0.6737847222222222</v>
      </c>
      <c r="AD499" s="206"/>
      <c r="AE499" s="207" t="s">
        <v>133</v>
      </c>
      <c r="AF499" s="133" t="s">
        <v>133</v>
      </c>
      <c r="AG499" s="207">
        <v>7.8</v>
      </c>
      <c r="AH499" s="449">
        <v>7.8</v>
      </c>
      <c r="AI499" s="146"/>
      <c r="AJ499" s="144"/>
      <c r="AK499" s="147"/>
      <c r="AL499" s="114"/>
      <c r="AM499" s="211"/>
      <c r="AN499" s="132"/>
      <c r="AO499" s="132"/>
      <c r="AP499" s="149"/>
      <c r="AQ499" s="150"/>
      <c r="AR499" s="149"/>
      <c r="AS499" s="132"/>
      <c r="AT499" s="132"/>
      <c r="AU499" s="132"/>
      <c r="AV499" s="132"/>
      <c r="AW499" s="132"/>
      <c r="AX499" s="132"/>
      <c r="AY499" s="132"/>
      <c r="AZ499" s="132"/>
      <c r="BA499" s="132"/>
      <c r="BB499" s="132"/>
      <c r="BC499" s="132"/>
      <c r="BD499" s="132"/>
      <c r="BE499" s="132"/>
      <c r="BF499" s="132"/>
      <c r="BG499" s="132"/>
      <c r="BH499" s="132"/>
      <c r="BI499" s="132"/>
      <c r="BJ499" s="132"/>
      <c r="BK499" s="132"/>
      <c r="BL499" s="132"/>
      <c r="BM499" s="132"/>
      <c r="BN499" s="132"/>
      <c r="BO499" s="132"/>
      <c r="BP499" s="132"/>
    </row>
    <row r="500">
      <c r="A500" s="484" t="b">
        <v>0</v>
      </c>
      <c r="B500" s="94"/>
      <c r="C500" s="95"/>
      <c r="D500" s="96"/>
      <c r="E500" s="97"/>
      <c r="F500" s="98"/>
      <c r="G500" s="98"/>
      <c r="H500" s="98"/>
      <c r="I500" s="98"/>
      <c r="J500" s="98"/>
      <c r="K500" s="96"/>
      <c r="L500" s="96"/>
      <c r="M500" s="96"/>
      <c r="N500" s="518"/>
      <c r="O500" s="369"/>
      <c r="P500" s="370"/>
      <c r="Q500" s="196"/>
      <c r="R500" s="197"/>
      <c r="S500" s="198"/>
      <c r="T500" s="199"/>
      <c r="U500" s="200"/>
      <c r="V500" s="201"/>
      <c r="W500" s="202"/>
      <c r="X500" s="202"/>
      <c r="Y500" s="109"/>
      <c r="Z500" s="280"/>
      <c r="AA500" s="106"/>
      <c r="AB500" s="281"/>
      <c r="AC500" s="282"/>
      <c r="AD500" s="273" t="s">
        <v>142</v>
      </c>
      <c r="AE500" s="110"/>
      <c r="AF500" s="99"/>
      <c r="AG500" s="110"/>
      <c r="AH500" s="427"/>
      <c r="AI500" s="112"/>
      <c r="AJ500" s="110"/>
      <c r="AK500" s="113"/>
      <c r="AL500" s="114"/>
      <c r="AM500" s="278"/>
      <c r="AN500" s="98"/>
      <c r="AO500" s="98"/>
      <c r="AP500" s="116"/>
      <c r="AQ500" s="117"/>
      <c r="AR500" s="116"/>
      <c r="AS500" s="98"/>
      <c r="AT500" s="98"/>
      <c r="AU500" s="98"/>
      <c r="AV500" s="98"/>
      <c r="AW500" s="98"/>
      <c r="AX500" s="98"/>
      <c r="AY500" s="98"/>
      <c r="AZ500" s="98"/>
      <c r="BA500" s="98"/>
      <c r="BB500" s="98"/>
      <c r="BC500" s="98"/>
      <c r="BD500" s="98"/>
      <c r="BE500" s="98"/>
      <c r="BF500" s="98"/>
      <c r="BG500" s="98"/>
      <c r="BH500" s="98"/>
      <c r="BI500" s="98"/>
      <c r="BJ500" s="98"/>
      <c r="BK500" s="98"/>
      <c r="BL500" s="98"/>
      <c r="BM500" s="98"/>
      <c r="BN500" s="98"/>
      <c r="BO500" s="98"/>
      <c r="BP500" s="98"/>
    </row>
    <row r="501">
      <c r="A501" s="485" t="b">
        <v>0</v>
      </c>
      <c r="B501" s="288">
        <v>44620.0</v>
      </c>
      <c r="C501" s="129"/>
      <c r="D501" s="134" t="s">
        <v>333</v>
      </c>
      <c r="E501" s="131"/>
      <c r="F501" s="132"/>
      <c r="G501" s="132"/>
      <c r="H501" s="132"/>
      <c r="I501" s="133" t="s">
        <v>335</v>
      </c>
      <c r="J501" s="133" t="s">
        <v>336</v>
      </c>
      <c r="K501" s="130"/>
      <c r="L501" s="130"/>
      <c r="M501" s="130"/>
      <c r="N501" s="519"/>
      <c r="O501" s="168">
        <v>1.0</v>
      </c>
      <c r="P501" s="169">
        <v>0.0</v>
      </c>
      <c r="Q501" s="196"/>
      <c r="R501" s="197"/>
      <c r="S501" s="198"/>
      <c r="T501" s="199"/>
      <c r="U501" s="200"/>
      <c r="V501" s="201"/>
      <c r="W501" s="202"/>
      <c r="X501" s="202"/>
      <c r="Y501" s="206">
        <v>0.0</v>
      </c>
      <c r="Z501" s="204">
        <v>0.0</v>
      </c>
      <c r="AA501" s="205" t="s">
        <v>132</v>
      </c>
      <c r="AB501" s="141">
        <v>1.0</v>
      </c>
      <c r="AC501" s="142">
        <v>0.5762384259259259</v>
      </c>
      <c r="AD501" s="206" t="s">
        <v>140</v>
      </c>
      <c r="AE501" s="207" t="s">
        <v>132</v>
      </c>
      <c r="AF501" s="133" t="s">
        <v>166</v>
      </c>
      <c r="AG501" s="207">
        <v>1.4</v>
      </c>
      <c r="AH501" s="449">
        <v>10.0</v>
      </c>
      <c r="AI501" s="146"/>
      <c r="AJ501" s="207">
        <v>106.17</v>
      </c>
      <c r="AK501" s="210">
        <v>0.0</v>
      </c>
      <c r="AL501" s="114"/>
      <c r="AM501" s="211"/>
      <c r="AN501" s="132"/>
      <c r="AO501" s="132"/>
      <c r="AP501" s="149"/>
      <c r="AQ501" s="150"/>
      <c r="AR501" s="149"/>
      <c r="AS501" s="132"/>
      <c r="AT501" s="132"/>
      <c r="AU501" s="132"/>
      <c r="AV501" s="132"/>
      <c r="AW501" s="132"/>
      <c r="AX501" s="132"/>
      <c r="AY501" s="132"/>
      <c r="AZ501" s="132"/>
      <c r="BA501" s="132"/>
      <c r="BB501" s="132"/>
      <c r="BC501" s="132"/>
      <c r="BD501" s="132"/>
      <c r="BE501" s="132"/>
      <c r="BF501" s="132"/>
      <c r="BG501" s="132"/>
      <c r="BH501" s="132"/>
      <c r="BI501" s="132"/>
      <c r="BJ501" s="132"/>
      <c r="BK501" s="132"/>
      <c r="BL501" s="132"/>
      <c r="BM501" s="132"/>
      <c r="BN501" s="132"/>
      <c r="BO501" s="132"/>
      <c r="BP501" s="132"/>
    </row>
    <row r="502">
      <c r="A502" s="484" t="b">
        <v>0</v>
      </c>
      <c r="B502" s="94"/>
      <c r="C502" s="95"/>
      <c r="D502" s="100">
        <v>340.07</v>
      </c>
      <c r="E502" s="97"/>
      <c r="F502" s="98"/>
      <c r="G502" s="98"/>
      <c r="H502" s="98"/>
      <c r="I502" s="99">
        <v>1.63</v>
      </c>
      <c r="J502" s="99">
        <v>2.4</v>
      </c>
      <c r="K502" s="96"/>
      <c r="L502" s="96"/>
      <c r="M502" s="96"/>
      <c r="N502" s="518"/>
      <c r="O502" s="168">
        <v>1.0</v>
      </c>
      <c r="P502" s="169">
        <v>2.0</v>
      </c>
      <c r="Q502" s="196"/>
      <c r="R502" s="197"/>
      <c r="S502" s="198"/>
      <c r="T502" s="199"/>
      <c r="U502" s="200"/>
      <c r="V502" s="201"/>
      <c r="W502" s="202"/>
      <c r="X502" s="202"/>
      <c r="Y502" s="273">
        <v>0.0</v>
      </c>
      <c r="Z502" s="271">
        <v>0.0</v>
      </c>
      <c r="AA502" s="272" t="s">
        <v>132</v>
      </c>
      <c r="AB502" s="107">
        <v>2.0</v>
      </c>
      <c r="AC502" s="108">
        <v>0.5827083333333334</v>
      </c>
      <c r="AD502" s="273"/>
      <c r="AE502" s="274" t="s">
        <v>132</v>
      </c>
      <c r="AF502" s="99" t="s">
        <v>133</v>
      </c>
      <c r="AG502" s="274">
        <v>1.76</v>
      </c>
      <c r="AH502" s="411">
        <v>1.7</v>
      </c>
      <c r="AI502" s="112"/>
      <c r="AJ502" s="274">
        <v>229.87</v>
      </c>
      <c r="AK502" s="277">
        <v>0.0</v>
      </c>
      <c r="AL502" s="114"/>
      <c r="AM502" s="278"/>
      <c r="AN502" s="98"/>
      <c r="AO502" s="98"/>
      <c r="AP502" s="116"/>
      <c r="AQ502" s="117"/>
      <c r="AR502" s="116"/>
      <c r="AS502" s="98"/>
      <c r="AT502" s="98"/>
      <c r="AU502" s="98"/>
      <c r="AV502" s="98"/>
      <c r="AW502" s="98"/>
      <c r="AX502" s="98"/>
      <c r="AY502" s="98"/>
      <c r="AZ502" s="98"/>
      <c r="BA502" s="98"/>
      <c r="BB502" s="98"/>
      <c r="BC502" s="98"/>
      <c r="BD502" s="98"/>
      <c r="BE502" s="98"/>
      <c r="BF502" s="98"/>
      <c r="BG502" s="98"/>
      <c r="BH502" s="98"/>
      <c r="BI502" s="98"/>
      <c r="BJ502" s="98"/>
      <c r="BK502" s="98"/>
      <c r="BL502" s="98"/>
      <c r="BM502" s="98"/>
      <c r="BN502" s="98"/>
      <c r="BO502" s="98"/>
      <c r="BP502" s="98"/>
    </row>
    <row r="503">
      <c r="A503" s="485" t="b">
        <v>0</v>
      </c>
      <c r="B503" s="128"/>
      <c r="C503" s="129"/>
      <c r="D503" s="130"/>
      <c r="E503" s="131"/>
      <c r="F503" s="132"/>
      <c r="G503" s="132"/>
      <c r="H503" s="132"/>
      <c r="I503" s="133">
        <v>1.3601161E7</v>
      </c>
      <c r="J503" s="133">
        <v>7066935.0</v>
      </c>
      <c r="K503" s="130"/>
      <c r="L503" s="130"/>
      <c r="M503" s="130"/>
      <c r="N503" s="519"/>
      <c r="O503" s="168">
        <v>4.0</v>
      </c>
      <c r="P503" s="169">
        <v>5.0</v>
      </c>
      <c r="Q503" s="196"/>
      <c r="R503" s="197"/>
      <c r="S503" s="198"/>
      <c r="T503" s="199"/>
      <c r="U503" s="200"/>
      <c r="V503" s="201"/>
      <c r="W503" s="202"/>
      <c r="X503" s="202"/>
      <c r="Y503" s="206">
        <v>0.0</v>
      </c>
      <c r="Z503" s="204">
        <v>30.0</v>
      </c>
      <c r="AA503" s="205" t="s">
        <v>132</v>
      </c>
      <c r="AB503" s="141">
        <v>3.0</v>
      </c>
      <c r="AC503" s="142">
        <v>0.6061689814814815</v>
      </c>
      <c r="AD503" s="206"/>
      <c r="AE503" s="207" t="s">
        <v>132</v>
      </c>
      <c r="AF503" s="133" t="s">
        <v>133</v>
      </c>
      <c r="AG503" s="207">
        <v>2.38</v>
      </c>
      <c r="AH503" s="449">
        <v>2.38</v>
      </c>
      <c r="AI503" s="146"/>
      <c r="AJ503" s="144"/>
      <c r="AK503" s="147"/>
      <c r="AL503" s="114"/>
      <c r="AM503" s="211"/>
      <c r="AN503" s="132"/>
      <c r="AO503" s="132"/>
      <c r="AP503" s="149"/>
      <c r="AQ503" s="150"/>
      <c r="AR503" s="149"/>
      <c r="AS503" s="132"/>
      <c r="AT503" s="132"/>
      <c r="AU503" s="132"/>
      <c r="AV503" s="132"/>
      <c r="AW503" s="132"/>
      <c r="AX503" s="132"/>
      <c r="AY503" s="132"/>
      <c r="AZ503" s="132"/>
      <c r="BA503" s="132"/>
      <c r="BB503" s="132"/>
      <c r="BC503" s="132"/>
      <c r="BD503" s="132"/>
      <c r="BE503" s="132"/>
      <c r="BF503" s="132"/>
      <c r="BG503" s="132"/>
      <c r="BH503" s="132"/>
      <c r="BI503" s="132"/>
      <c r="BJ503" s="132"/>
      <c r="BK503" s="132"/>
      <c r="BL503" s="132"/>
      <c r="BM503" s="132"/>
      <c r="BN503" s="132"/>
      <c r="BO503" s="132"/>
      <c r="BP503" s="132"/>
    </row>
    <row r="504">
      <c r="A504" s="484" t="b">
        <v>0</v>
      </c>
      <c r="B504" s="94"/>
      <c r="C504" s="95"/>
      <c r="D504" s="96"/>
      <c r="E504" s="97"/>
      <c r="F504" s="98"/>
      <c r="G504" s="98"/>
      <c r="H504" s="98"/>
      <c r="I504" s="98"/>
      <c r="J504" s="98"/>
      <c r="K504" s="96"/>
      <c r="L504" s="96"/>
      <c r="M504" s="96"/>
      <c r="N504" s="518"/>
      <c r="O504" s="168">
        <v>0.0</v>
      </c>
      <c r="P504" s="169">
        <v>1.0</v>
      </c>
      <c r="Q504" s="294">
        <v>0.0</v>
      </c>
      <c r="R504" s="295">
        <v>0.0</v>
      </c>
      <c r="S504" s="198"/>
      <c r="T504" s="199"/>
      <c r="U504" s="200"/>
      <c r="V504" s="201"/>
      <c r="W504" s="202"/>
      <c r="X504" s="202"/>
      <c r="Y504" s="273">
        <v>0.0</v>
      </c>
      <c r="Z504" s="271">
        <v>0.0</v>
      </c>
      <c r="AA504" s="272" t="s">
        <v>133</v>
      </c>
      <c r="AB504" s="107">
        <v>4.0</v>
      </c>
      <c r="AC504" s="108">
        <v>0.6077314814814815</v>
      </c>
      <c r="AD504" s="273"/>
      <c r="AE504" s="274" t="s">
        <v>133</v>
      </c>
      <c r="AF504" s="99" t="s">
        <v>166</v>
      </c>
      <c r="AG504" s="274">
        <v>1.4</v>
      </c>
      <c r="AH504" s="411">
        <v>10.0</v>
      </c>
      <c r="AI504" s="112"/>
      <c r="AJ504" s="110"/>
      <c r="AK504" s="113"/>
      <c r="AL504" s="114"/>
      <c r="AM504" s="278"/>
      <c r="AN504" s="98"/>
      <c r="AO504" s="98"/>
      <c r="AP504" s="116"/>
      <c r="AQ504" s="117"/>
      <c r="AR504" s="116"/>
      <c r="AS504" s="98"/>
      <c r="AT504" s="98"/>
      <c r="AU504" s="98"/>
      <c r="AV504" s="98"/>
      <c r="AW504" s="98"/>
      <c r="AX504" s="98"/>
      <c r="AY504" s="98"/>
      <c r="AZ504" s="98"/>
      <c r="BA504" s="98"/>
      <c r="BB504" s="98"/>
      <c r="BC504" s="98"/>
      <c r="BD504" s="98"/>
      <c r="BE504" s="98"/>
      <c r="BF504" s="98"/>
      <c r="BG504" s="98"/>
      <c r="BH504" s="98"/>
      <c r="BI504" s="98"/>
      <c r="BJ504" s="98"/>
      <c r="BK504" s="98"/>
      <c r="BL504" s="98"/>
      <c r="BM504" s="98"/>
      <c r="BN504" s="98"/>
      <c r="BO504" s="98"/>
      <c r="BP504" s="98"/>
    </row>
    <row r="505">
      <c r="A505" s="485" t="b">
        <v>0</v>
      </c>
      <c r="B505" s="128"/>
      <c r="C505" s="129"/>
      <c r="D505" s="130"/>
      <c r="E505" s="131"/>
      <c r="F505" s="132"/>
      <c r="G505" s="132"/>
      <c r="H505" s="132"/>
      <c r="I505" s="132"/>
      <c r="J505" s="132"/>
      <c r="K505" s="130"/>
      <c r="L505" s="130"/>
      <c r="M505" s="130"/>
      <c r="N505" s="519"/>
      <c r="O505" s="168">
        <v>0.0</v>
      </c>
      <c r="P505" s="169">
        <v>1.0</v>
      </c>
      <c r="Q505" s="294">
        <v>1.0</v>
      </c>
      <c r="R505" s="295">
        <v>0.0</v>
      </c>
      <c r="S505" s="198"/>
      <c r="T505" s="199"/>
      <c r="U505" s="200"/>
      <c r="V505" s="201"/>
      <c r="W505" s="202"/>
      <c r="X505" s="202"/>
      <c r="Y505" s="206">
        <v>0.0</v>
      </c>
      <c r="Z505" s="204">
        <v>0.0</v>
      </c>
      <c r="AA505" s="205" t="s">
        <v>132</v>
      </c>
      <c r="AB505" s="141">
        <v>5.0</v>
      </c>
      <c r="AC505" s="142">
        <v>0.6113425925925926</v>
      </c>
      <c r="AD505" s="206"/>
      <c r="AE505" s="207" t="s">
        <v>133</v>
      </c>
      <c r="AF505" s="133" t="s">
        <v>133</v>
      </c>
      <c r="AG505" s="207">
        <v>1.76</v>
      </c>
      <c r="AH505" s="449">
        <v>1.7</v>
      </c>
      <c r="AI505" s="146"/>
      <c r="AJ505" s="144"/>
      <c r="AK505" s="147"/>
      <c r="AL505" s="114"/>
      <c r="AM505" s="211"/>
      <c r="AN505" s="132"/>
      <c r="AO505" s="132"/>
      <c r="AP505" s="149"/>
      <c r="AQ505" s="150"/>
      <c r="AR505" s="149"/>
      <c r="AS505" s="132"/>
      <c r="AT505" s="132"/>
      <c r="AU505" s="132"/>
      <c r="AV505" s="132"/>
      <c r="AW505" s="132"/>
      <c r="AX505" s="132"/>
      <c r="AY505" s="132"/>
      <c r="AZ505" s="132"/>
      <c r="BA505" s="132"/>
      <c r="BB505" s="132"/>
      <c r="BC505" s="132"/>
      <c r="BD505" s="132"/>
      <c r="BE505" s="132"/>
      <c r="BF505" s="132"/>
      <c r="BG505" s="132"/>
      <c r="BH505" s="132"/>
      <c r="BI505" s="132"/>
      <c r="BJ505" s="132"/>
      <c r="BK505" s="132"/>
      <c r="BL505" s="132"/>
      <c r="BM505" s="132"/>
      <c r="BN505" s="132"/>
      <c r="BO505" s="132"/>
      <c r="BP505" s="132"/>
    </row>
    <row r="506">
      <c r="A506" s="484" t="b">
        <v>0</v>
      </c>
      <c r="B506" s="94"/>
      <c r="C506" s="95"/>
      <c r="D506" s="96"/>
      <c r="E506" s="97"/>
      <c r="F506" s="98"/>
      <c r="G506" s="98"/>
      <c r="H506" s="98"/>
      <c r="I506" s="98"/>
      <c r="J506" s="98"/>
      <c r="K506" s="96"/>
      <c r="L506" s="96"/>
      <c r="M506" s="96"/>
      <c r="N506" s="518"/>
      <c r="O506" s="168">
        <v>0.0</v>
      </c>
      <c r="P506" s="169">
        <v>1.0</v>
      </c>
      <c r="Q506" s="294">
        <v>3.0</v>
      </c>
      <c r="R506" s="295">
        <v>0.0</v>
      </c>
      <c r="S506" s="198"/>
      <c r="T506" s="199"/>
      <c r="U506" s="200"/>
      <c r="V506" s="201"/>
      <c r="W506" s="202"/>
      <c r="X506" s="202"/>
      <c r="Y506" s="273">
        <v>0.0</v>
      </c>
      <c r="Z506" s="271">
        <v>0.0</v>
      </c>
      <c r="AA506" s="272" t="s">
        <v>132</v>
      </c>
      <c r="AB506" s="107">
        <v>6.0</v>
      </c>
      <c r="AC506" s="108">
        <v>0.6236574074074074</v>
      </c>
      <c r="AD506" s="273"/>
      <c r="AE506" s="274" t="s">
        <v>133</v>
      </c>
      <c r="AF506" s="99" t="s">
        <v>133</v>
      </c>
      <c r="AG506" s="274">
        <v>2.38</v>
      </c>
      <c r="AH506" s="411">
        <v>2.38</v>
      </c>
      <c r="AI506" s="112"/>
      <c r="AJ506" s="110"/>
      <c r="AK506" s="113"/>
      <c r="AL506" s="114"/>
      <c r="AM506" s="278"/>
      <c r="AN506" s="98"/>
      <c r="AO506" s="98"/>
      <c r="AP506" s="116"/>
      <c r="AQ506" s="117"/>
      <c r="AR506" s="116"/>
      <c r="AS506" s="98"/>
      <c r="AT506" s="98"/>
      <c r="AU506" s="98"/>
      <c r="AV506" s="98"/>
      <c r="AW506" s="98"/>
      <c r="AX506" s="98"/>
      <c r="AY506" s="98"/>
      <c r="AZ506" s="98"/>
      <c r="BA506" s="98"/>
      <c r="BB506" s="98"/>
      <c r="BC506" s="98"/>
      <c r="BD506" s="98"/>
      <c r="BE506" s="98"/>
      <c r="BF506" s="98"/>
      <c r="BG506" s="98"/>
      <c r="BH506" s="98"/>
      <c r="BI506" s="98"/>
      <c r="BJ506" s="98"/>
      <c r="BK506" s="98"/>
      <c r="BL506" s="98"/>
      <c r="BM506" s="98"/>
      <c r="BN506" s="98"/>
      <c r="BO506" s="98"/>
      <c r="BP506" s="98"/>
    </row>
    <row r="507">
      <c r="A507" s="485" t="b">
        <v>0</v>
      </c>
      <c r="B507" s="128"/>
      <c r="C507" s="129"/>
      <c r="D507" s="130"/>
      <c r="E507" s="131"/>
      <c r="F507" s="132"/>
      <c r="G507" s="132"/>
      <c r="H507" s="132"/>
      <c r="I507" s="132"/>
      <c r="J507" s="132"/>
      <c r="K507" s="130"/>
      <c r="L507" s="130"/>
      <c r="M507" s="130"/>
      <c r="N507" s="519"/>
      <c r="O507" s="168">
        <v>0.0</v>
      </c>
      <c r="P507" s="169">
        <v>1.0</v>
      </c>
      <c r="Q507" s="294">
        <v>3.0</v>
      </c>
      <c r="R507" s="295">
        <v>0.0</v>
      </c>
      <c r="S507" s="198"/>
      <c r="T507" s="199"/>
      <c r="U507" s="200"/>
      <c r="V507" s="201"/>
      <c r="W507" s="202"/>
      <c r="X507" s="202"/>
      <c r="Y507" s="206">
        <v>0.0</v>
      </c>
      <c r="Z507" s="204">
        <v>0.0</v>
      </c>
      <c r="AA507" s="205" t="s">
        <v>132</v>
      </c>
      <c r="AB507" s="141">
        <v>7.0</v>
      </c>
      <c r="AC507" s="142">
        <v>0.6275347222222222</v>
      </c>
      <c r="AD507" s="206"/>
      <c r="AE507" s="207" t="s">
        <v>133</v>
      </c>
      <c r="AF507" s="133" t="s">
        <v>133</v>
      </c>
      <c r="AG507" s="207">
        <v>3.65</v>
      </c>
      <c r="AH507" s="449">
        <v>3.65</v>
      </c>
      <c r="AI507" s="146"/>
      <c r="AJ507" s="144"/>
      <c r="AK507" s="147"/>
      <c r="AL507" s="114"/>
      <c r="AM507" s="211"/>
      <c r="AN507" s="132"/>
      <c r="AO507" s="132"/>
      <c r="AP507" s="149"/>
      <c r="AQ507" s="150"/>
      <c r="AR507" s="149"/>
      <c r="AS507" s="132"/>
      <c r="AT507" s="132"/>
      <c r="AU507" s="132"/>
      <c r="AV507" s="132"/>
      <c r="AW507" s="132"/>
      <c r="AX507" s="132"/>
      <c r="AY507" s="132"/>
      <c r="AZ507" s="132"/>
      <c r="BA507" s="132"/>
      <c r="BB507" s="132"/>
      <c r="BC507" s="132"/>
      <c r="BD507" s="132"/>
      <c r="BE507" s="132"/>
      <c r="BF507" s="132"/>
      <c r="BG507" s="132"/>
      <c r="BH507" s="132"/>
      <c r="BI507" s="132"/>
      <c r="BJ507" s="132"/>
      <c r="BK507" s="132"/>
      <c r="BL507" s="132"/>
      <c r="BM507" s="132"/>
      <c r="BN507" s="132"/>
      <c r="BO507" s="132"/>
      <c r="BP507" s="132"/>
    </row>
    <row r="508">
      <c r="A508" s="484" t="b">
        <v>0</v>
      </c>
      <c r="B508" s="94"/>
      <c r="C508" s="95"/>
      <c r="D508" s="96"/>
      <c r="E508" s="97"/>
      <c r="F508" s="98"/>
      <c r="G508" s="98"/>
      <c r="H508" s="98"/>
      <c r="I508" s="98"/>
      <c r="J508" s="98"/>
      <c r="K508" s="96"/>
      <c r="L508" s="96"/>
      <c r="M508" s="96"/>
      <c r="N508" s="518"/>
      <c r="O508" s="168">
        <v>0.0</v>
      </c>
      <c r="P508" s="169">
        <v>1.0</v>
      </c>
      <c r="Q508" s="294">
        <v>3.0</v>
      </c>
      <c r="R508" s="295">
        <v>0.0</v>
      </c>
      <c r="S508" s="198"/>
      <c r="T508" s="199"/>
      <c r="U508" s="200"/>
      <c r="V508" s="201"/>
      <c r="W508" s="202"/>
      <c r="X508" s="202"/>
      <c r="Y508" s="273">
        <v>0.0</v>
      </c>
      <c r="Z508" s="271">
        <v>0.0</v>
      </c>
      <c r="AA508" s="272" t="s">
        <v>132</v>
      </c>
      <c r="AB508" s="107">
        <v>8.0</v>
      </c>
      <c r="AC508" s="108">
        <v>0.6285300925925926</v>
      </c>
      <c r="AD508" s="273"/>
      <c r="AE508" s="274" t="s">
        <v>132</v>
      </c>
      <c r="AF508" s="99" t="s">
        <v>166</v>
      </c>
      <c r="AG508" s="274">
        <v>1.3</v>
      </c>
      <c r="AH508" s="411">
        <v>20.0</v>
      </c>
      <c r="AI508" s="112"/>
      <c r="AJ508" s="110"/>
      <c r="AK508" s="113"/>
      <c r="AL508" s="114"/>
      <c r="AM508" s="278"/>
      <c r="AN508" s="98"/>
      <c r="AO508" s="98"/>
      <c r="AP508" s="116"/>
      <c r="AQ508" s="117"/>
      <c r="AR508" s="116"/>
      <c r="AS508" s="98"/>
      <c r="AT508" s="98"/>
      <c r="AU508" s="98"/>
      <c r="AV508" s="98"/>
      <c r="AW508" s="98"/>
      <c r="AX508" s="98"/>
      <c r="AY508" s="98"/>
      <c r="AZ508" s="98"/>
      <c r="BA508" s="98"/>
      <c r="BB508" s="98"/>
      <c r="BC508" s="98"/>
      <c r="BD508" s="98"/>
      <c r="BE508" s="98"/>
      <c r="BF508" s="98"/>
      <c r="BG508" s="98"/>
      <c r="BH508" s="98"/>
      <c r="BI508" s="98"/>
      <c r="BJ508" s="98"/>
      <c r="BK508" s="98"/>
      <c r="BL508" s="98"/>
      <c r="BM508" s="98"/>
      <c r="BN508" s="98"/>
      <c r="BO508" s="98"/>
      <c r="BP508" s="98"/>
    </row>
    <row r="509">
      <c r="A509" s="485" t="b">
        <v>0</v>
      </c>
      <c r="B509" s="128"/>
      <c r="C509" s="129"/>
      <c r="D509" s="130"/>
      <c r="E509" s="131"/>
      <c r="F509" s="132"/>
      <c r="G509" s="132"/>
      <c r="H509" s="132"/>
      <c r="I509" s="132"/>
      <c r="J509" s="132"/>
      <c r="K509" s="130"/>
      <c r="L509" s="130"/>
      <c r="M509" s="130"/>
      <c r="N509" s="519"/>
      <c r="O509" s="168">
        <v>0.0</v>
      </c>
      <c r="P509" s="169">
        <v>1.0</v>
      </c>
      <c r="Q509" s="294">
        <v>4.0</v>
      </c>
      <c r="R509" s="295">
        <v>1.0</v>
      </c>
      <c r="S509" s="198"/>
      <c r="T509" s="199"/>
      <c r="U509" s="200"/>
      <c r="V509" s="201"/>
      <c r="W509" s="202"/>
      <c r="X509" s="202"/>
      <c r="Y509" s="206">
        <v>0.0</v>
      </c>
      <c r="Z509" s="204">
        <v>0.0</v>
      </c>
      <c r="AA509" s="205" t="s">
        <v>132</v>
      </c>
      <c r="AB509" s="141">
        <v>9.0</v>
      </c>
      <c r="AC509" s="142">
        <v>0.6322337962962963</v>
      </c>
      <c r="AD509" s="206"/>
      <c r="AE509" s="207" t="s">
        <v>132</v>
      </c>
      <c r="AF509" s="133" t="s">
        <v>133</v>
      </c>
      <c r="AG509" s="207">
        <v>1.54</v>
      </c>
      <c r="AH509" s="449">
        <v>15.0</v>
      </c>
      <c r="AI509" s="146"/>
      <c r="AJ509" s="144"/>
      <c r="AK509" s="147"/>
      <c r="AL509" s="114"/>
      <c r="AM509" s="211"/>
      <c r="AN509" s="132"/>
      <c r="AO509" s="132"/>
      <c r="AP509" s="149"/>
      <c r="AQ509" s="150"/>
      <c r="AR509" s="149"/>
      <c r="AS509" s="132"/>
      <c r="AT509" s="132"/>
      <c r="AU509" s="132"/>
      <c r="AV509" s="132"/>
      <c r="AW509" s="132"/>
      <c r="AX509" s="132"/>
      <c r="AY509" s="132"/>
      <c r="AZ509" s="132"/>
      <c r="BA509" s="132"/>
      <c r="BB509" s="132"/>
      <c r="BC509" s="132"/>
      <c r="BD509" s="132"/>
      <c r="BE509" s="132"/>
      <c r="BF509" s="132"/>
      <c r="BG509" s="132"/>
      <c r="BH509" s="132"/>
      <c r="BI509" s="132"/>
      <c r="BJ509" s="132"/>
      <c r="BK509" s="132"/>
      <c r="BL509" s="132"/>
      <c r="BM509" s="132"/>
      <c r="BN509" s="132"/>
      <c r="BO509" s="132"/>
      <c r="BP509" s="132"/>
    </row>
    <row r="510">
      <c r="A510" s="484" t="b">
        <v>0</v>
      </c>
      <c r="B510" s="94"/>
      <c r="C510" s="95"/>
      <c r="D510" s="96"/>
      <c r="E510" s="97"/>
      <c r="F510" s="98"/>
      <c r="G510" s="98"/>
      <c r="H510" s="98"/>
      <c r="I510" s="98"/>
      <c r="J510" s="98"/>
      <c r="K510" s="96"/>
      <c r="L510" s="96"/>
      <c r="M510" s="96"/>
      <c r="N510" s="518"/>
      <c r="O510" s="168">
        <v>1.0</v>
      </c>
      <c r="P510" s="169">
        <v>1.0</v>
      </c>
      <c r="Q510" s="294">
        <v>1.0</v>
      </c>
      <c r="R510" s="295">
        <v>1.0</v>
      </c>
      <c r="S510" s="296">
        <v>0.0</v>
      </c>
      <c r="T510" s="297">
        <v>1.0</v>
      </c>
      <c r="U510" s="200"/>
      <c r="V510" s="201"/>
      <c r="W510" s="202"/>
      <c r="X510" s="202"/>
      <c r="Y510" s="273">
        <v>30.0</v>
      </c>
      <c r="Z510" s="271">
        <v>40.0</v>
      </c>
      <c r="AA510" s="272" t="s">
        <v>132</v>
      </c>
      <c r="AB510" s="107">
        <v>10.0</v>
      </c>
      <c r="AC510" s="108">
        <v>0.6467361111111111</v>
      </c>
      <c r="AD510" s="273"/>
      <c r="AE510" s="274" t="s">
        <v>132</v>
      </c>
      <c r="AF510" s="99" t="s">
        <v>133</v>
      </c>
      <c r="AG510" s="274">
        <v>1.88</v>
      </c>
      <c r="AH510" s="411">
        <v>18.0</v>
      </c>
      <c r="AI510" s="112"/>
      <c r="AJ510" s="110"/>
      <c r="AK510" s="113"/>
      <c r="AL510" s="114"/>
      <c r="AM510" s="278"/>
      <c r="AN510" s="98"/>
      <c r="AO510" s="98"/>
      <c r="AP510" s="116"/>
      <c r="AQ510" s="117"/>
      <c r="AR510" s="116"/>
      <c r="AS510" s="98"/>
      <c r="AT510" s="98"/>
      <c r="AU510" s="98"/>
      <c r="AV510" s="98"/>
      <c r="AW510" s="98"/>
      <c r="AX510" s="98"/>
      <c r="AY510" s="98"/>
      <c r="AZ510" s="98"/>
      <c r="BA510" s="98"/>
      <c r="BB510" s="98"/>
      <c r="BC510" s="98"/>
      <c r="BD510" s="98"/>
      <c r="BE510" s="98"/>
      <c r="BF510" s="98"/>
      <c r="BG510" s="98"/>
      <c r="BH510" s="98"/>
      <c r="BI510" s="98"/>
      <c r="BJ510" s="98"/>
      <c r="BK510" s="98"/>
      <c r="BL510" s="98"/>
      <c r="BM510" s="98"/>
      <c r="BN510" s="98"/>
      <c r="BO510" s="98"/>
      <c r="BP510" s="98"/>
    </row>
    <row r="511">
      <c r="A511" s="485" t="b">
        <v>0</v>
      </c>
      <c r="B511" s="128"/>
      <c r="C511" s="129"/>
      <c r="D511" s="130"/>
      <c r="E511" s="131"/>
      <c r="F511" s="132"/>
      <c r="G511" s="132"/>
      <c r="H511" s="132"/>
      <c r="I511" s="132"/>
      <c r="J511" s="132"/>
      <c r="K511" s="130"/>
      <c r="L511" s="130"/>
      <c r="M511" s="130"/>
      <c r="N511" s="519"/>
      <c r="O511" s="168">
        <v>1.0</v>
      </c>
      <c r="P511" s="169">
        <v>1.0</v>
      </c>
      <c r="Q511" s="294">
        <v>1.0</v>
      </c>
      <c r="R511" s="295">
        <v>1.0</v>
      </c>
      <c r="S511" s="296">
        <v>0.0</v>
      </c>
      <c r="T511" s="297">
        <v>2.0</v>
      </c>
      <c r="U511" s="200"/>
      <c r="V511" s="201"/>
      <c r="W511" s="202"/>
      <c r="X511" s="202"/>
      <c r="Y511" s="206">
        <v>0.0</v>
      </c>
      <c r="Z511" s="204">
        <v>0.0</v>
      </c>
      <c r="AA511" s="205" t="s">
        <v>133</v>
      </c>
      <c r="AB511" s="141">
        <v>11.0</v>
      </c>
      <c r="AC511" s="142">
        <v>0.6478819444444445</v>
      </c>
      <c r="AD511" s="206"/>
      <c r="AE511" s="207" t="s">
        <v>132</v>
      </c>
      <c r="AF511" s="133" t="s">
        <v>133</v>
      </c>
      <c r="AG511" s="207">
        <v>2.42</v>
      </c>
      <c r="AH511" s="449">
        <v>24.0</v>
      </c>
      <c r="AI511" s="146"/>
      <c r="AJ511" s="144"/>
      <c r="AK511" s="147"/>
      <c r="AL511" s="114"/>
      <c r="AM511" s="211"/>
      <c r="AN511" s="132"/>
      <c r="AO511" s="132"/>
      <c r="AP511" s="149"/>
      <c r="AQ511" s="150"/>
      <c r="AR511" s="149"/>
      <c r="AS511" s="132"/>
      <c r="AT511" s="132"/>
      <c r="AU511" s="132"/>
      <c r="AV511" s="132"/>
      <c r="AW511" s="132"/>
      <c r="AX511" s="132"/>
      <c r="AY511" s="132"/>
      <c r="AZ511" s="132"/>
      <c r="BA511" s="132"/>
      <c r="BB511" s="132"/>
      <c r="BC511" s="132"/>
      <c r="BD511" s="132"/>
      <c r="BE511" s="132"/>
      <c r="BF511" s="132"/>
      <c r="BG511" s="132"/>
      <c r="BH511" s="132"/>
      <c r="BI511" s="132"/>
      <c r="BJ511" s="132"/>
      <c r="BK511" s="132"/>
      <c r="BL511" s="132"/>
      <c r="BM511" s="132"/>
      <c r="BN511" s="132"/>
      <c r="BO511" s="132"/>
      <c r="BP511" s="132"/>
    </row>
    <row r="512">
      <c r="A512" s="484" t="b">
        <v>0</v>
      </c>
      <c r="B512" s="94"/>
      <c r="C512" s="95"/>
      <c r="D512" s="96"/>
      <c r="E512" s="97"/>
      <c r="F512" s="98"/>
      <c r="G512" s="98"/>
      <c r="H512" s="98"/>
      <c r="I512" s="98"/>
      <c r="J512" s="98"/>
      <c r="K512" s="96"/>
      <c r="L512" s="96"/>
      <c r="M512" s="96"/>
      <c r="N512" s="518"/>
      <c r="O512" s="168">
        <v>1.0</v>
      </c>
      <c r="P512" s="169">
        <v>1.0</v>
      </c>
      <c r="Q512" s="294">
        <v>1.0</v>
      </c>
      <c r="R512" s="295">
        <v>1.0</v>
      </c>
      <c r="S512" s="296">
        <v>0.0</v>
      </c>
      <c r="T512" s="297">
        <v>2.0</v>
      </c>
      <c r="U512" s="200"/>
      <c r="V512" s="201"/>
      <c r="W512" s="202"/>
      <c r="X512" s="202"/>
      <c r="Y512" s="273">
        <v>0.0</v>
      </c>
      <c r="Z512" s="271">
        <v>30.0</v>
      </c>
      <c r="AA512" s="272" t="s">
        <v>133</v>
      </c>
      <c r="AB512" s="107">
        <v>12.0</v>
      </c>
      <c r="AC512" s="108">
        <v>0.6488657407407408</v>
      </c>
      <c r="AD512" s="273"/>
      <c r="AE512" s="274" t="s">
        <v>132</v>
      </c>
      <c r="AF512" s="99" t="s">
        <v>133</v>
      </c>
      <c r="AG512" s="274">
        <v>3.4</v>
      </c>
      <c r="AH512" s="411">
        <v>34.0</v>
      </c>
      <c r="AI512" s="112"/>
      <c r="AJ512" s="110"/>
      <c r="AK512" s="113"/>
      <c r="AL512" s="114"/>
      <c r="AM512" s="278"/>
      <c r="AN512" s="98"/>
      <c r="AO512" s="98"/>
      <c r="AP512" s="116"/>
      <c r="AQ512" s="117"/>
      <c r="AR512" s="116"/>
      <c r="AS512" s="98"/>
      <c r="AT512" s="98"/>
      <c r="AU512" s="98"/>
      <c r="AV512" s="98"/>
      <c r="AW512" s="98"/>
      <c r="AX512" s="98"/>
      <c r="AY512" s="98"/>
      <c r="AZ512" s="98"/>
      <c r="BA512" s="98"/>
      <c r="BB512" s="98"/>
      <c r="BC512" s="98"/>
      <c r="BD512" s="98"/>
      <c r="BE512" s="98"/>
      <c r="BF512" s="98"/>
      <c r="BG512" s="98"/>
      <c r="BH512" s="98"/>
      <c r="BI512" s="98"/>
      <c r="BJ512" s="98"/>
      <c r="BK512" s="98"/>
      <c r="BL512" s="98"/>
      <c r="BM512" s="98"/>
      <c r="BN512" s="98"/>
      <c r="BO512" s="98"/>
      <c r="BP512" s="98"/>
    </row>
    <row r="513">
      <c r="A513" s="485" t="b">
        <v>0</v>
      </c>
      <c r="B513" s="128"/>
      <c r="C513" s="129"/>
      <c r="D513" s="130"/>
      <c r="E513" s="131"/>
      <c r="F513" s="132"/>
      <c r="G513" s="132"/>
      <c r="H513" s="132"/>
      <c r="I513" s="132"/>
      <c r="J513" s="132"/>
      <c r="K513" s="130"/>
      <c r="L513" s="130"/>
      <c r="M513" s="130"/>
      <c r="N513" s="519"/>
      <c r="O513" s="168">
        <v>1.0</v>
      </c>
      <c r="P513" s="169">
        <v>1.0</v>
      </c>
      <c r="Q513" s="294">
        <v>1.0</v>
      </c>
      <c r="R513" s="295">
        <v>1.0</v>
      </c>
      <c r="S513" s="296">
        <v>0.0</v>
      </c>
      <c r="T513" s="297">
        <v>2.0</v>
      </c>
      <c r="U513" s="200"/>
      <c r="V513" s="201"/>
      <c r="W513" s="202"/>
      <c r="X513" s="202"/>
      <c r="Y513" s="206">
        <v>0.0</v>
      </c>
      <c r="Z513" s="204">
        <v>30.0</v>
      </c>
      <c r="AA513" s="205" t="s">
        <v>133</v>
      </c>
      <c r="AB513" s="141">
        <v>13.0</v>
      </c>
      <c r="AC513" s="142">
        <v>0.6489583333333333</v>
      </c>
      <c r="AD513" s="206"/>
      <c r="AE513" s="207" t="s">
        <v>132</v>
      </c>
      <c r="AF513" s="133" t="s">
        <v>133</v>
      </c>
      <c r="AG513" s="207">
        <v>3.65</v>
      </c>
      <c r="AH513" s="449">
        <v>3.65</v>
      </c>
      <c r="AI513" s="146"/>
      <c r="AJ513" s="144"/>
      <c r="AK513" s="147"/>
      <c r="AL513" s="114"/>
      <c r="AM513" s="211"/>
      <c r="AN513" s="132"/>
      <c r="AO513" s="132"/>
      <c r="AP513" s="149"/>
      <c r="AQ513" s="150"/>
      <c r="AR513" s="149"/>
      <c r="AS513" s="132"/>
      <c r="AT513" s="132"/>
      <c r="AU513" s="132"/>
      <c r="AV513" s="132"/>
      <c r="AW513" s="132"/>
      <c r="AX513" s="132"/>
      <c r="AY513" s="132"/>
      <c r="AZ513" s="132"/>
      <c r="BA513" s="132"/>
      <c r="BB513" s="132"/>
      <c r="BC513" s="132"/>
      <c r="BD513" s="132"/>
      <c r="BE513" s="132"/>
      <c r="BF513" s="132"/>
      <c r="BG513" s="132"/>
      <c r="BH513" s="132"/>
      <c r="BI513" s="132"/>
      <c r="BJ513" s="132"/>
      <c r="BK513" s="132"/>
      <c r="BL513" s="132"/>
      <c r="BM513" s="132"/>
      <c r="BN513" s="132"/>
      <c r="BO513" s="132"/>
      <c r="BP513" s="132"/>
    </row>
    <row r="514">
      <c r="A514" s="484" t="b">
        <v>0</v>
      </c>
      <c r="B514" s="94"/>
      <c r="C514" s="95"/>
      <c r="D514" s="96"/>
      <c r="E514" s="97"/>
      <c r="F514" s="98"/>
      <c r="G514" s="98"/>
      <c r="H514" s="98"/>
      <c r="I514" s="98"/>
      <c r="J514" s="98"/>
      <c r="K514" s="96"/>
      <c r="L514" s="96"/>
      <c r="M514" s="96"/>
      <c r="N514" s="518"/>
      <c r="O514" s="168">
        <v>1.0</v>
      </c>
      <c r="P514" s="169">
        <v>1.0</v>
      </c>
      <c r="Q514" s="294">
        <v>1.0</v>
      </c>
      <c r="R514" s="295">
        <v>1.0</v>
      </c>
      <c r="S514" s="296">
        <v>2.0</v>
      </c>
      <c r="T514" s="297">
        <v>2.0</v>
      </c>
      <c r="U514" s="200"/>
      <c r="V514" s="201"/>
      <c r="W514" s="202"/>
      <c r="X514" s="202"/>
      <c r="Y514" s="273">
        <v>40.0</v>
      </c>
      <c r="Z514" s="271">
        <v>15.0</v>
      </c>
      <c r="AA514" s="272" t="s">
        <v>133</v>
      </c>
      <c r="AB514" s="107">
        <v>14.0</v>
      </c>
      <c r="AC514" s="108">
        <v>0.6541782407407407</v>
      </c>
      <c r="AD514" s="273"/>
      <c r="AE514" s="274" t="s">
        <v>132</v>
      </c>
      <c r="AF514" s="99" t="s">
        <v>166</v>
      </c>
      <c r="AG514" s="274">
        <v>1.2</v>
      </c>
      <c r="AH514" s="411">
        <v>50.0</v>
      </c>
      <c r="AI514" s="112"/>
      <c r="AJ514" s="110"/>
      <c r="AK514" s="113"/>
      <c r="AL514" s="114"/>
      <c r="AM514" s="278"/>
      <c r="AN514" s="98"/>
      <c r="AO514" s="98"/>
      <c r="AP514" s="116"/>
      <c r="AQ514" s="117"/>
      <c r="AR514" s="116"/>
      <c r="AS514" s="98"/>
      <c r="AT514" s="98"/>
      <c r="AU514" s="98"/>
      <c r="AV514" s="98"/>
      <c r="AW514" s="98"/>
      <c r="AX514" s="98"/>
      <c r="AY514" s="98"/>
      <c r="AZ514" s="98"/>
      <c r="BA514" s="98"/>
      <c r="BB514" s="98"/>
      <c r="BC514" s="98"/>
      <c r="BD514" s="98"/>
      <c r="BE514" s="98"/>
      <c r="BF514" s="98"/>
      <c r="BG514" s="98"/>
      <c r="BH514" s="98"/>
      <c r="BI514" s="98"/>
      <c r="BJ514" s="98"/>
      <c r="BK514" s="98"/>
      <c r="BL514" s="98"/>
      <c r="BM514" s="98"/>
      <c r="BN514" s="98"/>
      <c r="BO514" s="98"/>
      <c r="BP514" s="98"/>
    </row>
    <row r="515">
      <c r="A515" s="485" t="b">
        <v>0</v>
      </c>
      <c r="B515" s="128"/>
      <c r="C515" s="129"/>
      <c r="D515" s="130"/>
      <c r="E515" s="131"/>
      <c r="F515" s="132"/>
      <c r="G515" s="132"/>
      <c r="H515" s="132"/>
      <c r="I515" s="132"/>
      <c r="J515" s="132"/>
      <c r="K515" s="130"/>
      <c r="L515" s="130"/>
      <c r="M515" s="130"/>
      <c r="N515" s="519"/>
      <c r="O515" s="168">
        <v>1.0</v>
      </c>
      <c r="P515" s="169">
        <v>1.0</v>
      </c>
      <c r="Q515" s="294">
        <v>1.0</v>
      </c>
      <c r="R515" s="295">
        <v>1.0</v>
      </c>
      <c r="S515" s="296">
        <v>3.0</v>
      </c>
      <c r="T515" s="297">
        <v>2.0</v>
      </c>
      <c r="U515" s="200"/>
      <c r="V515" s="201"/>
      <c r="W515" s="202"/>
      <c r="X515" s="202"/>
      <c r="Y515" s="206">
        <v>0.0</v>
      </c>
      <c r="Z515" s="204">
        <v>0.0</v>
      </c>
      <c r="AA515" s="205" t="s">
        <v>132</v>
      </c>
      <c r="AB515" s="141">
        <v>15.0</v>
      </c>
      <c r="AC515" s="142">
        <v>0.655</v>
      </c>
      <c r="AD515" s="206"/>
      <c r="AE515" s="207" t="s">
        <v>133</v>
      </c>
      <c r="AF515" s="133" t="s">
        <v>133</v>
      </c>
      <c r="AG515" s="207">
        <v>7.8</v>
      </c>
      <c r="AH515" s="449">
        <v>7.8</v>
      </c>
      <c r="AI515" s="146"/>
      <c r="AJ515" s="144"/>
      <c r="AK515" s="147"/>
      <c r="AL515" s="114"/>
      <c r="AM515" s="211"/>
      <c r="AN515" s="132"/>
      <c r="AO515" s="132"/>
      <c r="AP515" s="149"/>
      <c r="AQ515" s="150"/>
      <c r="AR515" s="149"/>
      <c r="AS515" s="132"/>
      <c r="AT515" s="132"/>
      <c r="AU515" s="132"/>
      <c r="AV515" s="132"/>
      <c r="AW515" s="132"/>
      <c r="AX515" s="132"/>
      <c r="AY515" s="132"/>
      <c r="AZ515" s="132"/>
      <c r="BA515" s="132"/>
      <c r="BB515" s="132"/>
      <c r="BC515" s="132"/>
      <c r="BD515" s="132"/>
      <c r="BE515" s="132"/>
      <c r="BF515" s="132"/>
      <c r="BG515" s="132"/>
      <c r="BH515" s="132"/>
      <c r="BI515" s="132"/>
      <c r="BJ515" s="132"/>
      <c r="BK515" s="132"/>
      <c r="BL515" s="132"/>
      <c r="BM515" s="132"/>
      <c r="BN515" s="132"/>
      <c r="BO515" s="132"/>
      <c r="BP515" s="132"/>
    </row>
    <row r="516">
      <c r="A516" s="484" t="b">
        <v>0</v>
      </c>
      <c r="B516" s="94"/>
      <c r="C516" s="95"/>
      <c r="D516" s="96"/>
      <c r="E516" s="97"/>
      <c r="F516" s="98"/>
      <c r="G516" s="98"/>
      <c r="H516" s="98"/>
      <c r="I516" s="98"/>
      <c r="J516" s="98"/>
      <c r="K516" s="96"/>
      <c r="L516" s="96"/>
      <c r="M516" s="96"/>
      <c r="N516" s="518"/>
      <c r="O516" s="168">
        <v>1.0</v>
      </c>
      <c r="P516" s="169">
        <v>1.0</v>
      </c>
      <c r="Q516" s="294">
        <v>1.0</v>
      </c>
      <c r="R516" s="295">
        <v>1.0</v>
      </c>
      <c r="S516" s="296">
        <v>3.0</v>
      </c>
      <c r="T516" s="297">
        <v>2.0</v>
      </c>
      <c r="U516" s="200"/>
      <c r="V516" s="201"/>
      <c r="W516" s="202"/>
      <c r="X516" s="202"/>
      <c r="Y516" s="273">
        <v>40.0</v>
      </c>
      <c r="Z516" s="271">
        <v>15.0</v>
      </c>
      <c r="AA516" s="272" t="s">
        <v>132</v>
      </c>
      <c r="AB516" s="107">
        <v>16.0</v>
      </c>
      <c r="AC516" s="108">
        <v>0.6568981481481482</v>
      </c>
      <c r="AD516" s="273"/>
      <c r="AE516" s="274" t="s">
        <v>132</v>
      </c>
      <c r="AF516" s="99" t="s">
        <v>166</v>
      </c>
      <c r="AG516" s="274">
        <v>1.1</v>
      </c>
      <c r="AH516" s="411">
        <v>100.0</v>
      </c>
      <c r="AI516" s="112"/>
      <c r="AJ516" s="110"/>
      <c r="AK516" s="113"/>
      <c r="AL516" s="114"/>
      <c r="AM516" s="278"/>
      <c r="AN516" s="98"/>
      <c r="AO516" s="98"/>
      <c r="AP516" s="116"/>
      <c r="AQ516" s="117"/>
      <c r="AR516" s="116"/>
      <c r="AS516" s="98"/>
      <c r="AT516" s="98"/>
      <c r="AU516" s="98"/>
      <c r="AV516" s="98"/>
      <c r="AW516" s="98"/>
      <c r="AX516" s="98"/>
      <c r="AY516" s="98"/>
      <c r="AZ516" s="98"/>
      <c r="BA516" s="98"/>
      <c r="BB516" s="98"/>
      <c r="BC516" s="98"/>
      <c r="BD516" s="98"/>
      <c r="BE516" s="98"/>
      <c r="BF516" s="98"/>
      <c r="BG516" s="98"/>
      <c r="BH516" s="98"/>
      <c r="BI516" s="98"/>
      <c r="BJ516" s="98"/>
      <c r="BK516" s="98"/>
      <c r="BL516" s="98"/>
      <c r="BM516" s="98"/>
      <c r="BN516" s="98"/>
      <c r="BO516" s="98"/>
      <c r="BP516" s="98"/>
    </row>
    <row r="517">
      <c r="A517" s="485" t="b">
        <v>0</v>
      </c>
      <c r="B517" s="128"/>
      <c r="C517" s="129"/>
      <c r="D517" s="130"/>
      <c r="E517" s="131"/>
      <c r="F517" s="132"/>
      <c r="G517" s="132"/>
      <c r="H517" s="132"/>
      <c r="I517" s="132"/>
      <c r="J517" s="132"/>
      <c r="K517" s="130"/>
      <c r="L517" s="130"/>
      <c r="M517" s="130"/>
      <c r="N517" s="519"/>
      <c r="O517" s="369"/>
      <c r="P517" s="370"/>
      <c r="Q517" s="196"/>
      <c r="R517" s="197"/>
      <c r="S517" s="198"/>
      <c r="T517" s="199"/>
      <c r="U517" s="200"/>
      <c r="V517" s="201"/>
      <c r="W517" s="202"/>
      <c r="X517" s="202"/>
      <c r="Y517" s="143"/>
      <c r="Z517" s="367"/>
      <c r="AA517" s="140"/>
      <c r="AB517" s="141">
        <v>17.0</v>
      </c>
      <c r="AC517" s="142">
        <v>0.6568981481481482</v>
      </c>
      <c r="AD517" s="206"/>
      <c r="AE517" s="207" t="s">
        <v>133</v>
      </c>
      <c r="AF517" s="133" t="s">
        <v>133</v>
      </c>
      <c r="AG517" s="207">
        <v>10.0</v>
      </c>
      <c r="AH517" s="449">
        <v>10.0</v>
      </c>
      <c r="AI517" s="146"/>
      <c r="AJ517" s="144"/>
      <c r="AK517" s="147"/>
      <c r="AL517" s="114"/>
      <c r="AM517" s="211"/>
      <c r="AN517" s="132"/>
      <c r="AO517" s="132"/>
      <c r="AP517" s="149"/>
      <c r="AQ517" s="150"/>
      <c r="AR517" s="149"/>
      <c r="AS517" s="132"/>
      <c r="AT517" s="132"/>
      <c r="AU517" s="132"/>
      <c r="AV517" s="132"/>
      <c r="AW517" s="132"/>
      <c r="AX517" s="132"/>
      <c r="AY517" s="132"/>
      <c r="AZ517" s="132"/>
      <c r="BA517" s="132"/>
      <c r="BB517" s="132"/>
      <c r="BC517" s="132"/>
      <c r="BD517" s="132"/>
      <c r="BE517" s="132"/>
      <c r="BF517" s="132"/>
      <c r="BG517" s="132"/>
      <c r="BH517" s="132"/>
      <c r="BI517" s="132"/>
      <c r="BJ517" s="132"/>
      <c r="BK517" s="132"/>
      <c r="BL517" s="132"/>
      <c r="BM517" s="132"/>
      <c r="BN517" s="132"/>
      <c r="BO517" s="132"/>
      <c r="BP517" s="132"/>
    </row>
    <row r="518">
      <c r="A518" s="484" t="b">
        <v>0</v>
      </c>
      <c r="B518" s="94"/>
      <c r="C518" s="95"/>
      <c r="D518" s="96"/>
      <c r="E518" s="97"/>
      <c r="F518" s="98"/>
      <c r="G518" s="98"/>
      <c r="H518" s="98"/>
      <c r="I518" s="98"/>
      <c r="J518" s="98"/>
      <c r="K518" s="96"/>
      <c r="L518" s="96"/>
      <c r="M518" s="96"/>
      <c r="N518" s="518"/>
      <c r="O518" s="369"/>
      <c r="P518" s="370"/>
      <c r="Q518" s="196"/>
      <c r="R518" s="197"/>
      <c r="S518" s="198"/>
      <c r="T518" s="199"/>
      <c r="U518" s="200"/>
      <c r="V518" s="201"/>
      <c r="W518" s="202"/>
      <c r="X518" s="202"/>
      <c r="Y518" s="109"/>
      <c r="Z518" s="280"/>
      <c r="AA518" s="106"/>
      <c r="AB518" s="281"/>
      <c r="AC518" s="282"/>
      <c r="AD518" s="273" t="s">
        <v>142</v>
      </c>
      <c r="AE518" s="110"/>
      <c r="AF518" s="99"/>
      <c r="AG518" s="110"/>
      <c r="AH518" s="427"/>
      <c r="AI518" s="112"/>
      <c r="AJ518" s="110"/>
      <c r="AK518" s="113"/>
      <c r="AL518" s="114"/>
      <c r="AM518" s="278"/>
      <c r="AN518" s="98"/>
      <c r="AO518" s="98"/>
      <c r="AP518" s="116"/>
      <c r="AQ518" s="117"/>
      <c r="AR518" s="116"/>
      <c r="AS518" s="98"/>
      <c r="AT518" s="98"/>
      <c r="AU518" s="98"/>
      <c r="AV518" s="98"/>
      <c r="AW518" s="98"/>
      <c r="AX518" s="98"/>
      <c r="AY518" s="98"/>
      <c r="AZ518" s="98"/>
      <c r="BA518" s="98"/>
      <c r="BB518" s="98"/>
      <c r="BC518" s="98"/>
      <c r="BD518" s="98"/>
      <c r="BE518" s="98"/>
      <c r="BF518" s="98"/>
      <c r="BG518" s="98"/>
      <c r="BH518" s="98"/>
      <c r="BI518" s="98"/>
      <c r="BJ518" s="98"/>
      <c r="BK518" s="98"/>
      <c r="BL518" s="98"/>
      <c r="BM518" s="98"/>
      <c r="BN518" s="98"/>
      <c r="BO518" s="98"/>
      <c r="BP518" s="98"/>
    </row>
    <row r="519">
      <c r="A519" s="485" t="b">
        <v>0</v>
      </c>
      <c r="B519" s="288">
        <v>44620.0</v>
      </c>
      <c r="C519" s="129"/>
      <c r="D519" s="134" t="s">
        <v>1464</v>
      </c>
      <c r="E519" s="131"/>
      <c r="F519" s="132"/>
      <c r="G519" s="132"/>
      <c r="H519" s="132"/>
      <c r="I519" s="133" t="s">
        <v>746</v>
      </c>
      <c r="J519" s="133" t="s">
        <v>1465</v>
      </c>
      <c r="K519" s="130"/>
      <c r="L519" s="130"/>
      <c r="M519" s="130"/>
      <c r="N519" s="519"/>
      <c r="O519" s="168">
        <v>2.0</v>
      </c>
      <c r="P519" s="169">
        <v>3.0</v>
      </c>
      <c r="Q519" s="196"/>
      <c r="R519" s="197"/>
      <c r="S519" s="198"/>
      <c r="T519" s="199"/>
      <c r="U519" s="200"/>
      <c r="V519" s="201"/>
      <c r="W519" s="202"/>
      <c r="X519" s="202"/>
      <c r="Y519" s="206">
        <v>15.0</v>
      </c>
      <c r="Z519" s="204">
        <v>40.0</v>
      </c>
      <c r="AA519" s="205" t="s">
        <v>132</v>
      </c>
      <c r="AB519" s="141">
        <v>1.0</v>
      </c>
      <c r="AC519" s="142">
        <v>0.6931481481481482</v>
      </c>
      <c r="AD519" s="206" t="s">
        <v>140</v>
      </c>
      <c r="AE519" s="207" t="s">
        <v>133</v>
      </c>
      <c r="AF519" s="133" t="s">
        <v>166</v>
      </c>
      <c r="AG519" s="207">
        <v>1.4</v>
      </c>
      <c r="AH519" s="449">
        <v>10.0</v>
      </c>
      <c r="AI519" s="146"/>
      <c r="AJ519" s="207">
        <v>87.22</v>
      </c>
      <c r="AK519" s="210">
        <v>0.0</v>
      </c>
      <c r="AL519" s="114"/>
      <c r="AM519" s="211"/>
      <c r="AN519" s="132"/>
      <c r="AO519" s="132"/>
      <c r="AP519" s="149"/>
      <c r="AQ519" s="150"/>
      <c r="AR519" s="149"/>
      <c r="AS519" s="132"/>
      <c r="AT519" s="132"/>
      <c r="AU519" s="132"/>
      <c r="AV519" s="132"/>
      <c r="AW519" s="132"/>
      <c r="AX519" s="132"/>
      <c r="AY519" s="132"/>
      <c r="AZ519" s="132"/>
      <c r="BA519" s="132"/>
      <c r="BB519" s="132"/>
      <c r="BC519" s="132"/>
      <c r="BD519" s="132"/>
      <c r="BE519" s="132"/>
      <c r="BF519" s="132"/>
      <c r="BG519" s="132"/>
      <c r="BH519" s="132"/>
      <c r="BI519" s="132"/>
      <c r="BJ519" s="132"/>
      <c r="BK519" s="132"/>
      <c r="BL519" s="132"/>
      <c r="BM519" s="132"/>
      <c r="BN519" s="132"/>
      <c r="BO519" s="132"/>
      <c r="BP519" s="132"/>
    </row>
    <row r="520">
      <c r="A520" s="484" t="b">
        <v>0</v>
      </c>
      <c r="B520" s="94"/>
      <c r="C520" s="95"/>
      <c r="D520" s="100">
        <v>590.42</v>
      </c>
      <c r="E520" s="97"/>
      <c r="F520" s="98"/>
      <c r="G520" s="98"/>
      <c r="H520" s="98"/>
      <c r="I520" s="99">
        <v>2.68</v>
      </c>
      <c r="J520" s="99">
        <v>1.56</v>
      </c>
      <c r="K520" s="96"/>
      <c r="L520" s="96"/>
      <c r="M520" s="96"/>
      <c r="N520" s="518"/>
      <c r="O520" s="168">
        <v>2.0</v>
      </c>
      <c r="P520" s="169">
        <v>4.0</v>
      </c>
      <c r="Q520" s="196"/>
      <c r="R520" s="197"/>
      <c r="S520" s="198"/>
      <c r="T520" s="199"/>
      <c r="U520" s="200"/>
      <c r="V520" s="201"/>
      <c r="W520" s="202"/>
      <c r="X520" s="202"/>
      <c r="Y520" s="273">
        <v>0.0</v>
      </c>
      <c r="Z520" s="271">
        <v>0.0</v>
      </c>
      <c r="AA520" s="272" t="s">
        <v>133</v>
      </c>
      <c r="AB520" s="107">
        <v>2.0</v>
      </c>
      <c r="AC520" s="108">
        <v>0.6941435185185185</v>
      </c>
      <c r="AD520" s="273"/>
      <c r="AE520" s="274" t="s">
        <v>133</v>
      </c>
      <c r="AF520" s="99" t="s">
        <v>166</v>
      </c>
      <c r="AG520" s="274">
        <v>1.3</v>
      </c>
      <c r="AH520" s="411">
        <v>20.0</v>
      </c>
      <c r="AI520" s="112"/>
      <c r="AJ520" s="274">
        <v>-2.52</v>
      </c>
      <c r="AK520" s="277">
        <v>0.0</v>
      </c>
      <c r="AL520" s="114"/>
      <c r="AM520" s="278"/>
      <c r="AN520" s="98"/>
      <c r="AO520" s="98"/>
      <c r="AP520" s="116"/>
      <c r="AQ520" s="117"/>
      <c r="AR520" s="116"/>
      <c r="AS520" s="98"/>
      <c r="AT520" s="98"/>
      <c r="AU520" s="98"/>
      <c r="AV520" s="98"/>
      <c r="AW520" s="98"/>
      <c r="AX520" s="98"/>
      <c r="AY520" s="98"/>
      <c r="AZ520" s="98"/>
      <c r="BA520" s="98"/>
      <c r="BB520" s="98"/>
      <c r="BC520" s="98"/>
      <c r="BD520" s="98"/>
      <c r="BE520" s="98"/>
      <c r="BF520" s="98"/>
      <c r="BG520" s="98"/>
      <c r="BH520" s="98"/>
      <c r="BI520" s="98"/>
      <c r="BJ520" s="98"/>
      <c r="BK520" s="98"/>
      <c r="BL520" s="98"/>
      <c r="BM520" s="98"/>
      <c r="BN520" s="98"/>
      <c r="BO520" s="98"/>
      <c r="BP520" s="98"/>
    </row>
    <row r="521">
      <c r="A521" s="485" t="b">
        <v>0</v>
      </c>
      <c r="B521" s="128"/>
      <c r="C521" s="129"/>
      <c r="D521" s="130"/>
      <c r="E521" s="131"/>
      <c r="F521" s="132"/>
      <c r="G521" s="132"/>
      <c r="H521" s="132"/>
      <c r="I521" s="133">
        <v>2.1652017E7</v>
      </c>
      <c r="J521" s="133">
        <v>8659524.0</v>
      </c>
      <c r="K521" s="130"/>
      <c r="L521" s="130"/>
      <c r="M521" s="130"/>
      <c r="N521" s="519"/>
      <c r="O521" s="168">
        <v>2.0</v>
      </c>
      <c r="P521" s="169">
        <v>4.0</v>
      </c>
      <c r="Q521" s="196"/>
      <c r="R521" s="197"/>
      <c r="S521" s="198"/>
      <c r="T521" s="199"/>
      <c r="U521" s="200"/>
      <c r="V521" s="201"/>
      <c r="W521" s="202"/>
      <c r="X521" s="202"/>
      <c r="Y521" s="206">
        <v>0.0</v>
      </c>
      <c r="Z521" s="204">
        <v>30.0</v>
      </c>
      <c r="AA521" s="205" t="s">
        <v>133</v>
      </c>
      <c r="AB521" s="141">
        <v>3.0</v>
      </c>
      <c r="AC521" s="142">
        <v>0.695150462962963</v>
      </c>
      <c r="AD521" s="206"/>
      <c r="AE521" s="207" t="s">
        <v>133</v>
      </c>
      <c r="AF521" s="133" t="s">
        <v>166</v>
      </c>
      <c r="AG521" s="207">
        <v>1.2</v>
      </c>
      <c r="AH521" s="449">
        <v>50.0</v>
      </c>
      <c r="AI521" s="146"/>
      <c r="AJ521" s="144"/>
      <c r="AK521" s="147"/>
      <c r="AL521" s="114"/>
      <c r="AM521" s="211"/>
      <c r="AN521" s="132"/>
      <c r="AO521" s="132"/>
      <c r="AP521" s="149"/>
      <c r="AQ521" s="150"/>
      <c r="AR521" s="149"/>
      <c r="AS521" s="132"/>
      <c r="AT521" s="132"/>
      <c r="AU521" s="132"/>
      <c r="AV521" s="132"/>
      <c r="AW521" s="132"/>
      <c r="AX521" s="132"/>
      <c r="AY521" s="132"/>
      <c r="AZ521" s="132"/>
      <c r="BA521" s="132"/>
      <c r="BB521" s="132"/>
      <c r="BC521" s="132"/>
      <c r="BD521" s="132"/>
      <c r="BE521" s="132"/>
      <c r="BF521" s="132"/>
      <c r="BG521" s="132"/>
      <c r="BH521" s="132"/>
      <c r="BI521" s="132"/>
      <c r="BJ521" s="132"/>
      <c r="BK521" s="132"/>
      <c r="BL521" s="132"/>
      <c r="BM521" s="132"/>
      <c r="BN521" s="132"/>
      <c r="BO521" s="132"/>
      <c r="BP521" s="132"/>
    </row>
    <row r="522">
      <c r="A522" s="484" t="b">
        <v>0</v>
      </c>
      <c r="B522" s="94"/>
      <c r="C522" s="95"/>
      <c r="D522" s="96"/>
      <c r="E522" s="97"/>
      <c r="F522" s="98"/>
      <c r="G522" s="98"/>
      <c r="H522" s="98"/>
      <c r="I522" s="98"/>
      <c r="J522" s="98"/>
      <c r="K522" s="96"/>
      <c r="L522" s="96"/>
      <c r="M522" s="96"/>
      <c r="N522" s="518"/>
      <c r="O522" s="168">
        <v>0.0</v>
      </c>
      <c r="P522" s="169">
        <v>1.0</v>
      </c>
      <c r="Q522" s="294">
        <v>1.0</v>
      </c>
      <c r="R522" s="295">
        <v>2.0</v>
      </c>
      <c r="S522" s="198"/>
      <c r="T522" s="199"/>
      <c r="U522" s="200"/>
      <c r="V522" s="201"/>
      <c r="W522" s="202"/>
      <c r="X522" s="202"/>
      <c r="Y522" s="273">
        <v>15.0</v>
      </c>
      <c r="Z522" s="271">
        <v>30.0</v>
      </c>
      <c r="AA522" s="272" t="s">
        <v>132</v>
      </c>
      <c r="AB522" s="107">
        <v>4.0</v>
      </c>
      <c r="AC522" s="108">
        <v>0.7123032407407407</v>
      </c>
      <c r="AD522" s="273"/>
      <c r="AE522" s="274" t="s">
        <v>133</v>
      </c>
      <c r="AF522" s="99" t="s">
        <v>166</v>
      </c>
      <c r="AG522" s="274">
        <v>1.1</v>
      </c>
      <c r="AH522" s="411">
        <v>100.0</v>
      </c>
      <c r="AI522" s="112"/>
      <c r="AJ522" s="110"/>
      <c r="AK522" s="113"/>
      <c r="AL522" s="114"/>
      <c r="AM522" s="278"/>
      <c r="AN522" s="98"/>
      <c r="AO522" s="98"/>
      <c r="AP522" s="116"/>
      <c r="AQ522" s="117"/>
      <c r="AR522" s="116"/>
      <c r="AS522" s="98"/>
      <c r="AT522" s="98"/>
      <c r="AU522" s="98"/>
      <c r="AV522" s="98"/>
      <c r="AW522" s="98"/>
      <c r="AX522" s="98"/>
      <c r="AY522" s="98"/>
      <c r="AZ522" s="98"/>
      <c r="BA522" s="98"/>
      <c r="BB522" s="98"/>
      <c r="BC522" s="98"/>
      <c r="BD522" s="98"/>
      <c r="BE522" s="98"/>
      <c r="BF522" s="98"/>
      <c r="BG522" s="98"/>
      <c r="BH522" s="98"/>
      <c r="BI522" s="98"/>
      <c r="BJ522" s="98"/>
      <c r="BK522" s="98"/>
      <c r="BL522" s="98"/>
      <c r="BM522" s="98"/>
      <c r="BN522" s="98"/>
      <c r="BO522" s="98"/>
      <c r="BP522" s="98"/>
    </row>
    <row r="523">
      <c r="A523" s="485" t="b">
        <v>0</v>
      </c>
      <c r="B523" s="128"/>
      <c r="C523" s="129"/>
      <c r="D523" s="130"/>
      <c r="E523" s="131"/>
      <c r="F523" s="132"/>
      <c r="G523" s="132"/>
      <c r="H523" s="132"/>
      <c r="I523" s="132"/>
      <c r="J523" s="132"/>
      <c r="K523" s="130"/>
      <c r="L523" s="130"/>
      <c r="M523" s="130"/>
      <c r="N523" s="519"/>
      <c r="O523" s="168">
        <v>0.0</v>
      </c>
      <c r="P523" s="169">
        <v>1.0</v>
      </c>
      <c r="Q523" s="294">
        <v>2.0</v>
      </c>
      <c r="R523" s="295">
        <v>2.0</v>
      </c>
      <c r="S523" s="198"/>
      <c r="T523" s="199"/>
      <c r="U523" s="200"/>
      <c r="V523" s="201"/>
      <c r="W523" s="202"/>
      <c r="X523" s="202"/>
      <c r="Y523" s="206">
        <v>0.0</v>
      </c>
      <c r="Z523" s="204">
        <v>0.0</v>
      </c>
      <c r="AA523" s="205" t="s">
        <v>133</v>
      </c>
      <c r="AB523" s="141">
        <v>5.0</v>
      </c>
      <c r="AC523" s="142">
        <v>0.7131828703703704</v>
      </c>
      <c r="AD523" s="206"/>
      <c r="AE523" s="207" t="s">
        <v>133</v>
      </c>
      <c r="AF523" s="133" t="s">
        <v>133</v>
      </c>
      <c r="AG523" s="207">
        <v>1.16</v>
      </c>
      <c r="AH523" s="449">
        <v>16.0</v>
      </c>
      <c r="AI523" s="146"/>
      <c r="AJ523" s="144"/>
      <c r="AK523" s="147"/>
      <c r="AL523" s="114"/>
      <c r="AM523" s="211"/>
      <c r="AN523" s="132"/>
      <c r="AO523" s="132"/>
      <c r="AP523" s="149"/>
      <c r="AQ523" s="150"/>
      <c r="AR523" s="149"/>
      <c r="AS523" s="132"/>
      <c r="AT523" s="132"/>
      <c r="AU523" s="132"/>
      <c r="AV523" s="132"/>
      <c r="AW523" s="132"/>
      <c r="AX523" s="132"/>
      <c r="AY523" s="132"/>
      <c r="AZ523" s="132"/>
      <c r="BA523" s="132"/>
      <c r="BB523" s="132"/>
      <c r="BC523" s="132"/>
      <c r="BD523" s="132"/>
      <c r="BE523" s="132"/>
      <c r="BF523" s="132"/>
      <c r="BG523" s="132"/>
      <c r="BH523" s="132"/>
      <c r="BI523" s="132"/>
      <c r="BJ523" s="132"/>
      <c r="BK523" s="132"/>
      <c r="BL523" s="132"/>
      <c r="BM523" s="132"/>
      <c r="BN523" s="132"/>
      <c r="BO523" s="132"/>
      <c r="BP523" s="132"/>
    </row>
    <row r="524">
      <c r="A524" s="484" t="b">
        <v>0</v>
      </c>
      <c r="B524" s="94"/>
      <c r="C524" s="95"/>
      <c r="D524" s="96"/>
      <c r="E524" s="97"/>
      <c r="F524" s="98"/>
      <c r="G524" s="98"/>
      <c r="H524" s="98"/>
      <c r="I524" s="98"/>
      <c r="J524" s="98"/>
      <c r="K524" s="96"/>
      <c r="L524" s="96"/>
      <c r="M524" s="96"/>
      <c r="N524" s="518"/>
      <c r="O524" s="168">
        <v>0.0</v>
      </c>
      <c r="P524" s="169">
        <v>1.0</v>
      </c>
      <c r="Q524" s="294">
        <v>4.0</v>
      </c>
      <c r="R524" s="295">
        <v>4.0</v>
      </c>
      <c r="S524" s="198"/>
      <c r="T524" s="199"/>
      <c r="U524" s="200"/>
      <c r="V524" s="201"/>
      <c r="W524" s="202"/>
      <c r="X524" s="202"/>
      <c r="Y524" s="273">
        <v>40.0</v>
      </c>
      <c r="Z524" s="271">
        <v>40.0</v>
      </c>
      <c r="AA524" s="272" t="s">
        <v>133</v>
      </c>
      <c r="AB524" s="107">
        <v>6.0</v>
      </c>
      <c r="AC524" s="108">
        <v>0.7283333333333334</v>
      </c>
      <c r="AD524" s="273"/>
      <c r="AE524" s="274" t="s">
        <v>133</v>
      </c>
      <c r="AF524" s="99" t="s">
        <v>133</v>
      </c>
      <c r="AG524" s="274">
        <v>1.23</v>
      </c>
      <c r="AH524" s="411">
        <v>23.0</v>
      </c>
      <c r="AI524" s="112"/>
      <c r="AJ524" s="110"/>
      <c r="AK524" s="113"/>
      <c r="AL524" s="114"/>
      <c r="AM524" s="278"/>
      <c r="AN524" s="98"/>
      <c r="AO524" s="98"/>
      <c r="AP524" s="116"/>
      <c r="AQ524" s="117"/>
      <c r="AR524" s="116"/>
      <c r="AS524" s="98"/>
      <c r="AT524" s="98"/>
      <c r="AU524" s="98"/>
      <c r="AV524" s="98"/>
      <c r="AW524" s="98"/>
      <c r="AX524" s="98"/>
      <c r="AY524" s="98"/>
      <c r="AZ524" s="98"/>
      <c r="BA524" s="98"/>
      <c r="BB524" s="98"/>
      <c r="BC524" s="98"/>
      <c r="BD524" s="98"/>
      <c r="BE524" s="98"/>
      <c r="BF524" s="98"/>
      <c r="BG524" s="98"/>
      <c r="BH524" s="98"/>
      <c r="BI524" s="98"/>
      <c r="BJ524" s="98"/>
      <c r="BK524" s="98"/>
      <c r="BL524" s="98"/>
      <c r="BM524" s="98"/>
      <c r="BN524" s="98"/>
      <c r="BO524" s="98"/>
      <c r="BP524" s="98"/>
    </row>
    <row r="525">
      <c r="A525" s="485" t="b">
        <v>0</v>
      </c>
      <c r="B525" s="128"/>
      <c r="C525" s="129"/>
      <c r="D525" s="130"/>
      <c r="E525" s="131"/>
      <c r="F525" s="132"/>
      <c r="G525" s="132"/>
      <c r="H525" s="132"/>
      <c r="I525" s="132"/>
      <c r="J525" s="132"/>
      <c r="K525" s="130"/>
      <c r="L525" s="130"/>
      <c r="M525" s="130"/>
      <c r="N525" s="519"/>
      <c r="O525" s="168">
        <v>0.0</v>
      </c>
      <c r="P525" s="169">
        <v>1.0</v>
      </c>
      <c r="Q525" s="294">
        <v>4.0</v>
      </c>
      <c r="R525" s="295">
        <v>4.0</v>
      </c>
      <c r="S525" s="198"/>
      <c r="T525" s="199"/>
      <c r="U525" s="200"/>
      <c r="V525" s="201"/>
      <c r="W525" s="202"/>
      <c r="X525" s="202"/>
      <c r="Y525" s="206" t="s">
        <v>738</v>
      </c>
      <c r="Z525" s="204">
        <v>40.0</v>
      </c>
      <c r="AA525" s="205" t="s">
        <v>133</v>
      </c>
      <c r="AB525" s="141">
        <v>7.0</v>
      </c>
      <c r="AC525" s="142">
        <v>0.729375</v>
      </c>
      <c r="AD525" s="206"/>
      <c r="AE525" s="207" t="s">
        <v>133</v>
      </c>
      <c r="AF525" s="133" t="s">
        <v>133</v>
      </c>
      <c r="AG525" s="207">
        <v>1.34</v>
      </c>
      <c r="AH525" s="449">
        <v>13.0</v>
      </c>
      <c r="AI525" s="146"/>
      <c r="AJ525" s="144"/>
      <c r="AK525" s="147"/>
      <c r="AL525" s="114"/>
      <c r="AM525" s="211"/>
      <c r="AN525" s="132"/>
      <c r="AO525" s="132"/>
      <c r="AP525" s="149"/>
      <c r="AQ525" s="150"/>
      <c r="AR525" s="149"/>
      <c r="AS525" s="132"/>
      <c r="AT525" s="132"/>
      <c r="AU525" s="132"/>
      <c r="AV525" s="132"/>
      <c r="AW525" s="132"/>
      <c r="AX525" s="132"/>
      <c r="AY525" s="132"/>
      <c r="AZ525" s="132"/>
      <c r="BA525" s="132"/>
      <c r="BB525" s="132"/>
      <c r="BC525" s="132"/>
      <c r="BD525" s="132"/>
      <c r="BE525" s="132"/>
      <c r="BF525" s="132"/>
      <c r="BG525" s="132"/>
      <c r="BH525" s="132"/>
      <c r="BI525" s="132"/>
      <c r="BJ525" s="132"/>
      <c r="BK525" s="132"/>
      <c r="BL525" s="132"/>
      <c r="BM525" s="132"/>
      <c r="BN525" s="132"/>
      <c r="BO525" s="132"/>
      <c r="BP525" s="132"/>
    </row>
    <row r="526">
      <c r="A526" s="484" t="b">
        <v>0</v>
      </c>
      <c r="B526" s="94"/>
      <c r="C526" s="95"/>
      <c r="D526" s="96"/>
      <c r="E526" s="97"/>
      <c r="F526" s="98"/>
      <c r="G526" s="98"/>
      <c r="H526" s="98"/>
      <c r="I526" s="98"/>
      <c r="J526" s="98"/>
      <c r="K526" s="96"/>
      <c r="L526" s="96"/>
      <c r="M526" s="96"/>
      <c r="N526" s="518"/>
      <c r="O526" s="168">
        <v>0.0</v>
      </c>
      <c r="P526" s="169">
        <v>1.0</v>
      </c>
      <c r="Q526" s="294">
        <v>4.0</v>
      </c>
      <c r="R526" s="295">
        <v>4.0</v>
      </c>
      <c r="S526" s="198"/>
      <c r="T526" s="199"/>
      <c r="U526" s="200"/>
      <c r="V526" s="201"/>
      <c r="W526" s="202"/>
      <c r="X526" s="202"/>
      <c r="Y526" s="273">
        <v>40.0</v>
      </c>
      <c r="Z526" s="271">
        <v>40.0</v>
      </c>
      <c r="AA526" s="272" t="s">
        <v>133</v>
      </c>
      <c r="AB526" s="107">
        <v>8.0</v>
      </c>
      <c r="AC526" s="108">
        <v>0.730011574074074</v>
      </c>
      <c r="AD526" s="273"/>
      <c r="AE526" s="274" t="s">
        <v>133</v>
      </c>
      <c r="AF526" s="99" t="s">
        <v>133</v>
      </c>
      <c r="AG526" s="274">
        <v>1.39</v>
      </c>
      <c r="AH526" s="411">
        <v>39.0</v>
      </c>
      <c r="AI526" s="112"/>
      <c r="AJ526" s="110"/>
      <c r="AK526" s="113"/>
      <c r="AL526" s="114"/>
      <c r="AM526" s="278"/>
      <c r="AN526" s="98"/>
      <c r="AO526" s="98"/>
      <c r="AP526" s="116"/>
      <c r="AQ526" s="117"/>
      <c r="AR526" s="116"/>
      <c r="AS526" s="98"/>
      <c r="AT526" s="98"/>
      <c r="AU526" s="98"/>
      <c r="AV526" s="98"/>
      <c r="AW526" s="98"/>
      <c r="AX526" s="98"/>
      <c r="AY526" s="98"/>
      <c r="AZ526" s="98"/>
      <c r="BA526" s="98"/>
      <c r="BB526" s="98"/>
      <c r="BC526" s="98"/>
      <c r="BD526" s="98"/>
      <c r="BE526" s="98"/>
      <c r="BF526" s="98"/>
      <c r="BG526" s="98"/>
      <c r="BH526" s="98"/>
      <c r="BI526" s="98"/>
      <c r="BJ526" s="98"/>
      <c r="BK526" s="98"/>
      <c r="BL526" s="98"/>
      <c r="BM526" s="98"/>
      <c r="BN526" s="98"/>
      <c r="BO526" s="98"/>
      <c r="BP526" s="98"/>
    </row>
    <row r="527">
      <c r="A527" s="485" t="b">
        <v>0</v>
      </c>
      <c r="B527" s="128"/>
      <c r="C527" s="129"/>
      <c r="D527" s="130"/>
      <c r="E527" s="131"/>
      <c r="F527" s="132"/>
      <c r="G527" s="132"/>
      <c r="H527" s="132"/>
      <c r="I527" s="132"/>
      <c r="J527" s="132"/>
      <c r="K527" s="130"/>
      <c r="L527" s="130"/>
      <c r="M527" s="130"/>
      <c r="N527" s="519"/>
      <c r="O527" s="369"/>
      <c r="P527" s="370"/>
      <c r="Q527" s="196"/>
      <c r="R527" s="197"/>
      <c r="S527" s="198"/>
      <c r="T527" s="199"/>
      <c r="U527" s="200"/>
      <c r="V527" s="201"/>
      <c r="W527" s="202"/>
      <c r="X527" s="202"/>
      <c r="Y527" s="143"/>
      <c r="Z527" s="367"/>
      <c r="AA527" s="140"/>
      <c r="AB527" s="420"/>
      <c r="AC527" s="421"/>
      <c r="AD527" s="206" t="s">
        <v>142</v>
      </c>
      <c r="AE527" s="144"/>
      <c r="AF527" s="133"/>
      <c r="AG527" s="144"/>
      <c r="AH527" s="430"/>
      <c r="AI527" s="146"/>
      <c r="AJ527" s="144"/>
      <c r="AK527" s="147"/>
      <c r="AL527" s="114"/>
      <c r="AM527" s="211"/>
      <c r="AN527" s="132"/>
      <c r="AO527" s="132"/>
      <c r="AP527" s="149"/>
      <c r="AQ527" s="150"/>
      <c r="AR527" s="149"/>
      <c r="AS527" s="132"/>
      <c r="AT527" s="132"/>
      <c r="AU527" s="132"/>
      <c r="AV527" s="132"/>
      <c r="AW527" s="132"/>
      <c r="AX527" s="132"/>
      <c r="AY527" s="132"/>
      <c r="AZ527" s="132"/>
      <c r="BA527" s="132"/>
      <c r="BB527" s="132"/>
      <c r="BC527" s="132"/>
      <c r="BD527" s="132"/>
      <c r="BE527" s="132"/>
      <c r="BF527" s="132"/>
      <c r="BG527" s="132"/>
      <c r="BH527" s="132"/>
      <c r="BI527" s="132"/>
      <c r="BJ527" s="132"/>
      <c r="BK527" s="132"/>
      <c r="BL527" s="132"/>
      <c r="BM527" s="132"/>
      <c r="BN527" s="132"/>
      <c r="BO527" s="132"/>
      <c r="BP527" s="132"/>
    </row>
    <row r="528">
      <c r="A528" s="484" t="b">
        <v>0</v>
      </c>
      <c r="B528" s="363">
        <v>44620.0</v>
      </c>
      <c r="C528" s="95"/>
      <c r="D528" s="100" t="s">
        <v>1466</v>
      </c>
      <c r="E528" s="97"/>
      <c r="F528" s="98"/>
      <c r="G528" s="98"/>
      <c r="H528" s="98"/>
      <c r="I528" s="99" t="s">
        <v>481</v>
      </c>
      <c r="J528" s="99" t="s">
        <v>645</v>
      </c>
      <c r="K528" s="96"/>
      <c r="L528" s="96"/>
      <c r="M528" s="96"/>
      <c r="N528" s="518"/>
      <c r="O528" s="168">
        <v>0.0</v>
      </c>
      <c r="P528" s="169">
        <v>0.0</v>
      </c>
      <c r="Q528" s="196"/>
      <c r="R528" s="197"/>
      <c r="S528" s="198"/>
      <c r="T528" s="199"/>
      <c r="U528" s="200"/>
      <c r="V528" s="201"/>
      <c r="W528" s="202"/>
      <c r="X528" s="202"/>
      <c r="Y528" s="273">
        <v>15.0</v>
      </c>
      <c r="Z528" s="271">
        <v>0.0</v>
      </c>
      <c r="AA528" s="272" t="s">
        <v>132</v>
      </c>
      <c r="AB528" s="107">
        <v>1.0</v>
      </c>
      <c r="AC528" s="108">
        <v>0.6369907407407407</v>
      </c>
      <c r="AD528" s="273" t="s">
        <v>140</v>
      </c>
      <c r="AE528" s="274" t="s">
        <v>132</v>
      </c>
      <c r="AF528" s="99" t="s">
        <v>166</v>
      </c>
      <c r="AG528" s="274">
        <v>1.4</v>
      </c>
      <c r="AH528" s="411">
        <v>10.0</v>
      </c>
      <c r="AI528" s="112"/>
      <c r="AJ528" s="274">
        <v>326.62</v>
      </c>
      <c r="AK528" s="277">
        <v>0.0</v>
      </c>
      <c r="AL528" s="114"/>
      <c r="AM528" s="278"/>
      <c r="AN528" s="98"/>
      <c r="AO528" s="98"/>
      <c r="AP528" s="116"/>
      <c r="AQ528" s="117"/>
      <c r="AR528" s="116"/>
      <c r="AS528" s="98"/>
      <c r="AT528" s="98"/>
      <c r="AU528" s="98"/>
      <c r="AV528" s="98"/>
      <c r="AW528" s="98"/>
      <c r="AX528" s="98"/>
      <c r="AY528" s="98"/>
      <c r="AZ528" s="98"/>
      <c r="BA528" s="98"/>
      <c r="BB528" s="98"/>
      <c r="BC528" s="98"/>
      <c r="BD528" s="98"/>
      <c r="BE528" s="98"/>
      <c r="BF528" s="98"/>
      <c r="BG528" s="98"/>
      <c r="BH528" s="98"/>
      <c r="BI528" s="98"/>
      <c r="BJ528" s="98"/>
      <c r="BK528" s="98"/>
      <c r="BL528" s="98"/>
      <c r="BM528" s="98"/>
      <c r="BN528" s="98"/>
      <c r="BO528" s="98"/>
      <c r="BP528" s="98"/>
    </row>
    <row r="529">
      <c r="A529" s="485" t="b">
        <v>0</v>
      </c>
      <c r="B529" s="128"/>
      <c r="C529" s="129"/>
      <c r="D529" s="134">
        <v>880.49</v>
      </c>
      <c r="E529" s="131"/>
      <c r="F529" s="132"/>
      <c r="G529" s="132"/>
      <c r="H529" s="132"/>
      <c r="I529" s="133">
        <v>1.49</v>
      </c>
      <c r="J529" s="133">
        <v>2.94</v>
      </c>
      <c r="K529" s="130"/>
      <c r="L529" s="130"/>
      <c r="M529" s="130"/>
      <c r="N529" s="519"/>
      <c r="O529" s="168">
        <v>0.0</v>
      </c>
      <c r="P529" s="169">
        <v>1.0</v>
      </c>
      <c r="Q529" s="196"/>
      <c r="R529" s="197"/>
      <c r="S529" s="198"/>
      <c r="T529" s="199"/>
      <c r="U529" s="200"/>
      <c r="V529" s="201"/>
      <c r="W529" s="202"/>
      <c r="X529" s="202"/>
      <c r="Y529" s="206">
        <v>0.0</v>
      </c>
      <c r="Z529" s="204">
        <v>0.0</v>
      </c>
      <c r="AA529" s="205" t="s">
        <v>133</v>
      </c>
      <c r="AB529" s="141">
        <v>2.0</v>
      </c>
      <c r="AC529" s="142">
        <v>0.6403703703703704</v>
      </c>
      <c r="AD529" s="206"/>
      <c r="AE529" s="207" t="s">
        <v>132</v>
      </c>
      <c r="AF529" s="133" t="s">
        <v>133</v>
      </c>
      <c r="AG529" s="207">
        <v>1.76</v>
      </c>
      <c r="AH529" s="449">
        <v>1.7</v>
      </c>
      <c r="AI529" s="146"/>
      <c r="AJ529" s="207">
        <v>-45.53</v>
      </c>
      <c r="AK529" s="210">
        <v>0.0</v>
      </c>
      <c r="AL529" s="114"/>
      <c r="AM529" s="211"/>
      <c r="AN529" s="132"/>
      <c r="AO529" s="132"/>
      <c r="AP529" s="149"/>
      <c r="AQ529" s="150"/>
      <c r="AR529" s="149"/>
      <c r="AS529" s="132"/>
      <c r="AT529" s="132"/>
      <c r="AU529" s="132"/>
      <c r="AV529" s="132"/>
      <c r="AW529" s="132"/>
      <c r="AX529" s="132"/>
      <c r="AY529" s="132"/>
      <c r="AZ529" s="132"/>
      <c r="BA529" s="132"/>
      <c r="BB529" s="132"/>
      <c r="BC529" s="132"/>
      <c r="BD529" s="132"/>
      <c r="BE529" s="132"/>
      <c r="BF529" s="132"/>
      <c r="BG529" s="132"/>
      <c r="BH529" s="132"/>
      <c r="BI529" s="132"/>
      <c r="BJ529" s="132"/>
      <c r="BK529" s="132"/>
      <c r="BL529" s="132"/>
      <c r="BM529" s="132"/>
      <c r="BN529" s="132"/>
      <c r="BO529" s="132"/>
      <c r="BP529" s="132"/>
    </row>
    <row r="530">
      <c r="A530" s="484" t="b">
        <v>0</v>
      </c>
      <c r="B530" s="94"/>
      <c r="C530" s="95"/>
      <c r="D530" s="96"/>
      <c r="E530" s="97"/>
      <c r="F530" s="98"/>
      <c r="G530" s="98"/>
      <c r="H530" s="98"/>
      <c r="I530" s="99">
        <v>9598907.0</v>
      </c>
      <c r="J530" s="99">
        <v>1.0109524E7</v>
      </c>
      <c r="K530" s="96"/>
      <c r="L530" s="96"/>
      <c r="M530" s="96"/>
      <c r="N530" s="518"/>
      <c r="O530" s="168">
        <v>0.0</v>
      </c>
      <c r="P530" s="169">
        <v>3.0</v>
      </c>
      <c r="Q530" s="196"/>
      <c r="R530" s="197"/>
      <c r="S530" s="198"/>
      <c r="T530" s="199"/>
      <c r="U530" s="200"/>
      <c r="V530" s="201"/>
      <c r="W530" s="202"/>
      <c r="X530" s="202"/>
      <c r="Y530" s="273">
        <v>0.0</v>
      </c>
      <c r="Z530" s="271">
        <v>0.0</v>
      </c>
      <c r="AA530" s="272" t="s">
        <v>133</v>
      </c>
      <c r="AB530" s="107">
        <v>3.0</v>
      </c>
      <c r="AC530" s="108">
        <v>0.6488425925925926</v>
      </c>
      <c r="AD530" s="273"/>
      <c r="AE530" s="274" t="s">
        <v>132</v>
      </c>
      <c r="AF530" s="99" t="s">
        <v>133</v>
      </c>
      <c r="AG530" s="274">
        <v>2.38</v>
      </c>
      <c r="AH530" s="411">
        <v>2.38</v>
      </c>
      <c r="AI530" s="112"/>
      <c r="AJ530" s="110"/>
      <c r="AK530" s="113"/>
      <c r="AL530" s="114"/>
      <c r="AM530" s="278"/>
      <c r="AN530" s="98"/>
      <c r="AO530" s="98"/>
      <c r="AP530" s="116"/>
      <c r="AQ530" s="117"/>
      <c r="AR530" s="116"/>
      <c r="AS530" s="98"/>
      <c r="AT530" s="98"/>
      <c r="AU530" s="98"/>
      <c r="AV530" s="98"/>
      <c r="AW530" s="98"/>
      <c r="AX530" s="98"/>
      <c r="AY530" s="98"/>
      <c r="AZ530" s="98"/>
      <c r="BA530" s="98"/>
      <c r="BB530" s="98"/>
      <c r="BC530" s="98"/>
      <c r="BD530" s="98"/>
      <c r="BE530" s="98"/>
      <c r="BF530" s="98"/>
      <c r="BG530" s="98"/>
      <c r="BH530" s="98"/>
      <c r="BI530" s="98"/>
      <c r="BJ530" s="98"/>
      <c r="BK530" s="98"/>
      <c r="BL530" s="98"/>
      <c r="BM530" s="98"/>
      <c r="BN530" s="98"/>
      <c r="BO530" s="98"/>
      <c r="BP530" s="98"/>
    </row>
    <row r="531">
      <c r="A531" s="485" t="b">
        <v>0</v>
      </c>
      <c r="B531" s="128"/>
      <c r="C531" s="129"/>
      <c r="D531" s="130"/>
      <c r="E531" s="131"/>
      <c r="F531" s="132"/>
      <c r="G531" s="132"/>
      <c r="H531" s="132"/>
      <c r="I531" s="132"/>
      <c r="J531" s="132"/>
      <c r="K531" s="130"/>
      <c r="L531" s="130"/>
      <c r="M531" s="130"/>
      <c r="N531" s="519"/>
      <c r="O531" s="168">
        <v>0.0</v>
      </c>
      <c r="P531" s="169">
        <v>4.0</v>
      </c>
      <c r="Q531" s="196"/>
      <c r="R531" s="197"/>
      <c r="S531" s="198"/>
      <c r="T531" s="199"/>
      <c r="U531" s="200"/>
      <c r="V531" s="201"/>
      <c r="W531" s="202"/>
      <c r="X531" s="202"/>
      <c r="Y531" s="206">
        <v>0.0</v>
      </c>
      <c r="Z531" s="204">
        <v>30.0</v>
      </c>
      <c r="AA531" s="205" t="s">
        <v>132</v>
      </c>
      <c r="AB531" s="141">
        <v>4.0</v>
      </c>
      <c r="AC531" s="142">
        <v>0.6530092592592592</v>
      </c>
      <c r="AD531" s="206"/>
      <c r="AE531" s="207" t="s">
        <v>133</v>
      </c>
      <c r="AF531" s="133" t="s">
        <v>166</v>
      </c>
      <c r="AG531" s="207">
        <v>1.4</v>
      </c>
      <c r="AH531" s="449">
        <v>10.0</v>
      </c>
      <c r="AI531" s="146"/>
      <c r="AJ531" s="144"/>
      <c r="AK531" s="147"/>
      <c r="AL531" s="114"/>
      <c r="AM531" s="211"/>
      <c r="AN531" s="132"/>
      <c r="AO531" s="132"/>
      <c r="AP531" s="149"/>
      <c r="AQ531" s="150"/>
      <c r="AR531" s="149"/>
      <c r="AS531" s="132"/>
      <c r="AT531" s="132"/>
      <c r="AU531" s="132"/>
      <c r="AV531" s="132"/>
      <c r="AW531" s="132"/>
      <c r="AX531" s="132"/>
      <c r="AY531" s="132"/>
      <c r="AZ531" s="132"/>
      <c r="BA531" s="132"/>
      <c r="BB531" s="132"/>
      <c r="BC531" s="132"/>
      <c r="BD531" s="132"/>
      <c r="BE531" s="132"/>
      <c r="BF531" s="132"/>
      <c r="BG531" s="132"/>
      <c r="BH531" s="132"/>
      <c r="BI531" s="132"/>
      <c r="BJ531" s="132"/>
      <c r="BK531" s="132"/>
      <c r="BL531" s="132"/>
      <c r="BM531" s="132"/>
      <c r="BN531" s="132"/>
      <c r="BO531" s="132"/>
      <c r="BP531" s="132"/>
    </row>
    <row r="532">
      <c r="A532" s="484" t="b">
        <v>0</v>
      </c>
      <c r="B532" s="94"/>
      <c r="C532" s="95"/>
      <c r="D532" s="96"/>
      <c r="E532" s="97"/>
      <c r="F532" s="98"/>
      <c r="G532" s="98"/>
      <c r="H532" s="98"/>
      <c r="I532" s="98"/>
      <c r="J532" s="98"/>
      <c r="K532" s="96"/>
      <c r="L532" s="96"/>
      <c r="M532" s="96"/>
      <c r="N532" s="518"/>
      <c r="O532" s="168">
        <v>0.0</v>
      </c>
      <c r="P532" s="169">
        <v>4.0</v>
      </c>
      <c r="Q532" s="196"/>
      <c r="R532" s="197"/>
      <c r="S532" s="198"/>
      <c r="T532" s="199"/>
      <c r="U532" s="200"/>
      <c r="V532" s="201"/>
      <c r="W532" s="202"/>
      <c r="X532" s="202"/>
      <c r="Y532" s="273">
        <v>0.0</v>
      </c>
      <c r="Z532" s="271">
        <v>40.0</v>
      </c>
      <c r="AA532" s="272" t="s">
        <v>132</v>
      </c>
      <c r="AB532" s="107">
        <v>5.0</v>
      </c>
      <c r="AC532" s="108">
        <v>0.6535069444444445</v>
      </c>
      <c r="AD532" s="273"/>
      <c r="AE532" s="274" t="s">
        <v>132</v>
      </c>
      <c r="AF532" s="99" t="s">
        <v>133</v>
      </c>
      <c r="AG532" s="274">
        <v>3.65</v>
      </c>
      <c r="AH532" s="411">
        <v>3.65</v>
      </c>
      <c r="AI532" s="112"/>
      <c r="AJ532" s="110"/>
      <c r="AK532" s="113"/>
      <c r="AL532" s="114"/>
      <c r="AM532" s="278"/>
      <c r="AN532" s="98"/>
      <c r="AO532" s="98"/>
      <c r="AP532" s="116"/>
      <c r="AQ532" s="117"/>
      <c r="AR532" s="116"/>
      <c r="AS532" s="98"/>
      <c r="AT532" s="98"/>
      <c r="AU532" s="98"/>
      <c r="AV532" s="98"/>
      <c r="AW532" s="98"/>
      <c r="AX532" s="98"/>
      <c r="AY532" s="98"/>
      <c r="AZ532" s="98"/>
      <c r="BA532" s="98"/>
      <c r="BB532" s="98"/>
      <c r="BC532" s="98"/>
      <c r="BD532" s="98"/>
      <c r="BE532" s="98"/>
      <c r="BF532" s="98"/>
      <c r="BG532" s="98"/>
      <c r="BH532" s="98"/>
      <c r="BI532" s="98"/>
      <c r="BJ532" s="98"/>
      <c r="BK532" s="98"/>
      <c r="BL532" s="98"/>
      <c r="BM532" s="98"/>
      <c r="BN532" s="98"/>
      <c r="BO532" s="98"/>
      <c r="BP532" s="98"/>
    </row>
    <row r="533">
      <c r="A533" s="485" t="b">
        <v>0</v>
      </c>
      <c r="B533" s="128"/>
      <c r="C533" s="129"/>
      <c r="D533" s="130"/>
      <c r="E533" s="131"/>
      <c r="F533" s="132"/>
      <c r="G533" s="132"/>
      <c r="H533" s="132"/>
      <c r="I533" s="132"/>
      <c r="J533" s="132"/>
      <c r="K533" s="130"/>
      <c r="L533" s="130"/>
      <c r="M533" s="130"/>
      <c r="N533" s="519"/>
      <c r="O533" s="168">
        <v>0.0</v>
      </c>
      <c r="P533" s="169">
        <v>1.0</v>
      </c>
      <c r="Q533" s="294">
        <v>0.0</v>
      </c>
      <c r="R533" s="295">
        <v>0.0</v>
      </c>
      <c r="S533" s="198"/>
      <c r="T533" s="199"/>
      <c r="U533" s="200"/>
      <c r="V533" s="201"/>
      <c r="W533" s="202"/>
      <c r="X533" s="202"/>
      <c r="Y533" s="206">
        <v>0.0</v>
      </c>
      <c r="Z533" s="204">
        <v>15.0</v>
      </c>
      <c r="AA533" s="205" t="s">
        <v>132</v>
      </c>
      <c r="AB533" s="141">
        <v>6.0</v>
      </c>
      <c r="AC533" s="142">
        <v>0.6633101851851851</v>
      </c>
      <c r="AD533" s="206"/>
      <c r="AE533" s="207" t="s">
        <v>133</v>
      </c>
      <c r="AF533" s="133" t="s">
        <v>166</v>
      </c>
      <c r="AG533" s="207">
        <v>1.3</v>
      </c>
      <c r="AH533" s="449">
        <v>20.0</v>
      </c>
      <c r="AI533" s="146"/>
      <c r="AJ533" s="144"/>
      <c r="AK533" s="147"/>
      <c r="AL533" s="114"/>
      <c r="AM533" s="211"/>
      <c r="AN533" s="132"/>
      <c r="AO533" s="132"/>
      <c r="AP533" s="149"/>
      <c r="AQ533" s="150"/>
      <c r="AR533" s="149"/>
      <c r="AS533" s="132"/>
      <c r="AT533" s="132"/>
      <c r="AU533" s="132"/>
      <c r="AV533" s="132"/>
      <c r="AW533" s="132"/>
      <c r="AX533" s="132"/>
      <c r="AY533" s="132"/>
      <c r="AZ533" s="132"/>
      <c r="BA533" s="132"/>
      <c r="BB533" s="132"/>
      <c r="BC533" s="132"/>
      <c r="BD533" s="132"/>
      <c r="BE533" s="132"/>
      <c r="BF533" s="132"/>
      <c r="BG533" s="132"/>
      <c r="BH533" s="132"/>
      <c r="BI533" s="132"/>
      <c r="BJ533" s="132"/>
      <c r="BK533" s="132"/>
      <c r="BL533" s="132"/>
      <c r="BM533" s="132"/>
      <c r="BN533" s="132"/>
      <c r="BO533" s="132"/>
      <c r="BP533" s="132"/>
    </row>
    <row r="534">
      <c r="A534" s="484" t="b">
        <v>0</v>
      </c>
      <c r="B534" s="94"/>
      <c r="C534" s="95"/>
      <c r="D534" s="96"/>
      <c r="E534" s="97"/>
      <c r="F534" s="98"/>
      <c r="G534" s="98"/>
      <c r="H534" s="98"/>
      <c r="I534" s="98"/>
      <c r="J534" s="98"/>
      <c r="K534" s="96"/>
      <c r="L534" s="96"/>
      <c r="M534" s="96"/>
      <c r="N534" s="518"/>
      <c r="O534" s="168">
        <v>0.0</v>
      </c>
      <c r="P534" s="169">
        <v>1.0</v>
      </c>
      <c r="Q534" s="294">
        <v>0.0</v>
      </c>
      <c r="R534" s="295">
        <v>1.0</v>
      </c>
      <c r="S534" s="198"/>
      <c r="T534" s="199"/>
      <c r="U534" s="200"/>
      <c r="V534" s="201"/>
      <c r="W534" s="202"/>
      <c r="X534" s="202"/>
      <c r="Y534" s="273">
        <v>0.0</v>
      </c>
      <c r="Z534" s="271">
        <v>0.0</v>
      </c>
      <c r="AA534" s="272" t="s">
        <v>133</v>
      </c>
      <c r="AB534" s="107">
        <v>7.0</v>
      </c>
      <c r="AC534" s="108">
        <v>0.6647800925925926</v>
      </c>
      <c r="AD534" s="273"/>
      <c r="AE534" s="274" t="s">
        <v>133</v>
      </c>
      <c r="AF534" s="99" t="s">
        <v>166</v>
      </c>
      <c r="AG534" s="274">
        <v>1.2</v>
      </c>
      <c r="AH534" s="411">
        <v>50.0</v>
      </c>
      <c r="AI534" s="112"/>
      <c r="AJ534" s="110"/>
      <c r="AK534" s="113"/>
      <c r="AL534" s="114"/>
      <c r="AM534" s="278"/>
      <c r="AN534" s="98"/>
      <c r="AO534" s="98"/>
      <c r="AP534" s="116"/>
      <c r="AQ534" s="117"/>
      <c r="AR534" s="116"/>
      <c r="AS534" s="98"/>
      <c r="AT534" s="98"/>
      <c r="AU534" s="98"/>
      <c r="AV534" s="98"/>
      <c r="AW534" s="98"/>
      <c r="AX534" s="98"/>
      <c r="AY534" s="98"/>
      <c r="AZ534" s="98"/>
      <c r="BA534" s="98"/>
      <c r="BB534" s="98"/>
      <c r="BC534" s="98"/>
      <c r="BD534" s="98"/>
      <c r="BE534" s="98"/>
      <c r="BF534" s="98"/>
      <c r="BG534" s="98"/>
      <c r="BH534" s="98"/>
      <c r="BI534" s="98"/>
      <c r="BJ534" s="98"/>
      <c r="BK534" s="98"/>
      <c r="BL534" s="98"/>
      <c r="BM534" s="98"/>
      <c r="BN534" s="98"/>
      <c r="BO534" s="98"/>
      <c r="BP534" s="98"/>
    </row>
    <row r="535">
      <c r="A535" s="485" t="b">
        <v>0</v>
      </c>
      <c r="B535" s="128"/>
      <c r="C535" s="129"/>
      <c r="D535" s="130"/>
      <c r="E535" s="131"/>
      <c r="F535" s="132"/>
      <c r="G535" s="132"/>
      <c r="H535" s="132"/>
      <c r="I535" s="132"/>
      <c r="J535" s="132"/>
      <c r="K535" s="130"/>
      <c r="L535" s="130"/>
      <c r="M535" s="130"/>
      <c r="N535" s="519"/>
      <c r="O535" s="168">
        <v>0.0</v>
      </c>
      <c r="P535" s="169">
        <v>1.0</v>
      </c>
      <c r="Q535" s="294">
        <v>0.0</v>
      </c>
      <c r="R535" s="295">
        <v>2.0</v>
      </c>
      <c r="S535" s="198"/>
      <c r="T535" s="199"/>
      <c r="U535" s="200"/>
      <c r="V535" s="201"/>
      <c r="W535" s="202"/>
      <c r="X535" s="202"/>
      <c r="Y535" s="206">
        <v>0.0</v>
      </c>
      <c r="Z535" s="204">
        <v>0.0</v>
      </c>
      <c r="AA535" s="205" t="s">
        <v>132</v>
      </c>
      <c r="AB535" s="141">
        <v>8.0</v>
      </c>
      <c r="AC535" s="142">
        <v>0.6675925925925926</v>
      </c>
      <c r="AD535" s="206"/>
      <c r="AE535" s="207" t="s">
        <v>132</v>
      </c>
      <c r="AF535" s="133" t="s">
        <v>133</v>
      </c>
      <c r="AG535" s="207">
        <v>7.8</v>
      </c>
      <c r="AH535" s="449">
        <v>7.8</v>
      </c>
      <c r="AI535" s="146"/>
      <c r="AJ535" s="144"/>
      <c r="AK535" s="147"/>
      <c r="AL535" s="114"/>
      <c r="AM535" s="211"/>
      <c r="AN535" s="132"/>
      <c r="AO535" s="132"/>
      <c r="AP535" s="149"/>
      <c r="AQ535" s="150"/>
      <c r="AR535" s="149"/>
      <c r="AS535" s="132"/>
      <c r="AT535" s="132"/>
      <c r="AU535" s="132"/>
      <c r="AV535" s="132"/>
      <c r="AW535" s="132"/>
      <c r="AX535" s="132"/>
      <c r="AY535" s="132"/>
      <c r="AZ535" s="132"/>
      <c r="BA535" s="132"/>
      <c r="BB535" s="132"/>
      <c r="BC535" s="132"/>
      <c r="BD535" s="132"/>
      <c r="BE535" s="132"/>
      <c r="BF535" s="132"/>
      <c r="BG535" s="132"/>
      <c r="BH535" s="132"/>
      <c r="BI535" s="132"/>
      <c r="BJ535" s="132"/>
      <c r="BK535" s="132"/>
      <c r="BL535" s="132"/>
      <c r="BM535" s="132"/>
      <c r="BN535" s="132"/>
      <c r="BO535" s="132"/>
      <c r="BP535" s="132"/>
    </row>
    <row r="536">
      <c r="A536" s="484" t="b">
        <v>0</v>
      </c>
      <c r="B536" s="94"/>
      <c r="C536" s="95"/>
      <c r="D536" s="96"/>
      <c r="E536" s="97"/>
      <c r="F536" s="98"/>
      <c r="G536" s="98"/>
      <c r="H536" s="98"/>
      <c r="I536" s="98"/>
      <c r="J536" s="98"/>
      <c r="K536" s="96"/>
      <c r="L536" s="96"/>
      <c r="M536" s="96"/>
      <c r="N536" s="518"/>
      <c r="O536" s="168">
        <v>0.0</v>
      </c>
      <c r="P536" s="169">
        <v>1.0</v>
      </c>
      <c r="Q536" s="294">
        <v>0.0</v>
      </c>
      <c r="R536" s="295">
        <v>2.0</v>
      </c>
      <c r="S536" s="198"/>
      <c r="T536" s="199"/>
      <c r="U536" s="200"/>
      <c r="V536" s="201"/>
      <c r="W536" s="202"/>
      <c r="X536" s="202"/>
      <c r="Y536" s="273">
        <v>0.0</v>
      </c>
      <c r="Z536" s="271">
        <v>0.0</v>
      </c>
      <c r="AA536" s="272" t="s">
        <v>132</v>
      </c>
      <c r="AB536" s="107">
        <v>9.0</v>
      </c>
      <c r="AC536" s="108">
        <v>0.6683449074074074</v>
      </c>
      <c r="AD536" s="273"/>
      <c r="AE536" s="274" t="s">
        <v>132</v>
      </c>
      <c r="AF536" s="99" t="s">
        <v>133</v>
      </c>
      <c r="AG536" s="274">
        <v>10.0</v>
      </c>
      <c r="AH536" s="411">
        <v>10.0</v>
      </c>
      <c r="AI536" s="112"/>
      <c r="AJ536" s="110"/>
      <c r="AK536" s="113"/>
      <c r="AL536" s="114"/>
      <c r="AM536" s="278"/>
      <c r="AN536" s="98"/>
      <c r="AO536" s="98"/>
      <c r="AP536" s="116"/>
      <c r="AQ536" s="117"/>
      <c r="AR536" s="116"/>
      <c r="AS536" s="98"/>
      <c r="AT536" s="98"/>
      <c r="AU536" s="98"/>
      <c r="AV536" s="98"/>
      <c r="AW536" s="98"/>
      <c r="AX536" s="98"/>
      <c r="AY536" s="98"/>
      <c r="AZ536" s="98"/>
      <c r="BA536" s="98"/>
      <c r="BB536" s="98"/>
      <c r="BC536" s="98"/>
      <c r="BD536" s="98"/>
      <c r="BE536" s="98"/>
      <c r="BF536" s="98"/>
      <c r="BG536" s="98"/>
      <c r="BH536" s="98"/>
      <c r="BI536" s="98"/>
      <c r="BJ536" s="98"/>
      <c r="BK536" s="98"/>
      <c r="BL536" s="98"/>
      <c r="BM536" s="98"/>
      <c r="BN536" s="98"/>
      <c r="BO536" s="98"/>
      <c r="BP536" s="98"/>
    </row>
    <row r="537">
      <c r="A537" s="485" t="b">
        <v>0</v>
      </c>
      <c r="B537" s="128"/>
      <c r="C537" s="129"/>
      <c r="D537" s="130"/>
      <c r="E537" s="131"/>
      <c r="F537" s="132"/>
      <c r="G537" s="132"/>
      <c r="H537" s="132"/>
      <c r="I537" s="132"/>
      <c r="J537" s="132"/>
      <c r="K537" s="130"/>
      <c r="L537" s="130"/>
      <c r="M537" s="130"/>
      <c r="N537" s="519"/>
      <c r="O537" s="168">
        <v>0.0</v>
      </c>
      <c r="P537" s="169">
        <v>1.0</v>
      </c>
      <c r="Q537" s="294">
        <v>0.0</v>
      </c>
      <c r="R537" s="295">
        <v>2.0</v>
      </c>
      <c r="S537" s="198"/>
      <c r="T537" s="199"/>
      <c r="U537" s="200"/>
      <c r="V537" s="201"/>
      <c r="W537" s="202"/>
      <c r="X537" s="202"/>
      <c r="Y537" s="206">
        <v>0.0</v>
      </c>
      <c r="Z537" s="204">
        <v>15.0</v>
      </c>
      <c r="AA537" s="205" t="s">
        <v>132</v>
      </c>
      <c r="AB537" s="141">
        <v>10.0</v>
      </c>
      <c r="AC537" s="142">
        <v>0.6685532407407407</v>
      </c>
      <c r="AD537" s="206"/>
      <c r="AE537" s="207" t="s">
        <v>133</v>
      </c>
      <c r="AF537" s="133" t="s">
        <v>166</v>
      </c>
      <c r="AG537" s="207">
        <v>1.1</v>
      </c>
      <c r="AH537" s="449">
        <v>100.0</v>
      </c>
      <c r="AI537" s="146"/>
      <c r="AJ537" s="144"/>
      <c r="AK537" s="147"/>
      <c r="AL537" s="114"/>
      <c r="AM537" s="211"/>
      <c r="AN537" s="132"/>
      <c r="AO537" s="132"/>
      <c r="AP537" s="149"/>
      <c r="AQ537" s="150"/>
      <c r="AR537" s="149"/>
      <c r="AS537" s="132"/>
      <c r="AT537" s="132"/>
      <c r="AU537" s="132"/>
      <c r="AV537" s="132"/>
      <c r="AW537" s="132"/>
      <c r="AX537" s="132"/>
      <c r="AY537" s="132"/>
      <c r="AZ537" s="132"/>
      <c r="BA537" s="132"/>
      <c r="BB537" s="132"/>
      <c r="BC537" s="132"/>
      <c r="BD537" s="132"/>
      <c r="BE537" s="132"/>
      <c r="BF537" s="132"/>
      <c r="BG537" s="132"/>
      <c r="BH537" s="132"/>
      <c r="BI537" s="132"/>
      <c r="BJ537" s="132"/>
      <c r="BK537" s="132"/>
      <c r="BL537" s="132"/>
      <c r="BM537" s="132"/>
      <c r="BN537" s="132"/>
      <c r="BO537" s="132"/>
      <c r="BP537" s="132"/>
    </row>
    <row r="538">
      <c r="A538" s="484" t="b">
        <v>0</v>
      </c>
      <c r="B538" s="94"/>
      <c r="C538" s="95"/>
      <c r="D538" s="96"/>
      <c r="E538" s="97"/>
      <c r="F538" s="98"/>
      <c r="G538" s="98"/>
      <c r="H538" s="98"/>
      <c r="I538" s="98"/>
      <c r="J538" s="98"/>
      <c r="K538" s="96"/>
      <c r="L538" s="96"/>
      <c r="M538" s="96"/>
      <c r="N538" s="518"/>
      <c r="O538" s="168">
        <v>0.0</v>
      </c>
      <c r="P538" s="169">
        <v>1.0</v>
      </c>
      <c r="Q538" s="294">
        <v>0.0</v>
      </c>
      <c r="R538" s="295">
        <v>2.0</v>
      </c>
      <c r="S538" s="198"/>
      <c r="T538" s="199"/>
      <c r="U538" s="200"/>
      <c r="V538" s="201"/>
      <c r="W538" s="202"/>
      <c r="X538" s="202"/>
      <c r="Y538" s="273">
        <v>0.0</v>
      </c>
      <c r="Z538" s="271">
        <v>15.0</v>
      </c>
      <c r="AA538" s="272" t="s">
        <v>132</v>
      </c>
      <c r="AB538" s="281"/>
      <c r="AC538" s="282"/>
      <c r="AD538" s="273"/>
      <c r="AE538" s="110"/>
      <c r="AF538" s="99"/>
      <c r="AG538" s="110"/>
      <c r="AH538" s="427"/>
      <c r="AI538" s="112"/>
      <c r="AJ538" s="110"/>
      <c r="AK538" s="113"/>
      <c r="AL538" s="114"/>
      <c r="AM538" s="278"/>
      <c r="AN538" s="98"/>
      <c r="AO538" s="98"/>
      <c r="AP538" s="116"/>
      <c r="AQ538" s="117"/>
      <c r="AR538" s="116"/>
      <c r="AS538" s="98"/>
      <c r="AT538" s="98"/>
      <c r="AU538" s="98"/>
      <c r="AV538" s="98"/>
      <c r="AW538" s="98"/>
      <c r="AX538" s="98"/>
      <c r="AY538" s="98"/>
      <c r="AZ538" s="98"/>
      <c r="BA538" s="98"/>
      <c r="BB538" s="98"/>
      <c r="BC538" s="98"/>
      <c r="BD538" s="98"/>
      <c r="BE538" s="98"/>
      <c r="BF538" s="98"/>
      <c r="BG538" s="98"/>
      <c r="BH538" s="98"/>
      <c r="BI538" s="98"/>
      <c r="BJ538" s="98"/>
      <c r="BK538" s="98"/>
      <c r="BL538" s="98"/>
      <c r="BM538" s="98"/>
      <c r="BN538" s="98"/>
      <c r="BO538" s="98"/>
      <c r="BP538" s="98"/>
    </row>
    <row r="539">
      <c r="A539" s="485" t="b">
        <v>0</v>
      </c>
      <c r="B539" s="128"/>
      <c r="C539" s="129"/>
      <c r="D539" s="130"/>
      <c r="E539" s="131"/>
      <c r="F539" s="132"/>
      <c r="G539" s="132"/>
      <c r="H539" s="132"/>
      <c r="I539" s="132"/>
      <c r="J539" s="132"/>
      <c r="K539" s="130"/>
      <c r="L539" s="130"/>
      <c r="M539" s="130"/>
      <c r="N539" s="519"/>
      <c r="O539" s="369"/>
      <c r="P539" s="370"/>
      <c r="Q539" s="196"/>
      <c r="R539" s="197"/>
      <c r="S539" s="198"/>
      <c r="T539" s="199"/>
      <c r="U539" s="200"/>
      <c r="V539" s="201"/>
      <c r="W539" s="202"/>
      <c r="X539" s="202"/>
      <c r="Y539" s="143"/>
      <c r="Z539" s="367"/>
      <c r="AA539" s="140"/>
      <c r="AB539" s="420"/>
      <c r="AC539" s="421"/>
      <c r="AD539" s="206" t="s">
        <v>142</v>
      </c>
      <c r="AE539" s="144"/>
      <c r="AF539" s="133"/>
      <c r="AG539" s="144"/>
      <c r="AH539" s="430"/>
      <c r="AI539" s="146"/>
      <c r="AJ539" s="144"/>
      <c r="AK539" s="147"/>
      <c r="AL539" s="114"/>
      <c r="AM539" s="211"/>
      <c r="AN539" s="132"/>
      <c r="AO539" s="132"/>
      <c r="AP539" s="149"/>
      <c r="AQ539" s="150"/>
      <c r="AR539" s="149"/>
      <c r="AS539" s="132"/>
      <c r="AT539" s="132"/>
      <c r="AU539" s="132"/>
      <c r="AV539" s="132"/>
      <c r="AW539" s="132"/>
      <c r="AX539" s="132"/>
      <c r="AY539" s="132"/>
      <c r="AZ539" s="132"/>
      <c r="BA539" s="132"/>
      <c r="BB539" s="132"/>
      <c r="BC539" s="132"/>
      <c r="BD539" s="132"/>
      <c r="BE539" s="132"/>
      <c r="BF539" s="132"/>
      <c r="BG539" s="132"/>
      <c r="BH539" s="132"/>
      <c r="BI539" s="132"/>
      <c r="BJ539" s="132"/>
      <c r="BK539" s="132"/>
      <c r="BL539" s="132"/>
      <c r="BM539" s="132"/>
      <c r="BN539" s="132"/>
      <c r="BO539" s="132"/>
      <c r="BP539" s="132"/>
    </row>
    <row r="540">
      <c r="A540" s="484" t="b">
        <v>0</v>
      </c>
      <c r="B540" s="363">
        <v>44620.0</v>
      </c>
      <c r="C540" s="95"/>
      <c r="D540" s="100" t="s">
        <v>1467</v>
      </c>
      <c r="E540" s="97"/>
      <c r="F540" s="98"/>
      <c r="G540" s="98"/>
      <c r="H540" s="98"/>
      <c r="I540" s="99" t="s">
        <v>1468</v>
      </c>
      <c r="J540" s="99" t="s">
        <v>1469</v>
      </c>
      <c r="K540" s="96"/>
      <c r="L540" s="96"/>
      <c r="M540" s="96"/>
      <c r="N540" s="518"/>
      <c r="O540" s="168">
        <v>1.0</v>
      </c>
      <c r="P540" s="169">
        <v>0.0</v>
      </c>
      <c r="Q540" s="294">
        <v>4.0</v>
      </c>
      <c r="R540" s="295">
        <v>4.0</v>
      </c>
      <c r="S540" s="198"/>
      <c r="T540" s="199"/>
      <c r="U540" s="200"/>
      <c r="V540" s="201"/>
      <c r="W540" s="202"/>
      <c r="X540" s="202"/>
      <c r="Y540" s="273">
        <v>0.0</v>
      </c>
      <c r="Z540" s="271">
        <v>0.0</v>
      </c>
      <c r="AA540" s="272" t="s">
        <v>132</v>
      </c>
      <c r="AB540" s="107">
        <v>1.0</v>
      </c>
      <c r="AC540" s="108">
        <v>0.5039351851851852</v>
      </c>
      <c r="AD540" s="273" t="s">
        <v>140</v>
      </c>
      <c r="AE540" s="274" t="s">
        <v>132</v>
      </c>
      <c r="AF540" s="99" t="s">
        <v>166</v>
      </c>
      <c r="AG540" s="274">
        <v>1.4</v>
      </c>
      <c r="AH540" s="411">
        <v>10.0</v>
      </c>
      <c r="AI540" s="112"/>
      <c r="AJ540" s="274">
        <v>-25.58</v>
      </c>
      <c r="AK540" s="277">
        <v>0.0</v>
      </c>
      <c r="AL540" s="114"/>
      <c r="AM540" s="278"/>
      <c r="AN540" s="98"/>
      <c r="AO540" s="98"/>
      <c r="AP540" s="116"/>
      <c r="AQ540" s="117"/>
      <c r="AR540" s="116"/>
      <c r="AS540" s="98"/>
      <c r="AT540" s="98"/>
      <c r="AU540" s="98"/>
      <c r="AV540" s="98"/>
      <c r="AW540" s="98"/>
      <c r="AX540" s="98"/>
      <c r="AY540" s="98"/>
      <c r="AZ540" s="98"/>
      <c r="BA540" s="98"/>
      <c r="BB540" s="98"/>
      <c r="BC540" s="98"/>
      <c r="BD540" s="98"/>
      <c r="BE540" s="98"/>
      <c r="BF540" s="98"/>
      <c r="BG540" s="98"/>
      <c r="BH540" s="98"/>
      <c r="BI540" s="98"/>
      <c r="BJ540" s="98"/>
      <c r="BK540" s="98"/>
      <c r="BL540" s="98"/>
      <c r="BM540" s="98"/>
      <c r="BN540" s="98"/>
      <c r="BO540" s="98"/>
      <c r="BP540" s="98"/>
    </row>
    <row r="541">
      <c r="A541" s="485" t="b">
        <v>0</v>
      </c>
      <c r="B541" s="128"/>
      <c r="C541" s="129"/>
      <c r="D541" s="134">
        <v>30579.54</v>
      </c>
      <c r="E541" s="131"/>
      <c r="F541" s="132"/>
      <c r="G541" s="132"/>
      <c r="H541" s="132"/>
      <c r="I541" s="133">
        <v>1.46</v>
      </c>
      <c r="J541" s="133">
        <v>3.05</v>
      </c>
      <c r="K541" s="130"/>
      <c r="L541" s="130"/>
      <c r="M541" s="130"/>
      <c r="N541" s="519"/>
      <c r="O541" s="168">
        <v>1.0</v>
      </c>
      <c r="P541" s="169">
        <v>0.0</v>
      </c>
      <c r="Q541" s="294">
        <v>5.0</v>
      </c>
      <c r="R541" s="295">
        <v>4.0</v>
      </c>
      <c r="S541" s="198"/>
      <c r="T541" s="199"/>
      <c r="U541" s="200"/>
      <c r="V541" s="201"/>
      <c r="W541" s="202"/>
      <c r="X541" s="202"/>
      <c r="Y541" s="206">
        <v>0.0</v>
      </c>
      <c r="Z541" s="204">
        <v>0.0</v>
      </c>
      <c r="AA541" s="205" t="s">
        <v>133</v>
      </c>
      <c r="AB541" s="141">
        <v>2.0</v>
      </c>
      <c r="AC541" s="142">
        <v>0.5064467592592593</v>
      </c>
      <c r="AD541" s="206"/>
      <c r="AE541" s="207" t="s">
        <v>132</v>
      </c>
      <c r="AF541" s="133" t="s">
        <v>166</v>
      </c>
      <c r="AG541" s="207">
        <v>1.3</v>
      </c>
      <c r="AH541" s="449">
        <v>20.0</v>
      </c>
      <c r="AI541" s="146"/>
      <c r="AJ541" s="207">
        <v>163.66</v>
      </c>
      <c r="AK541" s="210">
        <v>0.0</v>
      </c>
      <c r="AL541" s="114"/>
      <c r="AM541" s="211"/>
      <c r="AN541" s="132"/>
      <c r="AO541" s="132"/>
      <c r="AP541" s="149"/>
      <c r="AQ541" s="150"/>
      <c r="AR541" s="149"/>
      <c r="AS541" s="132"/>
      <c r="AT541" s="132"/>
      <c r="AU541" s="132"/>
      <c r="AV541" s="132"/>
      <c r="AW541" s="132"/>
      <c r="AX541" s="132"/>
      <c r="AY541" s="132"/>
      <c r="AZ541" s="132"/>
      <c r="BA541" s="132"/>
      <c r="BB541" s="132"/>
      <c r="BC541" s="132"/>
      <c r="BD541" s="132"/>
      <c r="BE541" s="132"/>
      <c r="BF541" s="132"/>
      <c r="BG541" s="132"/>
      <c r="BH541" s="132"/>
      <c r="BI541" s="132"/>
      <c r="BJ541" s="132"/>
      <c r="BK541" s="132"/>
      <c r="BL541" s="132"/>
      <c r="BM541" s="132"/>
      <c r="BN541" s="132"/>
      <c r="BO541" s="132"/>
      <c r="BP541" s="132"/>
    </row>
    <row r="542">
      <c r="A542" s="484" t="b">
        <v>0</v>
      </c>
      <c r="B542" s="94"/>
      <c r="C542" s="95"/>
      <c r="D542" s="96"/>
      <c r="E542" s="97"/>
      <c r="F542" s="98"/>
      <c r="G542" s="98"/>
      <c r="H542" s="98"/>
      <c r="I542" s="99">
        <v>1.531377E7</v>
      </c>
      <c r="J542" s="99">
        <v>2.106727E7</v>
      </c>
      <c r="K542" s="96"/>
      <c r="L542" s="96"/>
      <c r="M542" s="96"/>
      <c r="N542" s="518"/>
      <c r="O542" s="168">
        <v>1.0</v>
      </c>
      <c r="P542" s="169">
        <v>0.0</v>
      </c>
      <c r="Q542" s="294">
        <v>5.0</v>
      </c>
      <c r="R542" s="295">
        <v>4.0</v>
      </c>
      <c r="S542" s="198"/>
      <c r="T542" s="199"/>
      <c r="U542" s="200"/>
      <c r="V542" s="201"/>
      <c r="W542" s="202"/>
      <c r="X542" s="202"/>
      <c r="Y542" s="273">
        <v>30.0</v>
      </c>
      <c r="Z542" s="271">
        <v>15.0</v>
      </c>
      <c r="AA542" s="272" t="s">
        <v>133</v>
      </c>
      <c r="AB542" s="107">
        <v>3.0</v>
      </c>
      <c r="AC542" s="108">
        <v>0.5083796296296297</v>
      </c>
      <c r="AD542" s="273"/>
      <c r="AE542" s="274" t="s">
        <v>132</v>
      </c>
      <c r="AF542" s="99" t="s">
        <v>166</v>
      </c>
      <c r="AG542" s="274">
        <v>1.2</v>
      </c>
      <c r="AH542" s="411">
        <v>50.0</v>
      </c>
      <c r="AI542" s="112"/>
      <c r="AJ542" s="110"/>
      <c r="AK542" s="113"/>
      <c r="AL542" s="114"/>
      <c r="AM542" s="278"/>
      <c r="AN542" s="98"/>
      <c r="AO542" s="98"/>
      <c r="AP542" s="116"/>
      <c r="AQ542" s="117"/>
      <c r="AR542" s="116"/>
      <c r="AS542" s="98"/>
      <c r="AT542" s="98"/>
      <c r="AU542" s="98"/>
      <c r="AV542" s="98"/>
      <c r="AW542" s="98"/>
      <c r="AX542" s="98"/>
      <c r="AY542" s="98"/>
      <c r="AZ542" s="98"/>
      <c r="BA542" s="98"/>
      <c r="BB542" s="98"/>
      <c r="BC542" s="98"/>
      <c r="BD542" s="98"/>
      <c r="BE542" s="98"/>
      <c r="BF542" s="98"/>
      <c r="BG542" s="98"/>
      <c r="BH542" s="98"/>
      <c r="BI542" s="98"/>
      <c r="BJ542" s="98"/>
      <c r="BK542" s="98"/>
      <c r="BL542" s="98"/>
      <c r="BM542" s="98"/>
      <c r="BN542" s="98"/>
      <c r="BO542" s="98"/>
      <c r="BP542" s="98"/>
    </row>
    <row r="543">
      <c r="A543" s="485" t="b">
        <v>0</v>
      </c>
      <c r="B543" s="128"/>
      <c r="C543" s="129"/>
      <c r="D543" s="130"/>
      <c r="E543" s="131"/>
      <c r="F543" s="132"/>
      <c r="G543" s="132"/>
      <c r="H543" s="132"/>
      <c r="I543" s="132"/>
      <c r="J543" s="132"/>
      <c r="K543" s="130"/>
      <c r="L543" s="130"/>
      <c r="M543" s="130"/>
      <c r="N543" s="519"/>
      <c r="O543" s="168">
        <v>1.0</v>
      </c>
      <c r="P543" s="169">
        <v>0.0</v>
      </c>
      <c r="Q543" s="294">
        <v>5.0</v>
      </c>
      <c r="R543" s="295">
        <v>4.0</v>
      </c>
      <c r="S543" s="198"/>
      <c r="T543" s="199"/>
      <c r="U543" s="200"/>
      <c r="V543" s="201"/>
      <c r="W543" s="202"/>
      <c r="X543" s="202"/>
      <c r="Y543" s="206">
        <v>30.0</v>
      </c>
      <c r="Z543" s="204">
        <v>40.0</v>
      </c>
      <c r="AA543" s="205" t="s">
        <v>133</v>
      </c>
      <c r="AB543" s="141">
        <v>4.0</v>
      </c>
      <c r="AC543" s="142">
        <v>0.5092245370370371</v>
      </c>
      <c r="AD543" s="206"/>
      <c r="AE543" s="207" t="s">
        <v>132</v>
      </c>
      <c r="AF543" s="133" t="s">
        <v>133</v>
      </c>
      <c r="AG543" s="207">
        <v>1.34</v>
      </c>
      <c r="AH543" s="449">
        <v>13.0</v>
      </c>
      <c r="AI543" s="146"/>
      <c r="AJ543" s="144"/>
      <c r="AK543" s="147"/>
      <c r="AL543" s="114"/>
      <c r="AM543" s="211"/>
      <c r="AN543" s="132"/>
      <c r="AO543" s="132"/>
      <c r="AP543" s="149"/>
      <c r="AQ543" s="150"/>
      <c r="AR543" s="149"/>
      <c r="AS543" s="132"/>
      <c r="AT543" s="132"/>
      <c r="AU543" s="132"/>
      <c r="AV543" s="132"/>
      <c r="AW543" s="132"/>
      <c r="AX543" s="132"/>
      <c r="AY543" s="132"/>
      <c r="AZ543" s="132"/>
      <c r="BA543" s="132"/>
      <c r="BB543" s="132"/>
      <c r="BC543" s="132"/>
      <c r="BD543" s="132"/>
      <c r="BE543" s="132"/>
      <c r="BF543" s="132"/>
      <c r="BG543" s="132"/>
      <c r="BH543" s="132"/>
      <c r="BI543" s="132"/>
      <c r="BJ543" s="132"/>
      <c r="BK543" s="132"/>
      <c r="BL543" s="132"/>
      <c r="BM543" s="132"/>
      <c r="BN543" s="132"/>
      <c r="BO543" s="132"/>
      <c r="BP543" s="132"/>
    </row>
    <row r="544">
      <c r="A544" s="484" t="b">
        <v>0</v>
      </c>
      <c r="B544" s="94"/>
      <c r="C544" s="95"/>
      <c r="D544" s="96"/>
      <c r="E544" s="97"/>
      <c r="F544" s="98"/>
      <c r="G544" s="98"/>
      <c r="H544" s="98"/>
      <c r="I544" s="98"/>
      <c r="J544" s="98"/>
      <c r="K544" s="96"/>
      <c r="L544" s="96"/>
      <c r="M544" s="96"/>
      <c r="N544" s="518"/>
      <c r="O544" s="168">
        <v>1.0</v>
      </c>
      <c r="P544" s="169">
        <v>0.0</v>
      </c>
      <c r="Q544" s="294">
        <v>5.0</v>
      </c>
      <c r="R544" s="295">
        <v>4.0</v>
      </c>
      <c r="S544" s="198"/>
      <c r="T544" s="199"/>
      <c r="U544" s="200"/>
      <c r="V544" s="201"/>
      <c r="W544" s="202"/>
      <c r="X544" s="202"/>
      <c r="Y544" s="273" t="s">
        <v>738</v>
      </c>
      <c r="Z544" s="271">
        <v>40.0</v>
      </c>
      <c r="AA544" s="272" t="s">
        <v>133</v>
      </c>
      <c r="AB544" s="107">
        <v>5.0</v>
      </c>
      <c r="AC544" s="108">
        <v>0.5102546296296296</v>
      </c>
      <c r="AD544" s="273"/>
      <c r="AE544" s="274" t="s">
        <v>132</v>
      </c>
      <c r="AF544" s="99" t="s">
        <v>166</v>
      </c>
      <c r="AG544" s="274">
        <v>1.1</v>
      </c>
      <c r="AH544" s="411">
        <v>100.0</v>
      </c>
      <c r="AI544" s="112"/>
      <c r="AJ544" s="110"/>
      <c r="AK544" s="113"/>
      <c r="AL544" s="114"/>
      <c r="AM544" s="278"/>
      <c r="AN544" s="98"/>
      <c r="AO544" s="98"/>
      <c r="AP544" s="116"/>
      <c r="AQ544" s="117"/>
      <c r="AR544" s="116"/>
      <c r="AS544" s="98"/>
      <c r="AT544" s="98"/>
      <c r="AU544" s="98"/>
      <c r="AV544" s="98"/>
      <c r="AW544" s="98"/>
      <c r="AX544" s="98"/>
      <c r="AY544" s="98"/>
      <c r="AZ544" s="98"/>
      <c r="BA544" s="98"/>
      <c r="BB544" s="98"/>
      <c r="BC544" s="98"/>
      <c r="BD544" s="98"/>
      <c r="BE544" s="98"/>
      <c r="BF544" s="98"/>
      <c r="BG544" s="98"/>
      <c r="BH544" s="98"/>
      <c r="BI544" s="98"/>
      <c r="BJ544" s="98"/>
      <c r="BK544" s="98"/>
      <c r="BL544" s="98"/>
      <c r="BM544" s="98"/>
      <c r="BN544" s="98"/>
      <c r="BO544" s="98"/>
      <c r="BP544" s="98"/>
    </row>
    <row r="545">
      <c r="A545" s="485" t="b">
        <v>0</v>
      </c>
      <c r="B545" s="128"/>
      <c r="C545" s="129"/>
      <c r="D545" s="130"/>
      <c r="E545" s="131"/>
      <c r="F545" s="132"/>
      <c r="G545" s="132"/>
      <c r="H545" s="132"/>
      <c r="I545" s="132"/>
      <c r="J545" s="132"/>
      <c r="K545" s="130"/>
      <c r="L545" s="130"/>
      <c r="M545" s="130"/>
      <c r="N545" s="519"/>
      <c r="O545" s="369"/>
      <c r="P545" s="370"/>
      <c r="Q545" s="196"/>
      <c r="R545" s="197"/>
      <c r="S545" s="198"/>
      <c r="T545" s="199"/>
      <c r="U545" s="200"/>
      <c r="V545" s="201"/>
      <c r="W545" s="202"/>
      <c r="X545" s="202"/>
      <c r="Y545" s="143"/>
      <c r="Z545" s="367"/>
      <c r="AA545" s="140"/>
      <c r="AB545" s="420"/>
      <c r="AC545" s="421"/>
      <c r="AD545" s="206" t="s">
        <v>142</v>
      </c>
      <c r="AE545" s="144"/>
      <c r="AF545" s="133"/>
      <c r="AG545" s="144"/>
      <c r="AH545" s="430"/>
      <c r="AI545" s="146"/>
      <c r="AJ545" s="144"/>
      <c r="AK545" s="147"/>
      <c r="AL545" s="114"/>
      <c r="AM545" s="211"/>
      <c r="AN545" s="132"/>
      <c r="AO545" s="132"/>
      <c r="AP545" s="149"/>
      <c r="AQ545" s="150"/>
      <c r="AR545" s="149"/>
      <c r="AS545" s="132"/>
      <c r="AT545" s="132"/>
      <c r="AU545" s="132"/>
      <c r="AV545" s="132"/>
      <c r="AW545" s="132"/>
      <c r="AX545" s="132"/>
      <c r="AY545" s="132"/>
      <c r="AZ545" s="132"/>
      <c r="BA545" s="132"/>
      <c r="BB545" s="132"/>
      <c r="BC545" s="132"/>
      <c r="BD545" s="132"/>
      <c r="BE545" s="132"/>
      <c r="BF545" s="132"/>
      <c r="BG545" s="132"/>
      <c r="BH545" s="132"/>
      <c r="BI545" s="132"/>
      <c r="BJ545" s="132"/>
      <c r="BK545" s="132"/>
      <c r="BL545" s="132"/>
      <c r="BM545" s="132"/>
      <c r="BN545" s="132"/>
      <c r="BO545" s="132"/>
      <c r="BP545" s="132"/>
    </row>
    <row r="546">
      <c r="A546" s="484" t="b">
        <v>0</v>
      </c>
      <c r="B546" s="363">
        <v>44620.0</v>
      </c>
      <c r="C546" s="95"/>
      <c r="D546" s="100" t="s">
        <v>1470</v>
      </c>
      <c r="E546" s="97"/>
      <c r="F546" s="98"/>
      <c r="G546" s="98"/>
      <c r="H546" s="98"/>
      <c r="I546" s="99" t="s">
        <v>290</v>
      </c>
      <c r="J546" s="99" t="s">
        <v>1471</v>
      </c>
      <c r="K546" s="96"/>
      <c r="L546" s="96"/>
      <c r="M546" s="96"/>
      <c r="N546" s="518"/>
      <c r="O546" s="168">
        <v>1.0</v>
      </c>
      <c r="P546" s="169">
        <v>3.0</v>
      </c>
      <c r="Q546" s="196"/>
      <c r="R546" s="197"/>
      <c r="S546" s="198"/>
      <c r="T546" s="199"/>
      <c r="U546" s="200"/>
      <c r="V546" s="201"/>
      <c r="W546" s="202"/>
      <c r="X546" s="202"/>
      <c r="Y546" s="273">
        <v>40.0</v>
      </c>
      <c r="Z546" s="271" t="s">
        <v>738</v>
      </c>
      <c r="AA546" s="272" t="s">
        <v>133</v>
      </c>
      <c r="AB546" s="107">
        <v>1.0</v>
      </c>
      <c r="AC546" s="108">
        <v>0.6905208333333334</v>
      </c>
      <c r="AD546" s="273" t="s">
        <v>140</v>
      </c>
      <c r="AE546" s="274" t="s">
        <v>133</v>
      </c>
      <c r="AF546" s="99" t="s">
        <v>166</v>
      </c>
      <c r="AG546" s="274">
        <v>1.4</v>
      </c>
      <c r="AH546" s="411">
        <v>10.0</v>
      </c>
      <c r="AI546" s="112"/>
      <c r="AJ546" s="274">
        <v>160.72</v>
      </c>
      <c r="AK546" s="277">
        <v>0.0</v>
      </c>
      <c r="AL546" s="114"/>
      <c r="AM546" s="278"/>
      <c r="AN546" s="98"/>
      <c r="AO546" s="98"/>
      <c r="AP546" s="116"/>
      <c r="AQ546" s="117"/>
      <c r="AR546" s="116"/>
      <c r="AS546" s="98"/>
      <c r="AT546" s="98"/>
      <c r="AU546" s="98"/>
      <c r="AV546" s="98"/>
      <c r="AW546" s="98"/>
      <c r="AX546" s="98"/>
      <c r="AY546" s="98"/>
      <c r="AZ546" s="98"/>
      <c r="BA546" s="98"/>
      <c r="BB546" s="98"/>
      <c r="BC546" s="98"/>
      <c r="BD546" s="98"/>
      <c r="BE546" s="98"/>
      <c r="BF546" s="98"/>
      <c r="BG546" s="98"/>
      <c r="BH546" s="98"/>
      <c r="BI546" s="98"/>
      <c r="BJ546" s="98"/>
      <c r="BK546" s="98"/>
      <c r="BL546" s="98"/>
      <c r="BM546" s="98"/>
      <c r="BN546" s="98"/>
      <c r="BO546" s="98"/>
      <c r="BP546" s="98"/>
    </row>
    <row r="547">
      <c r="A547" s="485" t="b">
        <v>0</v>
      </c>
      <c r="B547" s="128"/>
      <c r="C547" s="129"/>
      <c r="D547" s="134">
        <v>997.49</v>
      </c>
      <c r="E547" s="131"/>
      <c r="F547" s="132"/>
      <c r="G547" s="132"/>
      <c r="H547" s="132"/>
      <c r="I547" s="133">
        <v>1.97</v>
      </c>
      <c r="J547" s="133">
        <v>1.96</v>
      </c>
      <c r="K547" s="130"/>
      <c r="L547" s="130"/>
      <c r="M547" s="130"/>
      <c r="N547" s="519"/>
      <c r="O547" s="168">
        <v>1.0</v>
      </c>
      <c r="P547" s="169">
        <v>4.0</v>
      </c>
      <c r="Q547" s="196"/>
      <c r="R547" s="197"/>
      <c r="S547" s="198"/>
      <c r="T547" s="199"/>
      <c r="U547" s="200"/>
      <c r="V547" s="201"/>
      <c r="W547" s="202"/>
      <c r="X547" s="202"/>
      <c r="Y547" s="206">
        <v>0.0</v>
      </c>
      <c r="Z547" s="204">
        <v>30.0</v>
      </c>
      <c r="AA547" s="205" t="s">
        <v>132</v>
      </c>
      <c r="AB547" s="141">
        <v>2.0</v>
      </c>
      <c r="AC547" s="142">
        <v>0.6951157407407408</v>
      </c>
      <c r="AD547" s="206"/>
      <c r="AE547" s="207" t="s">
        <v>133</v>
      </c>
      <c r="AF547" s="133" t="s">
        <v>166</v>
      </c>
      <c r="AG547" s="207">
        <v>1.3</v>
      </c>
      <c r="AH547" s="449">
        <v>20.0</v>
      </c>
      <c r="AI547" s="146"/>
      <c r="AJ547" s="207">
        <v>-27.44</v>
      </c>
      <c r="AK547" s="210">
        <v>0.0</v>
      </c>
      <c r="AL547" s="114"/>
      <c r="AM547" s="211"/>
      <c r="AN547" s="132"/>
      <c r="AO547" s="132"/>
      <c r="AP547" s="149"/>
      <c r="AQ547" s="150"/>
      <c r="AR547" s="149"/>
      <c r="AS547" s="132"/>
      <c r="AT547" s="132"/>
      <c r="AU547" s="132"/>
      <c r="AV547" s="132"/>
      <c r="AW547" s="132"/>
      <c r="AX547" s="132"/>
      <c r="AY547" s="132"/>
      <c r="AZ547" s="132"/>
      <c r="BA547" s="132"/>
      <c r="BB547" s="132"/>
      <c r="BC547" s="132"/>
      <c r="BD547" s="132"/>
      <c r="BE547" s="132"/>
      <c r="BF547" s="132"/>
      <c r="BG547" s="132"/>
      <c r="BH547" s="132"/>
      <c r="BI547" s="132"/>
      <c r="BJ547" s="132"/>
      <c r="BK547" s="132"/>
      <c r="BL547" s="132"/>
      <c r="BM547" s="132"/>
      <c r="BN547" s="132"/>
      <c r="BO547" s="132"/>
      <c r="BP547" s="132"/>
    </row>
    <row r="548">
      <c r="A548" s="484" t="b">
        <v>0</v>
      </c>
      <c r="B548" s="94"/>
      <c r="C548" s="95"/>
      <c r="D548" s="96"/>
      <c r="E548" s="97"/>
      <c r="F548" s="98"/>
      <c r="G548" s="98"/>
      <c r="H548" s="98"/>
      <c r="I548" s="99">
        <v>1.0303673E7</v>
      </c>
      <c r="J548" s="99">
        <v>5071877.0</v>
      </c>
      <c r="K548" s="96"/>
      <c r="L548" s="96"/>
      <c r="M548" s="96"/>
      <c r="N548" s="518"/>
      <c r="O548" s="168">
        <v>0.0</v>
      </c>
      <c r="P548" s="169">
        <v>1.0</v>
      </c>
      <c r="Q548" s="294">
        <v>0.0</v>
      </c>
      <c r="R548" s="295">
        <v>0.0</v>
      </c>
      <c r="S548" s="198"/>
      <c r="T548" s="199"/>
      <c r="U548" s="200"/>
      <c r="V548" s="201"/>
      <c r="W548" s="202"/>
      <c r="X548" s="202"/>
      <c r="Y548" s="273">
        <v>0.0</v>
      </c>
      <c r="Z548" s="271">
        <v>15.0</v>
      </c>
      <c r="AA548" s="272" t="s">
        <v>132</v>
      </c>
      <c r="AB548" s="107">
        <v>3.0</v>
      </c>
      <c r="AC548" s="108">
        <v>0.7009953703703704</v>
      </c>
      <c r="AD548" s="273"/>
      <c r="AE548" s="274" t="s">
        <v>133</v>
      </c>
      <c r="AF548" s="99" t="s">
        <v>166</v>
      </c>
      <c r="AG548" s="274">
        <v>1.2</v>
      </c>
      <c r="AH548" s="411">
        <v>50.0</v>
      </c>
      <c r="AI548" s="112"/>
      <c r="AJ548" s="110"/>
      <c r="AK548" s="113"/>
      <c r="AL548" s="114"/>
      <c r="AM548" s="278"/>
      <c r="AN548" s="98"/>
      <c r="AO548" s="98"/>
      <c r="AP548" s="116"/>
      <c r="AQ548" s="117"/>
      <c r="AR548" s="116"/>
      <c r="AS548" s="98"/>
      <c r="AT548" s="98"/>
      <c r="AU548" s="98"/>
      <c r="AV548" s="98"/>
      <c r="AW548" s="98"/>
      <c r="AX548" s="98"/>
      <c r="AY548" s="98"/>
      <c r="AZ548" s="98"/>
      <c r="BA548" s="98"/>
      <c r="BB548" s="98"/>
      <c r="BC548" s="98"/>
      <c r="BD548" s="98"/>
      <c r="BE548" s="98"/>
      <c r="BF548" s="98"/>
      <c r="BG548" s="98"/>
      <c r="BH548" s="98"/>
      <c r="BI548" s="98"/>
      <c r="BJ548" s="98"/>
      <c r="BK548" s="98"/>
      <c r="BL548" s="98"/>
      <c r="BM548" s="98"/>
      <c r="BN548" s="98"/>
      <c r="BO548" s="98"/>
      <c r="BP548" s="98"/>
    </row>
    <row r="549">
      <c r="A549" s="485" t="b">
        <v>0</v>
      </c>
      <c r="B549" s="128"/>
      <c r="C549" s="129"/>
      <c r="D549" s="130"/>
      <c r="E549" s="131"/>
      <c r="F549" s="132"/>
      <c r="G549" s="132"/>
      <c r="H549" s="132"/>
      <c r="I549" s="132"/>
      <c r="J549" s="132"/>
      <c r="K549" s="130"/>
      <c r="L549" s="130"/>
      <c r="M549" s="130"/>
      <c r="N549" s="519"/>
      <c r="O549" s="168">
        <v>0.0</v>
      </c>
      <c r="P549" s="169">
        <v>1.0</v>
      </c>
      <c r="Q549" s="294">
        <v>0.0</v>
      </c>
      <c r="R549" s="295">
        <v>0.0</v>
      </c>
      <c r="S549" s="198"/>
      <c r="T549" s="199"/>
      <c r="U549" s="200"/>
      <c r="V549" s="201"/>
      <c r="W549" s="202"/>
      <c r="X549" s="202"/>
      <c r="Y549" s="206">
        <v>0.0</v>
      </c>
      <c r="Z549" s="204">
        <v>40.0</v>
      </c>
      <c r="AA549" s="205" t="s">
        <v>132</v>
      </c>
      <c r="AB549" s="141">
        <v>4.0</v>
      </c>
      <c r="AC549" s="142">
        <v>0.702037037037037</v>
      </c>
      <c r="AD549" s="206"/>
      <c r="AE549" s="207" t="s">
        <v>133</v>
      </c>
      <c r="AF549" s="133" t="s">
        <v>166</v>
      </c>
      <c r="AG549" s="207">
        <v>1.1</v>
      </c>
      <c r="AH549" s="449">
        <v>100.0</v>
      </c>
      <c r="AI549" s="146"/>
      <c r="AJ549" s="144"/>
      <c r="AK549" s="147"/>
      <c r="AL549" s="114"/>
      <c r="AM549" s="211"/>
      <c r="AN549" s="132"/>
      <c r="AO549" s="132"/>
      <c r="AP549" s="149"/>
      <c r="AQ549" s="150"/>
      <c r="AR549" s="149"/>
      <c r="AS549" s="132"/>
      <c r="AT549" s="132"/>
      <c r="AU549" s="132"/>
      <c r="AV549" s="132"/>
      <c r="AW549" s="132"/>
      <c r="AX549" s="132"/>
      <c r="AY549" s="132"/>
      <c r="AZ549" s="132"/>
      <c r="BA549" s="132"/>
      <c r="BB549" s="132"/>
      <c r="BC549" s="132"/>
      <c r="BD549" s="132"/>
      <c r="BE549" s="132"/>
      <c r="BF549" s="132"/>
      <c r="BG549" s="132"/>
      <c r="BH549" s="132"/>
      <c r="BI549" s="132"/>
      <c r="BJ549" s="132"/>
      <c r="BK549" s="132"/>
      <c r="BL549" s="132"/>
      <c r="BM549" s="132"/>
      <c r="BN549" s="132"/>
      <c r="BO549" s="132"/>
      <c r="BP549" s="132"/>
    </row>
    <row r="550">
      <c r="A550" s="484" t="b">
        <v>0</v>
      </c>
      <c r="B550" s="94"/>
      <c r="C550" s="95"/>
      <c r="D550" s="96"/>
      <c r="E550" s="97"/>
      <c r="F550" s="98"/>
      <c r="G550" s="98"/>
      <c r="H550" s="98"/>
      <c r="I550" s="98"/>
      <c r="J550" s="98"/>
      <c r="K550" s="96"/>
      <c r="L550" s="96"/>
      <c r="M550" s="96"/>
      <c r="N550" s="518"/>
      <c r="O550" s="168">
        <v>0.0</v>
      </c>
      <c r="P550" s="169">
        <v>1.0</v>
      </c>
      <c r="Q550" s="294">
        <v>0.0</v>
      </c>
      <c r="R550" s="295">
        <v>1.0</v>
      </c>
      <c r="S550" s="198"/>
      <c r="T550" s="199"/>
      <c r="U550" s="200"/>
      <c r="V550" s="201"/>
      <c r="W550" s="202"/>
      <c r="X550" s="202"/>
      <c r="Y550" s="273" t="s">
        <v>738</v>
      </c>
      <c r="Z550" s="271">
        <v>40.0</v>
      </c>
      <c r="AA550" s="272" t="s">
        <v>133</v>
      </c>
      <c r="AB550" s="107">
        <v>5.0</v>
      </c>
      <c r="AC550" s="108">
        <v>0.7053819444444445</v>
      </c>
      <c r="AD550" s="273"/>
      <c r="AE550" s="274" t="s">
        <v>133</v>
      </c>
      <c r="AF550" s="99" t="s">
        <v>133</v>
      </c>
      <c r="AG550" s="274">
        <v>1.16</v>
      </c>
      <c r="AH550" s="411">
        <v>16.0</v>
      </c>
      <c r="AI550" s="112"/>
      <c r="AJ550" s="110"/>
      <c r="AK550" s="113"/>
      <c r="AL550" s="114"/>
      <c r="AM550" s="278"/>
      <c r="AN550" s="98"/>
      <c r="AO550" s="98"/>
      <c r="AP550" s="116"/>
      <c r="AQ550" s="117"/>
      <c r="AR550" s="116"/>
      <c r="AS550" s="98"/>
      <c r="AT550" s="98"/>
      <c r="AU550" s="98"/>
      <c r="AV550" s="98"/>
      <c r="AW550" s="98"/>
      <c r="AX550" s="98"/>
      <c r="AY550" s="98"/>
      <c r="AZ550" s="98"/>
      <c r="BA550" s="98"/>
      <c r="BB550" s="98"/>
      <c r="BC550" s="98"/>
      <c r="BD550" s="98"/>
      <c r="BE550" s="98"/>
      <c r="BF550" s="98"/>
      <c r="BG550" s="98"/>
      <c r="BH550" s="98"/>
      <c r="BI550" s="98"/>
      <c r="BJ550" s="98"/>
      <c r="BK550" s="98"/>
      <c r="BL550" s="98"/>
      <c r="BM550" s="98"/>
      <c r="BN550" s="98"/>
      <c r="BO550" s="98"/>
      <c r="BP550" s="98"/>
    </row>
    <row r="551">
      <c r="A551" s="485" t="b">
        <v>0</v>
      </c>
      <c r="B551" s="128"/>
      <c r="C551" s="129"/>
      <c r="D551" s="130"/>
      <c r="E551" s="131"/>
      <c r="F551" s="132"/>
      <c r="G551" s="132"/>
      <c r="H551" s="132"/>
      <c r="I551" s="132"/>
      <c r="J551" s="132"/>
      <c r="K551" s="130"/>
      <c r="L551" s="130"/>
      <c r="M551" s="130"/>
      <c r="N551" s="519"/>
      <c r="O551" s="369"/>
      <c r="P551" s="370"/>
      <c r="Q551" s="196"/>
      <c r="R551" s="197"/>
      <c r="S551" s="198"/>
      <c r="T551" s="199"/>
      <c r="U551" s="200"/>
      <c r="V551" s="201"/>
      <c r="W551" s="202"/>
      <c r="X551" s="202"/>
      <c r="Y551" s="143"/>
      <c r="Z551" s="367"/>
      <c r="AA551" s="140"/>
      <c r="AB551" s="420"/>
      <c r="AC551" s="421"/>
      <c r="AD551" s="206" t="s">
        <v>142</v>
      </c>
      <c r="AE551" s="144"/>
      <c r="AF551" s="133"/>
      <c r="AG551" s="144"/>
      <c r="AH551" s="430"/>
      <c r="AI551" s="146"/>
      <c r="AJ551" s="144"/>
      <c r="AK551" s="147"/>
      <c r="AL551" s="114"/>
      <c r="AM551" s="211"/>
      <c r="AN551" s="132"/>
      <c r="AO551" s="132"/>
      <c r="AP551" s="149"/>
      <c r="AQ551" s="150"/>
      <c r="AR551" s="149"/>
      <c r="AS551" s="132"/>
      <c r="AT551" s="132"/>
      <c r="AU551" s="132"/>
      <c r="AV551" s="132"/>
      <c r="AW551" s="132"/>
      <c r="AX551" s="132"/>
      <c r="AY551" s="132"/>
      <c r="AZ551" s="132"/>
      <c r="BA551" s="132"/>
      <c r="BB551" s="132"/>
      <c r="BC551" s="132"/>
      <c r="BD551" s="132"/>
      <c r="BE551" s="132"/>
      <c r="BF551" s="132"/>
      <c r="BG551" s="132"/>
      <c r="BH551" s="132"/>
      <c r="BI551" s="132"/>
      <c r="BJ551" s="132"/>
      <c r="BK551" s="132"/>
      <c r="BL551" s="132"/>
      <c r="BM551" s="132"/>
      <c r="BN551" s="132"/>
      <c r="BO551" s="132"/>
      <c r="BP551" s="132"/>
    </row>
    <row r="552">
      <c r="A552" s="484" t="b">
        <v>0</v>
      </c>
      <c r="B552" s="363">
        <v>44620.0</v>
      </c>
      <c r="C552" s="95"/>
      <c r="D552" s="100" t="s">
        <v>1472</v>
      </c>
      <c r="E552" s="97"/>
      <c r="F552" s="98"/>
      <c r="G552" s="98"/>
      <c r="H552" s="98"/>
      <c r="I552" s="99" t="s">
        <v>1473</v>
      </c>
      <c r="J552" s="99" t="s">
        <v>1474</v>
      </c>
      <c r="K552" s="96"/>
      <c r="L552" s="96"/>
      <c r="M552" s="96"/>
      <c r="N552" s="518"/>
      <c r="O552" s="168">
        <v>1.0</v>
      </c>
      <c r="P552" s="169">
        <v>0.0</v>
      </c>
      <c r="Q552" s="196"/>
      <c r="R552" s="197"/>
      <c r="S552" s="198"/>
      <c r="T552" s="199"/>
      <c r="U552" s="200"/>
      <c r="V552" s="201"/>
      <c r="W552" s="202"/>
      <c r="X552" s="202"/>
      <c r="Y552" s="273">
        <v>0.0</v>
      </c>
      <c r="Z552" s="271">
        <v>0.0</v>
      </c>
      <c r="AA552" s="272" t="s">
        <v>132</v>
      </c>
      <c r="AB552" s="107">
        <v>1.0</v>
      </c>
      <c r="AC552" s="108">
        <v>0.5843402777777778</v>
      </c>
      <c r="AD552" s="273" t="s">
        <v>140</v>
      </c>
      <c r="AE552" s="274" t="s">
        <v>132</v>
      </c>
      <c r="AF552" s="99" t="s">
        <v>166</v>
      </c>
      <c r="AG552" s="274">
        <v>1.4</v>
      </c>
      <c r="AH552" s="411">
        <v>10.0</v>
      </c>
      <c r="AI552" s="112"/>
      <c r="AJ552" s="274">
        <v>-30.0</v>
      </c>
      <c r="AK552" s="277">
        <v>0.0</v>
      </c>
      <c r="AL552" s="114"/>
      <c r="AM552" s="278"/>
      <c r="AN552" s="98"/>
      <c r="AO552" s="98"/>
      <c r="AP552" s="116"/>
      <c r="AQ552" s="117"/>
      <c r="AR552" s="116"/>
      <c r="AS552" s="98"/>
      <c r="AT552" s="98"/>
      <c r="AU552" s="98"/>
      <c r="AV552" s="98"/>
      <c r="AW552" s="98"/>
      <c r="AX552" s="98"/>
      <c r="AY552" s="98"/>
      <c r="AZ552" s="98"/>
      <c r="BA552" s="98"/>
      <c r="BB552" s="98"/>
      <c r="BC552" s="98"/>
      <c r="BD552" s="98"/>
      <c r="BE552" s="98"/>
      <c r="BF552" s="98"/>
      <c r="BG552" s="98"/>
      <c r="BH552" s="98"/>
      <c r="BI552" s="98"/>
      <c r="BJ552" s="98"/>
      <c r="BK552" s="98"/>
      <c r="BL552" s="98"/>
      <c r="BM552" s="98"/>
      <c r="BN552" s="98"/>
      <c r="BO552" s="98"/>
      <c r="BP552" s="98"/>
    </row>
    <row r="553">
      <c r="A553" s="485" t="b">
        <v>0</v>
      </c>
      <c r="B553" s="128"/>
      <c r="C553" s="129"/>
      <c r="D553" s="134">
        <v>504.14</v>
      </c>
      <c r="E553" s="131"/>
      <c r="F553" s="132"/>
      <c r="G553" s="132"/>
      <c r="H553" s="132"/>
      <c r="I553" s="133">
        <v>1.66</v>
      </c>
      <c r="J553" s="133">
        <v>2.5</v>
      </c>
      <c r="K553" s="130"/>
      <c r="L553" s="130"/>
      <c r="M553" s="130"/>
      <c r="N553" s="519"/>
      <c r="O553" s="168">
        <v>2.0</v>
      </c>
      <c r="P553" s="169">
        <v>0.0</v>
      </c>
      <c r="Q553" s="196"/>
      <c r="R553" s="197"/>
      <c r="S553" s="198"/>
      <c r="T553" s="199"/>
      <c r="U553" s="200"/>
      <c r="V553" s="201"/>
      <c r="W553" s="202"/>
      <c r="X553" s="202"/>
      <c r="Y553" s="206">
        <v>30.0</v>
      </c>
      <c r="Z553" s="204">
        <v>30.0</v>
      </c>
      <c r="AA553" s="205" t="s">
        <v>133</v>
      </c>
      <c r="AB553" s="141">
        <v>2.0</v>
      </c>
      <c r="AC553" s="142">
        <v>0.5879861111111111</v>
      </c>
      <c r="AD553" s="206"/>
      <c r="AE553" s="207" t="s">
        <v>132</v>
      </c>
      <c r="AF553" s="133" t="s">
        <v>166</v>
      </c>
      <c r="AG553" s="207">
        <v>1.3</v>
      </c>
      <c r="AH553" s="449">
        <v>20.0</v>
      </c>
      <c r="AI553" s="146"/>
      <c r="AJ553" s="207">
        <v>176.4</v>
      </c>
      <c r="AK553" s="210">
        <v>0.0</v>
      </c>
      <c r="AL553" s="114"/>
      <c r="AM553" s="211"/>
      <c r="AN553" s="132"/>
      <c r="AO553" s="132"/>
      <c r="AP553" s="149"/>
      <c r="AQ553" s="150"/>
      <c r="AR553" s="149"/>
      <c r="AS553" s="132"/>
      <c r="AT553" s="132"/>
      <c r="AU553" s="132"/>
      <c r="AV553" s="132"/>
      <c r="AW553" s="132"/>
      <c r="AX553" s="132"/>
      <c r="AY553" s="132"/>
      <c r="AZ553" s="132"/>
      <c r="BA553" s="132"/>
      <c r="BB553" s="132"/>
      <c r="BC553" s="132"/>
      <c r="BD553" s="132"/>
      <c r="BE553" s="132"/>
      <c r="BF553" s="132"/>
      <c r="BG553" s="132"/>
      <c r="BH553" s="132"/>
      <c r="BI553" s="132"/>
      <c r="BJ553" s="132"/>
      <c r="BK553" s="132"/>
      <c r="BL553" s="132"/>
      <c r="BM553" s="132"/>
      <c r="BN553" s="132"/>
      <c r="BO553" s="132"/>
      <c r="BP553" s="132"/>
    </row>
    <row r="554">
      <c r="A554" s="484" t="b">
        <v>0</v>
      </c>
      <c r="B554" s="94"/>
      <c r="C554" s="95"/>
      <c r="D554" s="96"/>
      <c r="E554" s="97"/>
      <c r="F554" s="98"/>
      <c r="G554" s="98"/>
      <c r="H554" s="98"/>
      <c r="I554" s="99">
        <v>9631609.0</v>
      </c>
      <c r="J554" s="99">
        <v>1.7980033E7</v>
      </c>
      <c r="K554" s="96"/>
      <c r="L554" s="96"/>
      <c r="M554" s="96"/>
      <c r="N554" s="518"/>
      <c r="O554" s="168">
        <v>3.0</v>
      </c>
      <c r="P554" s="169">
        <v>0.0</v>
      </c>
      <c r="Q554" s="196"/>
      <c r="R554" s="197"/>
      <c r="S554" s="198"/>
      <c r="T554" s="199"/>
      <c r="U554" s="200"/>
      <c r="V554" s="201"/>
      <c r="W554" s="202"/>
      <c r="X554" s="202"/>
      <c r="Y554" s="273">
        <v>0.0</v>
      </c>
      <c r="Z554" s="271">
        <v>0.0</v>
      </c>
      <c r="AA554" s="272" t="s">
        <v>132</v>
      </c>
      <c r="AB554" s="107">
        <v>3.0</v>
      </c>
      <c r="AC554" s="108">
        <v>0.5884837962962963</v>
      </c>
      <c r="AD554" s="273"/>
      <c r="AE554" s="274" t="s">
        <v>132</v>
      </c>
      <c r="AF554" s="99" t="s">
        <v>166</v>
      </c>
      <c r="AG554" s="274">
        <v>1.2</v>
      </c>
      <c r="AH554" s="411">
        <v>50.0</v>
      </c>
      <c r="AI554" s="112"/>
      <c r="AJ554" s="110"/>
      <c r="AK554" s="113"/>
      <c r="AL554" s="114"/>
      <c r="AM554" s="278"/>
      <c r="AN554" s="98"/>
      <c r="AO554" s="98"/>
      <c r="AP554" s="116"/>
      <c r="AQ554" s="117"/>
      <c r="AR554" s="116"/>
      <c r="AS554" s="98"/>
      <c r="AT554" s="98"/>
      <c r="AU554" s="98"/>
      <c r="AV554" s="98"/>
      <c r="AW554" s="98"/>
      <c r="AX554" s="98"/>
      <c r="AY554" s="98"/>
      <c r="AZ554" s="98"/>
      <c r="BA554" s="98"/>
      <c r="BB554" s="98"/>
      <c r="BC554" s="98"/>
      <c r="BD554" s="98"/>
      <c r="BE554" s="98"/>
      <c r="BF554" s="98"/>
      <c r="BG554" s="98"/>
      <c r="BH554" s="98"/>
      <c r="BI554" s="98"/>
      <c r="BJ554" s="98"/>
      <c r="BK554" s="98"/>
      <c r="BL554" s="98"/>
      <c r="BM554" s="98"/>
      <c r="BN554" s="98"/>
      <c r="BO554" s="98"/>
      <c r="BP554" s="98"/>
    </row>
    <row r="555">
      <c r="A555" s="485" t="b">
        <v>0</v>
      </c>
      <c r="B555" s="128"/>
      <c r="C555" s="129"/>
      <c r="D555" s="130"/>
      <c r="E555" s="131"/>
      <c r="F555" s="132"/>
      <c r="G555" s="132"/>
      <c r="H555" s="132"/>
      <c r="I555" s="132"/>
      <c r="J555" s="132"/>
      <c r="K555" s="130"/>
      <c r="L555" s="130"/>
      <c r="M555" s="130"/>
      <c r="N555" s="519"/>
      <c r="O555" s="168">
        <v>1.0</v>
      </c>
      <c r="P555" s="169">
        <v>0.0</v>
      </c>
      <c r="Q555" s="294">
        <v>0.0</v>
      </c>
      <c r="R555" s="295">
        <v>0.0</v>
      </c>
      <c r="S555" s="198"/>
      <c r="T555" s="199"/>
      <c r="U555" s="200"/>
      <c r="V555" s="201"/>
      <c r="W555" s="202"/>
      <c r="X555" s="202"/>
      <c r="Y555" s="206">
        <v>30.0</v>
      </c>
      <c r="Z555" s="204">
        <v>0.0</v>
      </c>
      <c r="AA555" s="205" t="s">
        <v>133</v>
      </c>
      <c r="AB555" s="141">
        <v>4.0</v>
      </c>
      <c r="AC555" s="142">
        <v>0.6038078703703704</v>
      </c>
      <c r="AD555" s="206"/>
      <c r="AE555" s="207" t="s">
        <v>132</v>
      </c>
      <c r="AF555" s="133" t="s">
        <v>166</v>
      </c>
      <c r="AG555" s="207">
        <v>1.1</v>
      </c>
      <c r="AH555" s="449">
        <v>100.0</v>
      </c>
      <c r="AI555" s="146"/>
      <c r="AJ555" s="144"/>
      <c r="AK555" s="147"/>
      <c r="AL555" s="114"/>
      <c r="AM555" s="211"/>
      <c r="AN555" s="132"/>
      <c r="AO555" s="132"/>
      <c r="AP555" s="149"/>
      <c r="AQ555" s="150"/>
      <c r="AR555" s="149"/>
      <c r="AS555" s="132"/>
      <c r="AT555" s="132"/>
      <c r="AU555" s="132"/>
      <c r="AV555" s="132"/>
      <c r="AW555" s="132"/>
      <c r="AX555" s="132"/>
      <c r="AY555" s="132"/>
      <c r="AZ555" s="132"/>
      <c r="BA555" s="132"/>
      <c r="BB555" s="132"/>
      <c r="BC555" s="132"/>
      <c r="BD555" s="132"/>
      <c r="BE555" s="132"/>
      <c r="BF555" s="132"/>
      <c r="BG555" s="132"/>
      <c r="BH555" s="132"/>
      <c r="BI555" s="132"/>
      <c r="BJ555" s="132"/>
      <c r="BK555" s="132"/>
      <c r="BL555" s="132"/>
      <c r="BM555" s="132"/>
      <c r="BN555" s="132"/>
      <c r="BO555" s="132"/>
      <c r="BP555" s="132"/>
    </row>
    <row r="556">
      <c r="A556" s="484" t="b">
        <v>0</v>
      </c>
      <c r="B556" s="94"/>
      <c r="C556" s="95"/>
      <c r="D556" s="96"/>
      <c r="E556" s="97"/>
      <c r="F556" s="98"/>
      <c r="G556" s="98"/>
      <c r="H556" s="98"/>
      <c r="I556" s="98"/>
      <c r="J556" s="98"/>
      <c r="K556" s="96"/>
      <c r="L556" s="96"/>
      <c r="M556" s="96"/>
      <c r="N556" s="518"/>
      <c r="O556" s="369"/>
      <c r="P556" s="370"/>
      <c r="Q556" s="196"/>
      <c r="R556" s="197"/>
      <c r="S556" s="198"/>
      <c r="T556" s="199"/>
      <c r="U556" s="200"/>
      <c r="V556" s="201"/>
      <c r="W556" s="202"/>
      <c r="X556" s="202"/>
      <c r="Y556" s="109"/>
      <c r="Z556" s="280"/>
      <c r="AA556" s="106"/>
      <c r="AB556" s="281"/>
      <c r="AC556" s="282"/>
      <c r="AD556" s="273" t="s">
        <v>142</v>
      </c>
      <c r="AE556" s="110"/>
      <c r="AF556" s="99"/>
      <c r="AG556" s="110"/>
      <c r="AH556" s="427"/>
      <c r="AI556" s="112"/>
      <c r="AJ556" s="110"/>
      <c r="AK556" s="113"/>
      <c r="AL556" s="114"/>
      <c r="AM556" s="278"/>
      <c r="AN556" s="98"/>
      <c r="AO556" s="98"/>
      <c r="AP556" s="116"/>
      <c r="AQ556" s="117"/>
      <c r="AR556" s="116"/>
      <c r="AS556" s="98"/>
      <c r="AT556" s="98"/>
      <c r="AU556" s="98"/>
      <c r="AV556" s="98"/>
      <c r="AW556" s="98"/>
      <c r="AX556" s="98"/>
      <c r="AY556" s="98"/>
      <c r="AZ556" s="98"/>
      <c r="BA556" s="98"/>
      <c r="BB556" s="98"/>
      <c r="BC556" s="98"/>
      <c r="BD556" s="98"/>
      <c r="BE556" s="98"/>
      <c r="BF556" s="98"/>
      <c r="BG556" s="98"/>
      <c r="BH556" s="98"/>
      <c r="BI556" s="98"/>
      <c r="BJ556" s="98"/>
      <c r="BK556" s="98"/>
      <c r="BL556" s="98"/>
      <c r="BM556" s="98"/>
      <c r="BN556" s="98"/>
      <c r="BO556" s="98"/>
      <c r="BP556" s="98"/>
    </row>
    <row r="557">
      <c r="A557" s="485" t="b">
        <v>0</v>
      </c>
      <c r="B557" s="288">
        <v>44620.0</v>
      </c>
      <c r="C557" s="129"/>
      <c r="D557" s="134" t="s">
        <v>1475</v>
      </c>
      <c r="E557" s="131"/>
      <c r="F557" s="132"/>
      <c r="G557" s="132"/>
      <c r="H557" s="132"/>
      <c r="I557" s="133" t="s">
        <v>1449</v>
      </c>
      <c r="J557" s="133" t="s">
        <v>1406</v>
      </c>
      <c r="K557" s="130"/>
      <c r="L557" s="130"/>
      <c r="M557" s="130"/>
      <c r="N557" s="519"/>
      <c r="O557" s="168">
        <v>1.0</v>
      </c>
      <c r="P557" s="169">
        <v>0.0</v>
      </c>
      <c r="Q557" s="294">
        <v>0.0</v>
      </c>
      <c r="R557" s="295">
        <v>0.0</v>
      </c>
      <c r="S557" s="198"/>
      <c r="T557" s="199"/>
      <c r="U557" s="200"/>
      <c r="V557" s="201"/>
      <c r="W557" s="202"/>
      <c r="X557" s="202"/>
      <c r="Y557" s="206">
        <v>0.0</v>
      </c>
      <c r="Z557" s="204">
        <v>0.0</v>
      </c>
      <c r="AA557" s="205" t="s">
        <v>132</v>
      </c>
      <c r="AB557" s="141">
        <v>1.0</v>
      </c>
      <c r="AC557" s="142">
        <v>0.5245949074074074</v>
      </c>
      <c r="AD557" s="206" t="s">
        <v>140</v>
      </c>
      <c r="AE557" s="207" t="s">
        <v>132</v>
      </c>
      <c r="AF557" s="133" t="s">
        <v>166</v>
      </c>
      <c r="AG557" s="207">
        <v>1.4</v>
      </c>
      <c r="AH557" s="449">
        <v>10.0</v>
      </c>
      <c r="AI557" s="146"/>
      <c r="AJ557" s="207">
        <v>864.86</v>
      </c>
      <c r="AK557" s="210">
        <v>0.0</v>
      </c>
      <c r="AL557" s="114"/>
      <c r="AM557" s="211"/>
      <c r="AN557" s="132"/>
      <c r="AO557" s="132"/>
      <c r="AP557" s="149"/>
      <c r="AQ557" s="150"/>
      <c r="AR557" s="149"/>
      <c r="AS557" s="132"/>
      <c r="AT557" s="132"/>
      <c r="AU557" s="132"/>
      <c r="AV557" s="132"/>
      <c r="AW557" s="132"/>
      <c r="AX557" s="132"/>
      <c r="AY557" s="132"/>
      <c r="AZ557" s="132"/>
      <c r="BA557" s="132"/>
      <c r="BB557" s="132"/>
      <c r="BC557" s="132"/>
      <c r="BD557" s="132"/>
      <c r="BE557" s="132"/>
      <c r="BF557" s="132"/>
      <c r="BG557" s="132"/>
      <c r="BH557" s="132"/>
      <c r="BI557" s="132"/>
      <c r="BJ557" s="132"/>
      <c r="BK557" s="132"/>
      <c r="BL557" s="132"/>
      <c r="BM557" s="132"/>
      <c r="BN557" s="132"/>
      <c r="BO557" s="132"/>
      <c r="BP557" s="132"/>
    </row>
    <row r="558">
      <c r="A558" s="484" t="b">
        <v>0</v>
      </c>
      <c r="B558" s="94"/>
      <c r="C558" s="95"/>
      <c r="D558" s="100">
        <v>4060.56</v>
      </c>
      <c r="E558" s="97"/>
      <c r="F558" s="98"/>
      <c r="G558" s="98"/>
      <c r="H558" s="98"/>
      <c r="I558" s="99">
        <v>2.16</v>
      </c>
      <c r="J558" s="99">
        <v>1.86</v>
      </c>
      <c r="K558" s="96"/>
      <c r="L558" s="96"/>
      <c r="M558" s="96"/>
      <c r="N558" s="518"/>
      <c r="O558" s="168">
        <v>1.0</v>
      </c>
      <c r="P558" s="169">
        <v>0.0</v>
      </c>
      <c r="Q558" s="294">
        <v>0.0</v>
      </c>
      <c r="R558" s="295">
        <v>0.0</v>
      </c>
      <c r="S558" s="198"/>
      <c r="T558" s="199"/>
      <c r="U558" s="200"/>
      <c r="V558" s="201"/>
      <c r="W558" s="202"/>
      <c r="X558" s="202"/>
      <c r="Y558" s="273">
        <v>30.0</v>
      </c>
      <c r="Z558" s="271">
        <v>0.0</v>
      </c>
      <c r="AA558" s="272" t="s">
        <v>132</v>
      </c>
      <c r="AB558" s="107">
        <v>2.0</v>
      </c>
      <c r="AC558" s="108">
        <v>0.5263310185185185</v>
      </c>
      <c r="AD558" s="273"/>
      <c r="AE558" s="274" t="s">
        <v>132</v>
      </c>
      <c r="AF558" s="99" t="s">
        <v>166</v>
      </c>
      <c r="AG558" s="274">
        <v>1.3</v>
      </c>
      <c r="AH558" s="411">
        <v>20.0</v>
      </c>
      <c r="AI558" s="112"/>
      <c r="AJ558" s="274">
        <v>-274.53</v>
      </c>
      <c r="AK558" s="277">
        <v>0.0</v>
      </c>
      <c r="AL558" s="114"/>
      <c r="AM558" s="278"/>
      <c r="AN558" s="98"/>
      <c r="AO558" s="98"/>
      <c r="AP558" s="116"/>
      <c r="AQ558" s="117"/>
      <c r="AR558" s="116"/>
      <c r="AS558" s="98"/>
      <c r="AT558" s="98"/>
      <c r="AU558" s="98"/>
      <c r="AV558" s="98"/>
      <c r="AW558" s="98"/>
      <c r="AX558" s="98"/>
      <c r="AY558" s="98"/>
      <c r="AZ558" s="98"/>
      <c r="BA558" s="98"/>
      <c r="BB558" s="98"/>
      <c r="BC558" s="98"/>
      <c r="BD558" s="98"/>
      <c r="BE558" s="98"/>
      <c r="BF558" s="98"/>
      <c r="BG558" s="98"/>
      <c r="BH558" s="98"/>
      <c r="BI558" s="98"/>
      <c r="BJ558" s="98"/>
      <c r="BK558" s="98"/>
      <c r="BL558" s="98"/>
      <c r="BM558" s="98"/>
      <c r="BN558" s="98"/>
      <c r="BO558" s="98"/>
      <c r="BP558" s="98"/>
    </row>
    <row r="559">
      <c r="A559" s="485" t="b">
        <v>0</v>
      </c>
      <c r="B559" s="128"/>
      <c r="C559" s="129"/>
      <c r="D559" s="130"/>
      <c r="E559" s="131"/>
      <c r="F559" s="132"/>
      <c r="G559" s="132"/>
      <c r="H559" s="132"/>
      <c r="I559" s="133">
        <v>6179151.0</v>
      </c>
      <c r="J559" s="133">
        <v>3.8374961E7</v>
      </c>
      <c r="K559" s="130"/>
      <c r="L559" s="130"/>
      <c r="M559" s="130"/>
      <c r="N559" s="519"/>
      <c r="O559" s="168">
        <v>1.0</v>
      </c>
      <c r="P559" s="169">
        <v>0.0</v>
      </c>
      <c r="Q559" s="294">
        <v>1.0</v>
      </c>
      <c r="R559" s="295">
        <v>0.0</v>
      </c>
      <c r="S559" s="198"/>
      <c r="T559" s="199"/>
      <c r="U559" s="200"/>
      <c r="V559" s="201"/>
      <c r="W559" s="202"/>
      <c r="X559" s="202"/>
      <c r="Y559" s="206">
        <v>30.0</v>
      </c>
      <c r="Z559" s="204">
        <v>15.0</v>
      </c>
      <c r="AA559" s="205" t="s">
        <v>133</v>
      </c>
      <c r="AB559" s="141">
        <v>3.0</v>
      </c>
      <c r="AC559" s="142">
        <v>0.528900462962963</v>
      </c>
      <c r="AD559" s="206"/>
      <c r="AE559" s="207" t="s">
        <v>132</v>
      </c>
      <c r="AF559" s="133" t="s">
        <v>166</v>
      </c>
      <c r="AG559" s="207">
        <v>1.2</v>
      </c>
      <c r="AH559" s="449">
        <v>50.0</v>
      </c>
      <c r="AI559" s="146"/>
      <c r="AJ559" s="144"/>
      <c r="AK559" s="147"/>
      <c r="AL559" s="114"/>
      <c r="AM559" s="211"/>
      <c r="AN559" s="132"/>
      <c r="AO559" s="132"/>
      <c r="AP559" s="149"/>
      <c r="AQ559" s="150"/>
      <c r="AR559" s="149"/>
      <c r="AS559" s="132"/>
      <c r="AT559" s="132"/>
      <c r="AU559" s="132"/>
      <c r="AV559" s="132"/>
      <c r="AW559" s="132"/>
      <c r="AX559" s="132"/>
      <c r="AY559" s="132"/>
      <c r="AZ559" s="132"/>
      <c r="BA559" s="132"/>
      <c r="BB559" s="132"/>
      <c r="BC559" s="132"/>
      <c r="BD559" s="132"/>
      <c r="BE559" s="132"/>
      <c r="BF559" s="132"/>
      <c r="BG559" s="132"/>
      <c r="BH559" s="132"/>
      <c r="BI559" s="132"/>
      <c r="BJ559" s="132"/>
      <c r="BK559" s="132"/>
      <c r="BL559" s="132"/>
      <c r="BM559" s="132"/>
      <c r="BN559" s="132"/>
      <c r="BO559" s="132"/>
      <c r="BP559" s="132"/>
    </row>
    <row r="560">
      <c r="A560" s="484" t="b">
        <v>0</v>
      </c>
      <c r="B560" s="94"/>
      <c r="C560" s="95"/>
      <c r="D560" s="96"/>
      <c r="E560" s="97"/>
      <c r="F560" s="98"/>
      <c r="G560" s="98"/>
      <c r="H560" s="98"/>
      <c r="I560" s="98"/>
      <c r="J560" s="98"/>
      <c r="K560" s="96"/>
      <c r="L560" s="96"/>
      <c r="M560" s="96"/>
      <c r="N560" s="518"/>
      <c r="O560" s="168">
        <v>1.0</v>
      </c>
      <c r="P560" s="169">
        <v>0.0</v>
      </c>
      <c r="Q560" s="294">
        <v>3.0</v>
      </c>
      <c r="R560" s="295">
        <v>3.0</v>
      </c>
      <c r="S560" s="198"/>
      <c r="T560" s="199"/>
      <c r="U560" s="200"/>
      <c r="V560" s="201"/>
      <c r="W560" s="202"/>
      <c r="X560" s="202"/>
      <c r="Y560" s="273">
        <v>0.0</v>
      </c>
      <c r="Z560" s="271">
        <v>15.0</v>
      </c>
      <c r="AA560" s="272" t="s">
        <v>132</v>
      </c>
      <c r="AB560" s="107">
        <v>4.0</v>
      </c>
      <c r="AC560" s="108">
        <v>0.5400925925925926</v>
      </c>
      <c r="AD560" s="273"/>
      <c r="AE560" s="274" t="s">
        <v>132</v>
      </c>
      <c r="AF560" s="99" t="s">
        <v>133</v>
      </c>
      <c r="AG560" s="274">
        <v>1.34</v>
      </c>
      <c r="AH560" s="411">
        <v>13.0</v>
      </c>
      <c r="AI560" s="112"/>
      <c r="AJ560" s="110"/>
      <c r="AK560" s="113"/>
      <c r="AL560" s="114"/>
      <c r="AM560" s="278"/>
      <c r="AN560" s="98"/>
      <c r="AO560" s="98"/>
      <c r="AP560" s="116"/>
      <c r="AQ560" s="117"/>
      <c r="AR560" s="116"/>
      <c r="AS560" s="98"/>
      <c r="AT560" s="98"/>
      <c r="AU560" s="98"/>
      <c r="AV560" s="98"/>
      <c r="AW560" s="98"/>
      <c r="AX560" s="98"/>
      <c r="AY560" s="98"/>
      <c r="AZ560" s="98"/>
      <c r="BA560" s="98"/>
      <c r="BB560" s="98"/>
      <c r="BC560" s="98"/>
      <c r="BD560" s="98"/>
      <c r="BE560" s="98"/>
      <c r="BF560" s="98"/>
      <c r="BG560" s="98"/>
      <c r="BH560" s="98"/>
      <c r="BI560" s="98"/>
      <c r="BJ560" s="98"/>
      <c r="BK560" s="98"/>
      <c r="BL560" s="98"/>
      <c r="BM560" s="98"/>
      <c r="BN560" s="98"/>
      <c r="BO560" s="98"/>
      <c r="BP560" s="98"/>
    </row>
    <row r="561">
      <c r="A561" s="485" t="b">
        <v>0</v>
      </c>
      <c r="B561" s="128"/>
      <c r="C561" s="129"/>
      <c r="D561" s="130"/>
      <c r="E561" s="131"/>
      <c r="F561" s="132"/>
      <c r="G561" s="132"/>
      <c r="H561" s="132"/>
      <c r="I561" s="132"/>
      <c r="J561" s="132"/>
      <c r="K561" s="130"/>
      <c r="L561" s="130"/>
      <c r="M561" s="130"/>
      <c r="N561" s="519"/>
      <c r="O561" s="168">
        <v>1.0</v>
      </c>
      <c r="P561" s="169">
        <v>0.0</v>
      </c>
      <c r="Q561" s="294">
        <v>3.0</v>
      </c>
      <c r="R561" s="295">
        <v>3.0</v>
      </c>
      <c r="S561" s="198"/>
      <c r="T561" s="199"/>
      <c r="U561" s="200"/>
      <c r="V561" s="201"/>
      <c r="W561" s="202"/>
      <c r="X561" s="202"/>
      <c r="Y561" s="206">
        <v>40.0</v>
      </c>
      <c r="Z561" s="204">
        <v>15.0</v>
      </c>
      <c r="AA561" s="205" t="s">
        <v>132</v>
      </c>
      <c r="AB561" s="141">
        <v>5.0</v>
      </c>
      <c r="AC561" s="142">
        <v>0.5476157407407407</v>
      </c>
      <c r="AD561" s="206"/>
      <c r="AE561" s="207" t="s">
        <v>132</v>
      </c>
      <c r="AF561" s="133" t="s">
        <v>166</v>
      </c>
      <c r="AG561" s="207">
        <v>1.1</v>
      </c>
      <c r="AH561" s="449">
        <v>100.0</v>
      </c>
      <c r="AI561" s="146"/>
      <c r="AJ561" s="144"/>
      <c r="AK561" s="147"/>
      <c r="AL561" s="114"/>
      <c r="AM561" s="211"/>
      <c r="AN561" s="132"/>
      <c r="AO561" s="132"/>
      <c r="AP561" s="149"/>
      <c r="AQ561" s="150"/>
      <c r="AR561" s="149"/>
      <c r="AS561" s="132"/>
      <c r="AT561" s="132"/>
      <c r="AU561" s="132"/>
      <c r="AV561" s="132"/>
      <c r="AW561" s="132"/>
      <c r="AX561" s="132"/>
      <c r="AY561" s="132"/>
      <c r="AZ561" s="132"/>
      <c r="BA561" s="132"/>
      <c r="BB561" s="132"/>
      <c r="BC561" s="132"/>
      <c r="BD561" s="132"/>
      <c r="BE561" s="132"/>
      <c r="BF561" s="132"/>
      <c r="BG561" s="132"/>
      <c r="BH561" s="132"/>
      <c r="BI561" s="132"/>
      <c r="BJ561" s="132"/>
      <c r="BK561" s="132"/>
      <c r="BL561" s="132"/>
      <c r="BM561" s="132"/>
      <c r="BN561" s="132"/>
      <c r="BO561" s="132"/>
      <c r="BP561" s="132"/>
    </row>
    <row r="562">
      <c r="A562" s="484" t="b">
        <v>0</v>
      </c>
      <c r="B562" s="94"/>
      <c r="C562" s="95"/>
      <c r="D562" s="96"/>
      <c r="E562" s="97"/>
      <c r="F562" s="98"/>
      <c r="G562" s="98"/>
      <c r="H562" s="98"/>
      <c r="I562" s="98"/>
      <c r="J562" s="98"/>
      <c r="K562" s="96"/>
      <c r="L562" s="96"/>
      <c r="M562" s="96"/>
      <c r="N562" s="518"/>
      <c r="O562" s="168">
        <v>1.0</v>
      </c>
      <c r="P562" s="169">
        <v>0.0</v>
      </c>
      <c r="Q562" s="294">
        <v>5.0</v>
      </c>
      <c r="R562" s="295">
        <v>4.0</v>
      </c>
      <c r="S562" s="198"/>
      <c r="T562" s="199"/>
      <c r="U562" s="200"/>
      <c r="V562" s="201"/>
      <c r="W562" s="202"/>
      <c r="X562" s="202"/>
      <c r="Y562" s="273">
        <v>30.0</v>
      </c>
      <c r="Z562" s="271">
        <v>0.0</v>
      </c>
      <c r="AA562" s="272" t="s">
        <v>133</v>
      </c>
      <c r="AB562" s="107">
        <v>6.0</v>
      </c>
      <c r="AC562" s="108">
        <v>0.5488310185185186</v>
      </c>
      <c r="AD562" s="273"/>
      <c r="AE562" s="274" t="s">
        <v>132</v>
      </c>
      <c r="AF562" s="99" t="s">
        <v>133</v>
      </c>
      <c r="AG562" s="274">
        <v>1.16</v>
      </c>
      <c r="AH562" s="411">
        <v>16.0</v>
      </c>
      <c r="AI562" s="112"/>
      <c r="AJ562" s="110"/>
      <c r="AK562" s="113"/>
      <c r="AL562" s="114"/>
      <c r="AM562" s="278"/>
      <c r="AN562" s="98"/>
      <c r="AO562" s="98"/>
      <c r="AP562" s="116"/>
      <c r="AQ562" s="117"/>
      <c r="AR562" s="116"/>
      <c r="AS562" s="98"/>
      <c r="AT562" s="98"/>
      <c r="AU562" s="98"/>
      <c r="AV562" s="98"/>
      <c r="AW562" s="98"/>
      <c r="AX562" s="98"/>
      <c r="AY562" s="98"/>
      <c r="AZ562" s="98"/>
      <c r="BA562" s="98"/>
      <c r="BB562" s="98"/>
      <c r="BC562" s="98"/>
      <c r="BD562" s="98"/>
      <c r="BE562" s="98"/>
      <c r="BF562" s="98"/>
      <c r="BG562" s="98"/>
      <c r="BH562" s="98"/>
      <c r="BI562" s="98"/>
      <c r="BJ562" s="98"/>
      <c r="BK562" s="98"/>
      <c r="BL562" s="98"/>
      <c r="BM562" s="98"/>
      <c r="BN562" s="98"/>
      <c r="BO562" s="98"/>
      <c r="BP562" s="98"/>
    </row>
    <row r="563">
      <c r="A563" s="485" t="b">
        <v>0</v>
      </c>
      <c r="B563" s="128"/>
      <c r="C563" s="129"/>
      <c r="D563" s="130"/>
      <c r="E563" s="131"/>
      <c r="F563" s="132"/>
      <c r="G563" s="132"/>
      <c r="H563" s="132"/>
      <c r="I563" s="132"/>
      <c r="J563" s="132"/>
      <c r="K563" s="130"/>
      <c r="L563" s="130"/>
      <c r="M563" s="130"/>
      <c r="N563" s="519"/>
      <c r="O563" s="168">
        <v>1.0</v>
      </c>
      <c r="P563" s="169">
        <v>0.0</v>
      </c>
      <c r="Q563" s="294">
        <v>5.0</v>
      </c>
      <c r="R563" s="295">
        <v>4.0</v>
      </c>
      <c r="S563" s="198"/>
      <c r="T563" s="199"/>
      <c r="U563" s="200"/>
      <c r="V563" s="201"/>
      <c r="W563" s="202"/>
      <c r="X563" s="202"/>
      <c r="Y563" s="206">
        <v>40.0</v>
      </c>
      <c r="Z563" s="204">
        <v>40.0</v>
      </c>
      <c r="AA563" s="205" t="s">
        <v>133</v>
      </c>
      <c r="AB563" s="141">
        <v>7.0</v>
      </c>
      <c r="AC563" s="142">
        <v>0.5504050925925926</v>
      </c>
      <c r="AD563" s="206"/>
      <c r="AE563" s="207" t="s">
        <v>132</v>
      </c>
      <c r="AF563" s="133" t="s">
        <v>133</v>
      </c>
      <c r="AG563" s="207">
        <v>1.23</v>
      </c>
      <c r="AH563" s="449">
        <v>23.0</v>
      </c>
      <c r="AI563" s="146"/>
      <c r="AJ563" s="144"/>
      <c r="AK563" s="147"/>
      <c r="AL563" s="114"/>
      <c r="AM563" s="211"/>
      <c r="AN563" s="132"/>
      <c r="AO563" s="132"/>
      <c r="AP563" s="149"/>
      <c r="AQ563" s="150"/>
      <c r="AR563" s="149"/>
      <c r="AS563" s="132"/>
      <c r="AT563" s="132"/>
      <c r="AU563" s="132"/>
      <c r="AV563" s="132"/>
      <c r="AW563" s="132"/>
      <c r="AX563" s="132"/>
      <c r="AY563" s="132"/>
      <c r="AZ563" s="132"/>
      <c r="BA563" s="132"/>
      <c r="BB563" s="132"/>
      <c r="BC563" s="132"/>
      <c r="BD563" s="132"/>
      <c r="BE563" s="132"/>
      <c r="BF563" s="132"/>
      <c r="BG563" s="132"/>
      <c r="BH563" s="132"/>
      <c r="BI563" s="132"/>
      <c r="BJ563" s="132"/>
      <c r="BK563" s="132"/>
      <c r="BL563" s="132"/>
      <c r="BM563" s="132"/>
      <c r="BN563" s="132"/>
      <c r="BO563" s="132"/>
      <c r="BP563" s="132"/>
    </row>
    <row r="564">
      <c r="A564" s="484" t="b">
        <v>0</v>
      </c>
      <c r="B564" s="94"/>
      <c r="C564" s="95"/>
      <c r="D564" s="96"/>
      <c r="E564" s="97"/>
      <c r="F564" s="98"/>
      <c r="G564" s="98"/>
      <c r="H564" s="98"/>
      <c r="I564" s="98"/>
      <c r="J564" s="98"/>
      <c r="K564" s="96"/>
      <c r="L564" s="96"/>
      <c r="M564" s="96"/>
      <c r="N564" s="518"/>
      <c r="O564" s="168">
        <v>1.0</v>
      </c>
      <c r="P564" s="169">
        <v>0.0</v>
      </c>
      <c r="Q564" s="294">
        <v>5.0</v>
      </c>
      <c r="R564" s="295">
        <v>5.0</v>
      </c>
      <c r="S564" s="198"/>
      <c r="T564" s="199"/>
      <c r="U564" s="200"/>
      <c r="V564" s="201"/>
      <c r="W564" s="202"/>
      <c r="X564" s="202"/>
      <c r="Y564" s="273">
        <v>0.0</v>
      </c>
      <c r="Z564" s="271">
        <v>0.0</v>
      </c>
      <c r="AA564" s="272" t="s">
        <v>132</v>
      </c>
      <c r="AB564" s="107">
        <v>8.0</v>
      </c>
      <c r="AC564" s="108">
        <v>0.5608333333333333</v>
      </c>
      <c r="AD564" s="273"/>
      <c r="AE564" s="274" t="s">
        <v>132</v>
      </c>
      <c r="AF564" s="99" t="s">
        <v>133</v>
      </c>
      <c r="AG564" s="274">
        <v>1.39</v>
      </c>
      <c r="AH564" s="411">
        <v>39.0</v>
      </c>
      <c r="AI564" s="112"/>
      <c r="AJ564" s="110"/>
      <c r="AK564" s="113"/>
      <c r="AL564" s="114"/>
      <c r="AM564" s="278"/>
      <c r="AN564" s="98"/>
      <c r="AO564" s="98"/>
      <c r="AP564" s="116"/>
      <c r="AQ564" s="117"/>
      <c r="AR564" s="116"/>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c r="BO564" s="98"/>
      <c r="BP564" s="98"/>
    </row>
    <row r="565">
      <c r="A565" s="485" t="b">
        <v>0</v>
      </c>
      <c r="B565" s="128"/>
      <c r="C565" s="129"/>
      <c r="D565" s="130"/>
      <c r="E565" s="131"/>
      <c r="F565" s="132"/>
      <c r="G565" s="132"/>
      <c r="H565" s="132"/>
      <c r="I565" s="132"/>
      <c r="J565" s="132"/>
      <c r="K565" s="130"/>
      <c r="L565" s="130"/>
      <c r="M565" s="130"/>
      <c r="N565" s="519"/>
      <c r="O565" s="168">
        <v>1.0</v>
      </c>
      <c r="P565" s="169">
        <v>0.0</v>
      </c>
      <c r="Q565" s="294">
        <v>6.0</v>
      </c>
      <c r="R565" s="295">
        <v>6.0</v>
      </c>
      <c r="S565" s="198"/>
      <c r="T565" s="199"/>
      <c r="U565" s="200"/>
      <c r="V565" s="201"/>
      <c r="W565" s="202"/>
      <c r="X565" s="202"/>
      <c r="Y565" s="206">
        <v>0.0</v>
      </c>
      <c r="Z565" s="204">
        <v>0.0</v>
      </c>
      <c r="AA565" s="205" t="s">
        <v>132</v>
      </c>
      <c r="AB565" s="141">
        <v>9.0</v>
      </c>
      <c r="AC565" s="142">
        <v>0.5612268518518518</v>
      </c>
      <c r="AD565" s="206"/>
      <c r="AE565" s="207" t="s">
        <v>132</v>
      </c>
      <c r="AF565" s="133" t="s">
        <v>133</v>
      </c>
      <c r="AG565" s="207">
        <v>1.54</v>
      </c>
      <c r="AH565" s="449">
        <v>15.0</v>
      </c>
      <c r="AI565" s="146"/>
      <c r="AJ565" s="144"/>
      <c r="AK565" s="147"/>
      <c r="AL565" s="114"/>
      <c r="AM565" s="211"/>
      <c r="AN565" s="132"/>
      <c r="AO565" s="132"/>
      <c r="AP565" s="149"/>
      <c r="AQ565" s="150"/>
      <c r="AR565" s="149"/>
      <c r="AS565" s="132"/>
      <c r="AT565" s="132"/>
      <c r="AU565" s="132"/>
      <c r="AV565" s="132"/>
      <c r="AW565" s="132"/>
      <c r="AX565" s="132"/>
      <c r="AY565" s="132"/>
      <c r="AZ565" s="132"/>
      <c r="BA565" s="132"/>
      <c r="BB565" s="132"/>
      <c r="BC565" s="132"/>
      <c r="BD565" s="132"/>
      <c r="BE565" s="132"/>
      <c r="BF565" s="132"/>
      <c r="BG565" s="132"/>
      <c r="BH565" s="132"/>
      <c r="BI565" s="132"/>
      <c r="BJ565" s="132"/>
      <c r="BK565" s="132"/>
      <c r="BL565" s="132"/>
      <c r="BM565" s="132"/>
      <c r="BN565" s="132"/>
      <c r="BO565" s="132"/>
      <c r="BP565" s="132"/>
    </row>
    <row r="566">
      <c r="A566" s="484" t="b">
        <v>0</v>
      </c>
      <c r="B566" s="94"/>
      <c r="C566" s="95"/>
      <c r="D566" s="96"/>
      <c r="E566" s="97"/>
      <c r="F566" s="98"/>
      <c r="G566" s="98"/>
      <c r="H566" s="98"/>
      <c r="I566" s="98"/>
      <c r="J566" s="98"/>
      <c r="K566" s="96"/>
      <c r="L566" s="96"/>
      <c r="M566" s="96"/>
      <c r="N566" s="518"/>
      <c r="O566" s="168">
        <v>1.0</v>
      </c>
      <c r="P566" s="169">
        <v>1.0</v>
      </c>
      <c r="Q566" s="294">
        <v>1.0</v>
      </c>
      <c r="R566" s="295">
        <v>1.0</v>
      </c>
      <c r="S566" s="296">
        <v>0.0</v>
      </c>
      <c r="T566" s="297">
        <v>0.0</v>
      </c>
      <c r="U566" s="200"/>
      <c r="V566" s="201"/>
      <c r="W566" s="202"/>
      <c r="X566" s="202"/>
      <c r="Y566" s="273">
        <v>0.0</v>
      </c>
      <c r="Z566" s="271">
        <v>0.0</v>
      </c>
      <c r="AA566" s="272" t="s">
        <v>133</v>
      </c>
      <c r="AB566" s="107">
        <v>10.0</v>
      </c>
      <c r="AC566" s="108">
        <v>0.5612268518518518</v>
      </c>
      <c r="AD566" s="273"/>
      <c r="AE566" s="274" t="s">
        <v>132</v>
      </c>
      <c r="AF566" s="99" t="s">
        <v>133</v>
      </c>
      <c r="AG566" s="274">
        <v>1.51</v>
      </c>
      <c r="AH566" s="411">
        <v>15.0</v>
      </c>
      <c r="AI566" s="112"/>
      <c r="AJ566" s="110"/>
      <c r="AK566" s="113"/>
      <c r="AL566" s="114"/>
      <c r="AM566" s="278"/>
      <c r="AN566" s="98"/>
      <c r="AO566" s="98"/>
      <c r="AP566" s="116"/>
      <c r="AQ566" s="117"/>
      <c r="AR566" s="116"/>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c r="BO566" s="98"/>
      <c r="BP566" s="98"/>
    </row>
    <row r="567">
      <c r="A567" s="485" t="b">
        <v>0</v>
      </c>
      <c r="B567" s="128"/>
      <c r="C567" s="129"/>
      <c r="D567" s="130"/>
      <c r="E567" s="131"/>
      <c r="F567" s="132"/>
      <c r="G567" s="132"/>
      <c r="H567" s="132"/>
      <c r="I567" s="132"/>
      <c r="J567" s="132"/>
      <c r="K567" s="130"/>
      <c r="L567" s="130"/>
      <c r="M567" s="130"/>
      <c r="N567" s="519"/>
      <c r="O567" s="168">
        <v>1.0</v>
      </c>
      <c r="P567" s="169">
        <v>1.0</v>
      </c>
      <c r="Q567" s="294">
        <v>1.0</v>
      </c>
      <c r="R567" s="295">
        <v>1.0</v>
      </c>
      <c r="S567" s="296">
        <v>0.0</v>
      </c>
      <c r="T567" s="297">
        <v>0.0</v>
      </c>
      <c r="U567" s="200"/>
      <c r="V567" s="201"/>
      <c r="W567" s="202"/>
      <c r="X567" s="202"/>
      <c r="Y567" s="206">
        <v>0.0</v>
      </c>
      <c r="Z567" s="204">
        <v>0.0</v>
      </c>
      <c r="AA567" s="205" t="s">
        <v>133</v>
      </c>
      <c r="AB567" s="141">
        <v>11.0</v>
      </c>
      <c r="AC567" s="142">
        <v>0.5612268518518518</v>
      </c>
      <c r="AD567" s="206"/>
      <c r="AE567" s="207" t="s">
        <v>132</v>
      </c>
      <c r="AF567" s="133" t="s">
        <v>133</v>
      </c>
      <c r="AG567" s="207">
        <v>1.76</v>
      </c>
      <c r="AH567" s="449">
        <v>1.7</v>
      </c>
      <c r="AI567" s="146"/>
      <c r="AJ567" s="144"/>
      <c r="AK567" s="147"/>
      <c r="AL567" s="114"/>
      <c r="AM567" s="211"/>
      <c r="AN567" s="132"/>
      <c r="AO567" s="132"/>
      <c r="AP567" s="149"/>
      <c r="AQ567" s="150"/>
      <c r="AR567" s="149"/>
      <c r="AS567" s="132"/>
      <c r="AT567" s="132"/>
      <c r="AU567" s="132"/>
      <c r="AV567" s="132"/>
      <c r="AW567" s="132"/>
      <c r="AX567" s="132"/>
      <c r="AY567" s="132"/>
      <c r="AZ567" s="132"/>
      <c r="BA567" s="132"/>
      <c r="BB567" s="132"/>
      <c r="BC567" s="132"/>
      <c r="BD567" s="132"/>
      <c r="BE567" s="132"/>
      <c r="BF567" s="132"/>
      <c r="BG567" s="132"/>
      <c r="BH567" s="132"/>
      <c r="BI567" s="132"/>
      <c r="BJ567" s="132"/>
      <c r="BK567" s="132"/>
      <c r="BL567" s="132"/>
      <c r="BM567" s="132"/>
      <c r="BN567" s="132"/>
      <c r="BO567" s="132"/>
      <c r="BP567" s="132"/>
    </row>
    <row r="568">
      <c r="A568" s="484" t="b">
        <v>0</v>
      </c>
      <c r="B568" s="94"/>
      <c r="C568" s="95"/>
      <c r="D568" s="96"/>
      <c r="E568" s="97"/>
      <c r="F568" s="98"/>
      <c r="G568" s="98"/>
      <c r="H568" s="98"/>
      <c r="I568" s="98"/>
      <c r="J568" s="98"/>
      <c r="K568" s="96"/>
      <c r="L568" s="96"/>
      <c r="M568" s="96"/>
      <c r="N568" s="518"/>
      <c r="O568" s="168">
        <v>1.0</v>
      </c>
      <c r="P568" s="169">
        <v>1.0</v>
      </c>
      <c r="Q568" s="294">
        <v>1.0</v>
      </c>
      <c r="R568" s="295">
        <v>1.0</v>
      </c>
      <c r="S568" s="296">
        <v>0.0</v>
      </c>
      <c r="T568" s="297">
        <v>0.0</v>
      </c>
      <c r="U568" s="200"/>
      <c r="V568" s="201"/>
      <c r="W568" s="202"/>
      <c r="X568" s="202"/>
      <c r="Y568" s="273">
        <v>0.0</v>
      </c>
      <c r="Z568" s="271">
        <v>30.0</v>
      </c>
      <c r="AA568" s="272" t="s">
        <v>133</v>
      </c>
      <c r="AB568" s="107">
        <v>12.0</v>
      </c>
      <c r="AC568" s="108">
        <v>0.5612268518518518</v>
      </c>
      <c r="AD568" s="273"/>
      <c r="AE568" s="274" t="s">
        <v>132</v>
      </c>
      <c r="AF568" s="99" t="s">
        <v>133</v>
      </c>
      <c r="AG568" s="274">
        <v>1.59</v>
      </c>
      <c r="AH568" s="411">
        <v>59.0</v>
      </c>
      <c r="AI568" s="112"/>
      <c r="AJ568" s="110"/>
      <c r="AK568" s="113"/>
      <c r="AL568" s="114"/>
      <c r="AM568" s="278"/>
      <c r="AN568" s="98"/>
      <c r="AO568" s="98"/>
      <c r="AP568" s="116"/>
      <c r="AQ568" s="117"/>
      <c r="AR568" s="116"/>
      <c r="AS568" s="98"/>
      <c r="AT568" s="98"/>
      <c r="AU568" s="98"/>
      <c r="AV568" s="98"/>
      <c r="AW568" s="98"/>
      <c r="AX568" s="98"/>
      <c r="AY568" s="98"/>
      <c r="AZ568" s="98"/>
      <c r="BA568" s="98"/>
      <c r="BB568" s="98"/>
      <c r="BC568" s="98"/>
      <c r="BD568" s="98"/>
      <c r="BE568" s="98"/>
      <c r="BF568" s="98"/>
      <c r="BG568" s="98"/>
      <c r="BH568" s="98"/>
      <c r="BI568" s="98"/>
      <c r="BJ568" s="98"/>
      <c r="BK568" s="98"/>
      <c r="BL568" s="98"/>
      <c r="BM568" s="98"/>
      <c r="BN568" s="98"/>
      <c r="BO568" s="98"/>
      <c r="BP568" s="98"/>
    </row>
    <row r="569">
      <c r="A569" s="485" t="b">
        <v>0</v>
      </c>
      <c r="B569" s="128"/>
      <c r="C569" s="129"/>
      <c r="D569" s="130"/>
      <c r="E569" s="131"/>
      <c r="F569" s="132"/>
      <c r="G569" s="132"/>
      <c r="H569" s="132"/>
      <c r="I569" s="132"/>
      <c r="J569" s="132"/>
      <c r="K569" s="130"/>
      <c r="L569" s="130"/>
      <c r="M569" s="130"/>
      <c r="N569" s="519"/>
      <c r="O569" s="168">
        <v>1.0</v>
      </c>
      <c r="P569" s="169">
        <v>1.0</v>
      </c>
      <c r="Q569" s="294">
        <v>1.0</v>
      </c>
      <c r="R569" s="295">
        <v>1.0</v>
      </c>
      <c r="S569" s="296">
        <v>2.0</v>
      </c>
      <c r="T569" s="297">
        <v>3.0</v>
      </c>
      <c r="U569" s="200"/>
      <c r="V569" s="201"/>
      <c r="W569" s="202"/>
      <c r="X569" s="202"/>
      <c r="Y569" s="206">
        <v>0.0</v>
      </c>
      <c r="Z569" s="204">
        <v>15.0</v>
      </c>
      <c r="AA569" s="205" t="s">
        <v>132</v>
      </c>
      <c r="AB569" s="141">
        <v>13.0</v>
      </c>
      <c r="AC569" s="142">
        <v>0.5612268518518518</v>
      </c>
      <c r="AD569" s="206"/>
      <c r="AE569" s="207" t="s">
        <v>132</v>
      </c>
      <c r="AF569" s="133" t="s">
        <v>133</v>
      </c>
      <c r="AG569" s="207">
        <v>1.86</v>
      </c>
      <c r="AH569" s="449">
        <v>18.0</v>
      </c>
      <c r="AI569" s="146"/>
      <c r="AJ569" s="144"/>
      <c r="AK569" s="147"/>
      <c r="AL569" s="114"/>
      <c r="AM569" s="211"/>
      <c r="AN569" s="132"/>
      <c r="AO569" s="132"/>
      <c r="AP569" s="149"/>
      <c r="AQ569" s="150"/>
      <c r="AR569" s="149"/>
      <c r="AS569" s="132"/>
      <c r="AT569" s="132"/>
      <c r="AU569" s="132"/>
      <c r="AV569" s="132"/>
      <c r="AW569" s="132"/>
      <c r="AX569" s="132"/>
      <c r="AY569" s="132"/>
      <c r="AZ569" s="132"/>
      <c r="BA569" s="132"/>
      <c r="BB569" s="132"/>
      <c r="BC569" s="132"/>
      <c r="BD569" s="132"/>
      <c r="BE569" s="132"/>
      <c r="BF569" s="132"/>
      <c r="BG569" s="132"/>
      <c r="BH569" s="132"/>
      <c r="BI569" s="132"/>
      <c r="BJ569" s="132"/>
      <c r="BK569" s="132"/>
      <c r="BL569" s="132"/>
      <c r="BM569" s="132"/>
      <c r="BN569" s="132"/>
      <c r="BO569" s="132"/>
      <c r="BP569" s="132"/>
    </row>
    <row r="570">
      <c r="A570" s="484" t="b">
        <v>0</v>
      </c>
      <c r="B570" s="94"/>
      <c r="C570" s="95"/>
      <c r="D570" s="96"/>
      <c r="E570" s="97"/>
      <c r="F570" s="98"/>
      <c r="G570" s="98"/>
      <c r="H570" s="98"/>
      <c r="I570" s="98"/>
      <c r="J570" s="98"/>
      <c r="K570" s="96"/>
      <c r="L570" s="96"/>
      <c r="M570" s="96"/>
      <c r="N570" s="518"/>
      <c r="O570" s="168">
        <v>1.0</v>
      </c>
      <c r="P570" s="169">
        <v>1.0</v>
      </c>
      <c r="Q570" s="294">
        <v>1.0</v>
      </c>
      <c r="R570" s="295">
        <v>1.0</v>
      </c>
      <c r="S570" s="296">
        <v>2.0</v>
      </c>
      <c r="T570" s="297">
        <v>3.0</v>
      </c>
      <c r="U570" s="200"/>
      <c r="V570" s="201"/>
      <c r="W570" s="202"/>
      <c r="X570" s="202"/>
      <c r="Y570" s="273">
        <v>0.0</v>
      </c>
      <c r="Z570" s="271">
        <v>15.0</v>
      </c>
      <c r="AA570" s="272" t="s">
        <v>132</v>
      </c>
      <c r="AB570" s="107">
        <v>14.0</v>
      </c>
      <c r="AC570" s="108">
        <v>0.562488425925926</v>
      </c>
      <c r="AD570" s="273"/>
      <c r="AE570" s="274" t="s">
        <v>132</v>
      </c>
      <c r="AF570" s="99" t="s">
        <v>133</v>
      </c>
      <c r="AG570" s="274">
        <v>1.88</v>
      </c>
      <c r="AH570" s="411">
        <v>18.0</v>
      </c>
      <c r="AI570" s="112"/>
      <c r="AJ570" s="110"/>
      <c r="AK570" s="113"/>
      <c r="AL570" s="114"/>
      <c r="AM570" s="278"/>
      <c r="AN570" s="98"/>
      <c r="AO570" s="98"/>
      <c r="AP570" s="116"/>
      <c r="AQ570" s="117"/>
      <c r="AR570" s="116"/>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c r="BO570" s="98"/>
      <c r="BP570" s="98"/>
    </row>
    <row r="571">
      <c r="A571" s="485" t="b">
        <v>0</v>
      </c>
      <c r="B571" s="128"/>
      <c r="C571" s="129"/>
      <c r="D571" s="130"/>
      <c r="E571" s="131"/>
      <c r="F571" s="132"/>
      <c r="G571" s="132"/>
      <c r="H571" s="132"/>
      <c r="I571" s="132"/>
      <c r="J571" s="132"/>
      <c r="K571" s="130"/>
      <c r="L571" s="130"/>
      <c r="M571" s="130"/>
      <c r="N571" s="519"/>
      <c r="O571" s="168">
        <v>1.0</v>
      </c>
      <c r="P571" s="169">
        <v>1.0</v>
      </c>
      <c r="Q571" s="294">
        <v>1.0</v>
      </c>
      <c r="R571" s="295">
        <v>1.0</v>
      </c>
      <c r="S571" s="296">
        <v>2.0</v>
      </c>
      <c r="T571" s="297">
        <v>3.0</v>
      </c>
      <c r="U571" s="200"/>
      <c r="V571" s="201"/>
      <c r="W571" s="202"/>
      <c r="X571" s="202"/>
      <c r="Y571" s="206">
        <v>0.0</v>
      </c>
      <c r="Z571" s="204">
        <v>30.0</v>
      </c>
      <c r="AA571" s="205" t="s">
        <v>132</v>
      </c>
      <c r="AB571" s="141">
        <v>15.0</v>
      </c>
      <c r="AC571" s="142">
        <v>0.5639583333333333</v>
      </c>
      <c r="AD571" s="206"/>
      <c r="AE571" s="207" t="s">
        <v>132</v>
      </c>
      <c r="AF571" s="133" t="s">
        <v>133</v>
      </c>
      <c r="AG571" s="207">
        <v>2.04</v>
      </c>
      <c r="AH571" s="449">
        <v>20.0</v>
      </c>
      <c r="AI571" s="146"/>
      <c r="AJ571" s="144"/>
      <c r="AK571" s="147"/>
      <c r="AL571" s="114"/>
      <c r="AM571" s="211"/>
      <c r="AN571" s="132"/>
      <c r="AO571" s="132"/>
      <c r="AP571" s="149"/>
      <c r="AQ571" s="150"/>
      <c r="AR571" s="149"/>
      <c r="AS571" s="132"/>
      <c r="AT571" s="132"/>
      <c r="AU571" s="132"/>
      <c r="AV571" s="132"/>
      <c r="AW571" s="132"/>
      <c r="AX571" s="132"/>
      <c r="AY571" s="132"/>
      <c r="AZ571" s="132"/>
      <c r="BA571" s="132"/>
      <c r="BB571" s="132"/>
      <c r="BC571" s="132"/>
      <c r="BD571" s="132"/>
      <c r="BE571" s="132"/>
      <c r="BF571" s="132"/>
      <c r="BG571" s="132"/>
      <c r="BH571" s="132"/>
      <c r="BI571" s="132"/>
      <c r="BJ571" s="132"/>
      <c r="BK571" s="132"/>
      <c r="BL571" s="132"/>
      <c r="BM571" s="132"/>
      <c r="BN571" s="132"/>
      <c r="BO571" s="132"/>
      <c r="BP571" s="132"/>
    </row>
    <row r="572">
      <c r="A572" s="484" t="b">
        <v>0</v>
      </c>
      <c r="B572" s="94"/>
      <c r="C572" s="95"/>
      <c r="D572" s="96"/>
      <c r="E572" s="97"/>
      <c r="F572" s="98"/>
      <c r="G572" s="98"/>
      <c r="H572" s="98"/>
      <c r="I572" s="98"/>
      <c r="J572" s="98"/>
      <c r="K572" s="96"/>
      <c r="L572" s="96"/>
      <c r="M572" s="96"/>
      <c r="N572" s="518"/>
      <c r="O572" s="168">
        <v>1.0</v>
      </c>
      <c r="P572" s="169">
        <v>1.0</v>
      </c>
      <c r="Q572" s="294">
        <v>1.0</v>
      </c>
      <c r="R572" s="295">
        <v>1.0</v>
      </c>
      <c r="S572" s="296">
        <v>6.0</v>
      </c>
      <c r="T572" s="297">
        <v>6.0</v>
      </c>
      <c r="U572" s="200"/>
      <c r="V572" s="201"/>
      <c r="W572" s="202"/>
      <c r="X572" s="202"/>
      <c r="Y572" s="273">
        <v>0.0</v>
      </c>
      <c r="Z572" s="271">
        <v>0.0</v>
      </c>
      <c r="AA572" s="272" t="s">
        <v>133</v>
      </c>
      <c r="AB572" s="107">
        <v>16.0</v>
      </c>
      <c r="AC572" s="108">
        <v>0.5777546296296296</v>
      </c>
      <c r="AD572" s="273"/>
      <c r="AE572" s="274" t="s">
        <v>132</v>
      </c>
      <c r="AF572" s="99" t="s">
        <v>133</v>
      </c>
      <c r="AG572" s="274">
        <v>2.26</v>
      </c>
      <c r="AH572" s="411">
        <v>26.0</v>
      </c>
      <c r="AI572" s="112"/>
      <c r="AJ572" s="110"/>
      <c r="AK572" s="113"/>
      <c r="AL572" s="114"/>
      <c r="AM572" s="278"/>
      <c r="AN572" s="98"/>
      <c r="AO572" s="98"/>
      <c r="AP572" s="116"/>
      <c r="AQ572" s="117"/>
      <c r="AR572" s="116"/>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c r="BO572" s="98"/>
      <c r="BP572" s="98"/>
    </row>
    <row r="573">
      <c r="A573" s="485" t="b">
        <v>0</v>
      </c>
      <c r="B573" s="128"/>
      <c r="C573" s="129"/>
      <c r="D573" s="130"/>
      <c r="E573" s="131"/>
      <c r="F573" s="132"/>
      <c r="G573" s="132"/>
      <c r="H573" s="132"/>
      <c r="I573" s="132"/>
      <c r="J573" s="132"/>
      <c r="K573" s="130"/>
      <c r="L573" s="130"/>
      <c r="M573" s="130"/>
      <c r="N573" s="519"/>
      <c r="O573" s="168">
        <v>1.0</v>
      </c>
      <c r="P573" s="169">
        <v>1.0</v>
      </c>
      <c r="Q573" s="294">
        <v>1.0</v>
      </c>
      <c r="R573" s="295">
        <v>1.0</v>
      </c>
      <c r="S573" s="296">
        <v>6.0</v>
      </c>
      <c r="T573" s="297">
        <v>6.0</v>
      </c>
      <c r="U573" s="200"/>
      <c r="V573" s="201"/>
      <c r="W573" s="202"/>
      <c r="X573" s="202"/>
      <c r="Y573" s="206">
        <v>0.0</v>
      </c>
      <c r="Z573" s="204">
        <v>0.0</v>
      </c>
      <c r="AA573" s="205" t="s">
        <v>132</v>
      </c>
      <c r="AB573" s="141">
        <v>17.0</v>
      </c>
      <c r="AC573" s="142">
        <v>0.5780208333333333</v>
      </c>
      <c r="AD573" s="206"/>
      <c r="AE573" s="207" t="s">
        <v>132</v>
      </c>
      <c r="AF573" s="133" t="s">
        <v>133</v>
      </c>
      <c r="AG573" s="207">
        <v>2.38</v>
      </c>
      <c r="AH573" s="449">
        <v>2.38</v>
      </c>
      <c r="AI573" s="146"/>
      <c r="AJ573" s="144"/>
      <c r="AK573" s="147"/>
      <c r="AL573" s="114"/>
      <c r="AM573" s="211"/>
      <c r="AN573" s="132"/>
      <c r="AO573" s="132"/>
      <c r="AP573" s="149"/>
      <c r="AQ573" s="150"/>
      <c r="AR573" s="149"/>
      <c r="AS573" s="132"/>
      <c r="AT573" s="132"/>
      <c r="AU573" s="132"/>
      <c r="AV573" s="132"/>
      <c r="AW573" s="132"/>
      <c r="AX573" s="132"/>
      <c r="AY573" s="132"/>
      <c r="AZ573" s="132"/>
      <c r="BA573" s="132"/>
      <c r="BB573" s="132"/>
      <c r="BC573" s="132"/>
      <c r="BD573" s="132"/>
      <c r="BE573" s="132"/>
      <c r="BF573" s="132"/>
      <c r="BG573" s="132"/>
      <c r="BH573" s="132"/>
      <c r="BI573" s="132"/>
      <c r="BJ573" s="132"/>
      <c r="BK573" s="132"/>
      <c r="BL573" s="132"/>
      <c r="BM573" s="132"/>
      <c r="BN573" s="132"/>
      <c r="BO573" s="132"/>
      <c r="BP573" s="132"/>
    </row>
    <row r="574">
      <c r="A574" s="484" t="b">
        <v>0</v>
      </c>
      <c r="B574" s="94"/>
      <c r="C574" s="95"/>
      <c r="D574" s="96"/>
      <c r="E574" s="97"/>
      <c r="F574" s="98"/>
      <c r="G574" s="98"/>
      <c r="H574" s="98"/>
      <c r="I574" s="98"/>
      <c r="J574" s="98"/>
      <c r="K574" s="96"/>
      <c r="L574" s="96"/>
      <c r="M574" s="96"/>
      <c r="N574" s="518"/>
      <c r="O574" s="168">
        <v>1.0</v>
      </c>
      <c r="P574" s="169">
        <v>1.0</v>
      </c>
      <c r="Q574" s="294">
        <v>1.0</v>
      </c>
      <c r="R574" s="295">
        <v>1.0</v>
      </c>
      <c r="S574" s="296">
        <v>6.0</v>
      </c>
      <c r="T574" s="297">
        <v>6.0</v>
      </c>
      <c r="U574" s="200"/>
      <c r="V574" s="201"/>
      <c r="W574" s="202"/>
      <c r="X574" s="202"/>
      <c r="Y574" s="273">
        <v>0.0</v>
      </c>
      <c r="Z574" s="271">
        <v>0.0</v>
      </c>
      <c r="AA574" s="272" t="s">
        <v>132</v>
      </c>
      <c r="AB574" s="107">
        <v>18.0</v>
      </c>
      <c r="AC574" s="108">
        <v>0.578136574074074</v>
      </c>
      <c r="AD574" s="273"/>
      <c r="AE574" s="274" t="s">
        <v>132</v>
      </c>
      <c r="AF574" s="99" t="s">
        <v>133</v>
      </c>
      <c r="AG574" s="274">
        <v>2.84</v>
      </c>
      <c r="AH574" s="411">
        <v>28.0</v>
      </c>
      <c r="AI574" s="112"/>
      <c r="AJ574" s="110"/>
      <c r="AK574" s="113"/>
      <c r="AL574" s="114"/>
      <c r="AM574" s="278"/>
      <c r="AN574" s="98"/>
      <c r="AO574" s="98"/>
      <c r="AP574" s="116"/>
      <c r="AQ574" s="117"/>
      <c r="AR574" s="116"/>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row>
    <row r="575">
      <c r="A575" s="485" t="b">
        <v>0</v>
      </c>
      <c r="B575" s="128"/>
      <c r="C575" s="129"/>
      <c r="D575" s="130"/>
      <c r="E575" s="131"/>
      <c r="F575" s="132"/>
      <c r="G575" s="132"/>
      <c r="H575" s="132"/>
      <c r="I575" s="132"/>
      <c r="J575" s="132"/>
      <c r="K575" s="130"/>
      <c r="L575" s="130"/>
      <c r="M575" s="130"/>
      <c r="N575" s="519"/>
      <c r="O575" s="369"/>
      <c r="P575" s="370"/>
      <c r="Q575" s="196"/>
      <c r="R575" s="197"/>
      <c r="S575" s="198"/>
      <c r="T575" s="199"/>
      <c r="U575" s="200"/>
      <c r="V575" s="201"/>
      <c r="W575" s="202"/>
      <c r="X575" s="202"/>
      <c r="Y575" s="143"/>
      <c r="Z575" s="367"/>
      <c r="AA575" s="140"/>
      <c r="AB575" s="141">
        <v>19.0</v>
      </c>
      <c r="AC575" s="142">
        <v>0.578136574074074</v>
      </c>
      <c r="AD575" s="206"/>
      <c r="AE575" s="207" t="s">
        <v>132</v>
      </c>
      <c r="AF575" s="133" t="s">
        <v>133</v>
      </c>
      <c r="AG575" s="207">
        <v>2.42</v>
      </c>
      <c r="AH575" s="449">
        <v>24.0</v>
      </c>
      <c r="AI575" s="146"/>
      <c r="AJ575" s="144"/>
      <c r="AK575" s="147"/>
      <c r="AL575" s="114"/>
      <c r="AM575" s="211"/>
      <c r="AN575" s="132"/>
      <c r="AO575" s="132"/>
      <c r="AP575" s="149"/>
      <c r="AQ575" s="150"/>
      <c r="AR575" s="149"/>
      <c r="AS575" s="132"/>
      <c r="AT575" s="132"/>
      <c r="AU575" s="132"/>
      <c r="AV575" s="132"/>
      <c r="AW575" s="132"/>
      <c r="AX575" s="132"/>
      <c r="AY575" s="132"/>
      <c r="AZ575" s="132"/>
      <c r="BA575" s="132"/>
      <c r="BB575" s="132"/>
      <c r="BC575" s="132"/>
      <c r="BD575" s="132"/>
      <c r="BE575" s="132"/>
      <c r="BF575" s="132"/>
      <c r="BG575" s="132"/>
      <c r="BH575" s="132"/>
      <c r="BI575" s="132"/>
      <c r="BJ575" s="132"/>
      <c r="BK575" s="132"/>
      <c r="BL575" s="132"/>
      <c r="BM575" s="132"/>
      <c r="BN575" s="132"/>
      <c r="BO575" s="132"/>
      <c r="BP575" s="132"/>
    </row>
    <row r="576">
      <c r="A576" s="484" t="b">
        <v>0</v>
      </c>
      <c r="B576" s="94"/>
      <c r="C576" s="95"/>
      <c r="D576" s="96"/>
      <c r="E576" s="97"/>
      <c r="F576" s="98"/>
      <c r="G576" s="98"/>
      <c r="H576" s="98"/>
      <c r="I576" s="98"/>
      <c r="J576" s="98"/>
      <c r="K576" s="96"/>
      <c r="L576" s="96"/>
      <c r="M576" s="96"/>
      <c r="N576" s="518"/>
      <c r="O576" s="369"/>
      <c r="P576" s="370"/>
      <c r="Q576" s="196"/>
      <c r="R576" s="197"/>
      <c r="S576" s="198"/>
      <c r="T576" s="199"/>
      <c r="U576" s="200"/>
      <c r="V576" s="201"/>
      <c r="W576" s="202"/>
      <c r="X576" s="202"/>
      <c r="Y576" s="109"/>
      <c r="Z576" s="280"/>
      <c r="AA576" s="106"/>
      <c r="AB576" s="107">
        <v>20.0</v>
      </c>
      <c r="AC576" s="108">
        <v>0.5978472222222222</v>
      </c>
      <c r="AD576" s="273"/>
      <c r="AE576" s="274" t="s">
        <v>133</v>
      </c>
      <c r="AF576" s="99" t="s">
        <v>166</v>
      </c>
      <c r="AG576" s="274">
        <v>1.4</v>
      </c>
      <c r="AH576" s="411">
        <v>10.0</v>
      </c>
      <c r="AI576" s="112"/>
      <c r="AJ576" s="110"/>
      <c r="AK576" s="113"/>
      <c r="AL576" s="114"/>
      <c r="AM576" s="278"/>
      <c r="AN576" s="98"/>
      <c r="AO576" s="98"/>
      <c r="AP576" s="116"/>
      <c r="AQ576" s="117"/>
      <c r="AR576" s="116"/>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c r="BO576" s="98"/>
      <c r="BP576" s="98"/>
    </row>
    <row r="577">
      <c r="A577" s="485" t="b">
        <v>0</v>
      </c>
      <c r="B577" s="128"/>
      <c r="C577" s="129"/>
      <c r="D577" s="130"/>
      <c r="E577" s="131"/>
      <c r="F577" s="132"/>
      <c r="G577" s="132"/>
      <c r="H577" s="132"/>
      <c r="I577" s="132"/>
      <c r="J577" s="132"/>
      <c r="K577" s="130"/>
      <c r="L577" s="130"/>
      <c r="M577" s="130"/>
      <c r="N577" s="519"/>
      <c r="O577" s="369"/>
      <c r="P577" s="370"/>
      <c r="Q577" s="196"/>
      <c r="R577" s="197"/>
      <c r="S577" s="198"/>
      <c r="T577" s="199"/>
      <c r="U577" s="200"/>
      <c r="V577" s="201"/>
      <c r="W577" s="202"/>
      <c r="X577" s="202"/>
      <c r="Y577" s="143"/>
      <c r="Z577" s="367"/>
      <c r="AA577" s="140"/>
      <c r="AB577" s="141">
        <v>21.0</v>
      </c>
      <c r="AC577" s="142">
        <v>0.5978472222222222</v>
      </c>
      <c r="AD577" s="206"/>
      <c r="AE577" s="207" t="s">
        <v>133</v>
      </c>
      <c r="AF577" s="133" t="s">
        <v>166</v>
      </c>
      <c r="AG577" s="207">
        <v>1.3</v>
      </c>
      <c r="AH577" s="449">
        <v>20.0</v>
      </c>
      <c r="AI577" s="146"/>
      <c r="AJ577" s="144"/>
      <c r="AK577" s="147"/>
      <c r="AL577" s="114"/>
      <c r="AM577" s="211"/>
      <c r="AN577" s="132"/>
      <c r="AO577" s="132"/>
      <c r="AP577" s="149"/>
      <c r="AQ577" s="150"/>
      <c r="AR577" s="149"/>
      <c r="AS577" s="132"/>
      <c r="AT577" s="132"/>
      <c r="AU577" s="132"/>
      <c r="AV577" s="132"/>
      <c r="AW577" s="132"/>
      <c r="AX577" s="132"/>
      <c r="AY577" s="132"/>
      <c r="AZ577" s="132"/>
      <c r="BA577" s="132"/>
      <c r="BB577" s="132"/>
      <c r="BC577" s="132"/>
      <c r="BD577" s="132"/>
      <c r="BE577" s="132"/>
      <c r="BF577" s="132"/>
      <c r="BG577" s="132"/>
      <c r="BH577" s="132"/>
      <c r="BI577" s="132"/>
      <c r="BJ577" s="132"/>
      <c r="BK577" s="132"/>
      <c r="BL577" s="132"/>
      <c r="BM577" s="132"/>
      <c r="BN577" s="132"/>
      <c r="BO577" s="132"/>
      <c r="BP577" s="132"/>
    </row>
    <row r="578">
      <c r="A578" s="484" t="b">
        <v>0</v>
      </c>
      <c r="B578" s="94"/>
      <c r="C578" s="95"/>
      <c r="D578" s="96"/>
      <c r="E578" s="97"/>
      <c r="F578" s="98"/>
      <c r="G578" s="98"/>
      <c r="H578" s="98"/>
      <c r="I578" s="98"/>
      <c r="J578" s="98"/>
      <c r="K578" s="96"/>
      <c r="L578" s="96"/>
      <c r="M578" s="96"/>
      <c r="N578" s="518"/>
      <c r="O578" s="369"/>
      <c r="P578" s="370"/>
      <c r="Q578" s="196"/>
      <c r="R578" s="197"/>
      <c r="S578" s="198"/>
      <c r="T578" s="199"/>
      <c r="U578" s="200"/>
      <c r="V578" s="201"/>
      <c r="W578" s="202"/>
      <c r="X578" s="202"/>
      <c r="Y578" s="109"/>
      <c r="Z578" s="280"/>
      <c r="AA578" s="106"/>
      <c r="AB578" s="107">
        <v>22.0</v>
      </c>
      <c r="AC578" s="108">
        <v>0.5978472222222222</v>
      </c>
      <c r="AD578" s="273"/>
      <c r="AE578" s="274" t="s">
        <v>132</v>
      </c>
      <c r="AF578" s="99" t="s">
        <v>133</v>
      </c>
      <c r="AG578" s="274">
        <v>3.65</v>
      </c>
      <c r="AH578" s="411">
        <v>3.65</v>
      </c>
      <c r="AI578" s="112"/>
      <c r="AJ578" s="110"/>
      <c r="AK578" s="113"/>
      <c r="AL578" s="114"/>
      <c r="AM578" s="278"/>
      <c r="AN578" s="98"/>
      <c r="AO578" s="98"/>
      <c r="AP578" s="116"/>
      <c r="AQ578" s="117"/>
      <c r="AR578" s="116"/>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row>
    <row r="579">
      <c r="A579" s="485" t="b">
        <v>0</v>
      </c>
      <c r="B579" s="128"/>
      <c r="C579" s="129"/>
      <c r="D579" s="130"/>
      <c r="E579" s="131"/>
      <c r="F579" s="132"/>
      <c r="G579" s="132"/>
      <c r="H579" s="132"/>
      <c r="I579" s="132"/>
      <c r="J579" s="132"/>
      <c r="K579" s="130"/>
      <c r="L579" s="130"/>
      <c r="M579" s="130"/>
      <c r="N579" s="519"/>
      <c r="O579" s="369"/>
      <c r="P579" s="370"/>
      <c r="Q579" s="196"/>
      <c r="R579" s="197"/>
      <c r="S579" s="198"/>
      <c r="T579" s="199"/>
      <c r="U579" s="200"/>
      <c r="V579" s="201"/>
      <c r="W579" s="202"/>
      <c r="X579" s="202"/>
      <c r="Y579" s="143"/>
      <c r="Z579" s="367"/>
      <c r="AA579" s="140"/>
      <c r="AB579" s="141">
        <v>23.0</v>
      </c>
      <c r="AC579" s="142">
        <v>0.5978472222222222</v>
      </c>
      <c r="AD579" s="206"/>
      <c r="AE579" s="207" t="s">
        <v>132</v>
      </c>
      <c r="AF579" s="133" t="s">
        <v>133</v>
      </c>
      <c r="AG579" s="207">
        <v>3.1</v>
      </c>
      <c r="AH579" s="449">
        <v>31.0</v>
      </c>
      <c r="AI579" s="146"/>
      <c r="AJ579" s="144"/>
      <c r="AK579" s="147"/>
      <c r="AL579" s="114"/>
      <c r="AM579" s="211"/>
      <c r="AN579" s="132"/>
      <c r="AO579" s="132"/>
      <c r="AP579" s="149"/>
      <c r="AQ579" s="150"/>
      <c r="AR579" s="149"/>
      <c r="AS579" s="132"/>
      <c r="AT579" s="132"/>
      <c r="AU579" s="132"/>
      <c r="AV579" s="132"/>
      <c r="AW579" s="132"/>
      <c r="AX579" s="132"/>
      <c r="AY579" s="132"/>
      <c r="AZ579" s="132"/>
      <c r="BA579" s="132"/>
      <c r="BB579" s="132"/>
      <c r="BC579" s="132"/>
      <c r="BD579" s="132"/>
      <c r="BE579" s="132"/>
      <c r="BF579" s="132"/>
      <c r="BG579" s="132"/>
      <c r="BH579" s="132"/>
      <c r="BI579" s="132"/>
      <c r="BJ579" s="132"/>
      <c r="BK579" s="132"/>
      <c r="BL579" s="132"/>
      <c r="BM579" s="132"/>
      <c r="BN579" s="132"/>
      <c r="BO579" s="132"/>
      <c r="BP579" s="132"/>
    </row>
    <row r="580">
      <c r="A580" s="484" t="b">
        <v>0</v>
      </c>
      <c r="B580" s="94"/>
      <c r="C580" s="95"/>
      <c r="D580" s="96"/>
      <c r="E580" s="97"/>
      <c r="F580" s="98"/>
      <c r="G580" s="98"/>
      <c r="H580" s="98"/>
      <c r="I580" s="98"/>
      <c r="J580" s="98"/>
      <c r="K580" s="96"/>
      <c r="L580" s="96"/>
      <c r="M580" s="96"/>
      <c r="N580" s="518"/>
      <c r="O580" s="369"/>
      <c r="P580" s="370"/>
      <c r="Q580" s="196"/>
      <c r="R580" s="197"/>
      <c r="S580" s="198"/>
      <c r="T580" s="199"/>
      <c r="U580" s="200"/>
      <c r="V580" s="201"/>
      <c r="W580" s="202"/>
      <c r="X580" s="202"/>
      <c r="Y580" s="109"/>
      <c r="Z580" s="280"/>
      <c r="AA580" s="106"/>
      <c r="AB580" s="107">
        <v>24.0</v>
      </c>
      <c r="AC580" s="108">
        <v>0.5978472222222222</v>
      </c>
      <c r="AD580" s="273"/>
      <c r="AE580" s="274" t="s">
        <v>132</v>
      </c>
      <c r="AF580" s="99" t="s">
        <v>133</v>
      </c>
      <c r="AG580" s="274">
        <v>3.4</v>
      </c>
      <c r="AH580" s="411">
        <v>34.0</v>
      </c>
      <c r="AI580" s="112"/>
      <c r="AJ580" s="110"/>
      <c r="AK580" s="113"/>
      <c r="AL580" s="114"/>
      <c r="AM580" s="278"/>
      <c r="AN580" s="98"/>
      <c r="AO580" s="98"/>
      <c r="AP580" s="116"/>
      <c r="AQ580" s="117"/>
      <c r="AR580" s="116"/>
      <c r="AS580" s="98"/>
      <c r="AT580" s="98"/>
      <c r="AU580" s="98"/>
      <c r="AV580" s="98"/>
      <c r="AW580" s="98"/>
      <c r="AX580" s="98"/>
      <c r="AY580" s="98"/>
      <c r="AZ580" s="98"/>
      <c r="BA580" s="98"/>
      <c r="BB580" s="98"/>
      <c r="BC580" s="98"/>
      <c r="BD580" s="98"/>
      <c r="BE580" s="98"/>
      <c r="BF580" s="98"/>
      <c r="BG580" s="98"/>
      <c r="BH580" s="98"/>
      <c r="BI580" s="98"/>
      <c r="BJ580" s="98"/>
      <c r="BK580" s="98"/>
      <c r="BL580" s="98"/>
      <c r="BM580" s="98"/>
      <c r="BN580" s="98"/>
      <c r="BO580" s="98"/>
      <c r="BP580" s="98"/>
    </row>
    <row r="581">
      <c r="A581" s="485" t="b">
        <v>0</v>
      </c>
      <c r="B581" s="128"/>
      <c r="C581" s="129"/>
      <c r="D581" s="130"/>
      <c r="E581" s="131"/>
      <c r="F581" s="132"/>
      <c r="G581" s="132"/>
      <c r="H581" s="132"/>
      <c r="I581" s="132"/>
      <c r="J581" s="132"/>
      <c r="K581" s="130"/>
      <c r="L581" s="130"/>
      <c r="M581" s="130"/>
      <c r="N581" s="519"/>
      <c r="O581" s="369"/>
      <c r="P581" s="370"/>
      <c r="Q581" s="196"/>
      <c r="R581" s="197"/>
      <c r="S581" s="198"/>
      <c r="T581" s="199"/>
      <c r="U581" s="200"/>
      <c r="V581" s="201"/>
      <c r="W581" s="202"/>
      <c r="X581" s="202"/>
      <c r="Y581" s="143"/>
      <c r="Z581" s="367"/>
      <c r="AA581" s="140"/>
      <c r="AB581" s="141">
        <v>25.0</v>
      </c>
      <c r="AC581" s="142">
        <v>0.5990856481481481</v>
      </c>
      <c r="AD581" s="206"/>
      <c r="AE581" s="207" t="s">
        <v>133</v>
      </c>
      <c r="AF581" s="133" t="s">
        <v>166</v>
      </c>
      <c r="AG581" s="207">
        <v>1.1</v>
      </c>
      <c r="AH581" s="449">
        <v>100.0</v>
      </c>
      <c r="AI581" s="146"/>
      <c r="AJ581" s="144"/>
      <c r="AK581" s="147"/>
      <c r="AL581" s="114"/>
      <c r="AM581" s="211"/>
      <c r="AN581" s="132"/>
      <c r="AO581" s="132"/>
      <c r="AP581" s="149"/>
      <c r="AQ581" s="150"/>
      <c r="AR581" s="149"/>
      <c r="AS581" s="132"/>
      <c r="AT581" s="132"/>
      <c r="AU581" s="132"/>
      <c r="AV581" s="132"/>
      <c r="AW581" s="132"/>
      <c r="AX581" s="132"/>
      <c r="AY581" s="132"/>
      <c r="AZ581" s="132"/>
      <c r="BA581" s="132"/>
      <c r="BB581" s="132"/>
      <c r="BC581" s="132"/>
      <c r="BD581" s="132"/>
      <c r="BE581" s="132"/>
      <c r="BF581" s="132"/>
      <c r="BG581" s="132"/>
      <c r="BH581" s="132"/>
      <c r="BI581" s="132"/>
      <c r="BJ581" s="132"/>
      <c r="BK581" s="132"/>
      <c r="BL581" s="132"/>
      <c r="BM581" s="132"/>
      <c r="BN581" s="132"/>
      <c r="BO581" s="132"/>
      <c r="BP581" s="132"/>
    </row>
    <row r="582">
      <c r="A582" s="484" t="b">
        <v>0</v>
      </c>
      <c r="B582" s="94"/>
      <c r="C582" s="95"/>
      <c r="D582" s="96"/>
      <c r="E582" s="97"/>
      <c r="F582" s="98"/>
      <c r="G582" s="98"/>
      <c r="H582" s="98"/>
      <c r="I582" s="98"/>
      <c r="J582" s="98"/>
      <c r="K582" s="96"/>
      <c r="L582" s="96"/>
      <c r="M582" s="96"/>
      <c r="N582" s="518"/>
      <c r="O582" s="369"/>
      <c r="P582" s="370"/>
      <c r="Q582" s="196"/>
      <c r="R582" s="197"/>
      <c r="S582" s="198"/>
      <c r="T582" s="199"/>
      <c r="U582" s="200"/>
      <c r="V582" s="201"/>
      <c r="W582" s="202"/>
      <c r="X582" s="202"/>
      <c r="Y582" s="109"/>
      <c r="Z582" s="280"/>
      <c r="AA582" s="106"/>
      <c r="AB582" s="107">
        <v>26.0</v>
      </c>
      <c r="AC582" s="108">
        <v>0.5990856481481481</v>
      </c>
      <c r="AD582" s="273"/>
      <c r="AE582" s="274" t="s">
        <v>133</v>
      </c>
      <c r="AF582" s="99" t="s">
        <v>166</v>
      </c>
      <c r="AG582" s="274">
        <v>1.2</v>
      </c>
      <c r="AH582" s="411">
        <v>50.0</v>
      </c>
      <c r="AI582" s="112"/>
      <c r="AJ582" s="110"/>
      <c r="AK582" s="113"/>
      <c r="AL582" s="114"/>
      <c r="AM582" s="278"/>
      <c r="AN582" s="98"/>
      <c r="AO582" s="98"/>
      <c r="AP582" s="116"/>
      <c r="AQ582" s="117"/>
      <c r="AR582" s="116"/>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c r="BO582" s="98"/>
      <c r="BP582" s="98"/>
    </row>
    <row r="583">
      <c r="A583" s="485" t="b">
        <v>0</v>
      </c>
      <c r="B583" s="128"/>
      <c r="C583" s="129"/>
      <c r="D583" s="130"/>
      <c r="E583" s="131"/>
      <c r="F583" s="132"/>
      <c r="G583" s="132"/>
      <c r="H583" s="132"/>
      <c r="I583" s="132"/>
      <c r="J583" s="132"/>
      <c r="K583" s="130"/>
      <c r="L583" s="130"/>
      <c r="M583" s="130"/>
      <c r="N583" s="519"/>
      <c r="O583" s="369"/>
      <c r="P583" s="370"/>
      <c r="Q583" s="196"/>
      <c r="R583" s="197"/>
      <c r="S583" s="198"/>
      <c r="T583" s="199"/>
      <c r="U583" s="200"/>
      <c r="V583" s="201"/>
      <c r="W583" s="202"/>
      <c r="X583" s="202"/>
      <c r="Y583" s="143"/>
      <c r="Z583" s="367"/>
      <c r="AA583" s="140"/>
      <c r="AB583" s="141">
        <v>27.0</v>
      </c>
      <c r="AC583" s="142">
        <v>0.5990856481481481</v>
      </c>
      <c r="AD583" s="206"/>
      <c r="AE583" s="207" t="s">
        <v>132</v>
      </c>
      <c r="AF583" s="133" t="s">
        <v>133</v>
      </c>
      <c r="AG583" s="207">
        <v>10.0</v>
      </c>
      <c r="AH583" s="449">
        <v>30.0</v>
      </c>
      <c r="AI583" s="146"/>
      <c r="AJ583" s="144"/>
      <c r="AK583" s="147"/>
      <c r="AL583" s="114"/>
      <c r="AM583" s="211"/>
      <c r="AN583" s="132"/>
      <c r="AO583" s="132"/>
      <c r="AP583" s="149"/>
      <c r="AQ583" s="150"/>
      <c r="AR583" s="149"/>
      <c r="AS583" s="132"/>
      <c r="AT583" s="132"/>
      <c r="AU583" s="132"/>
      <c r="AV583" s="132"/>
      <c r="AW583" s="132"/>
      <c r="AX583" s="132"/>
      <c r="AY583" s="132"/>
      <c r="AZ583" s="132"/>
      <c r="BA583" s="132"/>
      <c r="BB583" s="132"/>
      <c r="BC583" s="132"/>
      <c r="BD583" s="132"/>
      <c r="BE583" s="132"/>
      <c r="BF583" s="132"/>
      <c r="BG583" s="132"/>
      <c r="BH583" s="132"/>
      <c r="BI583" s="132"/>
      <c r="BJ583" s="132"/>
      <c r="BK583" s="132"/>
      <c r="BL583" s="132"/>
      <c r="BM583" s="132"/>
      <c r="BN583" s="132"/>
      <c r="BO583" s="132"/>
      <c r="BP583" s="132"/>
    </row>
    <row r="584">
      <c r="A584" s="484" t="b">
        <v>0</v>
      </c>
      <c r="B584" s="94"/>
      <c r="C584" s="95"/>
      <c r="D584" s="96"/>
      <c r="E584" s="97"/>
      <c r="F584" s="98"/>
      <c r="G584" s="98"/>
      <c r="H584" s="98"/>
      <c r="I584" s="98"/>
      <c r="J584" s="98"/>
      <c r="K584" s="96"/>
      <c r="L584" s="96"/>
      <c r="M584" s="96"/>
      <c r="N584" s="518"/>
      <c r="O584" s="369"/>
      <c r="P584" s="370"/>
      <c r="Q584" s="196"/>
      <c r="R584" s="197"/>
      <c r="S584" s="198"/>
      <c r="T584" s="199"/>
      <c r="U584" s="200"/>
      <c r="V584" s="201"/>
      <c r="W584" s="202"/>
      <c r="X584" s="202"/>
      <c r="Y584" s="109"/>
      <c r="Z584" s="280"/>
      <c r="AA584" s="106"/>
      <c r="AB584" s="107">
        <v>28.0</v>
      </c>
      <c r="AC584" s="108">
        <v>0.5990856481481481</v>
      </c>
      <c r="AD584" s="273"/>
      <c r="AE584" s="274" t="s">
        <v>132</v>
      </c>
      <c r="AF584" s="99" t="s">
        <v>133</v>
      </c>
      <c r="AG584" s="274">
        <v>7.8</v>
      </c>
      <c r="AH584" s="411">
        <v>7.8</v>
      </c>
      <c r="AI584" s="112"/>
      <c r="AJ584" s="110"/>
      <c r="AK584" s="113"/>
      <c r="AL584" s="114"/>
      <c r="AM584" s="278"/>
      <c r="AN584" s="98"/>
      <c r="AO584" s="98"/>
      <c r="AP584" s="116"/>
      <c r="AQ584" s="117"/>
      <c r="AR584" s="116"/>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row>
    <row r="585">
      <c r="A585" s="485" t="b">
        <v>0</v>
      </c>
      <c r="B585" s="128"/>
      <c r="C585" s="129"/>
      <c r="D585" s="130"/>
      <c r="E585" s="131"/>
      <c r="F585" s="132"/>
      <c r="G585" s="132"/>
      <c r="H585" s="132"/>
      <c r="I585" s="132"/>
      <c r="J585" s="132"/>
      <c r="K585" s="130"/>
      <c r="L585" s="130"/>
      <c r="M585" s="130"/>
      <c r="N585" s="519"/>
      <c r="O585" s="369"/>
      <c r="P585" s="370"/>
      <c r="Q585" s="196"/>
      <c r="R585" s="197"/>
      <c r="S585" s="198"/>
      <c r="T585" s="199"/>
      <c r="U585" s="200"/>
      <c r="V585" s="201"/>
      <c r="W585" s="202"/>
      <c r="X585" s="202"/>
      <c r="Y585" s="143"/>
      <c r="Z585" s="367"/>
      <c r="AA585" s="140"/>
      <c r="AB585" s="420"/>
      <c r="AC585" s="421"/>
      <c r="AD585" s="206" t="s">
        <v>142</v>
      </c>
      <c r="AE585" s="144"/>
      <c r="AF585" s="133"/>
      <c r="AG585" s="144"/>
      <c r="AH585" s="430"/>
      <c r="AI585" s="146"/>
      <c r="AJ585" s="144"/>
      <c r="AK585" s="147"/>
      <c r="AL585" s="114"/>
      <c r="AM585" s="211"/>
      <c r="AN585" s="132"/>
      <c r="AO585" s="132"/>
      <c r="AP585" s="149"/>
      <c r="AQ585" s="150"/>
      <c r="AR585" s="149"/>
      <c r="AS585" s="132"/>
      <c r="AT585" s="132"/>
      <c r="AU585" s="132"/>
      <c r="AV585" s="132"/>
      <c r="AW585" s="132"/>
      <c r="AX585" s="132"/>
      <c r="AY585" s="132"/>
      <c r="AZ585" s="132"/>
      <c r="BA585" s="132"/>
      <c r="BB585" s="132"/>
      <c r="BC585" s="132"/>
      <c r="BD585" s="132"/>
      <c r="BE585" s="132"/>
      <c r="BF585" s="132"/>
      <c r="BG585" s="132"/>
      <c r="BH585" s="132"/>
      <c r="BI585" s="132"/>
      <c r="BJ585" s="132"/>
      <c r="BK585" s="132"/>
      <c r="BL585" s="132"/>
      <c r="BM585" s="132"/>
      <c r="BN585" s="132"/>
      <c r="BO585" s="132"/>
      <c r="BP585" s="132"/>
    </row>
    <row r="586">
      <c r="A586" s="484" t="b">
        <v>0</v>
      </c>
      <c r="B586" s="363">
        <v>44620.0</v>
      </c>
      <c r="C586" s="95"/>
      <c r="D586" s="100" t="s">
        <v>1476</v>
      </c>
      <c r="E586" s="97"/>
      <c r="F586" s="98"/>
      <c r="G586" s="98"/>
      <c r="H586" s="98"/>
      <c r="I586" s="99" t="s">
        <v>1477</v>
      </c>
      <c r="J586" s="99" t="s">
        <v>1478</v>
      </c>
      <c r="K586" s="96"/>
      <c r="L586" s="96"/>
      <c r="M586" s="96"/>
      <c r="N586" s="518"/>
      <c r="O586" s="168">
        <v>0.0</v>
      </c>
      <c r="P586" s="169">
        <v>1.0</v>
      </c>
      <c r="Q586" s="196"/>
      <c r="R586" s="197"/>
      <c r="S586" s="198"/>
      <c r="T586" s="199"/>
      <c r="U586" s="200"/>
      <c r="V586" s="201"/>
      <c r="W586" s="202"/>
      <c r="X586" s="202"/>
      <c r="Y586" s="273">
        <v>40.0</v>
      </c>
      <c r="Z586" s="271" t="s">
        <v>738</v>
      </c>
      <c r="AA586" s="272" t="s">
        <v>132</v>
      </c>
      <c r="AB586" s="107">
        <v>1.0</v>
      </c>
      <c r="AC586" s="108">
        <v>0.7522106481481482</v>
      </c>
      <c r="AD586" s="273" t="s">
        <v>140</v>
      </c>
      <c r="AE586" s="274" t="s">
        <v>133</v>
      </c>
      <c r="AF586" s="99" t="s">
        <v>166</v>
      </c>
      <c r="AG586" s="274">
        <v>1.4</v>
      </c>
      <c r="AH586" s="411">
        <v>10.0</v>
      </c>
      <c r="AI586" s="112"/>
      <c r="AJ586" s="274">
        <v>138.15</v>
      </c>
      <c r="AK586" s="277">
        <v>0.0</v>
      </c>
      <c r="AL586" s="114"/>
      <c r="AM586" s="278"/>
      <c r="AN586" s="98"/>
      <c r="AO586" s="98"/>
      <c r="AP586" s="116"/>
      <c r="AQ586" s="117"/>
      <c r="AR586" s="116"/>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c r="BO586" s="98"/>
      <c r="BP586" s="98"/>
    </row>
    <row r="587">
      <c r="A587" s="485" t="b">
        <v>0</v>
      </c>
      <c r="B587" s="128"/>
      <c r="C587" s="129"/>
      <c r="D587" s="134">
        <v>706.53</v>
      </c>
      <c r="E587" s="131"/>
      <c r="F587" s="132"/>
      <c r="G587" s="132"/>
      <c r="H587" s="132"/>
      <c r="I587" s="133">
        <v>2.6</v>
      </c>
      <c r="J587" s="133">
        <v>1.58</v>
      </c>
      <c r="K587" s="130"/>
      <c r="L587" s="130"/>
      <c r="M587" s="130"/>
      <c r="N587" s="519"/>
      <c r="O587" s="168">
        <v>0.0</v>
      </c>
      <c r="P587" s="169">
        <v>2.0</v>
      </c>
      <c r="Q587" s="196"/>
      <c r="R587" s="197"/>
      <c r="S587" s="198"/>
      <c r="T587" s="199"/>
      <c r="U587" s="200"/>
      <c r="V587" s="201"/>
      <c r="W587" s="202"/>
      <c r="X587" s="202"/>
      <c r="Y587" s="206">
        <v>0.0</v>
      </c>
      <c r="Z587" s="204">
        <v>0.0</v>
      </c>
      <c r="AA587" s="205" t="s">
        <v>133</v>
      </c>
      <c r="AB587" s="141">
        <v>2.0</v>
      </c>
      <c r="AC587" s="142">
        <v>0.7525231481481481</v>
      </c>
      <c r="AD587" s="206"/>
      <c r="AE587" s="207" t="s">
        <v>133</v>
      </c>
      <c r="AF587" s="133" t="s">
        <v>166</v>
      </c>
      <c r="AG587" s="207">
        <v>1.3</v>
      </c>
      <c r="AH587" s="449">
        <v>20.0</v>
      </c>
      <c r="AI587" s="146"/>
      <c r="AJ587" s="207">
        <v>-22.13</v>
      </c>
      <c r="AK587" s="210">
        <v>0.0</v>
      </c>
      <c r="AL587" s="114"/>
      <c r="AM587" s="211"/>
      <c r="AN587" s="132"/>
      <c r="AO587" s="132"/>
      <c r="AP587" s="149"/>
      <c r="AQ587" s="150"/>
      <c r="AR587" s="149"/>
      <c r="AS587" s="132"/>
      <c r="AT587" s="132"/>
      <c r="AU587" s="132"/>
      <c r="AV587" s="132"/>
      <c r="AW587" s="132"/>
      <c r="AX587" s="132"/>
      <c r="AY587" s="132"/>
      <c r="AZ587" s="132"/>
      <c r="BA587" s="132"/>
      <c r="BB587" s="132"/>
      <c r="BC587" s="132"/>
      <c r="BD587" s="132"/>
      <c r="BE587" s="132"/>
      <c r="BF587" s="132"/>
      <c r="BG587" s="132"/>
      <c r="BH587" s="132"/>
      <c r="BI587" s="132"/>
      <c r="BJ587" s="132"/>
      <c r="BK587" s="132"/>
      <c r="BL587" s="132"/>
      <c r="BM587" s="132"/>
      <c r="BN587" s="132"/>
      <c r="BO587" s="132"/>
      <c r="BP587" s="132"/>
    </row>
    <row r="588">
      <c r="A588" s="484" t="b">
        <v>0</v>
      </c>
      <c r="B588" s="94"/>
      <c r="C588" s="95"/>
      <c r="D588" s="96"/>
      <c r="E588" s="97"/>
      <c r="F588" s="98"/>
      <c r="G588" s="98"/>
      <c r="H588" s="98"/>
      <c r="I588" s="99">
        <v>1.1583946E7</v>
      </c>
      <c r="J588" s="99">
        <v>8814180.0</v>
      </c>
      <c r="K588" s="96"/>
      <c r="L588" s="96"/>
      <c r="M588" s="96"/>
      <c r="N588" s="518"/>
      <c r="O588" s="168">
        <v>0.0</v>
      </c>
      <c r="P588" s="169">
        <v>3.0</v>
      </c>
      <c r="Q588" s="196"/>
      <c r="R588" s="197"/>
      <c r="S588" s="198"/>
      <c r="T588" s="199"/>
      <c r="U588" s="200"/>
      <c r="V588" s="201"/>
      <c r="W588" s="202"/>
      <c r="X588" s="202"/>
      <c r="Y588" s="273">
        <v>0.0</v>
      </c>
      <c r="Z588" s="271">
        <v>15.0</v>
      </c>
      <c r="AA588" s="272" t="s">
        <v>132</v>
      </c>
      <c r="AB588" s="107">
        <v>3.0</v>
      </c>
      <c r="AC588" s="108">
        <v>0.7557407407407407</v>
      </c>
      <c r="AD588" s="273"/>
      <c r="AE588" s="274" t="s">
        <v>133</v>
      </c>
      <c r="AF588" s="99" t="s">
        <v>166</v>
      </c>
      <c r="AG588" s="274">
        <v>1.2</v>
      </c>
      <c r="AH588" s="411">
        <v>50.0</v>
      </c>
      <c r="AI588" s="112"/>
      <c r="AJ588" s="110"/>
      <c r="AK588" s="113"/>
      <c r="AL588" s="114"/>
      <c r="AM588" s="278"/>
      <c r="AN588" s="98"/>
      <c r="AO588" s="98"/>
      <c r="AP588" s="116"/>
      <c r="AQ588" s="117"/>
      <c r="AR588" s="116"/>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c r="BO588" s="98"/>
      <c r="BP588" s="98"/>
    </row>
    <row r="589">
      <c r="A589" s="485" t="b">
        <v>0</v>
      </c>
      <c r="B589" s="128"/>
      <c r="C589" s="129"/>
      <c r="D589" s="130"/>
      <c r="E589" s="131"/>
      <c r="F589" s="132"/>
      <c r="G589" s="132"/>
      <c r="H589" s="132"/>
      <c r="I589" s="132"/>
      <c r="J589" s="132"/>
      <c r="K589" s="130"/>
      <c r="L589" s="130"/>
      <c r="M589" s="130"/>
      <c r="N589" s="519"/>
      <c r="O589" s="168">
        <v>0.0</v>
      </c>
      <c r="P589" s="169">
        <v>1.0</v>
      </c>
      <c r="Q589" s="294">
        <v>0.0</v>
      </c>
      <c r="R589" s="295">
        <v>0.0</v>
      </c>
      <c r="S589" s="198"/>
      <c r="T589" s="199"/>
      <c r="U589" s="200"/>
      <c r="V589" s="201"/>
      <c r="W589" s="202"/>
      <c r="X589" s="202"/>
      <c r="Y589" s="206">
        <v>0.0</v>
      </c>
      <c r="Z589" s="204">
        <v>0.0</v>
      </c>
      <c r="AA589" s="205" t="s">
        <v>132</v>
      </c>
      <c r="AB589" s="141">
        <v>4.0</v>
      </c>
      <c r="AC589" s="142">
        <v>0.7705902777777778</v>
      </c>
      <c r="AD589" s="206"/>
      <c r="AE589" s="207" t="s">
        <v>133</v>
      </c>
      <c r="AF589" s="133" t="s">
        <v>166</v>
      </c>
      <c r="AG589" s="207">
        <v>1.1</v>
      </c>
      <c r="AH589" s="449">
        <v>100.0</v>
      </c>
      <c r="AI589" s="146"/>
      <c r="AJ589" s="144"/>
      <c r="AK589" s="147"/>
      <c r="AL589" s="114"/>
      <c r="AM589" s="211"/>
      <c r="AN589" s="132"/>
      <c r="AO589" s="132"/>
      <c r="AP589" s="149"/>
      <c r="AQ589" s="150"/>
      <c r="AR589" s="149"/>
      <c r="AS589" s="132"/>
      <c r="AT589" s="132"/>
      <c r="AU589" s="132"/>
      <c r="AV589" s="132"/>
      <c r="AW589" s="132"/>
      <c r="AX589" s="132"/>
      <c r="AY589" s="132"/>
      <c r="AZ589" s="132"/>
      <c r="BA589" s="132"/>
      <c r="BB589" s="132"/>
      <c r="BC589" s="132"/>
      <c r="BD589" s="132"/>
      <c r="BE589" s="132"/>
      <c r="BF589" s="132"/>
      <c r="BG589" s="132"/>
      <c r="BH589" s="132"/>
      <c r="BI589" s="132"/>
      <c r="BJ589" s="132"/>
      <c r="BK589" s="132"/>
      <c r="BL589" s="132"/>
      <c r="BM589" s="132"/>
      <c r="BN589" s="132"/>
      <c r="BO589" s="132"/>
      <c r="BP589" s="132"/>
    </row>
    <row r="590">
      <c r="A590" s="484" t="b">
        <v>0</v>
      </c>
      <c r="B590" s="94"/>
      <c r="C590" s="95"/>
      <c r="D590" s="96"/>
      <c r="E590" s="97"/>
      <c r="F590" s="98"/>
      <c r="G590" s="98"/>
      <c r="H590" s="98"/>
      <c r="I590" s="98"/>
      <c r="J590" s="98"/>
      <c r="K590" s="96"/>
      <c r="L590" s="96"/>
      <c r="M590" s="96"/>
      <c r="N590" s="518"/>
      <c r="O590" s="168">
        <v>0.0</v>
      </c>
      <c r="P590" s="169">
        <v>1.0</v>
      </c>
      <c r="Q590" s="294">
        <v>1.0</v>
      </c>
      <c r="R590" s="295">
        <v>0.0</v>
      </c>
      <c r="S590" s="198"/>
      <c r="T590" s="199"/>
      <c r="U590" s="200"/>
      <c r="V590" s="201"/>
      <c r="W590" s="202"/>
      <c r="X590" s="202"/>
      <c r="Y590" s="273">
        <v>15.0</v>
      </c>
      <c r="Z590" s="271">
        <v>0.0</v>
      </c>
      <c r="AA590" s="272" t="s">
        <v>133</v>
      </c>
      <c r="AB590" s="107">
        <v>5.0</v>
      </c>
      <c r="AC590" s="108">
        <v>0.7760416666666666</v>
      </c>
      <c r="AD590" s="273"/>
      <c r="AE590" s="274" t="s">
        <v>133</v>
      </c>
      <c r="AF590" s="99" t="s">
        <v>133</v>
      </c>
      <c r="AG590" s="274">
        <v>1.16</v>
      </c>
      <c r="AH590" s="411">
        <v>16.0</v>
      </c>
      <c r="AI590" s="112"/>
      <c r="AJ590" s="110"/>
      <c r="AK590" s="113"/>
      <c r="AL590" s="114"/>
      <c r="AM590" s="278"/>
      <c r="AN590" s="98"/>
      <c r="AO590" s="98"/>
      <c r="AP590" s="116"/>
      <c r="AQ590" s="117"/>
      <c r="AR590" s="116"/>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row>
    <row r="591">
      <c r="A591" s="485" t="b">
        <v>0</v>
      </c>
      <c r="B591" s="128"/>
      <c r="C591" s="129"/>
      <c r="D591" s="130"/>
      <c r="E591" s="131"/>
      <c r="F591" s="132"/>
      <c r="G591" s="132"/>
      <c r="H591" s="132"/>
      <c r="I591" s="132"/>
      <c r="J591" s="132"/>
      <c r="K591" s="130"/>
      <c r="L591" s="130"/>
      <c r="M591" s="130"/>
      <c r="N591" s="519"/>
      <c r="O591" s="168">
        <v>0.0</v>
      </c>
      <c r="P591" s="169">
        <v>1.0</v>
      </c>
      <c r="Q591" s="294">
        <v>1.0</v>
      </c>
      <c r="R591" s="295">
        <v>0.0</v>
      </c>
      <c r="S591" s="198"/>
      <c r="T591" s="199"/>
      <c r="U591" s="200"/>
      <c r="V591" s="201"/>
      <c r="W591" s="202"/>
      <c r="X591" s="202"/>
      <c r="Y591" s="206">
        <v>30.0</v>
      </c>
      <c r="Z591" s="204">
        <v>0.0</v>
      </c>
      <c r="AA591" s="205" t="s">
        <v>133</v>
      </c>
      <c r="AB591" s="141">
        <v>6.0</v>
      </c>
      <c r="AC591" s="142">
        <v>0.776724537037037</v>
      </c>
      <c r="AD591" s="206"/>
      <c r="AE591" s="207" t="s">
        <v>133</v>
      </c>
      <c r="AF591" s="133" t="s">
        <v>133</v>
      </c>
      <c r="AG591" s="207">
        <v>1.23</v>
      </c>
      <c r="AH591" s="449">
        <v>23.0</v>
      </c>
      <c r="AI591" s="146"/>
      <c r="AJ591" s="144"/>
      <c r="AK591" s="147"/>
      <c r="AL591" s="114"/>
      <c r="AM591" s="211"/>
      <c r="AN591" s="132"/>
      <c r="AO591" s="132"/>
      <c r="AP591" s="149"/>
      <c r="AQ591" s="150"/>
      <c r="AR591" s="149"/>
      <c r="AS591" s="132"/>
      <c r="AT591" s="132"/>
      <c r="AU591" s="132"/>
      <c r="AV591" s="132"/>
      <c r="AW591" s="132"/>
      <c r="AX591" s="132"/>
      <c r="AY591" s="132"/>
      <c r="AZ591" s="132"/>
      <c r="BA591" s="132"/>
      <c r="BB591" s="132"/>
      <c r="BC591" s="132"/>
      <c r="BD591" s="132"/>
      <c r="BE591" s="132"/>
      <c r="BF591" s="132"/>
      <c r="BG591" s="132"/>
      <c r="BH591" s="132"/>
      <c r="BI591" s="132"/>
      <c r="BJ591" s="132"/>
      <c r="BK591" s="132"/>
      <c r="BL591" s="132"/>
      <c r="BM591" s="132"/>
      <c r="BN591" s="132"/>
      <c r="BO591" s="132"/>
      <c r="BP591" s="132"/>
    </row>
    <row r="592">
      <c r="A592" s="484" t="b">
        <v>0</v>
      </c>
      <c r="B592" s="94"/>
      <c r="C592" s="95"/>
      <c r="D592" s="96"/>
      <c r="E592" s="97"/>
      <c r="F592" s="98"/>
      <c r="G592" s="98"/>
      <c r="H592" s="98"/>
      <c r="I592" s="98"/>
      <c r="J592" s="98"/>
      <c r="K592" s="96"/>
      <c r="L592" s="96"/>
      <c r="M592" s="96"/>
      <c r="N592" s="518"/>
      <c r="O592" s="168">
        <v>0.0</v>
      </c>
      <c r="P592" s="169">
        <v>1.0</v>
      </c>
      <c r="Q592" s="294">
        <v>1.0</v>
      </c>
      <c r="R592" s="295">
        <v>5.0</v>
      </c>
      <c r="S592" s="198"/>
      <c r="T592" s="199"/>
      <c r="U592" s="200"/>
      <c r="V592" s="201"/>
      <c r="W592" s="202"/>
      <c r="X592" s="202"/>
      <c r="Y592" s="273">
        <v>30.0</v>
      </c>
      <c r="Z592" s="271">
        <v>0.0</v>
      </c>
      <c r="AA592" s="272" t="s">
        <v>132</v>
      </c>
      <c r="AB592" s="107">
        <v>7.0</v>
      </c>
      <c r="AC592" s="108">
        <v>0.7913078703703704</v>
      </c>
      <c r="AD592" s="273"/>
      <c r="AE592" s="274" t="s">
        <v>133</v>
      </c>
      <c r="AF592" s="99" t="s">
        <v>133</v>
      </c>
      <c r="AG592" s="274">
        <v>1.59</v>
      </c>
      <c r="AH592" s="411">
        <v>0.03</v>
      </c>
      <c r="AI592" s="112"/>
      <c r="AJ592" s="110"/>
      <c r="AK592" s="113"/>
      <c r="AL592" s="114"/>
      <c r="AM592" s="278"/>
      <c r="AN592" s="98"/>
      <c r="AO592" s="98"/>
      <c r="AP592" s="116"/>
      <c r="AQ592" s="117"/>
      <c r="AR592" s="116"/>
      <c r="AS592" s="98"/>
      <c r="AT592" s="98"/>
      <c r="AU592" s="98"/>
      <c r="AV592" s="98"/>
      <c r="AW592" s="98"/>
      <c r="AX592" s="98"/>
      <c r="AY592" s="98"/>
      <c r="AZ592" s="98"/>
      <c r="BA592" s="98"/>
      <c r="BB592" s="98"/>
      <c r="BC592" s="98"/>
      <c r="BD592" s="98"/>
      <c r="BE592" s="98"/>
      <c r="BF592" s="98"/>
      <c r="BG592" s="98"/>
      <c r="BH592" s="98"/>
      <c r="BI592" s="98"/>
      <c r="BJ592" s="98"/>
      <c r="BK592" s="98"/>
      <c r="BL592" s="98"/>
      <c r="BM592" s="98"/>
      <c r="BN592" s="98"/>
      <c r="BO592" s="98"/>
      <c r="BP592" s="98"/>
    </row>
    <row r="593">
      <c r="A593" s="485" t="b">
        <v>0</v>
      </c>
      <c r="B593" s="128"/>
      <c r="C593" s="129"/>
      <c r="D593" s="130"/>
      <c r="E593" s="131"/>
      <c r="F593" s="132"/>
      <c r="G593" s="132"/>
      <c r="H593" s="132"/>
      <c r="I593" s="132"/>
      <c r="J593" s="132"/>
      <c r="K593" s="130"/>
      <c r="L593" s="130"/>
      <c r="M593" s="130"/>
      <c r="N593" s="519"/>
      <c r="O593" s="369"/>
      <c r="P593" s="370"/>
      <c r="Q593" s="196"/>
      <c r="R593" s="197"/>
      <c r="S593" s="198"/>
      <c r="T593" s="199"/>
      <c r="U593" s="200"/>
      <c r="V593" s="201"/>
      <c r="W593" s="202"/>
      <c r="X593" s="202"/>
      <c r="Y593" s="143"/>
      <c r="Z593" s="367"/>
      <c r="AA593" s="140"/>
      <c r="AB593" s="420"/>
      <c r="AC593" s="421"/>
      <c r="AD593" s="206" t="s">
        <v>142</v>
      </c>
      <c r="AE593" s="144"/>
      <c r="AF593" s="133"/>
      <c r="AG593" s="144"/>
      <c r="AH593" s="430"/>
      <c r="AI593" s="146"/>
      <c r="AJ593" s="144"/>
      <c r="AK593" s="147"/>
      <c r="AL593" s="114"/>
      <c r="AM593" s="211"/>
      <c r="AN593" s="132"/>
      <c r="AO593" s="132"/>
      <c r="AP593" s="149"/>
      <c r="AQ593" s="150"/>
      <c r="AR593" s="149"/>
      <c r="AS593" s="132"/>
      <c r="AT593" s="132"/>
      <c r="AU593" s="132"/>
      <c r="AV593" s="132"/>
      <c r="AW593" s="132"/>
      <c r="AX593" s="132"/>
      <c r="AY593" s="132"/>
      <c r="AZ593" s="132"/>
      <c r="BA593" s="132"/>
      <c r="BB593" s="132"/>
      <c r="BC593" s="132"/>
      <c r="BD593" s="132"/>
      <c r="BE593" s="132"/>
      <c r="BF593" s="132"/>
      <c r="BG593" s="132"/>
      <c r="BH593" s="132"/>
      <c r="BI593" s="132"/>
      <c r="BJ593" s="132"/>
      <c r="BK593" s="132"/>
      <c r="BL593" s="132"/>
      <c r="BM593" s="132"/>
      <c r="BN593" s="132"/>
      <c r="BO593" s="132"/>
      <c r="BP593" s="132"/>
    </row>
    <row r="594">
      <c r="A594" s="484" t="b">
        <v>0</v>
      </c>
      <c r="B594" s="363">
        <v>44620.0</v>
      </c>
      <c r="C594" s="95"/>
      <c r="D594" s="100" t="s">
        <v>1479</v>
      </c>
      <c r="E594" s="97"/>
      <c r="F594" s="98"/>
      <c r="G594" s="98"/>
      <c r="H594" s="98"/>
      <c r="I594" s="99" t="s">
        <v>1480</v>
      </c>
      <c r="J594" s="99" t="s">
        <v>1481</v>
      </c>
      <c r="K594" s="96"/>
      <c r="L594" s="96"/>
      <c r="M594" s="96"/>
      <c r="N594" s="518"/>
      <c r="O594" s="168">
        <v>0.0</v>
      </c>
      <c r="P594" s="169">
        <v>0.0</v>
      </c>
      <c r="Q594" s="196"/>
      <c r="R594" s="197"/>
      <c r="S594" s="198"/>
      <c r="T594" s="199"/>
      <c r="U594" s="200"/>
      <c r="V594" s="201"/>
      <c r="W594" s="202"/>
      <c r="X594" s="202"/>
      <c r="Y594" s="273">
        <v>30.0</v>
      </c>
      <c r="Z594" s="271">
        <v>0.0</v>
      </c>
      <c r="AA594" s="272" t="s">
        <v>132</v>
      </c>
      <c r="AB594" s="107">
        <v>1.0</v>
      </c>
      <c r="AC594" s="108">
        <v>0.5079282407407407</v>
      </c>
      <c r="AD594" s="273" t="s">
        <v>140</v>
      </c>
      <c r="AE594" s="274" t="s">
        <v>132</v>
      </c>
      <c r="AF594" s="99" t="s">
        <v>166</v>
      </c>
      <c r="AG594" s="274">
        <v>1.4</v>
      </c>
      <c r="AH594" s="411">
        <v>10.0</v>
      </c>
      <c r="AI594" s="112"/>
      <c r="AJ594" s="274">
        <v>-1.98</v>
      </c>
      <c r="AK594" s="277">
        <v>0.0</v>
      </c>
      <c r="AL594" s="114"/>
      <c r="AM594" s="278"/>
      <c r="AN594" s="98"/>
      <c r="AO594" s="98"/>
      <c r="AP594" s="116"/>
      <c r="AQ594" s="117"/>
      <c r="AR594" s="116"/>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c r="BO594" s="98"/>
      <c r="BP594" s="98"/>
    </row>
    <row r="595">
      <c r="A595" s="485" t="b">
        <v>0</v>
      </c>
      <c r="B595" s="128"/>
      <c r="C595" s="129"/>
      <c r="D595" s="134">
        <v>34.71</v>
      </c>
      <c r="E595" s="131"/>
      <c r="F595" s="132"/>
      <c r="G595" s="132"/>
      <c r="H595" s="132"/>
      <c r="I595" s="133">
        <v>1.47</v>
      </c>
      <c r="J595" s="133">
        <v>3.1</v>
      </c>
      <c r="K595" s="130"/>
      <c r="L595" s="130"/>
      <c r="M595" s="130"/>
      <c r="N595" s="519"/>
      <c r="O595" s="168">
        <v>1.0</v>
      </c>
      <c r="P595" s="169">
        <v>0.0</v>
      </c>
      <c r="Q595" s="196"/>
      <c r="R595" s="197"/>
      <c r="S595" s="198"/>
      <c r="T595" s="199"/>
      <c r="U595" s="200"/>
      <c r="V595" s="201"/>
      <c r="W595" s="202"/>
      <c r="X595" s="202"/>
      <c r="Y595" s="206">
        <v>30.0</v>
      </c>
      <c r="Z595" s="204">
        <v>30.0</v>
      </c>
      <c r="AA595" s="205" t="s">
        <v>133</v>
      </c>
      <c r="AB595" s="141">
        <v>2.0</v>
      </c>
      <c r="AC595" s="142">
        <v>0.5121180555555556</v>
      </c>
      <c r="AD595" s="206"/>
      <c r="AE595" s="207" t="s">
        <v>132</v>
      </c>
      <c r="AF595" s="133" t="s">
        <v>166</v>
      </c>
      <c r="AG595" s="207">
        <v>1.3</v>
      </c>
      <c r="AH595" s="449">
        <v>20.0</v>
      </c>
      <c r="AI595" s="146"/>
      <c r="AJ595" s="207">
        <v>96.04</v>
      </c>
      <c r="AK595" s="210">
        <v>0.0</v>
      </c>
      <c r="AL595" s="114"/>
      <c r="AM595" s="211"/>
      <c r="AN595" s="132"/>
      <c r="AO595" s="132"/>
      <c r="AP595" s="149"/>
      <c r="AQ595" s="150"/>
      <c r="AR595" s="149"/>
      <c r="AS595" s="132"/>
      <c r="AT595" s="132"/>
      <c r="AU595" s="132"/>
      <c r="AV595" s="132"/>
      <c r="AW595" s="132"/>
      <c r="AX595" s="132"/>
      <c r="AY595" s="132"/>
      <c r="AZ595" s="132"/>
      <c r="BA595" s="132"/>
      <c r="BB595" s="132"/>
      <c r="BC595" s="132"/>
      <c r="BD595" s="132"/>
      <c r="BE595" s="132"/>
      <c r="BF595" s="132"/>
      <c r="BG595" s="132"/>
      <c r="BH595" s="132"/>
      <c r="BI595" s="132"/>
      <c r="BJ595" s="132"/>
      <c r="BK595" s="132"/>
      <c r="BL595" s="132"/>
      <c r="BM595" s="132"/>
      <c r="BN595" s="132"/>
      <c r="BO595" s="132"/>
      <c r="BP595" s="132"/>
    </row>
    <row r="596">
      <c r="A596" s="484" t="b">
        <v>0</v>
      </c>
      <c r="B596" s="94"/>
      <c r="C596" s="95"/>
      <c r="D596" s="96"/>
      <c r="E596" s="97"/>
      <c r="F596" s="98"/>
      <c r="G596" s="98"/>
      <c r="H596" s="98"/>
      <c r="I596" s="99">
        <v>7216519.0</v>
      </c>
      <c r="J596" s="99">
        <v>9712859.0</v>
      </c>
      <c r="K596" s="96"/>
      <c r="L596" s="96"/>
      <c r="M596" s="96"/>
      <c r="N596" s="518"/>
      <c r="O596" s="168">
        <v>2.0</v>
      </c>
      <c r="P596" s="169">
        <v>0.0</v>
      </c>
      <c r="Q596" s="196"/>
      <c r="R596" s="197"/>
      <c r="S596" s="198"/>
      <c r="T596" s="199"/>
      <c r="U596" s="200"/>
      <c r="V596" s="201"/>
      <c r="W596" s="202"/>
      <c r="X596" s="202"/>
      <c r="Y596" s="273">
        <v>0.0</v>
      </c>
      <c r="Z596" s="271">
        <v>0.0</v>
      </c>
      <c r="AA596" s="272" t="s">
        <v>132</v>
      </c>
      <c r="AB596" s="107">
        <v>3.0</v>
      </c>
      <c r="AC596" s="108">
        <v>0.5135416666666667</v>
      </c>
      <c r="AD596" s="273"/>
      <c r="AE596" s="274" t="s">
        <v>132</v>
      </c>
      <c r="AF596" s="99" t="s">
        <v>166</v>
      </c>
      <c r="AG596" s="274">
        <v>1.2</v>
      </c>
      <c r="AH596" s="411">
        <v>50.0</v>
      </c>
      <c r="AI596" s="112"/>
      <c r="AJ596" s="110"/>
      <c r="AK596" s="113"/>
      <c r="AL596" s="114"/>
      <c r="AM596" s="278"/>
      <c r="AN596" s="98"/>
      <c r="AO596" s="98"/>
      <c r="AP596" s="116"/>
      <c r="AQ596" s="117"/>
      <c r="AR596" s="116"/>
      <c r="AS596" s="98"/>
      <c r="AT596" s="98"/>
      <c r="AU596" s="98"/>
      <c r="AV596" s="98"/>
      <c r="AW596" s="98"/>
      <c r="AX596" s="98"/>
      <c r="AY596" s="98"/>
      <c r="AZ596" s="98"/>
      <c r="BA596" s="98"/>
      <c r="BB596" s="98"/>
      <c r="BC596" s="98"/>
      <c r="BD596" s="98"/>
      <c r="BE596" s="98"/>
      <c r="BF596" s="98"/>
      <c r="BG596" s="98"/>
      <c r="BH596" s="98"/>
      <c r="BI596" s="98"/>
      <c r="BJ596" s="98"/>
      <c r="BK596" s="98"/>
      <c r="BL596" s="98"/>
      <c r="BM596" s="98"/>
      <c r="BN596" s="98"/>
      <c r="BO596" s="98"/>
      <c r="BP596" s="98"/>
    </row>
    <row r="597">
      <c r="A597" s="485" t="b">
        <v>0</v>
      </c>
      <c r="B597" s="128"/>
      <c r="C597" s="129"/>
      <c r="D597" s="130"/>
      <c r="E597" s="131"/>
      <c r="F597" s="132"/>
      <c r="G597" s="132"/>
      <c r="H597" s="132"/>
      <c r="I597" s="132"/>
      <c r="J597" s="132"/>
      <c r="K597" s="130"/>
      <c r="L597" s="130"/>
      <c r="M597" s="130"/>
      <c r="N597" s="519"/>
      <c r="O597" s="168">
        <v>4.0</v>
      </c>
      <c r="P597" s="169">
        <v>3.0</v>
      </c>
      <c r="Q597" s="196"/>
      <c r="R597" s="197"/>
      <c r="S597" s="198"/>
      <c r="T597" s="199"/>
      <c r="U597" s="200"/>
      <c r="V597" s="201"/>
      <c r="W597" s="202"/>
      <c r="X597" s="202"/>
      <c r="Y597" s="206">
        <v>0.0</v>
      </c>
      <c r="Z597" s="204">
        <v>15.0</v>
      </c>
      <c r="AA597" s="205" t="s">
        <v>133</v>
      </c>
      <c r="AB597" s="141">
        <v>4.0</v>
      </c>
      <c r="AC597" s="142">
        <v>0.5345601851851852</v>
      </c>
      <c r="AD597" s="206"/>
      <c r="AE597" s="207" t="s">
        <v>132</v>
      </c>
      <c r="AF597" s="133" t="s">
        <v>133</v>
      </c>
      <c r="AG597" s="207">
        <v>1.34</v>
      </c>
      <c r="AH597" s="449">
        <v>13.0</v>
      </c>
      <c r="AI597" s="146"/>
      <c r="AJ597" s="144"/>
      <c r="AK597" s="147"/>
      <c r="AL597" s="114"/>
      <c r="AM597" s="211"/>
      <c r="AN597" s="132"/>
      <c r="AO597" s="132"/>
      <c r="AP597" s="149"/>
      <c r="AQ597" s="150"/>
      <c r="AR597" s="149"/>
      <c r="AS597" s="132"/>
      <c r="AT597" s="132"/>
      <c r="AU597" s="132"/>
      <c r="AV597" s="132"/>
      <c r="AW597" s="132"/>
      <c r="AX597" s="132"/>
      <c r="AY597" s="132"/>
      <c r="AZ597" s="132"/>
      <c r="BA597" s="132"/>
      <c r="BB597" s="132"/>
      <c r="BC597" s="132"/>
      <c r="BD597" s="132"/>
      <c r="BE597" s="132"/>
      <c r="BF597" s="132"/>
      <c r="BG597" s="132"/>
      <c r="BH597" s="132"/>
      <c r="BI597" s="132"/>
      <c r="BJ597" s="132"/>
      <c r="BK597" s="132"/>
      <c r="BL597" s="132"/>
      <c r="BM597" s="132"/>
      <c r="BN597" s="132"/>
      <c r="BO597" s="132"/>
      <c r="BP597" s="132"/>
    </row>
    <row r="598">
      <c r="A598" s="484" t="b">
        <v>0</v>
      </c>
      <c r="B598" s="94"/>
      <c r="C598" s="95"/>
      <c r="D598" s="96"/>
      <c r="E598" s="97"/>
      <c r="F598" s="98"/>
      <c r="G598" s="98"/>
      <c r="H598" s="98"/>
      <c r="I598" s="98"/>
      <c r="J598" s="98"/>
      <c r="K598" s="96"/>
      <c r="L598" s="96"/>
      <c r="M598" s="96"/>
      <c r="N598" s="518"/>
      <c r="O598" s="168">
        <v>4.0</v>
      </c>
      <c r="P598" s="169">
        <v>4.0</v>
      </c>
      <c r="Q598" s="196"/>
      <c r="R598" s="197"/>
      <c r="S598" s="198"/>
      <c r="T598" s="199"/>
      <c r="U598" s="200"/>
      <c r="V598" s="201"/>
      <c r="W598" s="202"/>
      <c r="X598" s="202"/>
      <c r="Y598" s="273">
        <v>0.0</v>
      </c>
      <c r="Z598" s="271">
        <v>0.0</v>
      </c>
      <c r="AA598" s="272" t="s">
        <v>132</v>
      </c>
      <c r="AB598" s="107">
        <v>5.0</v>
      </c>
      <c r="AC598" s="108">
        <v>0.5355439814814815</v>
      </c>
      <c r="AD598" s="273"/>
      <c r="AE598" s="274" t="s">
        <v>132</v>
      </c>
      <c r="AF598" s="99" t="s">
        <v>133</v>
      </c>
      <c r="AG598" s="274">
        <v>1.51</v>
      </c>
      <c r="AH598" s="411">
        <v>15.0</v>
      </c>
      <c r="AI598" s="112"/>
      <c r="AJ598" s="110"/>
      <c r="AK598" s="113"/>
      <c r="AL598" s="114"/>
      <c r="AM598" s="278"/>
      <c r="AN598" s="98"/>
      <c r="AO598" s="98"/>
      <c r="AP598" s="116"/>
      <c r="AQ598" s="117"/>
      <c r="AR598" s="116"/>
      <c r="AS598" s="98"/>
      <c r="AT598" s="98"/>
      <c r="AU598" s="98"/>
      <c r="AV598" s="98"/>
      <c r="AW598" s="98"/>
      <c r="AX598" s="98"/>
      <c r="AY598" s="98"/>
      <c r="AZ598" s="98"/>
      <c r="BA598" s="98"/>
      <c r="BB598" s="98"/>
      <c r="BC598" s="98"/>
      <c r="BD598" s="98"/>
      <c r="BE598" s="98"/>
      <c r="BF598" s="98"/>
      <c r="BG598" s="98"/>
      <c r="BH598" s="98"/>
      <c r="BI598" s="98"/>
      <c r="BJ598" s="98"/>
      <c r="BK598" s="98"/>
      <c r="BL598" s="98"/>
      <c r="BM598" s="98"/>
      <c r="BN598" s="98"/>
      <c r="BO598" s="98"/>
      <c r="BP598" s="98"/>
    </row>
    <row r="599">
      <c r="A599" s="485" t="b">
        <v>0</v>
      </c>
      <c r="B599" s="128"/>
      <c r="C599" s="129"/>
      <c r="D599" s="130"/>
      <c r="E599" s="131"/>
      <c r="F599" s="132"/>
      <c r="G599" s="132"/>
      <c r="H599" s="132"/>
      <c r="I599" s="132"/>
      <c r="J599" s="132"/>
      <c r="K599" s="130"/>
      <c r="L599" s="130"/>
      <c r="M599" s="130"/>
      <c r="N599" s="519"/>
      <c r="O599" s="168">
        <v>4.0</v>
      </c>
      <c r="P599" s="169">
        <v>4.0</v>
      </c>
      <c r="Q599" s="196"/>
      <c r="R599" s="197"/>
      <c r="S599" s="198"/>
      <c r="T599" s="199"/>
      <c r="U599" s="200"/>
      <c r="V599" s="201"/>
      <c r="W599" s="202"/>
      <c r="X599" s="202"/>
      <c r="Y599" s="206">
        <v>30.0</v>
      </c>
      <c r="Z599" s="204">
        <v>15.0</v>
      </c>
      <c r="AA599" s="205" t="s">
        <v>132</v>
      </c>
      <c r="AB599" s="141">
        <v>6.0</v>
      </c>
      <c r="AC599" s="142">
        <v>0.5371643518518519</v>
      </c>
      <c r="AD599" s="206"/>
      <c r="AE599" s="207" t="s">
        <v>132</v>
      </c>
      <c r="AF599" s="133" t="s">
        <v>133</v>
      </c>
      <c r="AG599" s="207">
        <v>1.54</v>
      </c>
      <c r="AH599" s="449">
        <v>15.0</v>
      </c>
      <c r="AI599" s="146"/>
      <c r="AJ599" s="144"/>
      <c r="AK599" s="147"/>
      <c r="AL599" s="114"/>
      <c r="AM599" s="211"/>
      <c r="AN599" s="132"/>
      <c r="AO599" s="132"/>
      <c r="AP599" s="149"/>
      <c r="AQ599" s="150"/>
      <c r="AR599" s="149"/>
      <c r="AS599" s="132"/>
      <c r="AT599" s="132"/>
      <c r="AU599" s="132"/>
      <c r="AV599" s="132"/>
      <c r="AW599" s="132"/>
      <c r="AX599" s="132"/>
      <c r="AY599" s="132"/>
      <c r="AZ599" s="132"/>
      <c r="BA599" s="132"/>
      <c r="BB599" s="132"/>
      <c r="BC599" s="132"/>
      <c r="BD599" s="132"/>
      <c r="BE599" s="132"/>
      <c r="BF599" s="132"/>
      <c r="BG599" s="132"/>
      <c r="BH599" s="132"/>
      <c r="BI599" s="132"/>
      <c r="BJ599" s="132"/>
      <c r="BK599" s="132"/>
      <c r="BL599" s="132"/>
      <c r="BM599" s="132"/>
      <c r="BN599" s="132"/>
      <c r="BO599" s="132"/>
      <c r="BP599" s="132"/>
    </row>
    <row r="600">
      <c r="A600" s="484" t="b">
        <v>0</v>
      </c>
      <c r="B600" s="94"/>
      <c r="C600" s="95"/>
      <c r="D600" s="96"/>
      <c r="E600" s="97"/>
      <c r="F600" s="98"/>
      <c r="G600" s="98"/>
      <c r="H600" s="98"/>
      <c r="I600" s="98"/>
      <c r="J600" s="98"/>
      <c r="K600" s="96"/>
      <c r="L600" s="96"/>
      <c r="M600" s="96"/>
      <c r="N600" s="518"/>
      <c r="O600" s="168">
        <v>1.0</v>
      </c>
      <c r="P600" s="169">
        <v>0.0</v>
      </c>
      <c r="Q600" s="294">
        <v>2.0</v>
      </c>
      <c r="R600" s="295">
        <v>1.0</v>
      </c>
      <c r="S600" s="198"/>
      <c r="T600" s="199"/>
      <c r="U600" s="200"/>
      <c r="V600" s="201"/>
      <c r="W600" s="202"/>
      <c r="X600" s="202"/>
      <c r="Y600" s="273">
        <v>15.0</v>
      </c>
      <c r="Z600" s="271">
        <v>0.0</v>
      </c>
      <c r="AA600" s="272" t="s">
        <v>133</v>
      </c>
      <c r="AB600" s="107">
        <v>7.0</v>
      </c>
      <c r="AC600" s="108">
        <v>0.5515972222222222</v>
      </c>
      <c r="AD600" s="273"/>
      <c r="AE600" s="274" t="s">
        <v>132</v>
      </c>
      <c r="AF600" s="99" t="s">
        <v>166</v>
      </c>
      <c r="AG600" s="274">
        <v>1.1</v>
      </c>
      <c r="AH600" s="411">
        <v>100.0</v>
      </c>
      <c r="AI600" s="112"/>
      <c r="AJ600" s="110"/>
      <c r="AK600" s="113"/>
      <c r="AL600" s="114"/>
      <c r="AM600" s="278"/>
      <c r="AN600" s="98"/>
      <c r="AO600" s="98"/>
      <c r="AP600" s="116"/>
      <c r="AQ600" s="117"/>
      <c r="AR600" s="116"/>
      <c r="AS600" s="98"/>
      <c r="AT600" s="98"/>
      <c r="AU600" s="98"/>
      <c r="AV600" s="98"/>
      <c r="AW600" s="98"/>
      <c r="AX600" s="98"/>
      <c r="AY600" s="98"/>
      <c r="AZ600" s="98"/>
      <c r="BA600" s="98"/>
      <c r="BB600" s="98"/>
      <c r="BC600" s="98"/>
      <c r="BD600" s="98"/>
      <c r="BE600" s="98"/>
      <c r="BF600" s="98"/>
      <c r="BG600" s="98"/>
      <c r="BH600" s="98"/>
      <c r="BI600" s="98"/>
      <c r="BJ600" s="98"/>
      <c r="BK600" s="98"/>
      <c r="BL600" s="98"/>
      <c r="BM600" s="98"/>
      <c r="BN600" s="98"/>
      <c r="BO600" s="98"/>
      <c r="BP600" s="98"/>
    </row>
    <row r="601">
      <c r="A601" s="485" t="b">
        <v>0</v>
      </c>
      <c r="B601" s="128"/>
      <c r="C601" s="129"/>
      <c r="D601" s="130"/>
      <c r="E601" s="131"/>
      <c r="F601" s="132"/>
      <c r="G601" s="132"/>
      <c r="H601" s="132"/>
      <c r="I601" s="132"/>
      <c r="J601" s="132"/>
      <c r="K601" s="130"/>
      <c r="L601" s="130"/>
      <c r="M601" s="130"/>
      <c r="N601" s="519"/>
      <c r="O601" s="168">
        <v>1.0</v>
      </c>
      <c r="P601" s="169">
        <v>0.0</v>
      </c>
      <c r="Q601" s="294">
        <v>2.0</v>
      </c>
      <c r="R601" s="295">
        <v>1.0</v>
      </c>
      <c r="S601" s="198"/>
      <c r="T601" s="199"/>
      <c r="U601" s="200"/>
      <c r="V601" s="201"/>
      <c r="W601" s="202"/>
      <c r="X601" s="202"/>
      <c r="Y601" s="206">
        <v>15.0</v>
      </c>
      <c r="Z601" s="204">
        <v>40.0</v>
      </c>
      <c r="AA601" s="205" t="s">
        <v>133</v>
      </c>
      <c r="AB601" s="141">
        <v>8.0</v>
      </c>
      <c r="AC601" s="142">
        <v>0.5522337962962963</v>
      </c>
      <c r="AD601" s="206"/>
      <c r="AE601" s="207" t="s">
        <v>132</v>
      </c>
      <c r="AF601" s="133" t="s">
        <v>133</v>
      </c>
      <c r="AG601" s="207">
        <v>1.16</v>
      </c>
      <c r="AH601" s="449">
        <v>16.0</v>
      </c>
      <c r="AI601" s="146"/>
      <c r="AJ601" s="144"/>
      <c r="AK601" s="147"/>
      <c r="AL601" s="114"/>
      <c r="AM601" s="211"/>
      <c r="AN601" s="132"/>
      <c r="AO601" s="132"/>
      <c r="AP601" s="149"/>
      <c r="AQ601" s="150"/>
      <c r="AR601" s="149"/>
      <c r="AS601" s="132"/>
      <c r="AT601" s="132"/>
      <c r="AU601" s="132"/>
      <c r="AV601" s="132"/>
      <c r="AW601" s="132"/>
      <c r="AX601" s="132"/>
      <c r="AY601" s="132"/>
      <c r="AZ601" s="132"/>
      <c r="BA601" s="132"/>
      <c r="BB601" s="132"/>
      <c r="BC601" s="132"/>
      <c r="BD601" s="132"/>
      <c r="BE601" s="132"/>
      <c r="BF601" s="132"/>
      <c r="BG601" s="132"/>
      <c r="BH601" s="132"/>
      <c r="BI601" s="132"/>
      <c r="BJ601" s="132"/>
      <c r="BK601" s="132"/>
      <c r="BL601" s="132"/>
      <c r="BM601" s="132"/>
      <c r="BN601" s="132"/>
      <c r="BO601" s="132"/>
      <c r="BP601" s="132"/>
    </row>
    <row r="602">
      <c r="A602" s="484" t="b">
        <v>0</v>
      </c>
      <c r="B602" s="94"/>
      <c r="C602" s="95"/>
      <c r="D602" s="96"/>
      <c r="E602" s="97"/>
      <c r="F602" s="98"/>
      <c r="G602" s="98"/>
      <c r="H602" s="98"/>
      <c r="I602" s="98"/>
      <c r="J602" s="98"/>
      <c r="K602" s="96"/>
      <c r="L602" s="96"/>
      <c r="M602" s="96"/>
      <c r="N602" s="518"/>
      <c r="O602" s="168">
        <v>1.0</v>
      </c>
      <c r="P602" s="169">
        <v>0.0</v>
      </c>
      <c r="Q602" s="294">
        <v>4.0</v>
      </c>
      <c r="R602" s="295">
        <v>4.0</v>
      </c>
      <c r="S602" s="198"/>
      <c r="T602" s="199"/>
      <c r="U602" s="200"/>
      <c r="V602" s="201"/>
      <c r="W602" s="202"/>
      <c r="X602" s="202"/>
      <c r="Y602" s="273">
        <v>0.0</v>
      </c>
      <c r="Z602" s="271">
        <v>0.0</v>
      </c>
      <c r="AA602" s="272" t="s">
        <v>132</v>
      </c>
      <c r="AB602" s="107">
        <v>9.0</v>
      </c>
      <c r="AC602" s="108">
        <v>0.5658564814814815</v>
      </c>
      <c r="AD602" s="273"/>
      <c r="AE602" s="274" t="s">
        <v>132</v>
      </c>
      <c r="AF602" s="99" t="s">
        <v>133</v>
      </c>
      <c r="AG602" s="274">
        <v>1.23</v>
      </c>
      <c r="AH602" s="411">
        <v>23.0</v>
      </c>
      <c r="AI602" s="112"/>
      <c r="AJ602" s="110"/>
      <c r="AK602" s="113"/>
      <c r="AL602" s="114"/>
      <c r="AM602" s="278"/>
      <c r="AN602" s="98"/>
      <c r="AO602" s="98"/>
      <c r="AP602" s="116"/>
      <c r="AQ602" s="117"/>
      <c r="AR602" s="116"/>
      <c r="AS602" s="98"/>
      <c r="AT602" s="98"/>
      <c r="AU602" s="98"/>
      <c r="AV602" s="98"/>
      <c r="AW602" s="98"/>
      <c r="AX602" s="98"/>
      <c r="AY602" s="98"/>
      <c r="AZ602" s="98"/>
      <c r="BA602" s="98"/>
      <c r="BB602" s="98"/>
      <c r="BC602" s="98"/>
      <c r="BD602" s="98"/>
      <c r="BE602" s="98"/>
      <c r="BF602" s="98"/>
      <c r="BG602" s="98"/>
      <c r="BH602" s="98"/>
      <c r="BI602" s="98"/>
      <c r="BJ602" s="98"/>
      <c r="BK602" s="98"/>
      <c r="BL602" s="98"/>
      <c r="BM602" s="98"/>
      <c r="BN602" s="98"/>
      <c r="BO602" s="98"/>
      <c r="BP602" s="98"/>
    </row>
    <row r="603">
      <c r="A603" s="485" t="b">
        <v>0</v>
      </c>
      <c r="B603" s="128"/>
      <c r="C603" s="129"/>
      <c r="D603" s="130"/>
      <c r="E603" s="131"/>
      <c r="F603" s="132"/>
      <c r="G603" s="132"/>
      <c r="H603" s="132"/>
      <c r="I603" s="132"/>
      <c r="J603" s="132"/>
      <c r="K603" s="130"/>
      <c r="L603" s="130"/>
      <c r="M603" s="130"/>
      <c r="N603" s="519"/>
      <c r="O603" s="369"/>
      <c r="P603" s="370"/>
      <c r="Q603" s="196"/>
      <c r="R603" s="197"/>
      <c r="S603" s="198"/>
      <c r="T603" s="199"/>
      <c r="U603" s="200"/>
      <c r="V603" s="201"/>
      <c r="W603" s="202"/>
      <c r="X603" s="202"/>
      <c r="Y603" s="143"/>
      <c r="Z603" s="367"/>
      <c r="AA603" s="140"/>
      <c r="AB603" s="420"/>
      <c r="AC603" s="421"/>
      <c r="AD603" s="206" t="s">
        <v>142</v>
      </c>
      <c r="AE603" s="144"/>
      <c r="AF603" s="133"/>
      <c r="AG603" s="144"/>
      <c r="AH603" s="430"/>
      <c r="AI603" s="146"/>
      <c r="AJ603" s="144"/>
      <c r="AK603" s="147"/>
      <c r="AL603" s="114"/>
      <c r="AM603" s="211"/>
      <c r="AN603" s="132"/>
      <c r="AO603" s="132"/>
      <c r="AP603" s="149"/>
      <c r="AQ603" s="150"/>
      <c r="AR603" s="149"/>
      <c r="AS603" s="132"/>
      <c r="AT603" s="132"/>
      <c r="AU603" s="132"/>
      <c r="AV603" s="132"/>
      <c r="AW603" s="132"/>
      <c r="AX603" s="132"/>
      <c r="AY603" s="132"/>
      <c r="AZ603" s="132"/>
      <c r="BA603" s="132"/>
      <c r="BB603" s="132"/>
      <c r="BC603" s="132"/>
      <c r="BD603" s="132"/>
      <c r="BE603" s="132"/>
      <c r="BF603" s="132"/>
      <c r="BG603" s="132"/>
      <c r="BH603" s="132"/>
      <c r="BI603" s="132"/>
      <c r="BJ603" s="132"/>
      <c r="BK603" s="132"/>
      <c r="BL603" s="132"/>
      <c r="BM603" s="132"/>
      <c r="BN603" s="132"/>
      <c r="BO603" s="132"/>
      <c r="BP603" s="132"/>
    </row>
    <row r="604">
      <c r="A604" s="484" t="b">
        <v>0</v>
      </c>
      <c r="B604" s="363">
        <v>44620.0</v>
      </c>
      <c r="C604" s="95"/>
      <c r="D604" s="100" t="s">
        <v>1482</v>
      </c>
      <c r="E604" s="97"/>
      <c r="F604" s="98"/>
      <c r="G604" s="98"/>
      <c r="H604" s="98"/>
      <c r="I604" s="99" t="s">
        <v>1483</v>
      </c>
      <c r="J604" s="99" t="s">
        <v>1327</v>
      </c>
      <c r="K604" s="96"/>
      <c r="L604" s="96"/>
      <c r="M604" s="96"/>
      <c r="N604" s="518"/>
      <c r="O604" s="168">
        <v>2.0</v>
      </c>
      <c r="P604" s="169">
        <v>2.0</v>
      </c>
      <c r="Q604" s="196"/>
      <c r="R604" s="197"/>
      <c r="S604" s="198"/>
      <c r="T604" s="199"/>
      <c r="U604" s="200"/>
      <c r="V604" s="201"/>
      <c r="W604" s="202"/>
      <c r="X604" s="202"/>
      <c r="Y604" s="273">
        <v>30.0</v>
      </c>
      <c r="Z604" s="271">
        <v>0.0</v>
      </c>
      <c r="AA604" s="272" t="s">
        <v>133</v>
      </c>
      <c r="AB604" s="107">
        <v>1.0</v>
      </c>
      <c r="AC604" s="108">
        <v>0.8851388888888889</v>
      </c>
      <c r="AD604" s="273" t="s">
        <v>140</v>
      </c>
      <c r="AE604" s="274" t="s">
        <v>132</v>
      </c>
      <c r="AF604" s="99" t="s">
        <v>166</v>
      </c>
      <c r="AG604" s="274">
        <v>1.4</v>
      </c>
      <c r="AH604" s="411">
        <v>10.0</v>
      </c>
      <c r="AI604" s="112"/>
      <c r="AJ604" s="274">
        <v>218.64</v>
      </c>
      <c r="AK604" s="277">
        <v>0.0</v>
      </c>
      <c r="AL604" s="114"/>
      <c r="AM604" s="278"/>
      <c r="AN604" s="98"/>
      <c r="AO604" s="98"/>
      <c r="AP604" s="116"/>
      <c r="AQ604" s="117"/>
      <c r="AR604" s="116"/>
      <c r="AS604" s="98"/>
      <c r="AT604" s="98"/>
      <c r="AU604" s="98"/>
      <c r="AV604" s="98"/>
      <c r="AW604" s="98"/>
      <c r="AX604" s="98"/>
      <c r="AY604" s="98"/>
      <c r="AZ604" s="98"/>
      <c r="BA604" s="98"/>
      <c r="BB604" s="98"/>
      <c r="BC604" s="98"/>
      <c r="BD604" s="98"/>
      <c r="BE604" s="98"/>
      <c r="BF604" s="98"/>
      <c r="BG604" s="98"/>
      <c r="BH604" s="98"/>
      <c r="BI604" s="98"/>
      <c r="BJ604" s="98"/>
      <c r="BK604" s="98"/>
      <c r="BL604" s="98"/>
      <c r="BM604" s="98"/>
      <c r="BN604" s="98"/>
      <c r="BO604" s="98"/>
      <c r="BP604" s="98"/>
    </row>
    <row r="605">
      <c r="A605" s="485" t="b">
        <v>0</v>
      </c>
      <c r="B605" s="128"/>
      <c r="C605" s="129"/>
      <c r="D605" s="134">
        <v>15367.64</v>
      </c>
      <c r="E605" s="131"/>
      <c r="F605" s="132"/>
      <c r="G605" s="132"/>
      <c r="H605" s="132"/>
      <c r="I605" s="133">
        <v>1.46</v>
      </c>
      <c r="J605" s="133">
        <v>3.2</v>
      </c>
      <c r="K605" s="130"/>
      <c r="L605" s="130"/>
      <c r="M605" s="130"/>
      <c r="N605" s="519"/>
      <c r="O605" s="168">
        <v>6.0</v>
      </c>
      <c r="P605" s="169">
        <v>5.0</v>
      </c>
      <c r="Q605" s="196"/>
      <c r="R605" s="197"/>
      <c r="S605" s="198"/>
      <c r="T605" s="199"/>
      <c r="U605" s="200"/>
      <c r="V605" s="201"/>
      <c r="W605" s="202"/>
      <c r="X605" s="202"/>
      <c r="Y605" s="206">
        <v>0.0</v>
      </c>
      <c r="Z605" s="204">
        <v>0.0</v>
      </c>
      <c r="AA605" s="205" t="s">
        <v>132</v>
      </c>
      <c r="AB605" s="141">
        <v>2.0</v>
      </c>
      <c r="AC605" s="142">
        <v>0.885462962962963</v>
      </c>
      <c r="AD605" s="206"/>
      <c r="AE605" s="207" t="s">
        <v>132</v>
      </c>
      <c r="AF605" s="133" t="s">
        <v>166</v>
      </c>
      <c r="AG605" s="207">
        <v>1.3</v>
      </c>
      <c r="AH605" s="449">
        <v>20.0</v>
      </c>
      <c r="AI605" s="146"/>
      <c r="AJ605" s="207">
        <v>-138.08</v>
      </c>
      <c r="AK605" s="210">
        <v>0.0</v>
      </c>
      <c r="AL605" s="114"/>
      <c r="AM605" s="211"/>
      <c r="AN605" s="132"/>
      <c r="AO605" s="132"/>
      <c r="AP605" s="149"/>
      <c r="AQ605" s="150"/>
      <c r="AR605" s="149"/>
      <c r="AS605" s="132"/>
      <c r="AT605" s="132"/>
      <c r="AU605" s="132"/>
      <c r="AV605" s="132"/>
      <c r="AW605" s="132"/>
      <c r="AX605" s="132"/>
      <c r="AY605" s="132"/>
      <c r="AZ605" s="132"/>
      <c r="BA605" s="132"/>
      <c r="BB605" s="132"/>
      <c r="BC605" s="132"/>
      <c r="BD605" s="132"/>
      <c r="BE605" s="132"/>
      <c r="BF605" s="132"/>
      <c r="BG605" s="132"/>
      <c r="BH605" s="132"/>
      <c r="BI605" s="132"/>
      <c r="BJ605" s="132"/>
      <c r="BK605" s="132"/>
      <c r="BL605" s="132"/>
      <c r="BM605" s="132"/>
      <c r="BN605" s="132"/>
      <c r="BO605" s="132"/>
      <c r="BP605" s="132"/>
    </row>
    <row r="606">
      <c r="A606" s="484" t="b">
        <v>0</v>
      </c>
      <c r="B606" s="94"/>
      <c r="C606" s="95"/>
      <c r="D606" s="96"/>
      <c r="E606" s="97"/>
      <c r="F606" s="98"/>
      <c r="G606" s="98"/>
      <c r="H606" s="98"/>
      <c r="I606" s="99">
        <v>6356637.0</v>
      </c>
      <c r="J606" s="99">
        <v>1.1144238E7</v>
      </c>
      <c r="K606" s="96"/>
      <c r="L606" s="96"/>
      <c r="M606" s="96"/>
      <c r="N606" s="518"/>
      <c r="O606" s="168">
        <v>6.0</v>
      </c>
      <c r="P606" s="169">
        <v>5.0</v>
      </c>
      <c r="Q606" s="196"/>
      <c r="R606" s="197"/>
      <c r="S606" s="198"/>
      <c r="T606" s="199"/>
      <c r="U606" s="200"/>
      <c r="V606" s="201"/>
      <c r="W606" s="202"/>
      <c r="X606" s="202"/>
      <c r="Y606" s="273">
        <v>40.0</v>
      </c>
      <c r="Z606" s="271">
        <v>15.0</v>
      </c>
      <c r="AA606" s="272" t="s">
        <v>132</v>
      </c>
      <c r="AB606" s="107">
        <v>3.0</v>
      </c>
      <c r="AC606" s="108">
        <v>0.8888657407407408</v>
      </c>
      <c r="AD606" s="273"/>
      <c r="AE606" s="274" t="s">
        <v>132</v>
      </c>
      <c r="AF606" s="99" t="s">
        <v>166</v>
      </c>
      <c r="AG606" s="274">
        <v>1.2</v>
      </c>
      <c r="AH606" s="411">
        <v>50.0</v>
      </c>
      <c r="AI606" s="112"/>
      <c r="AJ606" s="110"/>
      <c r="AK606" s="113"/>
      <c r="AL606" s="114"/>
      <c r="AM606" s="278"/>
      <c r="AN606" s="98"/>
      <c r="AO606" s="98"/>
      <c r="AP606" s="116"/>
      <c r="AQ606" s="117"/>
      <c r="AR606" s="116"/>
      <c r="AS606" s="98"/>
      <c r="AT606" s="98"/>
      <c r="AU606" s="98"/>
      <c r="AV606" s="98"/>
      <c r="AW606" s="98"/>
      <c r="AX606" s="98"/>
      <c r="AY606" s="98"/>
      <c r="AZ606" s="98"/>
      <c r="BA606" s="98"/>
      <c r="BB606" s="98"/>
      <c r="BC606" s="98"/>
      <c r="BD606" s="98"/>
      <c r="BE606" s="98"/>
      <c r="BF606" s="98"/>
      <c r="BG606" s="98"/>
      <c r="BH606" s="98"/>
      <c r="BI606" s="98"/>
      <c r="BJ606" s="98"/>
      <c r="BK606" s="98"/>
      <c r="BL606" s="98"/>
      <c r="BM606" s="98"/>
      <c r="BN606" s="98"/>
      <c r="BO606" s="98"/>
      <c r="BP606" s="98"/>
    </row>
    <row r="607">
      <c r="A607" s="485" t="b">
        <v>0</v>
      </c>
      <c r="B607" s="128"/>
      <c r="C607" s="129"/>
      <c r="D607" s="130"/>
      <c r="E607" s="131"/>
      <c r="F607" s="132"/>
      <c r="G607" s="132"/>
      <c r="H607" s="132"/>
      <c r="I607" s="132"/>
      <c r="J607" s="132"/>
      <c r="K607" s="130"/>
      <c r="L607" s="130"/>
      <c r="M607" s="130"/>
      <c r="N607" s="519"/>
      <c r="O607" s="168">
        <v>1.0</v>
      </c>
      <c r="P607" s="169">
        <v>0.0</v>
      </c>
      <c r="Q607" s="294">
        <v>1.0</v>
      </c>
      <c r="R607" s="295">
        <v>0.0</v>
      </c>
      <c r="S607" s="198"/>
      <c r="T607" s="199"/>
      <c r="U607" s="200"/>
      <c r="V607" s="201"/>
      <c r="W607" s="202"/>
      <c r="X607" s="202"/>
      <c r="Y607" s="206">
        <v>0.0</v>
      </c>
      <c r="Z607" s="204">
        <v>0.0</v>
      </c>
      <c r="AA607" s="205" t="s">
        <v>132</v>
      </c>
      <c r="AB607" s="141">
        <v>4.0</v>
      </c>
      <c r="AC607" s="142">
        <v>0.895787037037037</v>
      </c>
      <c r="AD607" s="206"/>
      <c r="AE607" s="207" t="s">
        <v>132</v>
      </c>
      <c r="AF607" s="133" t="s">
        <v>166</v>
      </c>
      <c r="AG607" s="207">
        <v>1.1</v>
      </c>
      <c r="AH607" s="449">
        <v>100.0</v>
      </c>
      <c r="AI607" s="146"/>
      <c r="AJ607" s="144"/>
      <c r="AK607" s="147"/>
      <c r="AL607" s="114"/>
      <c r="AM607" s="211"/>
      <c r="AN607" s="132"/>
      <c r="AO607" s="132"/>
      <c r="AP607" s="149"/>
      <c r="AQ607" s="150"/>
      <c r="AR607" s="149"/>
      <c r="AS607" s="132"/>
      <c r="AT607" s="132"/>
      <c r="AU607" s="132"/>
      <c r="AV607" s="132"/>
      <c r="AW607" s="132"/>
      <c r="AX607" s="132"/>
      <c r="AY607" s="132"/>
      <c r="AZ607" s="132"/>
      <c r="BA607" s="132"/>
      <c r="BB607" s="132"/>
      <c r="BC607" s="132"/>
      <c r="BD607" s="132"/>
      <c r="BE607" s="132"/>
      <c r="BF607" s="132"/>
      <c r="BG607" s="132"/>
      <c r="BH607" s="132"/>
      <c r="BI607" s="132"/>
      <c r="BJ607" s="132"/>
      <c r="BK607" s="132"/>
      <c r="BL607" s="132"/>
      <c r="BM607" s="132"/>
      <c r="BN607" s="132"/>
      <c r="BO607" s="132"/>
      <c r="BP607" s="132"/>
    </row>
    <row r="608">
      <c r="A608" s="484" t="b">
        <v>0</v>
      </c>
      <c r="B608" s="94"/>
      <c r="C608" s="95"/>
      <c r="D608" s="96"/>
      <c r="E608" s="97"/>
      <c r="F608" s="98"/>
      <c r="G608" s="98"/>
      <c r="H608" s="98"/>
      <c r="I608" s="98"/>
      <c r="J608" s="98"/>
      <c r="K608" s="96"/>
      <c r="L608" s="96"/>
      <c r="M608" s="96"/>
      <c r="N608" s="518"/>
      <c r="O608" s="168">
        <v>1.0</v>
      </c>
      <c r="P608" s="169">
        <v>0.0</v>
      </c>
      <c r="Q608" s="294">
        <v>1.0</v>
      </c>
      <c r="R608" s="295">
        <v>0.0</v>
      </c>
      <c r="S608" s="198"/>
      <c r="T608" s="199"/>
      <c r="U608" s="200"/>
      <c r="V608" s="201"/>
      <c r="W608" s="202"/>
      <c r="X608" s="202"/>
      <c r="Y608" s="273">
        <v>0.0</v>
      </c>
      <c r="Z608" s="271">
        <v>40.0</v>
      </c>
      <c r="AA608" s="272" t="s">
        <v>132</v>
      </c>
      <c r="AB608" s="107">
        <v>5.0</v>
      </c>
      <c r="AC608" s="108">
        <v>0.8977777777777778</v>
      </c>
      <c r="AD608" s="273"/>
      <c r="AE608" s="274" t="s">
        <v>132</v>
      </c>
      <c r="AF608" s="99" t="s">
        <v>133</v>
      </c>
      <c r="AG608" s="274">
        <v>1.16</v>
      </c>
      <c r="AH608" s="411">
        <v>16.0</v>
      </c>
      <c r="AI608" s="112"/>
      <c r="AJ608" s="110"/>
      <c r="AK608" s="113"/>
      <c r="AL608" s="114"/>
      <c r="AM608" s="278"/>
      <c r="AN608" s="98"/>
      <c r="AO608" s="98"/>
      <c r="AP608" s="116"/>
      <c r="AQ608" s="117"/>
      <c r="AR608" s="116"/>
      <c r="AS608" s="98"/>
      <c r="AT608" s="98"/>
      <c r="AU608" s="98"/>
      <c r="AV608" s="98"/>
      <c r="AW608" s="98"/>
      <c r="AX608" s="98"/>
      <c r="AY608" s="98"/>
      <c r="AZ608" s="98"/>
      <c r="BA608" s="98"/>
      <c r="BB608" s="98"/>
      <c r="BC608" s="98"/>
      <c r="BD608" s="98"/>
      <c r="BE608" s="98"/>
      <c r="BF608" s="98"/>
      <c r="BG608" s="98"/>
      <c r="BH608" s="98"/>
      <c r="BI608" s="98"/>
      <c r="BJ608" s="98"/>
      <c r="BK608" s="98"/>
      <c r="BL608" s="98"/>
      <c r="BM608" s="98"/>
      <c r="BN608" s="98"/>
      <c r="BO608" s="98"/>
      <c r="BP608" s="98"/>
    </row>
    <row r="609">
      <c r="A609" s="485" t="b">
        <v>0</v>
      </c>
      <c r="B609" s="128"/>
      <c r="C609" s="129"/>
      <c r="D609" s="130"/>
      <c r="E609" s="131"/>
      <c r="F609" s="132"/>
      <c r="G609" s="132"/>
      <c r="H609" s="132"/>
      <c r="I609" s="132"/>
      <c r="J609" s="132"/>
      <c r="K609" s="130"/>
      <c r="L609" s="130"/>
      <c r="M609" s="130"/>
      <c r="N609" s="519"/>
      <c r="O609" s="168">
        <v>1.0</v>
      </c>
      <c r="P609" s="169">
        <v>0.0</v>
      </c>
      <c r="Q609" s="294">
        <v>5.0</v>
      </c>
      <c r="R609" s="295">
        <v>4.0</v>
      </c>
      <c r="S609" s="198"/>
      <c r="T609" s="199"/>
      <c r="U609" s="200"/>
      <c r="V609" s="201"/>
      <c r="W609" s="202"/>
      <c r="X609" s="202"/>
      <c r="Y609" s="206">
        <v>30.0</v>
      </c>
      <c r="Z609" s="204">
        <v>40.0</v>
      </c>
      <c r="AA609" s="205" t="s">
        <v>132</v>
      </c>
      <c r="AB609" s="141">
        <v>6.0</v>
      </c>
      <c r="AC609" s="142">
        <v>0.9256134259259259</v>
      </c>
      <c r="AD609" s="206"/>
      <c r="AE609" s="207" t="s">
        <v>132</v>
      </c>
      <c r="AF609" s="133" t="s">
        <v>133</v>
      </c>
      <c r="AG609" s="207">
        <v>1.23</v>
      </c>
      <c r="AH609" s="449">
        <v>23.0</v>
      </c>
      <c r="AI609" s="146"/>
      <c r="AJ609" s="144"/>
      <c r="AK609" s="147"/>
      <c r="AL609" s="114"/>
      <c r="AM609" s="211"/>
      <c r="AN609" s="132"/>
      <c r="AO609" s="132"/>
      <c r="AP609" s="149"/>
      <c r="AQ609" s="150"/>
      <c r="AR609" s="149"/>
      <c r="AS609" s="132"/>
      <c r="AT609" s="132"/>
      <c r="AU609" s="132"/>
      <c r="AV609" s="132"/>
      <c r="AW609" s="132"/>
      <c r="AX609" s="132"/>
      <c r="AY609" s="132"/>
      <c r="AZ609" s="132"/>
      <c r="BA609" s="132"/>
      <c r="BB609" s="132"/>
      <c r="BC609" s="132"/>
      <c r="BD609" s="132"/>
      <c r="BE609" s="132"/>
      <c r="BF609" s="132"/>
      <c r="BG609" s="132"/>
      <c r="BH609" s="132"/>
      <c r="BI609" s="132"/>
      <c r="BJ609" s="132"/>
      <c r="BK609" s="132"/>
      <c r="BL609" s="132"/>
      <c r="BM609" s="132"/>
      <c r="BN609" s="132"/>
      <c r="BO609" s="132"/>
      <c r="BP609" s="132"/>
    </row>
    <row r="610">
      <c r="A610" s="484" t="b">
        <v>0</v>
      </c>
      <c r="B610" s="94"/>
      <c r="C610" s="95"/>
      <c r="D610" s="96"/>
      <c r="E610" s="97"/>
      <c r="F610" s="98"/>
      <c r="G610" s="98"/>
      <c r="H610" s="98"/>
      <c r="I610" s="98"/>
      <c r="J610" s="98"/>
      <c r="K610" s="96"/>
      <c r="L610" s="96"/>
      <c r="M610" s="96"/>
      <c r="N610" s="518"/>
      <c r="O610" s="168">
        <v>1.0</v>
      </c>
      <c r="P610" s="169">
        <v>0.0</v>
      </c>
      <c r="Q610" s="294">
        <v>5.0</v>
      </c>
      <c r="R610" s="295">
        <v>6.0</v>
      </c>
      <c r="S610" s="198"/>
      <c r="T610" s="199"/>
      <c r="U610" s="200"/>
      <c r="V610" s="201"/>
      <c r="W610" s="202"/>
      <c r="X610" s="202"/>
      <c r="Y610" s="273">
        <v>0.0</v>
      </c>
      <c r="Z610" s="271">
        <v>0.0</v>
      </c>
      <c r="AA610" s="272" t="s">
        <v>132</v>
      </c>
      <c r="AB610" s="107">
        <v>7.0</v>
      </c>
      <c r="AC610" s="108">
        <v>0.9301041666666666</v>
      </c>
      <c r="AD610" s="273"/>
      <c r="AE610" s="274" t="s">
        <v>132</v>
      </c>
      <c r="AF610" s="99" t="s">
        <v>133</v>
      </c>
      <c r="AG610" s="274">
        <v>1.34</v>
      </c>
      <c r="AH610" s="411">
        <v>13.0</v>
      </c>
      <c r="AI610" s="112"/>
      <c r="AJ610" s="110"/>
      <c r="AK610" s="113"/>
      <c r="AL610" s="114"/>
      <c r="AM610" s="278"/>
      <c r="AN610" s="98"/>
      <c r="AO610" s="98"/>
      <c r="AP610" s="116"/>
      <c r="AQ610" s="117"/>
      <c r="AR610" s="116"/>
      <c r="AS610" s="98"/>
      <c r="AT610" s="98"/>
      <c r="AU610" s="98"/>
      <c r="AV610" s="98"/>
      <c r="AW610" s="98"/>
      <c r="AX610" s="98"/>
      <c r="AY610" s="98"/>
      <c r="AZ610" s="98"/>
      <c r="BA610" s="98"/>
      <c r="BB610" s="98"/>
      <c r="BC610" s="98"/>
      <c r="BD610" s="98"/>
      <c r="BE610" s="98"/>
      <c r="BF610" s="98"/>
      <c r="BG610" s="98"/>
      <c r="BH610" s="98"/>
      <c r="BI610" s="98"/>
      <c r="BJ610" s="98"/>
      <c r="BK610" s="98"/>
      <c r="BL610" s="98"/>
      <c r="BM610" s="98"/>
      <c r="BN610" s="98"/>
      <c r="BO610" s="98"/>
      <c r="BP610" s="98"/>
    </row>
    <row r="611">
      <c r="A611" s="485" t="b">
        <v>0</v>
      </c>
      <c r="B611" s="128"/>
      <c r="C611" s="129"/>
      <c r="D611" s="130"/>
      <c r="E611" s="131"/>
      <c r="F611" s="132"/>
      <c r="G611" s="132"/>
      <c r="H611" s="132"/>
      <c r="I611" s="132"/>
      <c r="J611" s="132"/>
      <c r="K611" s="130"/>
      <c r="L611" s="130"/>
      <c r="M611" s="130"/>
      <c r="N611" s="519"/>
      <c r="O611" s="168">
        <v>1.0</v>
      </c>
      <c r="P611" s="169">
        <v>0.0</v>
      </c>
      <c r="Q611" s="294">
        <v>5.0</v>
      </c>
      <c r="R611" s="295">
        <v>6.0</v>
      </c>
      <c r="S611" s="198"/>
      <c r="T611" s="199"/>
      <c r="U611" s="200"/>
      <c r="V611" s="201"/>
      <c r="W611" s="202"/>
      <c r="X611" s="202"/>
      <c r="Y611" s="206">
        <v>0.0</v>
      </c>
      <c r="Z611" s="204">
        <v>0.0</v>
      </c>
      <c r="AA611" s="205" t="s">
        <v>132</v>
      </c>
      <c r="AB611" s="141">
        <v>8.0</v>
      </c>
      <c r="AC611" s="142">
        <v>0.9304050925925926</v>
      </c>
      <c r="AD611" s="206"/>
      <c r="AE611" s="207" t="s">
        <v>132</v>
      </c>
      <c r="AF611" s="133" t="s">
        <v>133</v>
      </c>
      <c r="AG611" s="207">
        <v>1.39</v>
      </c>
      <c r="AH611" s="449">
        <v>39.0</v>
      </c>
      <c r="AI611" s="146"/>
      <c r="AJ611" s="144"/>
      <c r="AK611" s="147"/>
      <c r="AL611" s="114"/>
      <c r="AM611" s="211"/>
      <c r="AN611" s="132"/>
      <c r="AO611" s="132"/>
      <c r="AP611" s="149"/>
      <c r="AQ611" s="150"/>
      <c r="AR611" s="149"/>
      <c r="AS611" s="132"/>
      <c r="AT611" s="132"/>
      <c r="AU611" s="132"/>
      <c r="AV611" s="132"/>
      <c r="AW611" s="132"/>
      <c r="AX611" s="132"/>
      <c r="AY611" s="132"/>
      <c r="AZ611" s="132"/>
      <c r="BA611" s="132"/>
      <c r="BB611" s="132"/>
      <c r="BC611" s="132"/>
      <c r="BD611" s="132"/>
      <c r="BE611" s="132"/>
      <c r="BF611" s="132"/>
      <c r="BG611" s="132"/>
      <c r="BH611" s="132"/>
      <c r="BI611" s="132"/>
      <c r="BJ611" s="132"/>
      <c r="BK611" s="132"/>
      <c r="BL611" s="132"/>
      <c r="BM611" s="132"/>
      <c r="BN611" s="132"/>
      <c r="BO611" s="132"/>
      <c r="BP611" s="132"/>
    </row>
    <row r="612">
      <c r="A612" s="484" t="b">
        <v>0</v>
      </c>
      <c r="B612" s="94"/>
      <c r="C612" s="95"/>
      <c r="D612" s="96"/>
      <c r="E612" s="97"/>
      <c r="F612" s="98"/>
      <c r="G612" s="98"/>
      <c r="H612" s="98"/>
      <c r="I612" s="98"/>
      <c r="J612" s="98"/>
      <c r="K612" s="96"/>
      <c r="L612" s="96"/>
      <c r="M612" s="96"/>
      <c r="N612" s="518"/>
      <c r="O612" s="168">
        <v>1.0</v>
      </c>
      <c r="P612" s="169">
        <v>0.0</v>
      </c>
      <c r="Q612" s="294">
        <v>6.0</v>
      </c>
      <c r="R612" s="295">
        <v>6.0</v>
      </c>
      <c r="S612" s="198"/>
      <c r="T612" s="199"/>
      <c r="U612" s="200"/>
      <c r="V612" s="201"/>
      <c r="W612" s="202"/>
      <c r="X612" s="202"/>
      <c r="Y612" s="273">
        <v>0.0</v>
      </c>
      <c r="Z612" s="271">
        <v>0.0</v>
      </c>
      <c r="AA612" s="272" t="s">
        <v>133</v>
      </c>
      <c r="AB612" s="107">
        <v>9.0</v>
      </c>
      <c r="AC612" s="108">
        <v>0.9388425925925926</v>
      </c>
      <c r="AD612" s="273"/>
      <c r="AE612" s="274" t="s">
        <v>132</v>
      </c>
      <c r="AF612" s="99" t="s">
        <v>133</v>
      </c>
      <c r="AG612" s="274">
        <v>1.51</v>
      </c>
      <c r="AH612" s="411">
        <v>15.0</v>
      </c>
      <c r="AI612" s="112"/>
      <c r="AJ612" s="110"/>
      <c r="AK612" s="113"/>
      <c r="AL612" s="114"/>
      <c r="AM612" s="278"/>
      <c r="AN612" s="98"/>
      <c r="AO612" s="98"/>
      <c r="AP612" s="116"/>
      <c r="AQ612" s="117"/>
      <c r="AR612" s="116"/>
      <c r="AS612" s="98"/>
      <c r="AT612" s="98"/>
      <c r="AU612" s="98"/>
      <c r="AV612" s="98"/>
      <c r="AW612" s="98"/>
      <c r="AX612" s="98"/>
      <c r="AY612" s="98"/>
      <c r="AZ612" s="98"/>
      <c r="BA612" s="98"/>
      <c r="BB612" s="98"/>
      <c r="BC612" s="98"/>
      <c r="BD612" s="98"/>
      <c r="BE612" s="98"/>
      <c r="BF612" s="98"/>
      <c r="BG612" s="98"/>
      <c r="BH612" s="98"/>
      <c r="BI612" s="98"/>
      <c r="BJ612" s="98"/>
      <c r="BK612" s="98"/>
      <c r="BL612" s="98"/>
      <c r="BM612" s="98"/>
      <c r="BN612" s="98"/>
      <c r="BO612" s="98"/>
      <c r="BP612" s="98"/>
    </row>
    <row r="613">
      <c r="A613" s="485" t="b">
        <v>0</v>
      </c>
      <c r="B613" s="128"/>
      <c r="C613" s="129"/>
      <c r="D613" s="130"/>
      <c r="E613" s="131"/>
      <c r="F613" s="132"/>
      <c r="G613" s="132"/>
      <c r="H613" s="132"/>
      <c r="I613" s="132"/>
      <c r="J613" s="132"/>
      <c r="K613" s="130"/>
      <c r="L613" s="130"/>
      <c r="M613" s="130"/>
      <c r="N613" s="519"/>
      <c r="O613" s="168">
        <v>1.0</v>
      </c>
      <c r="P613" s="169">
        <v>0.0</v>
      </c>
      <c r="Q613" s="294">
        <v>6.0</v>
      </c>
      <c r="R613" s="295">
        <v>6.0</v>
      </c>
      <c r="S613" s="198"/>
      <c r="T613" s="199"/>
      <c r="U613" s="200"/>
      <c r="V613" s="201"/>
      <c r="W613" s="202"/>
      <c r="X613" s="202"/>
      <c r="Y613" s="206">
        <v>0.0</v>
      </c>
      <c r="Z613" s="204">
        <v>0.0</v>
      </c>
      <c r="AA613" s="205" t="s">
        <v>133</v>
      </c>
      <c r="AB613" s="141">
        <v>10.0</v>
      </c>
      <c r="AC613" s="142">
        <v>0.9395949074074074</v>
      </c>
      <c r="AD613" s="206"/>
      <c r="AE613" s="207" t="s">
        <v>132</v>
      </c>
      <c r="AF613" s="133" t="s">
        <v>133</v>
      </c>
      <c r="AG613" s="207">
        <v>1.54</v>
      </c>
      <c r="AH613" s="449">
        <v>15.0</v>
      </c>
      <c r="AI613" s="146"/>
      <c r="AJ613" s="144"/>
      <c r="AK613" s="147"/>
      <c r="AL613" s="114"/>
      <c r="AM613" s="211"/>
      <c r="AN613" s="132"/>
      <c r="AO613" s="132"/>
      <c r="AP613" s="149"/>
      <c r="AQ613" s="150"/>
      <c r="AR613" s="149"/>
      <c r="AS613" s="132"/>
      <c r="AT613" s="132"/>
      <c r="AU613" s="132"/>
      <c r="AV613" s="132"/>
      <c r="AW613" s="132"/>
      <c r="AX613" s="132"/>
      <c r="AY613" s="132"/>
      <c r="AZ613" s="132"/>
      <c r="BA613" s="132"/>
      <c r="BB613" s="132"/>
      <c r="BC613" s="132"/>
      <c r="BD613" s="132"/>
      <c r="BE613" s="132"/>
      <c r="BF613" s="132"/>
      <c r="BG613" s="132"/>
      <c r="BH613" s="132"/>
      <c r="BI613" s="132"/>
      <c r="BJ613" s="132"/>
      <c r="BK613" s="132"/>
      <c r="BL613" s="132"/>
      <c r="BM613" s="132"/>
      <c r="BN613" s="132"/>
      <c r="BO613" s="132"/>
      <c r="BP613" s="132"/>
    </row>
    <row r="614">
      <c r="A614" s="484" t="b">
        <v>0</v>
      </c>
      <c r="B614" s="363"/>
      <c r="C614" s="95"/>
      <c r="D614" s="100"/>
      <c r="E614" s="97"/>
      <c r="F614" s="98"/>
      <c r="G614" s="98"/>
      <c r="H614" s="98"/>
      <c r="I614" s="99"/>
      <c r="J614" s="99"/>
      <c r="K614" s="96"/>
      <c r="L614" s="96"/>
      <c r="M614" s="96"/>
      <c r="N614" s="518"/>
      <c r="O614" s="168">
        <v>1.0</v>
      </c>
      <c r="P614" s="169">
        <v>0.0</v>
      </c>
      <c r="Q614" s="294">
        <v>6.0</v>
      </c>
      <c r="R614" s="295">
        <v>6.0</v>
      </c>
      <c r="S614" s="198"/>
      <c r="T614" s="199"/>
      <c r="U614" s="200"/>
      <c r="V614" s="201"/>
      <c r="W614" s="202"/>
      <c r="X614" s="202"/>
      <c r="Y614" s="273">
        <v>0.0</v>
      </c>
      <c r="Z614" s="271">
        <v>0.0</v>
      </c>
      <c r="AA614" s="272" t="s">
        <v>133</v>
      </c>
      <c r="AB614" s="107">
        <v>11.0</v>
      </c>
      <c r="AC614" s="108">
        <v>0.9396064814814815</v>
      </c>
      <c r="AD614" s="273"/>
      <c r="AE614" s="274" t="s">
        <v>132</v>
      </c>
      <c r="AF614" s="99" t="s">
        <v>133</v>
      </c>
      <c r="AG614" s="274">
        <v>1.59</v>
      </c>
      <c r="AH614" s="411">
        <v>59.0</v>
      </c>
      <c r="AI614" s="112"/>
      <c r="AJ614" s="274"/>
      <c r="AK614" s="277"/>
      <c r="AL614" s="114"/>
      <c r="AM614" s="278"/>
      <c r="AN614" s="98"/>
      <c r="AO614" s="98"/>
      <c r="AP614" s="116"/>
      <c r="AQ614" s="117"/>
      <c r="AR614" s="116"/>
      <c r="AS614" s="98"/>
      <c r="AT614" s="98"/>
      <c r="AU614" s="98"/>
      <c r="AV614" s="98"/>
      <c r="AW614" s="98"/>
      <c r="AX614" s="98"/>
      <c r="AY614" s="98"/>
      <c r="AZ614" s="98"/>
      <c r="BA614" s="98"/>
      <c r="BB614" s="98"/>
      <c r="BC614" s="98"/>
      <c r="BD614" s="98"/>
      <c r="BE614" s="98"/>
      <c r="BF614" s="98"/>
      <c r="BG614" s="98"/>
      <c r="BH614" s="98"/>
      <c r="BI614" s="98"/>
      <c r="BJ614" s="98"/>
      <c r="BK614" s="98"/>
      <c r="BL614" s="98"/>
      <c r="BM614" s="98"/>
      <c r="BN614" s="98"/>
      <c r="BO614" s="98"/>
      <c r="BP614" s="98"/>
    </row>
    <row r="615">
      <c r="A615" s="485" t="b">
        <v>0</v>
      </c>
      <c r="B615" s="128"/>
      <c r="C615" s="129"/>
      <c r="D615" s="134"/>
      <c r="E615" s="131"/>
      <c r="F615" s="132"/>
      <c r="G615" s="132"/>
      <c r="H615" s="132"/>
      <c r="I615" s="133"/>
      <c r="J615" s="133"/>
      <c r="K615" s="130"/>
      <c r="L615" s="130"/>
      <c r="M615" s="130"/>
      <c r="N615" s="519"/>
      <c r="O615" s="168">
        <v>1.0</v>
      </c>
      <c r="P615" s="169">
        <v>1.0</v>
      </c>
      <c r="Q615" s="294">
        <v>1.0</v>
      </c>
      <c r="R615" s="295">
        <v>1.0</v>
      </c>
      <c r="S615" s="296">
        <v>0.0</v>
      </c>
      <c r="T615" s="297">
        <v>0.0</v>
      </c>
      <c r="U615" s="200"/>
      <c r="V615" s="201"/>
      <c r="W615" s="202"/>
      <c r="X615" s="202"/>
      <c r="Y615" s="206">
        <v>0.0</v>
      </c>
      <c r="Z615" s="204">
        <v>15.0</v>
      </c>
      <c r="AA615" s="205" t="s">
        <v>132</v>
      </c>
      <c r="AB615" s="141">
        <v>12.0</v>
      </c>
      <c r="AC615" s="142">
        <v>0.9422800925925926</v>
      </c>
      <c r="AD615" s="206"/>
      <c r="AE615" s="207" t="s">
        <v>132</v>
      </c>
      <c r="AF615" s="133" t="s">
        <v>133</v>
      </c>
      <c r="AG615" s="207">
        <v>1.76</v>
      </c>
      <c r="AH615" s="449">
        <v>1.7</v>
      </c>
      <c r="AI615" s="146"/>
      <c r="AJ615" s="207"/>
      <c r="AK615" s="210"/>
      <c r="AL615" s="114"/>
      <c r="AM615" s="211"/>
      <c r="AN615" s="132"/>
      <c r="AO615" s="132"/>
      <c r="AP615" s="149"/>
      <c r="AQ615" s="150"/>
      <c r="AR615" s="149"/>
      <c r="AS615" s="132"/>
      <c r="AT615" s="132"/>
      <c r="AU615" s="132"/>
      <c r="AV615" s="132"/>
      <c r="AW615" s="132"/>
      <c r="AX615" s="132"/>
      <c r="AY615" s="132"/>
      <c r="AZ615" s="132"/>
      <c r="BA615" s="132"/>
      <c r="BB615" s="132"/>
      <c r="BC615" s="132"/>
      <c r="BD615" s="132"/>
      <c r="BE615" s="132"/>
      <c r="BF615" s="132"/>
      <c r="BG615" s="132"/>
      <c r="BH615" s="132"/>
      <c r="BI615" s="132"/>
      <c r="BJ615" s="132"/>
      <c r="BK615" s="132"/>
      <c r="BL615" s="132"/>
      <c r="BM615" s="132"/>
      <c r="BN615" s="132"/>
      <c r="BO615" s="132"/>
      <c r="BP615" s="132"/>
    </row>
    <row r="616">
      <c r="A616" s="484" t="b">
        <v>0</v>
      </c>
      <c r="B616" s="94"/>
      <c r="C616" s="95"/>
      <c r="D616" s="96"/>
      <c r="E616" s="97"/>
      <c r="F616" s="98"/>
      <c r="G616" s="98"/>
      <c r="H616" s="98"/>
      <c r="I616" s="99"/>
      <c r="J616" s="99"/>
      <c r="K616" s="96"/>
      <c r="L616" s="96"/>
      <c r="M616" s="96"/>
      <c r="N616" s="518"/>
      <c r="O616" s="168">
        <v>1.0</v>
      </c>
      <c r="P616" s="169">
        <v>1.0</v>
      </c>
      <c r="Q616" s="294">
        <v>1.0</v>
      </c>
      <c r="R616" s="295">
        <v>1.0</v>
      </c>
      <c r="S616" s="296">
        <v>0.0</v>
      </c>
      <c r="T616" s="297">
        <v>0.0</v>
      </c>
      <c r="U616" s="200"/>
      <c r="V616" s="201"/>
      <c r="W616" s="202"/>
      <c r="X616" s="202"/>
      <c r="Y616" s="273">
        <v>0.0</v>
      </c>
      <c r="Z616" s="271">
        <v>30.0</v>
      </c>
      <c r="AA616" s="272" t="s">
        <v>132</v>
      </c>
      <c r="AB616" s="107">
        <v>13.0</v>
      </c>
      <c r="AC616" s="108">
        <v>0.9426273148148148</v>
      </c>
      <c r="AD616" s="273"/>
      <c r="AE616" s="274" t="s">
        <v>132</v>
      </c>
      <c r="AF616" s="99" t="s">
        <v>133</v>
      </c>
      <c r="AG616" s="274">
        <v>1.86</v>
      </c>
      <c r="AH616" s="411">
        <v>18.0</v>
      </c>
      <c r="AI616" s="112"/>
      <c r="AJ616" s="110"/>
      <c r="AK616" s="113"/>
      <c r="AL616" s="114"/>
      <c r="AM616" s="278"/>
      <c r="AN616" s="98"/>
      <c r="AO616" s="98"/>
      <c r="AP616" s="116"/>
      <c r="AQ616" s="117"/>
      <c r="AR616" s="116"/>
      <c r="AS616" s="98"/>
      <c r="AT616" s="98"/>
      <c r="AU616" s="98"/>
      <c r="AV616" s="98"/>
      <c r="AW616" s="98"/>
      <c r="AX616" s="98"/>
      <c r="AY616" s="98"/>
      <c r="AZ616" s="98"/>
      <c r="BA616" s="98"/>
      <c r="BB616" s="98"/>
      <c r="BC616" s="98"/>
      <c r="BD616" s="98"/>
      <c r="BE616" s="98"/>
      <c r="BF616" s="98"/>
      <c r="BG616" s="98"/>
      <c r="BH616" s="98"/>
      <c r="BI616" s="98"/>
      <c r="BJ616" s="98"/>
      <c r="BK616" s="98"/>
      <c r="BL616" s="98"/>
      <c r="BM616" s="98"/>
      <c r="BN616" s="98"/>
      <c r="BO616" s="98"/>
      <c r="BP616" s="98"/>
    </row>
    <row r="617">
      <c r="A617" s="485" t="b">
        <v>0</v>
      </c>
      <c r="B617" s="128"/>
      <c r="C617" s="129"/>
      <c r="D617" s="130"/>
      <c r="E617" s="131"/>
      <c r="F617" s="132"/>
      <c r="G617" s="132"/>
      <c r="H617" s="132"/>
      <c r="I617" s="132"/>
      <c r="J617" s="132"/>
      <c r="K617" s="130"/>
      <c r="L617" s="130"/>
      <c r="M617" s="130"/>
      <c r="N617" s="519"/>
      <c r="O617" s="168">
        <v>1.0</v>
      </c>
      <c r="P617" s="169">
        <v>1.0</v>
      </c>
      <c r="Q617" s="294">
        <v>1.0</v>
      </c>
      <c r="R617" s="295">
        <v>1.0</v>
      </c>
      <c r="S617" s="296">
        <v>0.0</v>
      </c>
      <c r="T617" s="297">
        <v>0.0</v>
      </c>
      <c r="U617" s="200"/>
      <c r="V617" s="201"/>
      <c r="W617" s="202"/>
      <c r="X617" s="202"/>
      <c r="Y617" s="206">
        <v>0.0</v>
      </c>
      <c r="Z617" s="204">
        <v>30.0</v>
      </c>
      <c r="AA617" s="205" t="s">
        <v>132</v>
      </c>
      <c r="AB617" s="141">
        <v>14.0</v>
      </c>
      <c r="AC617" s="142">
        <v>0.9426273148148148</v>
      </c>
      <c r="AD617" s="206"/>
      <c r="AE617" s="207" t="s">
        <v>132</v>
      </c>
      <c r="AF617" s="133" t="s">
        <v>133</v>
      </c>
      <c r="AG617" s="207">
        <v>1.88</v>
      </c>
      <c r="AH617" s="449">
        <v>18.0</v>
      </c>
      <c r="AI617" s="146"/>
      <c r="AJ617" s="144"/>
      <c r="AK617" s="147"/>
      <c r="AL617" s="114"/>
      <c r="AM617" s="211"/>
      <c r="AN617" s="132"/>
      <c r="AO617" s="132"/>
      <c r="AP617" s="149"/>
      <c r="AQ617" s="150"/>
      <c r="AR617" s="149"/>
      <c r="AS617" s="132"/>
      <c r="AT617" s="132"/>
      <c r="AU617" s="132"/>
      <c r="AV617" s="132"/>
      <c r="AW617" s="132"/>
      <c r="AX617" s="132"/>
      <c r="AY617" s="132"/>
      <c r="AZ617" s="132"/>
      <c r="BA617" s="132"/>
      <c r="BB617" s="132"/>
      <c r="BC617" s="132"/>
      <c r="BD617" s="132"/>
      <c r="BE617" s="132"/>
      <c r="BF617" s="132"/>
      <c r="BG617" s="132"/>
      <c r="BH617" s="132"/>
      <c r="BI617" s="132"/>
      <c r="BJ617" s="132"/>
      <c r="BK617" s="132"/>
      <c r="BL617" s="132"/>
      <c r="BM617" s="132"/>
      <c r="BN617" s="132"/>
      <c r="BO617" s="132"/>
      <c r="BP617" s="132"/>
    </row>
    <row r="618">
      <c r="A618" s="484" t="b">
        <v>0</v>
      </c>
      <c r="B618" s="94"/>
      <c r="C618" s="95"/>
      <c r="D618" s="96"/>
      <c r="E618" s="97"/>
      <c r="F618" s="98"/>
      <c r="G618" s="98"/>
      <c r="H618" s="98"/>
      <c r="I618" s="98"/>
      <c r="J618" s="98"/>
      <c r="K618" s="96"/>
      <c r="L618" s="96"/>
      <c r="M618" s="96"/>
      <c r="N618" s="518"/>
      <c r="O618" s="168">
        <v>1.0</v>
      </c>
      <c r="P618" s="169">
        <v>1.0</v>
      </c>
      <c r="Q618" s="294">
        <v>1.0</v>
      </c>
      <c r="R618" s="295">
        <v>1.0</v>
      </c>
      <c r="S618" s="296">
        <v>0.0</v>
      </c>
      <c r="T618" s="297">
        <v>0.0</v>
      </c>
      <c r="U618" s="200"/>
      <c r="V618" s="201"/>
      <c r="W618" s="202"/>
      <c r="X618" s="202"/>
      <c r="Y618" s="273">
        <v>0.0</v>
      </c>
      <c r="Z618" s="271">
        <v>40.0</v>
      </c>
      <c r="AA618" s="272" t="s">
        <v>132</v>
      </c>
      <c r="AB618" s="107">
        <v>15.0</v>
      </c>
      <c r="AC618" s="108">
        <v>0.9427314814814814</v>
      </c>
      <c r="AD618" s="273"/>
      <c r="AE618" s="274" t="s">
        <v>132</v>
      </c>
      <c r="AF618" s="99" t="s">
        <v>133</v>
      </c>
      <c r="AG618" s="274">
        <v>2.04</v>
      </c>
      <c r="AH618" s="411">
        <v>20.0</v>
      </c>
      <c r="AI618" s="112"/>
      <c r="AJ618" s="110"/>
      <c r="AK618" s="113"/>
      <c r="AL618" s="114"/>
      <c r="AM618" s="278"/>
      <c r="AN618" s="98"/>
      <c r="AO618" s="98"/>
      <c r="AP618" s="116"/>
      <c r="AQ618" s="117"/>
      <c r="AR618" s="116"/>
      <c r="AS618" s="98"/>
      <c r="AT618" s="98"/>
      <c r="AU618" s="98"/>
      <c r="AV618" s="98"/>
      <c r="AW618" s="98"/>
      <c r="AX618" s="98"/>
      <c r="AY618" s="98"/>
      <c r="AZ618" s="98"/>
      <c r="BA618" s="98"/>
      <c r="BB618" s="98"/>
      <c r="BC618" s="98"/>
      <c r="BD618" s="98"/>
      <c r="BE618" s="98"/>
      <c r="BF618" s="98"/>
      <c r="BG618" s="98"/>
      <c r="BH618" s="98"/>
      <c r="BI618" s="98"/>
      <c r="BJ618" s="98"/>
      <c r="BK618" s="98"/>
      <c r="BL618" s="98"/>
      <c r="BM618" s="98"/>
      <c r="BN618" s="98"/>
      <c r="BO618" s="98"/>
      <c r="BP618" s="98"/>
    </row>
    <row r="619">
      <c r="A619" s="485" t="b">
        <v>0</v>
      </c>
      <c r="B619" s="128"/>
      <c r="C619" s="129"/>
      <c r="D619" s="130"/>
      <c r="E619" s="131"/>
      <c r="F619" s="132"/>
      <c r="G619" s="132"/>
      <c r="H619" s="132"/>
      <c r="I619" s="132"/>
      <c r="J619" s="132"/>
      <c r="K619" s="130"/>
      <c r="L619" s="130"/>
      <c r="M619" s="130"/>
      <c r="N619" s="519"/>
      <c r="O619" s="168">
        <v>1.0</v>
      </c>
      <c r="P619" s="169">
        <v>1.0</v>
      </c>
      <c r="Q619" s="294">
        <v>1.0</v>
      </c>
      <c r="R619" s="295">
        <v>1.0</v>
      </c>
      <c r="S619" s="296">
        <v>0.0</v>
      </c>
      <c r="T619" s="297">
        <v>0.0</v>
      </c>
      <c r="U619" s="200"/>
      <c r="V619" s="201"/>
      <c r="W619" s="202"/>
      <c r="X619" s="202"/>
      <c r="Y619" s="206">
        <v>0.0</v>
      </c>
      <c r="Z619" s="204">
        <v>40.0</v>
      </c>
      <c r="AA619" s="205" t="s">
        <v>132</v>
      </c>
      <c r="AB619" s="141">
        <v>16.0</v>
      </c>
      <c r="AC619" s="142">
        <v>0.9432060185185185</v>
      </c>
      <c r="AD619" s="206"/>
      <c r="AE619" s="207" t="s">
        <v>132</v>
      </c>
      <c r="AF619" s="133" t="s">
        <v>133</v>
      </c>
      <c r="AG619" s="207">
        <v>2.26</v>
      </c>
      <c r="AH619" s="449">
        <v>26.0</v>
      </c>
      <c r="AI619" s="146"/>
      <c r="AJ619" s="144"/>
      <c r="AK619" s="147"/>
      <c r="AL619" s="114"/>
      <c r="AM619" s="211"/>
      <c r="AN619" s="132"/>
      <c r="AO619" s="132"/>
      <c r="AP619" s="149"/>
      <c r="AQ619" s="150"/>
      <c r="AR619" s="149"/>
      <c r="AS619" s="132"/>
      <c r="AT619" s="132"/>
      <c r="AU619" s="132"/>
      <c r="AV619" s="132"/>
      <c r="AW619" s="132"/>
      <c r="AX619" s="132"/>
      <c r="AY619" s="132"/>
      <c r="AZ619" s="132"/>
      <c r="BA619" s="132"/>
      <c r="BB619" s="132"/>
      <c r="BC619" s="132"/>
      <c r="BD619" s="132"/>
      <c r="BE619" s="132"/>
      <c r="BF619" s="132"/>
      <c r="BG619" s="132"/>
      <c r="BH619" s="132"/>
      <c r="BI619" s="132"/>
      <c r="BJ619" s="132"/>
      <c r="BK619" s="132"/>
      <c r="BL619" s="132"/>
      <c r="BM619" s="132"/>
      <c r="BN619" s="132"/>
      <c r="BO619" s="132"/>
      <c r="BP619" s="132"/>
    </row>
    <row r="620">
      <c r="A620" s="484" t="b">
        <v>0</v>
      </c>
      <c r="B620" s="94"/>
      <c r="C620" s="95"/>
      <c r="D620" s="96"/>
      <c r="E620" s="97"/>
      <c r="F620" s="98"/>
      <c r="G620" s="98"/>
      <c r="H620" s="98"/>
      <c r="I620" s="98"/>
      <c r="J620" s="98"/>
      <c r="K620" s="96"/>
      <c r="L620" s="96"/>
      <c r="M620" s="96"/>
      <c r="N620" s="518"/>
      <c r="O620" s="168">
        <v>1.0</v>
      </c>
      <c r="P620" s="169">
        <v>1.0</v>
      </c>
      <c r="Q620" s="294">
        <v>1.0</v>
      </c>
      <c r="R620" s="295">
        <v>1.0</v>
      </c>
      <c r="S620" s="296">
        <v>0.0</v>
      </c>
      <c r="T620" s="297">
        <v>1.0</v>
      </c>
      <c r="U620" s="200"/>
      <c r="V620" s="201"/>
      <c r="W620" s="202"/>
      <c r="X620" s="202"/>
      <c r="Y620" s="273">
        <v>0.0</v>
      </c>
      <c r="Z620" s="271">
        <v>0.0</v>
      </c>
      <c r="AA620" s="272" t="s">
        <v>133</v>
      </c>
      <c r="AB620" s="107">
        <v>17.0</v>
      </c>
      <c r="AC620" s="108">
        <v>0.9435648148148148</v>
      </c>
      <c r="AD620" s="273"/>
      <c r="AE620" s="274" t="s">
        <v>132</v>
      </c>
      <c r="AF620" s="99" t="s">
        <v>133</v>
      </c>
      <c r="AG620" s="274">
        <v>2.38</v>
      </c>
      <c r="AH620" s="411">
        <v>2.38</v>
      </c>
      <c r="AI620" s="112"/>
      <c r="AJ620" s="110"/>
      <c r="AK620" s="113"/>
      <c r="AL620" s="114"/>
      <c r="AM620" s="278"/>
      <c r="AN620" s="98"/>
      <c r="AO620" s="98"/>
      <c r="AP620" s="116"/>
      <c r="AQ620" s="117"/>
      <c r="AR620" s="116"/>
      <c r="AS620" s="98"/>
      <c r="AT620" s="98"/>
      <c r="AU620" s="98"/>
      <c r="AV620" s="98"/>
      <c r="AW620" s="98"/>
      <c r="AX620" s="98"/>
      <c r="AY620" s="98"/>
      <c r="AZ620" s="98"/>
      <c r="BA620" s="98"/>
      <c r="BB620" s="98"/>
      <c r="BC620" s="98"/>
      <c r="BD620" s="98"/>
      <c r="BE620" s="98"/>
      <c r="BF620" s="98"/>
      <c r="BG620" s="98"/>
      <c r="BH620" s="98"/>
      <c r="BI620" s="98"/>
      <c r="BJ620" s="98"/>
      <c r="BK620" s="98"/>
      <c r="BL620" s="98"/>
      <c r="BM620" s="98"/>
      <c r="BN620" s="98"/>
      <c r="BO620" s="98"/>
      <c r="BP620" s="98"/>
    </row>
    <row r="621">
      <c r="A621" s="485" t="b">
        <v>0</v>
      </c>
      <c r="B621" s="128"/>
      <c r="C621" s="129"/>
      <c r="D621" s="130"/>
      <c r="E621" s="131"/>
      <c r="F621" s="132"/>
      <c r="G621" s="132"/>
      <c r="H621" s="132"/>
      <c r="I621" s="132"/>
      <c r="J621" s="132"/>
      <c r="K621" s="130"/>
      <c r="L621" s="130"/>
      <c r="M621" s="130"/>
      <c r="N621" s="519"/>
      <c r="O621" s="168">
        <v>1.0</v>
      </c>
      <c r="P621" s="169">
        <v>1.0</v>
      </c>
      <c r="Q621" s="294">
        <v>1.0</v>
      </c>
      <c r="R621" s="295">
        <v>1.0</v>
      </c>
      <c r="S621" s="296">
        <v>0.0</v>
      </c>
      <c r="T621" s="297">
        <v>1.0</v>
      </c>
      <c r="U621" s="200"/>
      <c r="V621" s="201"/>
      <c r="W621" s="202"/>
      <c r="X621" s="202"/>
      <c r="Y621" s="206">
        <v>0.0</v>
      </c>
      <c r="Z621" s="204">
        <v>15.0</v>
      </c>
      <c r="AA621" s="205" t="s">
        <v>133</v>
      </c>
      <c r="AB621" s="141">
        <v>18.0</v>
      </c>
      <c r="AC621" s="142">
        <v>0.9438425925925926</v>
      </c>
      <c r="AD621" s="206"/>
      <c r="AE621" s="207" t="s">
        <v>132</v>
      </c>
      <c r="AF621" s="133" t="s">
        <v>133</v>
      </c>
      <c r="AG621" s="207">
        <v>2.42</v>
      </c>
      <c r="AH621" s="449">
        <v>24.0</v>
      </c>
      <c r="AI621" s="146"/>
      <c r="AJ621" s="144"/>
      <c r="AK621" s="147"/>
      <c r="AL621" s="114"/>
      <c r="AM621" s="211"/>
      <c r="AN621" s="132"/>
      <c r="AO621" s="132"/>
      <c r="AP621" s="149"/>
      <c r="AQ621" s="150"/>
      <c r="AR621" s="149"/>
      <c r="AS621" s="132"/>
      <c r="AT621" s="132"/>
      <c r="AU621" s="132"/>
      <c r="AV621" s="132"/>
      <c r="AW621" s="132"/>
      <c r="AX621" s="132"/>
      <c r="AY621" s="132"/>
      <c r="AZ621" s="132"/>
      <c r="BA621" s="132"/>
      <c r="BB621" s="132"/>
      <c r="BC621" s="132"/>
      <c r="BD621" s="132"/>
      <c r="BE621" s="132"/>
      <c r="BF621" s="132"/>
      <c r="BG621" s="132"/>
      <c r="BH621" s="132"/>
      <c r="BI621" s="132"/>
      <c r="BJ621" s="132"/>
      <c r="BK621" s="132"/>
      <c r="BL621" s="132"/>
      <c r="BM621" s="132"/>
      <c r="BN621" s="132"/>
      <c r="BO621" s="132"/>
      <c r="BP621" s="132"/>
    </row>
    <row r="622">
      <c r="A622" s="484" t="b">
        <v>0</v>
      </c>
      <c r="B622" s="94"/>
      <c r="C622" s="95"/>
      <c r="D622" s="96"/>
      <c r="E622" s="97"/>
      <c r="F622" s="98"/>
      <c r="G622" s="98"/>
      <c r="H622" s="98"/>
      <c r="I622" s="98"/>
      <c r="J622" s="98"/>
      <c r="K622" s="96"/>
      <c r="L622" s="96"/>
      <c r="M622" s="96"/>
      <c r="N622" s="518"/>
      <c r="O622" s="168"/>
      <c r="P622" s="169"/>
      <c r="Q622" s="294"/>
      <c r="R622" s="295"/>
      <c r="S622" s="198"/>
      <c r="T622" s="199"/>
      <c r="U622" s="200"/>
      <c r="V622" s="201"/>
      <c r="W622" s="202"/>
      <c r="X622" s="202"/>
      <c r="Y622" s="273"/>
      <c r="Z622" s="271"/>
      <c r="AA622" s="272"/>
      <c r="AB622" s="107">
        <v>19.0</v>
      </c>
      <c r="AC622" s="108">
        <v>0.9451273148148148</v>
      </c>
      <c r="AD622" s="273"/>
      <c r="AE622" s="274" t="s">
        <v>132</v>
      </c>
      <c r="AF622" s="99" t="s">
        <v>133</v>
      </c>
      <c r="AG622" s="274">
        <v>2.84</v>
      </c>
      <c r="AH622" s="411">
        <v>28.0</v>
      </c>
      <c r="AI622" s="112"/>
      <c r="AJ622" s="110"/>
      <c r="AK622" s="113"/>
      <c r="AL622" s="114"/>
      <c r="AM622" s="278"/>
      <c r="AN622" s="98"/>
      <c r="AO622" s="98"/>
      <c r="AP622" s="116"/>
      <c r="AQ622" s="117"/>
      <c r="AR622" s="116"/>
      <c r="AS622" s="98"/>
      <c r="AT622" s="98"/>
      <c r="AU622" s="98"/>
      <c r="AV622" s="98"/>
      <c r="AW622" s="98"/>
      <c r="AX622" s="98"/>
      <c r="AY622" s="98"/>
      <c r="AZ622" s="98"/>
      <c r="BA622" s="98"/>
      <c r="BB622" s="98"/>
      <c r="BC622" s="98"/>
      <c r="BD622" s="98"/>
      <c r="BE622" s="98"/>
      <c r="BF622" s="98"/>
      <c r="BG622" s="98"/>
      <c r="BH622" s="98"/>
      <c r="BI622" s="98"/>
      <c r="BJ622" s="98"/>
      <c r="BK622" s="98"/>
      <c r="BL622" s="98"/>
      <c r="BM622" s="98"/>
      <c r="BN622" s="98"/>
      <c r="BO622" s="98"/>
      <c r="BP622" s="98"/>
    </row>
    <row r="623">
      <c r="A623" s="485" t="b">
        <v>0</v>
      </c>
      <c r="B623" s="128"/>
      <c r="C623" s="129"/>
      <c r="D623" s="130"/>
      <c r="E623" s="131"/>
      <c r="F623" s="132"/>
      <c r="G623" s="132"/>
      <c r="H623" s="132"/>
      <c r="I623" s="132"/>
      <c r="J623" s="132"/>
      <c r="K623" s="130"/>
      <c r="L623" s="130"/>
      <c r="M623" s="130"/>
      <c r="N623" s="519"/>
      <c r="O623" s="168"/>
      <c r="P623" s="169"/>
      <c r="Q623" s="294"/>
      <c r="R623" s="295"/>
      <c r="S623" s="198"/>
      <c r="T623" s="199"/>
      <c r="U623" s="200"/>
      <c r="V623" s="201"/>
      <c r="W623" s="202"/>
      <c r="X623" s="202"/>
      <c r="Y623" s="206"/>
      <c r="Z623" s="204"/>
      <c r="AA623" s="205"/>
      <c r="AB623" s="141"/>
      <c r="AC623" s="142"/>
      <c r="AD623" s="206" t="s">
        <v>142</v>
      </c>
      <c r="AE623" s="207"/>
      <c r="AF623" s="133"/>
      <c r="AG623" s="207"/>
      <c r="AH623" s="449"/>
      <c r="AI623" s="146"/>
      <c r="AJ623" s="144"/>
      <c r="AK623" s="147"/>
      <c r="AL623" s="114"/>
      <c r="AM623" s="211"/>
      <c r="AN623" s="132"/>
      <c r="AO623" s="132"/>
      <c r="AP623" s="149"/>
      <c r="AQ623" s="150"/>
      <c r="AR623" s="149"/>
      <c r="AS623" s="132"/>
      <c r="AT623" s="132"/>
      <c r="AU623" s="132"/>
      <c r="AV623" s="132"/>
      <c r="AW623" s="132"/>
      <c r="AX623" s="132"/>
      <c r="AY623" s="132"/>
      <c r="AZ623" s="132"/>
      <c r="BA623" s="132"/>
      <c r="BB623" s="132"/>
      <c r="BC623" s="132"/>
      <c r="BD623" s="132"/>
      <c r="BE623" s="132"/>
      <c r="BF623" s="132"/>
      <c r="BG623" s="132"/>
      <c r="BH623" s="132"/>
      <c r="BI623" s="132"/>
      <c r="BJ623" s="132"/>
      <c r="BK623" s="132"/>
      <c r="BL623" s="132"/>
      <c r="BM623" s="132"/>
      <c r="BN623" s="132"/>
      <c r="BO623" s="132"/>
      <c r="BP623" s="132"/>
    </row>
    <row r="624">
      <c r="A624" s="484" t="b">
        <v>0</v>
      </c>
      <c r="B624" s="363">
        <v>44620.0</v>
      </c>
      <c r="C624" s="95"/>
      <c r="D624" s="100" t="s">
        <v>1484</v>
      </c>
      <c r="E624" s="97"/>
      <c r="F624" s="98"/>
      <c r="G624" s="98"/>
      <c r="H624" s="98"/>
      <c r="I624" s="99" t="s">
        <v>1485</v>
      </c>
      <c r="J624" s="99" t="s">
        <v>1486</v>
      </c>
      <c r="K624" s="96"/>
      <c r="L624" s="96"/>
      <c r="M624" s="96"/>
      <c r="N624" s="518"/>
      <c r="O624" s="168">
        <v>3.0</v>
      </c>
      <c r="P624" s="169">
        <v>2.0</v>
      </c>
      <c r="Q624" s="294"/>
      <c r="R624" s="295"/>
      <c r="S624" s="198"/>
      <c r="T624" s="199"/>
      <c r="U624" s="200"/>
      <c r="V624" s="201"/>
      <c r="W624" s="202"/>
      <c r="X624" s="202"/>
      <c r="Y624" s="273">
        <v>0.0</v>
      </c>
      <c r="Z624" s="271">
        <v>0.0</v>
      </c>
      <c r="AA624" s="272" t="s">
        <v>132</v>
      </c>
      <c r="AB624" s="107">
        <v>1.0</v>
      </c>
      <c r="AC624" s="108">
        <v>0.5349421296296296</v>
      </c>
      <c r="AD624" s="273" t="s">
        <v>140</v>
      </c>
      <c r="AE624" s="274" t="s">
        <v>132</v>
      </c>
      <c r="AF624" s="99" t="s">
        <v>166</v>
      </c>
      <c r="AG624" s="274">
        <v>1.4</v>
      </c>
      <c r="AH624" s="411">
        <v>10.0</v>
      </c>
      <c r="AI624" s="112"/>
      <c r="AJ624" s="274">
        <v>-2.51</v>
      </c>
      <c r="AK624" s="277">
        <v>0.0</v>
      </c>
      <c r="AL624" s="114"/>
      <c r="AM624" s="278"/>
      <c r="AN624" s="98"/>
      <c r="AO624" s="98"/>
      <c r="AP624" s="116"/>
      <c r="AQ624" s="117"/>
      <c r="AR624" s="116"/>
      <c r="AS624" s="98"/>
      <c r="AT624" s="98"/>
      <c r="AU624" s="98"/>
      <c r="AV624" s="98"/>
      <c r="AW624" s="98"/>
      <c r="AX624" s="98"/>
      <c r="AY624" s="98"/>
      <c r="AZ624" s="98"/>
      <c r="BA624" s="98"/>
      <c r="BB624" s="98"/>
      <c r="BC624" s="98"/>
      <c r="BD624" s="98"/>
      <c r="BE624" s="98"/>
      <c r="BF624" s="98"/>
      <c r="BG624" s="98"/>
      <c r="BH624" s="98"/>
      <c r="BI624" s="98"/>
      <c r="BJ624" s="98"/>
      <c r="BK624" s="98"/>
      <c r="BL624" s="98"/>
      <c r="BM624" s="98"/>
      <c r="BN624" s="98"/>
      <c r="BO624" s="98"/>
      <c r="BP624" s="98"/>
    </row>
    <row r="625">
      <c r="A625" s="485" t="b">
        <v>0</v>
      </c>
      <c r="B625" s="128"/>
      <c r="C625" s="129"/>
      <c r="D625" s="134">
        <v>532.61</v>
      </c>
      <c r="E625" s="131"/>
      <c r="F625" s="132"/>
      <c r="G625" s="132"/>
      <c r="H625" s="132"/>
      <c r="I625" s="133">
        <v>1.72</v>
      </c>
      <c r="J625" s="133">
        <v>2.38</v>
      </c>
      <c r="K625" s="130"/>
      <c r="L625" s="130"/>
      <c r="M625" s="130"/>
      <c r="N625" s="519"/>
      <c r="O625" s="168">
        <v>3.0</v>
      </c>
      <c r="P625" s="169">
        <v>2.0</v>
      </c>
      <c r="Q625" s="294"/>
      <c r="R625" s="295"/>
      <c r="S625" s="198"/>
      <c r="T625" s="199"/>
      <c r="U625" s="200"/>
      <c r="V625" s="201"/>
      <c r="W625" s="202"/>
      <c r="X625" s="202"/>
      <c r="Y625" s="206">
        <v>30.0</v>
      </c>
      <c r="Z625" s="204">
        <v>0.0</v>
      </c>
      <c r="AA625" s="205" t="s">
        <v>132</v>
      </c>
      <c r="AB625" s="141">
        <v>2.0</v>
      </c>
      <c r="AC625" s="142">
        <v>0.5374189814814815</v>
      </c>
      <c r="AD625" s="206"/>
      <c r="AE625" s="207" t="s">
        <v>132</v>
      </c>
      <c r="AF625" s="133" t="s">
        <v>166</v>
      </c>
      <c r="AG625" s="207">
        <v>1.3</v>
      </c>
      <c r="AH625" s="449">
        <v>20.0</v>
      </c>
      <c r="AI625" s="146"/>
      <c r="AJ625" s="207">
        <v>87.2</v>
      </c>
      <c r="AK625" s="210">
        <v>0.0</v>
      </c>
      <c r="AL625" s="114"/>
      <c r="AM625" s="211"/>
      <c r="AN625" s="132"/>
      <c r="AO625" s="132"/>
      <c r="AP625" s="149"/>
      <c r="AQ625" s="150"/>
      <c r="AR625" s="149"/>
      <c r="AS625" s="132"/>
      <c r="AT625" s="132"/>
      <c r="AU625" s="132"/>
      <c r="AV625" s="132"/>
      <c r="AW625" s="132"/>
      <c r="AX625" s="132"/>
      <c r="AY625" s="132"/>
      <c r="AZ625" s="132"/>
      <c r="BA625" s="132"/>
      <c r="BB625" s="132"/>
      <c r="BC625" s="132"/>
      <c r="BD625" s="132"/>
      <c r="BE625" s="132"/>
      <c r="BF625" s="132"/>
      <c r="BG625" s="132"/>
      <c r="BH625" s="132"/>
      <c r="BI625" s="132"/>
      <c r="BJ625" s="132"/>
      <c r="BK625" s="132"/>
      <c r="BL625" s="132"/>
      <c r="BM625" s="132"/>
      <c r="BN625" s="132"/>
      <c r="BO625" s="132"/>
      <c r="BP625" s="132"/>
    </row>
    <row r="626">
      <c r="A626" s="484" t="b">
        <v>0</v>
      </c>
      <c r="B626" s="94"/>
      <c r="C626" s="95"/>
      <c r="D626" s="96"/>
      <c r="E626" s="97"/>
      <c r="F626" s="98"/>
      <c r="G626" s="98"/>
      <c r="H626" s="98"/>
      <c r="I626" s="99">
        <v>3.9581259E7</v>
      </c>
      <c r="J626" s="99">
        <v>9631561.0</v>
      </c>
      <c r="K626" s="96"/>
      <c r="L626" s="96"/>
      <c r="M626" s="96"/>
      <c r="N626" s="518"/>
      <c r="O626" s="168">
        <v>3.0</v>
      </c>
      <c r="P626" s="169">
        <v>2.0</v>
      </c>
      <c r="Q626" s="196"/>
      <c r="R626" s="197"/>
      <c r="S626" s="198"/>
      <c r="T626" s="199"/>
      <c r="U626" s="200"/>
      <c r="V626" s="201"/>
      <c r="W626" s="202"/>
      <c r="X626" s="202"/>
      <c r="Y626" s="273" t="s">
        <v>738</v>
      </c>
      <c r="Z626" s="271">
        <v>40.0</v>
      </c>
      <c r="AA626" s="272" t="s">
        <v>132</v>
      </c>
      <c r="AB626" s="107">
        <v>3.0</v>
      </c>
      <c r="AC626" s="108">
        <v>0.5412152777777778</v>
      </c>
      <c r="AD626" s="273"/>
      <c r="AE626" s="274" t="s">
        <v>132</v>
      </c>
      <c r="AF626" s="99" t="s">
        <v>133</v>
      </c>
      <c r="AG626" s="274">
        <v>1.54</v>
      </c>
      <c r="AH626" s="411">
        <v>0.015</v>
      </c>
      <c r="AI626" s="112"/>
      <c r="AJ626" s="110"/>
      <c r="AK626" s="113"/>
      <c r="AL626" s="114"/>
      <c r="AM626" s="278"/>
      <c r="AN626" s="98"/>
      <c r="AO626" s="98"/>
      <c r="AP626" s="116"/>
      <c r="AQ626" s="117"/>
      <c r="AR626" s="116"/>
      <c r="AS626" s="98"/>
      <c r="AT626" s="98"/>
      <c r="AU626" s="98"/>
      <c r="AV626" s="98"/>
      <c r="AW626" s="98"/>
      <c r="AX626" s="98"/>
      <c r="AY626" s="98"/>
      <c r="AZ626" s="98"/>
      <c r="BA626" s="98"/>
      <c r="BB626" s="98"/>
      <c r="BC626" s="98"/>
      <c r="BD626" s="98"/>
      <c r="BE626" s="98"/>
      <c r="BF626" s="98"/>
      <c r="BG626" s="98"/>
      <c r="BH626" s="98"/>
      <c r="BI626" s="98"/>
      <c r="BJ626" s="98"/>
      <c r="BK626" s="98"/>
      <c r="BL626" s="98"/>
      <c r="BM626" s="98"/>
      <c r="BN626" s="98"/>
      <c r="BO626" s="98"/>
      <c r="BP626" s="98"/>
    </row>
    <row r="627">
      <c r="A627" s="485" t="b">
        <v>0</v>
      </c>
      <c r="B627" s="128"/>
      <c r="C627" s="129"/>
      <c r="D627" s="130"/>
      <c r="E627" s="131"/>
      <c r="F627" s="132"/>
      <c r="G627" s="132"/>
      <c r="H627" s="132"/>
      <c r="I627" s="132"/>
      <c r="J627" s="132"/>
      <c r="K627" s="130"/>
      <c r="L627" s="130"/>
      <c r="M627" s="130"/>
      <c r="N627" s="519"/>
      <c r="O627" s="168">
        <v>1.0</v>
      </c>
      <c r="P627" s="169">
        <v>0.0</v>
      </c>
      <c r="Q627" s="294">
        <v>0.0</v>
      </c>
      <c r="R627" s="295">
        <v>0.0</v>
      </c>
      <c r="S627" s="198"/>
      <c r="T627" s="199"/>
      <c r="U627" s="200"/>
      <c r="V627" s="201"/>
      <c r="W627" s="202"/>
      <c r="X627" s="202"/>
      <c r="Y627" s="206">
        <v>0.0</v>
      </c>
      <c r="Z627" s="204">
        <v>0.0</v>
      </c>
      <c r="AA627" s="205" t="s">
        <v>133</v>
      </c>
      <c r="AB627" s="141">
        <v>4.0</v>
      </c>
      <c r="AC627" s="142">
        <v>0.555775462962963</v>
      </c>
      <c r="AD627" s="206"/>
      <c r="AE627" s="207" t="s">
        <v>132</v>
      </c>
      <c r="AF627" s="133" t="s">
        <v>166</v>
      </c>
      <c r="AG627" s="207">
        <v>1.2</v>
      </c>
      <c r="AH627" s="449">
        <v>50.0</v>
      </c>
      <c r="AI627" s="146"/>
      <c r="AJ627" s="144"/>
      <c r="AK627" s="147"/>
      <c r="AL627" s="114"/>
      <c r="AM627" s="211"/>
      <c r="AN627" s="132"/>
      <c r="AO627" s="132"/>
      <c r="AP627" s="149"/>
      <c r="AQ627" s="150"/>
      <c r="AR627" s="149"/>
      <c r="AS627" s="132"/>
      <c r="AT627" s="132"/>
      <c r="AU627" s="132"/>
      <c r="AV627" s="132"/>
      <c r="AW627" s="132"/>
      <c r="AX627" s="132"/>
      <c r="AY627" s="132"/>
      <c r="AZ627" s="132"/>
      <c r="BA627" s="132"/>
      <c r="BB627" s="132"/>
      <c r="BC627" s="132"/>
      <c r="BD627" s="132"/>
      <c r="BE627" s="132"/>
      <c r="BF627" s="132"/>
      <c r="BG627" s="132"/>
      <c r="BH627" s="132"/>
      <c r="BI627" s="132"/>
      <c r="BJ627" s="132"/>
      <c r="BK627" s="132"/>
      <c r="BL627" s="132"/>
      <c r="BM627" s="132"/>
      <c r="BN627" s="132"/>
      <c r="BO627" s="132"/>
      <c r="BP627" s="132"/>
    </row>
    <row r="628">
      <c r="A628" s="484" t="b">
        <v>0</v>
      </c>
      <c r="B628" s="94"/>
      <c r="C628" s="95"/>
      <c r="D628" s="96"/>
      <c r="E628" s="97"/>
      <c r="F628" s="98"/>
      <c r="G628" s="98"/>
      <c r="H628" s="98"/>
      <c r="I628" s="98"/>
      <c r="J628" s="98"/>
      <c r="K628" s="96"/>
      <c r="L628" s="96"/>
      <c r="M628" s="96"/>
      <c r="N628" s="518"/>
      <c r="O628" s="168">
        <v>1.0</v>
      </c>
      <c r="P628" s="169">
        <v>0.0</v>
      </c>
      <c r="Q628" s="294">
        <v>1.0</v>
      </c>
      <c r="R628" s="295">
        <v>0.0</v>
      </c>
      <c r="S628" s="198"/>
      <c r="T628" s="199"/>
      <c r="U628" s="200"/>
      <c r="V628" s="201"/>
      <c r="W628" s="202"/>
      <c r="X628" s="202"/>
      <c r="Y628" s="273">
        <v>0.0</v>
      </c>
      <c r="Z628" s="271">
        <v>0.0</v>
      </c>
      <c r="AA628" s="272" t="s">
        <v>132</v>
      </c>
      <c r="AB628" s="107">
        <v>5.0</v>
      </c>
      <c r="AC628" s="108">
        <v>0.5600115740740741</v>
      </c>
      <c r="AD628" s="273"/>
      <c r="AE628" s="274" t="s">
        <v>132</v>
      </c>
      <c r="AF628" s="99" t="s">
        <v>166</v>
      </c>
      <c r="AG628" s="274">
        <v>1.1</v>
      </c>
      <c r="AH628" s="411">
        <v>100.0</v>
      </c>
      <c r="AI628" s="112"/>
      <c r="AJ628" s="110"/>
      <c r="AK628" s="113"/>
      <c r="AL628" s="114"/>
      <c r="AM628" s="278"/>
      <c r="AN628" s="98"/>
      <c r="AO628" s="98"/>
      <c r="AP628" s="116"/>
      <c r="AQ628" s="117"/>
      <c r="AR628" s="116"/>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c r="BO628" s="98"/>
      <c r="BP628" s="98"/>
    </row>
    <row r="629">
      <c r="A629" s="485" t="b">
        <v>0</v>
      </c>
      <c r="B629" s="128"/>
      <c r="C629" s="129"/>
      <c r="D629" s="130"/>
      <c r="E629" s="131"/>
      <c r="F629" s="132"/>
      <c r="G629" s="132"/>
      <c r="H629" s="132"/>
      <c r="I629" s="132"/>
      <c r="J629" s="132"/>
      <c r="K629" s="130"/>
      <c r="L629" s="130"/>
      <c r="M629" s="130"/>
      <c r="N629" s="519"/>
      <c r="O629" s="168">
        <v>1.0</v>
      </c>
      <c r="P629" s="169">
        <v>0.0</v>
      </c>
      <c r="Q629" s="294">
        <v>1.0</v>
      </c>
      <c r="R629" s="295">
        <v>0.0</v>
      </c>
      <c r="S629" s="198"/>
      <c r="T629" s="199"/>
      <c r="U629" s="200"/>
      <c r="V629" s="201"/>
      <c r="W629" s="202"/>
      <c r="X629" s="202"/>
      <c r="Y629" s="206">
        <v>15.0</v>
      </c>
      <c r="Z629" s="204">
        <v>30.0</v>
      </c>
      <c r="AA629" s="205" t="s">
        <v>132</v>
      </c>
      <c r="AB629" s="141">
        <v>6.0</v>
      </c>
      <c r="AC629" s="142">
        <v>0.5615625</v>
      </c>
      <c r="AD629" s="206"/>
      <c r="AE629" s="207" t="s">
        <v>132</v>
      </c>
      <c r="AF629" s="133" t="s">
        <v>133</v>
      </c>
      <c r="AG629" s="207">
        <v>1.16</v>
      </c>
      <c r="AH629" s="449">
        <v>16.0</v>
      </c>
      <c r="AI629" s="146"/>
      <c r="AJ629" s="144"/>
      <c r="AK629" s="147"/>
      <c r="AL629" s="114"/>
      <c r="AM629" s="211"/>
      <c r="AN629" s="132"/>
      <c r="AO629" s="132"/>
      <c r="AP629" s="149"/>
      <c r="AQ629" s="150"/>
      <c r="AR629" s="149"/>
      <c r="AS629" s="132"/>
      <c r="AT629" s="132"/>
      <c r="AU629" s="132"/>
      <c r="AV629" s="132"/>
      <c r="AW629" s="132"/>
      <c r="AX629" s="132"/>
      <c r="AY629" s="132"/>
      <c r="AZ629" s="132"/>
      <c r="BA629" s="132"/>
      <c r="BB629" s="132"/>
      <c r="BC629" s="132"/>
      <c r="BD629" s="132"/>
      <c r="BE629" s="132"/>
      <c r="BF629" s="132"/>
      <c r="BG629" s="132"/>
      <c r="BH629" s="132"/>
      <c r="BI629" s="132"/>
      <c r="BJ629" s="132"/>
      <c r="BK629" s="132"/>
      <c r="BL629" s="132"/>
      <c r="BM629" s="132"/>
      <c r="BN629" s="132"/>
      <c r="BO629" s="132"/>
      <c r="BP629" s="132"/>
    </row>
    <row r="630">
      <c r="A630" s="484" t="b">
        <v>0</v>
      </c>
      <c r="B630" s="94"/>
      <c r="C630" s="95"/>
      <c r="D630" s="96"/>
      <c r="E630" s="97"/>
      <c r="F630" s="98"/>
      <c r="G630" s="98"/>
      <c r="H630" s="98"/>
      <c r="I630" s="98"/>
      <c r="J630" s="98"/>
      <c r="K630" s="96"/>
      <c r="L630" s="96"/>
      <c r="M630" s="96"/>
      <c r="N630" s="518"/>
      <c r="O630" s="168">
        <v>1.0</v>
      </c>
      <c r="P630" s="169">
        <v>0.0</v>
      </c>
      <c r="Q630" s="294">
        <v>1.0</v>
      </c>
      <c r="R630" s="295">
        <v>1.0</v>
      </c>
      <c r="S630" s="198"/>
      <c r="T630" s="199"/>
      <c r="U630" s="200"/>
      <c r="V630" s="201"/>
      <c r="W630" s="202"/>
      <c r="X630" s="202"/>
      <c r="Y630" s="273">
        <v>0.0</v>
      </c>
      <c r="Z630" s="271">
        <v>0.0</v>
      </c>
      <c r="AA630" s="272" t="s">
        <v>133</v>
      </c>
      <c r="AB630" s="107">
        <v>7.0</v>
      </c>
      <c r="AC630" s="108">
        <v>0.5626967592592592</v>
      </c>
      <c r="AD630" s="273"/>
      <c r="AE630" s="274" t="s">
        <v>132</v>
      </c>
      <c r="AF630" s="99" t="s">
        <v>133</v>
      </c>
      <c r="AG630" s="274">
        <v>1.23</v>
      </c>
      <c r="AH630" s="411">
        <v>23.0</v>
      </c>
      <c r="AI630" s="112"/>
      <c r="AJ630" s="110"/>
      <c r="AK630" s="113"/>
      <c r="AL630" s="114"/>
      <c r="AM630" s="278"/>
      <c r="AN630" s="98"/>
      <c r="AO630" s="98"/>
      <c r="AP630" s="116"/>
      <c r="AQ630" s="117"/>
      <c r="AR630" s="116"/>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c r="BO630" s="98"/>
      <c r="BP630" s="98"/>
    </row>
    <row r="631">
      <c r="A631" s="485" t="b">
        <v>0</v>
      </c>
      <c r="B631" s="128"/>
      <c r="C631" s="129"/>
      <c r="D631" s="130"/>
      <c r="E631" s="131"/>
      <c r="F631" s="132"/>
      <c r="G631" s="132"/>
      <c r="H631" s="132"/>
      <c r="I631" s="132"/>
      <c r="J631" s="132"/>
      <c r="K631" s="130"/>
      <c r="L631" s="130"/>
      <c r="M631" s="130"/>
      <c r="N631" s="519"/>
      <c r="O631" s="168">
        <v>1.0</v>
      </c>
      <c r="P631" s="169">
        <v>0.0</v>
      </c>
      <c r="Q631" s="294">
        <v>1.0</v>
      </c>
      <c r="R631" s="295">
        <v>2.0</v>
      </c>
      <c r="S631" s="198"/>
      <c r="T631" s="199"/>
      <c r="U631" s="200"/>
      <c r="V631" s="201"/>
      <c r="W631" s="202"/>
      <c r="X631" s="202"/>
      <c r="Y631" s="206">
        <v>0.0</v>
      </c>
      <c r="Z631" s="204">
        <v>30.0</v>
      </c>
      <c r="AA631" s="205" t="s">
        <v>132</v>
      </c>
      <c r="AB631" s="141">
        <v>8.0</v>
      </c>
      <c r="AC631" s="142">
        <v>0.5703356481481482</v>
      </c>
      <c r="AD631" s="206"/>
      <c r="AE631" s="207" t="s">
        <v>132</v>
      </c>
      <c r="AF631" s="133" t="s">
        <v>133</v>
      </c>
      <c r="AG631" s="207">
        <v>1.34</v>
      </c>
      <c r="AH631" s="449">
        <v>13.0</v>
      </c>
      <c r="AI631" s="146"/>
      <c r="AJ631" s="144"/>
      <c r="AK631" s="147"/>
      <c r="AL631" s="114"/>
      <c r="AM631" s="211"/>
      <c r="AN631" s="132"/>
      <c r="AO631" s="132"/>
      <c r="AP631" s="149"/>
      <c r="AQ631" s="150"/>
      <c r="AR631" s="149"/>
      <c r="AS631" s="132"/>
      <c r="AT631" s="132"/>
      <c r="AU631" s="132"/>
      <c r="AV631" s="132"/>
      <c r="AW631" s="132"/>
      <c r="AX631" s="132"/>
      <c r="AY631" s="132"/>
      <c r="AZ631" s="132"/>
      <c r="BA631" s="132"/>
      <c r="BB631" s="132"/>
      <c r="BC631" s="132"/>
      <c r="BD631" s="132"/>
      <c r="BE631" s="132"/>
      <c r="BF631" s="132"/>
      <c r="BG631" s="132"/>
      <c r="BH631" s="132"/>
      <c r="BI631" s="132"/>
      <c r="BJ631" s="132"/>
      <c r="BK631" s="132"/>
      <c r="BL631" s="132"/>
      <c r="BM631" s="132"/>
      <c r="BN631" s="132"/>
      <c r="BO631" s="132"/>
      <c r="BP631" s="132"/>
    </row>
    <row r="632">
      <c r="A632" s="484" t="b">
        <v>0</v>
      </c>
      <c r="B632" s="94"/>
      <c r="C632" s="95"/>
      <c r="D632" s="96"/>
      <c r="E632" s="97"/>
      <c r="F632" s="98"/>
      <c r="G632" s="98"/>
      <c r="H632" s="98"/>
      <c r="I632" s="98"/>
      <c r="J632" s="98"/>
      <c r="K632" s="96"/>
      <c r="L632" s="96"/>
      <c r="M632" s="96"/>
      <c r="N632" s="518"/>
      <c r="O632" s="168">
        <v>1.0</v>
      </c>
      <c r="P632" s="169">
        <v>0.0</v>
      </c>
      <c r="Q632" s="294">
        <v>1.0</v>
      </c>
      <c r="R632" s="295">
        <v>2.0</v>
      </c>
      <c r="S632" s="198"/>
      <c r="T632" s="199"/>
      <c r="U632" s="200"/>
      <c r="V632" s="201"/>
      <c r="W632" s="202"/>
      <c r="X632" s="202"/>
      <c r="Y632" s="273">
        <v>15.0</v>
      </c>
      <c r="Z632" s="271">
        <v>30.0</v>
      </c>
      <c r="AA632" s="272" t="s">
        <v>132</v>
      </c>
      <c r="AB632" s="107">
        <v>9.0</v>
      </c>
      <c r="AC632" s="108">
        <v>0.5710879629629629</v>
      </c>
      <c r="AD632" s="273"/>
      <c r="AE632" s="274" t="s">
        <v>132</v>
      </c>
      <c r="AF632" s="99" t="s">
        <v>133</v>
      </c>
      <c r="AG632" s="274">
        <v>1.39</v>
      </c>
      <c r="AH632" s="411">
        <v>39.0</v>
      </c>
      <c r="AI632" s="112"/>
      <c r="AJ632" s="110"/>
      <c r="AK632" s="113"/>
      <c r="AL632" s="114"/>
      <c r="AM632" s="278"/>
      <c r="AN632" s="98"/>
      <c r="AO632" s="98"/>
      <c r="AP632" s="116"/>
      <c r="AQ632" s="117"/>
      <c r="AR632" s="116"/>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c r="BO632" s="98"/>
      <c r="BP632" s="98"/>
    </row>
    <row r="633">
      <c r="A633" s="485" t="b">
        <v>0</v>
      </c>
      <c r="B633" s="128"/>
      <c r="C633" s="129"/>
      <c r="D633" s="130"/>
      <c r="E633" s="131"/>
      <c r="F633" s="132"/>
      <c r="G633" s="132"/>
      <c r="H633" s="132"/>
      <c r="I633" s="132"/>
      <c r="J633" s="132"/>
      <c r="K633" s="130"/>
      <c r="L633" s="130"/>
      <c r="M633" s="130"/>
      <c r="N633" s="519"/>
      <c r="O633" s="369"/>
      <c r="P633" s="370"/>
      <c r="Q633" s="196"/>
      <c r="R633" s="197"/>
      <c r="S633" s="198"/>
      <c r="T633" s="199"/>
      <c r="U633" s="200"/>
      <c r="V633" s="201"/>
      <c r="W633" s="202"/>
      <c r="X633" s="202"/>
      <c r="Y633" s="143"/>
      <c r="Z633" s="367"/>
      <c r="AA633" s="140"/>
      <c r="AB633" s="420"/>
      <c r="AC633" s="421"/>
      <c r="AD633" s="206" t="s">
        <v>142</v>
      </c>
      <c r="AE633" s="144"/>
      <c r="AF633" s="133"/>
      <c r="AG633" s="144"/>
      <c r="AH633" s="430"/>
      <c r="AI633" s="146"/>
      <c r="AJ633" s="144"/>
      <c r="AK633" s="147"/>
      <c r="AL633" s="114"/>
      <c r="AM633" s="211"/>
      <c r="AN633" s="132"/>
      <c r="AO633" s="132"/>
      <c r="AP633" s="149"/>
      <c r="AQ633" s="150"/>
      <c r="AR633" s="149"/>
      <c r="AS633" s="132"/>
      <c r="AT633" s="132"/>
      <c r="AU633" s="132"/>
      <c r="AV633" s="132"/>
      <c r="AW633" s="132"/>
      <c r="AX633" s="132"/>
      <c r="AY633" s="132"/>
      <c r="AZ633" s="132"/>
      <c r="BA633" s="132"/>
      <c r="BB633" s="132"/>
      <c r="BC633" s="132"/>
      <c r="BD633" s="132"/>
      <c r="BE633" s="132"/>
      <c r="BF633" s="132"/>
      <c r="BG633" s="132"/>
      <c r="BH633" s="132"/>
      <c r="BI633" s="132"/>
      <c r="BJ633" s="132"/>
      <c r="BK633" s="132"/>
      <c r="BL633" s="132"/>
      <c r="BM633" s="132"/>
      <c r="BN633" s="132"/>
      <c r="BO633" s="132"/>
      <c r="BP633" s="132"/>
    </row>
    <row r="634">
      <c r="A634" s="484" t="b">
        <v>0</v>
      </c>
      <c r="B634" s="363">
        <v>44620.0</v>
      </c>
      <c r="C634" s="95"/>
      <c r="D634" s="100" t="s">
        <v>1487</v>
      </c>
      <c r="E634" s="97"/>
      <c r="F634" s="98"/>
      <c r="G634" s="98"/>
      <c r="H634" s="98"/>
      <c r="I634" s="99" t="s">
        <v>1488</v>
      </c>
      <c r="J634" s="99" t="s">
        <v>1489</v>
      </c>
      <c r="K634" s="96"/>
      <c r="L634" s="96"/>
      <c r="M634" s="96"/>
      <c r="N634" s="518"/>
      <c r="O634" s="168">
        <v>0.0</v>
      </c>
      <c r="P634" s="169">
        <v>0.0</v>
      </c>
      <c r="Q634" s="196"/>
      <c r="R634" s="197"/>
      <c r="S634" s="198"/>
      <c r="T634" s="199"/>
      <c r="U634" s="200"/>
      <c r="V634" s="201"/>
      <c r="W634" s="202"/>
      <c r="X634" s="202"/>
      <c r="Y634" s="273">
        <v>40.0</v>
      </c>
      <c r="Z634" s="271">
        <v>0.0</v>
      </c>
      <c r="AA634" s="272" t="s">
        <v>132</v>
      </c>
      <c r="AB634" s="107">
        <v>1.0</v>
      </c>
      <c r="AC634" s="108">
        <v>0.5076736111111111</v>
      </c>
      <c r="AD634" s="273" t="s">
        <v>140</v>
      </c>
      <c r="AE634" s="274" t="s">
        <v>132</v>
      </c>
      <c r="AF634" s="99" t="s">
        <v>166</v>
      </c>
      <c r="AG634" s="274">
        <v>1.4</v>
      </c>
      <c r="AH634" s="411">
        <v>10.0</v>
      </c>
      <c r="AI634" s="112"/>
      <c r="AJ634" s="274">
        <v>299.18</v>
      </c>
      <c r="AK634" s="277">
        <v>0.0</v>
      </c>
      <c r="AL634" s="114"/>
      <c r="AM634" s="278"/>
      <c r="AN634" s="98"/>
      <c r="AO634" s="98"/>
      <c r="AP634" s="116"/>
      <c r="AQ634" s="117"/>
      <c r="AR634" s="116"/>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c r="BO634" s="98"/>
      <c r="BP634" s="98"/>
    </row>
    <row r="635">
      <c r="A635" s="485" t="b">
        <v>0</v>
      </c>
      <c r="B635" s="128"/>
      <c r="C635" s="129"/>
      <c r="D635" s="134">
        <v>112.94</v>
      </c>
      <c r="E635" s="131"/>
      <c r="F635" s="132"/>
      <c r="G635" s="132"/>
      <c r="H635" s="132"/>
      <c r="I635" s="133">
        <v>1.42</v>
      </c>
      <c r="J635" s="133">
        <v>2.78</v>
      </c>
      <c r="K635" s="130"/>
      <c r="L635" s="130"/>
      <c r="M635" s="130"/>
      <c r="N635" s="519"/>
      <c r="O635" s="168">
        <v>3.0</v>
      </c>
      <c r="P635" s="169">
        <v>3.0</v>
      </c>
      <c r="Q635" s="196"/>
      <c r="R635" s="197"/>
      <c r="S635" s="198"/>
      <c r="T635" s="199"/>
      <c r="U635" s="200"/>
      <c r="V635" s="201"/>
      <c r="W635" s="202"/>
      <c r="X635" s="202"/>
      <c r="Y635" s="206">
        <v>30.0</v>
      </c>
      <c r="Z635" s="204">
        <v>40.0</v>
      </c>
      <c r="AA635" s="205" t="s">
        <v>132</v>
      </c>
      <c r="AB635" s="141">
        <v>2.0</v>
      </c>
      <c r="AC635" s="142">
        <v>0.523287037037037</v>
      </c>
      <c r="AD635" s="206"/>
      <c r="AE635" s="207" t="s">
        <v>132</v>
      </c>
      <c r="AF635" s="133" t="s">
        <v>133</v>
      </c>
      <c r="AG635" s="207">
        <v>1.76</v>
      </c>
      <c r="AH635" s="449">
        <v>1.7</v>
      </c>
      <c r="AI635" s="146"/>
      <c r="AJ635" s="207">
        <v>-33.01</v>
      </c>
      <c r="AK635" s="210">
        <v>0.0</v>
      </c>
      <c r="AL635" s="114"/>
      <c r="AM635" s="211"/>
      <c r="AN635" s="132"/>
      <c r="AO635" s="132"/>
      <c r="AP635" s="149"/>
      <c r="AQ635" s="150"/>
      <c r="AR635" s="149"/>
      <c r="AS635" s="132"/>
      <c r="AT635" s="132"/>
      <c r="AU635" s="132"/>
      <c r="AV635" s="132"/>
      <c r="AW635" s="132"/>
      <c r="AX635" s="132"/>
      <c r="AY635" s="132"/>
      <c r="AZ635" s="132"/>
      <c r="BA635" s="132"/>
      <c r="BB635" s="132"/>
      <c r="BC635" s="132"/>
      <c r="BD635" s="132"/>
      <c r="BE635" s="132"/>
      <c r="BF635" s="132"/>
      <c r="BG635" s="132"/>
      <c r="BH635" s="132"/>
      <c r="BI635" s="132"/>
      <c r="BJ635" s="132"/>
      <c r="BK635" s="132"/>
      <c r="BL635" s="132"/>
      <c r="BM635" s="132"/>
      <c r="BN635" s="132"/>
      <c r="BO635" s="132"/>
      <c r="BP635" s="132"/>
    </row>
    <row r="636">
      <c r="A636" s="484" t="b">
        <v>0</v>
      </c>
      <c r="B636" s="94"/>
      <c r="C636" s="95"/>
      <c r="D636" s="96"/>
      <c r="E636" s="97"/>
      <c r="F636" s="98"/>
      <c r="G636" s="98"/>
      <c r="H636" s="98"/>
      <c r="I636" s="99">
        <v>9433880.0</v>
      </c>
      <c r="J636" s="99">
        <v>3.8145312E7</v>
      </c>
      <c r="K636" s="96"/>
      <c r="L636" s="96"/>
      <c r="M636" s="96"/>
      <c r="N636" s="518"/>
      <c r="O636" s="168">
        <v>3.0</v>
      </c>
      <c r="P636" s="169">
        <v>4.0</v>
      </c>
      <c r="Q636" s="196"/>
      <c r="R636" s="197"/>
      <c r="S636" s="198"/>
      <c r="T636" s="199"/>
      <c r="U636" s="200"/>
      <c r="V636" s="201"/>
      <c r="W636" s="202"/>
      <c r="X636" s="202"/>
      <c r="Y636" s="273">
        <v>0.0</v>
      </c>
      <c r="Z636" s="271">
        <v>30.0</v>
      </c>
      <c r="AA636" s="272" t="s">
        <v>133</v>
      </c>
      <c r="AB636" s="107">
        <v>3.0</v>
      </c>
      <c r="AC636" s="108">
        <v>0.5255324074074074</v>
      </c>
      <c r="AD636" s="273"/>
      <c r="AE636" s="274" t="s">
        <v>132</v>
      </c>
      <c r="AF636" s="99" t="s">
        <v>133</v>
      </c>
      <c r="AG636" s="274">
        <v>2.38</v>
      </c>
      <c r="AH636" s="411">
        <v>2.38</v>
      </c>
      <c r="AI636" s="112"/>
      <c r="AJ636" s="110"/>
      <c r="AK636" s="113"/>
      <c r="AL636" s="114"/>
      <c r="AM636" s="278"/>
      <c r="AN636" s="98"/>
      <c r="AO636" s="98"/>
      <c r="AP636" s="116"/>
      <c r="AQ636" s="117"/>
      <c r="AR636" s="116"/>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c r="BO636" s="98"/>
      <c r="BP636" s="98"/>
    </row>
    <row r="637">
      <c r="A637" s="485" t="b">
        <v>0</v>
      </c>
      <c r="B637" s="128"/>
      <c r="C637" s="129"/>
      <c r="D637" s="130"/>
      <c r="E637" s="131"/>
      <c r="F637" s="132"/>
      <c r="G637" s="132"/>
      <c r="H637" s="132"/>
      <c r="I637" s="132"/>
      <c r="J637" s="132"/>
      <c r="K637" s="130"/>
      <c r="L637" s="130"/>
      <c r="M637" s="130"/>
      <c r="N637" s="519"/>
      <c r="O637" s="168">
        <v>0.0</v>
      </c>
      <c r="P637" s="169">
        <v>1.0</v>
      </c>
      <c r="Q637" s="294">
        <v>0.0</v>
      </c>
      <c r="R637" s="295">
        <v>0.0</v>
      </c>
      <c r="S637" s="198"/>
      <c r="T637" s="199"/>
      <c r="U637" s="200"/>
      <c r="V637" s="201"/>
      <c r="W637" s="202"/>
      <c r="X637" s="202"/>
      <c r="Y637" s="206">
        <v>0.0</v>
      </c>
      <c r="Z637" s="204">
        <v>15.0</v>
      </c>
      <c r="AA637" s="205" t="s">
        <v>132</v>
      </c>
      <c r="AB637" s="141">
        <v>4.0</v>
      </c>
      <c r="AC637" s="142">
        <v>0.5386921296296296</v>
      </c>
      <c r="AD637" s="206"/>
      <c r="AE637" s="207" t="s">
        <v>133</v>
      </c>
      <c r="AF637" s="133" t="s">
        <v>166</v>
      </c>
      <c r="AG637" s="207">
        <v>1.4</v>
      </c>
      <c r="AH637" s="449">
        <v>10.0</v>
      </c>
      <c r="AI637" s="146"/>
      <c r="AJ637" s="144"/>
      <c r="AK637" s="147"/>
      <c r="AL637" s="114"/>
      <c r="AM637" s="211"/>
      <c r="AN637" s="132"/>
      <c r="AO637" s="132"/>
      <c r="AP637" s="149"/>
      <c r="AQ637" s="150"/>
      <c r="AR637" s="149"/>
      <c r="AS637" s="132"/>
      <c r="AT637" s="132"/>
      <c r="AU637" s="132"/>
      <c r="AV637" s="132"/>
      <c r="AW637" s="132"/>
      <c r="AX637" s="132"/>
      <c r="AY637" s="132"/>
      <c r="AZ637" s="132"/>
      <c r="BA637" s="132"/>
      <c r="BB637" s="132"/>
      <c r="BC637" s="132"/>
      <c r="BD637" s="132"/>
      <c r="BE637" s="132"/>
      <c r="BF637" s="132"/>
      <c r="BG637" s="132"/>
      <c r="BH637" s="132"/>
      <c r="BI637" s="132"/>
      <c r="BJ637" s="132"/>
      <c r="BK637" s="132"/>
      <c r="BL637" s="132"/>
      <c r="BM637" s="132"/>
      <c r="BN637" s="132"/>
      <c r="BO637" s="132"/>
      <c r="BP637" s="132"/>
    </row>
    <row r="638">
      <c r="A638" s="484" t="b">
        <v>0</v>
      </c>
      <c r="B638" s="94"/>
      <c r="C638" s="95"/>
      <c r="D638" s="96"/>
      <c r="E638" s="97"/>
      <c r="F638" s="98"/>
      <c r="G638" s="98"/>
      <c r="H638" s="98"/>
      <c r="I638" s="98"/>
      <c r="J638" s="98"/>
      <c r="K638" s="96"/>
      <c r="L638" s="96"/>
      <c r="M638" s="96"/>
      <c r="N638" s="518"/>
      <c r="O638" s="168">
        <v>0.0</v>
      </c>
      <c r="P638" s="169">
        <v>1.0</v>
      </c>
      <c r="Q638" s="294">
        <v>0.0</v>
      </c>
      <c r="R638" s="295">
        <v>0.0</v>
      </c>
      <c r="S638" s="198"/>
      <c r="T638" s="199"/>
      <c r="U638" s="200"/>
      <c r="V638" s="201"/>
      <c r="W638" s="202"/>
      <c r="X638" s="202"/>
      <c r="Y638" s="273">
        <v>15.0</v>
      </c>
      <c r="Z638" s="271">
        <v>40.0</v>
      </c>
      <c r="AA638" s="272" t="s">
        <v>132</v>
      </c>
      <c r="AB638" s="107">
        <v>5.0</v>
      </c>
      <c r="AC638" s="108">
        <v>0.5398263888888889</v>
      </c>
      <c r="AD638" s="273"/>
      <c r="AE638" s="274" t="s">
        <v>132</v>
      </c>
      <c r="AF638" s="99" t="s">
        <v>133</v>
      </c>
      <c r="AG638" s="274">
        <v>3.65</v>
      </c>
      <c r="AH638" s="411">
        <v>3.65</v>
      </c>
      <c r="AI638" s="112"/>
      <c r="AJ638" s="110"/>
      <c r="AK638" s="113"/>
      <c r="AL638" s="114"/>
      <c r="AM638" s="278"/>
      <c r="AN638" s="98"/>
      <c r="AO638" s="98"/>
      <c r="AP638" s="116"/>
      <c r="AQ638" s="117"/>
      <c r="AR638" s="116"/>
      <c r="AS638" s="98"/>
      <c r="AT638" s="98"/>
      <c r="AU638" s="98"/>
      <c r="AV638" s="98"/>
      <c r="AW638" s="98"/>
      <c r="AX638" s="98"/>
      <c r="AY638" s="98"/>
      <c r="AZ638" s="98"/>
      <c r="BA638" s="98"/>
      <c r="BB638" s="98"/>
      <c r="BC638" s="98"/>
      <c r="BD638" s="98"/>
      <c r="BE638" s="98"/>
      <c r="BF638" s="98"/>
      <c r="BG638" s="98"/>
      <c r="BH638" s="98"/>
      <c r="BI638" s="98"/>
      <c r="BJ638" s="98"/>
      <c r="BK638" s="98"/>
      <c r="BL638" s="98"/>
      <c r="BM638" s="98"/>
      <c r="BN638" s="98"/>
      <c r="BO638" s="98"/>
      <c r="BP638" s="98"/>
    </row>
    <row r="639">
      <c r="A639" s="485" t="b">
        <v>0</v>
      </c>
      <c r="B639" s="128"/>
      <c r="C639" s="129"/>
      <c r="D639" s="130"/>
      <c r="E639" s="131"/>
      <c r="F639" s="132"/>
      <c r="G639" s="132"/>
      <c r="H639" s="132"/>
      <c r="I639" s="132"/>
      <c r="J639" s="132"/>
      <c r="K639" s="130"/>
      <c r="L639" s="130"/>
      <c r="M639" s="130"/>
      <c r="N639" s="519"/>
      <c r="O639" s="168">
        <v>0.0</v>
      </c>
      <c r="P639" s="169">
        <v>1.0</v>
      </c>
      <c r="Q639" s="294">
        <v>0.0</v>
      </c>
      <c r="R639" s="295">
        <v>0.0</v>
      </c>
      <c r="S639" s="198"/>
      <c r="T639" s="199"/>
      <c r="U639" s="200"/>
      <c r="V639" s="201"/>
      <c r="W639" s="202"/>
      <c r="X639" s="202"/>
      <c r="Y639" s="206">
        <v>15.0</v>
      </c>
      <c r="Z639" s="204">
        <v>40.0</v>
      </c>
      <c r="AA639" s="205" t="s">
        <v>132</v>
      </c>
      <c r="AB639" s="141">
        <v>6.0</v>
      </c>
      <c r="AC639" s="142">
        <v>0.5401041666666667</v>
      </c>
      <c r="AD639" s="206"/>
      <c r="AE639" s="207" t="s">
        <v>133</v>
      </c>
      <c r="AF639" s="133" t="s">
        <v>166</v>
      </c>
      <c r="AG639" s="207">
        <v>1.3</v>
      </c>
      <c r="AH639" s="449">
        <v>20.0</v>
      </c>
      <c r="AI639" s="146"/>
      <c r="AJ639" s="144"/>
      <c r="AK639" s="147"/>
      <c r="AL639" s="114"/>
      <c r="AM639" s="211"/>
      <c r="AN639" s="132"/>
      <c r="AO639" s="132"/>
      <c r="AP639" s="149"/>
      <c r="AQ639" s="150"/>
      <c r="AR639" s="149"/>
      <c r="AS639" s="132"/>
      <c r="AT639" s="132"/>
      <c r="AU639" s="132"/>
      <c r="AV639" s="132"/>
      <c r="AW639" s="132"/>
      <c r="AX639" s="132"/>
      <c r="AY639" s="132"/>
      <c r="AZ639" s="132"/>
      <c r="BA639" s="132"/>
      <c r="BB639" s="132"/>
      <c r="BC639" s="132"/>
      <c r="BD639" s="132"/>
      <c r="BE639" s="132"/>
      <c r="BF639" s="132"/>
      <c r="BG639" s="132"/>
      <c r="BH639" s="132"/>
      <c r="BI639" s="132"/>
      <c r="BJ639" s="132"/>
      <c r="BK639" s="132"/>
      <c r="BL639" s="132"/>
      <c r="BM639" s="132"/>
      <c r="BN639" s="132"/>
      <c r="BO639" s="132"/>
      <c r="BP639" s="132"/>
    </row>
    <row r="640">
      <c r="A640" s="484" t="b">
        <v>0</v>
      </c>
      <c r="B640" s="94"/>
      <c r="C640" s="95"/>
      <c r="D640" s="96"/>
      <c r="E640" s="97"/>
      <c r="F640" s="98"/>
      <c r="G640" s="98"/>
      <c r="H640" s="98"/>
      <c r="I640" s="98"/>
      <c r="J640" s="98"/>
      <c r="K640" s="96"/>
      <c r="L640" s="96"/>
      <c r="M640" s="96"/>
      <c r="N640" s="518"/>
      <c r="O640" s="168">
        <v>0.0</v>
      </c>
      <c r="P640" s="169">
        <v>1.0</v>
      </c>
      <c r="Q640" s="294">
        <v>0.0</v>
      </c>
      <c r="R640" s="295">
        <v>1.0</v>
      </c>
      <c r="S640" s="198"/>
      <c r="T640" s="199"/>
      <c r="U640" s="200"/>
      <c r="V640" s="201"/>
      <c r="W640" s="202"/>
      <c r="X640" s="202"/>
      <c r="Y640" s="273">
        <v>0.0</v>
      </c>
      <c r="Z640" s="271">
        <v>0.0</v>
      </c>
      <c r="AA640" s="272" t="s">
        <v>133</v>
      </c>
      <c r="AB640" s="107">
        <v>7.0</v>
      </c>
      <c r="AC640" s="108">
        <v>0.5439583333333333</v>
      </c>
      <c r="AD640" s="273"/>
      <c r="AE640" s="274" t="s">
        <v>133</v>
      </c>
      <c r="AF640" s="99" t="s">
        <v>133</v>
      </c>
      <c r="AG640" s="274">
        <v>1.54</v>
      </c>
      <c r="AH640" s="411">
        <v>15.0</v>
      </c>
      <c r="AI640" s="112"/>
      <c r="AJ640" s="110"/>
      <c r="AK640" s="113"/>
      <c r="AL640" s="114"/>
      <c r="AM640" s="278"/>
      <c r="AN640" s="98"/>
      <c r="AO640" s="98"/>
      <c r="AP640" s="116"/>
      <c r="AQ640" s="117"/>
      <c r="AR640" s="116"/>
      <c r="AS640" s="98"/>
      <c r="AT640" s="98"/>
      <c r="AU640" s="98"/>
      <c r="AV640" s="98"/>
      <c r="AW640" s="98"/>
      <c r="AX640" s="98"/>
      <c r="AY640" s="98"/>
      <c r="AZ640" s="98"/>
      <c r="BA640" s="98"/>
      <c r="BB640" s="98"/>
      <c r="BC640" s="98"/>
      <c r="BD640" s="98"/>
      <c r="BE640" s="98"/>
      <c r="BF640" s="98"/>
      <c r="BG640" s="98"/>
      <c r="BH640" s="98"/>
      <c r="BI640" s="98"/>
      <c r="BJ640" s="98"/>
      <c r="BK640" s="98"/>
      <c r="BL640" s="98"/>
      <c r="BM640" s="98"/>
      <c r="BN640" s="98"/>
      <c r="BO640" s="98"/>
      <c r="BP640" s="98"/>
    </row>
    <row r="641">
      <c r="A641" s="485" t="b">
        <v>0</v>
      </c>
      <c r="B641" s="128"/>
      <c r="C641" s="129"/>
      <c r="D641" s="130"/>
      <c r="E641" s="131"/>
      <c r="F641" s="132"/>
      <c r="G641" s="132"/>
      <c r="H641" s="132"/>
      <c r="I641" s="132"/>
      <c r="J641" s="132"/>
      <c r="K641" s="130"/>
      <c r="L641" s="130"/>
      <c r="M641" s="130"/>
      <c r="N641" s="519"/>
      <c r="O641" s="168">
        <v>0.0</v>
      </c>
      <c r="P641" s="169">
        <v>1.0</v>
      </c>
      <c r="Q641" s="294">
        <v>1.0</v>
      </c>
      <c r="R641" s="295">
        <v>2.0</v>
      </c>
      <c r="S641" s="198"/>
      <c r="T641" s="199"/>
      <c r="U641" s="200"/>
      <c r="V641" s="201"/>
      <c r="W641" s="202"/>
      <c r="X641" s="202"/>
      <c r="Y641" s="206">
        <v>0.0</v>
      </c>
      <c r="Z641" s="204">
        <v>0.0</v>
      </c>
      <c r="AA641" s="205" t="s">
        <v>133</v>
      </c>
      <c r="AB641" s="141">
        <v>8.0</v>
      </c>
      <c r="AC641" s="142">
        <v>0.5465393518518519</v>
      </c>
      <c r="AD641" s="206"/>
      <c r="AE641" s="207" t="s">
        <v>133</v>
      </c>
      <c r="AF641" s="133" t="s">
        <v>166</v>
      </c>
      <c r="AG641" s="207">
        <v>1.2</v>
      </c>
      <c r="AH641" s="449">
        <v>50.0</v>
      </c>
      <c r="AI641" s="146"/>
      <c r="AJ641" s="144"/>
      <c r="AK641" s="147"/>
      <c r="AL641" s="114"/>
      <c r="AM641" s="211"/>
      <c r="AN641" s="132"/>
      <c r="AO641" s="132"/>
      <c r="AP641" s="149"/>
      <c r="AQ641" s="150"/>
      <c r="AR641" s="149"/>
      <c r="AS641" s="132"/>
      <c r="AT641" s="132"/>
      <c r="AU641" s="132"/>
      <c r="AV641" s="132"/>
      <c r="AW641" s="132"/>
      <c r="AX641" s="132"/>
      <c r="AY641" s="132"/>
      <c r="AZ641" s="132"/>
      <c r="BA641" s="132"/>
      <c r="BB641" s="132"/>
      <c r="BC641" s="132"/>
      <c r="BD641" s="132"/>
      <c r="BE641" s="132"/>
      <c r="BF641" s="132"/>
      <c r="BG641" s="132"/>
      <c r="BH641" s="132"/>
      <c r="BI641" s="132"/>
      <c r="BJ641" s="132"/>
      <c r="BK641" s="132"/>
      <c r="BL641" s="132"/>
      <c r="BM641" s="132"/>
      <c r="BN641" s="132"/>
      <c r="BO641" s="132"/>
      <c r="BP641" s="132"/>
    </row>
    <row r="642">
      <c r="A642" s="484" t="b">
        <v>0</v>
      </c>
      <c r="B642" s="94"/>
      <c r="C642" s="95"/>
      <c r="D642" s="96"/>
      <c r="E642" s="97"/>
      <c r="F642" s="98"/>
      <c r="G642" s="98"/>
      <c r="H642" s="98"/>
      <c r="I642" s="98"/>
      <c r="J642" s="98"/>
      <c r="K642" s="96"/>
      <c r="L642" s="96"/>
      <c r="M642" s="96"/>
      <c r="N642" s="518"/>
      <c r="O642" s="168">
        <v>0.0</v>
      </c>
      <c r="P642" s="169">
        <v>1.0</v>
      </c>
      <c r="Q642" s="294">
        <v>1.0</v>
      </c>
      <c r="R642" s="295">
        <v>2.0</v>
      </c>
      <c r="S642" s="198"/>
      <c r="T642" s="199"/>
      <c r="U642" s="200"/>
      <c r="V642" s="201"/>
      <c r="W642" s="202"/>
      <c r="X642" s="202"/>
      <c r="Y642" s="273">
        <v>30.0</v>
      </c>
      <c r="Z642" s="271">
        <v>0.0</v>
      </c>
      <c r="AA642" s="272" t="s">
        <v>133</v>
      </c>
      <c r="AB642" s="107">
        <v>9.0</v>
      </c>
      <c r="AC642" s="108">
        <v>0.5477662037037037</v>
      </c>
      <c r="AD642" s="273"/>
      <c r="AE642" s="274" t="s">
        <v>133</v>
      </c>
      <c r="AF642" s="99" t="s">
        <v>133</v>
      </c>
      <c r="AG642" s="274">
        <v>1.34</v>
      </c>
      <c r="AH642" s="411">
        <v>13.0</v>
      </c>
      <c r="AI642" s="112"/>
      <c r="AJ642" s="110"/>
      <c r="AK642" s="113"/>
      <c r="AL642" s="114"/>
      <c r="AM642" s="278"/>
      <c r="AN642" s="98"/>
      <c r="AO642" s="98"/>
      <c r="AP642" s="116"/>
      <c r="AQ642" s="117"/>
      <c r="AR642" s="116"/>
      <c r="AS642" s="98"/>
      <c r="AT642" s="98"/>
      <c r="AU642" s="98"/>
      <c r="AV642" s="98"/>
      <c r="AW642" s="98"/>
      <c r="AX642" s="98"/>
      <c r="AY642" s="98"/>
      <c r="AZ642" s="98"/>
      <c r="BA642" s="98"/>
      <c r="BB642" s="98"/>
      <c r="BC642" s="98"/>
      <c r="BD642" s="98"/>
      <c r="BE642" s="98"/>
      <c r="BF642" s="98"/>
      <c r="BG642" s="98"/>
      <c r="BH642" s="98"/>
      <c r="BI642" s="98"/>
      <c r="BJ642" s="98"/>
      <c r="BK642" s="98"/>
      <c r="BL642" s="98"/>
      <c r="BM642" s="98"/>
      <c r="BN642" s="98"/>
      <c r="BO642" s="98"/>
      <c r="BP642" s="98"/>
    </row>
    <row r="643">
      <c r="A643" s="485" t="b">
        <v>0</v>
      </c>
      <c r="B643" s="128"/>
      <c r="C643" s="129"/>
      <c r="D643" s="130"/>
      <c r="E643" s="131"/>
      <c r="F643" s="132"/>
      <c r="G643" s="132"/>
      <c r="H643" s="132"/>
      <c r="I643" s="132"/>
      <c r="J643" s="132"/>
      <c r="K643" s="130"/>
      <c r="L643" s="130"/>
      <c r="M643" s="130"/>
      <c r="N643" s="519"/>
      <c r="O643" s="168">
        <v>0.0</v>
      </c>
      <c r="P643" s="169">
        <v>1.0</v>
      </c>
      <c r="Q643" s="294">
        <v>1.0</v>
      </c>
      <c r="R643" s="295">
        <v>3.0</v>
      </c>
      <c r="S643" s="198"/>
      <c r="T643" s="199"/>
      <c r="U643" s="200"/>
      <c r="V643" s="201"/>
      <c r="W643" s="202"/>
      <c r="X643" s="202"/>
      <c r="Y643" s="206">
        <v>0.0</v>
      </c>
      <c r="Z643" s="204">
        <v>0.0</v>
      </c>
      <c r="AA643" s="205" t="s">
        <v>132</v>
      </c>
      <c r="AB643" s="141">
        <v>10.0</v>
      </c>
      <c r="AC643" s="142">
        <v>0.5510069444444444</v>
      </c>
      <c r="AD643" s="206"/>
      <c r="AE643" s="207" t="s">
        <v>132</v>
      </c>
      <c r="AF643" s="133" t="s">
        <v>133</v>
      </c>
      <c r="AG643" s="207">
        <v>7.8</v>
      </c>
      <c r="AH643" s="449">
        <v>7.8</v>
      </c>
      <c r="AI643" s="146"/>
      <c r="AJ643" s="144"/>
      <c r="AK643" s="147"/>
      <c r="AL643" s="114"/>
      <c r="AM643" s="211"/>
      <c r="AN643" s="132"/>
      <c r="AO643" s="132"/>
      <c r="AP643" s="149"/>
      <c r="AQ643" s="150"/>
      <c r="AR643" s="149"/>
      <c r="AS643" s="132"/>
      <c r="AT643" s="132"/>
      <c r="AU643" s="132"/>
      <c r="AV643" s="132"/>
      <c r="AW643" s="132"/>
      <c r="AX643" s="132"/>
      <c r="AY643" s="132"/>
      <c r="AZ643" s="132"/>
      <c r="BA643" s="132"/>
      <c r="BB643" s="132"/>
      <c r="BC643" s="132"/>
      <c r="BD643" s="132"/>
      <c r="BE643" s="132"/>
      <c r="BF643" s="132"/>
      <c r="BG643" s="132"/>
      <c r="BH643" s="132"/>
      <c r="BI643" s="132"/>
      <c r="BJ643" s="132"/>
      <c r="BK643" s="132"/>
      <c r="BL643" s="132"/>
      <c r="BM643" s="132"/>
      <c r="BN643" s="132"/>
      <c r="BO643" s="132"/>
      <c r="BP643" s="132"/>
    </row>
    <row r="644">
      <c r="A644" s="484" t="b">
        <v>0</v>
      </c>
      <c r="B644" s="94"/>
      <c r="C644" s="95"/>
      <c r="D644" s="96"/>
      <c r="E644" s="97"/>
      <c r="F644" s="98"/>
      <c r="G644" s="98"/>
      <c r="H644" s="98"/>
      <c r="I644" s="98"/>
      <c r="J644" s="98"/>
      <c r="K644" s="96"/>
      <c r="L644" s="96"/>
      <c r="M644" s="96"/>
      <c r="N644" s="518"/>
      <c r="O644" s="168">
        <v>0.0</v>
      </c>
      <c r="P644" s="169">
        <v>1.0</v>
      </c>
      <c r="Q644" s="294">
        <v>2.0</v>
      </c>
      <c r="R644" s="295">
        <v>4.0</v>
      </c>
      <c r="S644" s="198"/>
      <c r="T644" s="199"/>
      <c r="U644" s="200"/>
      <c r="V644" s="201"/>
      <c r="W644" s="202"/>
      <c r="X644" s="202"/>
      <c r="Y644" s="273">
        <v>0.0</v>
      </c>
      <c r="Z644" s="271">
        <v>0.0</v>
      </c>
      <c r="AA644" s="272" t="s">
        <v>132</v>
      </c>
      <c r="AB644" s="107">
        <v>11.0</v>
      </c>
      <c r="AC644" s="108">
        <v>0.5572453703703704</v>
      </c>
      <c r="AD644" s="273"/>
      <c r="AE644" s="274" t="s">
        <v>132</v>
      </c>
      <c r="AF644" s="99" t="s">
        <v>133</v>
      </c>
      <c r="AG644" s="274">
        <v>10.0</v>
      </c>
      <c r="AH644" s="411">
        <v>10.0</v>
      </c>
      <c r="AI644" s="112"/>
      <c r="AJ644" s="110"/>
      <c r="AK644" s="113"/>
      <c r="AL644" s="114"/>
      <c r="AM644" s="278"/>
      <c r="AN644" s="98"/>
      <c r="AO644" s="98"/>
      <c r="AP644" s="116"/>
      <c r="AQ644" s="117"/>
      <c r="AR644" s="116"/>
      <c r="AS644" s="98"/>
      <c r="AT644" s="98"/>
      <c r="AU644" s="98"/>
      <c r="AV644" s="98"/>
      <c r="AW644" s="98"/>
      <c r="AX644" s="98"/>
      <c r="AY644" s="98"/>
      <c r="AZ644" s="98"/>
      <c r="BA644" s="98"/>
      <c r="BB644" s="98"/>
      <c r="BC644" s="98"/>
      <c r="BD644" s="98"/>
      <c r="BE644" s="98"/>
      <c r="BF644" s="98"/>
      <c r="BG644" s="98"/>
      <c r="BH644" s="98"/>
      <c r="BI644" s="98"/>
      <c r="BJ644" s="98"/>
      <c r="BK644" s="98"/>
      <c r="BL644" s="98"/>
      <c r="BM644" s="98"/>
      <c r="BN644" s="98"/>
      <c r="BO644" s="98"/>
      <c r="BP644" s="98"/>
    </row>
    <row r="645">
      <c r="A645" s="485" t="b">
        <v>0</v>
      </c>
      <c r="B645" s="128"/>
      <c r="C645" s="129"/>
      <c r="D645" s="130"/>
      <c r="E645" s="131"/>
      <c r="F645" s="132"/>
      <c r="G645" s="132"/>
      <c r="H645" s="132"/>
      <c r="I645" s="132"/>
      <c r="J645" s="132"/>
      <c r="K645" s="130"/>
      <c r="L645" s="130"/>
      <c r="M645" s="130"/>
      <c r="N645" s="519"/>
      <c r="O645" s="168">
        <v>0.0</v>
      </c>
      <c r="P645" s="169">
        <v>1.0</v>
      </c>
      <c r="Q645" s="294">
        <v>2.0</v>
      </c>
      <c r="R645" s="295">
        <v>4.0</v>
      </c>
      <c r="S645" s="198"/>
      <c r="T645" s="199"/>
      <c r="U645" s="200"/>
      <c r="V645" s="201"/>
      <c r="W645" s="202"/>
      <c r="X645" s="202"/>
      <c r="Y645" s="206">
        <v>0.0</v>
      </c>
      <c r="Z645" s="204">
        <v>0.0</v>
      </c>
      <c r="AA645" s="205" t="s">
        <v>132</v>
      </c>
      <c r="AB645" s="141">
        <v>12.0</v>
      </c>
      <c r="AC645" s="142">
        <v>0.5575462962962963</v>
      </c>
      <c r="AD645" s="206"/>
      <c r="AE645" s="207" t="s">
        <v>133</v>
      </c>
      <c r="AF645" s="133" t="s">
        <v>166</v>
      </c>
      <c r="AG645" s="207">
        <v>1.1</v>
      </c>
      <c r="AH645" s="449">
        <v>100.0</v>
      </c>
      <c r="AI645" s="146"/>
      <c r="AJ645" s="144"/>
      <c r="AK645" s="147"/>
      <c r="AL645" s="114"/>
      <c r="AM645" s="211"/>
      <c r="AN645" s="132"/>
      <c r="AO645" s="132"/>
      <c r="AP645" s="149"/>
      <c r="AQ645" s="150"/>
      <c r="AR645" s="149"/>
      <c r="AS645" s="132"/>
      <c r="AT645" s="132"/>
      <c r="AU645" s="132"/>
      <c r="AV645" s="132"/>
      <c r="AW645" s="132"/>
      <c r="AX645" s="132"/>
      <c r="AY645" s="132"/>
      <c r="AZ645" s="132"/>
      <c r="BA645" s="132"/>
      <c r="BB645" s="132"/>
      <c r="BC645" s="132"/>
      <c r="BD645" s="132"/>
      <c r="BE645" s="132"/>
      <c r="BF645" s="132"/>
      <c r="BG645" s="132"/>
      <c r="BH645" s="132"/>
      <c r="BI645" s="132"/>
      <c r="BJ645" s="132"/>
      <c r="BK645" s="132"/>
      <c r="BL645" s="132"/>
      <c r="BM645" s="132"/>
      <c r="BN645" s="132"/>
      <c r="BO645" s="132"/>
      <c r="BP645" s="132"/>
    </row>
    <row r="646">
      <c r="A646" s="484" t="b">
        <v>0</v>
      </c>
      <c r="B646" s="94"/>
      <c r="C646" s="95"/>
      <c r="D646" s="96"/>
      <c r="E646" s="97"/>
      <c r="F646" s="98"/>
      <c r="G646" s="98"/>
      <c r="H646" s="98"/>
      <c r="I646" s="98"/>
      <c r="J646" s="98"/>
      <c r="K646" s="96"/>
      <c r="L646" s="96"/>
      <c r="M646" s="96"/>
      <c r="N646" s="518"/>
      <c r="O646" s="369"/>
      <c r="P646" s="370"/>
      <c r="Q646" s="196"/>
      <c r="R646" s="197"/>
      <c r="S646" s="198"/>
      <c r="T646" s="199"/>
      <c r="U646" s="200"/>
      <c r="V646" s="201"/>
      <c r="W646" s="202"/>
      <c r="X646" s="202"/>
      <c r="Y646" s="109"/>
      <c r="Z646" s="280"/>
      <c r="AA646" s="106"/>
      <c r="AB646" s="281"/>
      <c r="AC646" s="282"/>
      <c r="AD646" s="273" t="s">
        <v>142</v>
      </c>
      <c r="AE646" s="110"/>
      <c r="AF646" s="99"/>
      <c r="AG646" s="110"/>
      <c r="AH646" s="427"/>
      <c r="AI646" s="112"/>
      <c r="AJ646" s="110"/>
      <c r="AK646" s="113"/>
      <c r="AL646" s="114"/>
      <c r="AM646" s="278"/>
      <c r="AN646" s="98"/>
      <c r="AO646" s="98"/>
      <c r="AP646" s="116"/>
      <c r="AQ646" s="117"/>
      <c r="AR646" s="116"/>
      <c r="AS646" s="98"/>
      <c r="AT646" s="98"/>
      <c r="AU646" s="98"/>
      <c r="AV646" s="98"/>
      <c r="AW646" s="98"/>
      <c r="AX646" s="98"/>
      <c r="AY646" s="98"/>
      <c r="AZ646" s="98"/>
      <c r="BA646" s="98"/>
      <c r="BB646" s="98"/>
      <c r="BC646" s="98"/>
      <c r="BD646" s="98"/>
      <c r="BE646" s="98"/>
      <c r="BF646" s="98"/>
      <c r="BG646" s="98"/>
      <c r="BH646" s="98"/>
      <c r="BI646" s="98"/>
      <c r="BJ646" s="98"/>
      <c r="BK646" s="98"/>
      <c r="BL646" s="98"/>
      <c r="BM646" s="98"/>
      <c r="BN646" s="98"/>
      <c r="BO646" s="98"/>
      <c r="BP646" s="98"/>
    </row>
    <row r="647">
      <c r="A647" s="485" t="b">
        <v>0</v>
      </c>
      <c r="B647" s="288">
        <v>44620.0</v>
      </c>
      <c r="C647" s="129"/>
      <c r="D647" s="134" t="s">
        <v>1490</v>
      </c>
      <c r="E647" s="131"/>
      <c r="F647" s="132"/>
      <c r="G647" s="132"/>
      <c r="H647" s="132"/>
      <c r="I647" s="133" t="s">
        <v>745</v>
      </c>
      <c r="J647" s="133" t="s">
        <v>405</v>
      </c>
      <c r="K647" s="130"/>
      <c r="L647" s="130"/>
      <c r="M647" s="130"/>
      <c r="N647" s="519"/>
      <c r="O647" s="168">
        <v>6.0</v>
      </c>
      <c r="P647" s="169">
        <v>6.0</v>
      </c>
      <c r="Q647" s="196"/>
      <c r="R647" s="197"/>
      <c r="S647" s="198"/>
      <c r="T647" s="199"/>
      <c r="U647" s="200"/>
      <c r="V647" s="201"/>
      <c r="W647" s="202"/>
      <c r="X647" s="202"/>
      <c r="Y647" s="206">
        <v>0.0</v>
      </c>
      <c r="Z647" s="204">
        <v>0.0</v>
      </c>
      <c r="AA647" s="205" t="s">
        <v>132</v>
      </c>
      <c r="AB647" s="141">
        <v>1.0</v>
      </c>
      <c r="AC647" s="142">
        <v>0.8395370370370371</v>
      </c>
      <c r="AD647" s="206" t="s">
        <v>140</v>
      </c>
      <c r="AE647" s="207" t="s">
        <v>133</v>
      </c>
      <c r="AF647" s="133" t="s">
        <v>166</v>
      </c>
      <c r="AG647" s="207">
        <v>1.4</v>
      </c>
      <c r="AH647" s="449">
        <v>10.0</v>
      </c>
      <c r="AI647" s="146"/>
      <c r="AJ647" s="207">
        <v>-271.97</v>
      </c>
      <c r="AK647" s="210">
        <v>0.0</v>
      </c>
      <c r="AL647" s="114"/>
      <c r="AM647" s="211"/>
      <c r="AN647" s="132"/>
      <c r="AO647" s="132"/>
      <c r="AP647" s="149"/>
      <c r="AQ647" s="150"/>
      <c r="AR647" s="149"/>
      <c r="AS647" s="132"/>
      <c r="AT647" s="132"/>
      <c r="AU647" s="132"/>
      <c r="AV647" s="132"/>
      <c r="AW647" s="132"/>
      <c r="AX647" s="132"/>
      <c r="AY647" s="132"/>
      <c r="AZ647" s="132"/>
      <c r="BA647" s="132"/>
      <c r="BB647" s="132"/>
      <c r="BC647" s="132"/>
      <c r="BD647" s="132"/>
      <c r="BE647" s="132"/>
      <c r="BF647" s="132"/>
      <c r="BG647" s="132"/>
      <c r="BH647" s="132"/>
      <c r="BI647" s="132"/>
      <c r="BJ647" s="132"/>
      <c r="BK647" s="132"/>
      <c r="BL647" s="132"/>
      <c r="BM647" s="132"/>
      <c r="BN647" s="132"/>
      <c r="BO647" s="132"/>
      <c r="BP647" s="132"/>
    </row>
    <row r="648">
      <c r="A648" s="484" t="b">
        <v>0</v>
      </c>
      <c r="B648" s="94"/>
      <c r="C648" s="95"/>
      <c r="D648" s="100">
        <v>745.29</v>
      </c>
      <c r="E648" s="97"/>
      <c r="F648" s="98"/>
      <c r="G648" s="98"/>
      <c r="H648" s="98"/>
      <c r="I648" s="99">
        <v>2.22</v>
      </c>
      <c r="J648" s="99">
        <v>1.82</v>
      </c>
      <c r="K648" s="96"/>
      <c r="L648" s="96"/>
      <c r="M648" s="96"/>
      <c r="N648" s="518"/>
      <c r="O648" s="168">
        <v>6.0</v>
      </c>
      <c r="P648" s="169">
        <v>6.0</v>
      </c>
      <c r="Q648" s="196"/>
      <c r="R648" s="197"/>
      <c r="S648" s="198"/>
      <c r="T648" s="199"/>
      <c r="U648" s="200"/>
      <c r="V648" s="201"/>
      <c r="W648" s="202"/>
      <c r="X648" s="202"/>
      <c r="Y648" s="273">
        <v>0.0</v>
      </c>
      <c r="Z648" s="271">
        <v>0.0</v>
      </c>
      <c r="AA648" s="272" t="s">
        <v>133</v>
      </c>
      <c r="AB648" s="107">
        <v>2.0</v>
      </c>
      <c r="AC648" s="108">
        <v>0.8402430555555556</v>
      </c>
      <c r="AD648" s="273"/>
      <c r="AE648" s="274" t="s">
        <v>133</v>
      </c>
      <c r="AF648" s="99" t="s">
        <v>166</v>
      </c>
      <c r="AG648" s="274">
        <v>1.3</v>
      </c>
      <c r="AH648" s="411">
        <v>20.0</v>
      </c>
      <c r="AI648" s="112"/>
      <c r="AJ648" s="274">
        <v>851.81</v>
      </c>
      <c r="AK648" s="277">
        <v>0.0</v>
      </c>
      <c r="AL648" s="114"/>
      <c r="AM648" s="278"/>
      <c r="AN648" s="98"/>
      <c r="AO648" s="98"/>
      <c r="AP648" s="116"/>
      <c r="AQ648" s="117"/>
      <c r="AR648" s="116"/>
      <c r="AS648" s="98"/>
      <c r="AT648" s="98"/>
      <c r="AU648" s="98"/>
      <c r="AV648" s="98"/>
      <c r="AW648" s="98"/>
      <c r="AX648" s="98"/>
      <c r="AY648" s="98"/>
      <c r="AZ648" s="98"/>
      <c r="BA648" s="98"/>
      <c r="BB648" s="98"/>
      <c r="BC648" s="98"/>
      <c r="BD648" s="98"/>
      <c r="BE648" s="98"/>
      <c r="BF648" s="98"/>
      <c r="BG648" s="98"/>
      <c r="BH648" s="98"/>
      <c r="BI648" s="98"/>
      <c r="BJ648" s="98"/>
      <c r="BK648" s="98"/>
      <c r="BL648" s="98"/>
      <c r="BM648" s="98"/>
      <c r="BN648" s="98"/>
      <c r="BO648" s="98"/>
      <c r="BP648" s="98"/>
    </row>
    <row r="649">
      <c r="A649" s="485" t="b">
        <v>0</v>
      </c>
      <c r="B649" s="128"/>
      <c r="C649" s="129"/>
      <c r="D649" s="130"/>
      <c r="E649" s="131"/>
      <c r="F649" s="132"/>
      <c r="G649" s="132"/>
      <c r="H649" s="132"/>
      <c r="I649" s="133">
        <v>1.2154088E7</v>
      </c>
      <c r="J649" s="133">
        <v>7593283.0</v>
      </c>
      <c r="K649" s="130"/>
      <c r="L649" s="130"/>
      <c r="M649" s="130"/>
      <c r="N649" s="519"/>
      <c r="O649" s="168">
        <v>6.0</v>
      </c>
      <c r="P649" s="169">
        <v>6.0</v>
      </c>
      <c r="Q649" s="196"/>
      <c r="R649" s="197"/>
      <c r="S649" s="198"/>
      <c r="T649" s="199"/>
      <c r="U649" s="200"/>
      <c r="V649" s="201"/>
      <c r="W649" s="202"/>
      <c r="X649" s="202"/>
      <c r="Y649" s="206">
        <v>0.0</v>
      </c>
      <c r="Z649" s="204">
        <v>0.0</v>
      </c>
      <c r="AA649" s="205" t="s">
        <v>132</v>
      </c>
      <c r="AB649" s="141">
        <v>3.0</v>
      </c>
      <c r="AC649" s="142">
        <v>0.8417476851851852</v>
      </c>
      <c r="AD649" s="206"/>
      <c r="AE649" s="207" t="s">
        <v>133</v>
      </c>
      <c r="AF649" s="133" t="s">
        <v>166</v>
      </c>
      <c r="AG649" s="207">
        <v>1.2</v>
      </c>
      <c r="AH649" s="449">
        <v>50.0</v>
      </c>
      <c r="AI649" s="146"/>
      <c r="AJ649" s="144"/>
      <c r="AK649" s="147"/>
      <c r="AL649" s="114"/>
      <c r="AM649" s="211"/>
      <c r="AN649" s="132"/>
      <c r="AO649" s="132"/>
      <c r="AP649" s="149"/>
      <c r="AQ649" s="150"/>
      <c r="AR649" s="149"/>
      <c r="AS649" s="132"/>
      <c r="AT649" s="132"/>
      <c r="AU649" s="132"/>
      <c r="AV649" s="132"/>
      <c r="AW649" s="132"/>
      <c r="AX649" s="132"/>
      <c r="AY649" s="132"/>
      <c r="AZ649" s="132"/>
      <c r="BA649" s="132"/>
      <c r="BB649" s="132"/>
      <c r="BC649" s="132"/>
      <c r="BD649" s="132"/>
      <c r="BE649" s="132"/>
      <c r="BF649" s="132"/>
      <c r="BG649" s="132"/>
      <c r="BH649" s="132"/>
      <c r="BI649" s="132"/>
      <c r="BJ649" s="132"/>
      <c r="BK649" s="132"/>
      <c r="BL649" s="132"/>
      <c r="BM649" s="132"/>
      <c r="BN649" s="132"/>
      <c r="BO649" s="132"/>
      <c r="BP649" s="132"/>
    </row>
    <row r="650">
      <c r="A650" s="484" t="b">
        <v>0</v>
      </c>
      <c r="B650" s="94"/>
      <c r="C650" s="95"/>
      <c r="D650" s="96"/>
      <c r="E650" s="97"/>
      <c r="F650" s="98"/>
      <c r="G650" s="98"/>
      <c r="H650" s="98"/>
      <c r="I650" s="98"/>
      <c r="J650" s="98"/>
      <c r="K650" s="96"/>
      <c r="L650" s="96"/>
      <c r="M650" s="96"/>
      <c r="N650" s="518"/>
      <c r="O650" s="168">
        <v>6.0</v>
      </c>
      <c r="P650" s="169">
        <v>6.0</v>
      </c>
      <c r="Q650" s="196"/>
      <c r="R650" s="197"/>
      <c r="S650" s="198"/>
      <c r="T650" s="199"/>
      <c r="U650" s="200"/>
      <c r="V650" s="201"/>
      <c r="W650" s="202"/>
      <c r="X650" s="202"/>
      <c r="Y650" s="273">
        <v>0.0</v>
      </c>
      <c r="Z650" s="271">
        <v>0.0</v>
      </c>
      <c r="AA650" s="272" t="s">
        <v>132</v>
      </c>
      <c r="AB650" s="107">
        <v>4.0</v>
      </c>
      <c r="AC650" s="108">
        <v>0.8417476851851852</v>
      </c>
      <c r="AD650" s="273"/>
      <c r="AE650" s="274" t="s">
        <v>133</v>
      </c>
      <c r="AF650" s="99" t="s">
        <v>166</v>
      </c>
      <c r="AG650" s="274">
        <v>1.1</v>
      </c>
      <c r="AH650" s="411">
        <v>100.0</v>
      </c>
      <c r="AI650" s="112"/>
      <c r="AJ650" s="110"/>
      <c r="AK650" s="113"/>
      <c r="AL650" s="114"/>
      <c r="AM650" s="278"/>
      <c r="AN650" s="98"/>
      <c r="AO650" s="98"/>
      <c r="AP650" s="116"/>
      <c r="AQ650" s="117"/>
      <c r="AR650" s="116"/>
      <c r="AS650" s="98"/>
      <c r="AT650" s="98"/>
      <c r="AU650" s="98"/>
      <c r="AV650" s="98"/>
      <c r="AW650" s="98"/>
      <c r="AX650" s="98"/>
      <c r="AY650" s="98"/>
      <c r="AZ650" s="98"/>
      <c r="BA650" s="98"/>
      <c r="BB650" s="98"/>
      <c r="BC650" s="98"/>
      <c r="BD650" s="98"/>
      <c r="BE650" s="98"/>
      <c r="BF650" s="98"/>
      <c r="BG650" s="98"/>
      <c r="BH650" s="98"/>
      <c r="BI650" s="98"/>
      <c r="BJ650" s="98"/>
      <c r="BK650" s="98"/>
      <c r="BL650" s="98"/>
      <c r="BM650" s="98"/>
      <c r="BN650" s="98"/>
      <c r="BO650" s="98"/>
      <c r="BP650" s="98"/>
    </row>
    <row r="651">
      <c r="A651" s="485" t="b">
        <v>0</v>
      </c>
      <c r="B651" s="128"/>
      <c r="C651" s="129"/>
      <c r="D651" s="130"/>
      <c r="E651" s="131"/>
      <c r="F651" s="132"/>
      <c r="G651" s="132"/>
      <c r="H651" s="132"/>
      <c r="I651" s="132"/>
      <c r="J651" s="132"/>
      <c r="K651" s="130"/>
      <c r="L651" s="130"/>
      <c r="M651" s="130"/>
      <c r="N651" s="519"/>
      <c r="O651" s="168">
        <v>0.0</v>
      </c>
      <c r="P651" s="169">
        <v>1.0</v>
      </c>
      <c r="Q651" s="294">
        <v>0.0</v>
      </c>
      <c r="R651" s="295">
        <v>0.0</v>
      </c>
      <c r="S651" s="198"/>
      <c r="T651" s="199"/>
      <c r="U651" s="200"/>
      <c r="V651" s="201"/>
      <c r="W651" s="202"/>
      <c r="X651" s="202"/>
      <c r="Y651" s="206">
        <v>40.0</v>
      </c>
      <c r="Z651" s="204">
        <v>30.0</v>
      </c>
      <c r="AA651" s="205" t="s">
        <v>133</v>
      </c>
      <c r="AB651" s="141">
        <v>5.0</v>
      </c>
      <c r="AC651" s="142">
        <v>0.8418055555555556</v>
      </c>
      <c r="AD651" s="206"/>
      <c r="AE651" s="207" t="s">
        <v>133</v>
      </c>
      <c r="AF651" s="133" t="s">
        <v>133</v>
      </c>
      <c r="AG651" s="207">
        <v>1.27</v>
      </c>
      <c r="AH651" s="449">
        <v>39.0</v>
      </c>
      <c r="AI651" s="146"/>
      <c r="AJ651" s="144"/>
      <c r="AK651" s="147"/>
      <c r="AL651" s="114"/>
      <c r="AM651" s="211"/>
      <c r="AN651" s="132"/>
      <c r="AO651" s="132"/>
      <c r="AP651" s="149"/>
      <c r="AQ651" s="150"/>
      <c r="AR651" s="149"/>
      <c r="AS651" s="132"/>
      <c r="AT651" s="132"/>
      <c r="AU651" s="132"/>
      <c r="AV651" s="132"/>
      <c r="AW651" s="132"/>
      <c r="AX651" s="132"/>
      <c r="AY651" s="132"/>
      <c r="AZ651" s="132"/>
      <c r="BA651" s="132"/>
      <c r="BB651" s="132"/>
      <c r="BC651" s="132"/>
      <c r="BD651" s="132"/>
      <c r="BE651" s="132"/>
      <c r="BF651" s="132"/>
      <c r="BG651" s="132"/>
      <c r="BH651" s="132"/>
      <c r="BI651" s="132"/>
      <c r="BJ651" s="132"/>
      <c r="BK651" s="132"/>
      <c r="BL651" s="132"/>
      <c r="BM651" s="132"/>
      <c r="BN651" s="132"/>
      <c r="BO651" s="132"/>
      <c r="BP651" s="132"/>
    </row>
    <row r="652">
      <c r="A652" s="484" t="b">
        <v>0</v>
      </c>
      <c r="B652" s="94"/>
      <c r="C652" s="95"/>
      <c r="D652" s="96"/>
      <c r="E652" s="97"/>
      <c r="F652" s="98"/>
      <c r="G652" s="98"/>
      <c r="H652" s="98"/>
      <c r="I652" s="98"/>
      <c r="J652" s="98"/>
      <c r="K652" s="96"/>
      <c r="L652" s="96"/>
      <c r="M652" s="96"/>
      <c r="N652" s="518"/>
      <c r="O652" s="168">
        <v>0.0</v>
      </c>
      <c r="P652" s="169">
        <v>1.0</v>
      </c>
      <c r="Q652" s="294">
        <v>0.0</v>
      </c>
      <c r="R652" s="295">
        <v>0.0</v>
      </c>
      <c r="S652" s="198"/>
      <c r="T652" s="199"/>
      <c r="U652" s="200"/>
      <c r="V652" s="201"/>
      <c r="W652" s="202"/>
      <c r="X652" s="202"/>
      <c r="Y652" s="273">
        <v>40.0</v>
      </c>
      <c r="Z652" s="271">
        <v>30.0</v>
      </c>
      <c r="AA652" s="272" t="s">
        <v>133</v>
      </c>
      <c r="AB652" s="107">
        <v>6.0</v>
      </c>
      <c r="AC652" s="108">
        <v>0.8450578703703704</v>
      </c>
      <c r="AD652" s="273"/>
      <c r="AE652" s="274" t="s">
        <v>133</v>
      </c>
      <c r="AF652" s="99" t="s">
        <v>133</v>
      </c>
      <c r="AG652" s="274">
        <v>1.34</v>
      </c>
      <c r="AH652" s="411">
        <v>13.0</v>
      </c>
      <c r="AI652" s="112"/>
      <c r="AJ652" s="110"/>
      <c r="AK652" s="113"/>
      <c r="AL652" s="114"/>
      <c r="AM652" s="278"/>
      <c r="AN652" s="98"/>
      <c r="AO652" s="98"/>
      <c r="AP652" s="116"/>
      <c r="AQ652" s="117"/>
      <c r="AR652" s="116"/>
      <c r="AS652" s="98"/>
      <c r="AT652" s="98"/>
      <c r="AU652" s="98"/>
      <c r="AV652" s="98"/>
      <c r="AW652" s="98"/>
      <c r="AX652" s="98"/>
      <c r="AY652" s="98"/>
      <c r="AZ652" s="98"/>
      <c r="BA652" s="98"/>
      <c r="BB652" s="98"/>
      <c r="BC652" s="98"/>
      <c r="BD652" s="98"/>
      <c r="BE652" s="98"/>
      <c r="BF652" s="98"/>
      <c r="BG652" s="98"/>
      <c r="BH652" s="98"/>
      <c r="BI652" s="98"/>
      <c r="BJ652" s="98"/>
      <c r="BK652" s="98"/>
      <c r="BL652" s="98"/>
      <c r="BM652" s="98"/>
      <c r="BN652" s="98"/>
      <c r="BO652" s="98"/>
      <c r="BP652" s="98"/>
    </row>
    <row r="653">
      <c r="A653" s="485" t="b">
        <v>0</v>
      </c>
      <c r="B653" s="128"/>
      <c r="C653" s="129"/>
      <c r="D653" s="130"/>
      <c r="E653" s="131"/>
      <c r="F653" s="132"/>
      <c r="G653" s="132"/>
      <c r="H653" s="132"/>
      <c r="I653" s="132"/>
      <c r="J653" s="132"/>
      <c r="K653" s="130"/>
      <c r="L653" s="130"/>
      <c r="M653" s="130"/>
      <c r="N653" s="519"/>
      <c r="O653" s="168">
        <v>0.0</v>
      </c>
      <c r="P653" s="169">
        <v>1.0</v>
      </c>
      <c r="Q653" s="294">
        <v>1.0</v>
      </c>
      <c r="R653" s="295">
        <v>0.0</v>
      </c>
      <c r="S653" s="198"/>
      <c r="T653" s="199"/>
      <c r="U653" s="200"/>
      <c r="V653" s="201"/>
      <c r="W653" s="202"/>
      <c r="X653" s="202"/>
      <c r="Y653" s="206">
        <v>0.0</v>
      </c>
      <c r="Z653" s="204">
        <v>0.0</v>
      </c>
      <c r="AA653" s="205" t="s">
        <v>132</v>
      </c>
      <c r="AB653" s="141">
        <v>7.0</v>
      </c>
      <c r="AC653" s="142">
        <v>0.8453819444444445</v>
      </c>
      <c r="AD653" s="206"/>
      <c r="AE653" s="207" t="s">
        <v>133</v>
      </c>
      <c r="AF653" s="133" t="s">
        <v>133</v>
      </c>
      <c r="AG653" s="207">
        <v>1.39</v>
      </c>
      <c r="AH653" s="449">
        <v>39.0</v>
      </c>
      <c r="AI653" s="146"/>
      <c r="AJ653" s="144"/>
      <c r="AK653" s="147"/>
      <c r="AL653" s="114"/>
      <c r="AM653" s="211"/>
      <c r="AN653" s="132"/>
      <c r="AO653" s="132"/>
      <c r="AP653" s="149"/>
      <c r="AQ653" s="150"/>
      <c r="AR653" s="149"/>
      <c r="AS653" s="132"/>
      <c r="AT653" s="132"/>
      <c r="AU653" s="132"/>
      <c r="AV653" s="132"/>
      <c r="AW653" s="132"/>
      <c r="AX653" s="132"/>
      <c r="AY653" s="132"/>
      <c r="AZ653" s="132"/>
      <c r="BA653" s="132"/>
      <c r="BB653" s="132"/>
      <c r="BC653" s="132"/>
      <c r="BD653" s="132"/>
      <c r="BE653" s="132"/>
      <c r="BF653" s="132"/>
      <c r="BG653" s="132"/>
      <c r="BH653" s="132"/>
      <c r="BI653" s="132"/>
      <c r="BJ653" s="132"/>
      <c r="BK653" s="132"/>
      <c r="BL653" s="132"/>
      <c r="BM653" s="132"/>
      <c r="BN653" s="132"/>
      <c r="BO653" s="132"/>
      <c r="BP653" s="132"/>
    </row>
    <row r="654">
      <c r="A654" s="484" t="b">
        <v>0</v>
      </c>
      <c r="B654" s="94"/>
      <c r="C654" s="95"/>
      <c r="D654" s="96"/>
      <c r="E654" s="97"/>
      <c r="F654" s="98"/>
      <c r="G654" s="98"/>
      <c r="H654" s="98"/>
      <c r="I654" s="98"/>
      <c r="J654" s="98"/>
      <c r="K654" s="96"/>
      <c r="L654" s="96"/>
      <c r="M654" s="96"/>
      <c r="N654" s="518"/>
      <c r="O654" s="168">
        <v>0.0</v>
      </c>
      <c r="P654" s="169">
        <v>1.0</v>
      </c>
      <c r="Q654" s="294">
        <v>1.0</v>
      </c>
      <c r="R654" s="295">
        <v>0.0</v>
      </c>
      <c r="S654" s="198"/>
      <c r="T654" s="199"/>
      <c r="U654" s="200"/>
      <c r="V654" s="201"/>
      <c r="W654" s="202"/>
      <c r="X654" s="202"/>
      <c r="Y654" s="273">
        <v>0.0</v>
      </c>
      <c r="Z654" s="271">
        <v>0.0</v>
      </c>
      <c r="AA654" s="272" t="s">
        <v>132</v>
      </c>
      <c r="AB654" s="107">
        <v>8.0</v>
      </c>
      <c r="AC654" s="108">
        <v>0.8455324074074074</v>
      </c>
      <c r="AD654" s="273"/>
      <c r="AE654" s="274" t="s">
        <v>133</v>
      </c>
      <c r="AF654" s="99" t="s">
        <v>133</v>
      </c>
      <c r="AG654" s="274">
        <v>1.54</v>
      </c>
      <c r="AH654" s="411">
        <v>15.0</v>
      </c>
      <c r="AI654" s="112"/>
      <c r="AJ654" s="110"/>
      <c r="AK654" s="113"/>
      <c r="AL654" s="114"/>
      <c r="AM654" s="278"/>
      <c r="AN654" s="98"/>
      <c r="AO654" s="98"/>
      <c r="AP654" s="116"/>
      <c r="AQ654" s="117"/>
      <c r="AR654" s="116"/>
      <c r="AS654" s="98"/>
      <c r="AT654" s="98"/>
      <c r="AU654" s="98"/>
      <c r="AV654" s="98"/>
      <c r="AW654" s="98"/>
      <c r="AX654" s="98"/>
      <c r="AY654" s="98"/>
      <c r="AZ654" s="98"/>
      <c r="BA654" s="98"/>
      <c r="BB654" s="98"/>
      <c r="BC654" s="98"/>
      <c r="BD654" s="98"/>
      <c r="BE654" s="98"/>
      <c r="BF654" s="98"/>
      <c r="BG654" s="98"/>
      <c r="BH654" s="98"/>
      <c r="BI654" s="98"/>
      <c r="BJ654" s="98"/>
      <c r="BK654" s="98"/>
      <c r="BL654" s="98"/>
      <c r="BM654" s="98"/>
      <c r="BN654" s="98"/>
      <c r="BO654" s="98"/>
      <c r="BP654" s="98"/>
    </row>
    <row r="655">
      <c r="A655" s="485" t="b">
        <v>0</v>
      </c>
      <c r="B655" s="128"/>
      <c r="C655" s="129"/>
      <c r="D655" s="130"/>
      <c r="E655" s="131"/>
      <c r="F655" s="132"/>
      <c r="G655" s="132"/>
      <c r="H655" s="132"/>
      <c r="I655" s="132"/>
      <c r="J655" s="132"/>
      <c r="K655" s="130"/>
      <c r="L655" s="130"/>
      <c r="M655" s="130"/>
      <c r="N655" s="519"/>
      <c r="O655" s="168">
        <v>0.0</v>
      </c>
      <c r="P655" s="169">
        <v>1.0</v>
      </c>
      <c r="Q655" s="294">
        <v>3.0</v>
      </c>
      <c r="R655" s="295">
        <v>1.0</v>
      </c>
      <c r="S655" s="198"/>
      <c r="T655" s="199"/>
      <c r="U655" s="200"/>
      <c r="V655" s="201"/>
      <c r="W655" s="202"/>
      <c r="X655" s="202"/>
      <c r="Y655" s="206">
        <v>40.0</v>
      </c>
      <c r="Z655" s="204">
        <v>15.0</v>
      </c>
      <c r="AA655" s="205" t="s">
        <v>133</v>
      </c>
      <c r="AB655" s="141">
        <v>9.0</v>
      </c>
      <c r="AC655" s="142">
        <v>0.8455324074074074</v>
      </c>
      <c r="AD655" s="206"/>
      <c r="AE655" s="207" t="s">
        <v>133</v>
      </c>
      <c r="AF655" s="133" t="s">
        <v>133</v>
      </c>
      <c r="AG655" s="207">
        <v>1.51</v>
      </c>
      <c r="AH655" s="449">
        <v>15.0</v>
      </c>
      <c r="AI655" s="146"/>
      <c r="AJ655" s="144"/>
      <c r="AK655" s="147"/>
      <c r="AL655" s="114"/>
      <c r="AM655" s="211"/>
      <c r="AN655" s="132"/>
      <c r="AO655" s="132"/>
      <c r="AP655" s="149"/>
      <c r="AQ655" s="150"/>
      <c r="AR655" s="149"/>
      <c r="AS655" s="132"/>
      <c r="AT655" s="132"/>
      <c r="AU655" s="132"/>
      <c r="AV655" s="132"/>
      <c r="AW655" s="132"/>
      <c r="AX655" s="132"/>
      <c r="AY655" s="132"/>
      <c r="AZ655" s="132"/>
      <c r="BA655" s="132"/>
      <c r="BB655" s="132"/>
      <c r="BC655" s="132"/>
      <c r="BD655" s="132"/>
      <c r="BE655" s="132"/>
      <c r="BF655" s="132"/>
      <c r="BG655" s="132"/>
      <c r="BH655" s="132"/>
      <c r="BI655" s="132"/>
      <c r="BJ655" s="132"/>
      <c r="BK655" s="132"/>
      <c r="BL655" s="132"/>
      <c r="BM655" s="132"/>
      <c r="BN655" s="132"/>
      <c r="BO655" s="132"/>
      <c r="BP655" s="132"/>
    </row>
    <row r="656">
      <c r="A656" s="484" t="b">
        <v>0</v>
      </c>
      <c r="B656" s="94"/>
      <c r="C656" s="95"/>
      <c r="D656" s="96"/>
      <c r="E656" s="97"/>
      <c r="F656" s="98"/>
      <c r="G656" s="98"/>
      <c r="H656" s="98"/>
      <c r="I656" s="98"/>
      <c r="J656" s="98"/>
      <c r="K656" s="96"/>
      <c r="L656" s="96"/>
      <c r="M656" s="96"/>
      <c r="N656" s="518"/>
      <c r="O656" s="168">
        <v>0.0</v>
      </c>
      <c r="P656" s="169">
        <v>1.0</v>
      </c>
      <c r="Q656" s="294">
        <v>4.0</v>
      </c>
      <c r="R656" s="295">
        <v>1.0</v>
      </c>
      <c r="S656" s="198"/>
      <c r="T656" s="199"/>
      <c r="U656" s="200"/>
      <c r="V656" s="201"/>
      <c r="W656" s="202"/>
      <c r="X656" s="202"/>
      <c r="Y656" s="273">
        <v>0.0</v>
      </c>
      <c r="Z656" s="271">
        <v>0.0</v>
      </c>
      <c r="AA656" s="272" t="s">
        <v>132</v>
      </c>
      <c r="AB656" s="107">
        <v>10.0</v>
      </c>
      <c r="AC656" s="108">
        <v>0.8458912037037037</v>
      </c>
      <c r="AD656" s="273"/>
      <c r="AE656" s="274" t="s">
        <v>133</v>
      </c>
      <c r="AF656" s="99" t="s">
        <v>133</v>
      </c>
      <c r="AG656" s="274">
        <v>1.59</v>
      </c>
      <c r="AH656" s="411">
        <v>59.0</v>
      </c>
      <c r="AI656" s="112"/>
      <c r="AJ656" s="110"/>
      <c r="AK656" s="113"/>
      <c r="AL656" s="114"/>
      <c r="AM656" s="278"/>
      <c r="AN656" s="98"/>
      <c r="AO656" s="98"/>
      <c r="AP656" s="116"/>
      <c r="AQ656" s="117"/>
      <c r="AR656" s="116"/>
      <c r="AS656" s="98"/>
      <c r="AT656" s="98"/>
      <c r="AU656" s="98"/>
      <c r="AV656" s="98"/>
      <c r="AW656" s="98"/>
      <c r="AX656" s="98"/>
      <c r="AY656" s="98"/>
      <c r="AZ656" s="98"/>
      <c r="BA656" s="98"/>
      <c r="BB656" s="98"/>
      <c r="BC656" s="98"/>
      <c r="BD656" s="98"/>
      <c r="BE656" s="98"/>
      <c r="BF656" s="98"/>
      <c r="BG656" s="98"/>
      <c r="BH656" s="98"/>
      <c r="BI656" s="98"/>
      <c r="BJ656" s="98"/>
      <c r="BK656" s="98"/>
      <c r="BL656" s="98"/>
      <c r="BM656" s="98"/>
      <c r="BN656" s="98"/>
      <c r="BO656" s="98"/>
      <c r="BP656" s="98"/>
    </row>
    <row r="657">
      <c r="A657" s="485" t="b">
        <v>0</v>
      </c>
      <c r="B657" s="128"/>
      <c r="C657" s="129"/>
      <c r="D657" s="130"/>
      <c r="E657" s="131"/>
      <c r="F657" s="132"/>
      <c r="G657" s="132"/>
      <c r="H657" s="132"/>
      <c r="I657" s="132"/>
      <c r="J657" s="132"/>
      <c r="K657" s="130"/>
      <c r="L657" s="130"/>
      <c r="M657" s="130"/>
      <c r="N657" s="519"/>
      <c r="O657" s="168">
        <v>0.0</v>
      </c>
      <c r="P657" s="169">
        <v>1.0</v>
      </c>
      <c r="Q657" s="294">
        <v>4.0</v>
      </c>
      <c r="R657" s="295">
        <v>1.0</v>
      </c>
      <c r="S657" s="198"/>
      <c r="T657" s="199"/>
      <c r="U657" s="200"/>
      <c r="V657" s="201"/>
      <c r="W657" s="202"/>
      <c r="X657" s="202"/>
      <c r="Y657" s="206">
        <v>0.0</v>
      </c>
      <c r="Z657" s="204">
        <v>0.0</v>
      </c>
      <c r="AA657" s="205" t="s">
        <v>132</v>
      </c>
      <c r="AB657" s="141">
        <v>11.0</v>
      </c>
      <c r="AC657" s="142">
        <v>0.8549652777777778</v>
      </c>
      <c r="AD657" s="206"/>
      <c r="AE657" s="207" t="s">
        <v>133</v>
      </c>
      <c r="AF657" s="133" t="s">
        <v>133</v>
      </c>
      <c r="AG657" s="207">
        <v>1.76</v>
      </c>
      <c r="AH657" s="449">
        <v>1.7</v>
      </c>
      <c r="AI657" s="146"/>
      <c r="AJ657" s="144"/>
      <c r="AK657" s="147"/>
      <c r="AL657" s="114"/>
      <c r="AM657" s="211"/>
      <c r="AN657" s="132"/>
      <c r="AO657" s="132"/>
      <c r="AP657" s="149"/>
      <c r="AQ657" s="150"/>
      <c r="AR657" s="149"/>
      <c r="AS657" s="132"/>
      <c r="AT657" s="132"/>
      <c r="AU657" s="132"/>
      <c r="AV657" s="132"/>
      <c r="AW657" s="132"/>
      <c r="AX657" s="132"/>
      <c r="AY657" s="132"/>
      <c r="AZ657" s="132"/>
      <c r="BA657" s="132"/>
      <c r="BB657" s="132"/>
      <c r="BC657" s="132"/>
      <c r="BD657" s="132"/>
      <c r="BE657" s="132"/>
      <c r="BF657" s="132"/>
      <c r="BG657" s="132"/>
      <c r="BH657" s="132"/>
      <c r="BI657" s="132"/>
      <c r="BJ657" s="132"/>
      <c r="BK657" s="132"/>
      <c r="BL657" s="132"/>
      <c r="BM657" s="132"/>
      <c r="BN657" s="132"/>
      <c r="BO657" s="132"/>
      <c r="BP657" s="132"/>
    </row>
    <row r="658">
      <c r="A658" s="484" t="b">
        <v>0</v>
      </c>
      <c r="B658" s="94"/>
      <c r="C658" s="95"/>
      <c r="D658" s="96"/>
      <c r="E658" s="97"/>
      <c r="F658" s="98"/>
      <c r="G658" s="98"/>
      <c r="H658" s="98"/>
      <c r="I658" s="98"/>
      <c r="J658" s="98"/>
      <c r="K658" s="96"/>
      <c r="L658" s="96"/>
      <c r="M658" s="96"/>
      <c r="N658" s="518"/>
      <c r="O658" s="168">
        <v>0.0</v>
      </c>
      <c r="P658" s="169">
        <v>1.0</v>
      </c>
      <c r="Q658" s="294">
        <v>5.0</v>
      </c>
      <c r="R658" s="295">
        <v>1.0</v>
      </c>
      <c r="S658" s="198"/>
      <c r="T658" s="199"/>
      <c r="U658" s="200"/>
      <c r="V658" s="201"/>
      <c r="W658" s="202"/>
      <c r="X658" s="202"/>
      <c r="Y658" s="273" t="s">
        <v>738</v>
      </c>
      <c r="Z658" s="271">
        <v>40.0</v>
      </c>
      <c r="AA658" s="272" t="s">
        <v>133</v>
      </c>
      <c r="AB658" s="107">
        <v>12.0</v>
      </c>
      <c r="AC658" s="108">
        <v>0.8556134259259259</v>
      </c>
      <c r="AD658" s="273"/>
      <c r="AE658" s="274" t="s">
        <v>133</v>
      </c>
      <c r="AF658" s="99" t="s">
        <v>133</v>
      </c>
      <c r="AG658" s="274">
        <v>1.86</v>
      </c>
      <c r="AH658" s="411">
        <v>18.0</v>
      </c>
      <c r="AI658" s="112"/>
      <c r="AJ658" s="110"/>
      <c r="AK658" s="113"/>
      <c r="AL658" s="114"/>
      <c r="AM658" s="278"/>
      <c r="AN658" s="98"/>
      <c r="AO658" s="98"/>
      <c r="AP658" s="116"/>
      <c r="AQ658" s="117"/>
      <c r="AR658" s="116"/>
      <c r="AS658" s="98"/>
      <c r="AT658" s="98"/>
      <c r="AU658" s="98"/>
      <c r="AV658" s="98"/>
      <c r="AW658" s="98"/>
      <c r="AX658" s="98"/>
      <c r="AY658" s="98"/>
      <c r="AZ658" s="98"/>
      <c r="BA658" s="98"/>
      <c r="BB658" s="98"/>
      <c r="BC658" s="98"/>
      <c r="BD658" s="98"/>
      <c r="BE658" s="98"/>
      <c r="BF658" s="98"/>
      <c r="BG658" s="98"/>
      <c r="BH658" s="98"/>
      <c r="BI658" s="98"/>
      <c r="BJ658" s="98"/>
      <c r="BK658" s="98"/>
      <c r="BL658" s="98"/>
      <c r="BM658" s="98"/>
      <c r="BN658" s="98"/>
      <c r="BO658" s="98"/>
      <c r="BP658" s="98"/>
    </row>
    <row r="659">
      <c r="A659" s="485" t="b">
        <v>0</v>
      </c>
      <c r="B659" s="128"/>
      <c r="C659" s="129"/>
      <c r="D659" s="130"/>
      <c r="E659" s="131"/>
      <c r="F659" s="132"/>
      <c r="G659" s="132"/>
      <c r="H659" s="132"/>
      <c r="I659" s="132"/>
      <c r="J659" s="132"/>
      <c r="K659" s="130"/>
      <c r="L659" s="130"/>
      <c r="M659" s="130"/>
      <c r="N659" s="519"/>
      <c r="O659" s="168">
        <v>1.0</v>
      </c>
      <c r="P659" s="169">
        <v>1.0</v>
      </c>
      <c r="Q659" s="294">
        <v>1.0</v>
      </c>
      <c r="R659" s="295">
        <v>1.0</v>
      </c>
      <c r="S659" s="296">
        <v>0.0</v>
      </c>
      <c r="T659" s="297">
        <v>1.0</v>
      </c>
      <c r="U659" s="200"/>
      <c r="V659" s="201"/>
      <c r="W659" s="202"/>
      <c r="X659" s="202"/>
      <c r="Y659" s="206">
        <v>40.0</v>
      </c>
      <c r="Z659" s="204">
        <v>30.0</v>
      </c>
      <c r="AA659" s="205" t="s">
        <v>132</v>
      </c>
      <c r="AB659" s="141">
        <v>13.0</v>
      </c>
      <c r="AC659" s="142">
        <v>0.856099537037037</v>
      </c>
      <c r="AD659" s="206"/>
      <c r="AE659" s="207" t="s">
        <v>133</v>
      </c>
      <c r="AF659" s="133" t="s">
        <v>133</v>
      </c>
      <c r="AG659" s="207">
        <v>1.88</v>
      </c>
      <c r="AH659" s="449">
        <v>18.0</v>
      </c>
      <c r="AI659" s="146"/>
      <c r="AJ659" s="144"/>
      <c r="AK659" s="147"/>
      <c r="AL659" s="114"/>
      <c r="AM659" s="211"/>
      <c r="AN659" s="132"/>
      <c r="AO659" s="132"/>
      <c r="AP659" s="149"/>
      <c r="AQ659" s="150"/>
      <c r="AR659" s="149"/>
      <c r="AS659" s="132"/>
      <c r="AT659" s="132"/>
      <c r="AU659" s="132"/>
      <c r="AV659" s="132"/>
      <c r="AW659" s="132"/>
      <c r="AX659" s="132"/>
      <c r="AY659" s="132"/>
      <c r="AZ659" s="132"/>
      <c r="BA659" s="132"/>
      <c r="BB659" s="132"/>
      <c r="BC659" s="132"/>
      <c r="BD659" s="132"/>
      <c r="BE659" s="132"/>
      <c r="BF659" s="132"/>
      <c r="BG659" s="132"/>
      <c r="BH659" s="132"/>
      <c r="BI659" s="132"/>
      <c r="BJ659" s="132"/>
      <c r="BK659" s="132"/>
      <c r="BL659" s="132"/>
      <c r="BM659" s="132"/>
      <c r="BN659" s="132"/>
      <c r="BO659" s="132"/>
      <c r="BP659" s="132"/>
    </row>
    <row r="660">
      <c r="A660" s="484" t="b">
        <v>0</v>
      </c>
      <c r="B660" s="94"/>
      <c r="C660" s="95"/>
      <c r="D660" s="96"/>
      <c r="E660" s="97"/>
      <c r="F660" s="98"/>
      <c r="G660" s="98"/>
      <c r="H660" s="98"/>
      <c r="I660" s="98"/>
      <c r="J660" s="98"/>
      <c r="K660" s="96"/>
      <c r="L660" s="96"/>
      <c r="M660" s="96"/>
      <c r="N660" s="518"/>
      <c r="O660" s="168">
        <v>1.0</v>
      </c>
      <c r="P660" s="169">
        <v>1.0</v>
      </c>
      <c r="Q660" s="294">
        <v>1.0</v>
      </c>
      <c r="R660" s="295">
        <v>1.0</v>
      </c>
      <c r="S660" s="296">
        <v>1.0</v>
      </c>
      <c r="T660" s="297">
        <v>1.0</v>
      </c>
      <c r="U660" s="200"/>
      <c r="V660" s="201"/>
      <c r="W660" s="202"/>
      <c r="X660" s="202"/>
      <c r="Y660" s="273">
        <v>30.0</v>
      </c>
      <c r="Z660" s="271">
        <v>0.0</v>
      </c>
      <c r="AA660" s="272" t="s">
        <v>133</v>
      </c>
      <c r="AB660" s="107">
        <v>14.0</v>
      </c>
      <c r="AC660" s="108">
        <v>0.8660069444444445</v>
      </c>
      <c r="AD660" s="273"/>
      <c r="AE660" s="274" t="s">
        <v>133</v>
      </c>
      <c r="AF660" s="99" t="s">
        <v>133</v>
      </c>
      <c r="AG660" s="274">
        <v>2.04</v>
      </c>
      <c r="AH660" s="411">
        <v>20.0</v>
      </c>
      <c r="AI660" s="112"/>
      <c r="AJ660" s="110"/>
      <c r="AK660" s="113"/>
      <c r="AL660" s="114"/>
      <c r="AM660" s="278"/>
      <c r="AN660" s="98"/>
      <c r="AO660" s="98"/>
      <c r="AP660" s="116"/>
      <c r="AQ660" s="117"/>
      <c r="AR660" s="116"/>
      <c r="AS660" s="98"/>
      <c r="AT660" s="98"/>
      <c r="AU660" s="98"/>
      <c r="AV660" s="98"/>
      <c r="AW660" s="98"/>
      <c r="AX660" s="98"/>
      <c r="AY660" s="98"/>
      <c r="AZ660" s="98"/>
      <c r="BA660" s="98"/>
      <c r="BB660" s="98"/>
      <c r="BC660" s="98"/>
      <c r="BD660" s="98"/>
      <c r="BE660" s="98"/>
      <c r="BF660" s="98"/>
      <c r="BG660" s="98"/>
      <c r="BH660" s="98"/>
      <c r="BI660" s="98"/>
      <c r="BJ660" s="98"/>
      <c r="BK660" s="98"/>
      <c r="BL660" s="98"/>
      <c r="BM660" s="98"/>
      <c r="BN660" s="98"/>
      <c r="BO660" s="98"/>
      <c r="BP660" s="98"/>
    </row>
    <row r="661">
      <c r="A661" s="485" t="b">
        <v>0</v>
      </c>
      <c r="B661" s="128"/>
      <c r="C661" s="129"/>
      <c r="D661" s="130"/>
      <c r="E661" s="131"/>
      <c r="F661" s="132"/>
      <c r="G661" s="132"/>
      <c r="H661" s="132"/>
      <c r="I661" s="132"/>
      <c r="J661" s="132"/>
      <c r="K661" s="130"/>
      <c r="L661" s="130"/>
      <c r="M661" s="130"/>
      <c r="N661" s="519"/>
      <c r="O661" s="168">
        <v>1.0</v>
      </c>
      <c r="P661" s="169">
        <v>1.0</v>
      </c>
      <c r="Q661" s="294">
        <v>1.0</v>
      </c>
      <c r="R661" s="295">
        <v>1.0</v>
      </c>
      <c r="S661" s="296">
        <v>1.0</v>
      </c>
      <c r="T661" s="297">
        <v>1.0</v>
      </c>
      <c r="U661" s="200"/>
      <c r="V661" s="201"/>
      <c r="W661" s="202"/>
      <c r="X661" s="202"/>
      <c r="Y661" s="206">
        <v>40.0</v>
      </c>
      <c r="Z661" s="204">
        <v>0.0</v>
      </c>
      <c r="AA661" s="205" t="s">
        <v>133</v>
      </c>
      <c r="AB661" s="141">
        <v>15.0</v>
      </c>
      <c r="AC661" s="142">
        <v>0.876087962962963</v>
      </c>
      <c r="AD661" s="206"/>
      <c r="AE661" s="207" t="s">
        <v>133</v>
      </c>
      <c r="AF661" s="133" t="s">
        <v>133</v>
      </c>
      <c r="AG661" s="207">
        <v>2.42</v>
      </c>
      <c r="AH661" s="449">
        <v>24.0</v>
      </c>
      <c r="AI661" s="146"/>
      <c r="AJ661" s="144"/>
      <c r="AK661" s="147"/>
      <c r="AL661" s="114"/>
      <c r="AM661" s="211"/>
      <c r="AN661" s="132"/>
      <c r="AO661" s="132"/>
      <c r="AP661" s="149"/>
      <c r="AQ661" s="150"/>
      <c r="AR661" s="149"/>
      <c r="AS661" s="132"/>
      <c r="AT661" s="132"/>
      <c r="AU661" s="132"/>
      <c r="AV661" s="132"/>
      <c r="AW661" s="132"/>
      <c r="AX661" s="132"/>
      <c r="AY661" s="132"/>
      <c r="AZ661" s="132"/>
      <c r="BA661" s="132"/>
      <c r="BB661" s="132"/>
      <c r="BC661" s="132"/>
      <c r="BD661" s="132"/>
      <c r="BE661" s="132"/>
      <c r="BF661" s="132"/>
      <c r="BG661" s="132"/>
      <c r="BH661" s="132"/>
      <c r="BI661" s="132"/>
      <c r="BJ661" s="132"/>
      <c r="BK661" s="132"/>
      <c r="BL661" s="132"/>
      <c r="BM661" s="132"/>
      <c r="BN661" s="132"/>
      <c r="BO661" s="132"/>
      <c r="BP661" s="132"/>
    </row>
    <row r="662">
      <c r="A662" s="484" t="b">
        <v>0</v>
      </c>
      <c r="B662" s="94"/>
      <c r="C662" s="95"/>
      <c r="D662" s="96"/>
      <c r="E662" s="97"/>
      <c r="F662" s="98"/>
      <c r="G662" s="98"/>
      <c r="H662" s="98"/>
      <c r="I662" s="98"/>
      <c r="J662" s="98"/>
      <c r="K662" s="96"/>
      <c r="L662" s="96"/>
      <c r="M662" s="96"/>
      <c r="N662" s="518"/>
      <c r="O662" s="168">
        <v>1.0</v>
      </c>
      <c r="P662" s="169">
        <v>1.0</v>
      </c>
      <c r="Q662" s="294">
        <v>1.0</v>
      </c>
      <c r="R662" s="295">
        <v>1.0</v>
      </c>
      <c r="S662" s="296">
        <v>1.0</v>
      </c>
      <c r="T662" s="297">
        <v>1.0</v>
      </c>
      <c r="U662" s="200"/>
      <c r="V662" s="201"/>
      <c r="W662" s="202"/>
      <c r="X662" s="202"/>
      <c r="Y662" s="273">
        <v>40.0</v>
      </c>
      <c r="Z662" s="271">
        <v>0.0</v>
      </c>
      <c r="AA662" s="272" t="s">
        <v>133</v>
      </c>
      <c r="AB662" s="107">
        <v>16.0</v>
      </c>
      <c r="AC662" s="108">
        <v>0.876087962962963</v>
      </c>
      <c r="AD662" s="273"/>
      <c r="AE662" s="274" t="s">
        <v>133</v>
      </c>
      <c r="AF662" s="99" t="s">
        <v>133</v>
      </c>
      <c r="AG662" s="274">
        <v>2.38</v>
      </c>
      <c r="AH662" s="411">
        <v>2.38</v>
      </c>
      <c r="AI662" s="112"/>
      <c r="AJ662" s="110"/>
      <c r="AK662" s="113"/>
      <c r="AL662" s="114"/>
      <c r="AM662" s="278"/>
      <c r="AN662" s="98"/>
      <c r="AO662" s="98"/>
      <c r="AP662" s="116"/>
      <c r="AQ662" s="117"/>
      <c r="AR662" s="116"/>
      <c r="AS662" s="98"/>
      <c r="AT662" s="98"/>
      <c r="AU662" s="98"/>
      <c r="AV662" s="98"/>
      <c r="AW662" s="98"/>
      <c r="AX662" s="98"/>
      <c r="AY662" s="98"/>
      <c r="AZ662" s="98"/>
      <c r="BA662" s="98"/>
      <c r="BB662" s="98"/>
      <c r="BC662" s="98"/>
      <c r="BD662" s="98"/>
      <c r="BE662" s="98"/>
      <c r="BF662" s="98"/>
      <c r="BG662" s="98"/>
      <c r="BH662" s="98"/>
      <c r="BI662" s="98"/>
      <c r="BJ662" s="98"/>
      <c r="BK662" s="98"/>
      <c r="BL662" s="98"/>
      <c r="BM662" s="98"/>
      <c r="BN662" s="98"/>
      <c r="BO662" s="98"/>
      <c r="BP662" s="98"/>
    </row>
    <row r="663">
      <c r="A663" s="485" t="b">
        <v>0</v>
      </c>
      <c r="B663" s="128"/>
      <c r="C663" s="129"/>
      <c r="D663" s="130"/>
      <c r="E663" s="131"/>
      <c r="F663" s="132"/>
      <c r="G663" s="132"/>
      <c r="H663" s="132"/>
      <c r="I663" s="132"/>
      <c r="J663" s="132"/>
      <c r="K663" s="130"/>
      <c r="L663" s="130"/>
      <c r="M663" s="130"/>
      <c r="N663" s="519"/>
      <c r="O663" s="168">
        <v>1.0</v>
      </c>
      <c r="P663" s="169">
        <v>1.0</v>
      </c>
      <c r="Q663" s="294">
        <v>1.0</v>
      </c>
      <c r="R663" s="295">
        <v>1.0</v>
      </c>
      <c r="S663" s="296">
        <v>2.0</v>
      </c>
      <c r="T663" s="297">
        <v>1.0</v>
      </c>
      <c r="U663" s="200"/>
      <c r="V663" s="201"/>
      <c r="W663" s="202"/>
      <c r="X663" s="202"/>
      <c r="Y663" s="206">
        <v>0.0</v>
      </c>
      <c r="Z663" s="204">
        <v>0.0</v>
      </c>
      <c r="AA663" s="205" t="s">
        <v>132</v>
      </c>
      <c r="AB663" s="141">
        <v>17.0</v>
      </c>
      <c r="AC663" s="142">
        <v>0.876087962962963</v>
      </c>
      <c r="AD663" s="206"/>
      <c r="AE663" s="207" t="s">
        <v>133</v>
      </c>
      <c r="AF663" s="133" t="s">
        <v>133</v>
      </c>
      <c r="AG663" s="207">
        <v>2.26</v>
      </c>
      <c r="AH663" s="449">
        <v>26.0</v>
      </c>
      <c r="AI663" s="146"/>
      <c r="AJ663" s="144"/>
      <c r="AK663" s="147"/>
      <c r="AL663" s="114"/>
      <c r="AM663" s="211"/>
      <c r="AN663" s="132"/>
      <c r="AO663" s="132"/>
      <c r="AP663" s="149"/>
      <c r="AQ663" s="150"/>
      <c r="AR663" s="149"/>
      <c r="AS663" s="132"/>
      <c r="AT663" s="132"/>
      <c r="AU663" s="132"/>
      <c r="AV663" s="132"/>
      <c r="AW663" s="132"/>
      <c r="AX663" s="132"/>
      <c r="AY663" s="132"/>
      <c r="AZ663" s="132"/>
      <c r="BA663" s="132"/>
      <c r="BB663" s="132"/>
      <c r="BC663" s="132"/>
      <c r="BD663" s="132"/>
      <c r="BE663" s="132"/>
      <c r="BF663" s="132"/>
      <c r="BG663" s="132"/>
      <c r="BH663" s="132"/>
      <c r="BI663" s="132"/>
      <c r="BJ663" s="132"/>
      <c r="BK663" s="132"/>
      <c r="BL663" s="132"/>
      <c r="BM663" s="132"/>
      <c r="BN663" s="132"/>
      <c r="BO663" s="132"/>
      <c r="BP663" s="132"/>
    </row>
    <row r="664">
      <c r="A664" s="484" t="b">
        <v>0</v>
      </c>
      <c r="B664" s="94"/>
      <c r="C664" s="95"/>
      <c r="D664" s="96"/>
      <c r="E664" s="97"/>
      <c r="F664" s="98"/>
      <c r="G664" s="98"/>
      <c r="H664" s="98"/>
      <c r="I664" s="98"/>
      <c r="J664" s="98"/>
      <c r="K664" s="96"/>
      <c r="L664" s="96"/>
      <c r="M664" s="96"/>
      <c r="N664" s="518"/>
      <c r="O664" s="168">
        <v>1.0</v>
      </c>
      <c r="P664" s="169">
        <v>1.0</v>
      </c>
      <c r="Q664" s="294">
        <v>1.0</v>
      </c>
      <c r="R664" s="295">
        <v>1.0</v>
      </c>
      <c r="S664" s="296">
        <v>3.0</v>
      </c>
      <c r="T664" s="297">
        <v>1.0</v>
      </c>
      <c r="U664" s="200"/>
      <c r="V664" s="201"/>
      <c r="W664" s="202"/>
      <c r="X664" s="202"/>
      <c r="Y664" s="273">
        <v>0.0</v>
      </c>
      <c r="Z664" s="271">
        <v>0.0</v>
      </c>
      <c r="AA664" s="272" t="s">
        <v>133</v>
      </c>
      <c r="AB664" s="107">
        <v>18.0</v>
      </c>
      <c r="AC664" s="108">
        <v>0.8766319444444445</v>
      </c>
      <c r="AD664" s="273"/>
      <c r="AE664" s="274" t="s">
        <v>133</v>
      </c>
      <c r="AF664" s="99" t="s">
        <v>133</v>
      </c>
      <c r="AG664" s="274">
        <v>3.1</v>
      </c>
      <c r="AH664" s="411">
        <v>31.0</v>
      </c>
      <c r="AI664" s="112"/>
      <c r="AJ664" s="110"/>
      <c r="AK664" s="113"/>
      <c r="AL664" s="114"/>
      <c r="AM664" s="278"/>
      <c r="AN664" s="98"/>
      <c r="AO664" s="98"/>
      <c r="AP664" s="116"/>
      <c r="AQ664" s="117"/>
      <c r="AR664" s="116"/>
      <c r="AS664" s="98"/>
      <c r="AT664" s="98"/>
      <c r="AU664" s="98"/>
      <c r="AV664" s="98"/>
      <c r="AW664" s="98"/>
      <c r="AX664" s="98"/>
      <c r="AY664" s="98"/>
      <c r="AZ664" s="98"/>
      <c r="BA664" s="98"/>
      <c r="BB664" s="98"/>
      <c r="BC664" s="98"/>
      <c r="BD664" s="98"/>
      <c r="BE664" s="98"/>
      <c r="BF664" s="98"/>
      <c r="BG664" s="98"/>
      <c r="BH664" s="98"/>
      <c r="BI664" s="98"/>
      <c r="BJ664" s="98"/>
      <c r="BK664" s="98"/>
      <c r="BL664" s="98"/>
      <c r="BM664" s="98"/>
      <c r="BN664" s="98"/>
      <c r="BO664" s="98"/>
      <c r="BP664" s="98"/>
    </row>
    <row r="665">
      <c r="A665" s="485" t="b">
        <v>0</v>
      </c>
      <c r="B665" s="128"/>
      <c r="C665" s="129"/>
      <c r="D665" s="130"/>
      <c r="E665" s="131"/>
      <c r="F665" s="132"/>
      <c r="G665" s="132"/>
      <c r="H665" s="132"/>
      <c r="I665" s="132"/>
      <c r="J665" s="132"/>
      <c r="K665" s="130"/>
      <c r="L665" s="130"/>
      <c r="M665" s="130"/>
      <c r="N665" s="519"/>
      <c r="O665" s="168">
        <v>1.0</v>
      </c>
      <c r="P665" s="169">
        <v>1.0</v>
      </c>
      <c r="Q665" s="294">
        <v>1.0</v>
      </c>
      <c r="R665" s="295">
        <v>1.0</v>
      </c>
      <c r="S665" s="296">
        <v>4.0</v>
      </c>
      <c r="T665" s="297">
        <v>2.0</v>
      </c>
      <c r="U665" s="200"/>
      <c r="V665" s="201"/>
      <c r="W665" s="202"/>
      <c r="X665" s="202"/>
      <c r="Y665" s="206">
        <v>0.0</v>
      </c>
      <c r="Z665" s="204">
        <v>0.0</v>
      </c>
      <c r="AA665" s="205" t="s">
        <v>133</v>
      </c>
      <c r="AB665" s="141">
        <v>19.0</v>
      </c>
      <c r="AC665" s="142">
        <v>0.8766319444444445</v>
      </c>
      <c r="AD665" s="206"/>
      <c r="AE665" s="207" t="s">
        <v>133</v>
      </c>
      <c r="AF665" s="133" t="s">
        <v>133</v>
      </c>
      <c r="AG665" s="207">
        <v>3.4</v>
      </c>
      <c r="AH665" s="449">
        <v>34.0</v>
      </c>
      <c r="AI665" s="146"/>
      <c r="AJ665" s="144"/>
      <c r="AK665" s="147"/>
      <c r="AL665" s="114"/>
      <c r="AM665" s="211"/>
      <c r="AN665" s="132"/>
      <c r="AO665" s="132"/>
      <c r="AP665" s="149"/>
      <c r="AQ665" s="150"/>
      <c r="AR665" s="149"/>
      <c r="AS665" s="132"/>
      <c r="AT665" s="132"/>
      <c r="AU665" s="132"/>
      <c r="AV665" s="132"/>
      <c r="AW665" s="132"/>
      <c r="AX665" s="132"/>
      <c r="AY665" s="132"/>
      <c r="AZ665" s="132"/>
      <c r="BA665" s="132"/>
      <c r="BB665" s="132"/>
      <c r="BC665" s="132"/>
      <c r="BD665" s="132"/>
      <c r="BE665" s="132"/>
      <c r="BF665" s="132"/>
      <c r="BG665" s="132"/>
      <c r="BH665" s="132"/>
      <c r="BI665" s="132"/>
      <c r="BJ665" s="132"/>
      <c r="BK665" s="132"/>
      <c r="BL665" s="132"/>
      <c r="BM665" s="132"/>
      <c r="BN665" s="132"/>
      <c r="BO665" s="132"/>
      <c r="BP665" s="132"/>
    </row>
    <row r="666">
      <c r="A666" s="484" t="b">
        <v>0</v>
      </c>
      <c r="B666" s="94"/>
      <c r="C666" s="95"/>
      <c r="D666" s="96"/>
      <c r="E666" s="97"/>
      <c r="F666" s="98"/>
      <c r="G666" s="98"/>
      <c r="H666" s="98"/>
      <c r="I666" s="98"/>
      <c r="J666" s="98"/>
      <c r="K666" s="96"/>
      <c r="L666" s="96"/>
      <c r="M666" s="96"/>
      <c r="N666" s="518"/>
      <c r="O666" s="168">
        <v>1.0</v>
      </c>
      <c r="P666" s="169">
        <v>1.0</v>
      </c>
      <c r="Q666" s="294">
        <v>1.0</v>
      </c>
      <c r="R666" s="295">
        <v>1.0</v>
      </c>
      <c r="S666" s="296">
        <v>4.0</v>
      </c>
      <c r="T666" s="297">
        <v>3.0</v>
      </c>
      <c r="U666" s="200"/>
      <c r="V666" s="201"/>
      <c r="W666" s="202"/>
      <c r="X666" s="202"/>
      <c r="Y666" s="273">
        <v>40.0</v>
      </c>
      <c r="Z666" s="271">
        <v>15.0</v>
      </c>
      <c r="AA666" s="272" t="s">
        <v>132</v>
      </c>
      <c r="AB666" s="107">
        <v>20.0</v>
      </c>
      <c r="AC666" s="108">
        <v>0.8766319444444445</v>
      </c>
      <c r="AD666" s="273"/>
      <c r="AE666" s="274" t="s">
        <v>133</v>
      </c>
      <c r="AF666" s="99" t="s">
        <v>133</v>
      </c>
      <c r="AG666" s="274">
        <v>2.84</v>
      </c>
      <c r="AH666" s="411">
        <v>28.0</v>
      </c>
      <c r="AI666" s="112"/>
      <c r="AJ666" s="110"/>
      <c r="AK666" s="113"/>
      <c r="AL666" s="114"/>
      <c r="AM666" s="278"/>
      <c r="AN666" s="98"/>
      <c r="AO666" s="98"/>
      <c r="AP666" s="116"/>
      <c r="AQ666" s="117"/>
      <c r="AR666" s="116"/>
      <c r="AS666" s="98"/>
      <c r="AT666" s="98"/>
      <c r="AU666" s="98"/>
      <c r="AV666" s="98"/>
      <c r="AW666" s="98"/>
      <c r="AX666" s="98"/>
      <c r="AY666" s="98"/>
      <c r="AZ666" s="98"/>
      <c r="BA666" s="98"/>
      <c r="BB666" s="98"/>
      <c r="BC666" s="98"/>
      <c r="BD666" s="98"/>
      <c r="BE666" s="98"/>
      <c r="BF666" s="98"/>
      <c r="BG666" s="98"/>
      <c r="BH666" s="98"/>
      <c r="BI666" s="98"/>
      <c r="BJ666" s="98"/>
      <c r="BK666" s="98"/>
      <c r="BL666" s="98"/>
      <c r="BM666" s="98"/>
      <c r="BN666" s="98"/>
      <c r="BO666" s="98"/>
      <c r="BP666" s="98"/>
    </row>
    <row r="667">
      <c r="A667" s="485" t="b">
        <v>0</v>
      </c>
      <c r="B667" s="128"/>
      <c r="C667" s="129"/>
      <c r="D667" s="130"/>
      <c r="E667" s="131"/>
      <c r="F667" s="132"/>
      <c r="G667" s="132"/>
      <c r="H667" s="132"/>
      <c r="I667" s="132"/>
      <c r="J667" s="132"/>
      <c r="K667" s="130"/>
      <c r="L667" s="130"/>
      <c r="M667" s="130"/>
      <c r="N667" s="519"/>
      <c r="O667" s="168">
        <v>1.0</v>
      </c>
      <c r="P667" s="169">
        <v>1.0</v>
      </c>
      <c r="Q667" s="294">
        <v>1.0</v>
      </c>
      <c r="R667" s="295">
        <v>1.0</v>
      </c>
      <c r="S667" s="296">
        <v>5.0</v>
      </c>
      <c r="T667" s="297">
        <v>4.0</v>
      </c>
      <c r="U667" s="200"/>
      <c r="V667" s="201"/>
      <c r="W667" s="202"/>
      <c r="X667" s="202"/>
      <c r="Y667" s="206">
        <v>0.0</v>
      </c>
      <c r="Z667" s="204">
        <v>15.0</v>
      </c>
      <c r="AA667" s="205" t="s">
        <v>132</v>
      </c>
      <c r="AB667" s="141">
        <v>21.0</v>
      </c>
      <c r="AC667" s="142">
        <v>0.8766898148148148</v>
      </c>
      <c r="AD667" s="206"/>
      <c r="AE667" s="207" t="s">
        <v>132</v>
      </c>
      <c r="AF667" s="133" t="s">
        <v>166</v>
      </c>
      <c r="AG667" s="207">
        <v>1.4</v>
      </c>
      <c r="AH667" s="449">
        <v>10.0</v>
      </c>
      <c r="AI667" s="146"/>
      <c r="AJ667" s="144"/>
      <c r="AK667" s="147"/>
      <c r="AL667" s="114"/>
      <c r="AM667" s="211"/>
      <c r="AN667" s="132"/>
      <c r="AO667" s="132"/>
      <c r="AP667" s="149"/>
      <c r="AQ667" s="150"/>
      <c r="AR667" s="149"/>
      <c r="AS667" s="132"/>
      <c r="AT667" s="132"/>
      <c r="AU667" s="132"/>
      <c r="AV667" s="132"/>
      <c r="AW667" s="132"/>
      <c r="AX667" s="132"/>
      <c r="AY667" s="132"/>
      <c r="AZ667" s="132"/>
      <c r="BA667" s="132"/>
      <c r="BB667" s="132"/>
      <c r="BC667" s="132"/>
      <c r="BD667" s="132"/>
      <c r="BE667" s="132"/>
      <c r="BF667" s="132"/>
      <c r="BG667" s="132"/>
      <c r="BH667" s="132"/>
      <c r="BI667" s="132"/>
      <c r="BJ667" s="132"/>
      <c r="BK667" s="132"/>
      <c r="BL667" s="132"/>
      <c r="BM667" s="132"/>
      <c r="BN667" s="132"/>
      <c r="BO667" s="132"/>
      <c r="BP667" s="132"/>
    </row>
    <row r="668">
      <c r="A668" s="484" t="b">
        <v>0</v>
      </c>
      <c r="B668" s="94"/>
      <c r="C668" s="95"/>
      <c r="D668" s="96"/>
      <c r="E668" s="97"/>
      <c r="F668" s="98"/>
      <c r="G668" s="98"/>
      <c r="H668" s="98"/>
      <c r="I668" s="98"/>
      <c r="J668" s="98"/>
      <c r="K668" s="96"/>
      <c r="L668" s="96"/>
      <c r="M668" s="96"/>
      <c r="N668" s="518"/>
      <c r="O668" s="369"/>
      <c r="P668" s="370"/>
      <c r="Q668" s="196"/>
      <c r="R668" s="197"/>
      <c r="S668" s="198"/>
      <c r="T668" s="199"/>
      <c r="U668" s="200"/>
      <c r="V668" s="201"/>
      <c r="W668" s="202"/>
      <c r="X668" s="202"/>
      <c r="Y668" s="109"/>
      <c r="Z668" s="280"/>
      <c r="AA668" s="106"/>
      <c r="AB668" s="107">
        <v>22.0</v>
      </c>
      <c r="AC668" s="108">
        <v>0.8778587962962963</v>
      </c>
      <c r="AD668" s="273"/>
      <c r="AE668" s="274" t="s">
        <v>133</v>
      </c>
      <c r="AF668" s="99" t="s">
        <v>133</v>
      </c>
      <c r="AG668" s="274">
        <v>3.65</v>
      </c>
      <c r="AH668" s="411">
        <v>3.65</v>
      </c>
      <c r="AI668" s="112"/>
      <c r="AJ668" s="110"/>
      <c r="AK668" s="113"/>
      <c r="AL668" s="114"/>
      <c r="AM668" s="278"/>
      <c r="AN668" s="98"/>
      <c r="AO668" s="98"/>
      <c r="AP668" s="116"/>
      <c r="AQ668" s="117"/>
      <c r="AR668" s="116"/>
      <c r="AS668" s="98"/>
      <c r="AT668" s="98"/>
      <c r="AU668" s="98"/>
      <c r="AV668" s="98"/>
      <c r="AW668" s="98"/>
      <c r="AX668" s="98"/>
      <c r="AY668" s="98"/>
      <c r="AZ668" s="98"/>
      <c r="BA668" s="98"/>
      <c r="BB668" s="98"/>
      <c r="BC668" s="98"/>
      <c r="BD668" s="98"/>
      <c r="BE668" s="98"/>
      <c r="BF668" s="98"/>
      <c r="BG668" s="98"/>
      <c r="BH668" s="98"/>
      <c r="BI668" s="98"/>
      <c r="BJ668" s="98"/>
      <c r="BK668" s="98"/>
      <c r="BL668" s="98"/>
      <c r="BM668" s="98"/>
      <c r="BN668" s="98"/>
      <c r="BO668" s="98"/>
      <c r="BP668" s="98"/>
    </row>
    <row r="669">
      <c r="A669" s="485" t="b">
        <v>0</v>
      </c>
      <c r="B669" s="128"/>
      <c r="C669" s="129"/>
      <c r="D669" s="130"/>
      <c r="E669" s="131"/>
      <c r="F669" s="132"/>
      <c r="G669" s="132"/>
      <c r="H669" s="132"/>
      <c r="I669" s="132"/>
      <c r="J669" s="132"/>
      <c r="K669" s="130"/>
      <c r="L669" s="130"/>
      <c r="M669" s="130"/>
      <c r="N669" s="519"/>
      <c r="O669" s="369"/>
      <c r="P669" s="370"/>
      <c r="Q669" s="196"/>
      <c r="R669" s="197"/>
      <c r="S669" s="198"/>
      <c r="T669" s="199"/>
      <c r="U669" s="200"/>
      <c r="V669" s="201"/>
      <c r="W669" s="202"/>
      <c r="X669" s="202"/>
      <c r="Y669" s="143"/>
      <c r="Z669" s="367"/>
      <c r="AA669" s="140"/>
      <c r="AB669" s="141">
        <v>23.0</v>
      </c>
      <c r="AC669" s="142">
        <v>0.8778587962962963</v>
      </c>
      <c r="AD669" s="206"/>
      <c r="AE669" s="207" t="s">
        <v>132</v>
      </c>
      <c r="AF669" s="133" t="s">
        <v>166</v>
      </c>
      <c r="AG669" s="207">
        <v>1.3</v>
      </c>
      <c r="AH669" s="449">
        <v>20.0</v>
      </c>
      <c r="AI669" s="146"/>
      <c r="AJ669" s="144"/>
      <c r="AK669" s="147"/>
      <c r="AL669" s="114"/>
      <c r="AM669" s="211"/>
      <c r="AN669" s="132"/>
      <c r="AO669" s="132"/>
      <c r="AP669" s="149"/>
      <c r="AQ669" s="150"/>
      <c r="AR669" s="149"/>
      <c r="AS669" s="132"/>
      <c r="AT669" s="132"/>
      <c r="AU669" s="132"/>
      <c r="AV669" s="132"/>
      <c r="AW669" s="132"/>
      <c r="AX669" s="132"/>
      <c r="AY669" s="132"/>
      <c r="AZ669" s="132"/>
      <c r="BA669" s="132"/>
      <c r="BB669" s="132"/>
      <c r="BC669" s="132"/>
      <c r="BD669" s="132"/>
      <c r="BE669" s="132"/>
      <c r="BF669" s="132"/>
      <c r="BG669" s="132"/>
      <c r="BH669" s="132"/>
      <c r="BI669" s="132"/>
      <c r="BJ669" s="132"/>
      <c r="BK669" s="132"/>
      <c r="BL669" s="132"/>
      <c r="BM669" s="132"/>
      <c r="BN669" s="132"/>
      <c r="BO669" s="132"/>
      <c r="BP669" s="132"/>
    </row>
    <row r="670">
      <c r="A670" s="484" t="b">
        <v>0</v>
      </c>
      <c r="B670" s="94"/>
      <c r="C670" s="95"/>
      <c r="D670" s="96"/>
      <c r="E670" s="97"/>
      <c r="F670" s="98"/>
      <c r="G670" s="98"/>
      <c r="H670" s="98"/>
      <c r="I670" s="98"/>
      <c r="J670" s="98"/>
      <c r="K670" s="96"/>
      <c r="L670" s="96"/>
      <c r="M670" s="96"/>
      <c r="N670" s="518"/>
      <c r="O670" s="369"/>
      <c r="P670" s="370"/>
      <c r="Q670" s="196"/>
      <c r="R670" s="197"/>
      <c r="S670" s="198"/>
      <c r="T670" s="199"/>
      <c r="U670" s="200"/>
      <c r="V670" s="201"/>
      <c r="W670" s="202"/>
      <c r="X670" s="202"/>
      <c r="Y670" s="109"/>
      <c r="Z670" s="280"/>
      <c r="AA670" s="106"/>
      <c r="AB670" s="107">
        <v>24.0</v>
      </c>
      <c r="AC670" s="108">
        <v>0.8824421296296296</v>
      </c>
      <c r="AD670" s="273"/>
      <c r="AE670" s="274" t="s">
        <v>132</v>
      </c>
      <c r="AF670" s="99" t="s">
        <v>166</v>
      </c>
      <c r="AG670" s="274">
        <v>1.2</v>
      </c>
      <c r="AH670" s="411">
        <v>50.0</v>
      </c>
      <c r="AI670" s="112"/>
      <c r="AJ670" s="110"/>
      <c r="AK670" s="113"/>
      <c r="AL670" s="114"/>
      <c r="AM670" s="278"/>
      <c r="AN670" s="98"/>
      <c r="AO670" s="98"/>
      <c r="AP670" s="116"/>
      <c r="AQ670" s="117"/>
      <c r="AR670" s="116"/>
      <c r="AS670" s="98"/>
      <c r="AT670" s="98"/>
      <c r="AU670" s="98"/>
      <c r="AV670" s="98"/>
      <c r="AW670" s="98"/>
      <c r="AX670" s="98"/>
      <c r="AY670" s="98"/>
      <c r="AZ670" s="98"/>
      <c r="BA670" s="98"/>
      <c r="BB670" s="98"/>
      <c r="BC670" s="98"/>
      <c r="BD670" s="98"/>
      <c r="BE670" s="98"/>
      <c r="BF670" s="98"/>
      <c r="BG670" s="98"/>
      <c r="BH670" s="98"/>
      <c r="BI670" s="98"/>
      <c r="BJ670" s="98"/>
      <c r="BK670" s="98"/>
      <c r="BL670" s="98"/>
      <c r="BM670" s="98"/>
      <c r="BN670" s="98"/>
      <c r="BO670" s="98"/>
      <c r="BP670" s="98"/>
    </row>
    <row r="671">
      <c r="A671" s="485" t="b">
        <v>0</v>
      </c>
      <c r="B671" s="128"/>
      <c r="C671" s="129"/>
      <c r="D671" s="130"/>
      <c r="E671" s="131"/>
      <c r="F671" s="132"/>
      <c r="G671" s="132"/>
      <c r="H671" s="132"/>
      <c r="I671" s="132"/>
      <c r="J671" s="132"/>
      <c r="K671" s="130"/>
      <c r="L671" s="130"/>
      <c r="M671" s="130"/>
      <c r="N671" s="519"/>
      <c r="O671" s="369"/>
      <c r="P671" s="370"/>
      <c r="Q671" s="196"/>
      <c r="R671" s="197"/>
      <c r="S671" s="198"/>
      <c r="T671" s="199"/>
      <c r="U671" s="200"/>
      <c r="V671" s="201"/>
      <c r="W671" s="202"/>
      <c r="X671" s="202"/>
      <c r="Y671" s="143"/>
      <c r="Z671" s="367"/>
      <c r="AA671" s="140"/>
      <c r="AB671" s="141">
        <v>25.0</v>
      </c>
      <c r="AC671" s="142">
        <v>0.8857175925925926</v>
      </c>
      <c r="AD671" s="206"/>
      <c r="AE671" s="207" t="s">
        <v>133</v>
      </c>
      <c r="AF671" s="133" t="s">
        <v>133</v>
      </c>
      <c r="AG671" s="207">
        <v>7.8</v>
      </c>
      <c r="AH671" s="449">
        <v>7.8</v>
      </c>
      <c r="AI671" s="146"/>
      <c r="AJ671" s="144"/>
      <c r="AK671" s="147"/>
      <c r="AL671" s="114"/>
      <c r="AM671" s="211"/>
      <c r="AN671" s="132"/>
      <c r="AO671" s="132"/>
      <c r="AP671" s="149"/>
      <c r="AQ671" s="150"/>
      <c r="AR671" s="149"/>
      <c r="AS671" s="132"/>
      <c r="AT671" s="132"/>
      <c r="AU671" s="132"/>
      <c r="AV671" s="132"/>
      <c r="AW671" s="132"/>
      <c r="AX671" s="132"/>
      <c r="AY671" s="132"/>
      <c r="AZ671" s="132"/>
      <c r="BA671" s="132"/>
      <c r="BB671" s="132"/>
      <c r="BC671" s="132"/>
      <c r="BD671" s="132"/>
      <c r="BE671" s="132"/>
      <c r="BF671" s="132"/>
      <c r="BG671" s="132"/>
      <c r="BH671" s="132"/>
      <c r="BI671" s="132"/>
      <c r="BJ671" s="132"/>
      <c r="BK671" s="132"/>
      <c r="BL671" s="132"/>
      <c r="BM671" s="132"/>
      <c r="BN671" s="132"/>
      <c r="BO671" s="132"/>
      <c r="BP671" s="132"/>
    </row>
    <row r="672">
      <c r="A672" s="484" t="b">
        <v>0</v>
      </c>
      <c r="B672" s="94"/>
      <c r="C672" s="95"/>
      <c r="D672" s="96"/>
      <c r="E672" s="97"/>
      <c r="F672" s="98"/>
      <c r="G672" s="98"/>
      <c r="H672" s="98"/>
      <c r="I672" s="98"/>
      <c r="J672" s="98"/>
      <c r="K672" s="96"/>
      <c r="L672" s="96"/>
      <c r="M672" s="96"/>
      <c r="N672" s="518"/>
      <c r="O672" s="369"/>
      <c r="P672" s="370"/>
      <c r="Q672" s="196"/>
      <c r="R672" s="197"/>
      <c r="S672" s="198"/>
      <c r="T672" s="199"/>
      <c r="U672" s="200"/>
      <c r="V672" s="201"/>
      <c r="W672" s="202"/>
      <c r="X672" s="202"/>
      <c r="Y672" s="109"/>
      <c r="Z672" s="280"/>
      <c r="AA672" s="106"/>
      <c r="AB672" s="107">
        <v>26.0</v>
      </c>
      <c r="AC672" s="108">
        <v>0.8890972222222222</v>
      </c>
      <c r="AD672" s="273"/>
      <c r="AE672" s="274" t="s">
        <v>133</v>
      </c>
      <c r="AF672" s="99" t="s">
        <v>133</v>
      </c>
      <c r="AG672" s="274">
        <v>10.0</v>
      </c>
      <c r="AH672" s="411">
        <v>30.0</v>
      </c>
      <c r="AI672" s="112"/>
      <c r="AJ672" s="110"/>
      <c r="AK672" s="113"/>
      <c r="AL672" s="114"/>
      <c r="AM672" s="278"/>
      <c r="AN672" s="98"/>
      <c r="AO672" s="98"/>
      <c r="AP672" s="116"/>
      <c r="AQ672" s="117"/>
      <c r="AR672" s="116"/>
      <c r="AS672" s="98"/>
      <c r="AT672" s="98"/>
      <c r="AU672" s="98"/>
      <c r="AV672" s="98"/>
      <c r="AW672" s="98"/>
      <c r="AX672" s="98"/>
      <c r="AY672" s="98"/>
      <c r="AZ672" s="98"/>
      <c r="BA672" s="98"/>
      <c r="BB672" s="98"/>
      <c r="BC672" s="98"/>
      <c r="BD672" s="98"/>
      <c r="BE672" s="98"/>
      <c r="BF672" s="98"/>
      <c r="BG672" s="98"/>
      <c r="BH672" s="98"/>
      <c r="BI672" s="98"/>
      <c r="BJ672" s="98"/>
      <c r="BK672" s="98"/>
      <c r="BL672" s="98"/>
      <c r="BM672" s="98"/>
      <c r="BN672" s="98"/>
      <c r="BO672" s="98"/>
      <c r="BP672" s="98"/>
    </row>
    <row r="673">
      <c r="A673" s="485" t="b">
        <v>0</v>
      </c>
      <c r="B673" s="128"/>
      <c r="C673" s="129"/>
      <c r="D673" s="130"/>
      <c r="E673" s="131"/>
      <c r="F673" s="132"/>
      <c r="G673" s="132"/>
      <c r="H673" s="132"/>
      <c r="I673" s="132"/>
      <c r="J673" s="132"/>
      <c r="K673" s="130"/>
      <c r="L673" s="130"/>
      <c r="M673" s="130"/>
      <c r="N673" s="519"/>
      <c r="O673" s="369"/>
      <c r="P673" s="370"/>
      <c r="Q673" s="196"/>
      <c r="R673" s="197"/>
      <c r="S673" s="198"/>
      <c r="T673" s="199"/>
      <c r="U673" s="200"/>
      <c r="V673" s="201"/>
      <c r="W673" s="202"/>
      <c r="X673" s="202"/>
      <c r="Y673" s="143"/>
      <c r="Z673" s="367"/>
      <c r="AA673" s="140"/>
      <c r="AB673" s="141">
        <v>27.0</v>
      </c>
      <c r="AC673" s="142">
        <v>0.8890972222222222</v>
      </c>
      <c r="AD673" s="206"/>
      <c r="AE673" s="207" t="s">
        <v>132</v>
      </c>
      <c r="AF673" s="133" t="s">
        <v>166</v>
      </c>
      <c r="AG673" s="207">
        <v>1.1</v>
      </c>
      <c r="AH673" s="449">
        <v>100.0</v>
      </c>
      <c r="AI673" s="146"/>
      <c r="AJ673" s="144"/>
      <c r="AK673" s="147"/>
      <c r="AL673" s="114"/>
      <c r="AM673" s="211"/>
      <c r="AN673" s="132"/>
      <c r="AO673" s="132"/>
      <c r="AP673" s="149"/>
      <c r="AQ673" s="150"/>
      <c r="AR673" s="149"/>
      <c r="AS673" s="132"/>
      <c r="AT673" s="132"/>
      <c r="AU673" s="132"/>
      <c r="AV673" s="132"/>
      <c r="AW673" s="132"/>
      <c r="AX673" s="132"/>
      <c r="AY673" s="132"/>
      <c r="AZ673" s="132"/>
      <c r="BA673" s="132"/>
      <c r="BB673" s="132"/>
      <c r="BC673" s="132"/>
      <c r="BD673" s="132"/>
      <c r="BE673" s="132"/>
      <c r="BF673" s="132"/>
      <c r="BG673" s="132"/>
      <c r="BH673" s="132"/>
      <c r="BI673" s="132"/>
      <c r="BJ673" s="132"/>
      <c r="BK673" s="132"/>
      <c r="BL673" s="132"/>
      <c r="BM673" s="132"/>
      <c r="BN673" s="132"/>
      <c r="BO673" s="132"/>
      <c r="BP673" s="132"/>
    </row>
    <row r="674">
      <c r="A674" s="484" t="b">
        <v>0</v>
      </c>
      <c r="B674" s="94"/>
      <c r="C674" s="95"/>
      <c r="D674" s="96"/>
      <c r="E674" s="97"/>
      <c r="F674" s="98"/>
      <c r="G674" s="98"/>
      <c r="H674" s="98"/>
      <c r="I674" s="98"/>
      <c r="J674" s="98"/>
      <c r="K674" s="96"/>
      <c r="L674" s="96"/>
      <c r="M674" s="96"/>
      <c r="N674" s="518"/>
      <c r="O674" s="369"/>
      <c r="P674" s="370"/>
      <c r="Q674" s="196"/>
      <c r="R674" s="197"/>
      <c r="S674" s="198"/>
      <c r="T674" s="199"/>
      <c r="U674" s="200"/>
      <c r="V674" s="201"/>
      <c r="W674" s="202"/>
      <c r="X674" s="202"/>
      <c r="Y674" s="109"/>
      <c r="Z674" s="280"/>
      <c r="AA674" s="106"/>
      <c r="AB674" s="107">
        <v>28.0</v>
      </c>
      <c r="AC674" s="108">
        <v>0.8932986111111111</v>
      </c>
      <c r="AD674" s="273"/>
      <c r="AE674" s="274" t="s">
        <v>132</v>
      </c>
      <c r="AF674" s="99" t="s">
        <v>133</v>
      </c>
      <c r="AG674" s="274">
        <v>1.16</v>
      </c>
      <c r="AH674" s="411">
        <v>16.0</v>
      </c>
      <c r="AI674" s="112"/>
      <c r="AJ674" s="110"/>
      <c r="AK674" s="113"/>
      <c r="AL674" s="114"/>
      <c r="AM674" s="278"/>
      <c r="AN674" s="98"/>
      <c r="AO674" s="98"/>
      <c r="AP674" s="116"/>
      <c r="AQ674" s="117"/>
      <c r="AR674" s="116"/>
      <c r="AS674" s="98"/>
      <c r="AT674" s="98"/>
      <c r="AU674" s="98"/>
      <c r="AV674" s="98"/>
      <c r="AW674" s="98"/>
      <c r="AX674" s="98"/>
      <c r="AY674" s="98"/>
      <c r="AZ674" s="98"/>
      <c r="BA674" s="98"/>
      <c r="BB674" s="98"/>
      <c r="BC674" s="98"/>
      <c r="BD674" s="98"/>
      <c r="BE674" s="98"/>
      <c r="BF674" s="98"/>
      <c r="BG674" s="98"/>
      <c r="BH674" s="98"/>
      <c r="BI674" s="98"/>
      <c r="BJ674" s="98"/>
      <c r="BK674" s="98"/>
      <c r="BL674" s="98"/>
      <c r="BM674" s="98"/>
      <c r="BN674" s="98"/>
      <c r="BO674" s="98"/>
      <c r="BP674" s="98"/>
    </row>
    <row r="675">
      <c r="A675" s="485" t="b">
        <v>0</v>
      </c>
      <c r="B675" s="288"/>
      <c r="C675" s="129"/>
      <c r="D675" s="134"/>
      <c r="E675" s="131"/>
      <c r="F675" s="132"/>
      <c r="G675" s="132"/>
      <c r="H675" s="132"/>
      <c r="I675" s="133"/>
      <c r="J675" s="133"/>
      <c r="K675" s="130"/>
      <c r="L675" s="130"/>
      <c r="M675" s="130"/>
      <c r="N675" s="519"/>
      <c r="O675" s="168"/>
      <c r="P675" s="169"/>
      <c r="Q675" s="196"/>
      <c r="R675" s="197"/>
      <c r="S675" s="198"/>
      <c r="T675" s="199"/>
      <c r="U675" s="200"/>
      <c r="V675" s="201"/>
      <c r="W675" s="202"/>
      <c r="X675" s="202"/>
      <c r="Y675" s="206"/>
      <c r="Z675" s="204"/>
      <c r="AA675" s="205"/>
      <c r="AB675" s="141"/>
      <c r="AC675" s="142"/>
      <c r="AD675" s="206" t="s">
        <v>142</v>
      </c>
      <c r="AE675" s="207"/>
      <c r="AF675" s="133"/>
      <c r="AG675" s="207"/>
      <c r="AH675" s="449"/>
      <c r="AI675" s="146"/>
      <c r="AJ675" s="144"/>
      <c r="AK675" s="147"/>
      <c r="AL675" s="114"/>
      <c r="AM675" s="211"/>
      <c r="AN675" s="132"/>
      <c r="AO675" s="132"/>
      <c r="AP675" s="149"/>
      <c r="AQ675" s="150"/>
      <c r="AR675" s="149"/>
      <c r="AS675" s="132"/>
      <c r="AT675" s="132"/>
      <c r="AU675" s="132"/>
      <c r="AV675" s="132"/>
      <c r="AW675" s="132"/>
      <c r="AX675" s="132"/>
      <c r="AY675" s="132"/>
      <c r="AZ675" s="132"/>
      <c r="BA675" s="132"/>
      <c r="BB675" s="132"/>
      <c r="BC675" s="132"/>
      <c r="BD675" s="132"/>
      <c r="BE675" s="132"/>
      <c r="BF675" s="132"/>
      <c r="BG675" s="132"/>
      <c r="BH675" s="132"/>
      <c r="BI675" s="132"/>
      <c r="BJ675" s="132"/>
      <c r="BK675" s="132"/>
      <c r="BL675" s="132"/>
      <c r="BM675" s="132"/>
      <c r="BN675" s="132"/>
      <c r="BO675" s="132"/>
      <c r="BP675" s="132"/>
    </row>
    <row r="676">
      <c r="A676" s="484" t="b">
        <v>0</v>
      </c>
      <c r="B676" s="94"/>
      <c r="C676" s="95"/>
      <c r="D676" s="100"/>
      <c r="E676" s="97"/>
      <c r="F676" s="98"/>
      <c r="G676" s="98"/>
      <c r="H676" s="98"/>
      <c r="I676" s="99"/>
      <c r="J676" s="99"/>
      <c r="K676" s="96"/>
      <c r="L676" s="96"/>
      <c r="M676" s="96"/>
      <c r="N676" s="518"/>
      <c r="O676" s="168"/>
      <c r="P676" s="169"/>
      <c r="Q676" s="196"/>
      <c r="R676" s="197"/>
      <c r="S676" s="198"/>
      <c r="T676" s="199"/>
      <c r="U676" s="200"/>
      <c r="V676" s="201"/>
      <c r="W676" s="202"/>
      <c r="X676" s="202"/>
      <c r="Y676" s="273"/>
      <c r="Z676" s="271"/>
      <c r="AA676" s="272"/>
      <c r="AB676" s="107"/>
      <c r="AC676" s="108"/>
      <c r="AD676" s="273"/>
      <c r="AE676" s="274"/>
      <c r="AF676" s="99"/>
      <c r="AG676" s="274"/>
      <c r="AH676" s="411"/>
      <c r="AI676" s="112"/>
      <c r="AJ676" s="110"/>
      <c r="AK676" s="113"/>
      <c r="AL676" s="114"/>
      <c r="AM676" s="278"/>
      <c r="AN676" s="98"/>
      <c r="AO676" s="98"/>
      <c r="AP676" s="116"/>
      <c r="AQ676" s="117"/>
      <c r="AR676" s="116"/>
      <c r="AS676" s="98"/>
      <c r="AT676" s="98"/>
      <c r="AU676" s="98"/>
      <c r="AV676" s="98"/>
      <c r="AW676" s="98"/>
      <c r="AX676" s="98"/>
      <c r="AY676" s="98"/>
      <c r="AZ676" s="98"/>
      <c r="BA676" s="98"/>
      <c r="BB676" s="98"/>
      <c r="BC676" s="98"/>
      <c r="BD676" s="98"/>
      <c r="BE676" s="98"/>
      <c r="BF676" s="98"/>
      <c r="BG676" s="98"/>
      <c r="BH676" s="98"/>
      <c r="BI676" s="98"/>
      <c r="BJ676" s="98"/>
      <c r="BK676" s="98"/>
      <c r="BL676" s="98"/>
      <c r="BM676" s="98"/>
      <c r="BN676" s="98"/>
      <c r="BO676" s="98"/>
      <c r="BP676" s="98"/>
    </row>
    <row r="677">
      <c r="A677" s="485" t="b">
        <v>0</v>
      </c>
      <c r="B677" s="128"/>
      <c r="C677" s="129"/>
      <c r="D677" s="130"/>
      <c r="E677" s="131"/>
      <c r="F677" s="132"/>
      <c r="G677" s="132"/>
      <c r="H677" s="132"/>
      <c r="I677" s="133"/>
      <c r="J677" s="133"/>
      <c r="K677" s="130"/>
      <c r="L677" s="130"/>
      <c r="M677" s="130"/>
      <c r="N677" s="519"/>
      <c r="O677" s="168"/>
      <c r="P677" s="169"/>
      <c r="Q677" s="196"/>
      <c r="R677" s="197"/>
      <c r="S677" s="198"/>
      <c r="T677" s="199"/>
      <c r="U677" s="200"/>
      <c r="V677" s="201"/>
      <c r="W677" s="202"/>
      <c r="X677" s="202"/>
      <c r="Y677" s="206"/>
      <c r="Z677" s="204"/>
      <c r="AA677" s="205"/>
      <c r="AB677" s="141"/>
      <c r="AC677" s="142"/>
      <c r="AD677" s="206"/>
      <c r="AE677" s="207"/>
      <c r="AF677" s="133"/>
      <c r="AG677" s="207"/>
      <c r="AH677" s="449"/>
      <c r="AI677" s="146"/>
      <c r="AJ677" s="144"/>
      <c r="AK677" s="147"/>
      <c r="AL677" s="114"/>
      <c r="AM677" s="211"/>
      <c r="AN677" s="132"/>
      <c r="AO677" s="132"/>
      <c r="AP677" s="149"/>
      <c r="AQ677" s="150"/>
      <c r="AR677" s="149"/>
      <c r="AS677" s="132"/>
      <c r="AT677" s="132"/>
      <c r="AU677" s="132"/>
      <c r="AV677" s="132"/>
      <c r="AW677" s="132"/>
      <c r="AX677" s="132"/>
      <c r="AY677" s="132"/>
      <c r="AZ677" s="132"/>
      <c r="BA677" s="132"/>
      <c r="BB677" s="132"/>
      <c r="BC677" s="132"/>
      <c r="BD677" s="132"/>
      <c r="BE677" s="132"/>
      <c r="BF677" s="132"/>
      <c r="BG677" s="132"/>
      <c r="BH677" s="132"/>
      <c r="BI677" s="132"/>
      <c r="BJ677" s="132"/>
      <c r="BK677" s="132"/>
      <c r="BL677" s="132"/>
      <c r="BM677" s="132"/>
      <c r="BN677" s="132"/>
      <c r="BO677" s="132"/>
      <c r="BP677" s="132"/>
    </row>
    <row r="678">
      <c r="A678" s="484" t="b">
        <v>0</v>
      </c>
      <c r="B678" s="94"/>
      <c r="C678" s="95"/>
      <c r="D678" s="96"/>
      <c r="E678" s="97"/>
      <c r="F678" s="98"/>
      <c r="G678" s="98"/>
      <c r="H678" s="98"/>
      <c r="I678" s="98"/>
      <c r="J678" s="98"/>
      <c r="K678" s="96"/>
      <c r="L678" s="96"/>
      <c r="M678" s="96"/>
      <c r="N678" s="518"/>
      <c r="O678" s="168"/>
      <c r="P678" s="169"/>
      <c r="Q678" s="196"/>
      <c r="R678" s="197"/>
      <c r="S678" s="198"/>
      <c r="T678" s="199"/>
      <c r="U678" s="200"/>
      <c r="V678" s="201"/>
      <c r="W678" s="202"/>
      <c r="X678" s="202"/>
      <c r="Y678" s="273"/>
      <c r="Z678" s="271"/>
      <c r="AA678" s="272"/>
      <c r="AB678" s="107"/>
      <c r="AC678" s="108"/>
      <c r="AD678" s="273"/>
      <c r="AE678" s="274"/>
      <c r="AF678" s="99"/>
      <c r="AG678" s="274"/>
      <c r="AH678" s="411"/>
      <c r="AI678" s="112"/>
      <c r="AJ678" s="110"/>
      <c r="AK678" s="113"/>
      <c r="AL678" s="114"/>
      <c r="AM678" s="278"/>
      <c r="AN678" s="98"/>
      <c r="AO678" s="98"/>
      <c r="AP678" s="116"/>
      <c r="AQ678" s="117"/>
      <c r="AR678" s="116"/>
      <c r="AS678" s="98"/>
      <c r="AT678" s="98"/>
      <c r="AU678" s="98"/>
      <c r="AV678" s="98"/>
      <c r="AW678" s="98"/>
      <c r="AX678" s="98"/>
      <c r="AY678" s="98"/>
      <c r="AZ678" s="98"/>
      <c r="BA678" s="98"/>
      <c r="BB678" s="98"/>
      <c r="BC678" s="98"/>
      <c r="BD678" s="98"/>
      <c r="BE678" s="98"/>
      <c r="BF678" s="98"/>
      <c r="BG678" s="98"/>
      <c r="BH678" s="98"/>
      <c r="BI678" s="98"/>
      <c r="BJ678" s="98"/>
      <c r="BK678" s="98"/>
      <c r="BL678" s="98"/>
      <c r="BM678" s="98"/>
      <c r="BN678" s="98"/>
      <c r="BO678" s="98"/>
      <c r="BP678" s="98"/>
    </row>
    <row r="679">
      <c r="A679" s="485" t="b">
        <v>0</v>
      </c>
      <c r="B679" s="128"/>
      <c r="C679" s="129"/>
      <c r="D679" s="130"/>
      <c r="E679" s="131"/>
      <c r="F679" s="132"/>
      <c r="G679" s="132"/>
      <c r="H679" s="132"/>
      <c r="I679" s="132"/>
      <c r="J679" s="132"/>
      <c r="K679" s="130"/>
      <c r="L679" s="130"/>
      <c r="M679" s="130"/>
      <c r="N679" s="519"/>
      <c r="O679" s="369"/>
      <c r="P679" s="370"/>
      <c r="Q679" s="196"/>
      <c r="R679" s="197"/>
      <c r="S679" s="198"/>
      <c r="T679" s="199"/>
      <c r="U679" s="200"/>
      <c r="V679" s="201"/>
      <c r="W679" s="202"/>
      <c r="X679" s="202"/>
      <c r="Y679" s="143"/>
      <c r="Z679" s="367"/>
      <c r="AA679" s="140"/>
      <c r="AB679" s="420"/>
      <c r="AC679" s="421"/>
      <c r="AD679" s="206"/>
      <c r="AE679" s="144"/>
      <c r="AF679" s="133"/>
      <c r="AG679" s="144"/>
      <c r="AH679" s="430"/>
      <c r="AI679" s="146"/>
      <c r="AJ679" s="144"/>
      <c r="AK679" s="147"/>
      <c r="AL679" s="114"/>
      <c r="AM679" s="211"/>
      <c r="AN679" s="132"/>
      <c r="AO679" s="132"/>
      <c r="AP679" s="149"/>
      <c r="AQ679" s="150"/>
      <c r="AR679" s="149"/>
      <c r="AS679" s="132"/>
      <c r="AT679" s="132"/>
      <c r="AU679" s="132"/>
      <c r="AV679" s="132"/>
      <c r="AW679" s="132"/>
      <c r="AX679" s="132"/>
      <c r="AY679" s="132"/>
      <c r="AZ679" s="132"/>
      <c r="BA679" s="132"/>
      <c r="BB679" s="132"/>
      <c r="BC679" s="132"/>
      <c r="BD679" s="132"/>
      <c r="BE679" s="132"/>
      <c r="BF679" s="132"/>
      <c r="BG679" s="132"/>
      <c r="BH679" s="132"/>
      <c r="BI679" s="132"/>
      <c r="BJ679" s="132"/>
      <c r="BK679" s="132"/>
      <c r="BL679" s="132"/>
      <c r="BM679" s="132"/>
      <c r="BN679" s="132"/>
      <c r="BO679" s="132"/>
      <c r="BP679" s="132"/>
    </row>
    <row r="680">
      <c r="A680" s="484" t="b">
        <v>0</v>
      </c>
      <c r="B680" s="363"/>
      <c r="C680" s="95"/>
      <c r="D680" s="100"/>
      <c r="E680" s="97"/>
      <c r="F680" s="98"/>
      <c r="G680" s="98"/>
      <c r="H680" s="98"/>
      <c r="I680" s="99"/>
      <c r="J680" s="99"/>
      <c r="K680" s="96"/>
      <c r="L680" s="96"/>
      <c r="M680" s="96"/>
      <c r="N680" s="518"/>
      <c r="O680" s="168"/>
      <c r="P680" s="169"/>
      <c r="Q680" s="196"/>
      <c r="R680" s="197"/>
      <c r="S680" s="198"/>
      <c r="T680" s="199"/>
      <c r="U680" s="200"/>
      <c r="V680" s="201"/>
      <c r="W680" s="202"/>
      <c r="X680" s="202"/>
      <c r="Y680" s="273"/>
      <c r="Z680" s="271"/>
      <c r="AA680" s="272"/>
      <c r="AB680" s="107"/>
      <c r="AC680" s="108"/>
      <c r="AD680" s="273"/>
      <c r="AE680" s="274"/>
      <c r="AF680" s="99"/>
      <c r="AG680" s="274"/>
      <c r="AH680" s="411"/>
      <c r="AI680" s="112"/>
      <c r="AJ680" s="274"/>
      <c r="AK680" s="277"/>
      <c r="AL680" s="114"/>
      <c r="AM680" s="278"/>
      <c r="AN680" s="98"/>
      <c r="AO680" s="98"/>
      <c r="AP680" s="116"/>
      <c r="AQ680" s="117"/>
      <c r="AR680" s="116"/>
      <c r="AS680" s="98"/>
      <c r="AT680" s="98"/>
      <c r="AU680" s="98"/>
      <c r="AV680" s="98"/>
      <c r="AW680" s="98"/>
      <c r="AX680" s="98"/>
      <c r="AY680" s="98"/>
      <c r="AZ680" s="98"/>
      <c r="BA680" s="98"/>
      <c r="BB680" s="98"/>
      <c r="BC680" s="98"/>
      <c r="BD680" s="98"/>
      <c r="BE680" s="98"/>
      <c r="BF680" s="98"/>
      <c r="BG680" s="98"/>
      <c r="BH680" s="98"/>
      <c r="BI680" s="98"/>
      <c r="BJ680" s="98"/>
      <c r="BK680" s="98"/>
      <c r="BL680" s="98"/>
      <c r="BM680" s="98"/>
      <c r="BN680" s="98"/>
      <c r="BO680" s="98"/>
      <c r="BP680" s="98"/>
    </row>
    <row r="681">
      <c r="A681" s="485" t="b">
        <v>0</v>
      </c>
      <c r="B681" s="128"/>
      <c r="C681" s="129"/>
      <c r="D681" s="134"/>
      <c r="E681" s="131"/>
      <c r="F681" s="132"/>
      <c r="G681" s="132"/>
      <c r="H681" s="132"/>
      <c r="I681" s="133"/>
      <c r="J681" s="133"/>
      <c r="K681" s="130"/>
      <c r="L681" s="130"/>
      <c r="M681" s="130"/>
      <c r="N681" s="519"/>
      <c r="O681" s="168"/>
      <c r="P681" s="169"/>
      <c r="Q681" s="196"/>
      <c r="R681" s="197"/>
      <c r="S681" s="198"/>
      <c r="T681" s="199"/>
      <c r="U681" s="200"/>
      <c r="V681" s="201"/>
      <c r="W681" s="202"/>
      <c r="X681" s="202"/>
      <c r="Y681" s="206"/>
      <c r="Z681" s="204"/>
      <c r="AA681" s="205"/>
      <c r="AB681" s="141"/>
      <c r="AC681" s="142"/>
      <c r="AD681" s="206"/>
      <c r="AE681" s="207"/>
      <c r="AF681" s="133"/>
      <c r="AG681" s="207"/>
      <c r="AH681" s="449"/>
      <c r="AI681" s="146"/>
      <c r="AJ681" s="207"/>
      <c r="AK681" s="210"/>
      <c r="AL681" s="114"/>
      <c r="AM681" s="211"/>
      <c r="AN681" s="132"/>
      <c r="AO681" s="132"/>
      <c r="AP681" s="149"/>
      <c r="AQ681" s="150"/>
      <c r="AR681" s="149"/>
      <c r="AS681" s="132"/>
      <c r="AT681" s="132"/>
      <c r="AU681" s="132"/>
      <c r="AV681" s="132"/>
      <c r="AW681" s="132"/>
      <c r="AX681" s="132"/>
      <c r="AY681" s="132"/>
      <c r="AZ681" s="132"/>
      <c r="BA681" s="132"/>
      <c r="BB681" s="132"/>
      <c r="BC681" s="132"/>
      <c r="BD681" s="132"/>
      <c r="BE681" s="132"/>
      <c r="BF681" s="132"/>
      <c r="BG681" s="132"/>
      <c r="BH681" s="132"/>
      <c r="BI681" s="132"/>
      <c r="BJ681" s="132"/>
      <c r="BK681" s="132"/>
      <c r="BL681" s="132"/>
      <c r="BM681" s="132"/>
      <c r="BN681" s="132"/>
      <c r="BO681" s="132"/>
      <c r="BP681" s="132"/>
    </row>
    <row r="682">
      <c r="A682" s="484" t="b">
        <v>0</v>
      </c>
      <c r="B682" s="94"/>
      <c r="C682" s="95"/>
      <c r="D682" s="96"/>
      <c r="E682" s="97"/>
      <c r="F682" s="98"/>
      <c r="G682" s="98"/>
      <c r="H682" s="98"/>
      <c r="I682" s="99"/>
      <c r="J682" s="99"/>
      <c r="K682" s="96"/>
      <c r="L682" s="96"/>
      <c r="M682" s="96"/>
      <c r="N682" s="518"/>
      <c r="O682" s="168"/>
      <c r="P682" s="169"/>
      <c r="Q682" s="196"/>
      <c r="R682" s="197"/>
      <c r="S682" s="198"/>
      <c r="T682" s="199"/>
      <c r="U682" s="200"/>
      <c r="V682" s="201"/>
      <c r="W682" s="202"/>
      <c r="X682" s="202"/>
      <c r="Y682" s="273"/>
      <c r="Z682" s="271"/>
      <c r="AA682" s="272"/>
      <c r="AB682" s="107"/>
      <c r="AC682" s="108"/>
      <c r="AD682" s="273"/>
      <c r="AE682" s="274"/>
      <c r="AF682" s="99"/>
      <c r="AG682" s="274"/>
      <c r="AH682" s="411"/>
      <c r="AI682" s="112"/>
      <c r="AJ682" s="110"/>
      <c r="AK682" s="113"/>
      <c r="AL682" s="114"/>
      <c r="AM682" s="278"/>
      <c r="AN682" s="98"/>
      <c r="AO682" s="98"/>
      <c r="AP682" s="116"/>
      <c r="AQ682" s="117"/>
      <c r="AR682" s="116"/>
      <c r="AS682" s="98"/>
      <c r="AT682" s="98"/>
      <c r="AU682" s="98"/>
      <c r="AV682" s="98"/>
      <c r="AW682" s="98"/>
      <c r="AX682" s="98"/>
      <c r="AY682" s="98"/>
      <c r="AZ682" s="98"/>
      <c r="BA682" s="98"/>
      <c r="BB682" s="98"/>
      <c r="BC682" s="98"/>
      <c r="BD682" s="98"/>
      <c r="BE682" s="98"/>
      <c r="BF682" s="98"/>
      <c r="BG682" s="98"/>
      <c r="BH682" s="98"/>
      <c r="BI682" s="98"/>
      <c r="BJ682" s="98"/>
      <c r="BK682" s="98"/>
      <c r="BL682" s="98"/>
      <c r="BM682" s="98"/>
      <c r="BN682" s="98"/>
      <c r="BO682" s="98"/>
      <c r="BP682" s="98"/>
    </row>
    <row r="683">
      <c r="A683" s="485" t="b">
        <v>0</v>
      </c>
      <c r="B683" s="128"/>
      <c r="C683" s="129"/>
      <c r="D683" s="130"/>
      <c r="E683" s="131"/>
      <c r="F683" s="132"/>
      <c r="G683" s="132"/>
      <c r="H683" s="132"/>
      <c r="I683" s="132"/>
      <c r="J683" s="132"/>
      <c r="K683" s="130"/>
      <c r="L683" s="130"/>
      <c r="M683" s="130"/>
      <c r="N683" s="519"/>
      <c r="O683" s="168"/>
      <c r="P683" s="169"/>
      <c r="Q683" s="196"/>
      <c r="R683" s="197"/>
      <c r="S683" s="198"/>
      <c r="T683" s="199"/>
      <c r="U683" s="200"/>
      <c r="V683" s="201"/>
      <c r="W683" s="202"/>
      <c r="X683" s="202"/>
      <c r="Y683" s="206"/>
      <c r="Z683" s="204"/>
      <c r="AA683" s="205"/>
      <c r="AB683" s="141"/>
      <c r="AC683" s="142"/>
      <c r="AD683" s="206"/>
      <c r="AE683" s="207"/>
      <c r="AF683" s="133"/>
      <c r="AG683" s="207"/>
      <c r="AH683" s="449"/>
      <c r="AI683" s="146"/>
      <c r="AJ683" s="144"/>
      <c r="AK683" s="147"/>
      <c r="AL683" s="114"/>
      <c r="AM683" s="211"/>
      <c r="AN683" s="132"/>
      <c r="AO683" s="132"/>
      <c r="AP683" s="149"/>
      <c r="AQ683" s="150"/>
      <c r="AR683" s="149"/>
      <c r="AS683" s="132"/>
      <c r="AT683" s="132"/>
      <c r="AU683" s="132"/>
      <c r="AV683" s="132"/>
      <c r="AW683" s="132"/>
      <c r="AX683" s="132"/>
      <c r="AY683" s="132"/>
      <c r="AZ683" s="132"/>
      <c r="BA683" s="132"/>
      <c r="BB683" s="132"/>
      <c r="BC683" s="132"/>
      <c r="BD683" s="132"/>
      <c r="BE683" s="132"/>
      <c r="BF683" s="132"/>
      <c r="BG683" s="132"/>
      <c r="BH683" s="132"/>
      <c r="BI683" s="132"/>
      <c r="BJ683" s="132"/>
      <c r="BK683" s="132"/>
      <c r="BL683" s="132"/>
      <c r="BM683" s="132"/>
      <c r="BN683" s="132"/>
      <c r="BO683" s="132"/>
      <c r="BP683" s="132"/>
    </row>
    <row r="684">
      <c r="A684" s="484" t="b">
        <v>0</v>
      </c>
      <c r="B684" s="94"/>
      <c r="C684" s="95"/>
      <c r="D684" s="96"/>
      <c r="E684" s="97"/>
      <c r="F684" s="98"/>
      <c r="G684" s="98"/>
      <c r="H684" s="98"/>
      <c r="I684" s="98"/>
      <c r="J684" s="98"/>
      <c r="K684" s="96"/>
      <c r="L684" s="96"/>
      <c r="M684" s="96"/>
      <c r="N684" s="518"/>
      <c r="O684" s="369"/>
      <c r="P684" s="370"/>
      <c r="Q684" s="196"/>
      <c r="R684" s="197"/>
      <c r="S684" s="198"/>
      <c r="T684" s="199"/>
      <c r="U684" s="200"/>
      <c r="V684" s="201"/>
      <c r="W684" s="202"/>
      <c r="X684" s="202"/>
      <c r="Y684" s="109"/>
      <c r="Z684" s="280"/>
      <c r="AA684" s="106"/>
      <c r="AB684" s="281"/>
      <c r="AC684" s="282"/>
      <c r="AD684" s="273"/>
      <c r="AE684" s="110"/>
      <c r="AF684" s="99"/>
      <c r="AG684" s="110"/>
      <c r="AH684" s="427"/>
      <c r="AI684" s="112"/>
      <c r="AJ684" s="110"/>
      <c r="AK684" s="113"/>
      <c r="AL684" s="114"/>
      <c r="AM684" s="278"/>
      <c r="AN684" s="98"/>
      <c r="AO684" s="98"/>
      <c r="AP684" s="116"/>
      <c r="AQ684" s="117"/>
      <c r="AR684" s="116"/>
      <c r="AS684" s="98"/>
      <c r="AT684" s="98"/>
      <c r="AU684" s="98"/>
      <c r="AV684" s="98"/>
      <c r="AW684" s="98"/>
      <c r="AX684" s="98"/>
      <c r="AY684" s="98"/>
      <c r="AZ684" s="98"/>
      <c r="BA684" s="98"/>
      <c r="BB684" s="98"/>
      <c r="BC684" s="98"/>
      <c r="BD684" s="98"/>
      <c r="BE684" s="98"/>
      <c r="BF684" s="98"/>
      <c r="BG684" s="98"/>
      <c r="BH684" s="98"/>
      <c r="BI684" s="98"/>
      <c r="BJ684" s="98"/>
      <c r="BK684" s="98"/>
      <c r="BL684" s="98"/>
      <c r="BM684" s="98"/>
      <c r="BN684" s="98"/>
      <c r="BO684" s="98"/>
      <c r="BP684" s="98"/>
    </row>
    <row r="685">
      <c r="A685" s="485" t="b">
        <v>0</v>
      </c>
      <c r="B685" s="288"/>
      <c r="C685" s="129"/>
      <c r="D685" s="134"/>
      <c r="E685" s="131"/>
      <c r="F685" s="132"/>
      <c r="G685" s="132"/>
      <c r="H685" s="132"/>
      <c r="I685" s="133"/>
      <c r="J685" s="133"/>
      <c r="K685" s="130"/>
      <c r="L685" s="130"/>
      <c r="M685" s="130"/>
      <c r="N685" s="519"/>
      <c r="O685" s="168"/>
      <c r="P685" s="169"/>
      <c r="Q685" s="196"/>
      <c r="R685" s="197"/>
      <c r="S685" s="198"/>
      <c r="T685" s="199"/>
      <c r="U685" s="200"/>
      <c r="V685" s="201"/>
      <c r="W685" s="202"/>
      <c r="X685" s="202"/>
      <c r="Y685" s="206"/>
      <c r="Z685" s="204"/>
      <c r="AA685" s="205"/>
      <c r="AB685" s="141"/>
      <c r="AC685" s="142"/>
      <c r="AD685" s="206"/>
      <c r="AE685" s="207"/>
      <c r="AF685" s="133"/>
      <c r="AG685" s="207"/>
      <c r="AH685" s="449"/>
      <c r="AI685" s="146"/>
      <c r="AJ685" s="207"/>
      <c r="AK685" s="210"/>
      <c r="AL685" s="114"/>
      <c r="AM685" s="211"/>
      <c r="AN685" s="132"/>
      <c r="AO685" s="132"/>
      <c r="AP685" s="149"/>
      <c r="AQ685" s="150"/>
      <c r="AR685" s="149"/>
      <c r="AS685" s="132"/>
      <c r="AT685" s="132"/>
      <c r="AU685" s="132"/>
      <c r="AV685" s="132"/>
      <c r="AW685" s="132"/>
      <c r="AX685" s="132"/>
      <c r="AY685" s="132"/>
      <c r="AZ685" s="132"/>
      <c r="BA685" s="132"/>
      <c r="BB685" s="132"/>
      <c r="BC685" s="132"/>
      <c r="BD685" s="132"/>
      <c r="BE685" s="132"/>
      <c r="BF685" s="132"/>
      <c r="BG685" s="132"/>
      <c r="BH685" s="132"/>
      <c r="BI685" s="132"/>
      <c r="BJ685" s="132"/>
      <c r="BK685" s="132"/>
      <c r="BL685" s="132"/>
      <c r="BM685" s="132"/>
      <c r="BN685" s="132"/>
      <c r="BO685" s="132"/>
      <c r="BP685" s="132"/>
    </row>
    <row r="686">
      <c r="A686" s="484" t="b">
        <v>0</v>
      </c>
      <c r="B686" s="94"/>
      <c r="C686" s="95"/>
      <c r="D686" s="100"/>
      <c r="E686" s="97"/>
      <c r="F686" s="98"/>
      <c r="G686" s="98"/>
      <c r="H686" s="98"/>
      <c r="I686" s="99"/>
      <c r="J686" s="99"/>
      <c r="K686" s="96"/>
      <c r="L686" s="96"/>
      <c r="M686" s="96"/>
      <c r="N686" s="518"/>
      <c r="O686" s="168"/>
      <c r="P686" s="169"/>
      <c r="Q686" s="196"/>
      <c r="R686" s="197"/>
      <c r="S686" s="198"/>
      <c r="T686" s="199"/>
      <c r="U686" s="200"/>
      <c r="V686" s="201"/>
      <c r="W686" s="202"/>
      <c r="X686" s="202"/>
      <c r="Y686" s="273"/>
      <c r="Z686" s="271"/>
      <c r="AA686" s="272"/>
      <c r="AB686" s="107"/>
      <c r="AC686" s="108"/>
      <c r="AD686" s="273"/>
      <c r="AE686" s="274"/>
      <c r="AF686" s="99"/>
      <c r="AG686" s="274"/>
      <c r="AH686" s="411"/>
      <c r="AI686" s="112"/>
      <c r="AJ686" s="274"/>
      <c r="AK686" s="277"/>
      <c r="AL686" s="114"/>
      <c r="AM686" s="278"/>
      <c r="AN686" s="98"/>
      <c r="AO686" s="98"/>
      <c r="AP686" s="116"/>
      <c r="AQ686" s="117"/>
      <c r="AR686" s="116"/>
      <c r="AS686" s="98"/>
      <c r="AT686" s="98"/>
      <c r="AU686" s="98"/>
      <c r="AV686" s="98"/>
      <c r="AW686" s="98"/>
      <c r="AX686" s="98"/>
      <c r="AY686" s="98"/>
      <c r="AZ686" s="98"/>
      <c r="BA686" s="98"/>
      <c r="BB686" s="98"/>
      <c r="BC686" s="98"/>
      <c r="BD686" s="98"/>
      <c r="BE686" s="98"/>
      <c r="BF686" s="98"/>
      <c r="BG686" s="98"/>
      <c r="BH686" s="98"/>
      <c r="BI686" s="98"/>
      <c r="BJ686" s="98"/>
      <c r="BK686" s="98"/>
      <c r="BL686" s="98"/>
      <c r="BM686" s="98"/>
      <c r="BN686" s="98"/>
      <c r="BO686" s="98"/>
      <c r="BP686" s="98"/>
    </row>
    <row r="687">
      <c r="A687" s="485" t="b">
        <v>0</v>
      </c>
      <c r="B687" s="128"/>
      <c r="C687" s="129"/>
      <c r="D687" s="130"/>
      <c r="E687" s="131"/>
      <c r="F687" s="132"/>
      <c r="G687" s="132"/>
      <c r="H687" s="132"/>
      <c r="I687" s="133"/>
      <c r="J687" s="133"/>
      <c r="K687" s="130"/>
      <c r="L687" s="130"/>
      <c r="M687" s="130"/>
      <c r="N687" s="519"/>
      <c r="O687" s="168"/>
      <c r="P687" s="169"/>
      <c r="Q687" s="196"/>
      <c r="R687" s="197"/>
      <c r="S687" s="198"/>
      <c r="T687" s="199"/>
      <c r="U687" s="200"/>
      <c r="V687" s="201"/>
      <c r="W687" s="202"/>
      <c r="X687" s="202"/>
      <c r="Y687" s="206"/>
      <c r="Z687" s="204"/>
      <c r="AA687" s="205"/>
      <c r="AB687" s="141"/>
      <c r="AC687" s="142"/>
      <c r="AD687" s="206"/>
      <c r="AE687" s="207"/>
      <c r="AF687" s="133"/>
      <c r="AG687" s="207"/>
      <c r="AH687" s="449"/>
      <c r="AI687" s="146"/>
      <c r="AJ687" s="144"/>
      <c r="AK687" s="147"/>
      <c r="AL687" s="114"/>
      <c r="AM687" s="211"/>
      <c r="AN687" s="132"/>
      <c r="AO687" s="132"/>
      <c r="AP687" s="149"/>
      <c r="AQ687" s="150"/>
      <c r="AR687" s="149"/>
      <c r="AS687" s="132"/>
      <c r="AT687" s="132"/>
      <c r="AU687" s="132"/>
      <c r="AV687" s="132"/>
      <c r="AW687" s="132"/>
      <c r="AX687" s="132"/>
      <c r="AY687" s="132"/>
      <c r="AZ687" s="132"/>
      <c r="BA687" s="132"/>
      <c r="BB687" s="132"/>
      <c r="BC687" s="132"/>
      <c r="BD687" s="132"/>
      <c r="BE687" s="132"/>
      <c r="BF687" s="132"/>
      <c r="BG687" s="132"/>
      <c r="BH687" s="132"/>
      <c r="BI687" s="132"/>
      <c r="BJ687" s="132"/>
      <c r="BK687" s="132"/>
      <c r="BL687" s="132"/>
      <c r="BM687" s="132"/>
      <c r="BN687" s="132"/>
      <c r="BO687" s="132"/>
      <c r="BP687" s="132"/>
    </row>
    <row r="688">
      <c r="A688" s="484" t="b">
        <v>0</v>
      </c>
      <c r="B688" s="94"/>
      <c r="C688" s="95"/>
      <c r="D688" s="96"/>
      <c r="E688" s="97"/>
      <c r="F688" s="98"/>
      <c r="G688" s="98"/>
      <c r="H688" s="98"/>
      <c r="I688" s="98"/>
      <c r="J688" s="98"/>
      <c r="K688" s="96"/>
      <c r="L688" s="96"/>
      <c r="M688" s="96"/>
      <c r="N688" s="518"/>
      <c r="O688" s="168"/>
      <c r="P688" s="169"/>
      <c r="Q688" s="196"/>
      <c r="R688" s="197"/>
      <c r="S688" s="198"/>
      <c r="T688" s="199"/>
      <c r="U688" s="200"/>
      <c r="V688" s="201"/>
      <c r="W688" s="202"/>
      <c r="X688" s="202"/>
      <c r="Y688" s="273"/>
      <c r="Z688" s="271"/>
      <c r="AA688" s="272"/>
      <c r="AB688" s="107"/>
      <c r="AC688" s="108"/>
      <c r="AD688" s="273"/>
      <c r="AE688" s="274"/>
      <c r="AF688" s="99"/>
      <c r="AG688" s="274"/>
      <c r="AH688" s="411"/>
      <c r="AI688" s="112"/>
      <c r="AJ688" s="110"/>
      <c r="AK688" s="113"/>
      <c r="AL688" s="114"/>
      <c r="AM688" s="278"/>
      <c r="AN688" s="98"/>
      <c r="AO688" s="98"/>
      <c r="AP688" s="116"/>
      <c r="AQ688" s="117"/>
      <c r="AR688" s="116"/>
      <c r="AS688" s="98"/>
      <c r="AT688" s="98"/>
      <c r="AU688" s="98"/>
      <c r="AV688" s="98"/>
      <c r="AW688" s="98"/>
      <c r="AX688" s="98"/>
      <c r="AY688" s="98"/>
      <c r="AZ688" s="98"/>
      <c r="BA688" s="98"/>
      <c r="BB688" s="98"/>
      <c r="BC688" s="98"/>
      <c r="BD688" s="98"/>
      <c r="BE688" s="98"/>
      <c r="BF688" s="98"/>
      <c r="BG688" s="98"/>
      <c r="BH688" s="98"/>
      <c r="BI688" s="98"/>
      <c r="BJ688" s="98"/>
      <c r="BK688" s="98"/>
      <c r="BL688" s="98"/>
      <c r="BM688" s="98"/>
      <c r="BN688" s="98"/>
      <c r="BO688" s="98"/>
      <c r="BP688" s="98"/>
    </row>
    <row r="689">
      <c r="A689" s="485" t="b">
        <v>0</v>
      </c>
      <c r="B689" s="128"/>
      <c r="C689" s="129"/>
      <c r="D689" s="130"/>
      <c r="E689" s="131"/>
      <c r="F689" s="132"/>
      <c r="G689" s="132"/>
      <c r="H689" s="132"/>
      <c r="I689" s="132"/>
      <c r="J689" s="132"/>
      <c r="K689" s="130"/>
      <c r="L689" s="130"/>
      <c r="M689" s="130"/>
      <c r="N689" s="519"/>
      <c r="O689" s="168"/>
      <c r="P689" s="169"/>
      <c r="Q689" s="196"/>
      <c r="R689" s="197"/>
      <c r="S689" s="198"/>
      <c r="T689" s="199"/>
      <c r="U689" s="200"/>
      <c r="V689" s="201"/>
      <c r="W689" s="202"/>
      <c r="X689" s="202"/>
      <c r="Y689" s="206"/>
      <c r="Z689" s="204"/>
      <c r="AA689" s="205"/>
      <c r="AB689" s="141"/>
      <c r="AC689" s="142"/>
      <c r="AD689" s="206"/>
      <c r="AE689" s="207"/>
      <c r="AF689" s="133"/>
      <c r="AG689" s="207"/>
      <c r="AH689" s="449"/>
      <c r="AI689" s="146"/>
      <c r="AJ689" s="144"/>
      <c r="AK689" s="147"/>
      <c r="AL689" s="114"/>
      <c r="AM689" s="211"/>
      <c r="AN689" s="132"/>
      <c r="AO689" s="132"/>
      <c r="AP689" s="149"/>
      <c r="AQ689" s="150"/>
      <c r="AR689" s="149"/>
      <c r="AS689" s="132"/>
      <c r="AT689" s="132"/>
      <c r="AU689" s="132"/>
      <c r="AV689" s="132"/>
      <c r="AW689" s="132"/>
      <c r="AX689" s="132"/>
      <c r="AY689" s="132"/>
      <c r="AZ689" s="132"/>
      <c r="BA689" s="132"/>
      <c r="BB689" s="132"/>
      <c r="BC689" s="132"/>
      <c r="BD689" s="132"/>
      <c r="BE689" s="132"/>
      <c r="BF689" s="132"/>
      <c r="BG689" s="132"/>
      <c r="BH689" s="132"/>
      <c r="BI689" s="132"/>
      <c r="BJ689" s="132"/>
      <c r="BK689" s="132"/>
      <c r="BL689" s="132"/>
      <c r="BM689" s="132"/>
      <c r="BN689" s="132"/>
      <c r="BO689" s="132"/>
      <c r="BP689" s="132"/>
    </row>
    <row r="690">
      <c r="A690" s="484" t="b">
        <v>0</v>
      </c>
      <c r="B690" s="94"/>
      <c r="C690" s="95"/>
      <c r="D690" s="96"/>
      <c r="E690" s="97"/>
      <c r="F690" s="98"/>
      <c r="G690" s="98"/>
      <c r="H690" s="98"/>
      <c r="I690" s="98"/>
      <c r="J690" s="98"/>
      <c r="K690" s="96"/>
      <c r="L690" s="96"/>
      <c r="M690" s="96"/>
      <c r="N690" s="518"/>
      <c r="O690" s="168"/>
      <c r="P690" s="169"/>
      <c r="Q690" s="196"/>
      <c r="R690" s="197"/>
      <c r="S690" s="198"/>
      <c r="T690" s="199"/>
      <c r="U690" s="200"/>
      <c r="V690" s="201"/>
      <c r="W690" s="202"/>
      <c r="X690" s="202"/>
      <c r="Y690" s="273"/>
      <c r="Z690" s="271"/>
      <c r="AA690" s="272"/>
      <c r="AB690" s="107"/>
      <c r="AC690" s="108"/>
      <c r="AD690" s="273"/>
      <c r="AE690" s="274"/>
      <c r="AF690" s="99"/>
      <c r="AG690" s="274"/>
      <c r="AH690" s="411"/>
      <c r="AI690" s="112"/>
      <c r="AJ690" s="110"/>
      <c r="AK690" s="113"/>
      <c r="AL690" s="114"/>
      <c r="AM690" s="278"/>
      <c r="AN690" s="98"/>
      <c r="AO690" s="98"/>
      <c r="AP690" s="116"/>
      <c r="AQ690" s="117"/>
      <c r="AR690" s="116"/>
      <c r="AS690" s="98"/>
      <c r="AT690" s="98"/>
      <c r="AU690" s="98"/>
      <c r="AV690" s="98"/>
      <c r="AW690" s="98"/>
      <c r="AX690" s="98"/>
      <c r="AY690" s="98"/>
      <c r="AZ690" s="98"/>
      <c r="BA690" s="98"/>
      <c r="BB690" s="98"/>
      <c r="BC690" s="98"/>
      <c r="BD690" s="98"/>
      <c r="BE690" s="98"/>
      <c r="BF690" s="98"/>
      <c r="BG690" s="98"/>
      <c r="BH690" s="98"/>
      <c r="BI690" s="98"/>
      <c r="BJ690" s="98"/>
      <c r="BK690" s="98"/>
      <c r="BL690" s="98"/>
      <c r="BM690" s="98"/>
      <c r="BN690" s="98"/>
      <c r="BO690" s="98"/>
      <c r="BP690" s="98"/>
    </row>
    <row r="691">
      <c r="A691" s="485" t="b">
        <v>0</v>
      </c>
      <c r="B691" s="128"/>
      <c r="C691" s="129"/>
      <c r="D691" s="130"/>
      <c r="E691" s="131"/>
      <c r="F691" s="132"/>
      <c r="G691" s="132"/>
      <c r="H691" s="132"/>
      <c r="I691" s="132"/>
      <c r="J691" s="132"/>
      <c r="K691" s="130"/>
      <c r="L691" s="130"/>
      <c r="M691" s="130"/>
      <c r="N691" s="519"/>
      <c r="O691" s="168"/>
      <c r="P691" s="169"/>
      <c r="Q691" s="196"/>
      <c r="R691" s="197"/>
      <c r="S691" s="198"/>
      <c r="T691" s="199"/>
      <c r="U691" s="200"/>
      <c r="V691" s="201"/>
      <c r="W691" s="202"/>
      <c r="X691" s="202"/>
      <c r="Y691" s="206"/>
      <c r="Z691" s="204"/>
      <c r="AA691" s="205"/>
      <c r="AB691" s="141"/>
      <c r="AC691" s="142"/>
      <c r="AD691" s="206"/>
      <c r="AE691" s="207"/>
      <c r="AF691" s="133"/>
      <c r="AG691" s="207"/>
      <c r="AH691" s="449"/>
      <c r="AI691" s="146"/>
      <c r="AJ691" s="144"/>
      <c r="AK691" s="147"/>
      <c r="AL691" s="114"/>
      <c r="AM691" s="211"/>
      <c r="AN691" s="132"/>
      <c r="AO691" s="132"/>
      <c r="AP691" s="149"/>
      <c r="AQ691" s="150"/>
      <c r="AR691" s="149"/>
      <c r="AS691" s="132"/>
      <c r="AT691" s="132"/>
      <c r="AU691" s="132"/>
      <c r="AV691" s="132"/>
      <c r="AW691" s="132"/>
      <c r="AX691" s="132"/>
      <c r="AY691" s="132"/>
      <c r="AZ691" s="132"/>
      <c r="BA691" s="132"/>
      <c r="BB691" s="132"/>
      <c r="BC691" s="132"/>
      <c r="BD691" s="132"/>
      <c r="BE691" s="132"/>
      <c r="BF691" s="132"/>
      <c r="BG691" s="132"/>
      <c r="BH691" s="132"/>
      <c r="BI691" s="132"/>
      <c r="BJ691" s="132"/>
      <c r="BK691" s="132"/>
      <c r="BL691" s="132"/>
      <c r="BM691" s="132"/>
      <c r="BN691" s="132"/>
      <c r="BO691" s="132"/>
      <c r="BP691" s="132"/>
    </row>
    <row r="692">
      <c r="A692" s="484" t="b">
        <v>0</v>
      </c>
      <c r="B692" s="94"/>
      <c r="C692" s="95"/>
      <c r="D692" s="96"/>
      <c r="E692" s="97"/>
      <c r="F692" s="98"/>
      <c r="G692" s="98"/>
      <c r="H692" s="98"/>
      <c r="I692" s="98"/>
      <c r="J692" s="98"/>
      <c r="K692" s="96"/>
      <c r="L692" s="96"/>
      <c r="M692" s="96"/>
      <c r="N692" s="518"/>
      <c r="O692" s="168"/>
      <c r="P692" s="169"/>
      <c r="Q692" s="196"/>
      <c r="R692" s="197"/>
      <c r="S692" s="198"/>
      <c r="T692" s="199"/>
      <c r="U692" s="200"/>
      <c r="V692" s="201"/>
      <c r="W692" s="202"/>
      <c r="X692" s="202"/>
      <c r="Y692" s="273"/>
      <c r="Z692" s="271"/>
      <c r="AA692" s="272"/>
      <c r="AB692" s="107"/>
      <c r="AC692" s="108"/>
      <c r="AD692" s="273"/>
      <c r="AE692" s="274"/>
      <c r="AF692" s="99"/>
      <c r="AG692" s="274"/>
      <c r="AH692" s="411"/>
      <c r="AI692" s="112"/>
      <c r="AJ692" s="110"/>
      <c r="AK692" s="113"/>
      <c r="AL692" s="114"/>
      <c r="AM692" s="278"/>
      <c r="AN692" s="98"/>
      <c r="AO692" s="98"/>
      <c r="AP692" s="116"/>
      <c r="AQ692" s="117"/>
      <c r="AR692" s="116"/>
      <c r="AS692" s="98"/>
      <c r="AT692" s="98"/>
      <c r="AU692" s="98"/>
      <c r="AV692" s="98"/>
      <c r="AW692" s="98"/>
      <c r="AX692" s="98"/>
      <c r="AY692" s="98"/>
      <c r="AZ692" s="98"/>
      <c r="BA692" s="98"/>
      <c r="BB692" s="98"/>
      <c r="BC692" s="98"/>
      <c r="BD692" s="98"/>
      <c r="BE692" s="98"/>
      <c r="BF692" s="98"/>
      <c r="BG692" s="98"/>
      <c r="BH692" s="98"/>
      <c r="BI692" s="98"/>
      <c r="BJ692" s="98"/>
      <c r="BK692" s="98"/>
      <c r="BL692" s="98"/>
      <c r="BM692" s="98"/>
      <c r="BN692" s="98"/>
      <c r="BO692" s="98"/>
      <c r="BP692" s="98"/>
    </row>
    <row r="693">
      <c r="A693" s="485" t="b">
        <v>0</v>
      </c>
      <c r="B693" s="128"/>
      <c r="C693" s="129"/>
      <c r="D693" s="130"/>
      <c r="E693" s="131"/>
      <c r="F693" s="132"/>
      <c r="G693" s="132"/>
      <c r="H693" s="132"/>
      <c r="I693" s="132"/>
      <c r="J693" s="132"/>
      <c r="K693" s="130"/>
      <c r="L693" s="130"/>
      <c r="M693" s="130"/>
      <c r="N693" s="519"/>
      <c r="O693" s="168"/>
      <c r="P693" s="169"/>
      <c r="Q693" s="196"/>
      <c r="R693" s="197"/>
      <c r="S693" s="198"/>
      <c r="T693" s="199"/>
      <c r="U693" s="200"/>
      <c r="V693" s="201"/>
      <c r="W693" s="202"/>
      <c r="X693" s="202"/>
      <c r="Y693" s="206"/>
      <c r="Z693" s="204"/>
      <c r="AA693" s="205"/>
      <c r="AB693" s="141"/>
      <c r="AC693" s="142"/>
      <c r="AD693" s="206"/>
      <c r="AE693" s="207"/>
      <c r="AF693" s="133"/>
      <c r="AG693" s="207"/>
      <c r="AH693" s="449"/>
      <c r="AI693" s="146"/>
      <c r="AJ693" s="144"/>
      <c r="AK693" s="147"/>
      <c r="AL693" s="114"/>
      <c r="AM693" s="211"/>
      <c r="AN693" s="132"/>
      <c r="AO693" s="132"/>
      <c r="AP693" s="149"/>
      <c r="AQ693" s="150"/>
      <c r="AR693" s="149"/>
      <c r="AS693" s="132"/>
      <c r="AT693" s="132"/>
      <c r="AU693" s="132"/>
      <c r="AV693" s="132"/>
      <c r="AW693" s="132"/>
      <c r="AX693" s="132"/>
      <c r="AY693" s="132"/>
      <c r="AZ693" s="132"/>
      <c r="BA693" s="132"/>
      <c r="BB693" s="132"/>
      <c r="BC693" s="132"/>
      <c r="BD693" s="132"/>
      <c r="BE693" s="132"/>
      <c r="BF693" s="132"/>
      <c r="BG693" s="132"/>
      <c r="BH693" s="132"/>
      <c r="BI693" s="132"/>
      <c r="BJ693" s="132"/>
      <c r="BK693" s="132"/>
      <c r="BL693" s="132"/>
      <c r="BM693" s="132"/>
      <c r="BN693" s="132"/>
      <c r="BO693" s="132"/>
      <c r="BP693" s="132"/>
    </row>
    <row r="694">
      <c r="A694" s="484" t="b">
        <v>0</v>
      </c>
      <c r="B694" s="94"/>
      <c r="C694" s="95"/>
      <c r="D694" s="96"/>
      <c r="E694" s="97"/>
      <c r="F694" s="98"/>
      <c r="G694" s="98"/>
      <c r="H694" s="98"/>
      <c r="I694" s="98"/>
      <c r="J694" s="98"/>
      <c r="K694" s="96"/>
      <c r="L694" s="96"/>
      <c r="M694" s="96"/>
      <c r="N694" s="518"/>
      <c r="O694" s="168"/>
      <c r="P694" s="169"/>
      <c r="Q694" s="196"/>
      <c r="R694" s="197"/>
      <c r="S694" s="198"/>
      <c r="T694" s="199"/>
      <c r="U694" s="200"/>
      <c r="V694" s="201"/>
      <c r="W694" s="202"/>
      <c r="X694" s="202"/>
      <c r="Y694" s="273"/>
      <c r="Z694" s="271"/>
      <c r="AA694" s="272"/>
      <c r="AB694" s="107"/>
      <c r="AC694" s="108"/>
      <c r="AD694" s="273"/>
      <c r="AE694" s="274"/>
      <c r="AF694" s="99"/>
      <c r="AG694" s="274"/>
      <c r="AH694" s="411"/>
      <c r="AI694" s="112"/>
      <c r="AJ694" s="110"/>
      <c r="AK694" s="113"/>
      <c r="AL694" s="114"/>
      <c r="AM694" s="278"/>
      <c r="AN694" s="98"/>
      <c r="AO694" s="98"/>
      <c r="AP694" s="116"/>
      <c r="AQ694" s="117"/>
      <c r="AR694" s="116"/>
      <c r="AS694" s="98"/>
      <c r="AT694" s="98"/>
      <c r="AU694" s="98"/>
      <c r="AV694" s="98"/>
      <c r="AW694" s="98"/>
      <c r="AX694" s="98"/>
      <c r="AY694" s="98"/>
      <c r="AZ694" s="98"/>
      <c r="BA694" s="98"/>
      <c r="BB694" s="98"/>
      <c r="BC694" s="98"/>
      <c r="BD694" s="98"/>
      <c r="BE694" s="98"/>
      <c r="BF694" s="98"/>
      <c r="BG694" s="98"/>
      <c r="BH694" s="98"/>
      <c r="BI694" s="98"/>
      <c r="BJ694" s="98"/>
      <c r="BK694" s="98"/>
      <c r="BL694" s="98"/>
      <c r="BM694" s="98"/>
      <c r="BN694" s="98"/>
      <c r="BO694" s="98"/>
      <c r="BP694" s="98"/>
    </row>
    <row r="695">
      <c r="A695" s="485" t="b">
        <v>0</v>
      </c>
      <c r="B695" s="128"/>
      <c r="C695" s="129"/>
      <c r="D695" s="130"/>
      <c r="E695" s="131"/>
      <c r="F695" s="132"/>
      <c r="G695" s="132"/>
      <c r="H695" s="132"/>
      <c r="I695" s="132"/>
      <c r="J695" s="132"/>
      <c r="K695" s="130"/>
      <c r="L695" s="130"/>
      <c r="M695" s="130"/>
      <c r="N695" s="519"/>
      <c r="O695" s="168"/>
      <c r="P695" s="169"/>
      <c r="Q695" s="196"/>
      <c r="R695" s="197"/>
      <c r="S695" s="198"/>
      <c r="T695" s="199"/>
      <c r="U695" s="200"/>
      <c r="V695" s="201"/>
      <c r="W695" s="202"/>
      <c r="X695" s="202"/>
      <c r="Y695" s="206"/>
      <c r="Z695" s="204"/>
      <c r="AA695" s="205"/>
      <c r="AB695" s="141"/>
      <c r="AC695" s="142"/>
      <c r="AD695" s="206"/>
      <c r="AE695" s="207"/>
      <c r="AF695" s="133"/>
      <c r="AG695" s="207"/>
      <c r="AH695" s="449"/>
      <c r="AI695" s="146"/>
      <c r="AJ695" s="144"/>
      <c r="AK695" s="147"/>
      <c r="AL695" s="114"/>
      <c r="AM695" s="211"/>
      <c r="AN695" s="132"/>
      <c r="AO695" s="132"/>
      <c r="AP695" s="149"/>
      <c r="AQ695" s="150"/>
      <c r="AR695" s="149"/>
      <c r="AS695" s="132"/>
      <c r="AT695" s="132"/>
      <c r="AU695" s="132"/>
      <c r="AV695" s="132"/>
      <c r="AW695" s="132"/>
      <c r="AX695" s="132"/>
      <c r="AY695" s="132"/>
      <c r="AZ695" s="132"/>
      <c r="BA695" s="132"/>
      <c r="BB695" s="132"/>
      <c r="BC695" s="132"/>
      <c r="BD695" s="132"/>
      <c r="BE695" s="132"/>
      <c r="BF695" s="132"/>
      <c r="BG695" s="132"/>
      <c r="BH695" s="132"/>
      <c r="BI695" s="132"/>
      <c r="BJ695" s="132"/>
      <c r="BK695" s="132"/>
      <c r="BL695" s="132"/>
      <c r="BM695" s="132"/>
      <c r="BN695" s="132"/>
      <c r="BO695" s="132"/>
      <c r="BP695" s="132"/>
    </row>
    <row r="696">
      <c r="A696" s="484" t="b">
        <v>0</v>
      </c>
      <c r="B696" s="94"/>
      <c r="C696" s="95"/>
      <c r="D696" s="96"/>
      <c r="E696" s="97"/>
      <c r="F696" s="98"/>
      <c r="G696" s="98"/>
      <c r="H696" s="98"/>
      <c r="I696" s="98"/>
      <c r="J696" s="98"/>
      <c r="K696" s="96"/>
      <c r="L696" s="96"/>
      <c r="M696" s="96"/>
      <c r="N696" s="518"/>
      <c r="O696" s="168"/>
      <c r="P696" s="169"/>
      <c r="Q696" s="196"/>
      <c r="R696" s="197"/>
      <c r="S696" s="198"/>
      <c r="T696" s="199"/>
      <c r="U696" s="200"/>
      <c r="V696" s="201"/>
      <c r="W696" s="202"/>
      <c r="X696" s="202"/>
      <c r="Y696" s="273"/>
      <c r="Z696" s="271"/>
      <c r="AA696" s="272"/>
      <c r="AB696" s="107"/>
      <c r="AC696" s="108"/>
      <c r="AD696" s="273"/>
      <c r="AE696" s="274"/>
      <c r="AF696" s="99"/>
      <c r="AG696" s="274"/>
      <c r="AH696" s="411"/>
      <c r="AI696" s="112"/>
      <c r="AJ696" s="110"/>
      <c r="AK696" s="113"/>
      <c r="AL696" s="114"/>
      <c r="AM696" s="278"/>
      <c r="AN696" s="98"/>
      <c r="AO696" s="98"/>
      <c r="AP696" s="116"/>
      <c r="AQ696" s="117"/>
      <c r="AR696" s="116"/>
      <c r="AS696" s="98"/>
      <c r="AT696" s="98"/>
      <c r="AU696" s="98"/>
      <c r="AV696" s="98"/>
      <c r="AW696" s="98"/>
      <c r="AX696" s="98"/>
      <c r="AY696" s="98"/>
      <c r="AZ696" s="98"/>
      <c r="BA696" s="98"/>
      <c r="BB696" s="98"/>
      <c r="BC696" s="98"/>
      <c r="BD696" s="98"/>
      <c r="BE696" s="98"/>
      <c r="BF696" s="98"/>
      <c r="BG696" s="98"/>
      <c r="BH696" s="98"/>
      <c r="BI696" s="98"/>
      <c r="BJ696" s="98"/>
      <c r="BK696" s="98"/>
      <c r="BL696" s="98"/>
      <c r="BM696" s="98"/>
      <c r="BN696" s="98"/>
      <c r="BO696" s="98"/>
      <c r="BP696" s="98"/>
    </row>
    <row r="697">
      <c r="A697" s="485" t="b">
        <v>0</v>
      </c>
      <c r="B697" s="128"/>
      <c r="C697" s="129"/>
      <c r="D697" s="130"/>
      <c r="E697" s="131"/>
      <c r="F697" s="132"/>
      <c r="G697" s="132"/>
      <c r="H697" s="132"/>
      <c r="I697" s="132"/>
      <c r="J697" s="132"/>
      <c r="K697" s="130"/>
      <c r="L697" s="130"/>
      <c r="M697" s="130"/>
      <c r="N697" s="519"/>
      <c r="O697" s="168"/>
      <c r="P697" s="169"/>
      <c r="Q697" s="196"/>
      <c r="R697" s="197"/>
      <c r="S697" s="198"/>
      <c r="T697" s="199"/>
      <c r="U697" s="200"/>
      <c r="V697" s="201"/>
      <c r="W697" s="202"/>
      <c r="X697" s="202"/>
      <c r="Y697" s="206"/>
      <c r="Z697" s="204"/>
      <c r="AA697" s="205"/>
      <c r="AB697" s="141"/>
      <c r="AC697" s="142"/>
      <c r="AD697" s="206"/>
      <c r="AE697" s="207"/>
      <c r="AF697" s="133"/>
      <c r="AG697" s="207"/>
      <c r="AH697" s="449"/>
      <c r="AI697" s="146"/>
      <c r="AJ697" s="144"/>
      <c r="AK697" s="147"/>
      <c r="AL697" s="114"/>
      <c r="AM697" s="211"/>
      <c r="AN697" s="132"/>
      <c r="AO697" s="132"/>
      <c r="AP697" s="149"/>
      <c r="AQ697" s="150"/>
      <c r="AR697" s="149"/>
      <c r="AS697" s="132"/>
      <c r="AT697" s="132"/>
      <c r="AU697" s="132"/>
      <c r="AV697" s="132"/>
      <c r="AW697" s="132"/>
      <c r="AX697" s="132"/>
      <c r="AY697" s="132"/>
      <c r="AZ697" s="132"/>
      <c r="BA697" s="132"/>
      <c r="BB697" s="132"/>
      <c r="BC697" s="132"/>
      <c r="BD697" s="132"/>
      <c r="BE697" s="132"/>
      <c r="BF697" s="132"/>
      <c r="BG697" s="132"/>
      <c r="BH697" s="132"/>
      <c r="BI697" s="132"/>
      <c r="BJ697" s="132"/>
      <c r="BK697" s="132"/>
      <c r="BL697" s="132"/>
      <c r="BM697" s="132"/>
      <c r="BN697" s="132"/>
      <c r="BO697" s="132"/>
      <c r="BP697" s="132"/>
    </row>
    <row r="698">
      <c r="A698" s="484" t="b">
        <v>0</v>
      </c>
      <c r="B698" s="94"/>
      <c r="C698" s="95"/>
      <c r="D698" s="96"/>
      <c r="E698" s="97"/>
      <c r="F698" s="98"/>
      <c r="G698" s="98"/>
      <c r="H698" s="98"/>
      <c r="I698" s="98"/>
      <c r="J698" s="98"/>
      <c r="K698" s="96"/>
      <c r="L698" s="96"/>
      <c r="M698" s="96"/>
      <c r="N698" s="518"/>
      <c r="O698" s="168"/>
      <c r="P698" s="169"/>
      <c r="Q698" s="196"/>
      <c r="R698" s="197"/>
      <c r="S698" s="198"/>
      <c r="T698" s="199"/>
      <c r="U698" s="200"/>
      <c r="V698" s="201"/>
      <c r="W698" s="202"/>
      <c r="X698" s="202"/>
      <c r="Y698" s="273"/>
      <c r="Z698" s="271"/>
      <c r="AA698" s="272"/>
      <c r="AB698" s="107"/>
      <c r="AC698" s="108"/>
      <c r="AD698" s="273"/>
      <c r="AE698" s="274"/>
      <c r="AF698" s="99"/>
      <c r="AG698" s="274"/>
      <c r="AH698" s="411"/>
      <c r="AI698" s="112"/>
      <c r="AJ698" s="110"/>
      <c r="AK698" s="113"/>
      <c r="AL698" s="114"/>
      <c r="AM698" s="278"/>
      <c r="AN698" s="98"/>
      <c r="AO698" s="98"/>
      <c r="AP698" s="116"/>
      <c r="AQ698" s="117"/>
      <c r="AR698" s="116"/>
      <c r="AS698" s="98"/>
      <c r="AT698" s="98"/>
      <c r="AU698" s="98"/>
      <c r="AV698" s="98"/>
      <c r="AW698" s="98"/>
      <c r="AX698" s="98"/>
      <c r="AY698" s="98"/>
      <c r="AZ698" s="98"/>
      <c r="BA698" s="98"/>
      <c r="BB698" s="98"/>
      <c r="BC698" s="98"/>
      <c r="BD698" s="98"/>
      <c r="BE698" s="98"/>
      <c r="BF698" s="98"/>
      <c r="BG698" s="98"/>
      <c r="BH698" s="98"/>
      <c r="BI698" s="98"/>
      <c r="BJ698" s="98"/>
      <c r="BK698" s="98"/>
      <c r="BL698" s="98"/>
      <c r="BM698" s="98"/>
      <c r="BN698" s="98"/>
      <c r="BO698" s="98"/>
      <c r="BP698" s="98"/>
    </row>
    <row r="699">
      <c r="A699" s="485" t="b">
        <v>0</v>
      </c>
      <c r="B699" s="128"/>
      <c r="C699" s="129"/>
      <c r="D699" s="130"/>
      <c r="E699" s="131"/>
      <c r="F699" s="132"/>
      <c r="G699" s="132"/>
      <c r="H699" s="132"/>
      <c r="I699" s="132"/>
      <c r="J699" s="132"/>
      <c r="K699" s="130"/>
      <c r="L699" s="130"/>
      <c r="M699" s="130"/>
      <c r="N699" s="519"/>
      <c r="O699" s="168"/>
      <c r="P699" s="169"/>
      <c r="Q699" s="294"/>
      <c r="R699" s="295"/>
      <c r="S699" s="198"/>
      <c r="T699" s="199"/>
      <c r="U699" s="200"/>
      <c r="V699" s="201"/>
      <c r="W699" s="202"/>
      <c r="X699" s="202"/>
      <c r="Y699" s="206"/>
      <c r="Z699" s="204"/>
      <c r="AA699" s="205"/>
      <c r="AB699" s="141"/>
      <c r="AC699" s="142"/>
      <c r="AD699" s="206"/>
      <c r="AE699" s="207"/>
      <c r="AF699" s="133"/>
      <c r="AG699" s="207"/>
      <c r="AH699" s="449"/>
      <c r="AI699" s="146"/>
      <c r="AJ699" s="144"/>
      <c r="AK699" s="147"/>
      <c r="AL699" s="114"/>
      <c r="AM699" s="211"/>
      <c r="AN699" s="132"/>
      <c r="AO699" s="132"/>
      <c r="AP699" s="149"/>
      <c r="AQ699" s="150"/>
      <c r="AR699" s="149"/>
      <c r="AS699" s="132"/>
      <c r="AT699" s="132"/>
      <c r="AU699" s="132"/>
      <c r="AV699" s="132"/>
      <c r="AW699" s="132"/>
      <c r="AX699" s="132"/>
      <c r="AY699" s="132"/>
      <c r="AZ699" s="132"/>
      <c r="BA699" s="132"/>
      <c r="BB699" s="132"/>
      <c r="BC699" s="132"/>
      <c r="BD699" s="132"/>
      <c r="BE699" s="132"/>
      <c r="BF699" s="132"/>
      <c r="BG699" s="132"/>
      <c r="BH699" s="132"/>
      <c r="BI699" s="132"/>
      <c r="BJ699" s="132"/>
      <c r="BK699" s="132"/>
      <c r="BL699" s="132"/>
      <c r="BM699" s="132"/>
      <c r="BN699" s="132"/>
      <c r="BO699" s="132"/>
      <c r="BP699" s="132"/>
    </row>
    <row r="700">
      <c r="A700" s="484" t="b">
        <v>0</v>
      </c>
      <c r="B700" s="94"/>
      <c r="C700" s="95"/>
      <c r="D700" s="96"/>
      <c r="E700" s="97"/>
      <c r="F700" s="98"/>
      <c r="G700" s="98"/>
      <c r="H700" s="98"/>
      <c r="I700" s="98"/>
      <c r="J700" s="98"/>
      <c r="K700" s="96"/>
      <c r="L700" s="96"/>
      <c r="M700" s="96"/>
      <c r="N700" s="518"/>
      <c r="O700" s="168"/>
      <c r="P700" s="169"/>
      <c r="Q700" s="294"/>
      <c r="R700" s="295"/>
      <c r="S700" s="198"/>
      <c r="T700" s="199"/>
      <c r="U700" s="200"/>
      <c r="V700" s="201"/>
      <c r="W700" s="202"/>
      <c r="X700" s="202"/>
      <c r="Y700" s="273"/>
      <c r="Z700" s="271"/>
      <c r="AA700" s="272"/>
      <c r="AB700" s="107"/>
      <c r="AC700" s="108"/>
      <c r="AD700" s="273"/>
      <c r="AE700" s="274"/>
      <c r="AF700" s="99"/>
      <c r="AG700" s="274"/>
      <c r="AH700" s="411"/>
      <c r="AI700" s="112"/>
      <c r="AJ700" s="110"/>
      <c r="AK700" s="113"/>
      <c r="AL700" s="114"/>
      <c r="AM700" s="278"/>
      <c r="AN700" s="98"/>
      <c r="AO700" s="98"/>
      <c r="AP700" s="116"/>
      <c r="AQ700" s="117"/>
      <c r="AR700" s="116"/>
      <c r="AS700" s="98"/>
      <c r="AT700" s="98"/>
      <c r="AU700" s="98"/>
      <c r="AV700" s="98"/>
      <c r="AW700" s="98"/>
      <c r="AX700" s="98"/>
      <c r="AY700" s="98"/>
      <c r="AZ700" s="98"/>
      <c r="BA700" s="98"/>
      <c r="BB700" s="98"/>
      <c r="BC700" s="98"/>
      <c r="BD700" s="98"/>
      <c r="BE700" s="98"/>
      <c r="BF700" s="98"/>
      <c r="BG700" s="98"/>
      <c r="BH700" s="98"/>
      <c r="BI700" s="98"/>
      <c r="BJ700" s="98"/>
      <c r="BK700" s="98"/>
      <c r="BL700" s="98"/>
      <c r="BM700" s="98"/>
      <c r="BN700" s="98"/>
      <c r="BO700" s="98"/>
      <c r="BP700" s="98"/>
    </row>
    <row r="701">
      <c r="A701" s="485" t="b">
        <v>0</v>
      </c>
      <c r="B701" s="128"/>
      <c r="C701" s="129"/>
      <c r="D701" s="130"/>
      <c r="E701" s="131"/>
      <c r="F701" s="132"/>
      <c r="G701" s="132"/>
      <c r="H701" s="132"/>
      <c r="I701" s="132"/>
      <c r="J701" s="132"/>
      <c r="K701" s="130"/>
      <c r="L701" s="130"/>
      <c r="M701" s="130"/>
      <c r="N701" s="519"/>
      <c r="O701" s="168"/>
      <c r="P701" s="169"/>
      <c r="Q701" s="294"/>
      <c r="R701" s="295"/>
      <c r="S701" s="198"/>
      <c r="T701" s="199"/>
      <c r="U701" s="200"/>
      <c r="V701" s="201"/>
      <c r="W701" s="202"/>
      <c r="X701" s="202"/>
      <c r="Y701" s="206"/>
      <c r="Z701" s="204"/>
      <c r="AA701" s="205"/>
      <c r="AB701" s="141"/>
      <c r="AC701" s="142"/>
      <c r="AD701" s="206"/>
      <c r="AE701" s="207"/>
      <c r="AF701" s="133"/>
      <c r="AG701" s="207"/>
      <c r="AH701" s="449"/>
      <c r="AI701" s="146"/>
      <c r="AJ701" s="144"/>
      <c r="AK701" s="147"/>
      <c r="AL701" s="114"/>
      <c r="AM701" s="211"/>
      <c r="AN701" s="132"/>
      <c r="AO701" s="132"/>
      <c r="AP701" s="149"/>
      <c r="AQ701" s="150"/>
      <c r="AR701" s="149"/>
      <c r="AS701" s="132"/>
      <c r="AT701" s="132"/>
      <c r="AU701" s="132"/>
      <c r="AV701" s="132"/>
      <c r="AW701" s="132"/>
      <c r="AX701" s="132"/>
      <c r="AY701" s="132"/>
      <c r="AZ701" s="132"/>
      <c r="BA701" s="132"/>
      <c r="BB701" s="132"/>
      <c r="BC701" s="132"/>
      <c r="BD701" s="132"/>
      <c r="BE701" s="132"/>
      <c r="BF701" s="132"/>
      <c r="BG701" s="132"/>
      <c r="BH701" s="132"/>
      <c r="BI701" s="132"/>
      <c r="BJ701" s="132"/>
      <c r="BK701" s="132"/>
      <c r="BL701" s="132"/>
      <c r="BM701" s="132"/>
      <c r="BN701" s="132"/>
      <c r="BO701" s="132"/>
      <c r="BP701" s="132"/>
    </row>
    <row r="702">
      <c r="A702" s="484" t="b">
        <v>0</v>
      </c>
      <c r="B702" s="94"/>
      <c r="C702" s="95"/>
      <c r="D702" s="96"/>
      <c r="E702" s="97"/>
      <c r="F702" s="98"/>
      <c r="G702" s="98"/>
      <c r="H702" s="98"/>
      <c r="I702" s="98"/>
      <c r="J702" s="98"/>
      <c r="K702" s="96"/>
      <c r="L702" s="96"/>
      <c r="M702" s="96"/>
      <c r="N702" s="518"/>
      <c r="O702" s="168"/>
      <c r="P702" s="169"/>
      <c r="Q702" s="294"/>
      <c r="R702" s="295"/>
      <c r="S702" s="198"/>
      <c r="T702" s="199"/>
      <c r="U702" s="200"/>
      <c r="V702" s="201"/>
      <c r="W702" s="202"/>
      <c r="X702" s="202"/>
      <c r="Y702" s="273"/>
      <c r="Z702" s="271"/>
      <c r="AA702" s="272"/>
      <c r="AB702" s="107"/>
      <c r="AC702" s="108"/>
      <c r="AD702" s="273"/>
      <c r="AE702" s="274"/>
      <c r="AF702" s="99"/>
      <c r="AG702" s="274"/>
      <c r="AH702" s="411"/>
      <c r="AI702" s="112"/>
      <c r="AJ702" s="110"/>
      <c r="AK702" s="113"/>
      <c r="AL702" s="114"/>
      <c r="AM702" s="278"/>
      <c r="AN702" s="98"/>
      <c r="AO702" s="98"/>
      <c r="AP702" s="116"/>
      <c r="AQ702" s="117"/>
      <c r="AR702" s="116"/>
      <c r="AS702" s="98"/>
      <c r="AT702" s="98"/>
      <c r="AU702" s="98"/>
      <c r="AV702" s="98"/>
      <c r="AW702" s="98"/>
      <c r="AX702" s="98"/>
      <c r="AY702" s="98"/>
      <c r="AZ702" s="98"/>
      <c r="BA702" s="98"/>
      <c r="BB702" s="98"/>
      <c r="BC702" s="98"/>
      <c r="BD702" s="98"/>
      <c r="BE702" s="98"/>
      <c r="BF702" s="98"/>
      <c r="BG702" s="98"/>
      <c r="BH702" s="98"/>
      <c r="BI702" s="98"/>
      <c r="BJ702" s="98"/>
      <c r="BK702" s="98"/>
      <c r="BL702" s="98"/>
      <c r="BM702" s="98"/>
      <c r="BN702" s="98"/>
      <c r="BO702" s="98"/>
      <c r="BP702" s="98"/>
    </row>
    <row r="703">
      <c r="A703" s="485" t="b">
        <v>0</v>
      </c>
      <c r="B703" s="128"/>
      <c r="C703" s="129"/>
      <c r="D703" s="130"/>
      <c r="E703" s="131"/>
      <c r="F703" s="132"/>
      <c r="G703" s="132"/>
      <c r="H703" s="132"/>
      <c r="I703" s="132"/>
      <c r="J703" s="132"/>
      <c r="K703" s="130"/>
      <c r="L703" s="130"/>
      <c r="M703" s="130"/>
      <c r="N703" s="519"/>
      <c r="O703" s="168"/>
      <c r="P703" s="169"/>
      <c r="Q703" s="294"/>
      <c r="R703" s="295"/>
      <c r="S703" s="198"/>
      <c r="T703" s="199"/>
      <c r="U703" s="200"/>
      <c r="V703" s="201"/>
      <c r="W703" s="202"/>
      <c r="X703" s="202"/>
      <c r="Y703" s="206"/>
      <c r="Z703" s="204"/>
      <c r="AA703" s="205"/>
      <c r="AB703" s="141"/>
      <c r="AC703" s="142"/>
      <c r="AD703" s="206"/>
      <c r="AE703" s="207"/>
      <c r="AF703" s="133"/>
      <c r="AG703" s="207"/>
      <c r="AH703" s="449"/>
      <c r="AI703" s="146"/>
      <c r="AJ703" s="144"/>
      <c r="AK703" s="147"/>
      <c r="AL703" s="114"/>
      <c r="AM703" s="211"/>
      <c r="AN703" s="132"/>
      <c r="AO703" s="132"/>
      <c r="AP703" s="149"/>
      <c r="AQ703" s="150"/>
      <c r="AR703" s="149"/>
      <c r="AS703" s="132"/>
      <c r="AT703" s="132"/>
      <c r="AU703" s="132"/>
      <c r="AV703" s="132"/>
      <c r="AW703" s="132"/>
      <c r="AX703" s="132"/>
      <c r="AY703" s="132"/>
      <c r="AZ703" s="132"/>
      <c r="BA703" s="132"/>
      <c r="BB703" s="132"/>
      <c r="BC703" s="132"/>
      <c r="BD703" s="132"/>
      <c r="BE703" s="132"/>
      <c r="BF703" s="132"/>
      <c r="BG703" s="132"/>
      <c r="BH703" s="132"/>
      <c r="BI703" s="132"/>
      <c r="BJ703" s="132"/>
      <c r="BK703" s="132"/>
      <c r="BL703" s="132"/>
      <c r="BM703" s="132"/>
      <c r="BN703" s="132"/>
      <c r="BO703" s="132"/>
      <c r="BP703" s="132"/>
    </row>
    <row r="704">
      <c r="A704" s="484" t="b">
        <v>0</v>
      </c>
      <c r="B704" s="94"/>
      <c r="C704" s="95"/>
      <c r="D704" s="96"/>
      <c r="E704" s="97"/>
      <c r="F704" s="98"/>
      <c r="G704" s="98"/>
      <c r="H704" s="98"/>
      <c r="I704" s="98"/>
      <c r="J704" s="98"/>
      <c r="K704" s="96"/>
      <c r="L704" s="96"/>
      <c r="M704" s="96"/>
      <c r="N704" s="518"/>
      <c r="O704" s="168"/>
      <c r="P704" s="169"/>
      <c r="Q704" s="294"/>
      <c r="R704" s="295"/>
      <c r="S704" s="198"/>
      <c r="T704" s="199"/>
      <c r="U704" s="200"/>
      <c r="V704" s="201"/>
      <c r="W704" s="202"/>
      <c r="X704" s="202"/>
      <c r="Y704" s="273"/>
      <c r="Z704" s="271"/>
      <c r="AA704" s="272"/>
      <c r="AB704" s="107"/>
      <c r="AC704" s="108"/>
      <c r="AD704" s="273"/>
      <c r="AE704" s="274"/>
      <c r="AF704" s="99"/>
      <c r="AG704" s="274"/>
      <c r="AH704" s="411"/>
      <c r="AI704" s="112"/>
      <c r="AJ704" s="110"/>
      <c r="AK704" s="113"/>
      <c r="AL704" s="114"/>
      <c r="AM704" s="278"/>
      <c r="AN704" s="98"/>
      <c r="AO704" s="98"/>
      <c r="AP704" s="116"/>
      <c r="AQ704" s="117"/>
      <c r="AR704" s="116"/>
      <c r="AS704" s="98"/>
      <c r="AT704" s="98"/>
      <c r="AU704" s="98"/>
      <c r="AV704" s="98"/>
      <c r="AW704" s="98"/>
      <c r="AX704" s="98"/>
      <c r="AY704" s="98"/>
      <c r="AZ704" s="98"/>
      <c r="BA704" s="98"/>
      <c r="BB704" s="98"/>
      <c r="BC704" s="98"/>
      <c r="BD704" s="98"/>
      <c r="BE704" s="98"/>
      <c r="BF704" s="98"/>
      <c r="BG704" s="98"/>
      <c r="BH704" s="98"/>
      <c r="BI704" s="98"/>
      <c r="BJ704" s="98"/>
      <c r="BK704" s="98"/>
      <c r="BL704" s="98"/>
      <c r="BM704" s="98"/>
      <c r="BN704" s="98"/>
      <c r="BO704" s="98"/>
      <c r="BP704" s="98"/>
    </row>
    <row r="705">
      <c r="A705" s="485" t="b">
        <v>0</v>
      </c>
      <c r="B705" s="128"/>
      <c r="C705" s="129"/>
      <c r="D705" s="130"/>
      <c r="E705" s="131"/>
      <c r="F705" s="132"/>
      <c r="G705" s="132"/>
      <c r="H705" s="132"/>
      <c r="I705" s="132"/>
      <c r="J705" s="132"/>
      <c r="K705" s="130"/>
      <c r="L705" s="130"/>
      <c r="M705" s="130"/>
      <c r="N705" s="519"/>
      <c r="O705" s="168"/>
      <c r="P705" s="169"/>
      <c r="Q705" s="294"/>
      <c r="R705" s="295"/>
      <c r="S705" s="198"/>
      <c r="T705" s="199"/>
      <c r="U705" s="200"/>
      <c r="V705" s="201"/>
      <c r="W705" s="202"/>
      <c r="X705" s="202"/>
      <c r="Y705" s="206"/>
      <c r="Z705" s="204"/>
      <c r="AA705" s="205"/>
      <c r="AB705" s="141"/>
      <c r="AC705" s="142"/>
      <c r="AD705" s="206"/>
      <c r="AE705" s="207"/>
      <c r="AF705" s="133"/>
      <c r="AG705" s="207"/>
      <c r="AH705" s="449"/>
      <c r="AI705" s="146"/>
      <c r="AJ705" s="144"/>
      <c r="AK705" s="147"/>
      <c r="AL705" s="114"/>
      <c r="AM705" s="211"/>
      <c r="AN705" s="132"/>
      <c r="AO705" s="132"/>
      <c r="AP705" s="149"/>
      <c r="AQ705" s="150"/>
      <c r="AR705" s="149"/>
      <c r="AS705" s="132"/>
      <c r="AT705" s="132"/>
      <c r="AU705" s="132"/>
      <c r="AV705" s="132"/>
      <c r="AW705" s="132"/>
      <c r="AX705" s="132"/>
      <c r="AY705" s="132"/>
      <c r="AZ705" s="132"/>
      <c r="BA705" s="132"/>
      <c r="BB705" s="132"/>
      <c r="BC705" s="132"/>
      <c r="BD705" s="132"/>
      <c r="BE705" s="132"/>
      <c r="BF705" s="132"/>
      <c r="BG705" s="132"/>
      <c r="BH705" s="132"/>
      <c r="BI705" s="132"/>
      <c r="BJ705" s="132"/>
      <c r="BK705" s="132"/>
      <c r="BL705" s="132"/>
      <c r="BM705" s="132"/>
      <c r="BN705" s="132"/>
      <c r="BO705" s="132"/>
      <c r="BP705" s="132"/>
    </row>
    <row r="706">
      <c r="A706" s="484" t="b">
        <v>0</v>
      </c>
      <c r="B706" s="94"/>
      <c r="C706" s="95"/>
      <c r="D706" s="96"/>
      <c r="E706" s="97"/>
      <c r="F706" s="98"/>
      <c r="G706" s="98"/>
      <c r="H706" s="98"/>
      <c r="I706" s="98"/>
      <c r="J706" s="98"/>
      <c r="K706" s="96"/>
      <c r="L706" s="96"/>
      <c r="M706" s="96"/>
      <c r="N706" s="518"/>
      <c r="O706" s="168"/>
      <c r="P706" s="169"/>
      <c r="Q706" s="294"/>
      <c r="R706" s="295"/>
      <c r="S706" s="198"/>
      <c r="T706" s="199"/>
      <c r="U706" s="200"/>
      <c r="V706" s="201"/>
      <c r="W706" s="202"/>
      <c r="X706" s="202"/>
      <c r="Y706" s="273"/>
      <c r="Z706" s="271"/>
      <c r="AA706" s="272"/>
      <c r="AB706" s="107"/>
      <c r="AC706" s="108"/>
      <c r="AD706" s="273"/>
      <c r="AE706" s="274"/>
      <c r="AF706" s="99"/>
      <c r="AG706" s="274"/>
      <c r="AH706" s="411"/>
      <c r="AI706" s="112"/>
      <c r="AJ706" s="110"/>
      <c r="AK706" s="113"/>
      <c r="AL706" s="114"/>
      <c r="AM706" s="278"/>
      <c r="AN706" s="98"/>
      <c r="AO706" s="98"/>
      <c r="AP706" s="116"/>
      <c r="AQ706" s="117"/>
      <c r="AR706" s="116"/>
      <c r="AS706" s="98"/>
      <c r="AT706" s="98"/>
      <c r="AU706" s="98"/>
      <c r="AV706" s="98"/>
      <c r="AW706" s="98"/>
      <c r="AX706" s="98"/>
      <c r="AY706" s="98"/>
      <c r="AZ706" s="98"/>
      <c r="BA706" s="98"/>
      <c r="BB706" s="98"/>
      <c r="BC706" s="98"/>
      <c r="BD706" s="98"/>
      <c r="BE706" s="98"/>
      <c r="BF706" s="98"/>
      <c r="BG706" s="98"/>
      <c r="BH706" s="98"/>
      <c r="BI706" s="98"/>
      <c r="BJ706" s="98"/>
      <c r="BK706" s="98"/>
      <c r="BL706" s="98"/>
      <c r="BM706" s="98"/>
      <c r="BN706" s="98"/>
      <c r="BO706" s="98"/>
      <c r="BP706" s="98"/>
    </row>
    <row r="707">
      <c r="A707" s="485" t="b">
        <v>0</v>
      </c>
      <c r="B707" s="128"/>
      <c r="C707" s="129"/>
      <c r="D707" s="130"/>
      <c r="E707" s="131"/>
      <c r="F707" s="132"/>
      <c r="G707" s="132"/>
      <c r="H707" s="132"/>
      <c r="I707" s="132"/>
      <c r="J707" s="132"/>
      <c r="K707" s="130"/>
      <c r="L707" s="130"/>
      <c r="M707" s="130"/>
      <c r="N707" s="519"/>
      <c r="O707" s="168"/>
      <c r="P707" s="169"/>
      <c r="Q707" s="294"/>
      <c r="R707" s="295"/>
      <c r="S707" s="198"/>
      <c r="T707" s="199"/>
      <c r="U707" s="200"/>
      <c r="V707" s="201"/>
      <c r="W707" s="202"/>
      <c r="X707" s="202"/>
      <c r="Y707" s="206"/>
      <c r="Z707" s="204"/>
      <c r="AA707" s="205"/>
      <c r="AB707" s="141"/>
      <c r="AC707" s="142"/>
      <c r="AD707" s="206"/>
      <c r="AE707" s="207"/>
      <c r="AF707" s="133"/>
      <c r="AG707" s="207"/>
      <c r="AH707" s="449"/>
      <c r="AI707" s="146"/>
      <c r="AJ707" s="144"/>
      <c r="AK707" s="147"/>
      <c r="AL707" s="114"/>
      <c r="AM707" s="211"/>
      <c r="AN707" s="132"/>
      <c r="AO707" s="132"/>
      <c r="AP707" s="149"/>
      <c r="AQ707" s="150"/>
      <c r="AR707" s="149"/>
      <c r="AS707" s="132"/>
      <c r="AT707" s="132"/>
      <c r="AU707" s="132"/>
      <c r="AV707" s="132"/>
      <c r="AW707" s="132"/>
      <c r="AX707" s="132"/>
      <c r="AY707" s="132"/>
      <c r="AZ707" s="132"/>
      <c r="BA707" s="132"/>
      <c r="BB707" s="132"/>
      <c r="BC707" s="132"/>
      <c r="BD707" s="132"/>
      <c r="BE707" s="132"/>
      <c r="BF707" s="132"/>
      <c r="BG707" s="132"/>
      <c r="BH707" s="132"/>
      <c r="BI707" s="132"/>
      <c r="BJ707" s="132"/>
      <c r="BK707" s="132"/>
      <c r="BL707" s="132"/>
      <c r="BM707" s="132"/>
      <c r="BN707" s="132"/>
      <c r="BO707" s="132"/>
      <c r="BP707" s="132"/>
    </row>
    <row r="708">
      <c r="A708" s="484" t="b">
        <v>0</v>
      </c>
      <c r="B708" s="94"/>
      <c r="C708" s="95"/>
      <c r="D708" s="96"/>
      <c r="E708" s="97"/>
      <c r="F708" s="98"/>
      <c r="G708" s="98"/>
      <c r="H708" s="98"/>
      <c r="I708" s="98"/>
      <c r="J708" s="98"/>
      <c r="K708" s="96"/>
      <c r="L708" s="96"/>
      <c r="M708" s="96"/>
      <c r="N708" s="518"/>
      <c r="O708" s="168"/>
      <c r="P708" s="169"/>
      <c r="Q708" s="294"/>
      <c r="R708" s="295"/>
      <c r="S708" s="198"/>
      <c r="T708" s="199"/>
      <c r="U708" s="200"/>
      <c r="V708" s="201"/>
      <c r="W708" s="202"/>
      <c r="X708" s="202"/>
      <c r="Y708" s="273"/>
      <c r="Z708" s="271"/>
      <c r="AA708" s="272"/>
      <c r="AB708" s="107"/>
      <c r="AC708" s="108"/>
      <c r="AD708" s="273"/>
      <c r="AE708" s="274"/>
      <c r="AF708" s="99"/>
      <c r="AG708" s="274"/>
      <c r="AH708" s="411"/>
      <c r="AI708" s="112"/>
      <c r="AJ708" s="110"/>
      <c r="AK708" s="113"/>
      <c r="AL708" s="114"/>
      <c r="AM708" s="278"/>
      <c r="AN708" s="98"/>
      <c r="AO708" s="98"/>
      <c r="AP708" s="116"/>
      <c r="AQ708" s="117"/>
      <c r="AR708" s="116"/>
      <c r="AS708" s="98"/>
      <c r="AT708" s="98"/>
      <c r="AU708" s="98"/>
      <c r="AV708" s="98"/>
      <c r="AW708" s="98"/>
      <c r="AX708" s="98"/>
      <c r="AY708" s="98"/>
      <c r="AZ708" s="98"/>
      <c r="BA708" s="98"/>
      <c r="BB708" s="98"/>
      <c r="BC708" s="98"/>
      <c r="BD708" s="98"/>
      <c r="BE708" s="98"/>
      <c r="BF708" s="98"/>
      <c r="BG708" s="98"/>
      <c r="BH708" s="98"/>
      <c r="BI708" s="98"/>
      <c r="BJ708" s="98"/>
      <c r="BK708" s="98"/>
      <c r="BL708" s="98"/>
      <c r="BM708" s="98"/>
      <c r="BN708" s="98"/>
      <c r="BO708" s="98"/>
      <c r="BP708" s="98"/>
    </row>
    <row r="709">
      <c r="A709" s="485" t="b">
        <v>0</v>
      </c>
      <c r="B709" s="128"/>
      <c r="C709" s="129"/>
      <c r="D709" s="130"/>
      <c r="E709" s="131"/>
      <c r="F709" s="132"/>
      <c r="G709" s="132"/>
      <c r="H709" s="132"/>
      <c r="I709" s="132"/>
      <c r="J709" s="132"/>
      <c r="K709" s="130"/>
      <c r="L709" s="130"/>
      <c r="M709" s="130"/>
      <c r="N709" s="519"/>
      <c r="O709" s="369"/>
      <c r="P709" s="370"/>
      <c r="Q709" s="196"/>
      <c r="R709" s="197"/>
      <c r="S709" s="198"/>
      <c r="T709" s="199"/>
      <c r="U709" s="200"/>
      <c r="V709" s="201"/>
      <c r="W709" s="202"/>
      <c r="X709" s="202"/>
      <c r="Y709" s="143"/>
      <c r="Z709" s="367"/>
      <c r="AA709" s="140"/>
      <c r="AB709" s="141"/>
      <c r="AC709" s="142"/>
      <c r="AD709" s="206"/>
      <c r="AE709" s="207"/>
      <c r="AF709" s="133"/>
      <c r="AG709" s="207"/>
      <c r="AH709" s="449"/>
      <c r="AI709" s="146"/>
      <c r="AJ709" s="144"/>
      <c r="AK709" s="147"/>
      <c r="AL709" s="114"/>
      <c r="AM709" s="211"/>
      <c r="AN709" s="132"/>
      <c r="AO709" s="132"/>
      <c r="AP709" s="149"/>
      <c r="AQ709" s="150"/>
      <c r="AR709" s="149"/>
      <c r="AS709" s="132"/>
      <c r="AT709" s="132"/>
      <c r="AU709" s="132"/>
      <c r="AV709" s="132"/>
      <c r="AW709" s="132"/>
      <c r="AX709" s="132"/>
      <c r="AY709" s="132"/>
      <c r="AZ709" s="132"/>
      <c r="BA709" s="132"/>
      <c r="BB709" s="132"/>
      <c r="BC709" s="132"/>
      <c r="BD709" s="132"/>
      <c r="BE709" s="132"/>
      <c r="BF709" s="132"/>
      <c r="BG709" s="132"/>
      <c r="BH709" s="132"/>
      <c r="BI709" s="132"/>
      <c r="BJ709" s="132"/>
      <c r="BK709" s="132"/>
      <c r="BL709" s="132"/>
      <c r="BM709" s="132"/>
      <c r="BN709" s="132"/>
      <c r="BO709" s="132"/>
      <c r="BP709" s="132"/>
    </row>
    <row r="710">
      <c r="A710" s="484" t="b">
        <v>0</v>
      </c>
      <c r="B710" s="363"/>
      <c r="C710" s="95"/>
      <c r="D710" s="100"/>
      <c r="E710" s="97"/>
      <c r="F710" s="98"/>
      <c r="G710" s="98"/>
      <c r="H710" s="98"/>
      <c r="I710" s="99"/>
      <c r="J710" s="99"/>
      <c r="K710" s="96"/>
      <c r="L710" s="96"/>
      <c r="M710" s="96"/>
      <c r="N710" s="518"/>
      <c r="O710" s="168"/>
      <c r="P710" s="169"/>
      <c r="Q710" s="196"/>
      <c r="R710" s="197"/>
      <c r="S710" s="198"/>
      <c r="T710" s="199"/>
      <c r="U710" s="200"/>
      <c r="V710" s="201"/>
      <c r="W710" s="202"/>
      <c r="X710" s="202"/>
      <c r="Y710" s="273"/>
      <c r="Z710" s="271"/>
      <c r="AA710" s="272"/>
      <c r="AB710" s="107"/>
      <c r="AC710" s="108"/>
      <c r="AD710" s="273"/>
      <c r="AE710" s="274"/>
      <c r="AF710" s="99"/>
      <c r="AG710" s="274"/>
      <c r="AH710" s="411"/>
      <c r="AI710" s="112"/>
      <c r="AJ710" s="274"/>
      <c r="AK710" s="277"/>
      <c r="AL710" s="114"/>
      <c r="AM710" s="278"/>
      <c r="AN710" s="98"/>
      <c r="AO710" s="98"/>
      <c r="AP710" s="116"/>
      <c r="AQ710" s="117"/>
      <c r="AR710" s="116"/>
      <c r="AS710" s="98"/>
      <c r="AT710" s="98"/>
      <c r="AU710" s="98"/>
      <c r="AV710" s="98"/>
      <c r="AW710" s="98"/>
      <c r="AX710" s="98"/>
      <c r="AY710" s="98"/>
      <c r="AZ710" s="98"/>
      <c r="BA710" s="98"/>
      <c r="BB710" s="98"/>
      <c r="BC710" s="98"/>
      <c r="BD710" s="98"/>
      <c r="BE710" s="98"/>
      <c r="BF710" s="98"/>
      <c r="BG710" s="98"/>
      <c r="BH710" s="98"/>
      <c r="BI710" s="98"/>
      <c r="BJ710" s="98"/>
      <c r="BK710" s="98"/>
      <c r="BL710" s="98"/>
      <c r="BM710" s="98"/>
      <c r="BN710" s="98"/>
      <c r="BO710" s="98"/>
      <c r="BP710" s="98"/>
    </row>
    <row r="711">
      <c r="A711" s="485" t="b">
        <v>0</v>
      </c>
      <c r="B711" s="128"/>
      <c r="C711" s="129"/>
      <c r="D711" s="134"/>
      <c r="E711" s="131"/>
      <c r="F711" s="132"/>
      <c r="G711" s="132"/>
      <c r="H711" s="132"/>
      <c r="I711" s="133"/>
      <c r="J711" s="133"/>
      <c r="K711" s="130"/>
      <c r="L711" s="130"/>
      <c r="M711" s="130"/>
      <c r="N711" s="519"/>
      <c r="O711" s="168"/>
      <c r="P711" s="169"/>
      <c r="Q711" s="196"/>
      <c r="R711" s="197"/>
      <c r="S711" s="198"/>
      <c r="T711" s="199"/>
      <c r="U711" s="200"/>
      <c r="V711" s="201"/>
      <c r="W711" s="202"/>
      <c r="X711" s="202"/>
      <c r="Y711" s="206"/>
      <c r="Z711" s="204"/>
      <c r="AA711" s="205"/>
      <c r="AB711" s="141"/>
      <c r="AC711" s="142"/>
      <c r="AD711" s="206"/>
      <c r="AE711" s="207"/>
      <c r="AF711" s="133"/>
      <c r="AG711" s="207"/>
      <c r="AH711" s="449"/>
      <c r="AI711" s="146"/>
      <c r="AJ711" s="207"/>
      <c r="AK711" s="210"/>
      <c r="AL711" s="114"/>
      <c r="AM711" s="211"/>
      <c r="AN711" s="132"/>
      <c r="AO711" s="132"/>
      <c r="AP711" s="149"/>
      <c r="AQ711" s="150"/>
      <c r="AR711" s="149"/>
      <c r="AS711" s="132"/>
      <c r="AT711" s="132"/>
      <c r="AU711" s="132"/>
      <c r="AV711" s="132"/>
      <c r="AW711" s="132"/>
      <c r="AX711" s="132"/>
      <c r="AY711" s="132"/>
      <c r="AZ711" s="132"/>
      <c r="BA711" s="132"/>
      <c r="BB711" s="132"/>
      <c r="BC711" s="132"/>
      <c r="BD711" s="132"/>
      <c r="BE711" s="132"/>
      <c r="BF711" s="132"/>
      <c r="BG711" s="132"/>
      <c r="BH711" s="132"/>
      <c r="BI711" s="132"/>
      <c r="BJ711" s="132"/>
      <c r="BK711" s="132"/>
      <c r="BL711" s="132"/>
      <c r="BM711" s="132"/>
      <c r="BN711" s="132"/>
      <c r="BO711" s="132"/>
      <c r="BP711" s="132"/>
    </row>
    <row r="712">
      <c r="A712" s="484" t="b">
        <v>0</v>
      </c>
      <c r="B712" s="94"/>
      <c r="C712" s="95"/>
      <c r="D712" s="96"/>
      <c r="E712" s="97"/>
      <c r="F712" s="98"/>
      <c r="G712" s="98"/>
      <c r="H712" s="98"/>
      <c r="I712" s="99"/>
      <c r="J712" s="99"/>
      <c r="K712" s="96"/>
      <c r="L712" s="96"/>
      <c r="M712" s="96"/>
      <c r="N712" s="518"/>
      <c r="O712" s="168"/>
      <c r="P712" s="169"/>
      <c r="Q712" s="196"/>
      <c r="R712" s="197"/>
      <c r="S712" s="198"/>
      <c r="T712" s="199"/>
      <c r="U712" s="200"/>
      <c r="V712" s="201"/>
      <c r="W712" s="202"/>
      <c r="X712" s="202"/>
      <c r="Y712" s="273"/>
      <c r="Z712" s="271"/>
      <c r="AA712" s="272"/>
      <c r="AB712" s="107"/>
      <c r="AC712" s="108"/>
      <c r="AD712" s="273"/>
      <c r="AE712" s="274"/>
      <c r="AF712" s="99"/>
      <c r="AG712" s="274"/>
      <c r="AH712" s="411"/>
      <c r="AI712" s="112"/>
      <c r="AJ712" s="110"/>
      <c r="AK712" s="113"/>
      <c r="AL712" s="114"/>
      <c r="AM712" s="278"/>
      <c r="AN712" s="98"/>
      <c r="AO712" s="98"/>
      <c r="AP712" s="116"/>
      <c r="AQ712" s="117"/>
      <c r="AR712" s="116"/>
      <c r="AS712" s="98"/>
      <c r="AT712" s="98"/>
      <c r="AU712" s="98"/>
      <c r="AV712" s="98"/>
      <c r="AW712" s="98"/>
      <c r="AX712" s="98"/>
      <c r="AY712" s="98"/>
      <c r="AZ712" s="98"/>
      <c r="BA712" s="98"/>
      <c r="BB712" s="98"/>
      <c r="BC712" s="98"/>
      <c r="BD712" s="98"/>
      <c r="BE712" s="98"/>
      <c r="BF712" s="98"/>
      <c r="BG712" s="98"/>
      <c r="BH712" s="98"/>
      <c r="BI712" s="98"/>
      <c r="BJ712" s="98"/>
      <c r="BK712" s="98"/>
      <c r="BL712" s="98"/>
      <c r="BM712" s="98"/>
      <c r="BN712" s="98"/>
      <c r="BO712" s="98"/>
      <c r="BP712" s="98"/>
    </row>
    <row r="713">
      <c r="A713" s="485" t="b">
        <v>0</v>
      </c>
      <c r="B713" s="128"/>
      <c r="C713" s="129"/>
      <c r="D713" s="130"/>
      <c r="E713" s="131"/>
      <c r="F713" s="132"/>
      <c r="G713" s="132"/>
      <c r="H713" s="132"/>
      <c r="I713" s="132"/>
      <c r="J713" s="132"/>
      <c r="K713" s="130"/>
      <c r="L713" s="130"/>
      <c r="M713" s="130"/>
      <c r="N713" s="519"/>
      <c r="O713" s="168"/>
      <c r="P713" s="169"/>
      <c r="Q713" s="196"/>
      <c r="R713" s="197"/>
      <c r="S713" s="198"/>
      <c r="T713" s="199"/>
      <c r="U713" s="200"/>
      <c r="V713" s="201"/>
      <c r="W713" s="202"/>
      <c r="X713" s="202"/>
      <c r="Y713" s="206"/>
      <c r="Z713" s="204"/>
      <c r="AA713" s="205"/>
      <c r="AB713" s="141"/>
      <c r="AC713" s="142"/>
      <c r="AD713" s="206"/>
      <c r="AE713" s="207"/>
      <c r="AF713" s="133"/>
      <c r="AG713" s="207"/>
      <c r="AH713" s="449"/>
      <c r="AI713" s="146"/>
      <c r="AJ713" s="144"/>
      <c r="AK713" s="147"/>
      <c r="AL713" s="114"/>
      <c r="AM713" s="211"/>
      <c r="AN713" s="132"/>
      <c r="AO713" s="132"/>
      <c r="AP713" s="149"/>
      <c r="AQ713" s="150"/>
      <c r="AR713" s="149"/>
      <c r="AS713" s="132"/>
      <c r="AT713" s="132"/>
      <c r="AU713" s="132"/>
      <c r="AV713" s="132"/>
      <c r="AW713" s="132"/>
      <c r="AX713" s="132"/>
      <c r="AY713" s="132"/>
      <c r="AZ713" s="132"/>
      <c r="BA713" s="132"/>
      <c r="BB713" s="132"/>
      <c r="BC713" s="132"/>
      <c r="BD713" s="132"/>
      <c r="BE713" s="132"/>
      <c r="BF713" s="132"/>
      <c r="BG713" s="132"/>
      <c r="BH713" s="132"/>
      <c r="BI713" s="132"/>
      <c r="BJ713" s="132"/>
      <c r="BK713" s="132"/>
      <c r="BL713" s="132"/>
      <c r="BM713" s="132"/>
      <c r="BN713" s="132"/>
      <c r="BO713" s="132"/>
      <c r="BP713" s="132"/>
    </row>
    <row r="714">
      <c r="A714" s="484" t="b">
        <v>0</v>
      </c>
      <c r="B714" s="94"/>
      <c r="C714" s="95"/>
      <c r="D714" s="96"/>
      <c r="E714" s="97"/>
      <c r="F714" s="98"/>
      <c r="G714" s="98"/>
      <c r="H714" s="98"/>
      <c r="I714" s="98"/>
      <c r="J714" s="98"/>
      <c r="K714" s="96"/>
      <c r="L714" s="96"/>
      <c r="M714" s="96"/>
      <c r="N714" s="518"/>
      <c r="O714" s="168"/>
      <c r="P714" s="169"/>
      <c r="Q714" s="196"/>
      <c r="R714" s="197"/>
      <c r="S714" s="198"/>
      <c r="T714" s="199"/>
      <c r="U714" s="200"/>
      <c r="V714" s="201"/>
      <c r="W714" s="202"/>
      <c r="X714" s="202"/>
      <c r="Y714" s="273"/>
      <c r="Z714" s="271"/>
      <c r="AA714" s="272"/>
      <c r="AB714" s="107"/>
      <c r="AC714" s="108"/>
      <c r="AD714" s="273"/>
      <c r="AE714" s="274"/>
      <c r="AF714" s="99"/>
      <c r="AG714" s="274"/>
      <c r="AH714" s="411"/>
      <c r="AI714" s="112"/>
      <c r="AJ714" s="110"/>
      <c r="AK714" s="113"/>
      <c r="AL714" s="114"/>
      <c r="AM714" s="278"/>
      <c r="AN714" s="98"/>
      <c r="AO714" s="98"/>
      <c r="AP714" s="116"/>
      <c r="AQ714" s="117"/>
      <c r="AR714" s="116"/>
      <c r="AS714" s="98"/>
      <c r="AT714" s="98"/>
      <c r="AU714" s="98"/>
      <c r="AV714" s="98"/>
      <c r="AW714" s="98"/>
      <c r="AX714" s="98"/>
      <c r="AY714" s="98"/>
      <c r="AZ714" s="98"/>
      <c r="BA714" s="98"/>
      <c r="BB714" s="98"/>
      <c r="BC714" s="98"/>
      <c r="BD714" s="98"/>
      <c r="BE714" s="98"/>
      <c r="BF714" s="98"/>
      <c r="BG714" s="98"/>
      <c r="BH714" s="98"/>
      <c r="BI714" s="98"/>
      <c r="BJ714" s="98"/>
      <c r="BK714" s="98"/>
      <c r="BL714" s="98"/>
      <c r="BM714" s="98"/>
      <c r="BN714" s="98"/>
      <c r="BO714" s="98"/>
      <c r="BP714" s="98"/>
    </row>
    <row r="715">
      <c r="A715" s="485" t="b">
        <v>0</v>
      </c>
      <c r="B715" s="128"/>
      <c r="C715" s="129"/>
      <c r="D715" s="130"/>
      <c r="E715" s="131"/>
      <c r="F715" s="132"/>
      <c r="G715" s="132"/>
      <c r="H715" s="132"/>
      <c r="I715" s="132"/>
      <c r="J715" s="132"/>
      <c r="K715" s="130"/>
      <c r="L715" s="130"/>
      <c r="M715" s="130"/>
      <c r="N715" s="519"/>
      <c r="O715" s="168"/>
      <c r="P715" s="169"/>
      <c r="Q715" s="196"/>
      <c r="R715" s="197"/>
      <c r="S715" s="198"/>
      <c r="T715" s="199"/>
      <c r="U715" s="200"/>
      <c r="V715" s="201"/>
      <c r="W715" s="202"/>
      <c r="X715" s="202"/>
      <c r="Y715" s="206"/>
      <c r="Z715" s="204"/>
      <c r="AA715" s="205"/>
      <c r="AB715" s="141"/>
      <c r="AC715" s="142"/>
      <c r="AD715" s="206"/>
      <c r="AE715" s="207"/>
      <c r="AF715" s="133"/>
      <c r="AG715" s="207"/>
      <c r="AH715" s="449"/>
      <c r="AI715" s="146"/>
      <c r="AJ715" s="144"/>
      <c r="AK715" s="147"/>
      <c r="AL715" s="114"/>
      <c r="AM715" s="211"/>
      <c r="AN715" s="132"/>
      <c r="AO715" s="132"/>
      <c r="AP715" s="149"/>
      <c r="AQ715" s="150"/>
      <c r="AR715" s="149"/>
      <c r="AS715" s="132"/>
      <c r="AT715" s="132"/>
      <c r="AU715" s="132"/>
      <c r="AV715" s="132"/>
      <c r="AW715" s="132"/>
      <c r="AX715" s="132"/>
      <c r="AY715" s="132"/>
      <c r="AZ715" s="132"/>
      <c r="BA715" s="132"/>
      <c r="BB715" s="132"/>
      <c r="BC715" s="132"/>
      <c r="BD715" s="132"/>
      <c r="BE715" s="132"/>
      <c r="BF715" s="132"/>
      <c r="BG715" s="132"/>
      <c r="BH715" s="132"/>
      <c r="BI715" s="132"/>
      <c r="BJ715" s="132"/>
      <c r="BK715" s="132"/>
      <c r="BL715" s="132"/>
      <c r="BM715" s="132"/>
      <c r="BN715" s="132"/>
      <c r="BO715" s="132"/>
      <c r="BP715" s="132"/>
    </row>
    <row r="716">
      <c r="A716" s="484" t="b">
        <v>0</v>
      </c>
      <c r="B716" s="94"/>
      <c r="C716" s="95"/>
      <c r="D716" s="96"/>
      <c r="E716" s="97"/>
      <c r="F716" s="98"/>
      <c r="G716" s="98"/>
      <c r="H716" s="98"/>
      <c r="I716" s="98"/>
      <c r="J716" s="98"/>
      <c r="K716" s="96"/>
      <c r="L716" s="96"/>
      <c r="M716" s="96"/>
      <c r="N716" s="518"/>
      <c r="O716" s="168"/>
      <c r="P716" s="169"/>
      <c r="Q716" s="196"/>
      <c r="R716" s="197"/>
      <c r="S716" s="198"/>
      <c r="T716" s="199"/>
      <c r="U716" s="200"/>
      <c r="V716" s="201"/>
      <c r="W716" s="202"/>
      <c r="X716" s="202"/>
      <c r="Y716" s="273"/>
      <c r="Z716" s="271"/>
      <c r="AA716" s="272"/>
      <c r="AB716" s="107"/>
      <c r="AC716" s="108"/>
      <c r="AD716" s="273"/>
      <c r="AE716" s="274"/>
      <c r="AF716" s="99"/>
      <c r="AG716" s="274"/>
      <c r="AH716" s="411"/>
      <c r="AI716" s="112"/>
      <c r="AJ716" s="110"/>
      <c r="AK716" s="113"/>
      <c r="AL716" s="114"/>
      <c r="AM716" s="278"/>
      <c r="AN716" s="98"/>
      <c r="AO716" s="98"/>
      <c r="AP716" s="116"/>
      <c r="AQ716" s="117"/>
      <c r="AR716" s="116"/>
      <c r="AS716" s="98"/>
      <c r="AT716" s="98"/>
      <c r="AU716" s="98"/>
      <c r="AV716" s="98"/>
      <c r="AW716" s="98"/>
      <c r="AX716" s="98"/>
      <c r="AY716" s="98"/>
      <c r="AZ716" s="98"/>
      <c r="BA716" s="98"/>
      <c r="BB716" s="98"/>
      <c r="BC716" s="98"/>
      <c r="BD716" s="98"/>
      <c r="BE716" s="98"/>
      <c r="BF716" s="98"/>
      <c r="BG716" s="98"/>
      <c r="BH716" s="98"/>
      <c r="BI716" s="98"/>
      <c r="BJ716" s="98"/>
      <c r="BK716" s="98"/>
      <c r="BL716" s="98"/>
      <c r="BM716" s="98"/>
      <c r="BN716" s="98"/>
      <c r="BO716" s="98"/>
      <c r="BP716" s="98"/>
    </row>
    <row r="717">
      <c r="A717" s="485" t="b">
        <v>0</v>
      </c>
      <c r="B717" s="128"/>
      <c r="C717" s="129"/>
      <c r="D717" s="130"/>
      <c r="E717" s="131"/>
      <c r="F717" s="132"/>
      <c r="G717" s="132"/>
      <c r="H717" s="132"/>
      <c r="I717" s="132"/>
      <c r="J717" s="132"/>
      <c r="K717" s="130"/>
      <c r="L717" s="130"/>
      <c r="M717" s="130"/>
      <c r="N717" s="519"/>
      <c r="O717" s="168"/>
      <c r="P717" s="169"/>
      <c r="Q717" s="196"/>
      <c r="R717" s="197"/>
      <c r="S717" s="198"/>
      <c r="T717" s="199"/>
      <c r="U717" s="200"/>
      <c r="V717" s="201"/>
      <c r="W717" s="202"/>
      <c r="X717" s="202"/>
      <c r="Y717" s="206"/>
      <c r="Z717" s="204"/>
      <c r="AA717" s="205"/>
      <c r="AB717" s="141"/>
      <c r="AC717" s="142"/>
      <c r="AD717" s="206"/>
      <c r="AE717" s="207"/>
      <c r="AF717" s="133"/>
      <c r="AG717" s="207"/>
      <c r="AH717" s="449"/>
      <c r="AI717" s="146"/>
      <c r="AJ717" s="144"/>
      <c r="AK717" s="147"/>
      <c r="AL717" s="114"/>
      <c r="AM717" s="211"/>
      <c r="AN717" s="132"/>
      <c r="AO717" s="132"/>
      <c r="AP717" s="149"/>
      <c r="AQ717" s="150"/>
      <c r="AR717" s="149"/>
      <c r="AS717" s="132"/>
      <c r="AT717" s="132"/>
      <c r="AU717" s="132"/>
      <c r="AV717" s="132"/>
      <c r="AW717" s="132"/>
      <c r="AX717" s="132"/>
      <c r="AY717" s="132"/>
      <c r="AZ717" s="132"/>
      <c r="BA717" s="132"/>
      <c r="BB717" s="132"/>
      <c r="BC717" s="132"/>
      <c r="BD717" s="132"/>
      <c r="BE717" s="132"/>
      <c r="BF717" s="132"/>
      <c r="BG717" s="132"/>
      <c r="BH717" s="132"/>
      <c r="BI717" s="132"/>
      <c r="BJ717" s="132"/>
      <c r="BK717" s="132"/>
      <c r="BL717" s="132"/>
      <c r="BM717" s="132"/>
      <c r="BN717" s="132"/>
      <c r="BO717" s="132"/>
      <c r="BP717" s="132"/>
    </row>
    <row r="718">
      <c r="A718" s="484" t="b">
        <v>0</v>
      </c>
      <c r="B718" s="94"/>
      <c r="C718" s="95"/>
      <c r="D718" s="96"/>
      <c r="E718" s="97"/>
      <c r="F718" s="98"/>
      <c r="G718" s="98"/>
      <c r="H718" s="98"/>
      <c r="I718" s="98"/>
      <c r="J718" s="98"/>
      <c r="K718" s="96"/>
      <c r="L718" s="96"/>
      <c r="M718" s="96"/>
      <c r="N718" s="518"/>
      <c r="O718" s="168"/>
      <c r="P718" s="169"/>
      <c r="Q718" s="196"/>
      <c r="R718" s="197"/>
      <c r="S718" s="198"/>
      <c r="T718" s="199"/>
      <c r="U718" s="200"/>
      <c r="V718" s="201"/>
      <c r="W718" s="202"/>
      <c r="X718" s="202"/>
      <c r="Y718" s="273"/>
      <c r="Z718" s="271"/>
      <c r="AA718" s="272"/>
      <c r="AB718" s="107"/>
      <c r="AC718" s="108"/>
      <c r="AD718" s="273"/>
      <c r="AE718" s="274"/>
      <c r="AF718" s="99"/>
      <c r="AG718" s="274"/>
      <c r="AH718" s="411"/>
      <c r="AI718" s="112"/>
      <c r="AJ718" s="110"/>
      <c r="AK718" s="113"/>
      <c r="AL718" s="114"/>
      <c r="AM718" s="278"/>
      <c r="AN718" s="98"/>
      <c r="AO718" s="98"/>
      <c r="AP718" s="116"/>
      <c r="AQ718" s="117"/>
      <c r="AR718" s="116"/>
      <c r="AS718" s="98"/>
      <c r="AT718" s="98"/>
      <c r="AU718" s="98"/>
      <c r="AV718" s="98"/>
      <c r="AW718" s="98"/>
      <c r="AX718" s="98"/>
      <c r="AY718" s="98"/>
      <c r="AZ718" s="98"/>
      <c r="BA718" s="98"/>
      <c r="BB718" s="98"/>
      <c r="BC718" s="98"/>
      <c r="BD718" s="98"/>
      <c r="BE718" s="98"/>
      <c r="BF718" s="98"/>
      <c r="BG718" s="98"/>
      <c r="BH718" s="98"/>
      <c r="BI718" s="98"/>
      <c r="BJ718" s="98"/>
      <c r="BK718" s="98"/>
      <c r="BL718" s="98"/>
      <c r="BM718" s="98"/>
      <c r="BN718" s="98"/>
      <c r="BO718" s="98"/>
      <c r="BP718" s="98"/>
    </row>
    <row r="719">
      <c r="A719" s="485" t="b">
        <v>0</v>
      </c>
      <c r="B719" s="128"/>
      <c r="C719" s="129"/>
      <c r="D719" s="130"/>
      <c r="E719" s="131"/>
      <c r="F719" s="132"/>
      <c r="G719" s="132"/>
      <c r="H719" s="132"/>
      <c r="I719" s="132"/>
      <c r="J719" s="132"/>
      <c r="K719" s="130"/>
      <c r="L719" s="130"/>
      <c r="M719" s="130"/>
      <c r="N719" s="519"/>
      <c r="O719" s="168"/>
      <c r="P719" s="169"/>
      <c r="Q719" s="196"/>
      <c r="R719" s="197"/>
      <c r="S719" s="198"/>
      <c r="T719" s="199"/>
      <c r="U719" s="200"/>
      <c r="V719" s="201"/>
      <c r="W719" s="202"/>
      <c r="X719" s="202"/>
      <c r="Y719" s="206"/>
      <c r="Z719" s="204"/>
      <c r="AA719" s="205"/>
      <c r="AB719" s="141"/>
      <c r="AC719" s="142"/>
      <c r="AD719" s="206"/>
      <c r="AE719" s="207"/>
      <c r="AF719" s="133"/>
      <c r="AG719" s="207"/>
      <c r="AH719" s="449"/>
      <c r="AI719" s="146"/>
      <c r="AJ719" s="144"/>
      <c r="AK719" s="147"/>
      <c r="AL719" s="114"/>
      <c r="AM719" s="211"/>
      <c r="AN719" s="132"/>
      <c r="AO719" s="132"/>
      <c r="AP719" s="149"/>
      <c r="AQ719" s="150"/>
      <c r="AR719" s="149"/>
      <c r="AS719" s="132"/>
      <c r="AT719" s="132"/>
      <c r="AU719" s="132"/>
      <c r="AV719" s="132"/>
      <c r="AW719" s="132"/>
      <c r="AX719" s="132"/>
      <c r="AY719" s="132"/>
      <c r="AZ719" s="132"/>
      <c r="BA719" s="132"/>
      <c r="BB719" s="132"/>
      <c r="BC719" s="132"/>
      <c r="BD719" s="132"/>
      <c r="BE719" s="132"/>
      <c r="BF719" s="132"/>
      <c r="BG719" s="132"/>
      <c r="BH719" s="132"/>
      <c r="BI719" s="132"/>
      <c r="BJ719" s="132"/>
      <c r="BK719" s="132"/>
      <c r="BL719" s="132"/>
      <c r="BM719" s="132"/>
      <c r="BN719" s="132"/>
      <c r="BO719" s="132"/>
      <c r="BP719" s="132"/>
    </row>
    <row r="720">
      <c r="A720" s="484" t="b">
        <v>0</v>
      </c>
      <c r="B720" s="94"/>
      <c r="C720" s="95"/>
      <c r="D720" s="96"/>
      <c r="E720" s="97"/>
      <c r="F720" s="98"/>
      <c r="G720" s="98"/>
      <c r="H720" s="98"/>
      <c r="I720" s="98"/>
      <c r="J720" s="98"/>
      <c r="K720" s="96"/>
      <c r="L720" s="96"/>
      <c r="M720" s="96"/>
      <c r="N720" s="518"/>
      <c r="O720" s="168"/>
      <c r="P720" s="169"/>
      <c r="Q720" s="196"/>
      <c r="R720" s="197"/>
      <c r="S720" s="198"/>
      <c r="T720" s="199"/>
      <c r="U720" s="200"/>
      <c r="V720" s="201"/>
      <c r="W720" s="202"/>
      <c r="X720" s="202"/>
      <c r="Y720" s="273"/>
      <c r="Z720" s="271"/>
      <c r="AA720" s="272"/>
      <c r="AB720" s="107"/>
      <c r="AC720" s="108"/>
      <c r="AD720" s="273"/>
      <c r="AE720" s="274"/>
      <c r="AF720" s="99"/>
      <c r="AG720" s="274"/>
      <c r="AH720" s="411"/>
      <c r="AI720" s="112"/>
      <c r="AJ720" s="110"/>
      <c r="AK720" s="113"/>
      <c r="AL720" s="114"/>
      <c r="AM720" s="278"/>
      <c r="AN720" s="98"/>
      <c r="AO720" s="98"/>
      <c r="AP720" s="116"/>
      <c r="AQ720" s="117"/>
      <c r="AR720" s="116"/>
      <c r="AS720" s="98"/>
      <c r="AT720" s="98"/>
      <c r="AU720" s="98"/>
      <c r="AV720" s="98"/>
      <c r="AW720" s="98"/>
      <c r="AX720" s="98"/>
      <c r="AY720" s="98"/>
      <c r="AZ720" s="98"/>
      <c r="BA720" s="98"/>
      <c r="BB720" s="98"/>
      <c r="BC720" s="98"/>
      <c r="BD720" s="98"/>
      <c r="BE720" s="98"/>
      <c r="BF720" s="98"/>
      <c r="BG720" s="98"/>
      <c r="BH720" s="98"/>
      <c r="BI720" s="98"/>
      <c r="BJ720" s="98"/>
      <c r="BK720" s="98"/>
      <c r="BL720" s="98"/>
      <c r="BM720" s="98"/>
      <c r="BN720" s="98"/>
      <c r="BO720" s="98"/>
      <c r="BP720" s="98"/>
    </row>
    <row r="721">
      <c r="A721" s="485" t="b">
        <v>0</v>
      </c>
      <c r="B721" s="128"/>
      <c r="C721" s="129"/>
      <c r="D721" s="130"/>
      <c r="E721" s="131"/>
      <c r="F721" s="132"/>
      <c r="G721" s="132"/>
      <c r="H721" s="132"/>
      <c r="I721" s="132"/>
      <c r="J721" s="132"/>
      <c r="K721" s="130"/>
      <c r="L721" s="130"/>
      <c r="M721" s="130"/>
      <c r="N721" s="519"/>
      <c r="O721" s="168"/>
      <c r="P721" s="169"/>
      <c r="Q721" s="196"/>
      <c r="R721" s="197"/>
      <c r="S721" s="198"/>
      <c r="T721" s="199"/>
      <c r="U721" s="200"/>
      <c r="V721" s="201"/>
      <c r="W721" s="202"/>
      <c r="X721" s="202"/>
      <c r="Y721" s="206"/>
      <c r="Z721" s="204"/>
      <c r="AA721" s="205"/>
      <c r="AB721" s="141"/>
      <c r="AC721" s="142"/>
      <c r="AD721" s="206"/>
      <c r="AE721" s="207"/>
      <c r="AF721" s="133"/>
      <c r="AG721" s="207"/>
      <c r="AH721" s="449"/>
      <c r="AI721" s="146"/>
      <c r="AJ721" s="144"/>
      <c r="AK721" s="147"/>
      <c r="AL721" s="114"/>
      <c r="AM721" s="211"/>
      <c r="AN721" s="132"/>
      <c r="AO721" s="132"/>
      <c r="AP721" s="149"/>
      <c r="AQ721" s="150"/>
      <c r="AR721" s="149"/>
      <c r="AS721" s="132"/>
      <c r="AT721" s="132"/>
      <c r="AU721" s="132"/>
      <c r="AV721" s="132"/>
      <c r="AW721" s="132"/>
      <c r="AX721" s="132"/>
      <c r="AY721" s="132"/>
      <c r="AZ721" s="132"/>
      <c r="BA721" s="132"/>
      <c r="BB721" s="132"/>
      <c r="BC721" s="132"/>
      <c r="BD721" s="132"/>
      <c r="BE721" s="132"/>
      <c r="BF721" s="132"/>
      <c r="BG721" s="132"/>
      <c r="BH721" s="132"/>
      <c r="BI721" s="132"/>
      <c r="BJ721" s="132"/>
      <c r="BK721" s="132"/>
      <c r="BL721" s="132"/>
      <c r="BM721" s="132"/>
      <c r="BN721" s="132"/>
      <c r="BO721" s="132"/>
      <c r="BP721" s="132"/>
    </row>
    <row r="722">
      <c r="A722" s="484" t="b">
        <v>0</v>
      </c>
      <c r="B722" s="94"/>
      <c r="C722" s="95"/>
      <c r="D722" s="96"/>
      <c r="E722" s="97"/>
      <c r="F722" s="98"/>
      <c r="G722" s="98"/>
      <c r="H722" s="98"/>
      <c r="I722" s="98"/>
      <c r="J722" s="98"/>
      <c r="K722" s="96"/>
      <c r="L722" s="96"/>
      <c r="M722" s="96"/>
      <c r="N722" s="518"/>
      <c r="O722" s="168"/>
      <c r="P722" s="169"/>
      <c r="Q722" s="294"/>
      <c r="R722" s="295"/>
      <c r="S722" s="198"/>
      <c r="T722" s="199"/>
      <c r="U722" s="200"/>
      <c r="V722" s="201"/>
      <c r="W722" s="202"/>
      <c r="X722" s="202"/>
      <c r="Y722" s="273"/>
      <c r="Z722" s="271"/>
      <c r="AA722" s="272"/>
      <c r="AB722" s="107"/>
      <c r="AC722" s="108"/>
      <c r="AD722" s="273"/>
      <c r="AE722" s="274"/>
      <c r="AF722" s="99"/>
      <c r="AG722" s="274"/>
      <c r="AH722" s="411"/>
      <c r="AI722" s="112"/>
      <c r="AJ722" s="110"/>
      <c r="AK722" s="113"/>
      <c r="AL722" s="114"/>
      <c r="AM722" s="278"/>
      <c r="AN722" s="98"/>
      <c r="AO722" s="98"/>
      <c r="AP722" s="116"/>
      <c r="AQ722" s="117"/>
      <c r="AR722" s="116"/>
      <c r="AS722" s="98"/>
      <c r="AT722" s="98"/>
      <c r="AU722" s="98"/>
      <c r="AV722" s="98"/>
      <c r="AW722" s="98"/>
      <c r="AX722" s="98"/>
      <c r="AY722" s="98"/>
      <c r="AZ722" s="98"/>
      <c r="BA722" s="98"/>
      <c r="BB722" s="98"/>
      <c r="BC722" s="98"/>
      <c r="BD722" s="98"/>
      <c r="BE722" s="98"/>
      <c r="BF722" s="98"/>
      <c r="BG722" s="98"/>
      <c r="BH722" s="98"/>
      <c r="BI722" s="98"/>
      <c r="BJ722" s="98"/>
      <c r="BK722" s="98"/>
      <c r="BL722" s="98"/>
      <c r="BM722" s="98"/>
      <c r="BN722" s="98"/>
      <c r="BO722" s="98"/>
      <c r="BP722" s="98"/>
    </row>
    <row r="723">
      <c r="A723" s="485" t="b">
        <v>0</v>
      </c>
      <c r="B723" s="128"/>
      <c r="C723" s="129"/>
      <c r="D723" s="130"/>
      <c r="E723" s="131"/>
      <c r="F723" s="132"/>
      <c r="G723" s="132"/>
      <c r="H723" s="132"/>
      <c r="I723" s="132"/>
      <c r="J723" s="132"/>
      <c r="K723" s="130"/>
      <c r="L723" s="130"/>
      <c r="M723" s="130"/>
      <c r="N723" s="519"/>
      <c r="O723" s="168"/>
      <c r="P723" s="169"/>
      <c r="Q723" s="294"/>
      <c r="R723" s="295"/>
      <c r="S723" s="198"/>
      <c r="T723" s="199"/>
      <c r="U723" s="200"/>
      <c r="V723" s="201"/>
      <c r="W723" s="202"/>
      <c r="X723" s="202"/>
      <c r="Y723" s="206"/>
      <c r="Z723" s="204"/>
      <c r="AA723" s="205"/>
      <c r="AB723" s="141"/>
      <c r="AC723" s="142"/>
      <c r="AD723" s="206"/>
      <c r="AE723" s="207"/>
      <c r="AF723" s="133"/>
      <c r="AG723" s="207"/>
      <c r="AH723" s="449"/>
      <c r="AI723" s="146"/>
      <c r="AJ723" s="144"/>
      <c r="AK723" s="147"/>
      <c r="AL723" s="114"/>
      <c r="AM723" s="211"/>
      <c r="AN723" s="132"/>
      <c r="AO723" s="132"/>
      <c r="AP723" s="149"/>
      <c r="AQ723" s="150"/>
      <c r="AR723" s="149"/>
      <c r="AS723" s="132"/>
      <c r="AT723" s="132"/>
      <c r="AU723" s="132"/>
      <c r="AV723" s="132"/>
      <c r="AW723" s="132"/>
      <c r="AX723" s="132"/>
      <c r="AY723" s="132"/>
      <c r="AZ723" s="132"/>
      <c r="BA723" s="132"/>
      <c r="BB723" s="132"/>
      <c r="BC723" s="132"/>
      <c r="BD723" s="132"/>
      <c r="BE723" s="132"/>
      <c r="BF723" s="132"/>
      <c r="BG723" s="132"/>
      <c r="BH723" s="132"/>
      <c r="BI723" s="132"/>
      <c r="BJ723" s="132"/>
      <c r="BK723" s="132"/>
      <c r="BL723" s="132"/>
      <c r="BM723" s="132"/>
      <c r="BN723" s="132"/>
      <c r="BO723" s="132"/>
      <c r="BP723" s="132"/>
    </row>
    <row r="724">
      <c r="A724" s="484" t="b">
        <v>0</v>
      </c>
      <c r="B724" s="94"/>
      <c r="C724" s="95"/>
      <c r="D724" s="96"/>
      <c r="E724" s="97"/>
      <c r="F724" s="98"/>
      <c r="G724" s="98"/>
      <c r="H724" s="98"/>
      <c r="I724" s="98"/>
      <c r="J724" s="98"/>
      <c r="K724" s="96"/>
      <c r="L724" s="96"/>
      <c r="M724" s="96"/>
      <c r="N724" s="518"/>
      <c r="O724" s="168"/>
      <c r="P724" s="169"/>
      <c r="Q724" s="294"/>
      <c r="R724" s="295"/>
      <c r="S724" s="198"/>
      <c r="T724" s="199"/>
      <c r="U724" s="200"/>
      <c r="V724" s="201"/>
      <c r="W724" s="202"/>
      <c r="X724" s="202"/>
      <c r="Y724" s="273"/>
      <c r="Z724" s="271"/>
      <c r="AA724" s="272"/>
      <c r="AB724" s="107"/>
      <c r="AC724" s="108"/>
      <c r="AD724" s="273"/>
      <c r="AE724" s="274"/>
      <c r="AF724" s="99"/>
      <c r="AG724" s="274"/>
      <c r="AH724" s="411"/>
      <c r="AI724" s="112"/>
      <c r="AJ724" s="110"/>
      <c r="AK724" s="113"/>
      <c r="AL724" s="114"/>
      <c r="AM724" s="278"/>
      <c r="AN724" s="98"/>
      <c r="AO724" s="98"/>
      <c r="AP724" s="116"/>
      <c r="AQ724" s="117"/>
      <c r="AR724" s="116"/>
      <c r="AS724" s="98"/>
      <c r="AT724" s="98"/>
      <c r="AU724" s="98"/>
      <c r="AV724" s="98"/>
      <c r="AW724" s="98"/>
      <c r="AX724" s="98"/>
      <c r="AY724" s="98"/>
      <c r="AZ724" s="98"/>
      <c r="BA724" s="98"/>
      <c r="BB724" s="98"/>
      <c r="BC724" s="98"/>
      <c r="BD724" s="98"/>
      <c r="BE724" s="98"/>
      <c r="BF724" s="98"/>
      <c r="BG724" s="98"/>
      <c r="BH724" s="98"/>
      <c r="BI724" s="98"/>
      <c r="BJ724" s="98"/>
      <c r="BK724" s="98"/>
      <c r="BL724" s="98"/>
      <c r="BM724" s="98"/>
      <c r="BN724" s="98"/>
      <c r="BO724" s="98"/>
      <c r="BP724" s="98"/>
    </row>
    <row r="725">
      <c r="A725" s="485" t="b">
        <v>0</v>
      </c>
      <c r="B725" s="128"/>
      <c r="C725" s="129"/>
      <c r="D725" s="130"/>
      <c r="E725" s="131"/>
      <c r="F725" s="132"/>
      <c r="G725" s="132"/>
      <c r="H725" s="132"/>
      <c r="I725" s="132"/>
      <c r="J725" s="132"/>
      <c r="K725" s="130"/>
      <c r="L725" s="130"/>
      <c r="M725" s="130"/>
      <c r="N725" s="519"/>
      <c r="O725" s="168"/>
      <c r="P725" s="169"/>
      <c r="Q725" s="294"/>
      <c r="R725" s="295"/>
      <c r="S725" s="198"/>
      <c r="T725" s="199"/>
      <c r="U725" s="200"/>
      <c r="V725" s="201"/>
      <c r="W725" s="202"/>
      <c r="X725" s="202"/>
      <c r="Y725" s="206"/>
      <c r="Z725" s="204"/>
      <c r="AA725" s="205"/>
      <c r="AB725" s="141"/>
      <c r="AC725" s="142"/>
      <c r="AD725" s="206"/>
      <c r="AE725" s="207"/>
      <c r="AF725" s="133"/>
      <c r="AG725" s="207"/>
      <c r="AH725" s="449"/>
      <c r="AI725" s="146"/>
      <c r="AJ725" s="144"/>
      <c r="AK725" s="147"/>
      <c r="AL725" s="114"/>
      <c r="AM725" s="211"/>
      <c r="AN725" s="132"/>
      <c r="AO725" s="132"/>
      <c r="AP725" s="149"/>
      <c r="AQ725" s="150"/>
      <c r="AR725" s="149"/>
      <c r="AS725" s="132"/>
      <c r="AT725" s="132"/>
      <c r="AU725" s="132"/>
      <c r="AV725" s="132"/>
      <c r="AW725" s="132"/>
      <c r="AX725" s="132"/>
      <c r="AY725" s="132"/>
      <c r="AZ725" s="132"/>
      <c r="BA725" s="132"/>
      <c r="BB725" s="132"/>
      <c r="BC725" s="132"/>
      <c r="BD725" s="132"/>
      <c r="BE725" s="132"/>
      <c r="BF725" s="132"/>
      <c r="BG725" s="132"/>
      <c r="BH725" s="132"/>
      <c r="BI725" s="132"/>
      <c r="BJ725" s="132"/>
      <c r="BK725" s="132"/>
      <c r="BL725" s="132"/>
      <c r="BM725" s="132"/>
      <c r="BN725" s="132"/>
      <c r="BO725" s="132"/>
      <c r="BP725" s="132"/>
    </row>
    <row r="726">
      <c r="A726" s="484" t="b">
        <v>0</v>
      </c>
      <c r="B726" s="94"/>
      <c r="C726" s="95"/>
      <c r="D726" s="96"/>
      <c r="E726" s="97"/>
      <c r="F726" s="98"/>
      <c r="G726" s="98"/>
      <c r="H726" s="98"/>
      <c r="I726" s="98"/>
      <c r="J726" s="98"/>
      <c r="K726" s="96"/>
      <c r="L726" s="96"/>
      <c r="M726" s="96"/>
      <c r="N726" s="518"/>
      <c r="O726" s="168"/>
      <c r="P726" s="169"/>
      <c r="Q726" s="294"/>
      <c r="R726" s="295"/>
      <c r="S726" s="198"/>
      <c r="T726" s="199"/>
      <c r="U726" s="200"/>
      <c r="V726" s="201"/>
      <c r="W726" s="202"/>
      <c r="X726" s="202"/>
      <c r="Y726" s="273"/>
      <c r="Z726" s="271"/>
      <c r="AA726" s="272"/>
      <c r="AB726" s="107"/>
      <c r="AC726" s="108"/>
      <c r="AD726" s="273"/>
      <c r="AE726" s="274"/>
      <c r="AF726" s="99"/>
      <c r="AG726" s="274"/>
      <c r="AH726" s="411"/>
      <c r="AI726" s="112"/>
      <c r="AJ726" s="110"/>
      <c r="AK726" s="113"/>
      <c r="AL726" s="114"/>
      <c r="AM726" s="278"/>
      <c r="AN726" s="98"/>
      <c r="AO726" s="98"/>
      <c r="AP726" s="116"/>
      <c r="AQ726" s="117"/>
      <c r="AR726" s="116"/>
      <c r="AS726" s="98"/>
      <c r="AT726" s="98"/>
      <c r="AU726" s="98"/>
      <c r="AV726" s="98"/>
      <c r="AW726" s="98"/>
      <c r="AX726" s="98"/>
      <c r="AY726" s="98"/>
      <c r="AZ726" s="98"/>
      <c r="BA726" s="98"/>
      <c r="BB726" s="98"/>
      <c r="BC726" s="98"/>
      <c r="BD726" s="98"/>
      <c r="BE726" s="98"/>
      <c r="BF726" s="98"/>
      <c r="BG726" s="98"/>
      <c r="BH726" s="98"/>
      <c r="BI726" s="98"/>
      <c r="BJ726" s="98"/>
      <c r="BK726" s="98"/>
      <c r="BL726" s="98"/>
      <c r="BM726" s="98"/>
      <c r="BN726" s="98"/>
      <c r="BO726" s="98"/>
      <c r="BP726" s="98"/>
    </row>
    <row r="727">
      <c r="A727" s="485" t="b">
        <v>0</v>
      </c>
      <c r="B727" s="128"/>
      <c r="C727" s="129"/>
      <c r="D727" s="130"/>
      <c r="E727" s="131"/>
      <c r="F727" s="132"/>
      <c r="G727" s="132"/>
      <c r="H727" s="132"/>
      <c r="I727" s="132"/>
      <c r="J727" s="132"/>
      <c r="K727" s="130"/>
      <c r="L727" s="130"/>
      <c r="M727" s="130"/>
      <c r="N727" s="519"/>
      <c r="O727" s="168"/>
      <c r="P727" s="169"/>
      <c r="Q727" s="294"/>
      <c r="R727" s="295"/>
      <c r="S727" s="198"/>
      <c r="T727" s="199"/>
      <c r="U727" s="200"/>
      <c r="V727" s="201"/>
      <c r="W727" s="202"/>
      <c r="X727" s="202"/>
      <c r="Y727" s="206"/>
      <c r="Z727" s="204"/>
      <c r="AA727" s="205"/>
      <c r="AB727" s="141"/>
      <c r="AC727" s="142"/>
      <c r="AD727" s="206"/>
      <c r="AE727" s="207"/>
      <c r="AF727" s="133"/>
      <c r="AG727" s="207"/>
      <c r="AH727" s="449"/>
      <c r="AI727" s="146"/>
      <c r="AJ727" s="144"/>
      <c r="AK727" s="147"/>
      <c r="AL727" s="114"/>
      <c r="AM727" s="211"/>
      <c r="AN727" s="132"/>
      <c r="AO727" s="132"/>
      <c r="AP727" s="149"/>
      <c r="AQ727" s="150"/>
      <c r="AR727" s="149"/>
      <c r="AS727" s="132"/>
      <c r="AT727" s="132"/>
      <c r="AU727" s="132"/>
      <c r="AV727" s="132"/>
      <c r="AW727" s="132"/>
      <c r="AX727" s="132"/>
      <c r="AY727" s="132"/>
      <c r="AZ727" s="132"/>
      <c r="BA727" s="132"/>
      <c r="BB727" s="132"/>
      <c r="BC727" s="132"/>
      <c r="BD727" s="132"/>
      <c r="BE727" s="132"/>
      <c r="BF727" s="132"/>
      <c r="BG727" s="132"/>
      <c r="BH727" s="132"/>
      <c r="BI727" s="132"/>
      <c r="BJ727" s="132"/>
      <c r="BK727" s="132"/>
      <c r="BL727" s="132"/>
      <c r="BM727" s="132"/>
      <c r="BN727" s="132"/>
      <c r="BO727" s="132"/>
      <c r="BP727" s="132"/>
    </row>
    <row r="728">
      <c r="A728" s="484" t="b">
        <v>0</v>
      </c>
      <c r="B728" s="94"/>
      <c r="C728" s="95"/>
      <c r="D728" s="96"/>
      <c r="E728" s="97"/>
      <c r="F728" s="98"/>
      <c r="G728" s="98"/>
      <c r="H728" s="98"/>
      <c r="I728" s="98"/>
      <c r="J728" s="98"/>
      <c r="K728" s="96"/>
      <c r="L728" s="96"/>
      <c r="M728" s="96"/>
      <c r="N728" s="518"/>
      <c r="O728" s="168"/>
      <c r="P728" s="169"/>
      <c r="Q728" s="294"/>
      <c r="R728" s="295"/>
      <c r="S728" s="198"/>
      <c r="T728" s="199"/>
      <c r="U728" s="200"/>
      <c r="V728" s="201"/>
      <c r="W728" s="202"/>
      <c r="X728" s="202"/>
      <c r="Y728" s="273"/>
      <c r="Z728" s="271"/>
      <c r="AA728" s="272"/>
      <c r="AB728" s="107"/>
      <c r="AC728" s="108"/>
      <c r="AD728" s="273"/>
      <c r="AE728" s="274"/>
      <c r="AF728" s="99"/>
      <c r="AG728" s="274"/>
      <c r="AH728" s="411"/>
      <c r="AI728" s="112"/>
      <c r="AJ728" s="110"/>
      <c r="AK728" s="113"/>
      <c r="AL728" s="114"/>
      <c r="AM728" s="278"/>
      <c r="AN728" s="98"/>
      <c r="AO728" s="98"/>
      <c r="AP728" s="116"/>
      <c r="AQ728" s="117"/>
      <c r="AR728" s="116"/>
      <c r="AS728" s="98"/>
      <c r="AT728" s="98"/>
      <c r="AU728" s="98"/>
      <c r="AV728" s="98"/>
      <c r="AW728" s="98"/>
      <c r="AX728" s="98"/>
      <c r="AY728" s="98"/>
      <c r="AZ728" s="98"/>
      <c r="BA728" s="98"/>
      <c r="BB728" s="98"/>
      <c r="BC728" s="98"/>
      <c r="BD728" s="98"/>
      <c r="BE728" s="98"/>
      <c r="BF728" s="98"/>
      <c r="BG728" s="98"/>
      <c r="BH728" s="98"/>
      <c r="BI728" s="98"/>
      <c r="BJ728" s="98"/>
      <c r="BK728" s="98"/>
      <c r="BL728" s="98"/>
      <c r="BM728" s="98"/>
      <c r="BN728" s="98"/>
      <c r="BO728" s="98"/>
      <c r="BP728" s="98"/>
    </row>
    <row r="729">
      <c r="A729" s="485" t="b">
        <v>0</v>
      </c>
      <c r="B729" s="128"/>
      <c r="C729" s="129"/>
      <c r="D729" s="130"/>
      <c r="E729" s="131"/>
      <c r="F729" s="132"/>
      <c r="G729" s="132"/>
      <c r="H729" s="132"/>
      <c r="I729" s="132"/>
      <c r="J729" s="132"/>
      <c r="K729" s="130"/>
      <c r="L729" s="130"/>
      <c r="M729" s="130"/>
      <c r="N729" s="519"/>
      <c r="O729" s="168"/>
      <c r="P729" s="169"/>
      <c r="Q729" s="294"/>
      <c r="R729" s="295"/>
      <c r="S729" s="198"/>
      <c r="T729" s="199"/>
      <c r="U729" s="200"/>
      <c r="V729" s="201"/>
      <c r="W729" s="202"/>
      <c r="X729" s="202"/>
      <c r="Y729" s="206"/>
      <c r="Z729" s="204"/>
      <c r="AA729" s="205"/>
      <c r="AB729" s="141"/>
      <c r="AC729" s="142"/>
      <c r="AD729" s="206"/>
      <c r="AE729" s="207"/>
      <c r="AF729" s="133"/>
      <c r="AG729" s="207"/>
      <c r="AH729" s="449"/>
      <c r="AI729" s="146"/>
      <c r="AJ729" s="144"/>
      <c r="AK729" s="147"/>
      <c r="AL729" s="114"/>
      <c r="AM729" s="211"/>
      <c r="AN729" s="132"/>
      <c r="AO729" s="132"/>
      <c r="AP729" s="149"/>
      <c r="AQ729" s="150"/>
      <c r="AR729" s="149"/>
      <c r="AS729" s="132"/>
      <c r="AT729" s="132"/>
      <c r="AU729" s="132"/>
      <c r="AV729" s="132"/>
      <c r="AW729" s="132"/>
      <c r="AX729" s="132"/>
      <c r="AY729" s="132"/>
      <c r="AZ729" s="132"/>
      <c r="BA729" s="132"/>
      <c r="BB729" s="132"/>
      <c r="BC729" s="132"/>
      <c r="BD729" s="132"/>
      <c r="BE729" s="132"/>
      <c r="BF729" s="132"/>
      <c r="BG729" s="132"/>
      <c r="BH729" s="132"/>
      <c r="BI729" s="132"/>
      <c r="BJ729" s="132"/>
      <c r="BK729" s="132"/>
      <c r="BL729" s="132"/>
      <c r="BM729" s="132"/>
      <c r="BN729" s="132"/>
      <c r="BO729" s="132"/>
      <c r="BP729" s="132"/>
    </row>
    <row r="730">
      <c r="A730" s="484" t="b">
        <v>0</v>
      </c>
      <c r="B730" s="94"/>
      <c r="C730" s="95"/>
      <c r="D730" s="96"/>
      <c r="E730" s="97"/>
      <c r="F730" s="98"/>
      <c r="G730" s="98"/>
      <c r="H730" s="98"/>
      <c r="I730" s="98"/>
      <c r="J730" s="98"/>
      <c r="K730" s="96"/>
      <c r="L730" s="96"/>
      <c r="M730" s="96"/>
      <c r="N730" s="518"/>
      <c r="O730" s="168"/>
      <c r="P730" s="169"/>
      <c r="Q730" s="294"/>
      <c r="R730" s="295"/>
      <c r="S730" s="198"/>
      <c r="T730" s="199"/>
      <c r="U730" s="200"/>
      <c r="V730" s="201"/>
      <c r="W730" s="202"/>
      <c r="X730" s="202"/>
      <c r="Y730" s="273"/>
      <c r="Z730" s="271"/>
      <c r="AA730" s="272"/>
      <c r="AB730" s="107"/>
      <c r="AC730" s="108"/>
      <c r="AD730" s="273"/>
      <c r="AE730" s="274"/>
      <c r="AF730" s="99"/>
      <c r="AG730" s="274"/>
      <c r="AH730" s="411"/>
      <c r="AI730" s="112"/>
      <c r="AJ730" s="110"/>
      <c r="AK730" s="113"/>
      <c r="AL730" s="114"/>
      <c r="AM730" s="278"/>
      <c r="AN730" s="98"/>
      <c r="AO730" s="98"/>
      <c r="AP730" s="116"/>
      <c r="AQ730" s="117"/>
      <c r="AR730" s="116"/>
      <c r="AS730" s="98"/>
      <c r="AT730" s="98"/>
      <c r="AU730" s="98"/>
      <c r="AV730" s="98"/>
      <c r="AW730" s="98"/>
      <c r="AX730" s="98"/>
      <c r="AY730" s="98"/>
      <c r="AZ730" s="98"/>
      <c r="BA730" s="98"/>
      <c r="BB730" s="98"/>
      <c r="BC730" s="98"/>
      <c r="BD730" s="98"/>
      <c r="BE730" s="98"/>
      <c r="BF730" s="98"/>
      <c r="BG730" s="98"/>
      <c r="BH730" s="98"/>
      <c r="BI730" s="98"/>
      <c r="BJ730" s="98"/>
      <c r="BK730" s="98"/>
      <c r="BL730" s="98"/>
      <c r="BM730" s="98"/>
      <c r="BN730" s="98"/>
      <c r="BO730" s="98"/>
      <c r="BP730" s="98"/>
    </row>
    <row r="731">
      <c r="A731" s="485" t="b">
        <v>0</v>
      </c>
      <c r="B731" s="128"/>
      <c r="C731" s="129"/>
      <c r="D731" s="130"/>
      <c r="E731" s="131"/>
      <c r="F731" s="132"/>
      <c r="G731" s="132"/>
      <c r="H731" s="132"/>
      <c r="I731" s="132"/>
      <c r="J731" s="132"/>
      <c r="K731" s="130"/>
      <c r="L731" s="130"/>
      <c r="M731" s="130"/>
      <c r="N731" s="519"/>
      <c r="O731" s="168"/>
      <c r="P731" s="169"/>
      <c r="Q731" s="294"/>
      <c r="R731" s="295"/>
      <c r="S731" s="198"/>
      <c r="T731" s="199"/>
      <c r="U731" s="200"/>
      <c r="V731" s="201"/>
      <c r="W731" s="202"/>
      <c r="X731" s="202"/>
      <c r="Y731" s="206"/>
      <c r="Z731" s="204"/>
      <c r="AA731" s="205"/>
      <c r="AB731" s="141"/>
      <c r="AC731" s="142"/>
      <c r="AD731" s="206"/>
      <c r="AE731" s="207"/>
      <c r="AF731" s="133"/>
      <c r="AG731" s="207"/>
      <c r="AH731" s="449"/>
      <c r="AI731" s="146"/>
      <c r="AJ731" s="144"/>
      <c r="AK731" s="147"/>
      <c r="AL731" s="114"/>
      <c r="AM731" s="211"/>
      <c r="AN731" s="132"/>
      <c r="AO731" s="132"/>
      <c r="AP731" s="149"/>
      <c r="AQ731" s="150"/>
      <c r="AR731" s="149"/>
      <c r="AS731" s="132"/>
      <c r="AT731" s="132"/>
      <c r="AU731" s="132"/>
      <c r="AV731" s="132"/>
      <c r="AW731" s="132"/>
      <c r="AX731" s="132"/>
      <c r="AY731" s="132"/>
      <c r="AZ731" s="132"/>
      <c r="BA731" s="132"/>
      <c r="BB731" s="132"/>
      <c r="BC731" s="132"/>
      <c r="BD731" s="132"/>
      <c r="BE731" s="132"/>
      <c r="BF731" s="132"/>
      <c r="BG731" s="132"/>
      <c r="BH731" s="132"/>
      <c r="BI731" s="132"/>
      <c r="BJ731" s="132"/>
      <c r="BK731" s="132"/>
      <c r="BL731" s="132"/>
      <c r="BM731" s="132"/>
      <c r="BN731" s="132"/>
      <c r="BO731" s="132"/>
      <c r="BP731" s="132"/>
    </row>
    <row r="732">
      <c r="A732" s="484" t="b">
        <v>0</v>
      </c>
      <c r="B732" s="94"/>
      <c r="C732" s="95"/>
      <c r="D732" s="96"/>
      <c r="E732" s="97"/>
      <c r="F732" s="98"/>
      <c r="G732" s="98"/>
      <c r="H732" s="98"/>
      <c r="I732" s="98"/>
      <c r="J732" s="98"/>
      <c r="K732" s="96"/>
      <c r="L732" s="96"/>
      <c r="M732" s="96"/>
      <c r="N732" s="518"/>
      <c r="O732" s="168"/>
      <c r="P732" s="169"/>
      <c r="Q732" s="294"/>
      <c r="R732" s="295"/>
      <c r="S732" s="296"/>
      <c r="T732" s="297"/>
      <c r="U732" s="200"/>
      <c r="V732" s="201"/>
      <c r="W732" s="202"/>
      <c r="X732" s="202"/>
      <c r="Y732" s="273"/>
      <c r="Z732" s="271"/>
      <c r="AA732" s="272"/>
      <c r="AB732" s="107"/>
      <c r="AC732" s="108"/>
      <c r="AD732" s="273"/>
      <c r="AE732" s="274"/>
      <c r="AF732" s="99"/>
      <c r="AG732" s="274"/>
      <c r="AH732" s="411"/>
      <c r="AI732" s="112"/>
      <c r="AJ732" s="110"/>
      <c r="AK732" s="113"/>
      <c r="AL732" s="114"/>
      <c r="AM732" s="278"/>
      <c r="AN732" s="98"/>
      <c r="AO732" s="98"/>
      <c r="AP732" s="116"/>
      <c r="AQ732" s="117"/>
      <c r="AR732" s="116"/>
      <c r="AS732" s="98"/>
      <c r="AT732" s="98"/>
      <c r="AU732" s="98"/>
      <c r="AV732" s="98"/>
      <c r="AW732" s="98"/>
      <c r="AX732" s="98"/>
      <c r="AY732" s="98"/>
      <c r="AZ732" s="98"/>
      <c r="BA732" s="98"/>
      <c r="BB732" s="98"/>
      <c r="BC732" s="98"/>
      <c r="BD732" s="98"/>
      <c r="BE732" s="98"/>
      <c r="BF732" s="98"/>
      <c r="BG732" s="98"/>
      <c r="BH732" s="98"/>
      <c r="BI732" s="98"/>
      <c r="BJ732" s="98"/>
      <c r="BK732" s="98"/>
      <c r="BL732" s="98"/>
      <c r="BM732" s="98"/>
      <c r="BN732" s="98"/>
      <c r="BO732" s="98"/>
      <c r="BP732" s="98"/>
    </row>
    <row r="733">
      <c r="A733" s="485" t="b">
        <v>0</v>
      </c>
      <c r="B733" s="128"/>
      <c r="C733" s="129"/>
      <c r="D733" s="130"/>
      <c r="E733" s="131"/>
      <c r="F733" s="132"/>
      <c r="G733" s="132"/>
      <c r="H733" s="132"/>
      <c r="I733" s="132"/>
      <c r="J733" s="132"/>
      <c r="K733" s="130"/>
      <c r="L733" s="130"/>
      <c r="M733" s="130"/>
      <c r="N733" s="519"/>
      <c r="O733" s="168"/>
      <c r="P733" s="169"/>
      <c r="Q733" s="294"/>
      <c r="R733" s="295"/>
      <c r="S733" s="296"/>
      <c r="T733" s="297"/>
      <c r="U733" s="200"/>
      <c r="V733" s="201"/>
      <c r="W733" s="202"/>
      <c r="X733" s="202"/>
      <c r="Y733" s="206"/>
      <c r="Z733" s="204"/>
      <c r="AA733" s="205"/>
      <c r="AB733" s="141"/>
      <c r="AC733" s="142"/>
      <c r="AD733" s="206"/>
      <c r="AE733" s="207"/>
      <c r="AF733" s="133"/>
      <c r="AG733" s="207"/>
      <c r="AH733" s="449"/>
      <c r="AI733" s="146"/>
      <c r="AJ733" s="144"/>
      <c r="AK733" s="147"/>
      <c r="AL733" s="114"/>
      <c r="AM733" s="211"/>
      <c r="AN733" s="132"/>
      <c r="AO733" s="132"/>
      <c r="AP733" s="149"/>
      <c r="AQ733" s="150"/>
      <c r="AR733" s="149"/>
      <c r="AS733" s="132"/>
      <c r="AT733" s="132"/>
      <c r="AU733" s="132"/>
      <c r="AV733" s="132"/>
      <c r="AW733" s="132"/>
      <c r="AX733" s="132"/>
      <c r="AY733" s="132"/>
      <c r="AZ733" s="132"/>
      <c r="BA733" s="132"/>
      <c r="BB733" s="132"/>
      <c r="BC733" s="132"/>
      <c r="BD733" s="132"/>
      <c r="BE733" s="132"/>
      <c r="BF733" s="132"/>
      <c r="BG733" s="132"/>
      <c r="BH733" s="132"/>
      <c r="BI733" s="132"/>
      <c r="BJ733" s="132"/>
      <c r="BK733" s="132"/>
      <c r="BL733" s="132"/>
      <c r="BM733" s="132"/>
      <c r="BN733" s="132"/>
      <c r="BO733" s="132"/>
      <c r="BP733" s="132"/>
    </row>
    <row r="734">
      <c r="A734" s="484" t="b">
        <v>0</v>
      </c>
      <c r="B734" s="94"/>
      <c r="C734" s="95"/>
      <c r="D734" s="96"/>
      <c r="E734" s="97"/>
      <c r="F734" s="98"/>
      <c r="G734" s="98"/>
      <c r="H734" s="98"/>
      <c r="I734" s="98"/>
      <c r="J734" s="98"/>
      <c r="K734" s="96"/>
      <c r="L734" s="96"/>
      <c r="M734" s="96"/>
      <c r="N734" s="518"/>
      <c r="O734" s="168"/>
      <c r="P734" s="169"/>
      <c r="Q734" s="294"/>
      <c r="R734" s="295"/>
      <c r="S734" s="296"/>
      <c r="T734" s="297"/>
      <c r="U734" s="200"/>
      <c r="V734" s="201"/>
      <c r="W734" s="202"/>
      <c r="X734" s="202"/>
      <c r="Y734" s="273"/>
      <c r="Z734" s="271"/>
      <c r="AA734" s="272"/>
      <c r="AB734" s="107"/>
      <c r="AC734" s="108"/>
      <c r="AD734" s="273"/>
      <c r="AE734" s="274"/>
      <c r="AF734" s="99"/>
      <c r="AG734" s="274"/>
      <c r="AH734" s="411"/>
      <c r="AI734" s="112"/>
      <c r="AJ734" s="110"/>
      <c r="AK734" s="113"/>
      <c r="AL734" s="114"/>
      <c r="AM734" s="278"/>
      <c r="AN734" s="98"/>
      <c r="AO734" s="98"/>
      <c r="AP734" s="116"/>
      <c r="AQ734" s="117"/>
      <c r="AR734" s="116"/>
      <c r="AS734" s="98"/>
      <c r="AT734" s="98"/>
      <c r="AU734" s="98"/>
      <c r="AV734" s="98"/>
      <c r="AW734" s="98"/>
      <c r="AX734" s="98"/>
      <c r="AY734" s="98"/>
      <c r="AZ734" s="98"/>
      <c r="BA734" s="98"/>
      <c r="BB734" s="98"/>
      <c r="BC734" s="98"/>
      <c r="BD734" s="98"/>
      <c r="BE734" s="98"/>
      <c r="BF734" s="98"/>
      <c r="BG734" s="98"/>
      <c r="BH734" s="98"/>
      <c r="BI734" s="98"/>
      <c r="BJ734" s="98"/>
      <c r="BK734" s="98"/>
      <c r="BL734" s="98"/>
      <c r="BM734" s="98"/>
      <c r="BN734" s="98"/>
      <c r="BO734" s="98"/>
      <c r="BP734" s="98"/>
    </row>
    <row r="735">
      <c r="A735" s="485" t="b">
        <v>0</v>
      </c>
      <c r="B735" s="128"/>
      <c r="C735" s="129"/>
      <c r="D735" s="130"/>
      <c r="E735" s="131"/>
      <c r="F735" s="132"/>
      <c r="G735" s="132"/>
      <c r="H735" s="132"/>
      <c r="I735" s="132"/>
      <c r="J735" s="132"/>
      <c r="K735" s="130"/>
      <c r="L735" s="130"/>
      <c r="M735" s="130"/>
      <c r="N735" s="519"/>
      <c r="O735" s="369"/>
      <c r="P735" s="370"/>
      <c r="Q735" s="196"/>
      <c r="R735" s="197"/>
      <c r="S735" s="198"/>
      <c r="T735" s="199"/>
      <c r="U735" s="200"/>
      <c r="V735" s="201"/>
      <c r="W735" s="202"/>
      <c r="X735" s="202"/>
      <c r="Y735" s="143"/>
      <c r="Z735" s="367"/>
      <c r="AA735" s="140"/>
      <c r="AB735" s="141"/>
      <c r="AC735" s="142"/>
      <c r="AD735" s="206"/>
      <c r="AE735" s="207"/>
      <c r="AF735" s="133"/>
      <c r="AG735" s="207"/>
      <c r="AH735" s="449"/>
      <c r="AI735" s="146"/>
      <c r="AJ735" s="144"/>
      <c r="AK735" s="147"/>
      <c r="AL735" s="114"/>
      <c r="AM735" s="211"/>
      <c r="AN735" s="132"/>
      <c r="AO735" s="132"/>
      <c r="AP735" s="149"/>
      <c r="AQ735" s="150"/>
      <c r="AR735" s="149"/>
      <c r="AS735" s="132"/>
      <c r="AT735" s="132"/>
      <c r="AU735" s="132"/>
      <c r="AV735" s="132"/>
      <c r="AW735" s="132"/>
      <c r="AX735" s="132"/>
      <c r="AY735" s="132"/>
      <c r="AZ735" s="132"/>
      <c r="BA735" s="132"/>
      <c r="BB735" s="132"/>
      <c r="BC735" s="132"/>
      <c r="BD735" s="132"/>
      <c r="BE735" s="132"/>
      <c r="BF735" s="132"/>
      <c r="BG735" s="132"/>
      <c r="BH735" s="132"/>
      <c r="BI735" s="132"/>
      <c r="BJ735" s="132"/>
      <c r="BK735" s="132"/>
      <c r="BL735" s="132"/>
      <c r="BM735" s="132"/>
      <c r="BN735" s="132"/>
      <c r="BO735" s="132"/>
      <c r="BP735" s="132"/>
    </row>
    <row r="736">
      <c r="A736" s="484" t="b">
        <v>0</v>
      </c>
      <c r="B736" s="94"/>
      <c r="C736" s="95"/>
      <c r="D736" s="96"/>
      <c r="E736" s="97"/>
      <c r="F736" s="98"/>
      <c r="G736" s="98"/>
      <c r="H736" s="98"/>
      <c r="I736" s="98"/>
      <c r="J736" s="98"/>
      <c r="K736" s="96"/>
      <c r="L736" s="96"/>
      <c r="M736" s="96"/>
      <c r="N736" s="518"/>
      <c r="O736" s="369"/>
      <c r="P736" s="370"/>
      <c r="Q736" s="196"/>
      <c r="R736" s="197"/>
      <c r="S736" s="198"/>
      <c r="T736" s="199"/>
      <c r="U736" s="200"/>
      <c r="V736" s="201"/>
      <c r="W736" s="202"/>
      <c r="X736" s="202"/>
      <c r="Y736" s="109"/>
      <c r="Z736" s="280"/>
      <c r="AA736" s="106"/>
      <c r="AB736" s="281"/>
      <c r="AC736" s="282"/>
      <c r="AD736" s="273"/>
      <c r="AE736" s="110"/>
      <c r="AF736" s="99"/>
      <c r="AG736" s="110"/>
      <c r="AH736" s="427"/>
      <c r="AI736" s="112"/>
      <c r="AJ736" s="110"/>
      <c r="AK736" s="113"/>
      <c r="AL736" s="114"/>
      <c r="AM736" s="278"/>
      <c r="AN736" s="98"/>
      <c r="AO736" s="98"/>
      <c r="AP736" s="116"/>
      <c r="AQ736" s="117"/>
      <c r="AR736" s="116"/>
      <c r="AS736" s="98"/>
      <c r="AT736" s="98"/>
      <c r="AU736" s="98"/>
      <c r="AV736" s="98"/>
      <c r="AW736" s="98"/>
      <c r="AX736" s="98"/>
      <c r="AY736" s="98"/>
      <c r="AZ736" s="98"/>
      <c r="BA736" s="98"/>
      <c r="BB736" s="98"/>
      <c r="BC736" s="98"/>
      <c r="BD736" s="98"/>
      <c r="BE736" s="98"/>
      <c r="BF736" s="98"/>
      <c r="BG736" s="98"/>
      <c r="BH736" s="98"/>
      <c r="BI736" s="98"/>
      <c r="BJ736" s="98"/>
      <c r="BK736" s="98"/>
      <c r="BL736" s="98"/>
      <c r="BM736" s="98"/>
      <c r="BN736" s="98"/>
      <c r="BO736" s="98"/>
      <c r="BP736" s="98"/>
    </row>
    <row r="737">
      <c r="A737" s="485" t="b">
        <v>0</v>
      </c>
      <c r="B737" s="128"/>
      <c r="C737" s="129"/>
      <c r="D737" s="130"/>
      <c r="E737" s="131"/>
      <c r="F737" s="132"/>
      <c r="G737" s="132"/>
      <c r="H737" s="132"/>
      <c r="I737" s="132"/>
      <c r="J737" s="132"/>
      <c r="K737" s="130"/>
      <c r="L737" s="130"/>
      <c r="M737" s="130"/>
      <c r="N737" s="519"/>
      <c r="O737" s="369"/>
      <c r="P737" s="370"/>
      <c r="Q737" s="196"/>
      <c r="R737" s="197"/>
      <c r="S737" s="198"/>
      <c r="T737" s="199"/>
      <c r="U737" s="200"/>
      <c r="V737" s="201"/>
      <c r="W737" s="202"/>
      <c r="X737" s="202"/>
      <c r="Y737" s="143"/>
      <c r="Z737" s="367"/>
      <c r="AA737" s="140"/>
      <c r="AB737" s="420"/>
      <c r="AC737" s="421"/>
      <c r="AD737" s="206"/>
      <c r="AE737" s="144"/>
      <c r="AF737" s="133"/>
      <c r="AG737" s="144"/>
      <c r="AH737" s="430"/>
      <c r="AI737" s="146"/>
      <c r="AJ737" s="144"/>
      <c r="AK737" s="147"/>
      <c r="AL737" s="114"/>
      <c r="AM737" s="211"/>
      <c r="AN737" s="132"/>
      <c r="AO737" s="132"/>
      <c r="AP737" s="149"/>
      <c r="AQ737" s="150"/>
      <c r="AR737" s="149"/>
      <c r="AS737" s="132"/>
      <c r="AT737" s="132"/>
      <c r="AU737" s="132"/>
      <c r="AV737" s="132"/>
      <c r="AW737" s="132"/>
      <c r="AX737" s="132"/>
      <c r="AY737" s="132"/>
      <c r="AZ737" s="132"/>
      <c r="BA737" s="132"/>
      <c r="BB737" s="132"/>
      <c r="BC737" s="132"/>
      <c r="BD737" s="132"/>
      <c r="BE737" s="132"/>
      <c r="BF737" s="132"/>
      <c r="BG737" s="132"/>
      <c r="BH737" s="132"/>
      <c r="BI737" s="132"/>
      <c r="BJ737" s="132"/>
      <c r="BK737" s="132"/>
      <c r="BL737" s="132"/>
      <c r="BM737" s="132"/>
      <c r="BN737" s="132"/>
      <c r="BO737" s="132"/>
      <c r="BP737" s="132"/>
    </row>
    <row r="738">
      <c r="A738" s="484" t="b">
        <v>0</v>
      </c>
      <c r="B738" s="94"/>
      <c r="C738" s="95"/>
      <c r="D738" s="96"/>
      <c r="E738" s="97"/>
      <c r="F738" s="98"/>
      <c r="G738" s="98"/>
      <c r="H738" s="98"/>
      <c r="I738" s="98"/>
      <c r="J738" s="98"/>
      <c r="K738" s="96"/>
      <c r="L738" s="96"/>
      <c r="M738" s="96"/>
      <c r="N738" s="518"/>
      <c r="O738" s="369"/>
      <c r="P738" s="370"/>
      <c r="Q738" s="196"/>
      <c r="R738" s="197"/>
      <c r="S738" s="198"/>
      <c r="T738" s="199"/>
      <c r="U738" s="200"/>
      <c r="V738" s="201"/>
      <c r="W738" s="202"/>
      <c r="X738" s="202"/>
      <c r="Y738" s="109"/>
      <c r="Z738" s="280"/>
      <c r="AA738" s="106"/>
      <c r="AB738" s="281"/>
      <c r="AC738" s="282"/>
      <c r="AD738" s="273"/>
      <c r="AE738" s="110"/>
      <c r="AF738" s="99"/>
      <c r="AG738" s="110"/>
      <c r="AH738" s="427"/>
      <c r="AI738" s="112"/>
      <c r="AJ738" s="110"/>
      <c r="AK738" s="113"/>
      <c r="AL738" s="114"/>
      <c r="AM738" s="278"/>
      <c r="AN738" s="98"/>
      <c r="AO738" s="98"/>
      <c r="AP738" s="116"/>
      <c r="AQ738" s="117"/>
      <c r="AR738" s="116"/>
      <c r="AS738" s="98"/>
      <c r="AT738" s="98"/>
      <c r="AU738" s="98"/>
      <c r="AV738" s="98"/>
      <c r="AW738" s="98"/>
      <c r="AX738" s="98"/>
      <c r="AY738" s="98"/>
      <c r="AZ738" s="98"/>
      <c r="BA738" s="98"/>
      <c r="BB738" s="98"/>
      <c r="BC738" s="98"/>
      <c r="BD738" s="98"/>
      <c r="BE738" s="98"/>
      <c r="BF738" s="98"/>
      <c r="BG738" s="98"/>
      <c r="BH738" s="98"/>
      <c r="BI738" s="98"/>
      <c r="BJ738" s="98"/>
      <c r="BK738" s="98"/>
      <c r="BL738" s="98"/>
      <c r="BM738" s="98"/>
      <c r="BN738" s="98"/>
      <c r="BO738" s="98"/>
      <c r="BP738" s="98"/>
    </row>
    <row r="739">
      <c r="A739" s="485" t="b">
        <v>0</v>
      </c>
      <c r="B739" s="128"/>
      <c r="C739" s="129"/>
      <c r="D739" s="130"/>
      <c r="E739" s="131"/>
      <c r="F739" s="132"/>
      <c r="G739" s="132"/>
      <c r="H739" s="132"/>
      <c r="I739" s="132"/>
      <c r="J739" s="132"/>
      <c r="K739" s="130"/>
      <c r="L739" s="130"/>
      <c r="M739" s="130"/>
      <c r="N739" s="519"/>
      <c r="O739" s="369"/>
      <c r="P739" s="370"/>
      <c r="Q739" s="196"/>
      <c r="R739" s="197"/>
      <c r="S739" s="198"/>
      <c r="T739" s="199"/>
      <c r="U739" s="200"/>
      <c r="V739" s="201"/>
      <c r="W739" s="202"/>
      <c r="X739" s="202"/>
      <c r="Y739" s="143"/>
      <c r="Z739" s="367"/>
      <c r="AA739" s="140"/>
      <c r="AB739" s="420"/>
      <c r="AC739" s="421"/>
      <c r="AD739" s="206"/>
      <c r="AE739" s="144"/>
      <c r="AF739" s="133"/>
      <c r="AG739" s="144"/>
      <c r="AH739" s="430"/>
      <c r="AI739" s="146"/>
      <c r="AJ739" s="144"/>
      <c r="AK739" s="147"/>
      <c r="AL739" s="114"/>
      <c r="AM739" s="211"/>
      <c r="AN739" s="132"/>
      <c r="AO739" s="132"/>
      <c r="AP739" s="149"/>
      <c r="AQ739" s="150"/>
      <c r="AR739" s="149"/>
      <c r="AS739" s="132"/>
      <c r="AT739" s="132"/>
      <c r="AU739" s="132"/>
      <c r="AV739" s="132"/>
      <c r="AW739" s="132"/>
      <c r="AX739" s="132"/>
      <c r="AY739" s="132"/>
      <c r="AZ739" s="132"/>
      <c r="BA739" s="132"/>
      <c r="BB739" s="132"/>
      <c r="BC739" s="132"/>
      <c r="BD739" s="132"/>
      <c r="BE739" s="132"/>
      <c r="BF739" s="132"/>
      <c r="BG739" s="132"/>
      <c r="BH739" s="132"/>
      <c r="BI739" s="132"/>
      <c r="BJ739" s="132"/>
      <c r="BK739" s="132"/>
      <c r="BL739" s="132"/>
      <c r="BM739" s="132"/>
      <c r="BN739" s="132"/>
      <c r="BO739" s="132"/>
      <c r="BP739" s="132"/>
    </row>
    <row r="740">
      <c r="A740" s="484" t="b">
        <v>0</v>
      </c>
      <c r="B740" s="94"/>
      <c r="C740" s="95"/>
      <c r="D740" s="96"/>
      <c r="E740" s="97"/>
      <c r="F740" s="98"/>
      <c r="G740" s="98"/>
      <c r="H740" s="98"/>
      <c r="I740" s="98"/>
      <c r="J740" s="98"/>
      <c r="K740" s="96"/>
      <c r="L740" s="96"/>
      <c r="M740" s="96"/>
      <c r="N740" s="518"/>
      <c r="O740" s="369"/>
      <c r="P740" s="370"/>
      <c r="Q740" s="196"/>
      <c r="R740" s="197"/>
      <c r="S740" s="198"/>
      <c r="T740" s="199"/>
      <c r="U740" s="200"/>
      <c r="V740" s="201"/>
      <c r="W740" s="202"/>
      <c r="X740" s="202"/>
      <c r="Y740" s="109"/>
      <c r="Z740" s="280"/>
      <c r="AA740" s="106"/>
      <c r="AB740" s="281"/>
      <c r="AC740" s="282"/>
      <c r="AD740" s="273"/>
      <c r="AE740" s="110"/>
      <c r="AF740" s="99"/>
      <c r="AG740" s="110"/>
      <c r="AH740" s="427"/>
      <c r="AI740" s="112"/>
      <c r="AJ740" s="110"/>
      <c r="AK740" s="113"/>
      <c r="AL740" s="114"/>
      <c r="AM740" s="278"/>
      <c r="AN740" s="98"/>
      <c r="AO740" s="98"/>
      <c r="AP740" s="116"/>
      <c r="AQ740" s="117"/>
      <c r="AR740" s="116"/>
      <c r="AS740" s="98"/>
      <c r="AT740" s="98"/>
      <c r="AU740" s="98"/>
      <c r="AV740" s="98"/>
      <c r="AW740" s="98"/>
      <c r="AX740" s="98"/>
      <c r="AY740" s="98"/>
      <c r="AZ740" s="98"/>
      <c r="BA740" s="98"/>
      <c r="BB740" s="98"/>
      <c r="BC740" s="98"/>
      <c r="BD740" s="98"/>
      <c r="BE740" s="98"/>
      <c r="BF740" s="98"/>
      <c r="BG740" s="98"/>
      <c r="BH740" s="98"/>
      <c r="BI740" s="98"/>
      <c r="BJ740" s="98"/>
      <c r="BK740" s="98"/>
      <c r="BL740" s="98"/>
      <c r="BM740" s="98"/>
      <c r="BN740" s="98"/>
      <c r="BO740" s="98"/>
      <c r="BP740" s="98"/>
    </row>
    <row r="741">
      <c r="A741" s="485" t="b">
        <v>0</v>
      </c>
      <c r="B741" s="128"/>
      <c r="C741" s="129"/>
      <c r="D741" s="130"/>
      <c r="E741" s="131"/>
      <c r="F741" s="132"/>
      <c r="G741" s="132"/>
      <c r="H741" s="132"/>
      <c r="I741" s="132"/>
      <c r="J741" s="132"/>
      <c r="K741" s="130"/>
      <c r="L741" s="130"/>
      <c r="M741" s="130"/>
      <c r="N741" s="519"/>
      <c r="O741" s="369"/>
      <c r="P741" s="370"/>
      <c r="Q741" s="196"/>
      <c r="R741" s="197"/>
      <c r="S741" s="198"/>
      <c r="T741" s="199"/>
      <c r="U741" s="200"/>
      <c r="V741" s="201"/>
      <c r="W741" s="202"/>
      <c r="X741" s="202"/>
      <c r="Y741" s="143"/>
      <c r="Z741" s="367"/>
      <c r="AA741" s="140"/>
      <c r="AB741" s="420"/>
      <c r="AC741" s="421"/>
      <c r="AD741" s="206"/>
      <c r="AE741" s="144"/>
      <c r="AF741" s="133"/>
      <c r="AG741" s="144"/>
      <c r="AH741" s="430"/>
      <c r="AI741" s="146"/>
      <c r="AJ741" s="144"/>
      <c r="AK741" s="147"/>
      <c r="AL741" s="114"/>
      <c r="AM741" s="211"/>
      <c r="AN741" s="132"/>
      <c r="AO741" s="132"/>
      <c r="AP741" s="149"/>
      <c r="AQ741" s="150"/>
      <c r="AR741" s="149"/>
      <c r="AS741" s="132"/>
      <c r="AT741" s="132"/>
      <c r="AU741" s="132"/>
      <c r="AV741" s="132"/>
      <c r="AW741" s="132"/>
      <c r="AX741" s="132"/>
      <c r="AY741" s="132"/>
      <c r="AZ741" s="132"/>
      <c r="BA741" s="132"/>
      <c r="BB741" s="132"/>
      <c r="BC741" s="132"/>
      <c r="BD741" s="132"/>
      <c r="BE741" s="132"/>
      <c r="BF741" s="132"/>
      <c r="BG741" s="132"/>
      <c r="BH741" s="132"/>
      <c r="BI741" s="132"/>
      <c r="BJ741" s="132"/>
      <c r="BK741" s="132"/>
      <c r="BL741" s="132"/>
      <c r="BM741" s="132"/>
      <c r="BN741" s="132"/>
      <c r="BO741" s="132"/>
      <c r="BP741" s="132"/>
    </row>
    <row r="742">
      <c r="A742" s="484" t="b">
        <v>0</v>
      </c>
      <c r="B742" s="94"/>
      <c r="C742" s="95"/>
      <c r="D742" s="96"/>
      <c r="E742" s="97"/>
      <c r="F742" s="98"/>
      <c r="G742" s="98"/>
      <c r="H742" s="98"/>
      <c r="I742" s="98"/>
      <c r="J742" s="98"/>
      <c r="K742" s="96"/>
      <c r="L742" s="96"/>
      <c r="M742" s="96"/>
      <c r="N742" s="518"/>
      <c r="O742" s="369"/>
      <c r="P742" s="370"/>
      <c r="Q742" s="196"/>
      <c r="R742" s="197"/>
      <c r="S742" s="198"/>
      <c r="T742" s="199"/>
      <c r="U742" s="200"/>
      <c r="V742" s="201"/>
      <c r="W742" s="202"/>
      <c r="X742" s="202"/>
      <c r="Y742" s="109"/>
      <c r="Z742" s="280"/>
      <c r="AA742" s="106"/>
      <c r="AB742" s="281"/>
      <c r="AC742" s="282"/>
      <c r="AD742" s="273"/>
      <c r="AE742" s="110"/>
      <c r="AF742" s="99"/>
      <c r="AG742" s="110"/>
      <c r="AH742" s="427"/>
      <c r="AI742" s="112"/>
      <c r="AJ742" s="110"/>
      <c r="AK742" s="113"/>
      <c r="AL742" s="114"/>
      <c r="AM742" s="278"/>
      <c r="AN742" s="98"/>
      <c r="AO742" s="98"/>
      <c r="AP742" s="116"/>
      <c r="AQ742" s="117"/>
      <c r="AR742" s="116"/>
      <c r="AS742" s="98"/>
      <c r="AT742" s="98"/>
      <c r="AU742" s="98"/>
      <c r="AV742" s="98"/>
      <c r="AW742" s="98"/>
      <c r="AX742" s="98"/>
      <c r="AY742" s="98"/>
      <c r="AZ742" s="98"/>
      <c r="BA742" s="98"/>
      <c r="BB742" s="98"/>
      <c r="BC742" s="98"/>
      <c r="BD742" s="98"/>
      <c r="BE742" s="98"/>
      <c r="BF742" s="98"/>
      <c r="BG742" s="98"/>
      <c r="BH742" s="98"/>
      <c r="BI742" s="98"/>
      <c r="BJ742" s="98"/>
      <c r="BK742" s="98"/>
      <c r="BL742" s="98"/>
      <c r="BM742" s="98"/>
      <c r="BN742" s="98"/>
      <c r="BO742" s="98"/>
      <c r="BP742" s="98"/>
    </row>
    <row r="743">
      <c r="A743" s="485" t="b">
        <v>0</v>
      </c>
      <c r="B743" s="128"/>
      <c r="C743" s="129"/>
      <c r="D743" s="130"/>
      <c r="E743" s="131"/>
      <c r="F743" s="132"/>
      <c r="G743" s="132"/>
      <c r="H743" s="132"/>
      <c r="I743" s="132"/>
      <c r="J743" s="132"/>
      <c r="K743" s="130"/>
      <c r="L743" s="130"/>
      <c r="M743" s="130"/>
      <c r="N743" s="519"/>
      <c r="O743" s="369"/>
      <c r="P743" s="370"/>
      <c r="Q743" s="196"/>
      <c r="R743" s="197"/>
      <c r="S743" s="198"/>
      <c r="T743" s="199"/>
      <c r="U743" s="200"/>
      <c r="V743" s="201"/>
      <c r="W743" s="202"/>
      <c r="X743" s="202"/>
      <c r="Y743" s="143"/>
      <c r="Z743" s="367"/>
      <c r="AA743" s="140"/>
      <c r="AB743" s="420"/>
      <c r="AC743" s="421"/>
      <c r="AD743" s="206"/>
      <c r="AE743" s="144"/>
      <c r="AF743" s="133"/>
      <c r="AG743" s="144"/>
      <c r="AH743" s="430"/>
      <c r="AI743" s="146"/>
      <c r="AJ743" s="144"/>
      <c r="AK743" s="147"/>
      <c r="AL743" s="114"/>
      <c r="AM743" s="211"/>
      <c r="AN743" s="132"/>
      <c r="AO743" s="132"/>
      <c r="AP743" s="149"/>
      <c r="AQ743" s="150"/>
      <c r="AR743" s="149"/>
      <c r="AS743" s="132"/>
      <c r="AT743" s="132"/>
      <c r="AU743" s="132"/>
      <c r="AV743" s="132"/>
      <c r="AW743" s="132"/>
      <c r="AX743" s="132"/>
      <c r="AY743" s="132"/>
      <c r="AZ743" s="132"/>
      <c r="BA743" s="132"/>
      <c r="BB743" s="132"/>
      <c r="BC743" s="132"/>
      <c r="BD743" s="132"/>
      <c r="BE743" s="132"/>
      <c r="BF743" s="132"/>
      <c r="BG743" s="132"/>
      <c r="BH743" s="132"/>
      <c r="BI743" s="132"/>
      <c r="BJ743" s="132"/>
      <c r="BK743" s="132"/>
      <c r="BL743" s="132"/>
      <c r="BM743" s="132"/>
      <c r="BN743" s="132"/>
      <c r="BO743" s="132"/>
      <c r="BP743" s="132"/>
    </row>
    <row r="744">
      <c r="A744" s="484" t="b">
        <v>0</v>
      </c>
      <c r="B744" s="94"/>
      <c r="C744" s="95"/>
      <c r="D744" s="96"/>
      <c r="E744" s="97"/>
      <c r="F744" s="98"/>
      <c r="G744" s="98"/>
      <c r="H744" s="98"/>
      <c r="I744" s="98"/>
      <c r="J744" s="98"/>
      <c r="K744" s="96"/>
      <c r="L744" s="96"/>
      <c r="M744" s="96"/>
      <c r="N744" s="518"/>
      <c r="O744" s="369"/>
      <c r="P744" s="370"/>
      <c r="Q744" s="196"/>
      <c r="R744" s="197"/>
      <c r="S744" s="198"/>
      <c r="T744" s="199"/>
      <c r="U744" s="200"/>
      <c r="V744" s="201"/>
      <c r="W744" s="202"/>
      <c r="X744" s="202"/>
      <c r="Y744" s="109"/>
      <c r="Z744" s="280"/>
      <c r="AA744" s="106"/>
      <c r="AB744" s="281"/>
      <c r="AC744" s="282"/>
      <c r="AD744" s="273"/>
      <c r="AE744" s="110"/>
      <c r="AF744" s="99"/>
      <c r="AG744" s="110"/>
      <c r="AH744" s="427"/>
      <c r="AI744" s="112"/>
      <c r="AJ744" s="110"/>
      <c r="AK744" s="113"/>
      <c r="AL744" s="114"/>
      <c r="AM744" s="278"/>
      <c r="AN744" s="98"/>
      <c r="AO744" s="98"/>
      <c r="AP744" s="116"/>
      <c r="AQ744" s="117"/>
      <c r="AR744" s="116"/>
      <c r="AS744" s="98"/>
      <c r="AT744" s="98"/>
      <c r="AU744" s="98"/>
      <c r="AV744" s="98"/>
      <c r="AW744" s="98"/>
      <c r="AX744" s="98"/>
      <c r="AY744" s="98"/>
      <c r="AZ744" s="98"/>
      <c r="BA744" s="98"/>
      <c r="BB744" s="98"/>
      <c r="BC744" s="98"/>
      <c r="BD744" s="98"/>
      <c r="BE744" s="98"/>
      <c r="BF744" s="98"/>
      <c r="BG744" s="98"/>
      <c r="BH744" s="98"/>
      <c r="BI744" s="98"/>
      <c r="BJ744" s="98"/>
      <c r="BK744" s="98"/>
      <c r="BL744" s="98"/>
      <c r="BM744" s="98"/>
      <c r="BN744" s="98"/>
      <c r="BO744" s="98"/>
      <c r="BP744" s="98"/>
    </row>
    <row r="745">
      <c r="A745" s="485" t="b">
        <v>0</v>
      </c>
      <c r="B745" s="128"/>
      <c r="C745" s="129"/>
      <c r="D745" s="130"/>
      <c r="E745" s="131"/>
      <c r="F745" s="132"/>
      <c r="G745" s="132"/>
      <c r="H745" s="132"/>
      <c r="I745" s="132"/>
      <c r="J745" s="132"/>
      <c r="K745" s="130"/>
      <c r="L745" s="130"/>
      <c r="M745" s="130"/>
      <c r="N745" s="519"/>
      <c r="O745" s="369"/>
      <c r="P745" s="370"/>
      <c r="Q745" s="196"/>
      <c r="R745" s="197"/>
      <c r="S745" s="198"/>
      <c r="T745" s="199"/>
      <c r="U745" s="200"/>
      <c r="V745" s="201"/>
      <c r="W745" s="202"/>
      <c r="X745" s="202"/>
      <c r="Y745" s="143"/>
      <c r="Z745" s="367"/>
      <c r="AA745" s="140"/>
      <c r="AB745" s="420"/>
      <c r="AC745" s="421"/>
      <c r="AD745" s="206"/>
      <c r="AE745" s="144"/>
      <c r="AF745" s="133"/>
      <c r="AG745" s="144"/>
      <c r="AH745" s="430"/>
      <c r="AI745" s="146"/>
      <c r="AJ745" s="144"/>
      <c r="AK745" s="147"/>
      <c r="AL745" s="114"/>
      <c r="AM745" s="211"/>
      <c r="AN745" s="132"/>
      <c r="AO745" s="132"/>
      <c r="AP745" s="149"/>
      <c r="AQ745" s="150"/>
      <c r="AR745" s="149"/>
      <c r="AS745" s="132"/>
      <c r="AT745" s="132"/>
      <c r="AU745" s="132"/>
      <c r="AV745" s="132"/>
      <c r="AW745" s="132"/>
      <c r="AX745" s="132"/>
      <c r="AY745" s="132"/>
      <c r="AZ745" s="132"/>
      <c r="BA745" s="132"/>
      <c r="BB745" s="132"/>
      <c r="BC745" s="132"/>
      <c r="BD745" s="132"/>
      <c r="BE745" s="132"/>
      <c r="BF745" s="132"/>
      <c r="BG745" s="132"/>
      <c r="BH745" s="132"/>
      <c r="BI745" s="132"/>
      <c r="BJ745" s="132"/>
      <c r="BK745" s="132"/>
      <c r="BL745" s="132"/>
      <c r="BM745" s="132"/>
      <c r="BN745" s="132"/>
      <c r="BO745" s="132"/>
      <c r="BP745" s="132"/>
    </row>
    <row r="746">
      <c r="A746" s="484" t="b">
        <v>0</v>
      </c>
      <c r="B746" s="94"/>
      <c r="C746" s="95"/>
      <c r="D746" s="96"/>
      <c r="E746" s="97"/>
      <c r="F746" s="98"/>
      <c r="G746" s="98"/>
      <c r="H746" s="98"/>
      <c r="I746" s="98"/>
      <c r="J746" s="98"/>
      <c r="K746" s="96"/>
      <c r="L746" s="96"/>
      <c r="M746" s="96"/>
      <c r="N746" s="518"/>
      <c r="O746" s="369"/>
      <c r="P746" s="370"/>
      <c r="Q746" s="196"/>
      <c r="R746" s="197"/>
      <c r="S746" s="198"/>
      <c r="T746" s="199"/>
      <c r="U746" s="200"/>
      <c r="V746" s="201"/>
      <c r="W746" s="202"/>
      <c r="X746" s="202"/>
      <c r="Y746" s="109"/>
      <c r="Z746" s="280"/>
      <c r="AA746" s="106"/>
      <c r="AB746" s="281"/>
      <c r="AC746" s="282"/>
      <c r="AD746" s="273"/>
      <c r="AE746" s="110"/>
      <c r="AF746" s="99"/>
      <c r="AG746" s="110"/>
      <c r="AH746" s="427"/>
      <c r="AI746" s="112"/>
      <c r="AJ746" s="110"/>
      <c r="AK746" s="113"/>
      <c r="AL746" s="114"/>
      <c r="AM746" s="278"/>
      <c r="AN746" s="98"/>
      <c r="AO746" s="98"/>
      <c r="AP746" s="116"/>
      <c r="AQ746" s="117"/>
      <c r="AR746" s="116"/>
      <c r="AS746" s="98"/>
      <c r="AT746" s="98"/>
      <c r="AU746" s="98"/>
      <c r="AV746" s="98"/>
      <c r="AW746" s="98"/>
      <c r="AX746" s="98"/>
      <c r="AY746" s="98"/>
      <c r="AZ746" s="98"/>
      <c r="BA746" s="98"/>
      <c r="BB746" s="98"/>
      <c r="BC746" s="98"/>
      <c r="BD746" s="98"/>
      <c r="BE746" s="98"/>
      <c r="BF746" s="98"/>
      <c r="BG746" s="98"/>
      <c r="BH746" s="98"/>
      <c r="BI746" s="98"/>
      <c r="BJ746" s="98"/>
      <c r="BK746" s="98"/>
      <c r="BL746" s="98"/>
      <c r="BM746" s="98"/>
      <c r="BN746" s="98"/>
      <c r="BO746" s="98"/>
      <c r="BP746" s="98"/>
    </row>
    <row r="747">
      <c r="A747" s="485" t="b">
        <v>0</v>
      </c>
      <c r="B747" s="128"/>
      <c r="C747" s="129"/>
      <c r="D747" s="130"/>
      <c r="E747" s="131"/>
      <c r="F747" s="132"/>
      <c r="G747" s="132"/>
      <c r="H747" s="132"/>
      <c r="I747" s="132"/>
      <c r="J747" s="132"/>
      <c r="K747" s="130"/>
      <c r="L747" s="130"/>
      <c r="M747" s="130"/>
      <c r="N747" s="519"/>
      <c r="O747" s="369"/>
      <c r="P747" s="370"/>
      <c r="Q747" s="196"/>
      <c r="R747" s="197"/>
      <c r="S747" s="198"/>
      <c r="T747" s="199"/>
      <c r="U747" s="200"/>
      <c r="V747" s="201"/>
      <c r="W747" s="202"/>
      <c r="X747" s="202"/>
      <c r="Y747" s="143"/>
      <c r="Z747" s="367"/>
      <c r="AA747" s="140"/>
      <c r="AB747" s="420"/>
      <c r="AC747" s="421"/>
      <c r="AD747" s="206"/>
      <c r="AE747" s="144"/>
      <c r="AF747" s="133"/>
      <c r="AG747" s="144"/>
      <c r="AH747" s="430"/>
      <c r="AI747" s="146"/>
      <c r="AJ747" s="144"/>
      <c r="AK747" s="147"/>
      <c r="AL747" s="114"/>
      <c r="AM747" s="211"/>
      <c r="AN747" s="132"/>
      <c r="AO747" s="132"/>
      <c r="AP747" s="149"/>
      <c r="AQ747" s="150"/>
      <c r="AR747" s="149"/>
      <c r="AS747" s="132"/>
      <c r="AT747" s="132"/>
      <c r="AU747" s="132"/>
      <c r="AV747" s="132"/>
      <c r="AW747" s="132"/>
      <c r="AX747" s="132"/>
      <c r="AY747" s="132"/>
      <c r="AZ747" s="132"/>
      <c r="BA747" s="132"/>
      <c r="BB747" s="132"/>
      <c r="BC747" s="132"/>
      <c r="BD747" s="132"/>
      <c r="BE747" s="132"/>
      <c r="BF747" s="132"/>
      <c r="BG747" s="132"/>
      <c r="BH747" s="132"/>
      <c r="BI747" s="132"/>
      <c r="BJ747" s="132"/>
      <c r="BK747" s="132"/>
      <c r="BL747" s="132"/>
      <c r="BM747" s="132"/>
      <c r="BN747" s="132"/>
      <c r="BO747" s="132"/>
      <c r="BP747" s="132"/>
    </row>
    <row r="748">
      <c r="A748" s="484" t="b">
        <v>0</v>
      </c>
      <c r="B748" s="94"/>
      <c r="C748" s="95"/>
      <c r="D748" s="96"/>
      <c r="E748" s="97"/>
      <c r="F748" s="98"/>
      <c r="G748" s="98"/>
      <c r="H748" s="98"/>
      <c r="I748" s="98"/>
      <c r="J748" s="98"/>
      <c r="K748" s="96"/>
      <c r="L748" s="96"/>
      <c r="M748" s="96"/>
      <c r="N748" s="518"/>
      <c r="O748" s="369"/>
      <c r="P748" s="370"/>
      <c r="Q748" s="196"/>
      <c r="R748" s="197"/>
      <c r="S748" s="198"/>
      <c r="T748" s="199"/>
      <c r="U748" s="200"/>
      <c r="V748" s="201"/>
      <c r="W748" s="202"/>
      <c r="X748" s="202"/>
      <c r="Y748" s="109"/>
      <c r="Z748" s="280"/>
      <c r="AA748" s="106"/>
      <c r="AB748" s="281"/>
      <c r="AC748" s="282"/>
      <c r="AD748" s="273"/>
      <c r="AE748" s="110"/>
      <c r="AF748" s="99"/>
      <c r="AG748" s="110"/>
      <c r="AH748" s="427"/>
      <c r="AI748" s="112"/>
      <c r="AJ748" s="110"/>
      <c r="AK748" s="113"/>
      <c r="AL748" s="114"/>
      <c r="AM748" s="278"/>
      <c r="AN748" s="98"/>
      <c r="AO748" s="98"/>
      <c r="AP748" s="116"/>
      <c r="AQ748" s="117"/>
      <c r="AR748" s="116"/>
      <c r="AS748" s="98"/>
      <c r="AT748" s="98"/>
      <c r="AU748" s="98"/>
      <c r="AV748" s="98"/>
      <c r="AW748" s="98"/>
      <c r="AX748" s="98"/>
      <c r="AY748" s="98"/>
      <c r="AZ748" s="98"/>
      <c r="BA748" s="98"/>
      <c r="BB748" s="98"/>
      <c r="BC748" s="98"/>
      <c r="BD748" s="98"/>
      <c r="BE748" s="98"/>
      <c r="BF748" s="98"/>
      <c r="BG748" s="98"/>
      <c r="BH748" s="98"/>
      <c r="BI748" s="98"/>
      <c r="BJ748" s="98"/>
      <c r="BK748" s="98"/>
      <c r="BL748" s="98"/>
      <c r="BM748" s="98"/>
      <c r="BN748" s="98"/>
      <c r="BO748" s="98"/>
      <c r="BP748" s="98"/>
    </row>
    <row r="749">
      <c r="A749" s="485" t="b">
        <v>0</v>
      </c>
      <c r="B749" s="128"/>
      <c r="C749" s="129"/>
      <c r="D749" s="130"/>
      <c r="E749" s="131"/>
      <c r="F749" s="132"/>
      <c r="G749" s="132"/>
      <c r="H749" s="132"/>
      <c r="I749" s="132"/>
      <c r="J749" s="132"/>
      <c r="K749" s="130"/>
      <c r="L749" s="130"/>
      <c r="M749" s="130"/>
      <c r="N749" s="519"/>
      <c r="O749" s="369"/>
      <c r="P749" s="370"/>
      <c r="Q749" s="196"/>
      <c r="R749" s="197"/>
      <c r="S749" s="198"/>
      <c r="T749" s="199"/>
      <c r="U749" s="200"/>
      <c r="V749" s="201"/>
      <c r="W749" s="202"/>
      <c r="X749" s="202"/>
      <c r="Y749" s="143"/>
      <c r="Z749" s="367"/>
      <c r="AA749" s="140"/>
      <c r="AB749" s="420"/>
      <c r="AC749" s="421"/>
      <c r="AD749" s="206"/>
      <c r="AE749" s="144"/>
      <c r="AF749" s="133"/>
      <c r="AG749" s="144"/>
      <c r="AH749" s="430"/>
      <c r="AI749" s="146"/>
      <c r="AJ749" s="144"/>
      <c r="AK749" s="147"/>
      <c r="AL749" s="114"/>
      <c r="AM749" s="211"/>
      <c r="AN749" s="132"/>
      <c r="AO749" s="132"/>
      <c r="AP749" s="149"/>
      <c r="AQ749" s="150"/>
      <c r="AR749" s="149"/>
      <c r="AS749" s="132"/>
      <c r="AT749" s="132"/>
      <c r="AU749" s="132"/>
      <c r="AV749" s="132"/>
      <c r="AW749" s="132"/>
      <c r="AX749" s="132"/>
      <c r="AY749" s="132"/>
      <c r="AZ749" s="132"/>
      <c r="BA749" s="132"/>
      <c r="BB749" s="132"/>
      <c r="BC749" s="132"/>
      <c r="BD749" s="132"/>
      <c r="BE749" s="132"/>
      <c r="BF749" s="132"/>
      <c r="BG749" s="132"/>
      <c r="BH749" s="132"/>
      <c r="BI749" s="132"/>
      <c r="BJ749" s="132"/>
      <c r="BK749" s="132"/>
      <c r="BL749" s="132"/>
      <c r="BM749" s="132"/>
      <c r="BN749" s="132"/>
      <c r="BO749" s="132"/>
      <c r="BP749" s="132"/>
    </row>
    <row r="750">
      <c r="A750" s="484" t="b">
        <v>0</v>
      </c>
      <c r="B750" s="94"/>
      <c r="C750" s="95"/>
      <c r="D750" s="96"/>
      <c r="E750" s="97"/>
      <c r="F750" s="98"/>
      <c r="G750" s="98"/>
      <c r="H750" s="98"/>
      <c r="I750" s="98"/>
      <c r="J750" s="98"/>
      <c r="K750" s="96"/>
      <c r="L750" s="96"/>
      <c r="M750" s="96"/>
      <c r="N750" s="518"/>
      <c r="O750" s="369"/>
      <c r="P750" s="370"/>
      <c r="Q750" s="196"/>
      <c r="R750" s="197"/>
      <c r="S750" s="198"/>
      <c r="T750" s="199"/>
      <c r="U750" s="200"/>
      <c r="V750" s="201"/>
      <c r="W750" s="202"/>
      <c r="X750" s="202"/>
      <c r="Y750" s="109"/>
      <c r="Z750" s="280"/>
      <c r="AA750" s="106"/>
      <c r="AB750" s="281"/>
      <c r="AC750" s="282"/>
      <c r="AD750" s="273"/>
      <c r="AE750" s="110"/>
      <c r="AF750" s="99"/>
      <c r="AG750" s="110"/>
      <c r="AH750" s="427"/>
      <c r="AI750" s="112"/>
      <c r="AJ750" s="110"/>
      <c r="AK750" s="113"/>
      <c r="AL750" s="114"/>
      <c r="AM750" s="278"/>
      <c r="AN750" s="98"/>
      <c r="AO750" s="98"/>
      <c r="AP750" s="116"/>
      <c r="AQ750" s="117"/>
      <c r="AR750" s="116"/>
      <c r="AS750" s="98"/>
      <c r="AT750" s="98"/>
      <c r="AU750" s="98"/>
      <c r="AV750" s="98"/>
      <c r="AW750" s="98"/>
      <c r="AX750" s="98"/>
      <c r="AY750" s="98"/>
      <c r="AZ750" s="98"/>
      <c r="BA750" s="98"/>
      <c r="BB750" s="98"/>
      <c r="BC750" s="98"/>
      <c r="BD750" s="98"/>
      <c r="BE750" s="98"/>
      <c r="BF750" s="98"/>
      <c r="BG750" s="98"/>
      <c r="BH750" s="98"/>
      <c r="BI750" s="98"/>
      <c r="BJ750" s="98"/>
      <c r="BK750" s="98"/>
      <c r="BL750" s="98"/>
      <c r="BM750" s="98"/>
      <c r="BN750" s="98"/>
      <c r="BO750" s="98"/>
      <c r="BP750" s="98"/>
    </row>
    <row r="751">
      <c r="A751" s="485" t="b">
        <v>0</v>
      </c>
      <c r="B751" s="128"/>
      <c r="C751" s="129"/>
      <c r="D751" s="130"/>
      <c r="E751" s="131"/>
      <c r="F751" s="132"/>
      <c r="G751" s="132"/>
      <c r="H751" s="132"/>
      <c r="I751" s="132"/>
      <c r="J751" s="132"/>
      <c r="K751" s="130"/>
      <c r="L751" s="130"/>
      <c r="M751" s="130"/>
      <c r="N751" s="519"/>
      <c r="O751" s="369"/>
      <c r="P751" s="370"/>
      <c r="Q751" s="196"/>
      <c r="R751" s="197"/>
      <c r="S751" s="198"/>
      <c r="T751" s="199"/>
      <c r="U751" s="200"/>
      <c r="V751" s="201"/>
      <c r="W751" s="202"/>
      <c r="X751" s="202"/>
      <c r="Y751" s="143"/>
      <c r="Z751" s="367"/>
      <c r="AA751" s="140"/>
      <c r="AB751" s="420"/>
      <c r="AC751" s="421"/>
      <c r="AD751" s="206"/>
      <c r="AE751" s="144"/>
      <c r="AF751" s="133"/>
      <c r="AG751" s="144"/>
      <c r="AH751" s="430"/>
      <c r="AI751" s="146"/>
      <c r="AJ751" s="144"/>
      <c r="AK751" s="147"/>
      <c r="AL751" s="114"/>
      <c r="AM751" s="211"/>
      <c r="AN751" s="132"/>
      <c r="AO751" s="132"/>
      <c r="AP751" s="149"/>
      <c r="AQ751" s="150"/>
      <c r="AR751" s="149"/>
      <c r="AS751" s="132"/>
      <c r="AT751" s="132"/>
      <c r="AU751" s="132"/>
      <c r="AV751" s="132"/>
      <c r="AW751" s="132"/>
      <c r="AX751" s="132"/>
      <c r="AY751" s="132"/>
      <c r="AZ751" s="132"/>
      <c r="BA751" s="132"/>
      <c r="BB751" s="132"/>
      <c r="BC751" s="132"/>
      <c r="BD751" s="132"/>
      <c r="BE751" s="132"/>
      <c r="BF751" s="132"/>
      <c r="BG751" s="132"/>
      <c r="BH751" s="132"/>
      <c r="BI751" s="132"/>
      <c r="BJ751" s="132"/>
      <c r="BK751" s="132"/>
      <c r="BL751" s="132"/>
      <c r="BM751" s="132"/>
      <c r="BN751" s="132"/>
      <c r="BO751" s="132"/>
      <c r="BP751" s="132"/>
    </row>
    <row r="752">
      <c r="A752" s="484" t="b">
        <v>0</v>
      </c>
      <c r="B752" s="94"/>
      <c r="C752" s="95"/>
      <c r="D752" s="96"/>
      <c r="E752" s="97"/>
      <c r="F752" s="98"/>
      <c r="G752" s="98"/>
      <c r="H752" s="98"/>
      <c r="I752" s="98"/>
      <c r="J752" s="98"/>
      <c r="K752" s="96"/>
      <c r="L752" s="96"/>
      <c r="M752" s="96"/>
      <c r="N752" s="518"/>
      <c r="O752" s="369"/>
      <c r="P752" s="370"/>
      <c r="Q752" s="196"/>
      <c r="R752" s="197"/>
      <c r="S752" s="198"/>
      <c r="T752" s="199"/>
      <c r="U752" s="200"/>
      <c r="V752" s="201"/>
      <c r="W752" s="202"/>
      <c r="X752" s="202"/>
      <c r="Y752" s="109"/>
      <c r="Z752" s="280"/>
      <c r="AA752" s="106"/>
      <c r="AB752" s="281"/>
      <c r="AC752" s="282"/>
      <c r="AD752" s="273"/>
      <c r="AE752" s="110"/>
      <c r="AF752" s="99"/>
      <c r="AG752" s="110"/>
      <c r="AH752" s="427"/>
      <c r="AI752" s="112"/>
      <c r="AJ752" s="110"/>
      <c r="AK752" s="113"/>
      <c r="AL752" s="114"/>
      <c r="AM752" s="278"/>
      <c r="AN752" s="98"/>
      <c r="AO752" s="98"/>
      <c r="AP752" s="116"/>
      <c r="AQ752" s="117"/>
      <c r="AR752" s="116"/>
      <c r="AS752" s="98"/>
      <c r="AT752" s="98"/>
      <c r="AU752" s="98"/>
      <c r="AV752" s="98"/>
      <c r="AW752" s="98"/>
      <c r="AX752" s="98"/>
      <c r="AY752" s="98"/>
      <c r="AZ752" s="98"/>
      <c r="BA752" s="98"/>
      <c r="BB752" s="98"/>
      <c r="BC752" s="98"/>
      <c r="BD752" s="98"/>
      <c r="BE752" s="98"/>
      <c r="BF752" s="98"/>
      <c r="BG752" s="98"/>
      <c r="BH752" s="98"/>
      <c r="BI752" s="98"/>
      <c r="BJ752" s="98"/>
      <c r="BK752" s="98"/>
      <c r="BL752" s="98"/>
      <c r="BM752" s="98"/>
      <c r="BN752" s="98"/>
      <c r="BO752" s="98"/>
      <c r="BP752" s="98"/>
    </row>
    <row r="753">
      <c r="A753" s="485" t="b">
        <v>0</v>
      </c>
      <c r="B753" s="128"/>
      <c r="C753" s="129"/>
      <c r="D753" s="130"/>
      <c r="E753" s="131"/>
      <c r="F753" s="132"/>
      <c r="G753" s="132"/>
      <c r="H753" s="132"/>
      <c r="I753" s="132"/>
      <c r="J753" s="132"/>
      <c r="K753" s="130"/>
      <c r="L753" s="130"/>
      <c r="M753" s="130"/>
      <c r="N753" s="519"/>
      <c r="O753" s="369"/>
      <c r="P753" s="370"/>
      <c r="Q753" s="196"/>
      <c r="R753" s="197"/>
      <c r="S753" s="198"/>
      <c r="T753" s="199"/>
      <c r="U753" s="200"/>
      <c r="V753" s="201"/>
      <c r="W753" s="202"/>
      <c r="X753" s="202"/>
      <c r="Y753" s="143"/>
      <c r="Z753" s="367"/>
      <c r="AA753" s="140"/>
      <c r="AB753" s="420"/>
      <c r="AC753" s="421"/>
      <c r="AD753" s="206"/>
      <c r="AE753" s="144"/>
      <c r="AF753" s="133"/>
      <c r="AG753" s="144"/>
      <c r="AH753" s="430"/>
      <c r="AI753" s="146"/>
      <c r="AJ753" s="144"/>
      <c r="AK753" s="147"/>
      <c r="AL753" s="114"/>
      <c r="AM753" s="211"/>
      <c r="AN753" s="132"/>
      <c r="AO753" s="132"/>
      <c r="AP753" s="149"/>
      <c r="AQ753" s="150"/>
      <c r="AR753" s="149"/>
      <c r="AS753" s="132"/>
      <c r="AT753" s="132"/>
      <c r="AU753" s="132"/>
      <c r="AV753" s="132"/>
      <c r="AW753" s="132"/>
      <c r="AX753" s="132"/>
      <c r="AY753" s="132"/>
      <c r="AZ753" s="132"/>
      <c r="BA753" s="132"/>
      <c r="BB753" s="132"/>
      <c r="BC753" s="132"/>
      <c r="BD753" s="132"/>
      <c r="BE753" s="132"/>
      <c r="BF753" s="132"/>
      <c r="BG753" s="132"/>
      <c r="BH753" s="132"/>
      <c r="BI753" s="132"/>
      <c r="BJ753" s="132"/>
      <c r="BK753" s="132"/>
      <c r="BL753" s="132"/>
      <c r="BM753" s="132"/>
      <c r="BN753" s="132"/>
      <c r="BO753" s="132"/>
      <c r="BP753" s="132"/>
    </row>
    <row r="754">
      <c r="A754" s="484" t="b">
        <v>0</v>
      </c>
      <c r="B754" s="94"/>
      <c r="C754" s="95"/>
      <c r="D754" s="96"/>
      <c r="E754" s="97"/>
      <c r="F754" s="98"/>
      <c r="G754" s="98"/>
      <c r="H754" s="98"/>
      <c r="I754" s="98"/>
      <c r="J754" s="98"/>
      <c r="K754" s="96"/>
      <c r="L754" s="96"/>
      <c r="M754" s="96"/>
      <c r="N754" s="518"/>
      <c r="O754" s="369"/>
      <c r="P754" s="370"/>
      <c r="Q754" s="196"/>
      <c r="R754" s="197"/>
      <c r="S754" s="198"/>
      <c r="T754" s="199"/>
      <c r="U754" s="200"/>
      <c r="V754" s="201"/>
      <c r="W754" s="202"/>
      <c r="X754" s="202"/>
      <c r="Y754" s="109"/>
      <c r="Z754" s="280"/>
      <c r="AA754" s="106"/>
      <c r="AB754" s="281"/>
      <c r="AC754" s="282"/>
      <c r="AD754" s="273"/>
      <c r="AE754" s="110"/>
      <c r="AF754" s="99"/>
      <c r="AG754" s="110"/>
      <c r="AH754" s="427"/>
      <c r="AI754" s="112"/>
      <c r="AJ754" s="110"/>
      <c r="AK754" s="113"/>
      <c r="AL754" s="114"/>
      <c r="AM754" s="278"/>
      <c r="AN754" s="98"/>
      <c r="AO754" s="98"/>
      <c r="AP754" s="116"/>
      <c r="AQ754" s="117"/>
      <c r="AR754" s="116"/>
      <c r="AS754" s="98"/>
      <c r="AT754" s="98"/>
      <c r="AU754" s="98"/>
      <c r="AV754" s="98"/>
      <c r="AW754" s="98"/>
      <c r="AX754" s="98"/>
      <c r="AY754" s="98"/>
      <c r="AZ754" s="98"/>
      <c r="BA754" s="98"/>
      <c r="BB754" s="98"/>
      <c r="BC754" s="98"/>
      <c r="BD754" s="98"/>
      <c r="BE754" s="98"/>
      <c r="BF754" s="98"/>
      <c r="BG754" s="98"/>
      <c r="BH754" s="98"/>
      <c r="BI754" s="98"/>
      <c r="BJ754" s="98"/>
      <c r="BK754" s="98"/>
      <c r="BL754" s="98"/>
      <c r="BM754" s="98"/>
      <c r="BN754" s="98"/>
      <c r="BO754" s="98"/>
      <c r="BP754" s="98"/>
    </row>
    <row r="755">
      <c r="A755" s="485" t="b">
        <v>0</v>
      </c>
      <c r="B755" s="128"/>
      <c r="C755" s="129"/>
      <c r="D755" s="130"/>
      <c r="E755" s="131"/>
      <c r="F755" s="132"/>
      <c r="G755" s="132"/>
      <c r="H755" s="132"/>
      <c r="I755" s="132"/>
      <c r="J755" s="132"/>
      <c r="K755" s="130"/>
      <c r="L755" s="130"/>
      <c r="M755" s="130"/>
      <c r="N755" s="519"/>
      <c r="O755" s="369"/>
      <c r="P755" s="370"/>
      <c r="Q755" s="196"/>
      <c r="R755" s="197"/>
      <c r="S755" s="198"/>
      <c r="T755" s="199"/>
      <c r="U755" s="200"/>
      <c r="V755" s="201"/>
      <c r="W755" s="202"/>
      <c r="X755" s="202"/>
      <c r="Y755" s="143"/>
      <c r="Z755" s="367"/>
      <c r="AA755" s="140"/>
      <c r="AB755" s="420"/>
      <c r="AC755" s="421"/>
      <c r="AD755" s="206"/>
      <c r="AE755" s="144"/>
      <c r="AF755" s="133"/>
      <c r="AG755" s="144"/>
      <c r="AH755" s="430"/>
      <c r="AI755" s="146"/>
      <c r="AJ755" s="144"/>
      <c r="AK755" s="147"/>
      <c r="AL755" s="114"/>
      <c r="AM755" s="211"/>
      <c r="AN755" s="132"/>
      <c r="AO755" s="132"/>
      <c r="AP755" s="149"/>
      <c r="AQ755" s="150"/>
      <c r="AR755" s="149"/>
      <c r="AS755" s="132"/>
      <c r="AT755" s="132"/>
      <c r="AU755" s="132"/>
      <c r="AV755" s="132"/>
      <c r="AW755" s="132"/>
      <c r="AX755" s="132"/>
      <c r="AY755" s="132"/>
      <c r="AZ755" s="132"/>
      <c r="BA755" s="132"/>
      <c r="BB755" s="132"/>
      <c r="BC755" s="132"/>
      <c r="BD755" s="132"/>
      <c r="BE755" s="132"/>
      <c r="BF755" s="132"/>
      <c r="BG755" s="132"/>
      <c r="BH755" s="132"/>
      <c r="BI755" s="132"/>
      <c r="BJ755" s="132"/>
      <c r="BK755" s="132"/>
      <c r="BL755" s="132"/>
      <c r="BM755" s="132"/>
      <c r="BN755" s="132"/>
      <c r="BO755" s="132"/>
      <c r="BP755" s="132"/>
    </row>
    <row r="756">
      <c r="A756" s="484" t="b">
        <v>0</v>
      </c>
      <c r="B756" s="94"/>
      <c r="C756" s="95"/>
      <c r="D756" s="96"/>
      <c r="E756" s="97"/>
      <c r="F756" s="98"/>
      <c r="G756" s="98"/>
      <c r="H756" s="98"/>
      <c r="I756" s="98"/>
      <c r="J756" s="98"/>
      <c r="K756" s="96"/>
      <c r="L756" s="96"/>
      <c r="M756" s="96"/>
      <c r="N756" s="518"/>
      <c r="O756" s="369"/>
      <c r="P756" s="370"/>
      <c r="Q756" s="196"/>
      <c r="R756" s="197"/>
      <c r="S756" s="198"/>
      <c r="T756" s="199"/>
      <c r="U756" s="200"/>
      <c r="V756" s="201"/>
      <c r="W756" s="202"/>
      <c r="X756" s="202"/>
      <c r="Y756" s="109"/>
      <c r="Z756" s="280"/>
      <c r="AA756" s="106"/>
      <c r="AB756" s="281"/>
      <c r="AC756" s="282"/>
      <c r="AD756" s="273"/>
      <c r="AE756" s="110"/>
      <c r="AF756" s="99"/>
      <c r="AG756" s="110"/>
      <c r="AH756" s="427"/>
      <c r="AI756" s="112"/>
      <c r="AJ756" s="110"/>
      <c r="AK756" s="113"/>
      <c r="AL756" s="114"/>
      <c r="AM756" s="278"/>
      <c r="AN756" s="98"/>
      <c r="AO756" s="98"/>
      <c r="AP756" s="116"/>
      <c r="AQ756" s="117"/>
      <c r="AR756" s="116"/>
      <c r="AS756" s="98"/>
      <c r="AT756" s="98"/>
      <c r="AU756" s="98"/>
      <c r="AV756" s="98"/>
      <c r="AW756" s="98"/>
      <c r="AX756" s="98"/>
      <c r="AY756" s="98"/>
      <c r="AZ756" s="98"/>
      <c r="BA756" s="98"/>
      <c r="BB756" s="98"/>
      <c r="BC756" s="98"/>
      <c r="BD756" s="98"/>
      <c r="BE756" s="98"/>
      <c r="BF756" s="98"/>
      <c r="BG756" s="98"/>
      <c r="BH756" s="98"/>
      <c r="BI756" s="98"/>
      <c r="BJ756" s="98"/>
      <c r="BK756" s="98"/>
      <c r="BL756" s="98"/>
      <c r="BM756" s="98"/>
      <c r="BN756" s="98"/>
      <c r="BO756" s="98"/>
      <c r="BP756" s="98"/>
    </row>
    <row r="757">
      <c r="A757" s="485" t="b">
        <v>0</v>
      </c>
      <c r="B757" s="128"/>
      <c r="C757" s="129"/>
      <c r="D757" s="130"/>
      <c r="E757" s="131"/>
      <c r="F757" s="132"/>
      <c r="G757" s="132"/>
      <c r="H757" s="132"/>
      <c r="I757" s="132"/>
      <c r="J757" s="132"/>
      <c r="K757" s="130"/>
      <c r="L757" s="130"/>
      <c r="M757" s="130"/>
      <c r="N757" s="519"/>
      <c r="O757" s="369"/>
      <c r="P757" s="370"/>
      <c r="Q757" s="196"/>
      <c r="R757" s="197"/>
      <c r="S757" s="198"/>
      <c r="T757" s="199"/>
      <c r="U757" s="200"/>
      <c r="V757" s="201"/>
      <c r="W757" s="202"/>
      <c r="X757" s="202"/>
      <c r="Y757" s="143"/>
      <c r="Z757" s="367"/>
      <c r="AA757" s="140"/>
      <c r="AB757" s="420"/>
      <c r="AC757" s="421"/>
      <c r="AD757" s="206"/>
      <c r="AE757" s="144"/>
      <c r="AF757" s="133"/>
      <c r="AG757" s="144"/>
      <c r="AH757" s="430"/>
      <c r="AI757" s="146"/>
      <c r="AJ757" s="144"/>
      <c r="AK757" s="147"/>
      <c r="AL757" s="114"/>
      <c r="AM757" s="211"/>
      <c r="AN757" s="132"/>
      <c r="AO757" s="132"/>
      <c r="AP757" s="149"/>
      <c r="AQ757" s="150"/>
      <c r="AR757" s="149"/>
      <c r="AS757" s="132"/>
      <c r="AT757" s="132"/>
      <c r="AU757" s="132"/>
      <c r="AV757" s="132"/>
      <c r="AW757" s="132"/>
      <c r="AX757" s="132"/>
      <c r="AY757" s="132"/>
      <c r="AZ757" s="132"/>
      <c r="BA757" s="132"/>
      <c r="BB757" s="132"/>
      <c r="BC757" s="132"/>
      <c r="BD757" s="132"/>
      <c r="BE757" s="132"/>
      <c r="BF757" s="132"/>
      <c r="BG757" s="132"/>
      <c r="BH757" s="132"/>
      <c r="BI757" s="132"/>
      <c r="BJ757" s="132"/>
      <c r="BK757" s="132"/>
      <c r="BL757" s="132"/>
      <c r="BM757" s="132"/>
      <c r="BN757" s="132"/>
      <c r="BO757" s="132"/>
      <c r="BP757" s="132"/>
    </row>
    <row r="758">
      <c r="A758" s="484" t="b">
        <v>0</v>
      </c>
      <c r="B758" s="94"/>
      <c r="C758" s="95"/>
      <c r="D758" s="96"/>
      <c r="E758" s="97"/>
      <c r="F758" s="98"/>
      <c r="G758" s="98"/>
      <c r="H758" s="98"/>
      <c r="I758" s="98"/>
      <c r="J758" s="98"/>
      <c r="K758" s="96"/>
      <c r="L758" s="96"/>
      <c r="M758" s="96"/>
      <c r="N758" s="518"/>
      <c r="O758" s="369"/>
      <c r="P758" s="370"/>
      <c r="Q758" s="196"/>
      <c r="R758" s="197"/>
      <c r="S758" s="198"/>
      <c r="T758" s="199"/>
      <c r="U758" s="200"/>
      <c r="V758" s="201"/>
      <c r="W758" s="202"/>
      <c r="X758" s="202"/>
      <c r="Y758" s="109"/>
      <c r="Z758" s="280"/>
      <c r="AA758" s="106"/>
      <c r="AB758" s="281"/>
      <c r="AC758" s="282"/>
      <c r="AD758" s="273"/>
      <c r="AE758" s="110"/>
      <c r="AF758" s="99"/>
      <c r="AG758" s="110"/>
      <c r="AH758" s="427"/>
      <c r="AI758" s="112"/>
      <c r="AJ758" s="110"/>
      <c r="AK758" s="113"/>
      <c r="AL758" s="114"/>
      <c r="AM758" s="278"/>
      <c r="AN758" s="98"/>
      <c r="AO758" s="98"/>
      <c r="AP758" s="116"/>
      <c r="AQ758" s="117"/>
      <c r="AR758" s="116"/>
      <c r="AS758" s="98"/>
      <c r="AT758" s="98"/>
      <c r="AU758" s="98"/>
      <c r="AV758" s="98"/>
      <c r="AW758" s="98"/>
      <c r="AX758" s="98"/>
      <c r="AY758" s="98"/>
      <c r="AZ758" s="98"/>
      <c r="BA758" s="98"/>
      <c r="BB758" s="98"/>
      <c r="BC758" s="98"/>
      <c r="BD758" s="98"/>
      <c r="BE758" s="98"/>
      <c r="BF758" s="98"/>
      <c r="BG758" s="98"/>
      <c r="BH758" s="98"/>
      <c r="BI758" s="98"/>
      <c r="BJ758" s="98"/>
      <c r="BK758" s="98"/>
      <c r="BL758" s="98"/>
      <c r="BM758" s="98"/>
      <c r="BN758" s="98"/>
      <c r="BO758" s="98"/>
      <c r="BP758" s="98"/>
    </row>
    <row r="759">
      <c r="A759" s="485" t="b">
        <v>0</v>
      </c>
      <c r="B759" s="128"/>
      <c r="C759" s="129"/>
      <c r="D759" s="130"/>
      <c r="E759" s="131"/>
      <c r="F759" s="132"/>
      <c r="G759" s="132"/>
      <c r="H759" s="132"/>
      <c r="I759" s="132"/>
      <c r="J759" s="132"/>
      <c r="K759" s="130"/>
      <c r="L759" s="130"/>
      <c r="M759" s="130"/>
      <c r="N759" s="519"/>
      <c r="O759" s="369"/>
      <c r="P759" s="370"/>
      <c r="Q759" s="196"/>
      <c r="R759" s="197"/>
      <c r="S759" s="198"/>
      <c r="T759" s="199"/>
      <c r="U759" s="200"/>
      <c r="V759" s="201"/>
      <c r="W759" s="202"/>
      <c r="X759" s="202"/>
      <c r="Y759" s="143"/>
      <c r="Z759" s="367"/>
      <c r="AA759" s="140"/>
      <c r="AB759" s="420"/>
      <c r="AC759" s="421"/>
      <c r="AD759" s="206"/>
      <c r="AE759" s="144"/>
      <c r="AF759" s="133"/>
      <c r="AG759" s="144"/>
      <c r="AH759" s="430"/>
      <c r="AI759" s="146"/>
      <c r="AJ759" s="144"/>
      <c r="AK759" s="147"/>
      <c r="AL759" s="114"/>
      <c r="AM759" s="211"/>
      <c r="AN759" s="132"/>
      <c r="AO759" s="132"/>
      <c r="AP759" s="149"/>
      <c r="AQ759" s="150"/>
      <c r="AR759" s="149"/>
      <c r="AS759" s="132"/>
      <c r="AT759" s="132"/>
      <c r="AU759" s="132"/>
      <c r="AV759" s="132"/>
      <c r="AW759" s="132"/>
      <c r="AX759" s="132"/>
      <c r="AY759" s="132"/>
      <c r="AZ759" s="132"/>
      <c r="BA759" s="132"/>
      <c r="BB759" s="132"/>
      <c r="BC759" s="132"/>
      <c r="BD759" s="132"/>
      <c r="BE759" s="132"/>
      <c r="BF759" s="132"/>
      <c r="BG759" s="132"/>
      <c r="BH759" s="132"/>
      <c r="BI759" s="132"/>
      <c r="BJ759" s="132"/>
      <c r="BK759" s="132"/>
      <c r="BL759" s="132"/>
      <c r="BM759" s="132"/>
      <c r="BN759" s="132"/>
      <c r="BO759" s="132"/>
      <c r="BP759" s="132"/>
    </row>
    <row r="760">
      <c r="A760" s="484" t="b">
        <v>0</v>
      </c>
      <c r="B760" s="94"/>
      <c r="C760" s="95"/>
      <c r="D760" s="96"/>
      <c r="E760" s="97"/>
      <c r="F760" s="98"/>
      <c r="G760" s="98"/>
      <c r="H760" s="98"/>
      <c r="I760" s="98"/>
      <c r="J760" s="98"/>
      <c r="K760" s="96"/>
      <c r="L760" s="96"/>
      <c r="M760" s="96"/>
      <c r="N760" s="518"/>
      <c r="O760" s="369"/>
      <c r="P760" s="370"/>
      <c r="Q760" s="196"/>
      <c r="R760" s="197"/>
      <c r="S760" s="198"/>
      <c r="T760" s="199"/>
      <c r="U760" s="200"/>
      <c r="V760" s="201"/>
      <c r="W760" s="202"/>
      <c r="X760" s="202"/>
      <c r="Y760" s="109"/>
      <c r="Z760" s="280"/>
      <c r="AA760" s="106"/>
      <c r="AB760" s="281"/>
      <c r="AC760" s="282"/>
      <c r="AD760" s="273"/>
      <c r="AE760" s="110"/>
      <c r="AF760" s="99"/>
      <c r="AG760" s="110"/>
      <c r="AH760" s="427"/>
      <c r="AI760" s="112"/>
      <c r="AJ760" s="110"/>
      <c r="AK760" s="113"/>
      <c r="AL760" s="114"/>
      <c r="AM760" s="278"/>
      <c r="AN760" s="98"/>
      <c r="AO760" s="98"/>
      <c r="AP760" s="116"/>
      <c r="AQ760" s="117"/>
      <c r="AR760" s="116"/>
      <c r="AS760" s="98"/>
      <c r="AT760" s="98"/>
      <c r="AU760" s="98"/>
      <c r="AV760" s="98"/>
      <c r="AW760" s="98"/>
      <c r="AX760" s="98"/>
      <c r="AY760" s="98"/>
      <c r="AZ760" s="98"/>
      <c r="BA760" s="98"/>
      <c r="BB760" s="98"/>
      <c r="BC760" s="98"/>
      <c r="BD760" s="98"/>
      <c r="BE760" s="98"/>
      <c r="BF760" s="98"/>
      <c r="BG760" s="98"/>
      <c r="BH760" s="98"/>
      <c r="BI760" s="98"/>
      <c r="BJ760" s="98"/>
      <c r="BK760" s="98"/>
      <c r="BL760" s="98"/>
      <c r="BM760" s="98"/>
      <c r="BN760" s="98"/>
      <c r="BO760" s="98"/>
      <c r="BP760" s="98"/>
    </row>
    <row r="761">
      <c r="A761" s="485" t="b">
        <v>0</v>
      </c>
      <c r="B761" s="128"/>
      <c r="C761" s="129"/>
      <c r="D761" s="130"/>
      <c r="E761" s="131"/>
      <c r="F761" s="132"/>
      <c r="G761" s="132"/>
      <c r="H761" s="132"/>
      <c r="I761" s="132"/>
      <c r="J761" s="132"/>
      <c r="K761" s="130"/>
      <c r="L761" s="130"/>
      <c r="M761" s="130"/>
      <c r="N761" s="519"/>
      <c r="O761" s="369"/>
      <c r="P761" s="370"/>
      <c r="Q761" s="196"/>
      <c r="R761" s="197"/>
      <c r="S761" s="198"/>
      <c r="T761" s="199"/>
      <c r="U761" s="200"/>
      <c r="V761" s="201"/>
      <c r="W761" s="202"/>
      <c r="X761" s="202"/>
      <c r="Y761" s="143"/>
      <c r="Z761" s="367"/>
      <c r="AA761" s="140"/>
      <c r="AB761" s="420"/>
      <c r="AC761" s="421"/>
      <c r="AD761" s="206"/>
      <c r="AE761" s="144"/>
      <c r="AF761" s="133"/>
      <c r="AG761" s="144"/>
      <c r="AH761" s="430"/>
      <c r="AI761" s="146"/>
      <c r="AJ761" s="144"/>
      <c r="AK761" s="147"/>
      <c r="AL761" s="114"/>
      <c r="AM761" s="211"/>
      <c r="AN761" s="132"/>
      <c r="AO761" s="132"/>
      <c r="AP761" s="149"/>
      <c r="AQ761" s="150"/>
      <c r="AR761" s="149"/>
      <c r="AS761" s="132"/>
      <c r="AT761" s="132"/>
      <c r="AU761" s="132"/>
      <c r="AV761" s="132"/>
      <c r="AW761" s="132"/>
      <c r="AX761" s="132"/>
      <c r="AY761" s="132"/>
      <c r="AZ761" s="132"/>
      <c r="BA761" s="132"/>
      <c r="BB761" s="132"/>
      <c r="BC761" s="132"/>
      <c r="BD761" s="132"/>
      <c r="BE761" s="132"/>
      <c r="BF761" s="132"/>
      <c r="BG761" s="132"/>
      <c r="BH761" s="132"/>
      <c r="BI761" s="132"/>
      <c r="BJ761" s="132"/>
      <c r="BK761" s="132"/>
      <c r="BL761" s="132"/>
      <c r="BM761" s="132"/>
      <c r="BN761" s="132"/>
      <c r="BO761" s="132"/>
      <c r="BP761" s="132"/>
    </row>
    <row r="762">
      <c r="A762" s="484" t="b">
        <v>0</v>
      </c>
      <c r="B762" s="94"/>
      <c r="C762" s="95"/>
      <c r="D762" s="96"/>
      <c r="E762" s="97"/>
      <c r="F762" s="98"/>
      <c r="G762" s="98"/>
      <c r="H762" s="98"/>
      <c r="I762" s="98"/>
      <c r="J762" s="98"/>
      <c r="K762" s="96"/>
      <c r="L762" s="96"/>
      <c r="M762" s="96"/>
      <c r="N762" s="518"/>
      <c r="O762" s="369"/>
      <c r="P762" s="370"/>
      <c r="Q762" s="196"/>
      <c r="R762" s="197"/>
      <c r="S762" s="198"/>
      <c r="T762" s="199"/>
      <c r="U762" s="200"/>
      <c r="V762" s="201"/>
      <c r="W762" s="202"/>
      <c r="X762" s="202"/>
      <c r="Y762" s="109"/>
      <c r="Z762" s="280"/>
      <c r="AA762" s="106"/>
      <c r="AB762" s="281"/>
      <c r="AC762" s="282"/>
      <c r="AD762" s="273"/>
      <c r="AE762" s="110"/>
      <c r="AF762" s="99"/>
      <c r="AG762" s="110"/>
      <c r="AH762" s="427"/>
      <c r="AI762" s="112"/>
      <c r="AJ762" s="110"/>
      <c r="AK762" s="113"/>
      <c r="AL762" s="114"/>
      <c r="AM762" s="278"/>
      <c r="AN762" s="98"/>
      <c r="AO762" s="98"/>
      <c r="AP762" s="116"/>
      <c r="AQ762" s="117"/>
      <c r="AR762" s="116"/>
      <c r="AS762" s="98"/>
      <c r="AT762" s="98"/>
      <c r="AU762" s="98"/>
      <c r="AV762" s="98"/>
      <c r="AW762" s="98"/>
      <c r="AX762" s="98"/>
      <c r="AY762" s="98"/>
      <c r="AZ762" s="98"/>
      <c r="BA762" s="98"/>
      <c r="BB762" s="98"/>
      <c r="BC762" s="98"/>
      <c r="BD762" s="98"/>
      <c r="BE762" s="98"/>
      <c r="BF762" s="98"/>
      <c r="BG762" s="98"/>
      <c r="BH762" s="98"/>
      <c r="BI762" s="98"/>
      <c r="BJ762" s="98"/>
      <c r="BK762" s="98"/>
      <c r="BL762" s="98"/>
      <c r="BM762" s="98"/>
      <c r="BN762" s="98"/>
      <c r="BO762" s="98"/>
      <c r="BP762" s="98"/>
    </row>
    <row r="763">
      <c r="A763" s="485" t="b">
        <v>0</v>
      </c>
      <c r="B763" s="128"/>
      <c r="C763" s="129"/>
      <c r="D763" s="130"/>
      <c r="E763" s="131"/>
      <c r="F763" s="132"/>
      <c r="G763" s="132"/>
      <c r="H763" s="132"/>
      <c r="I763" s="132"/>
      <c r="J763" s="132"/>
      <c r="K763" s="130"/>
      <c r="L763" s="130"/>
      <c r="M763" s="130"/>
      <c r="N763" s="519"/>
      <c r="O763" s="369"/>
      <c r="P763" s="370"/>
      <c r="Q763" s="196"/>
      <c r="R763" s="197"/>
      <c r="S763" s="198"/>
      <c r="T763" s="199"/>
      <c r="U763" s="200"/>
      <c r="V763" s="201"/>
      <c r="W763" s="202"/>
      <c r="X763" s="202"/>
      <c r="Y763" s="143"/>
      <c r="Z763" s="367"/>
      <c r="AA763" s="140"/>
      <c r="AB763" s="420"/>
      <c r="AC763" s="421"/>
      <c r="AD763" s="206"/>
      <c r="AE763" s="144"/>
      <c r="AF763" s="133"/>
      <c r="AG763" s="144"/>
      <c r="AH763" s="430"/>
      <c r="AI763" s="146"/>
      <c r="AJ763" s="144"/>
      <c r="AK763" s="147"/>
      <c r="AL763" s="114"/>
      <c r="AM763" s="211"/>
      <c r="AN763" s="132"/>
      <c r="AO763" s="132"/>
      <c r="AP763" s="149"/>
      <c r="AQ763" s="150"/>
      <c r="AR763" s="149"/>
      <c r="AS763" s="132"/>
      <c r="AT763" s="132"/>
      <c r="AU763" s="132"/>
      <c r="AV763" s="132"/>
      <c r="AW763" s="132"/>
      <c r="AX763" s="132"/>
      <c r="AY763" s="132"/>
      <c r="AZ763" s="132"/>
      <c r="BA763" s="132"/>
      <c r="BB763" s="132"/>
      <c r="BC763" s="132"/>
      <c r="BD763" s="132"/>
      <c r="BE763" s="132"/>
      <c r="BF763" s="132"/>
      <c r="BG763" s="132"/>
      <c r="BH763" s="132"/>
      <c r="BI763" s="132"/>
      <c r="BJ763" s="132"/>
      <c r="BK763" s="132"/>
      <c r="BL763" s="132"/>
      <c r="BM763" s="132"/>
      <c r="BN763" s="132"/>
      <c r="BO763" s="132"/>
      <c r="BP763" s="132"/>
    </row>
    <row r="764">
      <c r="A764" s="484" t="b">
        <v>0</v>
      </c>
      <c r="B764" s="94"/>
      <c r="C764" s="95"/>
      <c r="D764" s="96"/>
      <c r="E764" s="97"/>
      <c r="F764" s="98"/>
      <c r="G764" s="98"/>
      <c r="H764" s="98"/>
      <c r="I764" s="98"/>
      <c r="J764" s="98"/>
      <c r="K764" s="96"/>
      <c r="L764" s="96"/>
      <c r="M764" s="96"/>
      <c r="N764" s="518"/>
      <c r="O764" s="369"/>
      <c r="P764" s="370"/>
      <c r="Q764" s="196"/>
      <c r="R764" s="197"/>
      <c r="S764" s="198"/>
      <c r="T764" s="199"/>
      <c r="U764" s="200"/>
      <c r="V764" s="201"/>
      <c r="W764" s="202"/>
      <c r="X764" s="202"/>
      <c r="Y764" s="109"/>
      <c r="Z764" s="280"/>
      <c r="AA764" s="106"/>
      <c r="AB764" s="281"/>
      <c r="AC764" s="282"/>
      <c r="AD764" s="273"/>
      <c r="AE764" s="110"/>
      <c r="AF764" s="99"/>
      <c r="AG764" s="110"/>
      <c r="AH764" s="427"/>
      <c r="AI764" s="112"/>
      <c r="AJ764" s="110"/>
      <c r="AK764" s="113"/>
      <c r="AL764" s="114"/>
      <c r="AM764" s="278"/>
      <c r="AN764" s="98"/>
      <c r="AO764" s="98"/>
      <c r="AP764" s="116"/>
      <c r="AQ764" s="117"/>
      <c r="AR764" s="116"/>
      <c r="AS764" s="98"/>
      <c r="AT764" s="98"/>
      <c r="AU764" s="98"/>
      <c r="AV764" s="98"/>
      <c r="AW764" s="98"/>
      <c r="AX764" s="98"/>
      <c r="AY764" s="98"/>
      <c r="AZ764" s="98"/>
      <c r="BA764" s="98"/>
      <c r="BB764" s="98"/>
      <c r="BC764" s="98"/>
      <c r="BD764" s="98"/>
      <c r="BE764" s="98"/>
      <c r="BF764" s="98"/>
      <c r="BG764" s="98"/>
      <c r="BH764" s="98"/>
      <c r="BI764" s="98"/>
      <c r="BJ764" s="98"/>
      <c r="BK764" s="98"/>
      <c r="BL764" s="98"/>
      <c r="BM764" s="98"/>
      <c r="BN764" s="98"/>
      <c r="BO764" s="98"/>
      <c r="BP764" s="98"/>
    </row>
    <row r="765">
      <c r="A765" s="485" t="b">
        <v>0</v>
      </c>
      <c r="B765" s="128"/>
      <c r="C765" s="129"/>
      <c r="D765" s="130"/>
      <c r="E765" s="131"/>
      <c r="F765" s="132"/>
      <c r="G765" s="132"/>
      <c r="H765" s="132"/>
      <c r="I765" s="132"/>
      <c r="J765" s="132"/>
      <c r="K765" s="130"/>
      <c r="L765" s="130"/>
      <c r="M765" s="130"/>
      <c r="N765" s="519"/>
      <c r="O765" s="369"/>
      <c r="P765" s="370"/>
      <c r="Q765" s="196"/>
      <c r="R765" s="197"/>
      <c r="S765" s="198"/>
      <c r="T765" s="199"/>
      <c r="U765" s="200"/>
      <c r="V765" s="201"/>
      <c r="W765" s="202"/>
      <c r="X765" s="202"/>
      <c r="Y765" s="143"/>
      <c r="Z765" s="367"/>
      <c r="AA765" s="140"/>
      <c r="AB765" s="420"/>
      <c r="AC765" s="421"/>
      <c r="AD765" s="206"/>
      <c r="AE765" s="144"/>
      <c r="AF765" s="133"/>
      <c r="AG765" s="144"/>
      <c r="AH765" s="430"/>
      <c r="AI765" s="146"/>
      <c r="AJ765" s="144"/>
      <c r="AK765" s="147"/>
      <c r="AL765" s="114"/>
      <c r="AM765" s="211"/>
      <c r="AN765" s="132"/>
      <c r="AO765" s="132"/>
      <c r="AP765" s="149"/>
      <c r="AQ765" s="150"/>
      <c r="AR765" s="149"/>
      <c r="AS765" s="132"/>
      <c r="AT765" s="132"/>
      <c r="AU765" s="132"/>
      <c r="AV765" s="132"/>
      <c r="AW765" s="132"/>
      <c r="AX765" s="132"/>
      <c r="AY765" s="132"/>
      <c r="AZ765" s="132"/>
      <c r="BA765" s="132"/>
      <c r="BB765" s="132"/>
      <c r="BC765" s="132"/>
      <c r="BD765" s="132"/>
      <c r="BE765" s="132"/>
      <c r="BF765" s="132"/>
      <c r="BG765" s="132"/>
      <c r="BH765" s="132"/>
      <c r="BI765" s="132"/>
      <c r="BJ765" s="132"/>
      <c r="BK765" s="132"/>
      <c r="BL765" s="132"/>
      <c r="BM765" s="132"/>
      <c r="BN765" s="132"/>
      <c r="BO765" s="132"/>
      <c r="BP765" s="132"/>
    </row>
    <row r="766">
      <c r="A766" s="484" t="b">
        <v>0</v>
      </c>
      <c r="B766" s="94"/>
      <c r="C766" s="95"/>
      <c r="D766" s="96"/>
      <c r="E766" s="97"/>
      <c r="F766" s="98"/>
      <c r="G766" s="98"/>
      <c r="H766" s="98"/>
      <c r="I766" s="98"/>
      <c r="J766" s="98"/>
      <c r="K766" s="96"/>
      <c r="L766" s="96"/>
      <c r="M766" s="96"/>
      <c r="N766" s="518"/>
      <c r="O766" s="369"/>
      <c r="P766" s="370"/>
      <c r="Q766" s="196"/>
      <c r="R766" s="197"/>
      <c r="S766" s="198"/>
      <c r="T766" s="199"/>
      <c r="U766" s="200"/>
      <c r="V766" s="201"/>
      <c r="W766" s="202"/>
      <c r="X766" s="202"/>
      <c r="Y766" s="109"/>
      <c r="Z766" s="280"/>
      <c r="AA766" s="106"/>
      <c r="AB766" s="281"/>
      <c r="AC766" s="282"/>
      <c r="AD766" s="273"/>
      <c r="AE766" s="110"/>
      <c r="AF766" s="99"/>
      <c r="AG766" s="110"/>
      <c r="AH766" s="427"/>
      <c r="AI766" s="112"/>
      <c r="AJ766" s="110"/>
      <c r="AK766" s="113"/>
      <c r="AL766" s="114"/>
      <c r="AM766" s="278"/>
      <c r="AN766" s="98"/>
      <c r="AO766" s="98"/>
      <c r="AP766" s="116"/>
      <c r="AQ766" s="117"/>
      <c r="AR766" s="116"/>
      <c r="AS766" s="98"/>
      <c r="AT766" s="98"/>
      <c r="AU766" s="98"/>
      <c r="AV766" s="98"/>
      <c r="AW766" s="98"/>
      <c r="AX766" s="98"/>
      <c r="AY766" s="98"/>
      <c r="AZ766" s="98"/>
      <c r="BA766" s="98"/>
      <c r="BB766" s="98"/>
      <c r="BC766" s="98"/>
      <c r="BD766" s="98"/>
      <c r="BE766" s="98"/>
      <c r="BF766" s="98"/>
      <c r="BG766" s="98"/>
      <c r="BH766" s="98"/>
      <c r="BI766" s="98"/>
      <c r="BJ766" s="98"/>
      <c r="BK766" s="98"/>
      <c r="BL766" s="98"/>
      <c r="BM766" s="98"/>
      <c r="BN766" s="98"/>
      <c r="BO766" s="98"/>
      <c r="BP766" s="98"/>
    </row>
    <row r="767">
      <c r="A767" s="485" t="b">
        <v>0</v>
      </c>
      <c r="B767" s="128"/>
      <c r="C767" s="129"/>
      <c r="D767" s="130"/>
      <c r="E767" s="131"/>
      <c r="F767" s="132"/>
      <c r="G767" s="132"/>
      <c r="H767" s="132"/>
      <c r="I767" s="132"/>
      <c r="J767" s="132"/>
      <c r="K767" s="130"/>
      <c r="L767" s="130"/>
      <c r="M767" s="130"/>
      <c r="N767" s="519"/>
      <c r="O767" s="369"/>
      <c r="P767" s="370"/>
      <c r="Q767" s="196"/>
      <c r="R767" s="197"/>
      <c r="S767" s="198"/>
      <c r="T767" s="199"/>
      <c r="U767" s="200"/>
      <c r="V767" s="201"/>
      <c r="W767" s="202"/>
      <c r="X767" s="202"/>
      <c r="Y767" s="143"/>
      <c r="Z767" s="367"/>
      <c r="AA767" s="140"/>
      <c r="AB767" s="420"/>
      <c r="AC767" s="421"/>
      <c r="AD767" s="206"/>
      <c r="AE767" s="144"/>
      <c r="AF767" s="133"/>
      <c r="AG767" s="144"/>
      <c r="AH767" s="430"/>
      <c r="AI767" s="146"/>
      <c r="AJ767" s="144"/>
      <c r="AK767" s="147"/>
      <c r="AL767" s="114"/>
      <c r="AM767" s="211"/>
      <c r="AN767" s="132"/>
      <c r="AO767" s="132"/>
      <c r="AP767" s="149"/>
      <c r="AQ767" s="150"/>
      <c r="AR767" s="149"/>
      <c r="AS767" s="132"/>
      <c r="AT767" s="132"/>
      <c r="AU767" s="132"/>
      <c r="AV767" s="132"/>
      <c r="AW767" s="132"/>
      <c r="AX767" s="132"/>
      <c r="AY767" s="132"/>
      <c r="AZ767" s="132"/>
      <c r="BA767" s="132"/>
      <c r="BB767" s="132"/>
      <c r="BC767" s="132"/>
      <c r="BD767" s="132"/>
      <c r="BE767" s="132"/>
      <c r="BF767" s="132"/>
      <c r="BG767" s="132"/>
      <c r="BH767" s="132"/>
      <c r="BI767" s="132"/>
      <c r="BJ767" s="132"/>
      <c r="BK767" s="132"/>
      <c r="BL767" s="132"/>
      <c r="BM767" s="132"/>
      <c r="BN767" s="132"/>
      <c r="BO767" s="132"/>
      <c r="BP767" s="132"/>
    </row>
    <row r="768">
      <c r="A768" s="484" t="b">
        <v>0</v>
      </c>
      <c r="B768" s="94"/>
      <c r="C768" s="95"/>
      <c r="D768" s="96"/>
      <c r="E768" s="97"/>
      <c r="F768" s="98"/>
      <c r="G768" s="98"/>
      <c r="H768" s="98"/>
      <c r="I768" s="98"/>
      <c r="J768" s="98"/>
      <c r="K768" s="96"/>
      <c r="L768" s="96"/>
      <c r="M768" s="96"/>
      <c r="N768" s="518"/>
      <c r="O768" s="369"/>
      <c r="P768" s="370"/>
      <c r="Q768" s="196"/>
      <c r="R768" s="197"/>
      <c r="S768" s="198"/>
      <c r="T768" s="199"/>
      <c r="U768" s="200"/>
      <c r="V768" s="201"/>
      <c r="W768" s="202"/>
      <c r="X768" s="202"/>
      <c r="Y768" s="109"/>
      <c r="Z768" s="280"/>
      <c r="AA768" s="106"/>
      <c r="AB768" s="281"/>
      <c r="AC768" s="282"/>
      <c r="AD768" s="273"/>
      <c r="AE768" s="110"/>
      <c r="AF768" s="99"/>
      <c r="AG768" s="110"/>
      <c r="AH768" s="427"/>
      <c r="AI768" s="112"/>
      <c r="AJ768" s="110"/>
      <c r="AK768" s="113"/>
      <c r="AL768" s="114"/>
      <c r="AM768" s="278"/>
      <c r="AN768" s="98"/>
      <c r="AO768" s="98"/>
      <c r="AP768" s="116"/>
      <c r="AQ768" s="117"/>
      <c r="AR768" s="116"/>
      <c r="AS768" s="98"/>
      <c r="AT768" s="98"/>
      <c r="AU768" s="98"/>
      <c r="AV768" s="98"/>
      <c r="AW768" s="98"/>
      <c r="AX768" s="98"/>
      <c r="AY768" s="98"/>
      <c r="AZ768" s="98"/>
      <c r="BA768" s="98"/>
      <c r="BB768" s="98"/>
      <c r="BC768" s="98"/>
      <c r="BD768" s="98"/>
      <c r="BE768" s="98"/>
      <c r="BF768" s="98"/>
      <c r="BG768" s="98"/>
      <c r="BH768" s="98"/>
      <c r="BI768" s="98"/>
      <c r="BJ768" s="98"/>
      <c r="BK768" s="98"/>
      <c r="BL768" s="98"/>
      <c r="BM768" s="98"/>
      <c r="BN768" s="98"/>
      <c r="BO768" s="98"/>
      <c r="BP768" s="98"/>
    </row>
    <row r="769">
      <c r="A769" s="485" t="b">
        <v>0</v>
      </c>
      <c r="B769" s="128"/>
      <c r="C769" s="129"/>
      <c r="D769" s="130"/>
      <c r="E769" s="131"/>
      <c r="F769" s="132"/>
      <c r="G769" s="132"/>
      <c r="H769" s="132"/>
      <c r="I769" s="132"/>
      <c r="J769" s="132"/>
      <c r="K769" s="130"/>
      <c r="L769" s="130"/>
      <c r="M769" s="130"/>
      <c r="N769" s="519"/>
      <c r="O769" s="369"/>
      <c r="P769" s="370"/>
      <c r="Q769" s="196"/>
      <c r="R769" s="197"/>
      <c r="S769" s="198"/>
      <c r="T769" s="199"/>
      <c r="U769" s="200"/>
      <c r="V769" s="201"/>
      <c r="W769" s="202"/>
      <c r="X769" s="202"/>
      <c r="Y769" s="143"/>
      <c r="Z769" s="367"/>
      <c r="AA769" s="140"/>
      <c r="AB769" s="420"/>
      <c r="AC769" s="421"/>
      <c r="AD769" s="206"/>
      <c r="AE769" s="144"/>
      <c r="AF769" s="133"/>
      <c r="AG769" s="144"/>
      <c r="AH769" s="430"/>
      <c r="AI769" s="146"/>
      <c r="AJ769" s="144"/>
      <c r="AK769" s="147"/>
      <c r="AL769" s="114"/>
      <c r="AM769" s="211"/>
      <c r="AN769" s="132"/>
      <c r="AO769" s="132"/>
      <c r="AP769" s="149"/>
      <c r="AQ769" s="150"/>
      <c r="AR769" s="149"/>
      <c r="AS769" s="132"/>
      <c r="AT769" s="132"/>
      <c r="AU769" s="132"/>
      <c r="AV769" s="132"/>
      <c r="AW769" s="132"/>
      <c r="AX769" s="132"/>
      <c r="AY769" s="132"/>
      <c r="AZ769" s="132"/>
      <c r="BA769" s="132"/>
      <c r="BB769" s="132"/>
      <c r="BC769" s="132"/>
      <c r="BD769" s="132"/>
      <c r="BE769" s="132"/>
      <c r="BF769" s="132"/>
      <c r="BG769" s="132"/>
      <c r="BH769" s="132"/>
      <c r="BI769" s="132"/>
      <c r="BJ769" s="132"/>
      <c r="BK769" s="132"/>
      <c r="BL769" s="132"/>
      <c r="BM769" s="132"/>
      <c r="BN769" s="132"/>
      <c r="BO769" s="132"/>
      <c r="BP769" s="132"/>
    </row>
    <row r="770">
      <c r="A770" s="484" t="b">
        <v>0</v>
      </c>
      <c r="B770" s="94"/>
      <c r="C770" s="95"/>
      <c r="D770" s="96"/>
      <c r="E770" s="97"/>
      <c r="F770" s="98"/>
      <c r="G770" s="98"/>
      <c r="H770" s="98"/>
      <c r="I770" s="98"/>
      <c r="J770" s="98"/>
      <c r="K770" s="96"/>
      <c r="L770" s="96"/>
      <c r="M770" s="96"/>
      <c r="N770" s="518"/>
      <c r="O770" s="369"/>
      <c r="P770" s="370"/>
      <c r="Q770" s="196"/>
      <c r="R770" s="197"/>
      <c r="S770" s="198"/>
      <c r="T770" s="199"/>
      <c r="U770" s="200"/>
      <c r="V770" s="201"/>
      <c r="W770" s="202"/>
      <c r="X770" s="202"/>
      <c r="Y770" s="109"/>
      <c r="Z770" s="280"/>
      <c r="AA770" s="106"/>
      <c r="AB770" s="281"/>
      <c r="AC770" s="282"/>
      <c r="AD770" s="273"/>
      <c r="AE770" s="110"/>
      <c r="AF770" s="99"/>
      <c r="AG770" s="110"/>
      <c r="AH770" s="427"/>
      <c r="AI770" s="112"/>
      <c r="AJ770" s="110"/>
      <c r="AK770" s="113"/>
      <c r="AL770" s="114"/>
      <c r="AM770" s="278"/>
      <c r="AN770" s="98"/>
      <c r="AO770" s="98"/>
      <c r="AP770" s="116"/>
      <c r="AQ770" s="117"/>
      <c r="AR770" s="116"/>
      <c r="AS770" s="98"/>
      <c r="AT770" s="98"/>
      <c r="AU770" s="98"/>
      <c r="AV770" s="98"/>
      <c r="AW770" s="98"/>
      <c r="AX770" s="98"/>
      <c r="AY770" s="98"/>
      <c r="AZ770" s="98"/>
      <c r="BA770" s="98"/>
      <c r="BB770" s="98"/>
      <c r="BC770" s="98"/>
      <c r="BD770" s="98"/>
      <c r="BE770" s="98"/>
      <c r="BF770" s="98"/>
      <c r="BG770" s="98"/>
      <c r="BH770" s="98"/>
      <c r="BI770" s="98"/>
      <c r="BJ770" s="98"/>
      <c r="BK770" s="98"/>
      <c r="BL770" s="98"/>
      <c r="BM770" s="98"/>
      <c r="BN770" s="98"/>
      <c r="BO770" s="98"/>
      <c r="BP770" s="98"/>
    </row>
    <row r="771">
      <c r="A771" s="485" t="b">
        <v>0</v>
      </c>
      <c r="B771" s="128"/>
      <c r="C771" s="129"/>
      <c r="D771" s="130"/>
      <c r="E771" s="131"/>
      <c r="F771" s="132"/>
      <c r="G771" s="132"/>
      <c r="H771" s="132"/>
      <c r="I771" s="132"/>
      <c r="J771" s="132"/>
      <c r="K771" s="130"/>
      <c r="L771" s="130"/>
      <c r="M771" s="130"/>
      <c r="N771" s="519"/>
      <c r="O771" s="369"/>
      <c r="P771" s="370"/>
      <c r="Q771" s="196"/>
      <c r="R771" s="197"/>
      <c r="S771" s="198"/>
      <c r="T771" s="199"/>
      <c r="U771" s="200"/>
      <c r="V771" s="201"/>
      <c r="W771" s="202"/>
      <c r="X771" s="202"/>
      <c r="Y771" s="143"/>
      <c r="Z771" s="367"/>
      <c r="AA771" s="140"/>
      <c r="AB771" s="420"/>
      <c r="AC771" s="421"/>
      <c r="AD771" s="206"/>
      <c r="AE771" s="144"/>
      <c r="AF771" s="133"/>
      <c r="AG771" s="144"/>
      <c r="AH771" s="430"/>
      <c r="AI771" s="146"/>
      <c r="AJ771" s="144"/>
      <c r="AK771" s="147"/>
      <c r="AL771" s="114"/>
      <c r="AM771" s="211"/>
      <c r="AN771" s="132"/>
      <c r="AO771" s="132"/>
      <c r="AP771" s="149"/>
      <c r="AQ771" s="150"/>
      <c r="AR771" s="149"/>
      <c r="AS771" s="132"/>
      <c r="AT771" s="132"/>
      <c r="AU771" s="132"/>
      <c r="AV771" s="132"/>
      <c r="AW771" s="132"/>
      <c r="AX771" s="132"/>
      <c r="AY771" s="132"/>
      <c r="AZ771" s="132"/>
      <c r="BA771" s="132"/>
      <c r="BB771" s="132"/>
      <c r="BC771" s="132"/>
      <c r="BD771" s="132"/>
      <c r="BE771" s="132"/>
      <c r="BF771" s="132"/>
      <c r="BG771" s="132"/>
      <c r="BH771" s="132"/>
      <c r="BI771" s="132"/>
      <c r="BJ771" s="132"/>
      <c r="BK771" s="132"/>
      <c r="BL771" s="132"/>
      <c r="BM771" s="132"/>
      <c r="BN771" s="132"/>
      <c r="BO771" s="132"/>
      <c r="BP771" s="132"/>
    </row>
    <row r="772">
      <c r="A772" s="484" t="b">
        <v>0</v>
      </c>
      <c r="B772" s="94"/>
      <c r="C772" s="95"/>
      <c r="D772" s="96"/>
      <c r="E772" s="97"/>
      <c r="F772" s="98"/>
      <c r="G772" s="98"/>
      <c r="H772" s="98"/>
      <c r="I772" s="98"/>
      <c r="J772" s="98"/>
      <c r="K772" s="96"/>
      <c r="L772" s="96"/>
      <c r="M772" s="96"/>
      <c r="N772" s="518"/>
      <c r="O772" s="369"/>
      <c r="P772" s="370"/>
      <c r="Q772" s="196"/>
      <c r="R772" s="197"/>
      <c r="S772" s="198"/>
      <c r="T772" s="199"/>
      <c r="U772" s="200"/>
      <c r="V772" s="201"/>
      <c r="W772" s="202"/>
      <c r="X772" s="202"/>
      <c r="Y772" s="109"/>
      <c r="Z772" s="280"/>
      <c r="AA772" s="106"/>
      <c r="AB772" s="281"/>
      <c r="AC772" s="282"/>
      <c r="AD772" s="273"/>
      <c r="AE772" s="110"/>
      <c r="AF772" s="99"/>
      <c r="AG772" s="110"/>
      <c r="AH772" s="427"/>
      <c r="AI772" s="112"/>
      <c r="AJ772" s="110"/>
      <c r="AK772" s="113"/>
      <c r="AL772" s="114"/>
      <c r="AM772" s="278"/>
      <c r="AN772" s="98"/>
      <c r="AO772" s="98"/>
      <c r="AP772" s="116"/>
      <c r="AQ772" s="117"/>
      <c r="AR772" s="116"/>
      <c r="AS772" s="98"/>
      <c r="AT772" s="98"/>
      <c r="AU772" s="98"/>
      <c r="AV772" s="98"/>
      <c r="AW772" s="98"/>
      <c r="AX772" s="98"/>
      <c r="AY772" s="98"/>
      <c r="AZ772" s="98"/>
      <c r="BA772" s="98"/>
      <c r="BB772" s="98"/>
      <c r="BC772" s="98"/>
      <c r="BD772" s="98"/>
      <c r="BE772" s="98"/>
      <c r="BF772" s="98"/>
      <c r="BG772" s="98"/>
      <c r="BH772" s="98"/>
      <c r="BI772" s="98"/>
      <c r="BJ772" s="98"/>
      <c r="BK772" s="98"/>
      <c r="BL772" s="98"/>
      <c r="BM772" s="98"/>
      <c r="BN772" s="98"/>
      <c r="BO772" s="98"/>
      <c r="BP772" s="98"/>
    </row>
    <row r="773">
      <c r="A773" s="485" t="b">
        <v>0</v>
      </c>
      <c r="B773" s="128"/>
      <c r="C773" s="129"/>
      <c r="D773" s="130"/>
      <c r="E773" s="131"/>
      <c r="F773" s="132"/>
      <c r="G773" s="132"/>
      <c r="H773" s="132"/>
      <c r="I773" s="132"/>
      <c r="J773" s="132"/>
      <c r="K773" s="130"/>
      <c r="L773" s="130"/>
      <c r="M773" s="130"/>
      <c r="N773" s="519"/>
      <c r="O773" s="369"/>
      <c r="P773" s="370"/>
      <c r="Q773" s="196"/>
      <c r="R773" s="197"/>
      <c r="S773" s="198"/>
      <c r="T773" s="199"/>
      <c r="U773" s="200"/>
      <c r="V773" s="201"/>
      <c r="W773" s="202"/>
      <c r="X773" s="202"/>
      <c r="Y773" s="143"/>
      <c r="Z773" s="367"/>
      <c r="AA773" s="140"/>
      <c r="AB773" s="420"/>
      <c r="AC773" s="421"/>
      <c r="AD773" s="206"/>
      <c r="AE773" s="144"/>
      <c r="AF773" s="133"/>
      <c r="AG773" s="144"/>
      <c r="AH773" s="430"/>
      <c r="AI773" s="146"/>
      <c r="AJ773" s="144"/>
      <c r="AK773" s="147"/>
      <c r="AL773" s="114"/>
      <c r="AM773" s="211"/>
      <c r="AN773" s="132"/>
      <c r="AO773" s="132"/>
      <c r="AP773" s="149"/>
      <c r="AQ773" s="150"/>
      <c r="AR773" s="149"/>
      <c r="AS773" s="132"/>
      <c r="AT773" s="132"/>
      <c r="AU773" s="132"/>
      <c r="AV773" s="132"/>
      <c r="AW773" s="132"/>
      <c r="AX773" s="132"/>
      <c r="AY773" s="132"/>
      <c r="AZ773" s="132"/>
      <c r="BA773" s="132"/>
      <c r="BB773" s="132"/>
      <c r="BC773" s="132"/>
      <c r="BD773" s="132"/>
      <c r="BE773" s="132"/>
      <c r="BF773" s="132"/>
      <c r="BG773" s="132"/>
      <c r="BH773" s="132"/>
      <c r="BI773" s="132"/>
      <c r="BJ773" s="132"/>
      <c r="BK773" s="132"/>
      <c r="BL773" s="132"/>
      <c r="BM773" s="132"/>
      <c r="BN773" s="132"/>
      <c r="BO773" s="132"/>
      <c r="BP773" s="132"/>
    </row>
    <row r="774">
      <c r="A774" s="484" t="b">
        <v>0</v>
      </c>
      <c r="B774" s="94"/>
      <c r="C774" s="95"/>
      <c r="D774" s="96"/>
      <c r="E774" s="97"/>
      <c r="F774" s="98"/>
      <c r="G774" s="98"/>
      <c r="H774" s="98"/>
      <c r="I774" s="98"/>
      <c r="J774" s="98"/>
      <c r="K774" s="96"/>
      <c r="L774" s="96"/>
      <c r="M774" s="96"/>
      <c r="N774" s="518"/>
      <c r="O774" s="369"/>
      <c r="P774" s="370"/>
      <c r="Q774" s="196"/>
      <c r="R774" s="197"/>
      <c r="S774" s="198"/>
      <c r="T774" s="199"/>
      <c r="U774" s="200"/>
      <c r="V774" s="201"/>
      <c r="W774" s="202"/>
      <c r="X774" s="202"/>
      <c r="Y774" s="109"/>
      <c r="Z774" s="280"/>
      <c r="AA774" s="106"/>
      <c r="AB774" s="281"/>
      <c r="AC774" s="282"/>
      <c r="AD774" s="273"/>
      <c r="AE774" s="110"/>
      <c r="AF774" s="99"/>
      <c r="AG774" s="110"/>
      <c r="AH774" s="427"/>
      <c r="AI774" s="112"/>
      <c r="AJ774" s="110"/>
      <c r="AK774" s="113"/>
      <c r="AL774" s="114"/>
      <c r="AM774" s="278"/>
      <c r="AN774" s="98"/>
      <c r="AO774" s="98"/>
      <c r="AP774" s="116"/>
      <c r="AQ774" s="117"/>
      <c r="AR774" s="116"/>
      <c r="AS774" s="98"/>
      <c r="AT774" s="98"/>
      <c r="AU774" s="98"/>
      <c r="AV774" s="98"/>
      <c r="AW774" s="98"/>
      <c r="AX774" s="98"/>
      <c r="AY774" s="98"/>
      <c r="AZ774" s="98"/>
      <c r="BA774" s="98"/>
      <c r="BB774" s="98"/>
      <c r="BC774" s="98"/>
      <c r="BD774" s="98"/>
      <c r="BE774" s="98"/>
      <c r="BF774" s="98"/>
      <c r="BG774" s="98"/>
      <c r="BH774" s="98"/>
      <c r="BI774" s="98"/>
      <c r="BJ774" s="98"/>
      <c r="BK774" s="98"/>
      <c r="BL774" s="98"/>
      <c r="BM774" s="98"/>
      <c r="BN774" s="98"/>
      <c r="BO774" s="98"/>
      <c r="BP774" s="98"/>
    </row>
    <row r="775">
      <c r="A775" s="485" t="b">
        <v>0</v>
      </c>
      <c r="B775" s="128"/>
      <c r="C775" s="129"/>
      <c r="D775" s="130"/>
      <c r="E775" s="131"/>
      <c r="F775" s="132"/>
      <c r="G775" s="132"/>
      <c r="H775" s="132"/>
      <c r="I775" s="132"/>
      <c r="J775" s="132"/>
      <c r="K775" s="130"/>
      <c r="L775" s="130"/>
      <c r="M775" s="130"/>
      <c r="N775" s="519"/>
      <c r="O775" s="369"/>
      <c r="P775" s="370"/>
      <c r="Q775" s="196"/>
      <c r="R775" s="197"/>
      <c r="S775" s="198"/>
      <c r="T775" s="199"/>
      <c r="U775" s="200"/>
      <c r="V775" s="201"/>
      <c r="W775" s="202"/>
      <c r="X775" s="202"/>
      <c r="Y775" s="143"/>
      <c r="Z775" s="367"/>
      <c r="AA775" s="140"/>
      <c r="AB775" s="420"/>
      <c r="AC775" s="421"/>
      <c r="AD775" s="206"/>
      <c r="AE775" s="144"/>
      <c r="AF775" s="133"/>
      <c r="AG775" s="144"/>
      <c r="AH775" s="430"/>
      <c r="AI775" s="146"/>
      <c r="AJ775" s="144"/>
      <c r="AK775" s="147"/>
      <c r="AL775" s="114"/>
      <c r="AM775" s="211"/>
      <c r="AN775" s="132"/>
      <c r="AO775" s="132"/>
      <c r="AP775" s="149"/>
      <c r="AQ775" s="150"/>
      <c r="AR775" s="149"/>
      <c r="AS775" s="132"/>
      <c r="AT775" s="132"/>
      <c r="AU775" s="132"/>
      <c r="AV775" s="132"/>
      <c r="AW775" s="132"/>
      <c r="AX775" s="132"/>
      <c r="AY775" s="132"/>
      <c r="AZ775" s="132"/>
      <c r="BA775" s="132"/>
      <c r="BB775" s="132"/>
      <c r="BC775" s="132"/>
      <c r="BD775" s="132"/>
      <c r="BE775" s="132"/>
      <c r="BF775" s="132"/>
      <c r="BG775" s="132"/>
      <c r="BH775" s="132"/>
      <c r="BI775" s="132"/>
      <c r="BJ775" s="132"/>
      <c r="BK775" s="132"/>
      <c r="BL775" s="132"/>
      <c r="BM775" s="132"/>
      <c r="BN775" s="132"/>
      <c r="BO775" s="132"/>
      <c r="BP775" s="132"/>
    </row>
    <row r="776">
      <c r="A776" s="484" t="b">
        <v>0</v>
      </c>
      <c r="B776" s="94"/>
      <c r="C776" s="95"/>
      <c r="D776" s="96"/>
      <c r="E776" s="97"/>
      <c r="F776" s="98"/>
      <c r="G776" s="98"/>
      <c r="H776" s="98"/>
      <c r="I776" s="98"/>
      <c r="J776" s="98"/>
      <c r="K776" s="96"/>
      <c r="L776" s="96"/>
      <c r="M776" s="96"/>
      <c r="N776" s="518"/>
      <c r="O776" s="369"/>
      <c r="P776" s="370"/>
      <c r="Q776" s="196"/>
      <c r="R776" s="197"/>
      <c r="S776" s="198"/>
      <c r="T776" s="199"/>
      <c r="U776" s="200"/>
      <c r="V776" s="201"/>
      <c r="W776" s="202"/>
      <c r="X776" s="202"/>
      <c r="Y776" s="109"/>
      <c r="Z776" s="280"/>
      <c r="AA776" s="106"/>
      <c r="AB776" s="281"/>
      <c r="AC776" s="282"/>
      <c r="AD776" s="273"/>
      <c r="AE776" s="110"/>
      <c r="AF776" s="99"/>
      <c r="AG776" s="110"/>
      <c r="AH776" s="427"/>
      <c r="AI776" s="112"/>
      <c r="AJ776" s="110"/>
      <c r="AK776" s="113"/>
      <c r="AL776" s="114"/>
      <c r="AM776" s="278"/>
      <c r="AN776" s="98"/>
      <c r="AO776" s="98"/>
      <c r="AP776" s="116"/>
      <c r="AQ776" s="117"/>
      <c r="AR776" s="116"/>
      <c r="AS776" s="98"/>
      <c r="AT776" s="98"/>
      <c r="AU776" s="98"/>
      <c r="AV776" s="98"/>
      <c r="AW776" s="98"/>
      <c r="AX776" s="98"/>
      <c r="AY776" s="98"/>
      <c r="AZ776" s="98"/>
      <c r="BA776" s="98"/>
      <c r="BB776" s="98"/>
      <c r="BC776" s="98"/>
      <c r="BD776" s="98"/>
      <c r="BE776" s="98"/>
      <c r="BF776" s="98"/>
      <c r="BG776" s="98"/>
      <c r="BH776" s="98"/>
      <c r="BI776" s="98"/>
      <c r="BJ776" s="98"/>
      <c r="BK776" s="98"/>
      <c r="BL776" s="98"/>
      <c r="BM776" s="98"/>
      <c r="BN776" s="98"/>
      <c r="BO776" s="98"/>
      <c r="BP776" s="98"/>
    </row>
    <row r="777">
      <c r="A777" s="485" t="b">
        <v>0</v>
      </c>
      <c r="B777" s="128"/>
      <c r="C777" s="129"/>
      <c r="D777" s="130"/>
      <c r="E777" s="131"/>
      <c r="F777" s="132"/>
      <c r="G777" s="132"/>
      <c r="H777" s="132"/>
      <c r="I777" s="132"/>
      <c r="J777" s="132"/>
      <c r="K777" s="130"/>
      <c r="L777" s="130"/>
      <c r="M777" s="130"/>
      <c r="N777" s="519"/>
      <c r="O777" s="369"/>
      <c r="P777" s="370"/>
      <c r="Q777" s="196"/>
      <c r="R777" s="197"/>
      <c r="S777" s="198"/>
      <c r="T777" s="199"/>
      <c r="U777" s="200"/>
      <c r="V777" s="201"/>
      <c r="W777" s="202"/>
      <c r="X777" s="202"/>
      <c r="Y777" s="143"/>
      <c r="Z777" s="367"/>
      <c r="AA777" s="140"/>
      <c r="AB777" s="420"/>
      <c r="AC777" s="421"/>
      <c r="AD777" s="206"/>
      <c r="AE777" s="144"/>
      <c r="AF777" s="133"/>
      <c r="AG777" s="144"/>
      <c r="AH777" s="430"/>
      <c r="AI777" s="146"/>
      <c r="AJ777" s="144"/>
      <c r="AK777" s="147"/>
      <c r="AL777" s="114"/>
      <c r="AM777" s="211"/>
      <c r="AN777" s="132"/>
      <c r="AO777" s="132"/>
      <c r="AP777" s="149"/>
      <c r="AQ777" s="150"/>
      <c r="AR777" s="149"/>
      <c r="AS777" s="132"/>
      <c r="AT777" s="132"/>
      <c r="AU777" s="132"/>
      <c r="AV777" s="132"/>
      <c r="AW777" s="132"/>
      <c r="AX777" s="132"/>
      <c r="AY777" s="132"/>
      <c r="AZ777" s="132"/>
      <c r="BA777" s="132"/>
      <c r="BB777" s="132"/>
      <c r="BC777" s="132"/>
      <c r="BD777" s="132"/>
      <c r="BE777" s="132"/>
      <c r="BF777" s="132"/>
      <c r="BG777" s="132"/>
      <c r="BH777" s="132"/>
      <c r="BI777" s="132"/>
      <c r="BJ777" s="132"/>
      <c r="BK777" s="132"/>
      <c r="BL777" s="132"/>
      <c r="BM777" s="132"/>
      <c r="BN777" s="132"/>
      <c r="BO777" s="132"/>
      <c r="BP777" s="132"/>
    </row>
    <row r="778">
      <c r="A778" s="484" t="b">
        <v>0</v>
      </c>
      <c r="B778" s="94"/>
      <c r="C778" s="95"/>
      <c r="D778" s="96"/>
      <c r="E778" s="97"/>
      <c r="F778" s="98"/>
      <c r="G778" s="98"/>
      <c r="H778" s="98"/>
      <c r="I778" s="98"/>
      <c r="J778" s="98"/>
      <c r="K778" s="96"/>
      <c r="L778" s="96"/>
      <c r="M778" s="96"/>
      <c r="N778" s="518"/>
      <c r="O778" s="369"/>
      <c r="P778" s="370"/>
      <c r="Q778" s="196"/>
      <c r="R778" s="197"/>
      <c r="S778" s="198"/>
      <c r="T778" s="199"/>
      <c r="U778" s="200"/>
      <c r="V778" s="201"/>
      <c r="W778" s="202"/>
      <c r="X778" s="202"/>
      <c r="Y778" s="109"/>
      <c r="Z778" s="280"/>
      <c r="AA778" s="106"/>
      <c r="AB778" s="281"/>
      <c r="AC778" s="282"/>
      <c r="AD778" s="273"/>
      <c r="AE778" s="110"/>
      <c r="AF778" s="99"/>
      <c r="AG778" s="110"/>
      <c r="AH778" s="427"/>
      <c r="AI778" s="112"/>
      <c r="AJ778" s="110"/>
      <c r="AK778" s="113"/>
      <c r="AL778" s="114"/>
      <c r="AM778" s="278"/>
      <c r="AN778" s="98"/>
      <c r="AO778" s="98"/>
      <c r="AP778" s="116"/>
      <c r="AQ778" s="117"/>
      <c r="AR778" s="116"/>
      <c r="AS778" s="98"/>
      <c r="AT778" s="98"/>
      <c r="AU778" s="98"/>
      <c r="AV778" s="98"/>
      <c r="AW778" s="98"/>
      <c r="AX778" s="98"/>
      <c r="AY778" s="98"/>
      <c r="AZ778" s="98"/>
      <c r="BA778" s="98"/>
      <c r="BB778" s="98"/>
      <c r="BC778" s="98"/>
      <c r="BD778" s="98"/>
      <c r="BE778" s="98"/>
      <c r="BF778" s="98"/>
      <c r="BG778" s="98"/>
      <c r="BH778" s="98"/>
      <c r="BI778" s="98"/>
      <c r="BJ778" s="98"/>
      <c r="BK778" s="98"/>
      <c r="BL778" s="98"/>
      <c r="BM778" s="98"/>
      <c r="BN778" s="98"/>
      <c r="BO778" s="98"/>
      <c r="BP778" s="98"/>
    </row>
    <row r="779">
      <c r="A779" s="485" t="b">
        <v>0</v>
      </c>
      <c r="B779" s="128"/>
      <c r="C779" s="129"/>
      <c r="D779" s="130"/>
      <c r="E779" s="131"/>
      <c r="F779" s="132"/>
      <c r="G779" s="132"/>
      <c r="H779" s="132"/>
      <c r="I779" s="132"/>
      <c r="J779" s="132"/>
      <c r="K779" s="130"/>
      <c r="L779" s="130"/>
      <c r="M779" s="130"/>
      <c r="N779" s="519"/>
      <c r="O779" s="369"/>
      <c r="P779" s="370"/>
      <c r="Q779" s="196"/>
      <c r="R779" s="197"/>
      <c r="S779" s="198"/>
      <c r="T779" s="199"/>
      <c r="U779" s="200"/>
      <c r="V779" s="201"/>
      <c r="W779" s="202"/>
      <c r="X779" s="202"/>
      <c r="Y779" s="143"/>
      <c r="Z779" s="367"/>
      <c r="AA779" s="140"/>
      <c r="AB779" s="420"/>
      <c r="AC779" s="421"/>
      <c r="AD779" s="206"/>
      <c r="AE779" s="144"/>
      <c r="AF779" s="133"/>
      <c r="AG779" s="144"/>
      <c r="AH779" s="430"/>
      <c r="AI779" s="146"/>
      <c r="AJ779" s="144"/>
      <c r="AK779" s="147"/>
      <c r="AL779" s="114"/>
      <c r="AM779" s="211"/>
      <c r="AN779" s="132"/>
      <c r="AO779" s="132"/>
      <c r="AP779" s="149"/>
      <c r="AQ779" s="150"/>
      <c r="AR779" s="149"/>
      <c r="AS779" s="132"/>
      <c r="AT779" s="132"/>
      <c r="AU779" s="132"/>
      <c r="AV779" s="132"/>
      <c r="AW779" s="132"/>
      <c r="AX779" s="132"/>
      <c r="AY779" s="132"/>
      <c r="AZ779" s="132"/>
      <c r="BA779" s="132"/>
      <c r="BB779" s="132"/>
      <c r="BC779" s="132"/>
      <c r="BD779" s="132"/>
      <c r="BE779" s="132"/>
      <c r="BF779" s="132"/>
      <c r="BG779" s="132"/>
      <c r="BH779" s="132"/>
      <c r="BI779" s="132"/>
      <c r="BJ779" s="132"/>
      <c r="BK779" s="132"/>
      <c r="BL779" s="132"/>
      <c r="BM779" s="132"/>
      <c r="BN779" s="132"/>
      <c r="BO779" s="132"/>
      <c r="BP779" s="132"/>
    </row>
    <row r="780">
      <c r="A780" s="484" t="b">
        <v>0</v>
      </c>
      <c r="B780" s="94"/>
      <c r="C780" s="95"/>
      <c r="D780" s="96"/>
      <c r="E780" s="97"/>
      <c r="F780" s="98"/>
      <c r="G780" s="98"/>
      <c r="H780" s="98"/>
      <c r="I780" s="98"/>
      <c r="J780" s="98"/>
      <c r="K780" s="96"/>
      <c r="L780" s="96"/>
      <c r="M780" s="96"/>
      <c r="N780" s="518"/>
      <c r="O780" s="369"/>
      <c r="P780" s="370"/>
      <c r="Q780" s="196"/>
      <c r="R780" s="197"/>
      <c r="S780" s="198"/>
      <c r="T780" s="199"/>
      <c r="U780" s="200"/>
      <c r="V780" s="201"/>
      <c r="W780" s="202"/>
      <c r="X780" s="202"/>
      <c r="Y780" s="109"/>
      <c r="Z780" s="280"/>
      <c r="AA780" s="106"/>
      <c r="AB780" s="281"/>
      <c r="AC780" s="282"/>
      <c r="AD780" s="273"/>
      <c r="AE780" s="110"/>
      <c r="AF780" s="99"/>
      <c r="AG780" s="110"/>
      <c r="AH780" s="427"/>
      <c r="AI780" s="112"/>
      <c r="AJ780" s="110"/>
      <c r="AK780" s="113"/>
      <c r="AL780" s="114"/>
      <c r="AM780" s="278"/>
      <c r="AN780" s="98"/>
      <c r="AO780" s="98"/>
      <c r="AP780" s="116"/>
      <c r="AQ780" s="117"/>
      <c r="AR780" s="116"/>
      <c r="AS780" s="98"/>
      <c r="AT780" s="98"/>
      <c r="AU780" s="98"/>
      <c r="AV780" s="98"/>
      <c r="AW780" s="98"/>
      <c r="AX780" s="98"/>
      <c r="AY780" s="98"/>
      <c r="AZ780" s="98"/>
      <c r="BA780" s="98"/>
      <c r="BB780" s="98"/>
      <c r="BC780" s="98"/>
      <c r="BD780" s="98"/>
      <c r="BE780" s="98"/>
      <c r="BF780" s="98"/>
      <c r="BG780" s="98"/>
      <c r="BH780" s="98"/>
      <c r="BI780" s="98"/>
      <c r="BJ780" s="98"/>
      <c r="BK780" s="98"/>
      <c r="BL780" s="98"/>
      <c r="BM780" s="98"/>
      <c r="BN780" s="98"/>
      <c r="BO780" s="98"/>
      <c r="BP780" s="98"/>
    </row>
    <row r="781">
      <c r="A781" s="485" t="b">
        <v>0</v>
      </c>
      <c r="B781" s="128"/>
      <c r="C781" s="129"/>
      <c r="D781" s="130"/>
      <c r="E781" s="131"/>
      <c r="F781" s="132"/>
      <c r="G781" s="132"/>
      <c r="H781" s="132"/>
      <c r="I781" s="132"/>
      <c r="J781" s="132"/>
      <c r="K781" s="130"/>
      <c r="L781" s="130"/>
      <c r="M781" s="130"/>
      <c r="N781" s="519"/>
      <c r="O781" s="369"/>
      <c r="P781" s="370"/>
      <c r="Q781" s="196"/>
      <c r="R781" s="197"/>
      <c r="S781" s="198"/>
      <c r="T781" s="199"/>
      <c r="U781" s="200"/>
      <c r="V781" s="201"/>
      <c r="W781" s="202"/>
      <c r="X781" s="202"/>
      <c r="Y781" s="143"/>
      <c r="Z781" s="367"/>
      <c r="AA781" s="140"/>
      <c r="AB781" s="420"/>
      <c r="AC781" s="421"/>
      <c r="AD781" s="206"/>
      <c r="AE781" s="144"/>
      <c r="AF781" s="133"/>
      <c r="AG781" s="144"/>
      <c r="AH781" s="430"/>
      <c r="AI781" s="146"/>
      <c r="AJ781" s="144"/>
      <c r="AK781" s="147"/>
      <c r="AL781" s="114"/>
      <c r="AM781" s="211"/>
      <c r="AN781" s="132"/>
      <c r="AO781" s="132"/>
      <c r="AP781" s="149"/>
      <c r="AQ781" s="150"/>
      <c r="AR781" s="149"/>
      <c r="AS781" s="132"/>
      <c r="AT781" s="132"/>
      <c r="AU781" s="132"/>
      <c r="AV781" s="132"/>
      <c r="AW781" s="132"/>
      <c r="AX781" s="132"/>
      <c r="AY781" s="132"/>
      <c r="AZ781" s="132"/>
      <c r="BA781" s="132"/>
      <c r="BB781" s="132"/>
      <c r="BC781" s="132"/>
      <c r="BD781" s="132"/>
      <c r="BE781" s="132"/>
      <c r="BF781" s="132"/>
      <c r="BG781" s="132"/>
      <c r="BH781" s="132"/>
      <c r="BI781" s="132"/>
      <c r="BJ781" s="132"/>
      <c r="BK781" s="132"/>
      <c r="BL781" s="132"/>
      <c r="BM781" s="132"/>
      <c r="BN781" s="132"/>
      <c r="BO781" s="132"/>
      <c r="BP781" s="132"/>
    </row>
    <row r="782">
      <c r="A782" s="484" t="b">
        <v>0</v>
      </c>
      <c r="B782" s="94"/>
      <c r="C782" s="95"/>
      <c r="D782" s="96"/>
      <c r="E782" s="97"/>
      <c r="F782" s="98"/>
      <c r="G782" s="98"/>
      <c r="H782" s="98"/>
      <c r="I782" s="98"/>
      <c r="J782" s="98"/>
      <c r="K782" s="96"/>
      <c r="L782" s="96"/>
      <c r="M782" s="96"/>
      <c r="N782" s="518"/>
      <c r="O782" s="369"/>
      <c r="P782" s="370"/>
      <c r="Q782" s="196"/>
      <c r="R782" s="197"/>
      <c r="S782" s="198"/>
      <c r="T782" s="199"/>
      <c r="U782" s="200"/>
      <c r="V782" s="201"/>
      <c r="W782" s="202"/>
      <c r="X782" s="202"/>
      <c r="Y782" s="109"/>
      <c r="Z782" s="280"/>
      <c r="AA782" s="106"/>
      <c r="AB782" s="281"/>
      <c r="AC782" s="282"/>
      <c r="AD782" s="273"/>
      <c r="AE782" s="110"/>
      <c r="AF782" s="99"/>
      <c r="AG782" s="110"/>
      <c r="AH782" s="427"/>
      <c r="AI782" s="112"/>
      <c r="AJ782" s="110"/>
      <c r="AK782" s="113"/>
      <c r="AL782" s="114"/>
      <c r="AM782" s="278"/>
      <c r="AN782" s="98"/>
      <c r="AO782" s="98"/>
      <c r="AP782" s="116"/>
      <c r="AQ782" s="117"/>
      <c r="AR782" s="116"/>
      <c r="AS782" s="98"/>
      <c r="AT782" s="98"/>
      <c r="AU782" s="98"/>
      <c r="AV782" s="98"/>
      <c r="AW782" s="98"/>
      <c r="AX782" s="98"/>
      <c r="AY782" s="98"/>
      <c r="AZ782" s="98"/>
      <c r="BA782" s="98"/>
      <c r="BB782" s="98"/>
      <c r="BC782" s="98"/>
      <c r="BD782" s="98"/>
      <c r="BE782" s="98"/>
      <c r="BF782" s="98"/>
      <c r="BG782" s="98"/>
      <c r="BH782" s="98"/>
      <c r="BI782" s="98"/>
      <c r="BJ782" s="98"/>
      <c r="BK782" s="98"/>
      <c r="BL782" s="98"/>
      <c r="BM782" s="98"/>
      <c r="BN782" s="98"/>
      <c r="BO782" s="98"/>
      <c r="BP782" s="98"/>
    </row>
    <row r="783">
      <c r="A783" s="485" t="b">
        <v>0</v>
      </c>
      <c r="B783" s="128"/>
      <c r="C783" s="129"/>
      <c r="D783" s="130"/>
      <c r="E783" s="131"/>
      <c r="F783" s="132"/>
      <c r="G783" s="132"/>
      <c r="H783" s="132"/>
      <c r="I783" s="132"/>
      <c r="J783" s="132"/>
      <c r="K783" s="130"/>
      <c r="L783" s="130"/>
      <c r="M783" s="130"/>
      <c r="N783" s="519"/>
      <c r="O783" s="369"/>
      <c r="P783" s="370"/>
      <c r="Q783" s="196"/>
      <c r="R783" s="197"/>
      <c r="S783" s="198"/>
      <c r="T783" s="199"/>
      <c r="U783" s="200"/>
      <c r="V783" s="201"/>
      <c r="W783" s="202"/>
      <c r="X783" s="202"/>
      <c r="Y783" s="143"/>
      <c r="Z783" s="367"/>
      <c r="AA783" s="140"/>
      <c r="AB783" s="420"/>
      <c r="AC783" s="421"/>
      <c r="AD783" s="206"/>
      <c r="AE783" s="144"/>
      <c r="AF783" s="133"/>
      <c r="AG783" s="144"/>
      <c r="AH783" s="430"/>
      <c r="AI783" s="146"/>
      <c r="AJ783" s="144"/>
      <c r="AK783" s="147"/>
      <c r="AL783" s="114"/>
      <c r="AM783" s="211"/>
      <c r="AN783" s="132"/>
      <c r="AO783" s="132"/>
      <c r="AP783" s="149"/>
      <c r="AQ783" s="150"/>
      <c r="AR783" s="149"/>
      <c r="AS783" s="132"/>
      <c r="AT783" s="132"/>
      <c r="AU783" s="132"/>
      <c r="AV783" s="132"/>
      <c r="AW783" s="132"/>
      <c r="AX783" s="132"/>
      <c r="AY783" s="132"/>
      <c r="AZ783" s="132"/>
      <c r="BA783" s="132"/>
      <c r="BB783" s="132"/>
      <c r="BC783" s="132"/>
      <c r="BD783" s="132"/>
      <c r="BE783" s="132"/>
      <c r="BF783" s="132"/>
      <c r="BG783" s="132"/>
      <c r="BH783" s="132"/>
      <c r="BI783" s="132"/>
      <c r="BJ783" s="132"/>
      <c r="BK783" s="132"/>
      <c r="BL783" s="132"/>
      <c r="BM783" s="132"/>
      <c r="BN783" s="132"/>
      <c r="BO783" s="132"/>
      <c r="BP783" s="132"/>
    </row>
    <row r="784">
      <c r="A784" s="484" t="b">
        <v>0</v>
      </c>
      <c r="B784" s="94"/>
      <c r="C784" s="95"/>
      <c r="D784" s="96"/>
      <c r="E784" s="97"/>
      <c r="F784" s="98"/>
      <c r="G784" s="98"/>
      <c r="H784" s="98"/>
      <c r="I784" s="98"/>
      <c r="J784" s="98"/>
      <c r="K784" s="96"/>
      <c r="L784" s="96"/>
      <c r="M784" s="96"/>
      <c r="N784" s="518"/>
      <c r="O784" s="369"/>
      <c r="P784" s="370"/>
      <c r="Q784" s="196"/>
      <c r="R784" s="197"/>
      <c r="S784" s="198"/>
      <c r="T784" s="199"/>
      <c r="U784" s="200"/>
      <c r="V784" s="201"/>
      <c r="W784" s="202"/>
      <c r="X784" s="202"/>
      <c r="Y784" s="109"/>
      <c r="Z784" s="280"/>
      <c r="AA784" s="106"/>
      <c r="AB784" s="281"/>
      <c r="AC784" s="282"/>
      <c r="AD784" s="273"/>
      <c r="AE784" s="110"/>
      <c r="AF784" s="99"/>
      <c r="AG784" s="110"/>
      <c r="AH784" s="427"/>
      <c r="AI784" s="112"/>
      <c r="AJ784" s="110"/>
      <c r="AK784" s="113"/>
      <c r="AL784" s="114"/>
      <c r="AM784" s="278"/>
      <c r="AN784" s="98"/>
      <c r="AO784" s="98"/>
      <c r="AP784" s="116"/>
      <c r="AQ784" s="117"/>
      <c r="AR784" s="116"/>
      <c r="AS784" s="98"/>
      <c r="AT784" s="98"/>
      <c r="AU784" s="98"/>
      <c r="AV784" s="98"/>
      <c r="AW784" s="98"/>
      <c r="AX784" s="98"/>
      <c r="AY784" s="98"/>
      <c r="AZ784" s="98"/>
      <c r="BA784" s="98"/>
      <c r="BB784" s="98"/>
      <c r="BC784" s="98"/>
      <c r="BD784" s="98"/>
      <c r="BE784" s="98"/>
      <c r="BF784" s="98"/>
      <c r="BG784" s="98"/>
      <c r="BH784" s="98"/>
      <c r="BI784" s="98"/>
      <c r="BJ784" s="98"/>
      <c r="BK784" s="98"/>
      <c r="BL784" s="98"/>
      <c r="BM784" s="98"/>
      <c r="BN784" s="98"/>
      <c r="BO784" s="98"/>
      <c r="BP784" s="98"/>
    </row>
    <row r="785">
      <c r="A785" s="485" t="b">
        <v>0</v>
      </c>
      <c r="B785" s="128"/>
      <c r="C785" s="129"/>
      <c r="D785" s="130"/>
      <c r="E785" s="131"/>
      <c r="F785" s="132"/>
      <c r="G785" s="132"/>
      <c r="H785" s="132"/>
      <c r="I785" s="132"/>
      <c r="J785" s="132"/>
      <c r="K785" s="130"/>
      <c r="L785" s="130"/>
      <c r="M785" s="130"/>
      <c r="N785" s="519"/>
      <c r="O785" s="369"/>
      <c r="P785" s="370"/>
      <c r="Q785" s="196"/>
      <c r="R785" s="197"/>
      <c r="S785" s="198"/>
      <c r="T785" s="199"/>
      <c r="U785" s="200"/>
      <c r="V785" s="201"/>
      <c r="W785" s="202"/>
      <c r="X785" s="202"/>
      <c r="Y785" s="143"/>
      <c r="Z785" s="367"/>
      <c r="AA785" s="140"/>
      <c r="AB785" s="420"/>
      <c r="AC785" s="421"/>
      <c r="AD785" s="206"/>
      <c r="AE785" s="144"/>
      <c r="AF785" s="133"/>
      <c r="AG785" s="144"/>
      <c r="AH785" s="430"/>
      <c r="AI785" s="146"/>
      <c r="AJ785" s="144"/>
      <c r="AK785" s="147"/>
      <c r="AL785" s="114"/>
      <c r="AM785" s="211"/>
      <c r="AN785" s="132"/>
      <c r="AO785" s="132"/>
      <c r="AP785" s="149"/>
      <c r="AQ785" s="150"/>
      <c r="AR785" s="149"/>
      <c r="AS785" s="132"/>
      <c r="AT785" s="132"/>
      <c r="AU785" s="132"/>
      <c r="AV785" s="132"/>
      <c r="AW785" s="132"/>
      <c r="AX785" s="132"/>
      <c r="AY785" s="132"/>
      <c r="AZ785" s="132"/>
      <c r="BA785" s="132"/>
      <c r="BB785" s="132"/>
      <c r="BC785" s="132"/>
      <c r="BD785" s="132"/>
      <c r="BE785" s="132"/>
      <c r="BF785" s="132"/>
      <c r="BG785" s="132"/>
      <c r="BH785" s="132"/>
      <c r="BI785" s="132"/>
      <c r="BJ785" s="132"/>
      <c r="BK785" s="132"/>
      <c r="BL785" s="132"/>
      <c r="BM785" s="132"/>
      <c r="BN785" s="132"/>
      <c r="BO785" s="132"/>
      <c r="BP785" s="132"/>
    </row>
    <row r="786">
      <c r="A786" s="484" t="b">
        <v>0</v>
      </c>
      <c r="B786" s="94"/>
      <c r="C786" s="95"/>
      <c r="D786" s="96"/>
      <c r="E786" s="97"/>
      <c r="F786" s="98"/>
      <c r="G786" s="98"/>
      <c r="H786" s="98"/>
      <c r="I786" s="98"/>
      <c r="J786" s="98"/>
      <c r="K786" s="96"/>
      <c r="L786" s="96"/>
      <c r="M786" s="96"/>
      <c r="N786" s="518"/>
      <c r="O786" s="369"/>
      <c r="P786" s="370"/>
      <c r="Q786" s="196"/>
      <c r="R786" s="197"/>
      <c r="S786" s="198"/>
      <c r="T786" s="199"/>
      <c r="U786" s="200"/>
      <c r="V786" s="201"/>
      <c r="W786" s="202"/>
      <c r="X786" s="202"/>
      <c r="Y786" s="109"/>
      <c r="Z786" s="280"/>
      <c r="AA786" s="106"/>
      <c r="AB786" s="281"/>
      <c r="AC786" s="282"/>
      <c r="AD786" s="273"/>
      <c r="AE786" s="110"/>
      <c r="AF786" s="99"/>
      <c r="AG786" s="110"/>
      <c r="AH786" s="427"/>
      <c r="AI786" s="112"/>
      <c r="AJ786" s="110"/>
      <c r="AK786" s="113"/>
      <c r="AL786" s="114"/>
      <c r="AM786" s="278"/>
      <c r="AN786" s="98"/>
      <c r="AO786" s="98"/>
      <c r="AP786" s="116"/>
      <c r="AQ786" s="117"/>
      <c r="AR786" s="116"/>
      <c r="AS786" s="98"/>
      <c r="AT786" s="98"/>
      <c r="AU786" s="98"/>
      <c r="AV786" s="98"/>
      <c r="AW786" s="98"/>
      <c r="AX786" s="98"/>
      <c r="AY786" s="98"/>
      <c r="AZ786" s="98"/>
      <c r="BA786" s="98"/>
      <c r="BB786" s="98"/>
      <c r="BC786" s="98"/>
      <c r="BD786" s="98"/>
      <c r="BE786" s="98"/>
      <c r="BF786" s="98"/>
      <c r="BG786" s="98"/>
      <c r="BH786" s="98"/>
      <c r="BI786" s="98"/>
      <c r="BJ786" s="98"/>
      <c r="BK786" s="98"/>
      <c r="BL786" s="98"/>
      <c r="BM786" s="98"/>
      <c r="BN786" s="98"/>
      <c r="BO786" s="98"/>
      <c r="BP786" s="98"/>
    </row>
    <row r="787">
      <c r="A787" s="485" t="b">
        <v>0</v>
      </c>
      <c r="B787" s="128"/>
      <c r="C787" s="129"/>
      <c r="D787" s="130"/>
      <c r="E787" s="131"/>
      <c r="F787" s="132"/>
      <c r="G787" s="132"/>
      <c r="H787" s="132"/>
      <c r="I787" s="132"/>
      <c r="J787" s="132"/>
      <c r="K787" s="130"/>
      <c r="L787" s="130"/>
      <c r="M787" s="130"/>
      <c r="N787" s="519"/>
      <c r="O787" s="369"/>
      <c r="P787" s="370"/>
      <c r="Q787" s="196"/>
      <c r="R787" s="197"/>
      <c r="S787" s="198"/>
      <c r="T787" s="199"/>
      <c r="U787" s="200"/>
      <c r="V787" s="201"/>
      <c r="W787" s="202"/>
      <c r="X787" s="202"/>
      <c r="Y787" s="143"/>
      <c r="Z787" s="367"/>
      <c r="AA787" s="140"/>
      <c r="AB787" s="420"/>
      <c r="AC787" s="421"/>
      <c r="AD787" s="206"/>
      <c r="AE787" s="144"/>
      <c r="AF787" s="133"/>
      <c r="AG787" s="144"/>
      <c r="AH787" s="430"/>
      <c r="AI787" s="146"/>
      <c r="AJ787" s="144"/>
      <c r="AK787" s="147"/>
      <c r="AL787" s="114"/>
      <c r="AM787" s="211"/>
      <c r="AN787" s="132"/>
      <c r="AO787" s="132"/>
      <c r="AP787" s="149"/>
      <c r="AQ787" s="150"/>
      <c r="AR787" s="149"/>
      <c r="AS787" s="132"/>
      <c r="AT787" s="132"/>
      <c r="AU787" s="132"/>
      <c r="AV787" s="132"/>
      <c r="AW787" s="132"/>
      <c r="AX787" s="132"/>
      <c r="AY787" s="132"/>
      <c r="AZ787" s="132"/>
      <c r="BA787" s="132"/>
      <c r="BB787" s="132"/>
      <c r="BC787" s="132"/>
      <c r="BD787" s="132"/>
      <c r="BE787" s="132"/>
      <c r="BF787" s="132"/>
      <c r="BG787" s="132"/>
      <c r="BH787" s="132"/>
      <c r="BI787" s="132"/>
      <c r="BJ787" s="132"/>
      <c r="BK787" s="132"/>
      <c r="BL787" s="132"/>
      <c r="BM787" s="132"/>
      <c r="BN787" s="132"/>
      <c r="BO787" s="132"/>
      <c r="BP787" s="132"/>
    </row>
    <row r="788">
      <c r="A788" s="484" t="b">
        <v>0</v>
      </c>
      <c r="B788" s="94"/>
      <c r="C788" s="95"/>
      <c r="D788" s="96"/>
      <c r="E788" s="97"/>
      <c r="F788" s="98"/>
      <c r="G788" s="98"/>
      <c r="H788" s="98"/>
      <c r="I788" s="98"/>
      <c r="J788" s="98"/>
      <c r="K788" s="96"/>
      <c r="L788" s="96"/>
      <c r="M788" s="96"/>
      <c r="N788" s="518"/>
      <c r="O788" s="369"/>
      <c r="P788" s="370"/>
      <c r="Q788" s="196"/>
      <c r="R788" s="197"/>
      <c r="S788" s="198"/>
      <c r="T788" s="199"/>
      <c r="U788" s="200"/>
      <c r="V788" s="201"/>
      <c r="W788" s="202"/>
      <c r="X788" s="202"/>
      <c r="Y788" s="109"/>
      <c r="Z788" s="280"/>
      <c r="AA788" s="106"/>
      <c r="AB788" s="281"/>
      <c r="AC788" s="282"/>
      <c r="AD788" s="273"/>
      <c r="AE788" s="110"/>
      <c r="AF788" s="99"/>
      <c r="AG788" s="110"/>
      <c r="AH788" s="427"/>
      <c r="AI788" s="112"/>
      <c r="AJ788" s="110"/>
      <c r="AK788" s="113"/>
      <c r="AL788" s="114"/>
      <c r="AM788" s="278"/>
      <c r="AN788" s="98"/>
      <c r="AO788" s="98"/>
      <c r="AP788" s="116"/>
      <c r="AQ788" s="117"/>
      <c r="AR788" s="116"/>
      <c r="AS788" s="98"/>
      <c r="AT788" s="98"/>
      <c r="AU788" s="98"/>
      <c r="AV788" s="98"/>
      <c r="AW788" s="98"/>
      <c r="AX788" s="98"/>
      <c r="AY788" s="98"/>
      <c r="AZ788" s="98"/>
      <c r="BA788" s="98"/>
      <c r="BB788" s="98"/>
      <c r="BC788" s="98"/>
      <c r="BD788" s="98"/>
      <c r="BE788" s="98"/>
      <c r="BF788" s="98"/>
      <c r="BG788" s="98"/>
      <c r="BH788" s="98"/>
      <c r="BI788" s="98"/>
      <c r="BJ788" s="98"/>
      <c r="BK788" s="98"/>
      <c r="BL788" s="98"/>
      <c r="BM788" s="98"/>
      <c r="BN788" s="98"/>
      <c r="BO788" s="98"/>
      <c r="BP788" s="98"/>
    </row>
    <row r="789">
      <c r="A789" s="485" t="b">
        <v>0</v>
      </c>
      <c r="B789" s="128"/>
      <c r="C789" s="129"/>
      <c r="D789" s="130"/>
      <c r="E789" s="131"/>
      <c r="F789" s="132"/>
      <c r="G789" s="132"/>
      <c r="H789" s="132"/>
      <c r="I789" s="132"/>
      <c r="J789" s="132"/>
      <c r="K789" s="130"/>
      <c r="L789" s="130"/>
      <c r="M789" s="130"/>
      <c r="N789" s="519"/>
      <c r="O789" s="369"/>
      <c r="P789" s="370"/>
      <c r="Q789" s="196"/>
      <c r="R789" s="197"/>
      <c r="S789" s="198"/>
      <c r="T789" s="199"/>
      <c r="U789" s="200"/>
      <c r="V789" s="201"/>
      <c r="W789" s="202"/>
      <c r="X789" s="202"/>
      <c r="Y789" s="143"/>
      <c r="Z789" s="367"/>
      <c r="AA789" s="140"/>
      <c r="AB789" s="420"/>
      <c r="AC789" s="421"/>
      <c r="AD789" s="206"/>
      <c r="AE789" s="144"/>
      <c r="AF789" s="133"/>
      <c r="AG789" s="144"/>
      <c r="AH789" s="430"/>
      <c r="AI789" s="146"/>
      <c r="AJ789" s="144"/>
      <c r="AK789" s="147"/>
      <c r="AL789" s="114"/>
      <c r="AM789" s="211"/>
      <c r="AN789" s="132"/>
      <c r="AO789" s="132"/>
      <c r="AP789" s="149"/>
      <c r="AQ789" s="150"/>
      <c r="AR789" s="149"/>
      <c r="AS789" s="132"/>
      <c r="AT789" s="132"/>
      <c r="AU789" s="132"/>
      <c r="AV789" s="132"/>
      <c r="AW789" s="132"/>
      <c r="AX789" s="132"/>
      <c r="AY789" s="132"/>
      <c r="AZ789" s="132"/>
      <c r="BA789" s="132"/>
      <c r="BB789" s="132"/>
      <c r="BC789" s="132"/>
      <c r="BD789" s="132"/>
      <c r="BE789" s="132"/>
      <c r="BF789" s="132"/>
      <c r="BG789" s="132"/>
      <c r="BH789" s="132"/>
      <c r="BI789" s="132"/>
      <c r="BJ789" s="132"/>
      <c r="BK789" s="132"/>
      <c r="BL789" s="132"/>
      <c r="BM789" s="132"/>
      <c r="BN789" s="132"/>
      <c r="BO789" s="132"/>
      <c r="BP789" s="132"/>
    </row>
    <row r="790">
      <c r="A790" s="484" t="b">
        <v>0</v>
      </c>
      <c r="B790" s="94"/>
      <c r="C790" s="95"/>
      <c r="D790" s="96"/>
      <c r="E790" s="97"/>
      <c r="F790" s="98"/>
      <c r="G790" s="98"/>
      <c r="H790" s="98"/>
      <c r="I790" s="98"/>
      <c r="J790" s="98"/>
      <c r="K790" s="96"/>
      <c r="L790" s="96"/>
      <c r="M790" s="96"/>
      <c r="N790" s="518"/>
      <c r="O790" s="369"/>
      <c r="P790" s="370"/>
      <c r="Q790" s="196"/>
      <c r="R790" s="197"/>
      <c r="S790" s="198"/>
      <c r="T790" s="199"/>
      <c r="U790" s="200"/>
      <c r="V790" s="201"/>
      <c r="W790" s="202"/>
      <c r="X790" s="202"/>
      <c r="Y790" s="109"/>
      <c r="Z790" s="280"/>
      <c r="AA790" s="106"/>
      <c r="AB790" s="281"/>
      <c r="AC790" s="282"/>
      <c r="AD790" s="273"/>
      <c r="AE790" s="110"/>
      <c r="AF790" s="99"/>
      <c r="AG790" s="110"/>
      <c r="AH790" s="427"/>
      <c r="AI790" s="112"/>
      <c r="AJ790" s="110"/>
      <c r="AK790" s="113"/>
      <c r="AL790" s="114"/>
      <c r="AM790" s="278"/>
      <c r="AN790" s="98"/>
      <c r="AO790" s="98"/>
      <c r="AP790" s="116"/>
      <c r="AQ790" s="117"/>
      <c r="AR790" s="116"/>
      <c r="AS790" s="98"/>
      <c r="AT790" s="98"/>
      <c r="AU790" s="98"/>
      <c r="AV790" s="98"/>
      <c r="AW790" s="98"/>
      <c r="AX790" s="98"/>
      <c r="AY790" s="98"/>
      <c r="AZ790" s="98"/>
      <c r="BA790" s="98"/>
      <c r="BB790" s="98"/>
      <c r="BC790" s="98"/>
      <c r="BD790" s="98"/>
      <c r="BE790" s="98"/>
      <c r="BF790" s="98"/>
      <c r="BG790" s="98"/>
      <c r="BH790" s="98"/>
      <c r="BI790" s="98"/>
      <c r="BJ790" s="98"/>
      <c r="BK790" s="98"/>
      <c r="BL790" s="98"/>
      <c r="BM790" s="98"/>
      <c r="BN790" s="98"/>
      <c r="BO790" s="98"/>
      <c r="BP790" s="98"/>
    </row>
    <row r="791">
      <c r="A791" s="485" t="b">
        <v>0</v>
      </c>
      <c r="B791" s="128"/>
      <c r="C791" s="129"/>
      <c r="D791" s="130"/>
      <c r="E791" s="131"/>
      <c r="F791" s="132"/>
      <c r="G791" s="132"/>
      <c r="H791" s="132"/>
      <c r="I791" s="132"/>
      <c r="J791" s="132"/>
      <c r="K791" s="130"/>
      <c r="L791" s="130"/>
      <c r="M791" s="130"/>
      <c r="N791" s="519"/>
      <c r="O791" s="369"/>
      <c r="P791" s="370"/>
      <c r="Q791" s="196"/>
      <c r="R791" s="197"/>
      <c r="S791" s="198"/>
      <c r="T791" s="199"/>
      <c r="U791" s="200"/>
      <c r="V791" s="201"/>
      <c r="W791" s="202"/>
      <c r="X791" s="202"/>
      <c r="Y791" s="143"/>
      <c r="Z791" s="367"/>
      <c r="AA791" s="140"/>
      <c r="AB791" s="420"/>
      <c r="AC791" s="421"/>
      <c r="AD791" s="206"/>
      <c r="AE791" s="144"/>
      <c r="AF791" s="133"/>
      <c r="AG791" s="144"/>
      <c r="AH791" s="430"/>
      <c r="AI791" s="146"/>
      <c r="AJ791" s="144"/>
      <c r="AK791" s="147"/>
      <c r="AL791" s="114"/>
      <c r="AM791" s="211"/>
      <c r="AN791" s="132"/>
      <c r="AO791" s="132"/>
      <c r="AP791" s="149"/>
      <c r="AQ791" s="150"/>
      <c r="AR791" s="149"/>
      <c r="AS791" s="132"/>
      <c r="AT791" s="132"/>
      <c r="AU791" s="132"/>
      <c r="AV791" s="132"/>
      <c r="AW791" s="132"/>
      <c r="AX791" s="132"/>
      <c r="AY791" s="132"/>
      <c r="AZ791" s="132"/>
      <c r="BA791" s="132"/>
      <c r="BB791" s="132"/>
      <c r="BC791" s="132"/>
      <c r="BD791" s="132"/>
      <c r="BE791" s="132"/>
      <c r="BF791" s="132"/>
      <c r="BG791" s="132"/>
      <c r="BH791" s="132"/>
      <c r="BI791" s="132"/>
      <c r="BJ791" s="132"/>
      <c r="BK791" s="132"/>
      <c r="BL791" s="132"/>
      <c r="BM791" s="132"/>
      <c r="BN791" s="132"/>
      <c r="BO791" s="132"/>
      <c r="BP791" s="132"/>
    </row>
    <row r="792">
      <c r="A792" s="484" t="b">
        <v>0</v>
      </c>
      <c r="B792" s="94"/>
      <c r="C792" s="95"/>
      <c r="D792" s="96"/>
      <c r="E792" s="97"/>
      <c r="F792" s="98"/>
      <c r="G792" s="98"/>
      <c r="H792" s="98"/>
      <c r="I792" s="98"/>
      <c r="J792" s="98"/>
      <c r="K792" s="96"/>
      <c r="L792" s="96"/>
      <c r="M792" s="96"/>
      <c r="N792" s="518"/>
      <c r="O792" s="369"/>
      <c r="P792" s="370"/>
      <c r="Q792" s="196"/>
      <c r="R792" s="197"/>
      <c r="S792" s="198"/>
      <c r="T792" s="199"/>
      <c r="U792" s="200"/>
      <c r="V792" s="201"/>
      <c r="W792" s="202"/>
      <c r="X792" s="202"/>
      <c r="Y792" s="109"/>
      <c r="Z792" s="280"/>
      <c r="AA792" s="106"/>
      <c r="AB792" s="281"/>
      <c r="AC792" s="282"/>
      <c r="AD792" s="273"/>
      <c r="AE792" s="110"/>
      <c r="AF792" s="99"/>
      <c r="AG792" s="110"/>
      <c r="AH792" s="427"/>
      <c r="AI792" s="112"/>
      <c r="AJ792" s="110"/>
      <c r="AK792" s="113"/>
      <c r="AL792" s="114"/>
      <c r="AM792" s="278"/>
      <c r="AN792" s="98"/>
      <c r="AO792" s="98"/>
      <c r="AP792" s="116"/>
      <c r="AQ792" s="117"/>
      <c r="AR792" s="116"/>
      <c r="AS792" s="98"/>
      <c r="AT792" s="98"/>
      <c r="AU792" s="98"/>
      <c r="AV792" s="98"/>
      <c r="AW792" s="98"/>
      <c r="AX792" s="98"/>
      <c r="AY792" s="98"/>
      <c r="AZ792" s="98"/>
      <c r="BA792" s="98"/>
      <c r="BB792" s="98"/>
      <c r="BC792" s="98"/>
      <c r="BD792" s="98"/>
      <c r="BE792" s="98"/>
      <c r="BF792" s="98"/>
      <c r="BG792" s="98"/>
      <c r="BH792" s="98"/>
      <c r="BI792" s="98"/>
      <c r="BJ792" s="98"/>
      <c r="BK792" s="98"/>
      <c r="BL792" s="98"/>
      <c r="BM792" s="98"/>
      <c r="BN792" s="98"/>
      <c r="BO792" s="98"/>
      <c r="BP792" s="98"/>
    </row>
    <row r="793">
      <c r="A793" s="485" t="b">
        <v>0</v>
      </c>
      <c r="B793" s="128"/>
      <c r="C793" s="129"/>
      <c r="D793" s="130"/>
      <c r="E793" s="131"/>
      <c r="F793" s="132"/>
      <c r="G793" s="132"/>
      <c r="H793" s="132"/>
      <c r="I793" s="132"/>
      <c r="J793" s="132"/>
      <c r="K793" s="130"/>
      <c r="L793" s="130"/>
      <c r="M793" s="130"/>
      <c r="N793" s="519"/>
      <c r="O793" s="369"/>
      <c r="P793" s="370"/>
      <c r="Q793" s="196"/>
      <c r="R793" s="197"/>
      <c r="S793" s="198"/>
      <c r="T793" s="199"/>
      <c r="U793" s="200"/>
      <c r="V793" s="201"/>
      <c r="W793" s="202"/>
      <c r="X793" s="202"/>
      <c r="Y793" s="143"/>
      <c r="Z793" s="367"/>
      <c r="AA793" s="140"/>
      <c r="AB793" s="420"/>
      <c r="AC793" s="421"/>
      <c r="AD793" s="206"/>
      <c r="AE793" s="144"/>
      <c r="AF793" s="133"/>
      <c r="AG793" s="144"/>
      <c r="AH793" s="430"/>
      <c r="AI793" s="146"/>
      <c r="AJ793" s="144"/>
      <c r="AK793" s="147"/>
      <c r="AL793" s="114"/>
      <c r="AM793" s="211"/>
      <c r="AN793" s="132"/>
      <c r="AO793" s="132"/>
      <c r="AP793" s="149"/>
      <c r="AQ793" s="150"/>
      <c r="AR793" s="149"/>
      <c r="AS793" s="132"/>
      <c r="AT793" s="132"/>
      <c r="AU793" s="132"/>
      <c r="AV793" s="132"/>
      <c r="AW793" s="132"/>
      <c r="AX793" s="132"/>
      <c r="AY793" s="132"/>
      <c r="AZ793" s="132"/>
      <c r="BA793" s="132"/>
      <c r="BB793" s="132"/>
      <c r="BC793" s="132"/>
      <c r="BD793" s="132"/>
      <c r="BE793" s="132"/>
      <c r="BF793" s="132"/>
      <c r="BG793" s="132"/>
      <c r="BH793" s="132"/>
      <c r="BI793" s="132"/>
      <c r="BJ793" s="132"/>
      <c r="BK793" s="132"/>
      <c r="BL793" s="132"/>
      <c r="BM793" s="132"/>
      <c r="BN793" s="132"/>
      <c r="BO793" s="132"/>
      <c r="BP793" s="132"/>
    </row>
    <row r="794">
      <c r="A794" s="484" t="b">
        <v>0</v>
      </c>
      <c r="B794" s="94"/>
      <c r="C794" s="95"/>
      <c r="D794" s="96"/>
      <c r="E794" s="97"/>
      <c r="F794" s="98"/>
      <c r="G794" s="98"/>
      <c r="H794" s="98"/>
      <c r="I794" s="98"/>
      <c r="J794" s="98"/>
      <c r="K794" s="96"/>
      <c r="L794" s="96"/>
      <c r="M794" s="96"/>
      <c r="N794" s="518"/>
      <c r="O794" s="369"/>
      <c r="P794" s="370"/>
      <c r="Q794" s="196"/>
      <c r="R794" s="197"/>
      <c r="S794" s="198"/>
      <c r="T794" s="199"/>
      <c r="U794" s="200"/>
      <c r="V794" s="201"/>
      <c r="W794" s="202"/>
      <c r="X794" s="202"/>
      <c r="Y794" s="109"/>
      <c r="Z794" s="280"/>
      <c r="AA794" s="106"/>
      <c r="AB794" s="281"/>
      <c r="AC794" s="282"/>
      <c r="AD794" s="273"/>
      <c r="AE794" s="110"/>
      <c r="AF794" s="99"/>
      <c r="AG794" s="110"/>
      <c r="AH794" s="427"/>
      <c r="AI794" s="112"/>
      <c r="AJ794" s="110"/>
      <c r="AK794" s="113"/>
      <c r="AL794" s="114"/>
      <c r="AM794" s="278"/>
      <c r="AN794" s="98"/>
      <c r="AO794" s="98"/>
      <c r="AP794" s="116"/>
      <c r="AQ794" s="117"/>
      <c r="AR794" s="116"/>
      <c r="AS794" s="98"/>
      <c r="AT794" s="98"/>
      <c r="AU794" s="98"/>
      <c r="AV794" s="98"/>
      <c r="AW794" s="98"/>
      <c r="AX794" s="98"/>
      <c r="AY794" s="98"/>
      <c r="AZ794" s="98"/>
      <c r="BA794" s="98"/>
      <c r="BB794" s="98"/>
      <c r="BC794" s="98"/>
      <c r="BD794" s="98"/>
      <c r="BE794" s="98"/>
      <c r="BF794" s="98"/>
      <c r="BG794" s="98"/>
      <c r="BH794" s="98"/>
      <c r="BI794" s="98"/>
      <c r="BJ794" s="98"/>
      <c r="BK794" s="98"/>
      <c r="BL794" s="98"/>
      <c r="BM794" s="98"/>
      <c r="BN794" s="98"/>
      <c r="BO794" s="98"/>
      <c r="BP794" s="98"/>
    </row>
    <row r="795">
      <c r="A795" s="485" t="b">
        <v>0</v>
      </c>
      <c r="B795" s="128"/>
      <c r="C795" s="129"/>
      <c r="D795" s="130"/>
      <c r="E795" s="131"/>
      <c r="F795" s="132"/>
      <c r="G795" s="132"/>
      <c r="H795" s="132"/>
      <c r="I795" s="132"/>
      <c r="J795" s="132"/>
      <c r="K795" s="130"/>
      <c r="L795" s="130"/>
      <c r="M795" s="130"/>
      <c r="N795" s="519"/>
      <c r="O795" s="369"/>
      <c r="P795" s="370"/>
      <c r="Q795" s="196"/>
      <c r="R795" s="197"/>
      <c r="S795" s="198"/>
      <c r="T795" s="199"/>
      <c r="U795" s="200"/>
      <c r="V795" s="201"/>
      <c r="W795" s="202"/>
      <c r="X795" s="202"/>
      <c r="Y795" s="143"/>
      <c r="Z795" s="367"/>
      <c r="AA795" s="140"/>
      <c r="AB795" s="420"/>
      <c r="AC795" s="421"/>
      <c r="AD795" s="206"/>
      <c r="AE795" s="144"/>
      <c r="AF795" s="133"/>
      <c r="AG795" s="144"/>
      <c r="AH795" s="430"/>
      <c r="AI795" s="146"/>
      <c r="AJ795" s="144"/>
      <c r="AK795" s="147"/>
      <c r="AL795" s="114"/>
      <c r="AM795" s="211"/>
      <c r="AN795" s="132"/>
      <c r="AO795" s="132"/>
      <c r="AP795" s="149"/>
      <c r="AQ795" s="150"/>
      <c r="AR795" s="149"/>
      <c r="AS795" s="132"/>
      <c r="AT795" s="132"/>
      <c r="AU795" s="132"/>
      <c r="AV795" s="132"/>
      <c r="AW795" s="132"/>
      <c r="AX795" s="132"/>
      <c r="AY795" s="132"/>
      <c r="AZ795" s="132"/>
      <c r="BA795" s="132"/>
      <c r="BB795" s="132"/>
      <c r="BC795" s="132"/>
      <c r="BD795" s="132"/>
      <c r="BE795" s="132"/>
      <c r="BF795" s="132"/>
      <c r="BG795" s="132"/>
      <c r="BH795" s="132"/>
      <c r="BI795" s="132"/>
      <c r="BJ795" s="132"/>
      <c r="BK795" s="132"/>
      <c r="BL795" s="132"/>
      <c r="BM795" s="132"/>
      <c r="BN795" s="132"/>
      <c r="BO795" s="132"/>
      <c r="BP795" s="132"/>
    </row>
    <row r="796">
      <c r="A796" s="484" t="b">
        <v>0</v>
      </c>
      <c r="B796" s="94"/>
      <c r="C796" s="95"/>
      <c r="D796" s="96"/>
      <c r="E796" s="97"/>
      <c r="F796" s="98"/>
      <c r="G796" s="98"/>
      <c r="H796" s="98"/>
      <c r="I796" s="98"/>
      <c r="J796" s="98"/>
      <c r="K796" s="96"/>
      <c r="L796" s="96"/>
      <c r="M796" s="96"/>
      <c r="N796" s="518"/>
      <c r="O796" s="369"/>
      <c r="P796" s="370"/>
      <c r="Q796" s="196"/>
      <c r="R796" s="197"/>
      <c r="S796" s="198"/>
      <c r="T796" s="199"/>
      <c r="U796" s="200"/>
      <c r="V796" s="201"/>
      <c r="W796" s="202"/>
      <c r="X796" s="202"/>
      <c r="Y796" s="109"/>
      <c r="Z796" s="280"/>
      <c r="AA796" s="106"/>
      <c r="AB796" s="281"/>
      <c r="AC796" s="282"/>
      <c r="AD796" s="273"/>
      <c r="AE796" s="110"/>
      <c r="AF796" s="99"/>
      <c r="AG796" s="110"/>
      <c r="AH796" s="427"/>
      <c r="AI796" s="112"/>
      <c r="AJ796" s="110"/>
      <c r="AK796" s="113"/>
      <c r="AL796" s="114"/>
      <c r="AM796" s="278"/>
      <c r="AN796" s="98"/>
      <c r="AO796" s="98"/>
      <c r="AP796" s="116"/>
      <c r="AQ796" s="117"/>
      <c r="AR796" s="116"/>
      <c r="AS796" s="98"/>
      <c r="AT796" s="98"/>
      <c r="AU796" s="98"/>
      <c r="AV796" s="98"/>
      <c r="AW796" s="98"/>
      <c r="AX796" s="98"/>
      <c r="AY796" s="98"/>
      <c r="AZ796" s="98"/>
      <c r="BA796" s="98"/>
      <c r="BB796" s="98"/>
      <c r="BC796" s="98"/>
      <c r="BD796" s="98"/>
      <c r="BE796" s="98"/>
      <c r="BF796" s="98"/>
      <c r="BG796" s="98"/>
      <c r="BH796" s="98"/>
      <c r="BI796" s="98"/>
      <c r="BJ796" s="98"/>
      <c r="BK796" s="98"/>
      <c r="BL796" s="98"/>
      <c r="BM796" s="98"/>
      <c r="BN796" s="98"/>
      <c r="BO796" s="98"/>
      <c r="BP796" s="98"/>
    </row>
    <row r="797">
      <c r="A797" s="485" t="b">
        <v>0</v>
      </c>
      <c r="B797" s="128"/>
      <c r="C797" s="129"/>
      <c r="D797" s="130"/>
      <c r="E797" s="131"/>
      <c r="F797" s="132"/>
      <c r="G797" s="132"/>
      <c r="H797" s="132"/>
      <c r="I797" s="132"/>
      <c r="J797" s="132"/>
      <c r="K797" s="130"/>
      <c r="L797" s="130"/>
      <c r="M797" s="130"/>
      <c r="N797" s="519"/>
      <c r="O797" s="369"/>
      <c r="P797" s="370"/>
      <c r="Q797" s="196"/>
      <c r="R797" s="197"/>
      <c r="S797" s="198"/>
      <c r="T797" s="199"/>
      <c r="U797" s="200"/>
      <c r="V797" s="201"/>
      <c r="W797" s="202"/>
      <c r="X797" s="202"/>
      <c r="Y797" s="143"/>
      <c r="Z797" s="367"/>
      <c r="AA797" s="140"/>
      <c r="AB797" s="420"/>
      <c r="AC797" s="421"/>
      <c r="AD797" s="206"/>
      <c r="AE797" s="144"/>
      <c r="AF797" s="133"/>
      <c r="AG797" s="144"/>
      <c r="AH797" s="430"/>
      <c r="AI797" s="146"/>
      <c r="AJ797" s="144"/>
      <c r="AK797" s="147"/>
      <c r="AL797" s="114"/>
      <c r="AM797" s="211"/>
      <c r="AN797" s="132"/>
      <c r="AO797" s="132"/>
      <c r="AP797" s="149"/>
      <c r="AQ797" s="150"/>
      <c r="AR797" s="149"/>
      <c r="AS797" s="132"/>
      <c r="AT797" s="132"/>
      <c r="AU797" s="132"/>
      <c r="AV797" s="132"/>
      <c r="AW797" s="132"/>
      <c r="AX797" s="132"/>
      <c r="AY797" s="132"/>
      <c r="AZ797" s="132"/>
      <c r="BA797" s="132"/>
      <c r="BB797" s="132"/>
      <c r="BC797" s="132"/>
      <c r="BD797" s="132"/>
      <c r="BE797" s="132"/>
      <c r="BF797" s="132"/>
      <c r="BG797" s="132"/>
      <c r="BH797" s="132"/>
      <c r="BI797" s="132"/>
      <c r="BJ797" s="132"/>
      <c r="BK797" s="132"/>
      <c r="BL797" s="132"/>
      <c r="BM797" s="132"/>
      <c r="BN797" s="132"/>
      <c r="BO797" s="132"/>
      <c r="BP797" s="132"/>
    </row>
    <row r="798">
      <c r="A798" s="484" t="b">
        <v>0</v>
      </c>
      <c r="B798" s="94"/>
      <c r="C798" s="95"/>
      <c r="D798" s="96"/>
      <c r="E798" s="97"/>
      <c r="F798" s="98"/>
      <c r="G798" s="98"/>
      <c r="H798" s="98"/>
      <c r="I798" s="98"/>
      <c r="J798" s="98"/>
      <c r="K798" s="96"/>
      <c r="L798" s="96"/>
      <c r="M798" s="96"/>
      <c r="N798" s="518"/>
      <c r="O798" s="369"/>
      <c r="P798" s="370"/>
      <c r="Q798" s="196"/>
      <c r="R798" s="197"/>
      <c r="S798" s="198"/>
      <c r="T798" s="199"/>
      <c r="U798" s="200"/>
      <c r="V798" s="201"/>
      <c r="W798" s="202"/>
      <c r="X798" s="202"/>
      <c r="Y798" s="109"/>
      <c r="Z798" s="280"/>
      <c r="AA798" s="106"/>
      <c r="AB798" s="281"/>
      <c r="AC798" s="282"/>
      <c r="AD798" s="273"/>
      <c r="AE798" s="110"/>
      <c r="AF798" s="99"/>
      <c r="AG798" s="110"/>
      <c r="AH798" s="427"/>
      <c r="AI798" s="112"/>
      <c r="AJ798" s="110"/>
      <c r="AK798" s="113"/>
      <c r="AL798" s="114"/>
      <c r="AM798" s="278"/>
      <c r="AN798" s="98"/>
      <c r="AO798" s="98"/>
      <c r="AP798" s="116"/>
      <c r="AQ798" s="117"/>
      <c r="AR798" s="116"/>
      <c r="AS798" s="98"/>
      <c r="AT798" s="98"/>
      <c r="AU798" s="98"/>
      <c r="AV798" s="98"/>
      <c r="AW798" s="98"/>
      <c r="AX798" s="98"/>
      <c r="AY798" s="98"/>
      <c r="AZ798" s="98"/>
      <c r="BA798" s="98"/>
      <c r="BB798" s="98"/>
      <c r="BC798" s="98"/>
      <c r="BD798" s="98"/>
      <c r="BE798" s="98"/>
      <c r="BF798" s="98"/>
      <c r="BG798" s="98"/>
      <c r="BH798" s="98"/>
      <c r="BI798" s="98"/>
      <c r="BJ798" s="98"/>
      <c r="BK798" s="98"/>
      <c r="BL798" s="98"/>
      <c r="BM798" s="98"/>
      <c r="BN798" s="98"/>
      <c r="BO798" s="98"/>
      <c r="BP798" s="98"/>
    </row>
    <row r="799">
      <c r="A799" s="485" t="b">
        <v>0</v>
      </c>
      <c r="B799" s="128"/>
      <c r="C799" s="129"/>
      <c r="D799" s="130"/>
      <c r="E799" s="131"/>
      <c r="F799" s="132"/>
      <c r="G799" s="132"/>
      <c r="H799" s="132"/>
      <c r="I799" s="132"/>
      <c r="J799" s="132"/>
      <c r="K799" s="130"/>
      <c r="L799" s="130"/>
      <c r="M799" s="130"/>
      <c r="N799" s="519"/>
      <c r="O799" s="369"/>
      <c r="P799" s="370"/>
      <c r="Q799" s="196"/>
      <c r="R799" s="197"/>
      <c r="S799" s="198"/>
      <c r="T799" s="199"/>
      <c r="U799" s="200"/>
      <c r="V799" s="201"/>
      <c r="W799" s="202"/>
      <c r="X799" s="202"/>
      <c r="Y799" s="143"/>
      <c r="Z799" s="367"/>
      <c r="AA799" s="140"/>
      <c r="AB799" s="420"/>
      <c r="AC799" s="421"/>
      <c r="AD799" s="206"/>
      <c r="AE799" s="144"/>
      <c r="AF799" s="133"/>
      <c r="AG799" s="144"/>
      <c r="AH799" s="430"/>
      <c r="AI799" s="146"/>
      <c r="AJ799" s="144"/>
      <c r="AK799" s="147"/>
      <c r="AL799" s="114"/>
      <c r="AM799" s="211"/>
      <c r="AN799" s="132"/>
      <c r="AO799" s="132"/>
      <c r="AP799" s="149"/>
      <c r="AQ799" s="150"/>
      <c r="AR799" s="149"/>
      <c r="AS799" s="132"/>
      <c r="AT799" s="132"/>
      <c r="AU799" s="132"/>
      <c r="AV799" s="132"/>
      <c r="AW799" s="132"/>
      <c r="AX799" s="132"/>
      <c r="AY799" s="132"/>
      <c r="AZ799" s="132"/>
      <c r="BA799" s="132"/>
      <c r="BB799" s="132"/>
      <c r="BC799" s="132"/>
      <c r="BD799" s="132"/>
      <c r="BE799" s="132"/>
      <c r="BF799" s="132"/>
      <c r="BG799" s="132"/>
      <c r="BH799" s="132"/>
      <c r="BI799" s="132"/>
      <c r="BJ799" s="132"/>
      <c r="BK799" s="132"/>
      <c r="BL799" s="132"/>
      <c r="BM799" s="132"/>
      <c r="BN799" s="132"/>
      <c r="BO799" s="132"/>
      <c r="BP799" s="132"/>
    </row>
    <row r="800">
      <c r="A800" s="484" t="b">
        <v>0</v>
      </c>
      <c r="B800" s="94"/>
      <c r="C800" s="95"/>
      <c r="D800" s="96"/>
      <c r="E800" s="97"/>
      <c r="F800" s="98"/>
      <c r="G800" s="98"/>
      <c r="H800" s="98"/>
      <c r="I800" s="98"/>
      <c r="J800" s="98"/>
      <c r="K800" s="96"/>
      <c r="L800" s="96"/>
      <c r="M800" s="96"/>
      <c r="N800" s="518"/>
      <c r="O800" s="369"/>
      <c r="P800" s="370"/>
      <c r="Q800" s="196"/>
      <c r="R800" s="197"/>
      <c r="S800" s="198"/>
      <c r="T800" s="199"/>
      <c r="U800" s="200"/>
      <c r="V800" s="201"/>
      <c r="W800" s="202"/>
      <c r="X800" s="202"/>
      <c r="Y800" s="109"/>
      <c r="Z800" s="280"/>
      <c r="AA800" s="106"/>
      <c r="AB800" s="281"/>
      <c r="AC800" s="282"/>
      <c r="AD800" s="273"/>
      <c r="AE800" s="110"/>
      <c r="AF800" s="99"/>
      <c r="AG800" s="110"/>
      <c r="AH800" s="427"/>
      <c r="AI800" s="112"/>
      <c r="AJ800" s="110"/>
      <c r="AK800" s="113"/>
      <c r="AL800" s="114"/>
      <c r="AM800" s="278"/>
      <c r="AN800" s="98"/>
      <c r="AO800" s="98"/>
      <c r="AP800" s="116"/>
      <c r="AQ800" s="117"/>
      <c r="AR800" s="116"/>
      <c r="AS800" s="98"/>
      <c r="AT800" s="98"/>
      <c r="AU800" s="98"/>
      <c r="AV800" s="98"/>
      <c r="AW800" s="98"/>
      <c r="AX800" s="98"/>
      <c r="AY800" s="98"/>
      <c r="AZ800" s="98"/>
      <c r="BA800" s="98"/>
      <c r="BB800" s="98"/>
      <c r="BC800" s="98"/>
      <c r="BD800" s="98"/>
      <c r="BE800" s="98"/>
      <c r="BF800" s="98"/>
      <c r="BG800" s="98"/>
      <c r="BH800" s="98"/>
      <c r="BI800" s="98"/>
      <c r="BJ800" s="98"/>
      <c r="BK800" s="98"/>
      <c r="BL800" s="98"/>
      <c r="BM800" s="98"/>
      <c r="BN800" s="98"/>
      <c r="BO800" s="98"/>
      <c r="BP800" s="98"/>
    </row>
    <row r="801">
      <c r="A801" s="485" t="b">
        <v>0</v>
      </c>
      <c r="B801" s="128"/>
      <c r="C801" s="129"/>
      <c r="D801" s="130"/>
      <c r="E801" s="131"/>
      <c r="F801" s="132"/>
      <c r="G801" s="132"/>
      <c r="H801" s="132"/>
      <c r="I801" s="132"/>
      <c r="J801" s="132"/>
      <c r="K801" s="130"/>
      <c r="L801" s="130"/>
      <c r="M801" s="130"/>
      <c r="N801" s="519"/>
      <c r="O801" s="369"/>
      <c r="P801" s="370"/>
      <c r="Q801" s="196"/>
      <c r="R801" s="197"/>
      <c r="S801" s="198"/>
      <c r="T801" s="199"/>
      <c r="U801" s="200"/>
      <c r="V801" s="201"/>
      <c r="W801" s="202"/>
      <c r="X801" s="202"/>
      <c r="Y801" s="143"/>
      <c r="Z801" s="367"/>
      <c r="AA801" s="140"/>
      <c r="AB801" s="420"/>
      <c r="AC801" s="421"/>
      <c r="AD801" s="206"/>
      <c r="AE801" s="144"/>
      <c r="AF801" s="133"/>
      <c r="AG801" s="144"/>
      <c r="AH801" s="430"/>
      <c r="AI801" s="146"/>
      <c r="AJ801" s="144"/>
      <c r="AK801" s="147"/>
      <c r="AL801" s="114"/>
      <c r="AM801" s="211"/>
      <c r="AN801" s="132"/>
      <c r="AO801" s="132"/>
      <c r="AP801" s="149"/>
      <c r="AQ801" s="150"/>
      <c r="AR801" s="149"/>
      <c r="AS801" s="132"/>
      <c r="AT801" s="132"/>
      <c r="AU801" s="132"/>
      <c r="AV801" s="132"/>
      <c r="AW801" s="132"/>
      <c r="AX801" s="132"/>
      <c r="AY801" s="132"/>
      <c r="AZ801" s="132"/>
      <c r="BA801" s="132"/>
      <c r="BB801" s="132"/>
      <c r="BC801" s="132"/>
      <c r="BD801" s="132"/>
      <c r="BE801" s="132"/>
      <c r="BF801" s="132"/>
      <c r="BG801" s="132"/>
      <c r="BH801" s="132"/>
      <c r="BI801" s="132"/>
      <c r="BJ801" s="132"/>
      <c r="BK801" s="132"/>
      <c r="BL801" s="132"/>
      <c r="BM801" s="132"/>
      <c r="BN801" s="132"/>
      <c r="BO801" s="132"/>
      <c r="BP801" s="132"/>
    </row>
    <row r="802">
      <c r="A802" s="484" t="b">
        <v>0</v>
      </c>
      <c r="B802" s="94"/>
      <c r="C802" s="95"/>
      <c r="D802" s="96"/>
      <c r="E802" s="97"/>
      <c r="F802" s="98"/>
      <c r="G802" s="98"/>
      <c r="H802" s="98"/>
      <c r="I802" s="98"/>
      <c r="J802" s="98"/>
      <c r="K802" s="96"/>
      <c r="L802" s="96"/>
      <c r="M802" s="96"/>
      <c r="N802" s="518"/>
      <c r="O802" s="369"/>
      <c r="P802" s="370"/>
      <c r="Q802" s="196"/>
      <c r="R802" s="197"/>
      <c r="S802" s="198"/>
      <c r="T802" s="199"/>
      <c r="U802" s="200"/>
      <c r="V802" s="201"/>
      <c r="W802" s="202"/>
      <c r="X802" s="202"/>
      <c r="Y802" s="109"/>
      <c r="Z802" s="280"/>
      <c r="AA802" s="106"/>
      <c r="AB802" s="281"/>
      <c r="AC802" s="282"/>
      <c r="AD802" s="273"/>
      <c r="AE802" s="110"/>
      <c r="AF802" s="99"/>
      <c r="AG802" s="110"/>
      <c r="AH802" s="427"/>
      <c r="AI802" s="112"/>
      <c r="AJ802" s="110"/>
      <c r="AK802" s="113"/>
      <c r="AL802" s="114"/>
      <c r="AM802" s="278"/>
      <c r="AN802" s="98"/>
      <c r="AO802" s="98"/>
      <c r="AP802" s="116"/>
      <c r="AQ802" s="117"/>
      <c r="AR802" s="116"/>
      <c r="AS802" s="98"/>
      <c r="AT802" s="98"/>
      <c r="AU802" s="98"/>
      <c r="AV802" s="98"/>
      <c r="AW802" s="98"/>
      <c r="AX802" s="98"/>
      <c r="AY802" s="98"/>
      <c r="AZ802" s="98"/>
      <c r="BA802" s="98"/>
      <c r="BB802" s="98"/>
      <c r="BC802" s="98"/>
      <c r="BD802" s="98"/>
      <c r="BE802" s="98"/>
      <c r="BF802" s="98"/>
      <c r="BG802" s="98"/>
      <c r="BH802" s="98"/>
      <c r="BI802" s="98"/>
      <c r="BJ802" s="98"/>
      <c r="BK802" s="98"/>
      <c r="BL802" s="98"/>
      <c r="BM802" s="98"/>
      <c r="BN802" s="98"/>
      <c r="BO802" s="98"/>
      <c r="BP802" s="98"/>
    </row>
    <row r="803">
      <c r="A803" s="485" t="b">
        <v>0</v>
      </c>
      <c r="B803" s="128"/>
      <c r="C803" s="129"/>
      <c r="D803" s="130"/>
      <c r="E803" s="131"/>
      <c r="F803" s="132"/>
      <c r="G803" s="132"/>
      <c r="H803" s="132"/>
      <c r="I803" s="132"/>
      <c r="J803" s="132"/>
      <c r="K803" s="130"/>
      <c r="L803" s="130"/>
      <c r="M803" s="130"/>
      <c r="N803" s="519"/>
      <c r="O803" s="369"/>
      <c r="P803" s="370"/>
      <c r="Q803" s="196"/>
      <c r="R803" s="197"/>
      <c r="S803" s="198"/>
      <c r="T803" s="199"/>
      <c r="U803" s="200"/>
      <c r="V803" s="201"/>
      <c r="W803" s="202"/>
      <c r="X803" s="202"/>
      <c r="Y803" s="143"/>
      <c r="Z803" s="367"/>
      <c r="AA803" s="140"/>
      <c r="AB803" s="420"/>
      <c r="AC803" s="421"/>
      <c r="AD803" s="206"/>
      <c r="AE803" s="144"/>
      <c r="AF803" s="133"/>
      <c r="AG803" s="144"/>
      <c r="AH803" s="430"/>
      <c r="AI803" s="146"/>
      <c r="AJ803" s="144"/>
      <c r="AK803" s="147"/>
      <c r="AL803" s="114"/>
      <c r="AM803" s="211"/>
      <c r="AN803" s="132"/>
      <c r="AO803" s="132"/>
      <c r="AP803" s="149"/>
      <c r="AQ803" s="150"/>
      <c r="AR803" s="149"/>
      <c r="AS803" s="132"/>
      <c r="AT803" s="132"/>
      <c r="AU803" s="132"/>
      <c r="AV803" s="132"/>
      <c r="AW803" s="132"/>
      <c r="AX803" s="132"/>
      <c r="AY803" s="132"/>
      <c r="AZ803" s="132"/>
      <c r="BA803" s="132"/>
      <c r="BB803" s="132"/>
      <c r="BC803" s="132"/>
      <c r="BD803" s="132"/>
      <c r="BE803" s="132"/>
      <c r="BF803" s="132"/>
      <c r="BG803" s="132"/>
      <c r="BH803" s="132"/>
      <c r="BI803" s="132"/>
      <c r="BJ803" s="132"/>
      <c r="BK803" s="132"/>
      <c r="BL803" s="132"/>
      <c r="BM803" s="132"/>
      <c r="BN803" s="132"/>
      <c r="BO803" s="132"/>
      <c r="BP803" s="132"/>
    </row>
    <row r="804">
      <c r="A804" s="484" t="b">
        <v>0</v>
      </c>
      <c r="B804" s="94"/>
      <c r="C804" s="95"/>
      <c r="D804" s="96"/>
      <c r="E804" s="97"/>
      <c r="F804" s="98"/>
      <c r="G804" s="98"/>
      <c r="H804" s="98"/>
      <c r="I804" s="98"/>
      <c r="J804" s="98"/>
      <c r="K804" s="96"/>
      <c r="L804" s="96"/>
      <c r="M804" s="96"/>
      <c r="N804" s="518"/>
      <c r="O804" s="369"/>
      <c r="P804" s="370"/>
      <c r="Q804" s="196"/>
      <c r="R804" s="197"/>
      <c r="S804" s="198"/>
      <c r="T804" s="199"/>
      <c r="U804" s="200"/>
      <c r="V804" s="201"/>
      <c r="W804" s="202"/>
      <c r="X804" s="202"/>
      <c r="Y804" s="109"/>
      <c r="Z804" s="280"/>
      <c r="AA804" s="106"/>
      <c r="AB804" s="281"/>
      <c r="AC804" s="282"/>
      <c r="AD804" s="273"/>
      <c r="AE804" s="110"/>
      <c r="AF804" s="99"/>
      <c r="AG804" s="110"/>
      <c r="AH804" s="427"/>
      <c r="AI804" s="112"/>
      <c r="AJ804" s="110"/>
      <c r="AK804" s="113"/>
      <c r="AL804" s="114"/>
      <c r="AM804" s="278"/>
      <c r="AN804" s="98"/>
      <c r="AO804" s="98"/>
      <c r="AP804" s="116"/>
      <c r="AQ804" s="117"/>
      <c r="AR804" s="116"/>
      <c r="AS804" s="98"/>
      <c r="AT804" s="98"/>
      <c r="AU804" s="98"/>
      <c r="AV804" s="98"/>
      <c r="AW804" s="98"/>
      <c r="AX804" s="98"/>
      <c r="AY804" s="98"/>
      <c r="AZ804" s="98"/>
      <c r="BA804" s="98"/>
      <c r="BB804" s="98"/>
      <c r="BC804" s="98"/>
      <c r="BD804" s="98"/>
      <c r="BE804" s="98"/>
      <c r="BF804" s="98"/>
      <c r="BG804" s="98"/>
      <c r="BH804" s="98"/>
      <c r="BI804" s="98"/>
      <c r="BJ804" s="98"/>
      <c r="BK804" s="98"/>
      <c r="BL804" s="98"/>
      <c r="BM804" s="98"/>
      <c r="BN804" s="98"/>
      <c r="BO804" s="98"/>
      <c r="BP804" s="98"/>
    </row>
    <row r="805">
      <c r="A805" s="485" t="b">
        <v>0</v>
      </c>
      <c r="B805" s="128"/>
      <c r="C805" s="129"/>
      <c r="D805" s="130"/>
      <c r="E805" s="131"/>
      <c r="F805" s="132"/>
      <c r="G805" s="132"/>
      <c r="H805" s="132"/>
      <c r="I805" s="132"/>
      <c r="J805" s="132"/>
      <c r="K805" s="130"/>
      <c r="L805" s="130"/>
      <c r="M805" s="130"/>
      <c r="N805" s="519"/>
      <c r="O805" s="369"/>
      <c r="P805" s="370"/>
      <c r="Q805" s="196"/>
      <c r="R805" s="197"/>
      <c r="S805" s="198"/>
      <c r="T805" s="199"/>
      <c r="U805" s="200"/>
      <c r="V805" s="201"/>
      <c r="W805" s="202"/>
      <c r="X805" s="202"/>
      <c r="Y805" s="143"/>
      <c r="Z805" s="367"/>
      <c r="AA805" s="140"/>
      <c r="AB805" s="420"/>
      <c r="AC805" s="421"/>
      <c r="AD805" s="206"/>
      <c r="AE805" s="144"/>
      <c r="AF805" s="133"/>
      <c r="AG805" s="144"/>
      <c r="AH805" s="430"/>
      <c r="AI805" s="146"/>
      <c r="AJ805" s="144"/>
      <c r="AK805" s="147"/>
      <c r="AL805" s="114"/>
      <c r="AM805" s="211"/>
      <c r="AN805" s="132"/>
      <c r="AO805" s="132"/>
      <c r="AP805" s="149"/>
      <c r="AQ805" s="150"/>
      <c r="AR805" s="149"/>
      <c r="AS805" s="132"/>
      <c r="AT805" s="132"/>
      <c r="AU805" s="132"/>
      <c r="AV805" s="132"/>
      <c r="AW805" s="132"/>
      <c r="AX805" s="132"/>
      <c r="AY805" s="132"/>
      <c r="AZ805" s="132"/>
      <c r="BA805" s="132"/>
      <c r="BB805" s="132"/>
      <c r="BC805" s="132"/>
      <c r="BD805" s="132"/>
      <c r="BE805" s="132"/>
      <c r="BF805" s="132"/>
      <c r="BG805" s="132"/>
      <c r="BH805" s="132"/>
      <c r="BI805" s="132"/>
      <c r="BJ805" s="132"/>
      <c r="BK805" s="132"/>
      <c r="BL805" s="132"/>
      <c r="BM805" s="132"/>
      <c r="BN805" s="132"/>
      <c r="BO805" s="132"/>
      <c r="BP805" s="132"/>
    </row>
    <row r="806">
      <c r="A806" s="484" t="b">
        <v>0</v>
      </c>
      <c r="B806" s="94"/>
      <c r="C806" s="95"/>
      <c r="D806" s="96"/>
      <c r="E806" s="97"/>
      <c r="F806" s="98"/>
      <c r="G806" s="98"/>
      <c r="H806" s="98"/>
      <c r="I806" s="98"/>
      <c r="J806" s="98"/>
      <c r="K806" s="96"/>
      <c r="L806" s="96"/>
      <c r="M806" s="96"/>
      <c r="N806" s="518"/>
      <c r="O806" s="369"/>
      <c r="P806" s="370"/>
      <c r="Q806" s="196"/>
      <c r="R806" s="197"/>
      <c r="S806" s="198"/>
      <c r="T806" s="199"/>
      <c r="U806" s="200"/>
      <c r="V806" s="201"/>
      <c r="W806" s="202"/>
      <c r="X806" s="202"/>
      <c r="Y806" s="109"/>
      <c r="Z806" s="280"/>
      <c r="AA806" s="106"/>
      <c r="AB806" s="281"/>
      <c r="AC806" s="282"/>
      <c r="AD806" s="273"/>
      <c r="AE806" s="110"/>
      <c r="AF806" s="99"/>
      <c r="AG806" s="110"/>
      <c r="AH806" s="427"/>
      <c r="AI806" s="112"/>
      <c r="AJ806" s="110"/>
      <c r="AK806" s="113"/>
      <c r="AL806" s="114"/>
      <c r="AM806" s="278"/>
      <c r="AN806" s="98"/>
      <c r="AO806" s="98"/>
      <c r="AP806" s="116"/>
      <c r="AQ806" s="117"/>
      <c r="AR806" s="116"/>
      <c r="AS806" s="98"/>
      <c r="AT806" s="98"/>
      <c r="AU806" s="98"/>
      <c r="AV806" s="98"/>
      <c r="AW806" s="98"/>
      <c r="AX806" s="98"/>
      <c r="AY806" s="98"/>
      <c r="AZ806" s="98"/>
      <c r="BA806" s="98"/>
      <c r="BB806" s="98"/>
      <c r="BC806" s="98"/>
      <c r="BD806" s="98"/>
      <c r="BE806" s="98"/>
      <c r="BF806" s="98"/>
      <c r="BG806" s="98"/>
      <c r="BH806" s="98"/>
      <c r="BI806" s="98"/>
      <c r="BJ806" s="98"/>
      <c r="BK806" s="98"/>
      <c r="BL806" s="98"/>
      <c r="BM806" s="98"/>
      <c r="BN806" s="98"/>
      <c r="BO806" s="98"/>
      <c r="BP806" s="98"/>
    </row>
    <row r="807">
      <c r="A807" s="485" t="b">
        <v>0</v>
      </c>
      <c r="B807" s="128"/>
      <c r="C807" s="129"/>
      <c r="D807" s="130"/>
      <c r="E807" s="131"/>
      <c r="F807" s="132"/>
      <c r="G807" s="132"/>
      <c r="H807" s="132"/>
      <c r="I807" s="132"/>
      <c r="J807" s="132"/>
      <c r="K807" s="130"/>
      <c r="L807" s="130"/>
      <c r="M807" s="130"/>
      <c r="N807" s="519"/>
      <c r="O807" s="369"/>
      <c r="P807" s="370"/>
      <c r="Q807" s="196"/>
      <c r="R807" s="197"/>
      <c r="S807" s="198"/>
      <c r="T807" s="199"/>
      <c r="U807" s="200"/>
      <c r="V807" s="201"/>
      <c r="W807" s="202"/>
      <c r="X807" s="202"/>
      <c r="Y807" s="143"/>
      <c r="Z807" s="367"/>
      <c r="AA807" s="140"/>
      <c r="AB807" s="420"/>
      <c r="AC807" s="421"/>
      <c r="AD807" s="206"/>
      <c r="AE807" s="144"/>
      <c r="AF807" s="133"/>
      <c r="AG807" s="144"/>
      <c r="AH807" s="430"/>
      <c r="AI807" s="146"/>
      <c r="AJ807" s="144"/>
      <c r="AK807" s="147"/>
      <c r="AL807" s="114"/>
      <c r="AM807" s="211"/>
      <c r="AN807" s="132"/>
      <c r="AO807" s="132"/>
      <c r="AP807" s="149"/>
      <c r="AQ807" s="150"/>
      <c r="AR807" s="149"/>
      <c r="AS807" s="132"/>
      <c r="AT807" s="132"/>
      <c r="AU807" s="132"/>
      <c r="AV807" s="132"/>
      <c r="AW807" s="132"/>
      <c r="AX807" s="132"/>
      <c r="AY807" s="132"/>
      <c r="AZ807" s="132"/>
      <c r="BA807" s="132"/>
      <c r="BB807" s="132"/>
      <c r="BC807" s="132"/>
      <c r="BD807" s="132"/>
      <c r="BE807" s="132"/>
      <c r="BF807" s="132"/>
      <c r="BG807" s="132"/>
      <c r="BH807" s="132"/>
      <c r="BI807" s="132"/>
      <c r="BJ807" s="132"/>
      <c r="BK807" s="132"/>
      <c r="BL807" s="132"/>
      <c r="BM807" s="132"/>
      <c r="BN807" s="132"/>
      <c r="BO807" s="132"/>
      <c r="BP807" s="132"/>
    </row>
    <row r="808">
      <c r="A808" s="484" t="b">
        <v>0</v>
      </c>
      <c r="B808" s="94"/>
      <c r="C808" s="95"/>
      <c r="D808" s="96"/>
      <c r="E808" s="97"/>
      <c r="F808" s="98"/>
      <c r="G808" s="98"/>
      <c r="H808" s="98"/>
      <c r="I808" s="98"/>
      <c r="J808" s="98"/>
      <c r="K808" s="96"/>
      <c r="L808" s="96"/>
      <c r="M808" s="96"/>
      <c r="N808" s="518"/>
      <c r="O808" s="369"/>
      <c r="P808" s="370"/>
      <c r="Q808" s="196"/>
      <c r="R808" s="197"/>
      <c r="S808" s="198"/>
      <c r="T808" s="199"/>
      <c r="U808" s="200"/>
      <c r="V808" s="201"/>
      <c r="W808" s="202"/>
      <c r="X808" s="202"/>
      <c r="Y808" s="109"/>
      <c r="Z808" s="280"/>
      <c r="AA808" s="106"/>
      <c r="AB808" s="281"/>
      <c r="AC808" s="282"/>
      <c r="AD808" s="273"/>
      <c r="AE808" s="110"/>
      <c r="AF808" s="99"/>
      <c r="AG808" s="110"/>
      <c r="AH808" s="427"/>
      <c r="AI808" s="112"/>
      <c r="AJ808" s="110"/>
      <c r="AK808" s="113"/>
      <c r="AL808" s="114"/>
      <c r="AM808" s="278"/>
      <c r="AN808" s="98"/>
      <c r="AO808" s="98"/>
      <c r="AP808" s="116"/>
      <c r="AQ808" s="117"/>
      <c r="AR808" s="116"/>
      <c r="AS808" s="98"/>
      <c r="AT808" s="98"/>
      <c r="AU808" s="98"/>
      <c r="AV808" s="98"/>
      <c r="AW808" s="98"/>
      <c r="AX808" s="98"/>
      <c r="AY808" s="98"/>
      <c r="AZ808" s="98"/>
      <c r="BA808" s="98"/>
      <c r="BB808" s="98"/>
      <c r="BC808" s="98"/>
      <c r="BD808" s="98"/>
      <c r="BE808" s="98"/>
      <c r="BF808" s="98"/>
      <c r="BG808" s="98"/>
      <c r="BH808" s="98"/>
      <c r="BI808" s="98"/>
      <c r="BJ808" s="98"/>
      <c r="BK808" s="98"/>
      <c r="BL808" s="98"/>
      <c r="BM808" s="98"/>
      <c r="BN808" s="98"/>
      <c r="BO808" s="98"/>
      <c r="BP808" s="98"/>
    </row>
    <row r="809">
      <c r="A809" s="485" t="b">
        <v>0</v>
      </c>
      <c r="B809" s="128"/>
      <c r="C809" s="129"/>
      <c r="D809" s="130"/>
      <c r="E809" s="131"/>
      <c r="F809" s="132"/>
      <c r="G809" s="132"/>
      <c r="H809" s="132"/>
      <c r="I809" s="132"/>
      <c r="J809" s="132"/>
      <c r="K809" s="130"/>
      <c r="L809" s="130"/>
      <c r="M809" s="130"/>
      <c r="N809" s="519"/>
      <c r="O809" s="369"/>
      <c r="P809" s="370"/>
      <c r="Q809" s="196"/>
      <c r="R809" s="197"/>
      <c r="S809" s="198"/>
      <c r="T809" s="199"/>
      <c r="U809" s="200"/>
      <c r="V809" s="201"/>
      <c r="W809" s="202"/>
      <c r="X809" s="202"/>
      <c r="Y809" s="143"/>
      <c r="Z809" s="367"/>
      <c r="AA809" s="140"/>
      <c r="AB809" s="420"/>
      <c r="AC809" s="421"/>
      <c r="AD809" s="206"/>
      <c r="AE809" s="144"/>
      <c r="AF809" s="133"/>
      <c r="AG809" s="144"/>
      <c r="AH809" s="430"/>
      <c r="AI809" s="146"/>
      <c r="AJ809" s="144"/>
      <c r="AK809" s="147"/>
      <c r="AL809" s="114"/>
      <c r="AM809" s="211"/>
      <c r="AN809" s="132"/>
      <c r="AO809" s="132"/>
      <c r="AP809" s="149"/>
      <c r="AQ809" s="150"/>
      <c r="AR809" s="149"/>
      <c r="AS809" s="132"/>
      <c r="AT809" s="132"/>
      <c r="AU809" s="132"/>
      <c r="AV809" s="132"/>
      <c r="AW809" s="132"/>
      <c r="AX809" s="132"/>
      <c r="AY809" s="132"/>
      <c r="AZ809" s="132"/>
      <c r="BA809" s="132"/>
      <c r="BB809" s="132"/>
      <c r="BC809" s="132"/>
      <c r="BD809" s="132"/>
      <c r="BE809" s="132"/>
      <c r="BF809" s="132"/>
      <c r="BG809" s="132"/>
      <c r="BH809" s="132"/>
      <c r="BI809" s="132"/>
      <c r="BJ809" s="132"/>
      <c r="BK809" s="132"/>
      <c r="BL809" s="132"/>
      <c r="BM809" s="132"/>
      <c r="BN809" s="132"/>
      <c r="BO809" s="132"/>
      <c r="BP809" s="132"/>
    </row>
    <row r="810">
      <c r="A810" s="484" t="b">
        <v>0</v>
      </c>
      <c r="B810" s="94"/>
      <c r="C810" s="95"/>
      <c r="D810" s="96"/>
      <c r="E810" s="97"/>
      <c r="F810" s="98"/>
      <c r="G810" s="98"/>
      <c r="H810" s="98"/>
      <c r="I810" s="98"/>
      <c r="J810" s="98"/>
      <c r="K810" s="96"/>
      <c r="L810" s="96"/>
      <c r="M810" s="96"/>
      <c r="N810" s="518"/>
      <c r="O810" s="369"/>
      <c r="P810" s="370"/>
      <c r="Q810" s="196"/>
      <c r="R810" s="197"/>
      <c r="S810" s="198"/>
      <c r="T810" s="199"/>
      <c r="U810" s="200"/>
      <c r="V810" s="201"/>
      <c r="W810" s="202"/>
      <c r="X810" s="202"/>
      <c r="Y810" s="109"/>
      <c r="Z810" s="280"/>
      <c r="AA810" s="106"/>
      <c r="AB810" s="281"/>
      <c r="AC810" s="282"/>
      <c r="AD810" s="273"/>
      <c r="AE810" s="110"/>
      <c r="AF810" s="99"/>
      <c r="AG810" s="110"/>
      <c r="AH810" s="427"/>
      <c r="AI810" s="112"/>
      <c r="AJ810" s="110"/>
      <c r="AK810" s="113"/>
      <c r="AL810" s="114"/>
      <c r="AM810" s="278"/>
      <c r="AN810" s="98"/>
      <c r="AO810" s="98"/>
      <c r="AP810" s="116"/>
      <c r="AQ810" s="117"/>
      <c r="AR810" s="116"/>
      <c r="AS810" s="98"/>
      <c r="AT810" s="98"/>
      <c r="AU810" s="98"/>
      <c r="AV810" s="98"/>
      <c r="AW810" s="98"/>
      <c r="AX810" s="98"/>
      <c r="AY810" s="98"/>
      <c r="AZ810" s="98"/>
      <c r="BA810" s="98"/>
      <c r="BB810" s="98"/>
      <c r="BC810" s="98"/>
      <c r="BD810" s="98"/>
      <c r="BE810" s="98"/>
      <c r="BF810" s="98"/>
      <c r="BG810" s="98"/>
      <c r="BH810" s="98"/>
      <c r="BI810" s="98"/>
      <c r="BJ810" s="98"/>
      <c r="BK810" s="98"/>
      <c r="BL810" s="98"/>
      <c r="BM810" s="98"/>
      <c r="BN810" s="98"/>
      <c r="BO810" s="98"/>
      <c r="BP810" s="98"/>
    </row>
    <row r="811">
      <c r="A811" s="485" t="b">
        <v>0</v>
      </c>
      <c r="B811" s="128"/>
      <c r="C811" s="129"/>
      <c r="D811" s="130"/>
      <c r="E811" s="131"/>
      <c r="F811" s="132"/>
      <c r="G811" s="132"/>
      <c r="H811" s="132"/>
      <c r="I811" s="132"/>
      <c r="J811" s="132"/>
      <c r="K811" s="130"/>
      <c r="L811" s="130"/>
      <c r="M811" s="130"/>
      <c r="N811" s="519"/>
      <c r="O811" s="369"/>
      <c r="P811" s="370"/>
      <c r="Q811" s="196"/>
      <c r="R811" s="197"/>
      <c r="S811" s="198"/>
      <c r="T811" s="199"/>
      <c r="U811" s="200"/>
      <c r="V811" s="201"/>
      <c r="W811" s="202"/>
      <c r="X811" s="202"/>
      <c r="Y811" s="143"/>
      <c r="Z811" s="367"/>
      <c r="AA811" s="140"/>
      <c r="AB811" s="420"/>
      <c r="AC811" s="421"/>
      <c r="AD811" s="206"/>
      <c r="AE811" s="144"/>
      <c r="AF811" s="133"/>
      <c r="AG811" s="144"/>
      <c r="AH811" s="430"/>
      <c r="AI811" s="146"/>
      <c r="AJ811" s="144"/>
      <c r="AK811" s="147"/>
      <c r="AL811" s="114"/>
      <c r="AM811" s="211"/>
      <c r="AN811" s="132"/>
      <c r="AO811" s="132"/>
      <c r="AP811" s="149"/>
      <c r="AQ811" s="150"/>
      <c r="AR811" s="149"/>
      <c r="AS811" s="132"/>
      <c r="AT811" s="132"/>
      <c r="AU811" s="132"/>
      <c r="AV811" s="132"/>
      <c r="AW811" s="132"/>
      <c r="AX811" s="132"/>
      <c r="AY811" s="132"/>
      <c r="AZ811" s="132"/>
      <c r="BA811" s="132"/>
      <c r="BB811" s="132"/>
      <c r="BC811" s="132"/>
      <c r="BD811" s="132"/>
      <c r="BE811" s="132"/>
      <c r="BF811" s="132"/>
      <c r="BG811" s="132"/>
      <c r="BH811" s="132"/>
      <c r="BI811" s="132"/>
      <c r="BJ811" s="132"/>
      <c r="BK811" s="132"/>
      <c r="BL811" s="132"/>
      <c r="BM811" s="132"/>
      <c r="BN811" s="132"/>
      <c r="BO811" s="132"/>
      <c r="BP811" s="132"/>
    </row>
    <row r="812">
      <c r="A812" s="484" t="b">
        <v>0</v>
      </c>
      <c r="B812" s="94"/>
      <c r="C812" s="95"/>
      <c r="D812" s="96"/>
      <c r="E812" s="97"/>
      <c r="F812" s="98"/>
      <c r="G812" s="98"/>
      <c r="H812" s="98"/>
      <c r="I812" s="98"/>
      <c r="J812" s="98"/>
      <c r="K812" s="96"/>
      <c r="L812" s="96"/>
      <c r="M812" s="96"/>
      <c r="N812" s="518"/>
      <c r="O812" s="369"/>
      <c r="P812" s="370"/>
      <c r="Q812" s="196"/>
      <c r="R812" s="197"/>
      <c r="S812" s="198"/>
      <c r="T812" s="199"/>
      <c r="U812" s="200"/>
      <c r="V812" s="201"/>
      <c r="W812" s="202"/>
      <c r="X812" s="202"/>
      <c r="Y812" s="109"/>
      <c r="Z812" s="280"/>
      <c r="AA812" s="106"/>
      <c r="AB812" s="281"/>
      <c r="AC812" s="282"/>
      <c r="AD812" s="273"/>
      <c r="AE812" s="110"/>
      <c r="AF812" s="99"/>
      <c r="AG812" s="110"/>
      <c r="AH812" s="427"/>
      <c r="AI812" s="112"/>
      <c r="AJ812" s="110"/>
      <c r="AK812" s="113"/>
      <c r="AL812" s="114"/>
      <c r="AM812" s="278"/>
      <c r="AN812" s="98"/>
      <c r="AO812" s="98"/>
      <c r="AP812" s="116"/>
      <c r="AQ812" s="117"/>
      <c r="AR812" s="116"/>
      <c r="AS812" s="98"/>
      <c r="AT812" s="98"/>
      <c r="AU812" s="98"/>
      <c r="AV812" s="98"/>
      <c r="AW812" s="98"/>
      <c r="AX812" s="98"/>
      <c r="AY812" s="98"/>
      <c r="AZ812" s="98"/>
      <c r="BA812" s="98"/>
      <c r="BB812" s="98"/>
      <c r="BC812" s="98"/>
      <c r="BD812" s="98"/>
      <c r="BE812" s="98"/>
      <c r="BF812" s="98"/>
      <c r="BG812" s="98"/>
      <c r="BH812" s="98"/>
      <c r="BI812" s="98"/>
      <c r="BJ812" s="98"/>
      <c r="BK812" s="98"/>
      <c r="BL812" s="98"/>
      <c r="BM812" s="98"/>
      <c r="BN812" s="98"/>
      <c r="BO812" s="98"/>
      <c r="BP812" s="98"/>
    </row>
    <row r="813">
      <c r="A813" s="485" t="b">
        <v>0</v>
      </c>
      <c r="B813" s="128"/>
      <c r="C813" s="129"/>
      <c r="D813" s="130"/>
      <c r="E813" s="131"/>
      <c r="F813" s="132"/>
      <c r="G813" s="132"/>
      <c r="H813" s="132"/>
      <c r="I813" s="132"/>
      <c r="J813" s="132"/>
      <c r="K813" s="130"/>
      <c r="L813" s="130"/>
      <c r="M813" s="130"/>
      <c r="N813" s="519"/>
      <c r="O813" s="369"/>
      <c r="P813" s="370"/>
      <c r="Q813" s="196"/>
      <c r="R813" s="197"/>
      <c r="S813" s="198"/>
      <c r="T813" s="199"/>
      <c r="U813" s="200"/>
      <c r="V813" s="201"/>
      <c r="W813" s="202"/>
      <c r="X813" s="202"/>
      <c r="Y813" s="143"/>
      <c r="Z813" s="367"/>
      <c r="AA813" s="140"/>
      <c r="AB813" s="420"/>
      <c r="AC813" s="421"/>
      <c r="AD813" s="206"/>
      <c r="AE813" s="144"/>
      <c r="AF813" s="133"/>
      <c r="AG813" s="144"/>
      <c r="AH813" s="430"/>
      <c r="AI813" s="146"/>
      <c r="AJ813" s="144"/>
      <c r="AK813" s="147"/>
      <c r="AL813" s="114"/>
      <c r="AM813" s="211"/>
      <c r="AN813" s="132"/>
      <c r="AO813" s="132"/>
      <c r="AP813" s="149"/>
      <c r="AQ813" s="150"/>
      <c r="AR813" s="149"/>
      <c r="AS813" s="132"/>
      <c r="AT813" s="132"/>
      <c r="AU813" s="132"/>
      <c r="AV813" s="132"/>
      <c r="AW813" s="132"/>
      <c r="AX813" s="132"/>
      <c r="AY813" s="132"/>
      <c r="AZ813" s="132"/>
      <c r="BA813" s="132"/>
      <c r="BB813" s="132"/>
      <c r="BC813" s="132"/>
      <c r="BD813" s="132"/>
      <c r="BE813" s="132"/>
      <c r="BF813" s="132"/>
      <c r="BG813" s="132"/>
      <c r="BH813" s="132"/>
      <c r="BI813" s="132"/>
      <c r="BJ813" s="132"/>
      <c r="BK813" s="132"/>
      <c r="BL813" s="132"/>
      <c r="BM813" s="132"/>
      <c r="BN813" s="132"/>
      <c r="BO813" s="132"/>
      <c r="BP813" s="132"/>
    </row>
    <row r="814">
      <c r="A814" s="484" t="b">
        <v>0</v>
      </c>
      <c r="B814" s="94"/>
      <c r="C814" s="95"/>
      <c r="D814" s="96"/>
      <c r="E814" s="97"/>
      <c r="F814" s="98"/>
      <c r="G814" s="98"/>
      <c r="H814" s="98"/>
      <c r="I814" s="98"/>
      <c r="J814" s="98"/>
      <c r="K814" s="96"/>
      <c r="L814" s="96"/>
      <c r="M814" s="96"/>
      <c r="N814" s="518"/>
      <c r="O814" s="369"/>
      <c r="P814" s="370"/>
      <c r="Q814" s="196"/>
      <c r="R814" s="197"/>
      <c r="S814" s="198"/>
      <c r="T814" s="199"/>
      <c r="U814" s="200"/>
      <c r="V814" s="201"/>
      <c r="W814" s="202"/>
      <c r="X814" s="202"/>
      <c r="Y814" s="109"/>
      <c r="Z814" s="280"/>
      <c r="AA814" s="106"/>
      <c r="AB814" s="281"/>
      <c r="AC814" s="282"/>
      <c r="AD814" s="273"/>
      <c r="AE814" s="110"/>
      <c r="AF814" s="99"/>
      <c r="AG814" s="110"/>
      <c r="AH814" s="427"/>
      <c r="AI814" s="112"/>
      <c r="AJ814" s="110"/>
      <c r="AK814" s="113"/>
      <c r="AL814" s="114"/>
      <c r="AM814" s="278"/>
      <c r="AN814" s="98"/>
      <c r="AO814" s="98"/>
      <c r="AP814" s="116"/>
      <c r="AQ814" s="117"/>
      <c r="AR814" s="116"/>
      <c r="AS814" s="98"/>
      <c r="AT814" s="98"/>
      <c r="AU814" s="98"/>
      <c r="AV814" s="98"/>
      <c r="AW814" s="98"/>
      <c r="AX814" s="98"/>
      <c r="AY814" s="98"/>
      <c r="AZ814" s="98"/>
      <c r="BA814" s="98"/>
      <c r="BB814" s="98"/>
      <c r="BC814" s="98"/>
      <c r="BD814" s="98"/>
      <c r="BE814" s="98"/>
      <c r="BF814" s="98"/>
      <c r="BG814" s="98"/>
      <c r="BH814" s="98"/>
      <c r="BI814" s="98"/>
      <c r="BJ814" s="98"/>
      <c r="BK814" s="98"/>
      <c r="BL814" s="98"/>
      <c r="BM814" s="98"/>
      <c r="BN814" s="98"/>
      <c r="BO814" s="98"/>
      <c r="BP814" s="98"/>
    </row>
    <row r="815">
      <c r="A815" s="485" t="b">
        <v>0</v>
      </c>
      <c r="B815" s="128"/>
      <c r="C815" s="129"/>
      <c r="D815" s="130"/>
      <c r="E815" s="131"/>
      <c r="F815" s="132"/>
      <c r="G815" s="132"/>
      <c r="H815" s="132"/>
      <c r="I815" s="132"/>
      <c r="J815" s="132"/>
      <c r="K815" s="130"/>
      <c r="L815" s="130"/>
      <c r="M815" s="130"/>
      <c r="N815" s="519"/>
      <c r="O815" s="369"/>
      <c r="P815" s="370"/>
      <c r="Q815" s="196"/>
      <c r="R815" s="197"/>
      <c r="S815" s="198"/>
      <c r="T815" s="199"/>
      <c r="U815" s="200"/>
      <c r="V815" s="201"/>
      <c r="W815" s="202"/>
      <c r="X815" s="202"/>
      <c r="Y815" s="143"/>
      <c r="Z815" s="367"/>
      <c r="AA815" s="140"/>
      <c r="AB815" s="420"/>
      <c r="AC815" s="421"/>
      <c r="AD815" s="206"/>
      <c r="AE815" s="144"/>
      <c r="AF815" s="133"/>
      <c r="AG815" s="144"/>
      <c r="AH815" s="430"/>
      <c r="AI815" s="146"/>
      <c r="AJ815" s="144"/>
      <c r="AK815" s="147"/>
      <c r="AL815" s="114"/>
      <c r="AM815" s="211"/>
      <c r="AN815" s="132"/>
      <c r="AO815" s="132"/>
      <c r="AP815" s="149"/>
      <c r="AQ815" s="150"/>
      <c r="AR815" s="149"/>
      <c r="AS815" s="132"/>
      <c r="AT815" s="132"/>
      <c r="AU815" s="132"/>
      <c r="AV815" s="132"/>
      <c r="AW815" s="132"/>
      <c r="AX815" s="132"/>
      <c r="AY815" s="132"/>
      <c r="AZ815" s="132"/>
      <c r="BA815" s="132"/>
      <c r="BB815" s="132"/>
      <c r="BC815" s="132"/>
      <c r="BD815" s="132"/>
      <c r="BE815" s="132"/>
      <c r="BF815" s="132"/>
      <c r="BG815" s="132"/>
      <c r="BH815" s="132"/>
      <c r="BI815" s="132"/>
      <c r="BJ815" s="132"/>
      <c r="BK815" s="132"/>
      <c r="BL815" s="132"/>
      <c r="BM815" s="132"/>
      <c r="BN815" s="132"/>
      <c r="BO815" s="132"/>
      <c r="BP815" s="132"/>
    </row>
    <row r="816">
      <c r="A816" s="484" t="b">
        <v>0</v>
      </c>
      <c r="B816" s="94"/>
      <c r="C816" s="95"/>
      <c r="D816" s="96"/>
      <c r="E816" s="97"/>
      <c r="F816" s="98"/>
      <c r="G816" s="98"/>
      <c r="H816" s="98"/>
      <c r="I816" s="98"/>
      <c r="J816" s="98"/>
      <c r="K816" s="96"/>
      <c r="L816" s="96"/>
      <c r="M816" s="96"/>
      <c r="N816" s="518"/>
      <c r="O816" s="369"/>
      <c r="P816" s="370"/>
      <c r="Q816" s="196"/>
      <c r="R816" s="197"/>
      <c r="S816" s="198"/>
      <c r="T816" s="199"/>
      <c r="U816" s="200"/>
      <c r="V816" s="201"/>
      <c r="W816" s="202"/>
      <c r="X816" s="202"/>
      <c r="Y816" s="109"/>
      <c r="Z816" s="280"/>
      <c r="AA816" s="106"/>
      <c r="AB816" s="281"/>
      <c r="AC816" s="282"/>
      <c r="AD816" s="273"/>
      <c r="AE816" s="110"/>
      <c r="AF816" s="99"/>
      <c r="AG816" s="110"/>
      <c r="AH816" s="427"/>
      <c r="AI816" s="112"/>
      <c r="AJ816" s="110"/>
      <c r="AK816" s="113"/>
      <c r="AL816" s="114"/>
      <c r="AM816" s="278"/>
      <c r="AN816" s="98"/>
      <c r="AO816" s="98"/>
      <c r="AP816" s="116"/>
      <c r="AQ816" s="117"/>
      <c r="AR816" s="116"/>
      <c r="AS816" s="98"/>
      <c r="AT816" s="98"/>
      <c r="AU816" s="98"/>
      <c r="AV816" s="98"/>
      <c r="AW816" s="98"/>
      <c r="AX816" s="98"/>
      <c r="AY816" s="98"/>
      <c r="AZ816" s="98"/>
      <c r="BA816" s="98"/>
      <c r="BB816" s="98"/>
      <c r="BC816" s="98"/>
      <c r="BD816" s="98"/>
      <c r="BE816" s="98"/>
      <c r="BF816" s="98"/>
      <c r="BG816" s="98"/>
      <c r="BH816" s="98"/>
      <c r="BI816" s="98"/>
      <c r="BJ816" s="98"/>
      <c r="BK816" s="98"/>
      <c r="BL816" s="98"/>
      <c r="BM816" s="98"/>
      <c r="BN816" s="98"/>
      <c r="BO816" s="98"/>
      <c r="BP816" s="98"/>
    </row>
    <row r="817">
      <c r="A817" s="485" t="b">
        <v>0</v>
      </c>
      <c r="B817" s="128"/>
      <c r="C817" s="129"/>
      <c r="D817" s="130"/>
      <c r="E817" s="131"/>
      <c r="F817" s="132"/>
      <c r="G817" s="132"/>
      <c r="H817" s="132"/>
      <c r="I817" s="132"/>
      <c r="J817" s="132"/>
      <c r="K817" s="130"/>
      <c r="L817" s="130"/>
      <c r="M817" s="130"/>
      <c r="N817" s="519"/>
      <c r="O817" s="369"/>
      <c r="P817" s="370"/>
      <c r="Q817" s="196"/>
      <c r="R817" s="197"/>
      <c r="S817" s="198"/>
      <c r="T817" s="199"/>
      <c r="U817" s="200"/>
      <c r="V817" s="201"/>
      <c r="W817" s="202"/>
      <c r="X817" s="202"/>
      <c r="Y817" s="143"/>
      <c r="Z817" s="367"/>
      <c r="AA817" s="140"/>
      <c r="AB817" s="420"/>
      <c r="AC817" s="421"/>
      <c r="AD817" s="206"/>
      <c r="AE817" s="144"/>
      <c r="AF817" s="133"/>
      <c r="AG817" s="144"/>
      <c r="AH817" s="430"/>
      <c r="AI817" s="146"/>
      <c r="AJ817" s="144"/>
      <c r="AK817" s="147"/>
      <c r="AL817" s="114"/>
      <c r="AM817" s="211"/>
      <c r="AN817" s="132"/>
      <c r="AO817" s="132"/>
      <c r="AP817" s="149"/>
      <c r="AQ817" s="150"/>
      <c r="AR817" s="149"/>
      <c r="AS817" s="132"/>
      <c r="AT817" s="132"/>
      <c r="AU817" s="132"/>
      <c r="AV817" s="132"/>
      <c r="AW817" s="132"/>
      <c r="AX817" s="132"/>
      <c r="AY817" s="132"/>
      <c r="AZ817" s="132"/>
      <c r="BA817" s="132"/>
      <c r="BB817" s="132"/>
      <c r="BC817" s="132"/>
      <c r="BD817" s="132"/>
      <c r="BE817" s="132"/>
      <c r="BF817" s="132"/>
      <c r="BG817" s="132"/>
      <c r="BH817" s="132"/>
      <c r="BI817" s="132"/>
      <c r="BJ817" s="132"/>
      <c r="BK817" s="132"/>
      <c r="BL817" s="132"/>
      <c r="BM817" s="132"/>
      <c r="BN817" s="132"/>
      <c r="BO817" s="132"/>
      <c r="BP817" s="132"/>
    </row>
    <row r="818">
      <c r="A818" s="484" t="b">
        <v>0</v>
      </c>
      <c r="B818" s="94"/>
      <c r="C818" s="95"/>
      <c r="D818" s="96"/>
      <c r="E818" s="97"/>
      <c r="F818" s="98"/>
      <c r="G818" s="98"/>
      <c r="H818" s="98"/>
      <c r="I818" s="98"/>
      <c r="J818" s="98"/>
      <c r="K818" s="96"/>
      <c r="L818" s="96"/>
      <c r="M818" s="96"/>
      <c r="N818" s="518"/>
      <c r="O818" s="369"/>
      <c r="P818" s="370"/>
      <c r="Q818" s="196"/>
      <c r="R818" s="197"/>
      <c r="S818" s="198"/>
      <c r="T818" s="199"/>
      <c r="U818" s="200"/>
      <c r="V818" s="201"/>
      <c r="W818" s="202"/>
      <c r="X818" s="202"/>
      <c r="Y818" s="109"/>
      <c r="Z818" s="280"/>
      <c r="AA818" s="106"/>
      <c r="AB818" s="281"/>
      <c r="AC818" s="282"/>
      <c r="AD818" s="273"/>
      <c r="AE818" s="110"/>
      <c r="AF818" s="99"/>
      <c r="AG818" s="110"/>
      <c r="AH818" s="427"/>
      <c r="AI818" s="112"/>
      <c r="AJ818" s="110"/>
      <c r="AK818" s="113"/>
      <c r="AL818" s="114"/>
      <c r="AM818" s="278"/>
      <c r="AN818" s="98"/>
      <c r="AO818" s="98"/>
      <c r="AP818" s="116"/>
      <c r="AQ818" s="117"/>
      <c r="AR818" s="116"/>
      <c r="AS818" s="98"/>
      <c r="AT818" s="98"/>
      <c r="AU818" s="98"/>
      <c r="AV818" s="98"/>
      <c r="AW818" s="98"/>
      <c r="AX818" s="98"/>
      <c r="AY818" s="98"/>
      <c r="AZ818" s="98"/>
      <c r="BA818" s="98"/>
      <c r="BB818" s="98"/>
      <c r="BC818" s="98"/>
      <c r="BD818" s="98"/>
      <c r="BE818" s="98"/>
      <c r="BF818" s="98"/>
      <c r="BG818" s="98"/>
      <c r="BH818" s="98"/>
      <c r="BI818" s="98"/>
      <c r="BJ818" s="98"/>
      <c r="BK818" s="98"/>
      <c r="BL818" s="98"/>
      <c r="BM818" s="98"/>
      <c r="BN818" s="98"/>
      <c r="BO818" s="98"/>
      <c r="BP818" s="98"/>
    </row>
    <row r="819">
      <c r="A819" s="485" t="b">
        <v>0</v>
      </c>
      <c r="B819" s="128"/>
      <c r="C819" s="129"/>
      <c r="D819" s="130"/>
      <c r="E819" s="131"/>
      <c r="F819" s="132"/>
      <c r="G819" s="132"/>
      <c r="H819" s="132"/>
      <c r="I819" s="132"/>
      <c r="J819" s="132"/>
      <c r="K819" s="130"/>
      <c r="L819" s="130"/>
      <c r="M819" s="130"/>
      <c r="N819" s="519"/>
      <c r="O819" s="369"/>
      <c r="P819" s="370"/>
      <c r="Q819" s="196"/>
      <c r="R819" s="197"/>
      <c r="S819" s="198"/>
      <c r="T819" s="199"/>
      <c r="U819" s="200"/>
      <c r="V819" s="201"/>
      <c r="W819" s="202"/>
      <c r="X819" s="202"/>
      <c r="Y819" s="143"/>
      <c r="Z819" s="367"/>
      <c r="AA819" s="140"/>
      <c r="AB819" s="420"/>
      <c r="AC819" s="421"/>
      <c r="AD819" s="206"/>
      <c r="AE819" s="144"/>
      <c r="AF819" s="133"/>
      <c r="AG819" s="144"/>
      <c r="AH819" s="430"/>
      <c r="AI819" s="146"/>
      <c r="AJ819" s="144"/>
      <c r="AK819" s="147"/>
      <c r="AL819" s="114"/>
      <c r="AM819" s="211"/>
      <c r="AN819" s="132"/>
      <c r="AO819" s="132"/>
      <c r="AP819" s="149"/>
      <c r="AQ819" s="150"/>
      <c r="AR819" s="149"/>
      <c r="AS819" s="132"/>
      <c r="AT819" s="132"/>
      <c r="AU819" s="132"/>
      <c r="AV819" s="132"/>
      <c r="AW819" s="132"/>
      <c r="AX819" s="132"/>
      <c r="AY819" s="132"/>
      <c r="AZ819" s="132"/>
      <c r="BA819" s="132"/>
      <c r="BB819" s="132"/>
      <c r="BC819" s="132"/>
      <c r="BD819" s="132"/>
      <c r="BE819" s="132"/>
      <c r="BF819" s="132"/>
      <c r="BG819" s="132"/>
      <c r="BH819" s="132"/>
      <c r="BI819" s="132"/>
      <c r="BJ819" s="132"/>
      <c r="BK819" s="132"/>
      <c r="BL819" s="132"/>
      <c r="BM819" s="132"/>
      <c r="BN819" s="132"/>
      <c r="BO819" s="132"/>
      <c r="BP819" s="132"/>
    </row>
    <row r="820">
      <c r="A820" s="484" t="b">
        <v>0</v>
      </c>
      <c r="B820" s="94"/>
      <c r="C820" s="95"/>
      <c r="D820" s="96"/>
      <c r="E820" s="97"/>
      <c r="F820" s="98"/>
      <c r="G820" s="98"/>
      <c r="H820" s="98"/>
      <c r="I820" s="98"/>
      <c r="J820" s="98"/>
      <c r="K820" s="96"/>
      <c r="L820" s="96"/>
      <c r="M820" s="96"/>
      <c r="N820" s="518"/>
      <c r="O820" s="369"/>
      <c r="P820" s="370"/>
      <c r="Q820" s="196"/>
      <c r="R820" s="197"/>
      <c r="S820" s="198"/>
      <c r="T820" s="199"/>
      <c r="U820" s="200"/>
      <c r="V820" s="201"/>
      <c r="W820" s="202"/>
      <c r="X820" s="202"/>
      <c r="Y820" s="109"/>
      <c r="Z820" s="280"/>
      <c r="AA820" s="106"/>
      <c r="AB820" s="281"/>
      <c r="AC820" s="282"/>
      <c r="AD820" s="273"/>
      <c r="AE820" s="110"/>
      <c r="AF820" s="99"/>
      <c r="AG820" s="110"/>
      <c r="AH820" s="427"/>
      <c r="AI820" s="112"/>
      <c r="AJ820" s="110"/>
      <c r="AK820" s="113"/>
      <c r="AL820" s="114"/>
      <c r="AM820" s="278"/>
      <c r="AN820" s="98"/>
      <c r="AO820" s="98"/>
      <c r="AP820" s="116"/>
      <c r="AQ820" s="117"/>
      <c r="AR820" s="116"/>
      <c r="AS820" s="98"/>
      <c r="AT820" s="98"/>
      <c r="AU820" s="98"/>
      <c r="AV820" s="98"/>
      <c r="AW820" s="98"/>
      <c r="AX820" s="98"/>
      <c r="AY820" s="98"/>
      <c r="AZ820" s="98"/>
      <c r="BA820" s="98"/>
      <c r="BB820" s="98"/>
      <c r="BC820" s="98"/>
      <c r="BD820" s="98"/>
      <c r="BE820" s="98"/>
      <c r="BF820" s="98"/>
      <c r="BG820" s="98"/>
      <c r="BH820" s="98"/>
      <c r="BI820" s="98"/>
      <c r="BJ820" s="98"/>
      <c r="BK820" s="98"/>
      <c r="BL820" s="98"/>
      <c r="BM820" s="98"/>
      <c r="BN820" s="98"/>
      <c r="BO820" s="98"/>
      <c r="BP820" s="98"/>
    </row>
    <row r="821">
      <c r="A821" s="485" t="b">
        <v>0</v>
      </c>
      <c r="B821" s="128"/>
      <c r="C821" s="129"/>
      <c r="D821" s="130"/>
      <c r="E821" s="131"/>
      <c r="F821" s="132"/>
      <c r="G821" s="132"/>
      <c r="H821" s="132"/>
      <c r="I821" s="132"/>
      <c r="J821" s="132"/>
      <c r="K821" s="130"/>
      <c r="L821" s="130"/>
      <c r="M821" s="130"/>
      <c r="N821" s="519"/>
      <c r="O821" s="369"/>
      <c r="P821" s="370"/>
      <c r="Q821" s="196"/>
      <c r="R821" s="197"/>
      <c r="S821" s="198"/>
      <c r="T821" s="199"/>
      <c r="U821" s="200"/>
      <c r="V821" s="201"/>
      <c r="W821" s="202"/>
      <c r="X821" s="202"/>
      <c r="Y821" s="143"/>
      <c r="Z821" s="367"/>
      <c r="AA821" s="140"/>
      <c r="AB821" s="420"/>
      <c r="AC821" s="421"/>
      <c r="AD821" s="206"/>
      <c r="AE821" s="144"/>
      <c r="AF821" s="133"/>
      <c r="AG821" s="144"/>
      <c r="AH821" s="430"/>
      <c r="AI821" s="146"/>
      <c r="AJ821" s="144"/>
      <c r="AK821" s="147"/>
      <c r="AL821" s="114"/>
      <c r="AM821" s="211"/>
      <c r="AN821" s="132"/>
      <c r="AO821" s="132"/>
      <c r="AP821" s="149"/>
      <c r="AQ821" s="150"/>
      <c r="AR821" s="149"/>
      <c r="AS821" s="132"/>
      <c r="AT821" s="132"/>
      <c r="AU821" s="132"/>
      <c r="AV821" s="132"/>
      <c r="AW821" s="132"/>
      <c r="AX821" s="132"/>
      <c r="AY821" s="132"/>
      <c r="AZ821" s="132"/>
      <c r="BA821" s="132"/>
      <c r="BB821" s="132"/>
      <c r="BC821" s="132"/>
      <c r="BD821" s="132"/>
      <c r="BE821" s="132"/>
      <c r="BF821" s="132"/>
      <c r="BG821" s="132"/>
      <c r="BH821" s="132"/>
      <c r="BI821" s="132"/>
      <c r="BJ821" s="132"/>
      <c r="BK821" s="132"/>
      <c r="BL821" s="132"/>
      <c r="BM821" s="132"/>
      <c r="BN821" s="132"/>
      <c r="BO821" s="132"/>
      <c r="BP821" s="132"/>
    </row>
    <row r="822">
      <c r="A822" s="484" t="b">
        <v>0</v>
      </c>
      <c r="B822" s="94"/>
      <c r="C822" s="95"/>
      <c r="D822" s="96"/>
      <c r="E822" s="97"/>
      <c r="F822" s="98"/>
      <c r="G822" s="98"/>
      <c r="H822" s="98"/>
      <c r="I822" s="98"/>
      <c r="J822" s="98"/>
      <c r="K822" s="96"/>
      <c r="L822" s="96"/>
      <c r="M822" s="96"/>
      <c r="N822" s="518"/>
      <c r="O822" s="369"/>
      <c r="P822" s="370"/>
      <c r="Q822" s="196"/>
      <c r="R822" s="197"/>
      <c r="S822" s="198"/>
      <c r="T822" s="199"/>
      <c r="U822" s="200"/>
      <c r="V822" s="201"/>
      <c r="W822" s="202"/>
      <c r="X822" s="202"/>
      <c r="Y822" s="109"/>
      <c r="Z822" s="280"/>
      <c r="AA822" s="106"/>
      <c r="AB822" s="281"/>
      <c r="AC822" s="282"/>
      <c r="AD822" s="273"/>
      <c r="AE822" s="110"/>
      <c r="AF822" s="99"/>
      <c r="AG822" s="110"/>
      <c r="AH822" s="427"/>
      <c r="AI822" s="112"/>
      <c r="AJ822" s="110"/>
      <c r="AK822" s="113"/>
      <c r="AL822" s="114"/>
      <c r="AM822" s="278"/>
      <c r="AN822" s="98"/>
      <c r="AO822" s="98"/>
      <c r="AP822" s="116"/>
      <c r="AQ822" s="117"/>
      <c r="AR822" s="116"/>
      <c r="AS822" s="98"/>
      <c r="AT822" s="98"/>
      <c r="AU822" s="98"/>
      <c r="AV822" s="98"/>
      <c r="AW822" s="98"/>
      <c r="AX822" s="98"/>
      <c r="AY822" s="98"/>
      <c r="AZ822" s="98"/>
      <c r="BA822" s="98"/>
      <c r="BB822" s="98"/>
      <c r="BC822" s="98"/>
      <c r="BD822" s="98"/>
      <c r="BE822" s="98"/>
      <c r="BF822" s="98"/>
      <c r="BG822" s="98"/>
      <c r="BH822" s="98"/>
      <c r="BI822" s="98"/>
      <c r="BJ822" s="98"/>
      <c r="BK822" s="98"/>
      <c r="BL822" s="98"/>
      <c r="BM822" s="98"/>
      <c r="BN822" s="98"/>
      <c r="BO822" s="98"/>
      <c r="BP822" s="98"/>
    </row>
    <row r="823">
      <c r="A823" s="485" t="b">
        <v>0</v>
      </c>
      <c r="B823" s="128"/>
      <c r="C823" s="129"/>
      <c r="D823" s="130"/>
      <c r="E823" s="131"/>
      <c r="F823" s="132"/>
      <c r="G823" s="132"/>
      <c r="H823" s="132"/>
      <c r="I823" s="132"/>
      <c r="J823" s="132"/>
      <c r="K823" s="130"/>
      <c r="L823" s="130"/>
      <c r="M823" s="130"/>
      <c r="N823" s="519"/>
      <c r="O823" s="369"/>
      <c r="P823" s="370"/>
      <c r="Q823" s="196"/>
      <c r="R823" s="197"/>
      <c r="S823" s="198"/>
      <c r="T823" s="199"/>
      <c r="U823" s="200"/>
      <c r="V823" s="201"/>
      <c r="W823" s="202"/>
      <c r="X823" s="202"/>
      <c r="Y823" s="143"/>
      <c r="Z823" s="367"/>
      <c r="AA823" s="140"/>
      <c r="AB823" s="420"/>
      <c r="AC823" s="421"/>
      <c r="AD823" s="206"/>
      <c r="AE823" s="144"/>
      <c r="AF823" s="133"/>
      <c r="AG823" s="144"/>
      <c r="AH823" s="430"/>
      <c r="AI823" s="146"/>
      <c r="AJ823" s="144"/>
      <c r="AK823" s="147"/>
      <c r="AL823" s="114"/>
      <c r="AM823" s="211"/>
      <c r="AN823" s="132"/>
      <c r="AO823" s="132"/>
      <c r="AP823" s="149"/>
      <c r="AQ823" s="150"/>
      <c r="AR823" s="149"/>
      <c r="AS823" s="132"/>
      <c r="AT823" s="132"/>
      <c r="AU823" s="132"/>
      <c r="AV823" s="132"/>
      <c r="AW823" s="132"/>
      <c r="AX823" s="132"/>
      <c r="AY823" s="132"/>
      <c r="AZ823" s="132"/>
      <c r="BA823" s="132"/>
      <c r="BB823" s="132"/>
      <c r="BC823" s="132"/>
      <c r="BD823" s="132"/>
      <c r="BE823" s="132"/>
      <c r="BF823" s="132"/>
      <c r="BG823" s="132"/>
      <c r="BH823" s="132"/>
      <c r="BI823" s="132"/>
      <c r="BJ823" s="132"/>
      <c r="BK823" s="132"/>
      <c r="BL823" s="132"/>
      <c r="BM823" s="132"/>
      <c r="BN823" s="132"/>
      <c r="BO823" s="132"/>
      <c r="BP823" s="132"/>
    </row>
    <row r="824">
      <c r="A824" s="484" t="b">
        <v>0</v>
      </c>
      <c r="B824" s="94"/>
      <c r="C824" s="95"/>
      <c r="D824" s="96"/>
      <c r="E824" s="97"/>
      <c r="F824" s="98"/>
      <c r="G824" s="98"/>
      <c r="H824" s="98"/>
      <c r="I824" s="98"/>
      <c r="J824" s="98"/>
      <c r="K824" s="96"/>
      <c r="L824" s="96"/>
      <c r="M824" s="96"/>
      <c r="N824" s="518"/>
      <c r="O824" s="369"/>
      <c r="P824" s="370"/>
      <c r="Q824" s="196"/>
      <c r="R824" s="197"/>
      <c r="S824" s="198"/>
      <c r="T824" s="199"/>
      <c r="U824" s="200"/>
      <c r="V824" s="201"/>
      <c r="W824" s="202"/>
      <c r="X824" s="202"/>
      <c r="Y824" s="109"/>
      <c r="Z824" s="280"/>
      <c r="AA824" s="106"/>
      <c r="AB824" s="281"/>
      <c r="AC824" s="282"/>
      <c r="AD824" s="273"/>
      <c r="AE824" s="110"/>
      <c r="AF824" s="99"/>
      <c r="AG824" s="110"/>
      <c r="AH824" s="427"/>
      <c r="AI824" s="112"/>
      <c r="AJ824" s="110"/>
      <c r="AK824" s="113"/>
      <c r="AL824" s="114"/>
      <c r="AM824" s="278"/>
      <c r="AN824" s="98"/>
      <c r="AO824" s="98"/>
      <c r="AP824" s="116"/>
      <c r="AQ824" s="117"/>
      <c r="AR824" s="116"/>
      <c r="AS824" s="98"/>
      <c r="AT824" s="98"/>
      <c r="AU824" s="98"/>
      <c r="AV824" s="98"/>
      <c r="AW824" s="98"/>
      <c r="AX824" s="98"/>
      <c r="AY824" s="98"/>
      <c r="AZ824" s="98"/>
      <c r="BA824" s="98"/>
      <c r="BB824" s="98"/>
      <c r="BC824" s="98"/>
      <c r="BD824" s="98"/>
      <c r="BE824" s="98"/>
      <c r="BF824" s="98"/>
      <c r="BG824" s="98"/>
      <c r="BH824" s="98"/>
      <c r="BI824" s="98"/>
      <c r="BJ824" s="98"/>
      <c r="BK824" s="98"/>
      <c r="BL824" s="98"/>
      <c r="BM824" s="98"/>
      <c r="BN824" s="98"/>
      <c r="BO824" s="98"/>
      <c r="BP824" s="98"/>
    </row>
    <row r="825">
      <c r="A825" s="485" t="b">
        <v>0</v>
      </c>
      <c r="B825" s="128"/>
      <c r="C825" s="129"/>
      <c r="D825" s="130"/>
      <c r="E825" s="131"/>
      <c r="F825" s="132"/>
      <c r="G825" s="132"/>
      <c r="H825" s="132"/>
      <c r="I825" s="132"/>
      <c r="J825" s="132"/>
      <c r="K825" s="130"/>
      <c r="L825" s="130"/>
      <c r="M825" s="130"/>
      <c r="N825" s="519"/>
      <c r="O825" s="369"/>
      <c r="P825" s="370"/>
      <c r="Q825" s="196"/>
      <c r="R825" s="197"/>
      <c r="S825" s="198"/>
      <c r="T825" s="199"/>
      <c r="U825" s="200"/>
      <c r="V825" s="201"/>
      <c r="W825" s="202"/>
      <c r="X825" s="202"/>
      <c r="Y825" s="143"/>
      <c r="Z825" s="367"/>
      <c r="AA825" s="140"/>
      <c r="AB825" s="420"/>
      <c r="AC825" s="421"/>
      <c r="AD825" s="206"/>
      <c r="AE825" s="144"/>
      <c r="AF825" s="133"/>
      <c r="AG825" s="144"/>
      <c r="AH825" s="430"/>
      <c r="AI825" s="146"/>
      <c r="AJ825" s="144"/>
      <c r="AK825" s="147"/>
      <c r="AL825" s="114"/>
      <c r="AM825" s="211"/>
      <c r="AN825" s="132"/>
      <c r="AO825" s="132"/>
      <c r="AP825" s="149"/>
      <c r="AQ825" s="150"/>
      <c r="AR825" s="149"/>
      <c r="AS825" s="132"/>
      <c r="AT825" s="132"/>
      <c r="AU825" s="132"/>
      <c r="AV825" s="132"/>
      <c r="AW825" s="132"/>
      <c r="AX825" s="132"/>
      <c r="AY825" s="132"/>
      <c r="AZ825" s="132"/>
      <c r="BA825" s="132"/>
      <c r="BB825" s="132"/>
      <c r="BC825" s="132"/>
      <c r="BD825" s="132"/>
      <c r="BE825" s="132"/>
      <c r="BF825" s="132"/>
      <c r="BG825" s="132"/>
      <c r="BH825" s="132"/>
      <c r="BI825" s="132"/>
      <c r="BJ825" s="132"/>
      <c r="BK825" s="132"/>
      <c r="BL825" s="132"/>
      <c r="BM825" s="132"/>
      <c r="BN825" s="132"/>
      <c r="BO825" s="132"/>
      <c r="BP825" s="132"/>
    </row>
    <row r="826">
      <c r="A826" s="484" t="b">
        <v>0</v>
      </c>
      <c r="B826" s="94"/>
      <c r="C826" s="95"/>
      <c r="D826" s="96"/>
      <c r="E826" s="97"/>
      <c r="F826" s="98"/>
      <c r="G826" s="98"/>
      <c r="H826" s="98"/>
      <c r="I826" s="98"/>
      <c r="J826" s="98"/>
      <c r="K826" s="96"/>
      <c r="L826" s="96"/>
      <c r="M826" s="96"/>
      <c r="N826" s="518"/>
      <c r="O826" s="369"/>
      <c r="P826" s="370"/>
      <c r="Q826" s="196"/>
      <c r="R826" s="197"/>
      <c r="S826" s="198"/>
      <c r="T826" s="199"/>
      <c r="U826" s="200"/>
      <c r="V826" s="201"/>
      <c r="W826" s="202"/>
      <c r="X826" s="202"/>
      <c r="Y826" s="109"/>
      <c r="Z826" s="280"/>
      <c r="AA826" s="106"/>
      <c r="AB826" s="281"/>
      <c r="AC826" s="282"/>
      <c r="AD826" s="273"/>
      <c r="AE826" s="110"/>
      <c r="AF826" s="99"/>
      <c r="AG826" s="110"/>
      <c r="AH826" s="427"/>
      <c r="AI826" s="112"/>
      <c r="AJ826" s="110"/>
      <c r="AK826" s="113"/>
      <c r="AL826" s="114"/>
      <c r="AM826" s="278"/>
      <c r="AN826" s="98"/>
      <c r="AO826" s="98"/>
      <c r="AP826" s="116"/>
      <c r="AQ826" s="117"/>
      <c r="AR826" s="116"/>
      <c r="AS826" s="98"/>
      <c r="AT826" s="98"/>
      <c r="AU826" s="98"/>
      <c r="AV826" s="98"/>
      <c r="AW826" s="98"/>
      <c r="AX826" s="98"/>
      <c r="AY826" s="98"/>
      <c r="AZ826" s="98"/>
      <c r="BA826" s="98"/>
      <c r="BB826" s="98"/>
      <c r="BC826" s="98"/>
      <c r="BD826" s="98"/>
      <c r="BE826" s="98"/>
      <c r="BF826" s="98"/>
      <c r="BG826" s="98"/>
      <c r="BH826" s="98"/>
      <c r="BI826" s="98"/>
      <c r="BJ826" s="98"/>
      <c r="BK826" s="98"/>
      <c r="BL826" s="98"/>
      <c r="BM826" s="98"/>
      <c r="BN826" s="98"/>
      <c r="BO826" s="98"/>
      <c r="BP826" s="98"/>
    </row>
    <row r="827">
      <c r="A827" s="485" t="b">
        <v>0</v>
      </c>
      <c r="B827" s="128"/>
      <c r="C827" s="129"/>
      <c r="D827" s="130"/>
      <c r="E827" s="131"/>
      <c r="F827" s="132"/>
      <c r="G827" s="132"/>
      <c r="H827" s="132"/>
      <c r="I827" s="132"/>
      <c r="J827" s="132"/>
      <c r="K827" s="130"/>
      <c r="L827" s="130"/>
      <c r="M827" s="130"/>
      <c r="N827" s="519"/>
      <c r="O827" s="369"/>
      <c r="P827" s="370"/>
      <c r="Q827" s="196"/>
      <c r="R827" s="197"/>
      <c r="S827" s="198"/>
      <c r="T827" s="199"/>
      <c r="U827" s="200"/>
      <c r="V827" s="201"/>
      <c r="W827" s="202"/>
      <c r="X827" s="202"/>
      <c r="Y827" s="143"/>
      <c r="Z827" s="367"/>
      <c r="AA827" s="140"/>
      <c r="AB827" s="420"/>
      <c r="AC827" s="421"/>
      <c r="AD827" s="206"/>
      <c r="AE827" s="144"/>
      <c r="AF827" s="133"/>
      <c r="AG827" s="144"/>
      <c r="AH827" s="430"/>
      <c r="AI827" s="146"/>
      <c r="AJ827" s="144"/>
      <c r="AK827" s="147"/>
      <c r="AL827" s="114"/>
      <c r="AM827" s="211"/>
      <c r="AN827" s="132"/>
      <c r="AO827" s="132"/>
      <c r="AP827" s="149"/>
      <c r="AQ827" s="150"/>
      <c r="AR827" s="149"/>
      <c r="AS827" s="132"/>
      <c r="AT827" s="132"/>
      <c r="AU827" s="132"/>
      <c r="AV827" s="132"/>
      <c r="AW827" s="132"/>
      <c r="AX827" s="132"/>
      <c r="AY827" s="132"/>
      <c r="AZ827" s="132"/>
      <c r="BA827" s="132"/>
      <c r="BB827" s="132"/>
      <c r="BC827" s="132"/>
      <c r="BD827" s="132"/>
      <c r="BE827" s="132"/>
      <c r="BF827" s="132"/>
      <c r="BG827" s="132"/>
      <c r="BH827" s="132"/>
      <c r="BI827" s="132"/>
      <c r="BJ827" s="132"/>
      <c r="BK827" s="132"/>
      <c r="BL827" s="132"/>
      <c r="BM827" s="132"/>
      <c r="BN827" s="132"/>
      <c r="BO827" s="132"/>
      <c r="BP827" s="132"/>
    </row>
    <row r="828">
      <c r="A828" s="484" t="b">
        <v>0</v>
      </c>
      <c r="B828" s="94"/>
      <c r="C828" s="95"/>
      <c r="D828" s="96"/>
      <c r="E828" s="97"/>
      <c r="F828" s="98"/>
      <c r="G828" s="98"/>
      <c r="H828" s="98"/>
      <c r="I828" s="98"/>
      <c r="J828" s="98"/>
      <c r="K828" s="96"/>
      <c r="L828" s="96"/>
      <c r="M828" s="96"/>
      <c r="N828" s="518"/>
      <c r="O828" s="369"/>
      <c r="P828" s="370"/>
      <c r="Q828" s="196"/>
      <c r="R828" s="197"/>
      <c r="S828" s="198"/>
      <c r="T828" s="199"/>
      <c r="U828" s="200"/>
      <c r="V828" s="201"/>
      <c r="W828" s="202"/>
      <c r="X828" s="202"/>
      <c r="Y828" s="109"/>
      <c r="Z828" s="280"/>
      <c r="AA828" s="106"/>
      <c r="AB828" s="281"/>
      <c r="AC828" s="282"/>
      <c r="AD828" s="273"/>
      <c r="AE828" s="110"/>
      <c r="AF828" s="99"/>
      <c r="AG828" s="110"/>
      <c r="AH828" s="427"/>
      <c r="AI828" s="112"/>
      <c r="AJ828" s="110"/>
      <c r="AK828" s="113"/>
      <c r="AL828" s="114"/>
      <c r="AM828" s="278"/>
      <c r="AN828" s="98"/>
      <c r="AO828" s="98"/>
      <c r="AP828" s="116"/>
      <c r="AQ828" s="117"/>
      <c r="AR828" s="116"/>
      <c r="AS828" s="98"/>
      <c r="AT828" s="98"/>
      <c r="AU828" s="98"/>
      <c r="AV828" s="98"/>
      <c r="AW828" s="98"/>
      <c r="AX828" s="98"/>
      <c r="AY828" s="98"/>
      <c r="AZ828" s="98"/>
      <c r="BA828" s="98"/>
      <c r="BB828" s="98"/>
      <c r="BC828" s="98"/>
      <c r="BD828" s="98"/>
      <c r="BE828" s="98"/>
      <c r="BF828" s="98"/>
      <c r="BG828" s="98"/>
      <c r="BH828" s="98"/>
      <c r="BI828" s="98"/>
      <c r="BJ828" s="98"/>
      <c r="BK828" s="98"/>
      <c r="BL828" s="98"/>
      <c r="BM828" s="98"/>
      <c r="BN828" s="98"/>
      <c r="BO828" s="98"/>
      <c r="BP828" s="98"/>
    </row>
    <row r="829">
      <c r="A829" s="485" t="b">
        <v>0</v>
      </c>
      <c r="B829" s="128"/>
      <c r="C829" s="129"/>
      <c r="D829" s="130"/>
      <c r="E829" s="131"/>
      <c r="F829" s="132"/>
      <c r="G829" s="132"/>
      <c r="H829" s="132"/>
      <c r="I829" s="132"/>
      <c r="J829" s="132"/>
      <c r="K829" s="130"/>
      <c r="L829" s="130"/>
      <c r="M829" s="130"/>
      <c r="N829" s="519"/>
      <c r="O829" s="369"/>
      <c r="P829" s="370"/>
      <c r="Q829" s="196"/>
      <c r="R829" s="197"/>
      <c r="S829" s="198"/>
      <c r="T829" s="199"/>
      <c r="U829" s="200"/>
      <c r="V829" s="201"/>
      <c r="W829" s="202"/>
      <c r="X829" s="202"/>
      <c r="Y829" s="143"/>
      <c r="Z829" s="367"/>
      <c r="AA829" s="140"/>
      <c r="AB829" s="420"/>
      <c r="AC829" s="421"/>
      <c r="AD829" s="206"/>
      <c r="AE829" s="144"/>
      <c r="AF829" s="133"/>
      <c r="AG829" s="144"/>
      <c r="AH829" s="430"/>
      <c r="AI829" s="146"/>
      <c r="AJ829" s="144"/>
      <c r="AK829" s="147"/>
      <c r="AL829" s="114"/>
      <c r="AM829" s="211"/>
      <c r="AN829" s="132"/>
      <c r="AO829" s="132"/>
      <c r="AP829" s="149"/>
      <c r="AQ829" s="150"/>
      <c r="AR829" s="149"/>
      <c r="AS829" s="132"/>
      <c r="AT829" s="132"/>
      <c r="AU829" s="132"/>
      <c r="AV829" s="132"/>
      <c r="AW829" s="132"/>
      <c r="AX829" s="132"/>
      <c r="AY829" s="132"/>
      <c r="AZ829" s="132"/>
      <c r="BA829" s="132"/>
      <c r="BB829" s="132"/>
      <c r="BC829" s="132"/>
      <c r="BD829" s="132"/>
      <c r="BE829" s="132"/>
      <c r="BF829" s="132"/>
      <c r="BG829" s="132"/>
      <c r="BH829" s="132"/>
      <c r="BI829" s="132"/>
      <c r="BJ829" s="132"/>
      <c r="BK829" s="132"/>
      <c r="BL829" s="132"/>
      <c r="BM829" s="132"/>
      <c r="BN829" s="132"/>
      <c r="BO829" s="132"/>
      <c r="BP829" s="132"/>
    </row>
    <row r="830">
      <c r="A830" s="484" t="b">
        <v>0</v>
      </c>
      <c r="B830" s="94"/>
      <c r="C830" s="95"/>
      <c r="D830" s="96"/>
      <c r="E830" s="97"/>
      <c r="F830" s="98"/>
      <c r="G830" s="98"/>
      <c r="H830" s="98"/>
      <c r="I830" s="98"/>
      <c r="J830" s="98"/>
      <c r="K830" s="96"/>
      <c r="L830" s="96"/>
      <c r="M830" s="96"/>
      <c r="N830" s="518"/>
      <c r="O830" s="369"/>
      <c r="P830" s="370"/>
      <c r="Q830" s="196"/>
      <c r="R830" s="197"/>
      <c r="S830" s="198"/>
      <c r="T830" s="199"/>
      <c r="U830" s="200"/>
      <c r="V830" s="201"/>
      <c r="W830" s="202"/>
      <c r="X830" s="202"/>
      <c r="Y830" s="109"/>
      <c r="Z830" s="280"/>
      <c r="AA830" s="106"/>
      <c r="AB830" s="281"/>
      <c r="AC830" s="282"/>
      <c r="AD830" s="273"/>
      <c r="AE830" s="110"/>
      <c r="AF830" s="99"/>
      <c r="AG830" s="110"/>
      <c r="AH830" s="427"/>
      <c r="AI830" s="112"/>
      <c r="AJ830" s="110"/>
      <c r="AK830" s="113"/>
      <c r="AL830" s="114"/>
      <c r="AM830" s="278"/>
      <c r="AN830" s="98"/>
      <c r="AO830" s="98"/>
      <c r="AP830" s="116"/>
      <c r="AQ830" s="117"/>
      <c r="AR830" s="116"/>
      <c r="AS830" s="98"/>
      <c r="AT830" s="98"/>
      <c r="AU830" s="98"/>
      <c r="AV830" s="98"/>
      <c r="AW830" s="98"/>
      <c r="AX830" s="98"/>
      <c r="AY830" s="98"/>
      <c r="AZ830" s="98"/>
      <c r="BA830" s="98"/>
      <c r="BB830" s="98"/>
      <c r="BC830" s="98"/>
      <c r="BD830" s="98"/>
      <c r="BE830" s="98"/>
      <c r="BF830" s="98"/>
      <c r="BG830" s="98"/>
      <c r="BH830" s="98"/>
      <c r="BI830" s="98"/>
      <c r="BJ830" s="98"/>
      <c r="BK830" s="98"/>
      <c r="BL830" s="98"/>
      <c r="BM830" s="98"/>
      <c r="BN830" s="98"/>
      <c r="BO830" s="98"/>
      <c r="BP830" s="98"/>
    </row>
    <row r="831">
      <c r="A831" s="485" t="b">
        <v>0</v>
      </c>
      <c r="B831" s="128"/>
      <c r="C831" s="129"/>
      <c r="D831" s="130"/>
      <c r="E831" s="131"/>
      <c r="F831" s="132"/>
      <c r="G831" s="132"/>
      <c r="H831" s="132"/>
      <c r="I831" s="132"/>
      <c r="J831" s="132"/>
      <c r="K831" s="130"/>
      <c r="L831" s="130"/>
      <c r="M831" s="130"/>
      <c r="N831" s="519"/>
      <c r="O831" s="369"/>
      <c r="P831" s="370"/>
      <c r="Q831" s="196"/>
      <c r="R831" s="197"/>
      <c r="S831" s="198"/>
      <c r="T831" s="199"/>
      <c r="U831" s="200"/>
      <c r="V831" s="201"/>
      <c r="W831" s="202"/>
      <c r="X831" s="202"/>
      <c r="Y831" s="143"/>
      <c r="Z831" s="367"/>
      <c r="AA831" s="140"/>
      <c r="AB831" s="420"/>
      <c r="AC831" s="421"/>
      <c r="AD831" s="206"/>
      <c r="AE831" s="144"/>
      <c r="AF831" s="133"/>
      <c r="AG831" s="144"/>
      <c r="AH831" s="430"/>
      <c r="AI831" s="146"/>
      <c r="AJ831" s="144"/>
      <c r="AK831" s="147"/>
      <c r="AL831" s="114"/>
      <c r="AM831" s="211"/>
      <c r="AN831" s="132"/>
      <c r="AO831" s="132"/>
      <c r="AP831" s="149"/>
      <c r="AQ831" s="150"/>
      <c r="AR831" s="149"/>
      <c r="AS831" s="132"/>
      <c r="AT831" s="132"/>
      <c r="AU831" s="132"/>
      <c r="AV831" s="132"/>
      <c r="AW831" s="132"/>
      <c r="AX831" s="132"/>
      <c r="AY831" s="132"/>
      <c r="AZ831" s="132"/>
      <c r="BA831" s="132"/>
      <c r="BB831" s="132"/>
      <c r="BC831" s="132"/>
      <c r="BD831" s="132"/>
      <c r="BE831" s="132"/>
      <c r="BF831" s="132"/>
      <c r="BG831" s="132"/>
      <c r="BH831" s="132"/>
      <c r="BI831" s="132"/>
      <c r="BJ831" s="132"/>
      <c r="BK831" s="132"/>
      <c r="BL831" s="132"/>
      <c r="BM831" s="132"/>
      <c r="BN831" s="132"/>
      <c r="BO831" s="132"/>
      <c r="BP831" s="132"/>
    </row>
    <row r="832">
      <c r="A832" s="484" t="b">
        <v>0</v>
      </c>
      <c r="B832" s="94"/>
      <c r="C832" s="95"/>
      <c r="D832" s="96"/>
      <c r="E832" s="97"/>
      <c r="F832" s="98"/>
      <c r="G832" s="98"/>
      <c r="H832" s="98"/>
      <c r="I832" s="98"/>
      <c r="J832" s="98"/>
      <c r="K832" s="96"/>
      <c r="L832" s="96"/>
      <c r="M832" s="96"/>
      <c r="N832" s="518"/>
      <c r="O832" s="369"/>
      <c r="P832" s="370"/>
      <c r="Q832" s="196"/>
      <c r="R832" s="197"/>
      <c r="S832" s="198"/>
      <c r="T832" s="199"/>
      <c r="U832" s="200"/>
      <c r="V832" s="201"/>
      <c r="W832" s="202"/>
      <c r="X832" s="202"/>
      <c r="Y832" s="109"/>
      <c r="Z832" s="280"/>
      <c r="AA832" s="106"/>
      <c r="AB832" s="281"/>
      <c r="AC832" s="282"/>
      <c r="AD832" s="273"/>
      <c r="AE832" s="110"/>
      <c r="AF832" s="99"/>
      <c r="AG832" s="110"/>
      <c r="AH832" s="427"/>
      <c r="AI832" s="112"/>
      <c r="AJ832" s="110"/>
      <c r="AK832" s="113"/>
      <c r="AL832" s="114"/>
      <c r="AM832" s="278"/>
      <c r="AN832" s="98"/>
      <c r="AO832" s="98"/>
      <c r="AP832" s="116"/>
      <c r="AQ832" s="117"/>
      <c r="AR832" s="116"/>
      <c r="AS832" s="98"/>
      <c r="AT832" s="98"/>
      <c r="AU832" s="98"/>
      <c r="AV832" s="98"/>
      <c r="AW832" s="98"/>
      <c r="AX832" s="98"/>
      <c r="AY832" s="98"/>
      <c r="AZ832" s="98"/>
      <c r="BA832" s="98"/>
      <c r="BB832" s="98"/>
      <c r="BC832" s="98"/>
      <c r="BD832" s="98"/>
      <c r="BE832" s="98"/>
      <c r="BF832" s="98"/>
      <c r="BG832" s="98"/>
      <c r="BH832" s="98"/>
      <c r="BI832" s="98"/>
      <c r="BJ832" s="98"/>
      <c r="BK832" s="98"/>
      <c r="BL832" s="98"/>
      <c r="BM832" s="98"/>
      <c r="BN832" s="98"/>
      <c r="BO832" s="98"/>
      <c r="BP832" s="98"/>
    </row>
    <row r="833">
      <c r="A833" s="485" t="b">
        <v>0</v>
      </c>
      <c r="B833" s="128"/>
      <c r="C833" s="129"/>
      <c r="D833" s="130"/>
      <c r="E833" s="131"/>
      <c r="F833" s="132"/>
      <c r="G833" s="132"/>
      <c r="H833" s="132"/>
      <c r="I833" s="132"/>
      <c r="J833" s="132"/>
      <c r="K833" s="130"/>
      <c r="L833" s="130"/>
      <c r="M833" s="130"/>
      <c r="N833" s="519"/>
      <c r="O833" s="369"/>
      <c r="P833" s="370"/>
      <c r="Q833" s="196"/>
      <c r="R833" s="197"/>
      <c r="S833" s="198"/>
      <c r="T833" s="199"/>
      <c r="U833" s="200"/>
      <c r="V833" s="201"/>
      <c r="W833" s="202"/>
      <c r="X833" s="202"/>
      <c r="Y833" s="143"/>
      <c r="Z833" s="367"/>
      <c r="AA833" s="140"/>
      <c r="AB833" s="420"/>
      <c r="AC833" s="421"/>
      <c r="AD833" s="206"/>
      <c r="AE833" s="144"/>
      <c r="AF833" s="133"/>
      <c r="AG833" s="144"/>
      <c r="AH833" s="430"/>
      <c r="AI833" s="146"/>
      <c r="AJ833" s="144"/>
      <c r="AK833" s="147"/>
      <c r="AL833" s="114"/>
      <c r="AM833" s="211"/>
      <c r="AN833" s="132"/>
      <c r="AO833" s="132"/>
      <c r="AP833" s="149"/>
      <c r="AQ833" s="150"/>
      <c r="AR833" s="149"/>
      <c r="AS833" s="132"/>
      <c r="AT833" s="132"/>
      <c r="AU833" s="132"/>
      <c r="AV833" s="132"/>
      <c r="AW833" s="132"/>
      <c r="AX833" s="132"/>
      <c r="AY833" s="132"/>
      <c r="AZ833" s="132"/>
      <c r="BA833" s="132"/>
      <c r="BB833" s="132"/>
      <c r="BC833" s="132"/>
      <c r="BD833" s="132"/>
      <c r="BE833" s="132"/>
      <c r="BF833" s="132"/>
      <c r="BG833" s="132"/>
      <c r="BH833" s="132"/>
      <c r="BI833" s="132"/>
      <c r="BJ833" s="132"/>
      <c r="BK833" s="132"/>
      <c r="BL833" s="132"/>
      <c r="BM833" s="132"/>
      <c r="BN833" s="132"/>
      <c r="BO833" s="132"/>
      <c r="BP833" s="132"/>
    </row>
    <row r="834">
      <c r="A834" s="484" t="b">
        <v>0</v>
      </c>
      <c r="B834" s="94"/>
      <c r="C834" s="95"/>
      <c r="D834" s="96"/>
      <c r="E834" s="97"/>
      <c r="F834" s="98"/>
      <c r="G834" s="98"/>
      <c r="H834" s="98"/>
      <c r="I834" s="98"/>
      <c r="J834" s="98"/>
      <c r="K834" s="96"/>
      <c r="L834" s="96"/>
      <c r="M834" s="96"/>
      <c r="N834" s="518"/>
      <c r="O834" s="369"/>
      <c r="P834" s="370"/>
      <c r="Q834" s="196"/>
      <c r="R834" s="197"/>
      <c r="S834" s="198"/>
      <c r="T834" s="199"/>
      <c r="U834" s="200"/>
      <c r="V834" s="201"/>
      <c r="W834" s="202"/>
      <c r="X834" s="202"/>
      <c r="Y834" s="109"/>
      <c r="Z834" s="280"/>
      <c r="AA834" s="106"/>
      <c r="AB834" s="281"/>
      <c r="AC834" s="282"/>
      <c r="AD834" s="273"/>
      <c r="AE834" s="110"/>
      <c r="AF834" s="99"/>
      <c r="AG834" s="110"/>
      <c r="AH834" s="427"/>
      <c r="AI834" s="112"/>
      <c r="AJ834" s="110"/>
      <c r="AK834" s="113"/>
      <c r="AL834" s="114"/>
      <c r="AM834" s="278"/>
      <c r="AN834" s="98"/>
      <c r="AO834" s="98"/>
      <c r="AP834" s="116"/>
      <c r="AQ834" s="117"/>
      <c r="AR834" s="116"/>
      <c r="AS834" s="98"/>
      <c r="AT834" s="98"/>
      <c r="AU834" s="98"/>
      <c r="AV834" s="98"/>
      <c r="AW834" s="98"/>
      <c r="AX834" s="98"/>
      <c r="AY834" s="98"/>
      <c r="AZ834" s="98"/>
      <c r="BA834" s="98"/>
      <c r="BB834" s="98"/>
      <c r="BC834" s="98"/>
      <c r="BD834" s="98"/>
      <c r="BE834" s="98"/>
      <c r="BF834" s="98"/>
      <c r="BG834" s="98"/>
      <c r="BH834" s="98"/>
      <c r="BI834" s="98"/>
      <c r="BJ834" s="98"/>
      <c r="BK834" s="98"/>
      <c r="BL834" s="98"/>
      <c r="BM834" s="98"/>
      <c r="BN834" s="98"/>
      <c r="BO834" s="98"/>
      <c r="BP834" s="98"/>
    </row>
    <row r="835">
      <c r="A835" s="485" t="b">
        <v>0</v>
      </c>
      <c r="B835" s="128"/>
      <c r="C835" s="129"/>
      <c r="D835" s="130"/>
      <c r="E835" s="131"/>
      <c r="F835" s="132"/>
      <c r="G835" s="132"/>
      <c r="H835" s="132"/>
      <c r="I835" s="132"/>
      <c r="J835" s="132"/>
      <c r="K835" s="130"/>
      <c r="L835" s="130"/>
      <c r="M835" s="130"/>
      <c r="N835" s="519"/>
      <c r="O835" s="369"/>
      <c r="P835" s="370"/>
      <c r="Q835" s="196"/>
      <c r="R835" s="197"/>
      <c r="S835" s="198"/>
      <c r="T835" s="199"/>
      <c r="U835" s="200"/>
      <c r="V835" s="201"/>
      <c r="W835" s="202"/>
      <c r="X835" s="202"/>
      <c r="Y835" s="143"/>
      <c r="Z835" s="367"/>
      <c r="AA835" s="140"/>
      <c r="AB835" s="420"/>
      <c r="AC835" s="421"/>
      <c r="AD835" s="206"/>
      <c r="AE835" s="144"/>
      <c r="AF835" s="133"/>
      <c r="AG835" s="144"/>
      <c r="AH835" s="430"/>
      <c r="AI835" s="146"/>
      <c r="AJ835" s="144"/>
      <c r="AK835" s="147"/>
      <c r="AL835" s="114"/>
      <c r="AM835" s="211"/>
      <c r="AN835" s="132"/>
      <c r="AO835" s="132"/>
      <c r="AP835" s="149"/>
      <c r="AQ835" s="150"/>
      <c r="AR835" s="149"/>
      <c r="AS835" s="132"/>
      <c r="AT835" s="132"/>
      <c r="AU835" s="132"/>
      <c r="AV835" s="132"/>
      <c r="AW835" s="132"/>
      <c r="AX835" s="132"/>
      <c r="AY835" s="132"/>
      <c r="AZ835" s="132"/>
      <c r="BA835" s="132"/>
      <c r="BB835" s="132"/>
      <c r="BC835" s="132"/>
      <c r="BD835" s="132"/>
      <c r="BE835" s="132"/>
      <c r="BF835" s="132"/>
      <c r="BG835" s="132"/>
      <c r="BH835" s="132"/>
      <c r="BI835" s="132"/>
      <c r="BJ835" s="132"/>
      <c r="BK835" s="132"/>
      <c r="BL835" s="132"/>
      <c r="BM835" s="132"/>
      <c r="BN835" s="132"/>
      <c r="BO835" s="132"/>
      <c r="BP835" s="132"/>
    </row>
    <row r="836">
      <c r="A836" s="484" t="b">
        <v>0</v>
      </c>
      <c r="B836" s="94"/>
      <c r="C836" s="95"/>
      <c r="D836" s="96"/>
      <c r="E836" s="97"/>
      <c r="F836" s="98"/>
      <c r="G836" s="98"/>
      <c r="H836" s="98"/>
      <c r="I836" s="98"/>
      <c r="J836" s="98"/>
      <c r="K836" s="96"/>
      <c r="L836" s="96"/>
      <c r="M836" s="96"/>
      <c r="N836" s="518"/>
      <c r="O836" s="369"/>
      <c r="P836" s="370"/>
      <c r="Q836" s="196"/>
      <c r="R836" s="197"/>
      <c r="S836" s="198"/>
      <c r="T836" s="199"/>
      <c r="U836" s="200"/>
      <c r="V836" s="201"/>
      <c r="W836" s="202"/>
      <c r="X836" s="202"/>
      <c r="Y836" s="109"/>
      <c r="Z836" s="280"/>
      <c r="AA836" s="106"/>
      <c r="AB836" s="281"/>
      <c r="AC836" s="282"/>
      <c r="AD836" s="273"/>
      <c r="AE836" s="110"/>
      <c r="AF836" s="99"/>
      <c r="AG836" s="110"/>
      <c r="AH836" s="427"/>
      <c r="AI836" s="112"/>
      <c r="AJ836" s="110"/>
      <c r="AK836" s="113"/>
      <c r="AL836" s="114"/>
      <c r="AM836" s="278"/>
      <c r="AN836" s="98"/>
      <c r="AO836" s="98"/>
      <c r="AP836" s="116"/>
      <c r="AQ836" s="117"/>
      <c r="AR836" s="116"/>
      <c r="AS836" s="98"/>
      <c r="AT836" s="98"/>
      <c r="AU836" s="98"/>
      <c r="AV836" s="98"/>
      <c r="AW836" s="98"/>
      <c r="AX836" s="98"/>
      <c r="AY836" s="98"/>
      <c r="AZ836" s="98"/>
      <c r="BA836" s="98"/>
      <c r="BB836" s="98"/>
      <c r="BC836" s="98"/>
      <c r="BD836" s="98"/>
      <c r="BE836" s="98"/>
      <c r="BF836" s="98"/>
      <c r="BG836" s="98"/>
      <c r="BH836" s="98"/>
      <c r="BI836" s="98"/>
      <c r="BJ836" s="98"/>
      <c r="BK836" s="98"/>
      <c r="BL836" s="98"/>
      <c r="BM836" s="98"/>
      <c r="BN836" s="98"/>
      <c r="BO836" s="98"/>
      <c r="BP836" s="98"/>
    </row>
    <row r="837">
      <c r="A837" s="485" t="b">
        <v>0</v>
      </c>
      <c r="B837" s="128"/>
      <c r="C837" s="129"/>
      <c r="D837" s="130"/>
      <c r="E837" s="131"/>
      <c r="F837" s="132"/>
      <c r="G837" s="132"/>
      <c r="H837" s="132"/>
      <c r="I837" s="132"/>
      <c r="J837" s="132"/>
      <c r="K837" s="130"/>
      <c r="L837" s="130"/>
      <c r="M837" s="130"/>
      <c r="N837" s="519"/>
      <c r="O837" s="369"/>
      <c r="P837" s="370"/>
      <c r="Q837" s="196"/>
      <c r="R837" s="197"/>
      <c r="S837" s="198"/>
      <c r="T837" s="199"/>
      <c r="U837" s="200"/>
      <c r="V837" s="201"/>
      <c r="W837" s="202"/>
      <c r="X837" s="202"/>
      <c r="Y837" s="143"/>
      <c r="Z837" s="367"/>
      <c r="AA837" s="140"/>
      <c r="AB837" s="420"/>
      <c r="AC837" s="421"/>
      <c r="AD837" s="206"/>
      <c r="AE837" s="144"/>
      <c r="AF837" s="133"/>
      <c r="AG837" s="144"/>
      <c r="AH837" s="430"/>
      <c r="AI837" s="146"/>
      <c r="AJ837" s="144"/>
      <c r="AK837" s="147"/>
      <c r="AL837" s="114"/>
      <c r="AM837" s="211"/>
      <c r="AN837" s="132"/>
      <c r="AO837" s="132"/>
      <c r="AP837" s="149"/>
      <c r="AQ837" s="150"/>
      <c r="AR837" s="149"/>
      <c r="AS837" s="132"/>
      <c r="AT837" s="132"/>
      <c r="AU837" s="132"/>
      <c r="AV837" s="132"/>
      <c r="AW837" s="132"/>
      <c r="AX837" s="132"/>
      <c r="AY837" s="132"/>
      <c r="AZ837" s="132"/>
      <c r="BA837" s="132"/>
      <c r="BB837" s="132"/>
      <c r="BC837" s="132"/>
      <c r="BD837" s="132"/>
      <c r="BE837" s="132"/>
      <c r="BF837" s="132"/>
      <c r="BG837" s="132"/>
      <c r="BH837" s="132"/>
      <c r="BI837" s="132"/>
      <c r="BJ837" s="132"/>
      <c r="BK837" s="132"/>
      <c r="BL837" s="132"/>
      <c r="BM837" s="132"/>
      <c r="BN837" s="132"/>
      <c r="BO837" s="132"/>
      <c r="BP837" s="132"/>
    </row>
    <row r="838">
      <c r="A838" s="484" t="b">
        <v>0</v>
      </c>
      <c r="B838" s="94"/>
      <c r="C838" s="95"/>
      <c r="D838" s="96"/>
      <c r="E838" s="97"/>
      <c r="F838" s="98"/>
      <c r="G838" s="98"/>
      <c r="H838" s="98"/>
      <c r="I838" s="98"/>
      <c r="J838" s="98"/>
      <c r="K838" s="96"/>
      <c r="L838" s="96"/>
      <c r="M838" s="96"/>
      <c r="N838" s="518"/>
      <c r="O838" s="369"/>
      <c r="P838" s="370"/>
      <c r="Q838" s="196"/>
      <c r="R838" s="197"/>
      <c r="S838" s="198"/>
      <c r="T838" s="199"/>
      <c r="U838" s="200"/>
      <c r="V838" s="201"/>
      <c r="W838" s="202"/>
      <c r="X838" s="202"/>
      <c r="Y838" s="109"/>
      <c r="Z838" s="280"/>
      <c r="AA838" s="106"/>
      <c r="AB838" s="281"/>
      <c r="AC838" s="282"/>
      <c r="AD838" s="273"/>
      <c r="AE838" s="110"/>
      <c r="AF838" s="99"/>
      <c r="AG838" s="110"/>
      <c r="AH838" s="427"/>
      <c r="AI838" s="112"/>
      <c r="AJ838" s="110"/>
      <c r="AK838" s="113"/>
      <c r="AL838" s="114"/>
      <c r="AM838" s="278"/>
      <c r="AN838" s="98"/>
      <c r="AO838" s="98"/>
      <c r="AP838" s="116"/>
      <c r="AQ838" s="117"/>
      <c r="AR838" s="116"/>
      <c r="AS838" s="98"/>
      <c r="AT838" s="98"/>
      <c r="AU838" s="98"/>
      <c r="AV838" s="98"/>
      <c r="AW838" s="98"/>
      <c r="AX838" s="98"/>
      <c r="AY838" s="98"/>
      <c r="AZ838" s="98"/>
      <c r="BA838" s="98"/>
      <c r="BB838" s="98"/>
      <c r="BC838" s="98"/>
      <c r="BD838" s="98"/>
      <c r="BE838" s="98"/>
      <c r="BF838" s="98"/>
      <c r="BG838" s="98"/>
      <c r="BH838" s="98"/>
      <c r="BI838" s="98"/>
      <c r="BJ838" s="98"/>
      <c r="BK838" s="98"/>
      <c r="BL838" s="98"/>
      <c r="BM838" s="98"/>
      <c r="BN838" s="98"/>
      <c r="BO838" s="98"/>
      <c r="BP838" s="98"/>
    </row>
    <row r="839">
      <c r="A839" s="485" t="b">
        <v>0</v>
      </c>
      <c r="B839" s="128"/>
      <c r="C839" s="129"/>
      <c r="D839" s="130"/>
      <c r="E839" s="131"/>
      <c r="F839" s="132"/>
      <c r="G839" s="132"/>
      <c r="H839" s="132"/>
      <c r="I839" s="132"/>
      <c r="J839" s="132"/>
      <c r="K839" s="130"/>
      <c r="L839" s="130"/>
      <c r="M839" s="130"/>
      <c r="N839" s="519"/>
      <c r="O839" s="369"/>
      <c r="P839" s="370"/>
      <c r="Q839" s="196"/>
      <c r="R839" s="197"/>
      <c r="S839" s="198"/>
      <c r="T839" s="199"/>
      <c r="U839" s="200"/>
      <c r="V839" s="201"/>
      <c r="W839" s="202"/>
      <c r="X839" s="202"/>
      <c r="Y839" s="143"/>
      <c r="Z839" s="367"/>
      <c r="AA839" s="140"/>
      <c r="AB839" s="420"/>
      <c r="AC839" s="421"/>
      <c r="AD839" s="206"/>
      <c r="AE839" s="144"/>
      <c r="AF839" s="133"/>
      <c r="AG839" s="144"/>
      <c r="AH839" s="430"/>
      <c r="AI839" s="146"/>
      <c r="AJ839" s="144"/>
      <c r="AK839" s="147"/>
      <c r="AL839" s="114"/>
      <c r="AM839" s="211"/>
      <c r="AN839" s="132"/>
      <c r="AO839" s="132"/>
      <c r="AP839" s="149"/>
      <c r="AQ839" s="150"/>
      <c r="AR839" s="149"/>
      <c r="AS839" s="132"/>
      <c r="AT839" s="132"/>
      <c r="AU839" s="132"/>
      <c r="AV839" s="132"/>
      <c r="AW839" s="132"/>
      <c r="AX839" s="132"/>
      <c r="AY839" s="132"/>
      <c r="AZ839" s="132"/>
      <c r="BA839" s="132"/>
      <c r="BB839" s="132"/>
      <c r="BC839" s="132"/>
      <c r="BD839" s="132"/>
      <c r="BE839" s="132"/>
      <c r="BF839" s="132"/>
      <c r="BG839" s="132"/>
      <c r="BH839" s="132"/>
      <c r="BI839" s="132"/>
      <c r="BJ839" s="132"/>
      <c r="BK839" s="132"/>
      <c r="BL839" s="132"/>
      <c r="BM839" s="132"/>
      <c r="BN839" s="132"/>
      <c r="BO839" s="132"/>
      <c r="BP839" s="132"/>
    </row>
    <row r="840">
      <c r="A840" s="484" t="b">
        <v>0</v>
      </c>
      <c r="B840" s="94"/>
      <c r="C840" s="95"/>
      <c r="D840" s="96"/>
      <c r="E840" s="97"/>
      <c r="F840" s="98"/>
      <c r="G840" s="98"/>
      <c r="H840" s="98"/>
      <c r="I840" s="98"/>
      <c r="J840" s="98"/>
      <c r="K840" s="96"/>
      <c r="L840" s="96"/>
      <c r="M840" s="96"/>
      <c r="N840" s="518"/>
      <c r="O840" s="369"/>
      <c r="P840" s="370"/>
      <c r="Q840" s="196"/>
      <c r="R840" s="197"/>
      <c r="S840" s="198"/>
      <c r="T840" s="199"/>
      <c r="U840" s="200"/>
      <c r="V840" s="201"/>
      <c r="W840" s="202"/>
      <c r="X840" s="202"/>
      <c r="Y840" s="109"/>
      <c r="Z840" s="280"/>
      <c r="AA840" s="106"/>
      <c r="AB840" s="281"/>
      <c r="AC840" s="282"/>
      <c r="AD840" s="273"/>
      <c r="AE840" s="110"/>
      <c r="AF840" s="99"/>
      <c r="AG840" s="110"/>
      <c r="AH840" s="427"/>
      <c r="AI840" s="112"/>
      <c r="AJ840" s="110"/>
      <c r="AK840" s="113"/>
      <c r="AL840" s="114"/>
      <c r="AM840" s="278"/>
      <c r="AN840" s="98"/>
      <c r="AO840" s="98"/>
      <c r="AP840" s="116"/>
      <c r="AQ840" s="117"/>
      <c r="AR840" s="116"/>
      <c r="AS840" s="98"/>
      <c r="AT840" s="98"/>
      <c r="AU840" s="98"/>
      <c r="AV840" s="98"/>
      <c r="AW840" s="98"/>
      <c r="AX840" s="98"/>
      <c r="AY840" s="98"/>
      <c r="AZ840" s="98"/>
      <c r="BA840" s="98"/>
      <c r="BB840" s="98"/>
      <c r="BC840" s="98"/>
      <c r="BD840" s="98"/>
      <c r="BE840" s="98"/>
      <c r="BF840" s="98"/>
      <c r="BG840" s="98"/>
      <c r="BH840" s="98"/>
      <c r="BI840" s="98"/>
      <c r="BJ840" s="98"/>
      <c r="BK840" s="98"/>
      <c r="BL840" s="98"/>
      <c r="BM840" s="98"/>
      <c r="BN840" s="98"/>
      <c r="BO840" s="98"/>
      <c r="BP840" s="98"/>
    </row>
    <row r="841">
      <c r="A841" s="485" t="b">
        <v>0</v>
      </c>
      <c r="B841" s="128"/>
      <c r="C841" s="129"/>
      <c r="D841" s="130"/>
      <c r="E841" s="131"/>
      <c r="F841" s="132"/>
      <c r="G841" s="132"/>
      <c r="H841" s="132"/>
      <c r="I841" s="132"/>
      <c r="J841" s="132"/>
      <c r="K841" s="130"/>
      <c r="L841" s="130"/>
      <c r="M841" s="130"/>
      <c r="N841" s="519"/>
      <c r="O841" s="369"/>
      <c r="P841" s="370"/>
      <c r="Q841" s="196"/>
      <c r="R841" s="197"/>
      <c r="S841" s="198"/>
      <c r="T841" s="199"/>
      <c r="U841" s="200"/>
      <c r="V841" s="201"/>
      <c r="W841" s="202"/>
      <c r="X841" s="202"/>
      <c r="Y841" s="143"/>
      <c r="Z841" s="367"/>
      <c r="AA841" s="140"/>
      <c r="AB841" s="420"/>
      <c r="AC841" s="421"/>
      <c r="AD841" s="206"/>
      <c r="AE841" s="144"/>
      <c r="AF841" s="133"/>
      <c r="AG841" s="144"/>
      <c r="AH841" s="430"/>
      <c r="AI841" s="146"/>
      <c r="AJ841" s="144"/>
      <c r="AK841" s="147"/>
      <c r="AL841" s="114"/>
      <c r="AM841" s="211"/>
      <c r="AN841" s="132"/>
      <c r="AO841" s="132"/>
      <c r="AP841" s="149"/>
      <c r="AQ841" s="150"/>
      <c r="AR841" s="149"/>
      <c r="AS841" s="132"/>
      <c r="AT841" s="132"/>
      <c r="AU841" s="132"/>
      <c r="AV841" s="132"/>
      <c r="AW841" s="132"/>
      <c r="AX841" s="132"/>
      <c r="AY841" s="132"/>
      <c r="AZ841" s="132"/>
      <c r="BA841" s="132"/>
      <c r="BB841" s="132"/>
      <c r="BC841" s="132"/>
      <c r="BD841" s="132"/>
      <c r="BE841" s="132"/>
      <c r="BF841" s="132"/>
      <c r="BG841" s="132"/>
      <c r="BH841" s="132"/>
      <c r="BI841" s="132"/>
      <c r="BJ841" s="132"/>
      <c r="BK841" s="132"/>
      <c r="BL841" s="132"/>
      <c r="BM841" s="132"/>
      <c r="BN841" s="132"/>
      <c r="BO841" s="132"/>
      <c r="BP841" s="132"/>
    </row>
    <row r="842">
      <c r="A842" s="484" t="b">
        <v>0</v>
      </c>
      <c r="B842" s="94"/>
      <c r="C842" s="95"/>
      <c r="D842" s="96"/>
      <c r="E842" s="97"/>
      <c r="F842" s="98"/>
      <c r="G842" s="98"/>
      <c r="H842" s="98"/>
      <c r="I842" s="98"/>
      <c r="J842" s="98"/>
      <c r="K842" s="96"/>
      <c r="L842" s="96"/>
      <c r="M842" s="96"/>
      <c r="N842" s="518"/>
      <c r="O842" s="369"/>
      <c r="P842" s="370"/>
      <c r="Q842" s="196"/>
      <c r="R842" s="197"/>
      <c r="S842" s="198"/>
      <c r="T842" s="199"/>
      <c r="U842" s="200"/>
      <c r="V842" s="201"/>
      <c r="W842" s="202"/>
      <c r="X842" s="202"/>
      <c r="Y842" s="109"/>
      <c r="Z842" s="280"/>
      <c r="AA842" s="106"/>
      <c r="AB842" s="281"/>
      <c r="AC842" s="282"/>
      <c r="AD842" s="273"/>
      <c r="AE842" s="110"/>
      <c r="AF842" s="99"/>
      <c r="AG842" s="110"/>
      <c r="AH842" s="427"/>
      <c r="AI842" s="112"/>
      <c r="AJ842" s="110"/>
      <c r="AK842" s="113"/>
      <c r="AL842" s="114"/>
      <c r="AM842" s="278"/>
      <c r="AN842" s="98"/>
      <c r="AO842" s="98"/>
      <c r="AP842" s="116"/>
      <c r="AQ842" s="117"/>
      <c r="AR842" s="116"/>
      <c r="AS842" s="98"/>
      <c r="AT842" s="98"/>
      <c r="AU842" s="98"/>
      <c r="AV842" s="98"/>
      <c r="AW842" s="98"/>
      <c r="AX842" s="98"/>
      <c r="AY842" s="98"/>
      <c r="AZ842" s="98"/>
      <c r="BA842" s="98"/>
      <c r="BB842" s="98"/>
      <c r="BC842" s="98"/>
      <c r="BD842" s="98"/>
      <c r="BE842" s="98"/>
      <c r="BF842" s="98"/>
      <c r="BG842" s="98"/>
      <c r="BH842" s="98"/>
      <c r="BI842" s="98"/>
      <c r="BJ842" s="98"/>
      <c r="BK842" s="98"/>
      <c r="BL842" s="98"/>
      <c r="BM842" s="98"/>
      <c r="BN842" s="98"/>
      <c r="BO842" s="98"/>
      <c r="BP842" s="98"/>
    </row>
    <row r="843">
      <c r="A843" s="485" t="b">
        <v>0</v>
      </c>
      <c r="B843" s="128"/>
      <c r="C843" s="129"/>
      <c r="D843" s="130"/>
      <c r="E843" s="131"/>
      <c r="F843" s="132"/>
      <c r="G843" s="132"/>
      <c r="H843" s="132"/>
      <c r="I843" s="132"/>
      <c r="J843" s="132"/>
      <c r="K843" s="130"/>
      <c r="L843" s="130"/>
      <c r="M843" s="130"/>
      <c r="N843" s="519"/>
      <c r="O843" s="369"/>
      <c r="P843" s="370"/>
      <c r="Q843" s="196"/>
      <c r="R843" s="197"/>
      <c r="S843" s="198"/>
      <c r="T843" s="199"/>
      <c r="U843" s="200"/>
      <c r="V843" s="201"/>
      <c r="W843" s="202"/>
      <c r="X843" s="202"/>
      <c r="Y843" s="143"/>
      <c r="Z843" s="367"/>
      <c r="AA843" s="140"/>
      <c r="AB843" s="420"/>
      <c r="AC843" s="421"/>
      <c r="AD843" s="206"/>
      <c r="AE843" s="144"/>
      <c r="AF843" s="133"/>
      <c r="AG843" s="144"/>
      <c r="AH843" s="430"/>
      <c r="AI843" s="146"/>
      <c r="AJ843" s="144"/>
      <c r="AK843" s="147"/>
      <c r="AL843" s="114"/>
      <c r="AM843" s="211"/>
      <c r="AN843" s="132"/>
      <c r="AO843" s="132"/>
      <c r="AP843" s="149"/>
      <c r="AQ843" s="150"/>
      <c r="AR843" s="149"/>
      <c r="AS843" s="132"/>
      <c r="AT843" s="132"/>
      <c r="AU843" s="132"/>
      <c r="AV843" s="132"/>
      <c r="AW843" s="132"/>
      <c r="AX843" s="132"/>
      <c r="AY843" s="132"/>
      <c r="AZ843" s="132"/>
      <c r="BA843" s="132"/>
      <c r="BB843" s="132"/>
      <c r="BC843" s="132"/>
      <c r="BD843" s="132"/>
      <c r="BE843" s="132"/>
      <c r="BF843" s="132"/>
      <c r="BG843" s="132"/>
      <c r="BH843" s="132"/>
      <c r="BI843" s="132"/>
      <c r="BJ843" s="132"/>
      <c r="BK843" s="132"/>
      <c r="BL843" s="132"/>
      <c r="BM843" s="132"/>
      <c r="BN843" s="132"/>
      <c r="BO843" s="132"/>
      <c r="BP843" s="132"/>
    </row>
    <row r="844">
      <c r="A844" s="484" t="b">
        <v>0</v>
      </c>
      <c r="B844" s="94"/>
      <c r="C844" s="95"/>
      <c r="D844" s="96"/>
      <c r="E844" s="97"/>
      <c r="F844" s="98"/>
      <c r="G844" s="98"/>
      <c r="H844" s="98"/>
      <c r="I844" s="98"/>
      <c r="J844" s="98"/>
      <c r="K844" s="96"/>
      <c r="L844" s="96"/>
      <c r="M844" s="96"/>
      <c r="N844" s="518"/>
      <c r="O844" s="369"/>
      <c r="P844" s="370"/>
      <c r="Q844" s="196"/>
      <c r="R844" s="197"/>
      <c r="S844" s="198"/>
      <c r="T844" s="199"/>
      <c r="U844" s="200"/>
      <c r="V844" s="201"/>
      <c r="W844" s="202"/>
      <c r="X844" s="202"/>
      <c r="Y844" s="109"/>
      <c r="Z844" s="280"/>
      <c r="AA844" s="106"/>
      <c r="AB844" s="281"/>
      <c r="AC844" s="282"/>
      <c r="AD844" s="273"/>
      <c r="AE844" s="110"/>
      <c r="AF844" s="99"/>
      <c r="AG844" s="110"/>
      <c r="AH844" s="427"/>
      <c r="AI844" s="112"/>
      <c r="AJ844" s="110"/>
      <c r="AK844" s="113"/>
      <c r="AL844" s="114"/>
      <c r="AM844" s="278"/>
      <c r="AN844" s="98"/>
      <c r="AO844" s="98"/>
      <c r="AP844" s="116"/>
      <c r="AQ844" s="117"/>
      <c r="AR844" s="116"/>
      <c r="AS844" s="98"/>
      <c r="AT844" s="98"/>
      <c r="AU844" s="98"/>
      <c r="AV844" s="98"/>
      <c r="AW844" s="98"/>
      <c r="AX844" s="98"/>
      <c r="AY844" s="98"/>
      <c r="AZ844" s="98"/>
      <c r="BA844" s="98"/>
      <c r="BB844" s="98"/>
      <c r="BC844" s="98"/>
      <c r="BD844" s="98"/>
      <c r="BE844" s="98"/>
      <c r="BF844" s="98"/>
      <c r="BG844" s="98"/>
      <c r="BH844" s="98"/>
      <c r="BI844" s="98"/>
      <c r="BJ844" s="98"/>
      <c r="BK844" s="98"/>
      <c r="BL844" s="98"/>
      <c r="BM844" s="98"/>
      <c r="BN844" s="98"/>
      <c r="BO844" s="98"/>
      <c r="BP844" s="98"/>
    </row>
    <row r="845">
      <c r="A845" s="485" t="b">
        <v>0</v>
      </c>
      <c r="B845" s="128"/>
      <c r="C845" s="129"/>
      <c r="D845" s="130"/>
      <c r="E845" s="131"/>
      <c r="F845" s="132"/>
      <c r="G845" s="132"/>
      <c r="H845" s="132"/>
      <c r="I845" s="132"/>
      <c r="J845" s="132"/>
      <c r="K845" s="130"/>
      <c r="L845" s="130"/>
      <c r="M845" s="130"/>
      <c r="N845" s="519"/>
      <c r="O845" s="369"/>
      <c r="P845" s="370"/>
      <c r="Q845" s="196"/>
      <c r="R845" s="197"/>
      <c r="S845" s="198"/>
      <c r="T845" s="199"/>
      <c r="U845" s="200"/>
      <c r="V845" s="201"/>
      <c r="W845" s="202"/>
      <c r="X845" s="202"/>
      <c r="Y845" s="143"/>
      <c r="Z845" s="367"/>
      <c r="AA845" s="140"/>
      <c r="AB845" s="420"/>
      <c r="AC845" s="421"/>
      <c r="AD845" s="206"/>
      <c r="AE845" s="144"/>
      <c r="AF845" s="133"/>
      <c r="AG845" s="144"/>
      <c r="AH845" s="430"/>
      <c r="AI845" s="146"/>
      <c r="AJ845" s="144"/>
      <c r="AK845" s="147"/>
      <c r="AL845" s="114"/>
      <c r="AM845" s="211"/>
      <c r="AN845" s="132"/>
      <c r="AO845" s="132"/>
      <c r="AP845" s="149"/>
      <c r="AQ845" s="150"/>
      <c r="AR845" s="149"/>
      <c r="AS845" s="132"/>
      <c r="AT845" s="132"/>
      <c r="AU845" s="132"/>
      <c r="AV845" s="132"/>
      <c r="AW845" s="132"/>
      <c r="AX845" s="132"/>
      <c r="AY845" s="132"/>
      <c r="AZ845" s="132"/>
      <c r="BA845" s="132"/>
      <c r="BB845" s="132"/>
      <c r="BC845" s="132"/>
      <c r="BD845" s="132"/>
      <c r="BE845" s="132"/>
      <c r="BF845" s="132"/>
      <c r="BG845" s="132"/>
      <c r="BH845" s="132"/>
      <c r="BI845" s="132"/>
      <c r="BJ845" s="132"/>
      <c r="BK845" s="132"/>
      <c r="BL845" s="132"/>
      <c r="BM845" s="132"/>
      <c r="BN845" s="132"/>
      <c r="BO845" s="132"/>
      <c r="BP845" s="132"/>
    </row>
    <row r="846">
      <c r="A846" s="484" t="b">
        <v>0</v>
      </c>
      <c r="B846" s="94"/>
      <c r="C846" s="95"/>
      <c r="D846" s="96"/>
      <c r="E846" s="97"/>
      <c r="F846" s="98"/>
      <c r="G846" s="98"/>
      <c r="H846" s="98"/>
      <c r="I846" s="98"/>
      <c r="J846" s="98"/>
      <c r="K846" s="96"/>
      <c r="L846" s="96"/>
      <c r="M846" s="96"/>
      <c r="N846" s="518"/>
      <c r="O846" s="369"/>
      <c r="P846" s="370"/>
      <c r="Q846" s="196"/>
      <c r="R846" s="197"/>
      <c r="S846" s="198"/>
      <c r="T846" s="199"/>
      <c r="U846" s="200"/>
      <c r="V846" s="201"/>
      <c r="W846" s="202"/>
      <c r="X846" s="202"/>
      <c r="Y846" s="109"/>
      <c r="Z846" s="280"/>
      <c r="AA846" s="106"/>
      <c r="AB846" s="281"/>
      <c r="AC846" s="282"/>
      <c r="AD846" s="273"/>
      <c r="AE846" s="110"/>
      <c r="AF846" s="99"/>
      <c r="AG846" s="110"/>
      <c r="AH846" s="427"/>
      <c r="AI846" s="112"/>
      <c r="AJ846" s="110"/>
      <c r="AK846" s="113"/>
      <c r="AL846" s="114"/>
      <c r="AM846" s="278"/>
      <c r="AN846" s="98"/>
      <c r="AO846" s="98"/>
      <c r="AP846" s="116"/>
      <c r="AQ846" s="117"/>
      <c r="AR846" s="116"/>
      <c r="AS846" s="98"/>
      <c r="AT846" s="98"/>
      <c r="AU846" s="98"/>
      <c r="AV846" s="98"/>
      <c r="AW846" s="98"/>
      <c r="AX846" s="98"/>
      <c r="AY846" s="98"/>
      <c r="AZ846" s="98"/>
      <c r="BA846" s="98"/>
      <c r="BB846" s="98"/>
      <c r="BC846" s="98"/>
      <c r="BD846" s="98"/>
      <c r="BE846" s="98"/>
      <c r="BF846" s="98"/>
      <c r="BG846" s="98"/>
      <c r="BH846" s="98"/>
      <c r="BI846" s="98"/>
      <c r="BJ846" s="98"/>
      <c r="BK846" s="98"/>
      <c r="BL846" s="98"/>
      <c r="BM846" s="98"/>
      <c r="BN846" s="98"/>
      <c r="BO846" s="98"/>
      <c r="BP846" s="98"/>
    </row>
    <row r="847">
      <c r="A847" s="485" t="b">
        <v>0</v>
      </c>
      <c r="B847" s="128"/>
      <c r="C847" s="129"/>
      <c r="D847" s="130"/>
      <c r="E847" s="131"/>
      <c r="F847" s="132"/>
      <c r="G847" s="132"/>
      <c r="H847" s="132"/>
      <c r="I847" s="132"/>
      <c r="J847" s="132"/>
      <c r="K847" s="130"/>
      <c r="L847" s="130"/>
      <c r="M847" s="130"/>
      <c r="N847" s="519"/>
      <c r="O847" s="369"/>
      <c r="P847" s="370"/>
      <c r="Q847" s="196"/>
      <c r="R847" s="197"/>
      <c r="S847" s="198"/>
      <c r="T847" s="199"/>
      <c r="U847" s="200"/>
      <c r="V847" s="201"/>
      <c r="W847" s="202"/>
      <c r="X847" s="202"/>
      <c r="Y847" s="143"/>
      <c r="Z847" s="367"/>
      <c r="AA847" s="140"/>
      <c r="AB847" s="420"/>
      <c r="AC847" s="421"/>
      <c r="AD847" s="206"/>
      <c r="AE847" s="144"/>
      <c r="AF847" s="133"/>
      <c r="AG847" s="144"/>
      <c r="AH847" s="430"/>
      <c r="AI847" s="146"/>
      <c r="AJ847" s="144"/>
      <c r="AK847" s="147"/>
      <c r="AL847" s="114"/>
      <c r="AM847" s="211"/>
      <c r="AN847" s="132"/>
      <c r="AO847" s="132"/>
      <c r="AP847" s="149"/>
      <c r="AQ847" s="150"/>
      <c r="AR847" s="149"/>
      <c r="AS847" s="132"/>
      <c r="AT847" s="132"/>
      <c r="AU847" s="132"/>
      <c r="AV847" s="132"/>
      <c r="AW847" s="132"/>
      <c r="AX847" s="132"/>
      <c r="AY847" s="132"/>
      <c r="AZ847" s="132"/>
      <c r="BA847" s="132"/>
      <c r="BB847" s="132"/>
      <c r="BC847" s="132"/>
      <c r="BD847" s="132"/>
      <c r="BE847" s="132"/>
      <c r="BF847" s="132"/>
      <c r="BG847" s="132"/>
      <c r="BH847" s="132"/>
      <c r="BI847" s="132"/>
      <c r="BJ847" s="132"/>
      <c r="BK847" s="132"/>
      <c r="BL847" s="132"/>
      <c r="BM847" s="132"/>
      <c r="BN847" s="132"/>
      <c r="BO847" s="132"/>
      <c r="BP847" s="132"/>
    </row>
    <row r="848">
      <c r="A848" s="484" t="b">
        <v>0</v>
      </c>
      <c r="B848" s="94"/>
      <c r="C848" s="95"/>
      <c r="D848" s="96"/>
      <c r="E848" s="97"/>
      <c r="F848" s="98"/>
      <c r="G848" s="98"/>
      <c r="H848" s="98"/>
      <c r="I848" s="98"/>
      <c r="J848" s="98"/>
      <c r="K848" s="96"/>
      <c r="L848" s="96"/>
      <c r="M848" s="96"/>
      <c r="N848" s="518"/>
      <c r="O848" s="369"/>
      <c r="P848" s="370"/>
      <c r="Q848" s="196"/>
      <c r="R848" s="197"/>
      <c r="S848" s="198"/>
      <c r="T848" s="199"/>
      <c r="U848" s="200"/>
      <c r="V848" s="201"/>
      <c r="W848" s="202"/>
      <c r="X848" s="202"/>
      <c r="Y848" s="109"/>
      <c r="Z848" s="280"/>
      <c r="AA848" s="106"/>
      <c r="AB848" s="281"/>
      <c r="AC848" s="282"/>
      <c r="AD848" s="273"/>
      <c r="AE848" s="110"/>
      <c r="AF848" s="99"/>
      <c r="AG848" s="110"/>
      <c r="AH848" s="427"/>
      <c r="AI848" s="112"/>
      <c r="AJ848" s="110"/>
      <c r="AK848" s="113"/>
      <c r="AL848" s="114"/>
      <c r="AM848" s="278"/>
      <c r="AN848" s="98"/>
      <c r="AO848" s="98"/>
      <c r="AP848" s="116"/>
      <c r="AQ848" s="117"/>
      <c r="AR848" s="116"/>
      <c r="AS848" s="98"/>
      <c r="AT848" s="98"/>
      <c r="AU848" s="98"/>
      <c r="AV848" s="98"/>
      <c r="AW848" s="98"/>
      <c r="AX848" s="98"/>
      <c r="AY848" s="98"/>
      <c r="AZ848" s="98"/>
      <c r="BA848" s="98"/>
      <c r="BB848" s="98"/>
      <c r="BC848" s="98"/>
      <c r="BD848" s="98"/>
      <c r="BE848" s="98"/>
      <c r="BF848" s="98"/>
      <c r="BG848" s="98"/>
      <c r="BH848" s="98"/>
      <c r="BI848" s="98"/>
      <c r="BJ848" s="98"/>
      <c r="BK848" s="98"/>
      <c r="BL848" s="98"/>
      <c r="BM848" s="98"/>
      <c r="BN848" s="98"/>
      <c r="BO848" s="98"/>
      <c r="BP848" s="98"/>
    </row>
    <row r="849">
      <c r="A849" s="485" t="b">
        <v>0</v>
      </c>
      <c r="B849" s="128"/>
      <c r="C849" s="129"/>
      <c r="D849" s="130"/>
      <c r="E849" s="131"/>
      <c r="F849" s="132"/>
      <c r="G849" s="132"/>
      <c r="H849" s="132"/>
      <c r="I849" s="132"/>
      <c r="J849" s="132"/>
      <c r="K849" s="130"/>
      <c r="L849" s="130"/>
      <c r="M849" s="130"/>
      <c r="N849" s="519"/>
      <c r="O849" s="369"/>
      <c r="P849" s="370"/>
      <c r="Q849" s="196"/>
      <c r="R849" s="197"/>
      <c r="S849" s="198"/>
      <c r="T849" s="199"/>
      <c r="U849" s="200"/>
      <c r="V849" s="201"/>
      <c r="W849" s="202"/>
      <c r="X849" s="202"/>
      <c r="Y849" s="143"/>
      <c r="Z849" s="367"/>
      <c r="AA849" s="140"/>
      <c r="AB849" s="420"/>
      <c r="AC849" s="421"/>
      <c r="AD849" s="206"/>
      <c r="AE849" s="144"/>
      <c r="AF849" s="133"/>
      <c r="AG849" s="144"/>
      <c r="AH849" s="430"/>
      <c r="AI849" s="146"/>
      <c r="AJ849" s="144"/>
      <c r="AK849" s="147"/>
      <c r="AL849" s="114"/>
      <c r="AM849" s="211"/>
      <c r="AN849" s="132"/>
      <c r="AO849" s="132"/>
      <c r="AP849" s="149"/>
      <c r="AQ849" s="150"/>
      <c r="AR849" s="149"/>
      <c r="AS849" s="132"/>
      <c r="AT849" s="132"/>
      <c r="AU849" s="132"/>
      <c r="AV849" s="132"/>
      <c r="AW849" s="132"/>
      <c r="AX849" s="132"/>
      <c r="AY849" s="132"/>
      <c r="AZ849" s="132"/>
      <c r="BA849" s="132"/>
      <c r="BB849" s="132"/>
      <c r="BC849" s="132"/>
      <c r="BD849" s="132"/>
      <c r="BE849" s="132"/>
      <c r="BF849" s="132"/>
      <c r="BG849" s="132"/>
      <c r="BH849" s="132"/>
      <c r="BI849" s="132"/>
      <c r="BJ849" s="132"/>
      <c r="BK849" s="132"/>
      <c r="BL849" s="132"/>
      <c r="BM849" s="132"/>
      <c r="BN849" s="132"/>
      <c r="BO849" s="132"/>
      <c r="BP849" s="132"/>
    </row>
    <row r="850">
      <c r="A850" s="484" t="b">
        <v>0</v>
      </c>
      <c r="B850" s="94"/>
      <c r="C850" s="95"/>
      <c r="D850" s="96"/>
      <c r="E850" s="97"/>
      <c r="F850" s="98"/>
      <c r="G850" s="98"/>
      <c r="H850" s="98"/>
      <c r="I850" s="98"/>
      <c r="J850" s="98"/>
      <c r="K850" s="96"/>
      <c r="L850" s="96"/>
      <c r="M850" s="96"/>
      <c r="N850" s="518"/>
      <c r="O850" s="369"/>
      <c r="P850" s="370"/>
      <c r="Q850" s="196"/>
      <c r="R850" s="197"/>
      <c r="S850" s="198"/>
      <c r="T850" s="199"/>
      <c r="U850" s="200"/>
      <c r="V850" s="201"/>
      <c r="W850" s="202"/>
      <c r="X850" s="202"/>
      <c r="Y850" s="109"/>
      <c r="Z850" s="280"/>
      <c r="AA850" s="106"/>
      <c r="AB850" s="281"/>
      <c r="AC850" s="282"/>
      <c r="AD850" s="273"/>
      <c r="AE850" s="110"/>
      <c r="AF850" s="99"/>
      <c r="AG850" s="110"/>
      <c r="AH850" s="427"/>
      <c r="AI850" s="112"/>
      <c r="AJ850" s="110"/>
      <c r="AK850" s="113"/>
      <c r="AL850" s="114"/>
      <c r="AM850" s="278"/>
      <c r="AN850" s="98"/>
      <c r="AO850" s="98"/>
      <c r="AP850" s="116"/>
      <c r="AQ850" s="117"/>
      <c r="AR850" s="116"/>
      <c r="AS850" s="98"/>
      <c r="AT850" s="98"/>
      <c r="AU850" s="98"/>
      <c r="AV850" s="98"/>
      <c r="AW850" s="98"/>
      <c r="AX850" s="98"/>
      <c r="AY850" s="98"/>
      <c r="AZ850" s="98"/>
      <c r="BA850" s="98"/>
      <c r="BB850" s="98"/>
      <c r="BC850" s="98"/>
      <c r="BD850" s="98"/>
      <c r="BE850" s="98"/>
      <c r="BF850" s="98"/>
      <c r="BG850" s="98"/>
      <c r="BH850" s="98"/>
      <c r="BI850" s="98"/>
      <c r="BJ850" s="98"/>
      <c r="BK850" s="98"/>
      <c r="BL850" s="98"/>
      <c r="BM850" s="98"/>
      <c r="BN850" s="98"/>
      <c r="BO850" s="98"/>
      <c r="BP850" s="98"/>
    </row>
    <row r="851">
      <c r="A851" s="485" t="b">
        <v>0</v>
      </c>
      <c r="B851" s="128"/>
      <c r="C851" s="129"/>
      <c r="D851" s="130"/>
      <c r="E851" s="131"/>
      <c r="F851" s="132"/>
      <c r="G851" s="132"/>
      <c r="H851" s="132"/>
      <c r="I851" s="132"/>
      <c r="J851" s="132"/>
      <c r="K851" s="130"/>
      <c r="L851" s="130"/>
      <c r="M851" s="130"/>
      <c r="N851" s="519"/>
      <c r="O851" s="369"/>
      <c r="P851" s="370"/>
      <c r="Q851" s="196"/>
      <c r="R851" s="197"/>
      <c r="S851" s="198"/>
      <c r="T851" s="199"/>
      <c r="U851" s="200"/>
      <c r="V851" s="201"/>
      <c r="W851" s="202"/>
      <c r="X851" s="202"/>
      <c r="Y851" s="143"/>
      <c r="Z851" s="367"/>
      <c r="AA851" s="140"/>
      <c r="AB851" s="420"/>
      <c r="AC851" s="421"/>
      <c r="AD851" s="206"/>
      <c r="AE851" s="144"/>
      <c r="AF851" s="133"/>
      <c r="AG851" s="144"/>
      <c r="AH851" s="430"/>
      <c r="AI851" s="146"/>
      <c r="AJ851" s="144"/>
      <c r="AK851" s="147"/>
      <c r="AL851" s="114"/>
      <c r="AM851" s="211"/>
      <c r="AN851" s="132"/>
      <c r="AO851" s="132"/>
      <c r="AP851" s="149"/>
      <c r="AQ851" s="150"/>
      <c r="AR851" s="149"/>
      <c r="AS851" s="132"/>
      <c r="AT851" s="132"/>
      <c r="AU851" s="132"/>
      <c r="AV851" s="132"/>
      <c r="AW851" s="132"/>
      <c r="AX851" s="132"/>
      <c r="AY851" s="132"/>
      <c r="AZ851" s="132"/>
      <c r="BA851" s="132"/>
      <c r="BB851" s="132"/>
      <c r="BC851" s="132"/>
      <c r="BD851" s="132"/>
      <c r="BE851" s="132"/>
      <c r="BF851" s="132"/>
      <c r="BG851" s="132"/>
      <c r="BH851" s="132"/>
      <c r="BI851" s="132"/>
      <c r="BJ851" s="132"/>
      <c r="BK851" s="132"/>
      <c r="BL851" s="132"/>
      <c r="BM851" s="132"/>
      <c r="BN851" s="132"/>
      <c r="BO851" s="132"/>
      <c r="BP851" s="132"/>
    </row>
    <row r="852">
      <c r="A852" s="484" t="b">
        <v>0</v>
      </c>
      <c r="B852" s="94"/>
      <c r="C852" s="95"/>
      <c r="D852" s="96"/>
      <c r="E852" s="97"/>
      <c r="F852" s="98"/>
      <c r="G852" s="98"/>
      <c r="H852" s="98"/>
      <c r="I852" s="98"/>
      <c r="J852" s="98"/>
      <c r="K852" s="96"/>
      <c r="L852" s="96"/>
      <c r="M852" s="96"/>
      <c r="N852" s="518"/>
      <c r="O852" s="369"/>
      <c r="P852" s="370"/>
      <c r="Q852" s="196"/>
      <c r="R852" s="197"/>
      <c r="S852" s="198"/>
      <c r="T852" s="199"/>
      <c r="U852" s="200"/>
      <c r="V852" s="201"/>
      <c r="W852" s="202"/>
      <c r="X852" s="202"/>
      <c r="Y852" s="109"/>
      <c r="Z852" s="280"/>
      <c r="AA852" s="106"/>
      <c r="AB852" s="281"/>
      <c r="AC852" s="282"/>
      <c r="AD852" s="273"/>
      <c r="AE852" s="110"/>
      <c r="AF852" s="99"/>
      <c r="AG852" s="110"/>
      <c r="AH852" s="427"/>
      <c r="AI852" s="112"/>
      <c r="AJ852" s="110"/>
      <c r="AK852" s="113"/>
      <c r="AL852" s="114"/>
      <c r="AM852" s="278"/>
      <c r="AN852" s="98"/>
      <c r="AO852" s="98"/>
      <c r="AP852" s="116"/>
      <c r="AQ852" s="117"/>
      <c r="AR852" s="116"/>
      <c r="AS852" s="98"/>
      <c r="AT852" s="98"/>
      <c r="AU852" s="98"/>
      <c r="AV852" s="98"/>
      <c r="AW852" s="98"/>
      <c r="AX852" s="98"/>
      <c r="AY852" s="98"/>
      <c r="AZ852" s="98"/>
      <c r="BA852" s="98"/>
      <c r="BB852" s="98"/>
      <c r="BC852" s="98"/>
      <c r="BD852" s="98"/>
      <c r="BE852" s="98"/>
      <c r="BF852" s="98"/>
      <c r="BG852" s="98"/>
      <c r="BH852" s="98"/>
      <c r="BI852" s="98"/>
      <c r="BJ852" s="98"/>
      <c r="BK852" s="98"/>
      <c r="BL852" s="98"/>
      <c r="BM852" s="98"/>
      <c r="BN852" s="98"/>
      <c r="BO852" s="98"/>
      <c r="BP852" s="98"/>
    </row>
    <row r="853">
      <c r="A853" s="485" t="b">
        <v>0</v>
      </c>
      <c r="B853" s="128"/>
      <c r="C853" s="129"/>
      <c r="D853" s="130"/>
      <c r="E853" s="131"/>
      <c r="F853" s="132"/>
      <c r="G853" s="132"/>
      <c r="H853" s="132"/>
      <c r="I853" s="132"/>
      <c r="J853" s="132"/>
      <c r="K853" s="130"/>
      <c r="L853" s="130"/>
      <c r="M853" s="130"/>
      <c r="N853" s="519"/>
      <c r="O853" s="369"/>
      <c r="P853" s="370"/>
      <c r="Q853" s="196"/>
      <c r="R853" s="197"/>
      <c r="S853" s="198"/>
      <c r="T853" s="199"/>
      <c r="U853" s="200"/>
      <c r="V853" s="201"/>
      <c r="W853" s="202"/>
      <c r="X853" s="202"/>
      <c r="Y853" s="143"/>
      <c r="Z853" s="367"/>
      <c r="AA853" s="140"/>
      <c r="AB853" s="420"/>
      <c r="AC853" s="421"/>
      <c r="AD853" s="206"/>
      <c r="AE853" s="144"/>
      <c r="AF853" s="133"/>
      <c r="AG853" s="144"/>
      <c r="AH853" s="430"/>
      <c r="AI853" s="146"/>
      <c r="AJ853" s="144"/>
      <c r="AK853" s="147"/>
      <c r="AL853" s="114"/>
      <c r="AM853" s="211"/>
      <c r="AN853" s="132"/>
      <c r="AO853" s="132"/>
      <c r="AP853" s="149"/>
      <c r="AQ853" s="150"/>
      <c r="AR853" s="149"/>
      <c r="AS853" s="132"/>
      <c r="AT853" s="132"/>
      <c r="AU853" s="132"/>
      <c r="AV853" s="132"/>
      <c r="AW853" s="132"/>
      <c r="AX853" s="132"/>
      <c r="AY853" s="132"/>
      <c r="AZ853" s="132"/>
      <c r="BA853" s="132"/>
      <c r="BB853" s="132"/>
      <c r="BC853" s="132"/>
      <c r="BD853" s="132"/>
      <c r="BE853" s="132"/>
      <c r="BF853" s="132"/>
      <c r="BG853" s="132"/>
      <c r="BH853" s="132"/>
      <c r="BI853" s="132"/>
      <c r="BJ853" s="132"/>
      <c r="BK853" s="132"/>
      <c r="BL853" s="132"/>
      <c r="BM853" s="132"/>
      <c r="BN853" s="132"/>
      <c r="BO853" s="132"/>
      <c r="BP853" s="132"/>
    </row>
    <row r="854">
      <c r="A854" s="484" t="b">
        <v>0</v>
      </c>
      <c r="B854" s="94"/>
      <c r="C854" s="95"/>
      <c r="D854" s="96"/>
      <c r="E854" s="97"/>
      <c r="F854" s="98"/>
      <c r="G854" s="98"/>
      <c r="H854" s="98"/>
      <c r="I854" s="98"/>
      <c r="J854" s="98"/>
      <c r="K854" s="96"/>
      <c r="L854" s="96"/>
      <c r="M854" s="96"/>
      <c r="N854" s="518"/>
      <c r="O854" s="369"/>
      <c r="P854" s="370"/>
      <c r="Q854" s="196"/>
      <c r="R854" s="197"/>
      <c r="S854" s="198"/>
      <c r="T854" s="199"/>
      <c r="U854" s="200"/>
      <c r="V854" s="201"/>
      <c r="W854" s="202"/>
      <c r="X854" s="202"/>
      <c r="Y854" s="109"/>
      <c r="Z854" s="280"/>
      <c r="AA854" s="106"/>
      <c r="AB854" s="281"/>
      <c r="AC854" s="282"/>
      <c r="AD854" s="273"/>
      <c r="AE854" s="110"/>
      <c r="AF854" s="99"/>
      <c r="AG854" s="110"/>
      <c r="AH854" s="427"/>
      <c r="AI854" s="112"/>
      <c r="AJ854" s="110"/>
      <c r="AK854" s="113"/>
      <c r="AL854" s="114"/>
      <c r="AM854" s="278"/>
      <c r="AN854" s="98"/>
      <c r="AO854" s="98"/>
      <c r="AP854" s="116"/>
      <c r="AQ854" s="117"/>
      <c r="AR854" s="116"/>
      <c r="AS854" s="98"/>
      <c r="AT854" s="98"/>
      <c r="AU854" s="98"/>
      <c r="AV854" s="98"/>
      <c r="AW854" s="98"/>
      <c r="AX854" s="98"/>
      <c r="AY854" s="98"/>
      <c r="AZ854" s="98"/>
      <c r="BA854" s="98"/>
      <c r="BB854" s="98"/>
      <c r="BC854" s="98"/>
      <c r="BD854" s="98"/>
      <c r="BE854" s="98"/>
      <c r="BF854" s="98"/>
      <c r="BG854" s="98"/>
      <c r="BH854" s="98"/>
      <c r="BI854" s="98"/>
      <c r="BJ854" s="98"/>
      <c r="BK854" s="98"/>
      <c r="BL854" s="98"/>
      <c r="BM854" s="98"/>
      <c r="BN854" s="98"/>
      <c r="BO854" s="98"/>
      <c r="BP854" s="98"/>
    </row>
    <row r="855">
      <c r="A855" s="485" t="b">
        <v>0</v>
      </c>
      <c r="B855" s="128"/>
      <c r="C855" s="129"/>
      <c r="D855" s="130"/>
      <c r="E855" s="131"/>
      <c r="F855" s="132"/>
      <c r="G855" s="132"/>
      <c r="H855" s="132"/>
      <c r="I855" s="132"/>
      <c r="J855" s="132"/>
      <c r="K855" s="130"/>
      <c r="L855" s="130"/>
      <c r="M855" s="130"/>
      <c r="N855" s="519"/>
      <c r="O855" s="369"/>
      <c r="P855" s="370"/>
      <c r="Q855" s="196"/>
      <c r="R855" s="197"/>
      <c r="S855" s="198"/>
      <c r="T855" s="199"/>
      <c r="U855" s="200"/>
      <c r="V855" s="201"/>
      <c r="W855" s="202"/>
      <c r="X855" s="202"/>
      <c r="Y855" s="143"/>
      <c r="Z855" s="367"/>
      <c r="AA855" s="140"/>
      <c r="AB855" s="420"/>
      <c r="AC855" s="421"/>
      <c r="AD855" s="206"/>
      <c r="AE855" s="144"/>
      <c r="AF855" s="133"/>
      <c r="AG855" s="144"/>
      <c r="AH855" s="430"/>
      <c r="AI855" s="146"/>
      <c r="AJ855" s="144"/>
      <c r="AK855" s="147"/>
      <c r="AL855" s="114"/>
      <c r="AM855" s="211"/>
      <c r="AN855" s="132"/>
      <c r="AO855" s="132"/>
      <c r="AP855" s="149"/>
      <c r="AQ855" s="150"/>
      <c r="AR855" s="149"/>
      <c r="AS855" s="132"/>
      <c r="AT855" s="132"/>
      <c r="AU855" s="132"/>
      <c r="AV855" s="132"/>
      <c r="AW855" s="132"/>
      <c r="AX855" s="132"/>
      <c r="AY855" s="132"/>
      <c r="AZ855" s="132"/>
      <c r="BA855" s="132"/>
      <c r="BB855" s="132"/>
      <c r="BC855" s="132"/>
      <c r="BD855" s="132"/>
      <c r="BE855" s="132"/>
      <c r="BF855" s="132"/>
      <c r="BG855" s="132"/>
      <c r="BH855" s="132"/>
      <c r="BI855" s="132"/>
      <c r="BJ855" s="132"/>
      <c r="BK855" s="132"/>
      <c r="BL855" s="132"/>
      <c r="BM855" s="132"/>
      <c r="BN855" s="132"/>
      <c r="BO855" s="132"/>
      <c r="BP855" s="132"/>
    </row>
    <row r="856">
      <c r="A856" s="484" t="b">
        <v>0</v>
      </c>
      <c r="B856" s="94"/>
      <c r="C856" s="95"/>
      <c r="D856" s="96"/>
      <c r="E856" s="97"/>
      <c r="F856" s="98"/>
      <c r="G856" s="98"/>
      <c r="H856" s="98"/>
      <c r="I856" s="98"/>
      <c r="J856" s="98"/>
      <c r="K856" s="96"/>
      <c r="L856" s="96"/>
      <c r="M856" s="96"/>
      <c r="N856" s="518"/>
      <c r="O856" s="369"/>
      <c r="P856" s="370"/>
      <c r="Q856" s="196"/>
      <c r="R856" s="197"/>
      <c r="S856" s="198"/>
      <c r="T856" s="199"/>
      <c r="U856" s="200"/>
      <c r="V856" s="201"/>
      <c r="W856" s="202"/>
      <c r="X856" s="202"/>
      <c r="Y856" s="109"/>
      <c r="Z856" s="280"/>
      <c r="AA856" s="106"/>
      <c r="AB856" s="281"/>
      <c r="AC856" s="282"/>
      <c r="AD856" s="273"/>
      <c r="AE856" s="110"/>
      <c r="AF856" s="99"/>
      <c r="AG856" s="110"/>
      <c r="AH856" s="427"/>
      <c r="AI856" s="112"/>
      <c r="AJ856" s="110"/>
      <c r="AK856" s="113"/>
      <c r="AL856" s="114"/>
      <c r="AM856" s="278"/>
      <c r="AN856" s="98"/>
      <c r="AO856" s="98"/>
      <c r="AP856" s="116"/>
      <c r="AQ856" s="117"/>
      <c r="AR856" s="116"/>
      <c r="AS856" s="98"/>
      <c r="AT856" s="98"/>
      <c r="AU856" s="98"/>
      <c r="AV856" s="98"/>
      <c r="AW856" s="98"/>
      <c r="AX856" s="98"/>
      <c r="AY856" s="98"/>
      <c r="AZ856" s="98"/>
      <c r="BA856" s="98"/>
      <c r="BB856" s="98"/>
      <c r="BC856" s="98"/>
      <c r="BD856" s="98"/>
      <c r="BE856" s="98"/>
      <c r="BF856" s="98"/>
      <c r="BG856" s="98"/>
      <c r="BH856" s="98"/>
      <c r="BI856" s="98"/>
      <c r="BJ856" s="98"/>
      <c r="BK856" s="98"/>
      <c r="BL856" s="98"/>
      <c r="BM856" s="98"/>
      <c r="BN856" s="98"/>
      <c r="BO856" s="98"/>
      <c r="BP856" s="98"/>
    </row>
    <row r="857">
      <c r="A857" s="485" t="b">
        <v>0</v>
      </c>
      <c r="B857" s="128"/>
      <c r="C857" s="129"/>
      <c r="D857" s="130"/>
      <c r="E857" s="131"/>
      <c r="F857" s="132"/>
      <c r="G857" s="132"/>
      <c r="H857" s="132"/>
      <c r="I857" s="132"/>
      <c r="J857" s="132"/>
      <c r="K857" s="130"/>
      <c r="L857" s="130"/>
      <c r="M857" s="130"/>
      <c r="N857" s="519"/>
      <c r="O857" s="369"/>
      <c r="P857" s="370"/>
      <c r="Q857" s="196"/>
      <c r="R857" s="197"/>
      <c r="S857" s="198"/>
      <c r="T857" s="199"/>
      <c r="U857" s="200"/>
      <c r="V857" s="201"/>
      <c r="W857" s="202"/>
      <c r="X857" s="202"/>
      <c r="Y857" s="143"/>
      <c r="Z857" s="367"/>
      <c r="AA857" s="140"/>
      <c r="AB857" s="420"/>
      <c r="AC857" s="421"/>
      <c r="AD857" s="206"/>
      <c r="AE857" s="144"/>
      <c r="AF857" s="133"/>
      <c r="AG857" s="144"/>
      <c r="AH857" s="430"/>
      <c r="AI857" s="146"/>
      <c r="AJ857" s="144"/>
      <c r="AK857" s="147"/>
      <c r="AL857" s="114"/>
      <c r="AM857" s="211"/>
      <c r="AN857" s="132"/>
      <c r="AO857" s="132"/>
      <c r="AP857" s="149"/>
      <c r="AQ857" s="150"/>
      <c r="AR857" s="149"/>
      <c r="AS857" s="132"/>
      <c r="AT857" s="132"/>
      <c r="AU857" s="132"/>
      <c r="AV857" s="132"/>
      <c r="AW857" s="132"/>
      <c r="AX857" s="132"/>
      <c r="AY857" s="132"/>
      <c r="AZ857" s="132"/>
      <c r="BA857" s="132"/>
      <c r="BB857" s="132"/>
      <c r="BC857" s="132"/>
      <c r="BD857" s="132"/>
      <c r="BE857" s="132"/>
      <c r="BF857" s="132"/>
      <c r="BG857" s="132"/>
      <c r="BH857" s="132"/>
      <c r="BI857" s="132"/>
      <c r="BJ857" s="132"/>
      <c r="BK857" s="132"/>
      <c r="BL857" s="132"/>
      <c r="BM857" s="132"/>
      <c r="BN857" s="132"/>
      <c r="BO857" s="132"/>
      <c r="BP857" s="132"/>
    </row>
    <row r="858">
      <c r="A858" s="484" t="b">
        <v>0</v>
      </c>
      <c r="B858" s="94"/>
      <c r="C858" s="95"/>
      <c r="D858" s="96"/>
      <c r="E858" s="97"/>
      <c r="F858" s="98"/>
      <c r="G858" s="98"/>
      <c r="H858" s="98"/>
      <c r="I858" s="98"/>
      <c r="J858" s="98"/>
      <c r="K858" s="96"/>
      <c r="L858" s="96"/>
      <c r="M858" s="96"/>
      <c r="N858" s="518"/>
      <c r="O858" s="369"/>
      <c r="P858" s="370"/>
      <c r="Q858" s="196"/>
      <c r="R858" s="197"/>
      <c r="S858" s="198"/>
      <c r="T858" s="199"/>
      <c r="U858" s="200"/>
      <c r="V858" s="201"/>
      <c r="W858" s="202"/>
      <c r="X858" s="202"/>
      <c r="Y858" s="109"/>
      <c r="Z858" s="280"/>
      <c r="AA858" s="106"/>
      <c r="AB858" s="281"/>
      <c r="AC858" s="282"/>
      <c r="AD858" s="273"/>
      <c r="AE858" s="110"/>
      <c r="AF858" s="99"/>
      <c r="AG858" s="110"/>
      <c r="AH858" s="427"/>
      <c r="AI858" s="112"/>
      <c r="AJ858" s="110"/>
      <c r="AK858" s="113"/>
      <c r="AL858" s="114"/>
      <c r="AM858" s="278"/>
      <c r="AN858" s="98"/>
      <c r="AO858" s="98"/>
      <c r="AP858" s="116"/>
      <c r="AQ858" s="117"/>
      <c r="AR858" s="116"/>
      <c r="AS858" s="98"/>
      <c r="AT858" s="98"/>
      <c r="AU858" s="98"/>
      <c r="AV858" s="98"/>
      <c r="AW858" s="98"/>
      <c r="AX858" s="98"/>
      <c r="AY858" s="98"/>
      <c r="AZ858" s="98"/>
      <c r="BA858" s="98"/>
      <c r="BB858" s="98"/>
      <c r="BC858" s="98"/>
      <c r="BD858" s="98"/>
      <c r="BE858" s="98"/>
      <c r="BF858" s="98"/>
      <c r="BG858" s="98"/>
      <c r="BH858" s="98"/>
      <c r="BI858" s="98"/>
      <c r="BJ858" s="98"/>
      <c r="BK858" s="98"/>
      <c r="BL858" s="98"/>
      <c r="BM858" s="98"/>
      <c r="BN858" s="98"/>
      <c r="BO858" s="98"/>
      <c r="BP858" s="98"/>
    </row>
    <row r="859">
      <c r="A859" s="485" t="b">
        <v>0</v>
      </c>
      <c r="B859" s="313"/>
      <c r="C859" s="314"/>
      <c r="D859" s="315"/>
      <c r="E859" s="316"/>
      <c r="F859" s="317"/>
      <c r="G859" s="317"/>
      <c r="H859" s="317"/>
      <c r="I859" s="317"/>
      <c r="J859" s="317"/>
      <c r="K859" s="315"/>
      <c r="L859" s="315"/>
      <c r="M859" s="315"/>
      <c r="N859" s="762"/>
      <c r="O859" s="422"/>
      <c r="P859" s="423"/>
      <c r="Q859" s="223"/>
      <c r="R859" s="224"/>
      <c r="S859" s="225"/>
      <c r="T859" s="226"/>
      <c r="U859" s="227"/>
      <c r="V859" s="228"/>
      <c r="W859" s="229"/>
      <c r="X859" s="229"/>
      <c r="Y859" s="342"/>
      <c r="Z859" s="323"/>
      <c r="AA859" s="324"/>
      <c r="AB859" s="343"/>
      <c r="AC859" s="326"/>
      <c r="AD859" s="322"/>
      <c r="AE859" s="327"/>
      <c r="AF859" s="328"/>
      <c r="AG859" s="327"/>
      <c r="AH859" s="444"/>
      <c r="AI859" s="384"/>
      <c r="AJ859" s="327"/>
      <c r="AK859" s="385"/>
      <c r="AL859" s="114"/>
      <c r="AM859" s="333"/>
      <c r="AN859" s="317"/>
      <c r="AO859" s="317"/>
      <c r="AP859" s="334"/>
      <c r="AQ859" s="335"/>
      <c r="AR859" s="149"/>
      <c r="AS859" s="132"/>
      <c r="AT859" s="132"/>
      <c r="AU859" s="132"/>
      <c r="AV859" s="132"/>
      <c r="AW859" s="132"/>
      <c r="AX859" s="132"/>
      <c r="AY859" s="132"/>
      <c r="AZ859" s="132"/>
      <c r="BA859" s="132"/>
      <c r="BB859" s="132"/>
      <c r="BC859" s="132"/>
      <c r="BD859" s="132"/>
      <c r="BE859" s="132"/>
      <c r="BF859" s="132"/>
      <c r="BG859" s="132"/>
      <c r="BH859" s="132"/>
      <c r="BI859" s="132"/>
      <c r="BJ859" s="132"/>
      <c r="BK859" s="132"/>
      <c r="BL859" s="132"/>
      <c r="BM859" s="132"/>
      <c r="BN859" s="132"/>
      <c r="BO859" s="132"/>
      <c r="BP859" s="132"/>
    </row>
  </sheetData>
  <mergeCells count="13">
    <mergeCell ref="U1:U3"/>
    <mergeCell ref="V1:V3"/>
    <mergeCell ref="W1:W3"/>
    <mergeCell ref="X1:X3"/>
    <mergeCell ref="Y1:Y3"/>
    <mergeCell ref="Z1:Z3"/>
    <mergeCell ref="A1:A3"/>
    <mergeCell ref="O1:O3"/>
    <mergeCell ref="P1:P3"/>
    <mergeCell ref="Q1:Q3"/>
    <mergeCell ref="R1:R3"/>
    <mergeCell ref="S1:S3"/>
    <mergeCell ref="T1:T3"/>
  </mergeCells>
  <conditionalFormatting sqref="AF4:AF859">
    <cfRule type="containsText" dxfId="6" priority="1" operator="containsText" text="b">
      <formula>NOT(ISERROR(SEARCH(("b"),(AF4))))</formula>
    </cfRule>
  </conditionalFormatting>
  <conditionalFormatting sqref="AF4:AF859">
    <cfRule type="containsText" dxfId="7" priority="2" operator="containsText" text="l">
      <formula>NOT(ISERROR(SEARCH(("l"),(AF4))))</formula>
    </cfRule>
  </conditionalFormatting>
  <conditionalFormatting sqref="AD1:AD859">
    <cfRule type="cellIs" dxfId="8" priority="3" operator="equal">
      <formula>"OPEN"</formula>
    </cfRule>
  </conditionalFormatting>
  <conditionalFormatting sqref="AD1:AD859">
    <cfRule type="containsText" dxfId="9" priority="4" operator="containsText" text="INCRE">
      <formula>NOT(ISERROR(SEARCH(("INCRE"),(AD1))))</formula>
    </cfRule>
  </conditionalFormatting>
  <conditionalFormatting sqref="AD1:AD859">
    <cfRule type="containsText" dxfId="10" priority="5" operator="containsText" text="DECR">
      <formula>NOT(ISERROR(SEARCH(("DECR"),(AD1))))</formula>
    </cfRule>
  </conditionalFormatting>
  <conditionalFormatting sqref="AD1:AD859">
    <cfRule type="containsText" dxfId="11" priority="6" operator="containsText" text="CLO">
      <formula>NOT(ISERROR(SEARCH(("CLO"),(AD1))))</formula>
    </cfRule>
  </conditionalFormatting>
  <conditionalFormatting sqref="AJ1:AL859 AI4:AI859 AM4:AR859">
    <cfRule type="cellIs" dxfId="12" priority="7" operator="greaterThan">
      <formula>0</formula>
    </cfRule>
  </conditionalFormatting>
  <conditionalFormatting sqref="AJ1:AL859 AI4:AI859 AM4:AR859">
    <cfRule type="cellIs" dxfId="13" priority="8" operator="lessThan">
      <formula>0</formula>
    </cfRule>
  </conditionalFormatting>
  <conditionalFormatting sqref="AD1:AD859">
    <cfRule type="containsText" dxfId="14" priority="9" operator="containsText" text="FINA">
      <formula>NOT(ISERROR(SEARCH(("FINA"),(AD1))))</formula>
    </cfRule>
  </conditionalFormatting>
  <conditionalFormatting sqref="O4:O859">
    <cfRule type="cellIs" dxfId="15" priority="10" operator="greaterThan">
      <formula>P4</formula>
    </cfRule>
  </conditionalFormatting>
  <conditionalFormatting sqref="P4:P859">
    <cfRule type="cellIs" dxfId="15" priority="11" operator="greaterThan">
      <formula>O4</formula>
    </cfRule>
  </conditionalFormatting>
  <conditionalFormatting sqref="Q4:Q859">
    <cfRule type="cellIs" dxfId="15" priority="12" operator="greaterThan">
      <formula>R4</formula>
    </cfRule>
  </conditionalFormatting>
  <conditionalFormatting sqref="R4:R859">
    <cfRule type="cellIs" dxfId="15" priority="13" operator="greaterThan">
      <formula>Q4</formula>
    </cfRule>
  </conditionalFormatting>
  <conditionalFormatting sqref="S4:S859">
    <cfRule type="cellIs" dxfId="15" priority="14" operator="greaterThan">
      <formula>T4</formula>
    </cfRule>
  </conditionalFormatting>
  <conditionalFormatting sqref="T4:T859">
    <cfRule type="cellIs" dxfId="15" priority="15" operator="greaterThan">
      <formula>S4</formula>
    </cfRule>
  </conditionalFormatting>
  <conditionalFormatting sqref="U4:U859">
    <cfRule type="cellIs" dxfId="15" priority="16" operator="greaterThan">
      <formula>V4</formula>
    </cfRule>
  </conditionalFormatting>
  <conditionalFormatting sqref="V4:V859">
    <cfRule type="cellIs" dxfId="15" priority="17" operator="greaterThan">
      <formula>U4</formula>
    </cfRule>
  </conditionalFormatting>
  <conditionalFormatting sqref="W4:W859">
    <cfRule type="cellIs" dxfId="15" priority="18" operator="greaterThan">
      <formula>X4</formula>
    </cfRule>
  </conditionalFormatting>
  <conditionalFormatting sqref="X4:X859">
    <cfRule type="cellIs" dxfId="15" priority="19" operator="greaterThan">
      <formula>W4</formula>
    </cfRule>
  </conditionalFormatting>
  <conditionalFormatting sqref="Y4:Y859">
    <cfRule type="expression" dxfId="16" priority="20">
      <formula>if(AA4="A",true,false)</formula>
    </cfRule>
  </conditionalFormatting>
  <conditionalFormatting sqref="Z4:Z859">
    <cfRule type="expression" dxfId="16" priority="21">
      <formula>if(AA4="B",true,false)</formula>
    </cfRule>
  </conditionalFormatting>
  <conditionalFormatting sqref="B1:B859">
    <cfRule type="timePeriod" dxfId="17" priority="22" timePeriod="today"/>
  </conditionalFormatting>
  <conditionalFormatting sqref="A1:A859">
    <cfRule type="containsText" dxfId="18" priority="23" operator="containsText" text="TRUE">
      <formula>NOT(ISERROR(SEARCH(("TRUE"),(A1))))</formula>
    </cfRule>
  </conditionalFormatting>
  <conditionalFormatting sqref="I1:I859 K9:M9 K97:M97 K103:M103 K109:M109 K136:M136 K153:M153 K167:M167">
    <cfRule type="cellIs" dxfId="15" priority="24" operator="greaterThan">
      <formula>J1</formula>
    </cfRule>
  </conditionalFormatting>
  <conditionalFormatting sqref="J1:J859 K77:M77 K81:M81 K83:M83 K86:M86 K91:M91 K97:M97 K121:M121 K125:M125 K133:M133 K138:M138 K143:M143 K147:M147 K150:M150 K158:M158 K160:M160 K164:M164">
    <cfRule type="cellIs" dxfId="15" priority="25" operator="greaterThan">
      <formula>I1</formula>
    </cfRule>
  </conditionalFormatting>
  <conditionalFormatting sqref="E1:E859">
    <cfRule type="containsText" dxfId="19" priority="26" operator="containsText" text="it">
      <formula>NOT(ISERROR(SEARCH(("it"),(E1))))</formula>
    </cfRule>
  </conditionalFormatting>
  <conditionalFormatting sqref="E1:E859">
    <cfRule type="containsText" dxfId="20" priority="27" operator="containsText" text="uk">
      <formula>NOT(ISERROR(SEARCH(("uk"),(E1))))</formula>
    </cfRule>
  </conditionalFormatting>
  <conditionalFormatting sqref="AE1:AE859">
    <cfRule type="containsText" dxfId="21" priority="28" operator="containsText" text="a">
      <formula>NOT(ISERROR(SEARCH(("a"),(AE1))))</formula>
    </cfRule>
  </conditionalFormatting>
  <conditionalFormatting sqref="AE1:AE859">
    <cfRule type="containsText" dxfId="22" priority="29" operator="containsText" text="b">
      <formula>NOT(ISERROR(SEARCH(("b"),(AE1))))</formula>
    </cfRule>
  </conditionalFormatting>
  <dataValidations>
    <dataValidation type="list" allowBlank="1" sqref="E4:E859">
      <formula1>REPORT!$A$2:$A$15</formula1>
    </dataValidation>
    <dataValidation type="list" allowBlank="1" sqref="AD4:AD859">
      <formula1>VALIDATION!$A:$A</formula1>
    </dataValidation>
    <dataValidation type="list" allowBlank="1" sqref="AF4:AF859">
      <formula1>"B,L"</formula1>
    </dataValidation>
    <dataValidation type="list" allowBlank="1" sqref="F5:F859">
      <formula1>"BAGNA,KEVIN,KITO,BAGNA KEVIN,BAGNA KITO,KEVIN KITO,BAGNA KEVIN KITO,BAGNA KEVIN"</formula1>
    </dataValidation>
    <dataValidation type="list" allowBlank="1" sqref="H4">
      <formula1>VALIDATION!$F:$F</formula1>
    </dataValidation>
    <dataValidation type="list" allowBlank="1" sqref="F4">
      <formula1>"BAGNA,KEVIN,KITO,BAGNA KEVIN,BAGNA KITO,KEVIN KITO,BAGNA KEVIN KITO,BAGNA KEVIN,DEMO"</formula1>
    </dataValidation>
    <dataValidation type="list" allowBlank="1" sqref="AA4:AA239 AA250:AA859">
      <formula1>"A,B"</formula1>
    </dataValidation>
    <dataValidation type="list" allowBlank="1" sqref="G4:G859">
      <formula1>REPORT!$A$27:$A$68</formula1>
    </dataValidation>
    <dataValidation type="list" allowBlank="1" sqref="AE4:AE859">
      <formula1>"A,B,C"</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51C75"/>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8.57"/>
    <col customWidth="1" min="2" max="2" width="9.14"/>
    <col customWidth="1" min="3" max="3" width="31.14"/>
    <col customWidth="1" min="4" max="5" width="12.71"/>
    <col customWidth="1" min="6" max="6" width="15.57"/>
    <col customWidth="1" min="7" max="7" width="14.57"/>
    <col customWidth="1" min="8" max="12" width="12.71"/>
    <col customWidth="1" min="13" max="13" width="37.14"/>
    <col customWidth="1" min="14" max="23" width="2.71"/>
    <col customWidth="1" min="24" max="27" width="4.29"/>
    <col customWidth="1" min="28" max="28" width="10.86"/>
    <col customWidth="1" min="29" max="29" width="13.14"/>
    <col customWidth="1" min="30" max="30" width="7.43"/>
    <col customWidth="1" min="31" max="31" width="6.71"/>
    <col customWidth="1" min="32" max="32" width="8.14"/>
    <col customWidth="1" min="33" max="33" width="9.71"/>
    <col customWidth="1" min="34" max="36" width="8.29"/>
    <col customWidth="1" min="37" max="37" width="1.71"/>
  </cols>
  <sheetData>
    <row r="1">
      <c r="A1" s="56" t="s">
        <v>98</v>
      </c>
      <c r="B1" s="57" t="s">
        <v>99</v>
      </c>
      <c r="C1" s="58" t="s">
        <v>100</v>
      </c>
      <c r="D1" s="59" t="s">
        <v>0</v>
      </c>
      <c r="E1" s="60" t="s">
        <v>101</v>
      </c>
      <c r="F1" s="60" t="s">
        <v>24</v>
      </c>
      <c r="G1" s="60" t="s">
        <v>102</v>
      </c>
      <c r="H1" s="60" t="s">
        <v>103</v>
      </c>
      <c r="I1" s="61"/>
      <c r="J1" s="62"/>
      <c r="K1" s="60" t="s">
        <v>104</v>
      </c>
      <c r="L1" s="60" t="s">
        <v>104</v>
      </c>
      <c r="M1" s="738" t="s">
        <v>74</v>
      </c>
      <c r="N1" s="63" t="s">
        <v>105</v>
      </c>
      <c r="O1" s="64" t="s">
        <v>106</v>
      </c>
      <c r="P1" s="65" t="s">
        <v>107</v>
      </c>
      <c r="Q1" s="66" t="s">
        <v>108</v>
      </c>
      <c r="R1" s="67" t="s">
        <v>109</v>
      </c>
      <c r="S1" s="68" t="s">
        <v>110</v>
      </c>
      <c r="T1" s="69" t="s">
        <v>111</v>
      </c>
      <c r="U1" s="70" t="s">
        <v>112</v>
      </c>
      <c r="V1" s="71" t="s">
        <v>113</v>
      </c>
      <c r="W1" s="739" t="s">
        <v>114</v>
      </c>
      <c r="X1" s="740" t="s">
        <v>115</v>
      </c>
      <c r="Y1" s="741" t="s">
        <v>116</v>
      </c>
      <c r="Z1" s="76" t="s">
        <v>117</v>
      </c>
      <c r="AA1" s="76" t="s">
        <v>118</v>
      </c>
      <c r="AB1" s="77" t="s">
        <v>99</v>
      </c>
      <c r="AC1" s="78" t="s">
        <v>119</v>
      </c>
      <c r="AD1" s="79" t="s">
        <v>120</v>
      </c>
      <c r="AE1" s="60" t="s">
        <v>121</v>
      </c>
      <c r="AF1" s="79" t="s">
        <v>122</v>
      </c>
      <c r="AG1" s="425" t="s">
        <v>123</v>
      </c>
      <c r="AH1" s="81" t="s">
        <v>124</v>
      </c>
      <c r="AI1" s="79" t="s">
        <v>125</v>
      </c>
      <c r="AJ1" s="82" t="s">
        <v>126</v>
      </c>
      <c r="AK1" s="83"/>
    </row>
    <row r="2" ht="21.75" customHeight="1">
      <c r="A2" s="94"/>
      <c r="B2" s="95"/>
      <c r="C2" s="96"/>
      <c r="D2" s="97"/>
      <c r="E2" s="98"/>
      <c r="F2" s="98"/>
      <c r="G2" s="98"/>
      <c r="H2" s="99" t="s">
        <v>132</v>
      </c>
      <c r="I2" s="99" t="s">
        <v>133</v>
      </c>
      <c r="J2" s="100" t="s">
        <v>134</v>
      </c>
      <c r="K2" s="101" t="s">
        <v>132</v>
      </c>
      <c r="L2" s="101" t="s">
        <v>133</v>
      </c>
      <c r="M2" s="743"/>
      <c r="N2" s="102"/>
      <c r="O2" s="103"/>
      <c r="P2" s="102"/>
      <c r="Q2" s="103"/>
      <c r="R2" s="102"/>
      <c r="S2" s="103"/>
      <c r="T2" s="102"/>
      <c r="U2" s="103"/>
      <c r="V2" s="102"/>
      <c r="X2" s="102"/>
      <c r="Y2" s="103"/>
      <c r="Z2" s="280"/>
      <c r="AA2" s="107"/>
      <c r="AB2" s="108"/>
      <c r="AC2" s="109"/>
      <c r="AD2" s="110"/>
      <c r="AE2" s="98"/>
      <c r="AF2" s="110"/>
      <c r="AG2" s="427"/>
      <c r="AH2" s="112"/>
      <c r="AI2" s="110"/>
      <c r="AJ2" s="113"/>
      <c r="AK2" s="114"/>
    </row>
    <row r="3">
      <c r="A3" s="128"/>
      <c r="B3" s="129"/>
      <c r="C3" s="130"/>
      <c r="D3" s="131"/>
      <c r="E3" s="132"/>
      <c r="F3" s="132"/>
      <c r="G3" s="132"/>
      <c r="H3" s="133"/>
      <c r="I3" s="133"/>
      <c r="J3" s="134"/>
      <c r="K3" s="135"/>
      <c r="L3" s="135"/>
      <c r="M3" s="744"/>
      <c r="N3" s="136"/>
      <c r="O3" s="137"/>
      <c r="P3" s="136"/>
      <c r="Q3" s="137"/>
      <c r="R3" s="136"/>
      <c r="S3" s="137"/>
      <c r="T3" s="136"/>
      <c r="U3" s="137"/>
      <c r="V3" s="136"/>
      <c r="W3" s="745"/>
      <c r="X3" s="136"/>
      <c r="Y3" s="137"/>
      <c r="Z3" s="367"/>
      <c r="AA3" s="141"/>
      <c r="AB3" s="142"/>
      <c r="AC3" s="143"/>
      <c r="AD3" s="144"/>
      <c r="AE3" s="132"/>
      <c r="AF3" s="144"/>
      <c r="AG3" s="430"/>
      <c r="AH3" s="146"/>
      <c r="AI3" s="144"/>
      <c r="AJ3" s="147"/>
      <c r="AK3" s="114"/>
    </row>
    <row r="4">
      <c r="A4" s="363">
        <v>44615.0</v>
      </c>
      <c r="B4" s="95"/>
      <c r="C4" s="100" t="s">
        <v>1400</v>
      </c>
      <c r="D4" s="97"/>
      <c r="E4" s="98"/>
      <c r="F4" s="98"/>
      <c r="G4" s="98"/>
      <c r="H4" s="99" t="s">
        <v>294</v>
      </c>
      <c r="I4" s="99" t="s">
        <v>1401</v>
      </c>
      <c r="J4" s="96"/>
      <c r="K4" s="96"/>
      <c r="L4" s="96"/>
      <c r="M4" s="518"/>
      <c r="N4" s="168">
        <v>1.0</v>
      </c>
      <c r="O4" s="169">
        <v>0.0</v>
      </c>
      <c r="P4" s="294">
        <v>5.0</v>
      </c>
      <c r="Q4" s="295">
        <v>6.0</v>
      </c>
      <c r="R4" s="198"/>
      <c r="S4" s="199"/>
      <c r="T4" s="200"/>
      <c r="U4" s="201"/>
      <c r="V4" s="202"/>
      <c r="W4" s="202"/>
      <c r="X4" s="273">
        <v>0.0</v>
      </c>
      <c r="Y4" s="271">
        <v>0.0</v>
      </c>
      <c r="Z4" s="272" t="s">
        <v>132</v>
      </c>
      <c r="AA4" s="107">
        <v>1.0</v>
      </c>
      <c r="AB4" s="108">
        <v>0.5541319444444445</v>
      </c>
      <c r="AC4" s="273" t="s">
        <v>140</v>
      </c>
      <c r="AD4" s="274" t="s">
        <v>132</v>
      </c>
      <c r="AE4" s="99" t="s">
        <v>166</v>
      </c>
      <c r="AF4" s="274">
        <v>1.12</v>
      </c>
      <c r="AG4" s="411">
        <v>41.66</v>
      </c>
      <c r="AH4" s="112"/>
      <c r="AI4" s="274">
        <v>0.08</v>
      </c>
      <c r="AJ4" s="277">
        <v>0.0</v>
      </c>
      <c r="AK4" s="114"/>
    </row>
    <row r="5">
      <c r="A5" s="128"/>
      <c r="B5" s="129"/>
      <c r="C5" s="134">
        <v>594.95</v>
      </c>
      <c r="D5" s="131"/>
      <c r="E5" s="132"/>
      <c r="F5" s="132"/>
      <c r="G5" s="132"/>
      <c r="H5" s="133">
        <v>1.43</v>
      </c>
      <c r="I5" s="133">
        <v>3.35</v>
      </c>
      <c r="J5" s="130"/>
      <c r="K5" s="130"/>
      <c r="L5" s="130"/>
      <c r="M5" s="519"/>
      <c r="N5" s="168">
        <v>1.0</v>
      </c>
      <c r="O5" s="169">
        <v>1.0</v>
      </c>
      <c r="P5" s="294">
        <v>1.0</v>
      </c>
      <c r="Q5" s="295">
        <v>1.0</v>
      </c>
      <c r="R5" s="296">
        <v>0.0</v>
      </c>
      <c r="S5" s="297">
        <v>0.0</v>
      </c>
      <c r="T5" s="200"/>
      <c r="U5" s="201"/>
      <c r="V5" s="202"/>
      <c r="W5" s="202"/>
      <c r="X5" s="206">
        <v>0.0</v>
      </c>
      <c r="Y5" s="204">
        <v>0.0</v>
      </c>
      <c r="Z5" s="205" t="s">
        <v>133</v>
      </c>
      <c r="AA5" s="141">
        <v>2.0</v>
      </c>
      <c r="AB5" s="142">
        <v>0.5569560185185185</v>
      </c>
      <c r="AC5" s="206"/>
      <c r="AD5" s="207" t="s">
        <v>132</v>
      </c>
      <c r="AE5" s="133" t="s">
        <v>133</v>
      </c>
      <c r="AF5" s="207">
        <v>1.3660878962536</v>
      </c>
      <c r="AG5" s="449">
        <v>13.88</v>
      </c>
      <c r="AH5" s="146"/>
      <c r="AI5" s="207">
        <v>27.22</v>
      </c>
      <c r="AJ5" s="210">
        <v>0.0</v>
      </c>
      <c r="AK5" s="114"/>
    </row>
    <row r="6">
      <c r="A6" s="94"/>
      <c r="B6" s="95"/>
      <c r="C6" s="96"/>
      <c r="D6" s="97"/>
      <c r="E6" s="98"/>
      <c r="F6" s="98"/>
      <c r="G6" s="98"/>
      <c r="H6" s="99">
        <v>6603898.0</v>
      </c>
      <c r="I6" s="99">
        <v>8257852.0</v>
      </c>
      <c r="J6" s="96"/>
      <c r="K6" s="96"/>
      <c r="L6" s="96"/>
      <c r="M6" s="518"/>
      <c r="N6" s="369"/>
      <c r="O6" s="370"/>
      <c r="P6" s="196"/>
      <c r="Q6" s="197"/>
      <c r="R6" s="198"/>
      <c r="S6" s="199"/>
      <c r="T6" s="200"/>
      <c r="U6" s="201"/>
      <c r="V6" s="202"/>
      <c r="W6" s="202"/>
      <c r="X6" s="109"/>
      <c r="Y6" s="280"/>
      <c r="Z6" s="106"/>
      <c r="AA6" s="281"/>
      <c r="AB6" s="282"/>
      <c r="AC6" s="273" t="s">
        <v>142</v>
      </c>
      <c r="AD6" s="110"/>
      <c r="AE6" s="99"/>
      <c r="AF6" s="110"/>
      <c r="AG6" s="427"/>
      <c r="AH6" s="112"/>
      <c r="AI6" s="110"/>
      <c r="AJ6" s="113"/>
      <c r="AK6" s="114"/>
    </row>
    <row r="7">
      <c r="A7" s="288">
        <v>44615.0</v>
      </c>
      <c r="B7" s="129"/>
      <c r="C7" s="134" t="s">
        <v>1402</v>
      </c>
      <c r="D7" s="131"/>
      <c r="E7" s="132"/>
      <c r="F7" s="132"/>
      <c r="G7" s="132"/>
      <c r="H7" s="133" t="s">
        <v>163</v>
      </c>
      <c r="I7" s="133" t="s">
        <v>604</v>
      </c>
      <c r="J7" s="130"/>
      <c r="K7" s="130"/>
      <c r="L7" s="130"/>
      <c r="M7" s="519"/>
      <c r="N7" s="168">
        <v>1.0</v>
      </c>
      <c r="O7" s="169">
        <v>0.0</v>
      </c>
      <c r="P7" s="294">
        <v>0.0</v>
      </c>
      <c r="Q7" s="295">
        <v>0.0</v>
      </c>
      <c r="R7" s="198"/>
      <c r="S7" s="199"/>
      <c r="T7" s="200"/>
      <c r="U7" s="201"/>
      <c r="V7" s="202"/>
      <c r="W7" s="202"/>
      <c r="X7" s="206">
        <v>0.0</v>
      </c>
      <c r="Y7" s="204">
        <v>0.0</v>
      </c>
      <c r="Z7" s="205" t="s">
        <v>132</v>
      </c>
      <c r="AA7" s="141">
        <v>1.0</v>
      </c>
      <c r="AB7" s="142">
        <v>0.569699074074074</v>
      </c>
      <c r="AC7" s="206" t="s">
        <v>140</v>
      </c>
      <c r="AD7" s="207" t="s">
        <v>133</v>
      </c>
      <c r="AE7" s="133" t="s">
        <v>133</v>
      </c>
      <c r="AF7" s="207">
        <v>2.0</v>
      </c>
      <c r="AG7" s="449">
        <v>10.0</v>
      </c>
      <c r="AH7" s="146"/>
      <c r="AI7" s="207">
        <v>-15.0</v>
      </c>
      <c r="AJ7" s="210">
        <v>0.0</v>
      </c>
      <c r="AK7" s="114"/>
    </row>
    <row r="8">
      <c r="A8" s="94"/>
      <c r="B8" s="95"/>
      <c r="C8" s="100">
        <v>1935.9</v>
      </c>
      <c r="D8" s="97"/>
      <c r="E8" s="98"/>
      <c r="F8" s="98"/>
      <c r="G8" s="98"/>
      <c r="H8" s="99">
        <v>10.0</v>
      </c>
      <c r="I8" s="99">
        <v>1.11</v>
      </c>
      <c r="J8" s="96"/>
      <c r="K8" s="96"/>
      <c r="L8" s="96"/>
      <c r="M8" s="518"/>
      <c r="N8" s="168">
        <v>1.0</v>
      </c>
      <c r="O8" s="169">
        <v>0.0</v>
      </c>
      <c r="P8" s="294">
        <v>4.0</v>
      </c>
      <c r="Q8" s="295">
        <v>4.0</v>
      </c>
      <c r="R8" s="198"/>
      <c r="S8" s="199"/>
      <c r="T8" s="200"/>
      <c r="U8" s="201"/>
      <c r="V8" s="202"/>
      <c r="W8" s="202"/>
      <c r="X8" s="273">
        <v>40.0</v>
      </c>
      <c r="Y8" s="271">
        <v>15.0</v>
      </c>
      <c r="Z8" s="272" t="s">
        <v>132</v>
      </c>
      <c r="AA8" s="107">
        <v>2.0</v>
      </c>
      <c r="AB8" s="108">
        <v>0.5946643518518518</v>
      </c>
      <c r="AC8" s="273"/>
      <c r="AD8" s="274" t="s">
        <v>133</v>
      </c>
      <c r="AE8" s="99" t="s">
        <v>133</v>
      </c>
      <c r="AF8" s="274">
        <v>2.96</v>
      </c>
      <c r="AG8" s="411">
        <v>2.5</v>
      </c>
      <c r="AH8" s="112"/>
      <c r="AI8" s="274">
        <v>34.2</v>
      </c>
      <c r="AJ8" s="277">
        <v>0.0</v>
      </c>
      <c r="AK8" s="114"/>
    </row>
    <row r="9">
      <c r="A9" s="128"/>
      <c r="B9" s="129"/>
      <c r="C9" s="130"/>
      <c r="D9" s="131"/>
      <c r="E9" s="132"/>
      <c r="F9" s="132"/>
      <c r="G9" s="132"/>
      <c r="H9" s="133">
        <v>1.9931659E7</v>
      </c>
      <c r="I9" s="133">
        <v>7414058.0</v>
      </c>
      <c r="J9" s="130"/>
      <c r="K9" s="130"/>
      <c r="L9" s="130"/>
      <c r="M9" s="519"/>
      <c r="N9" s="168">
        <v>1.0</v>
      </c>
      <c r="O9" s="169">
        <v>0.0</v>
      </c>
      <c r="P9" s="294">
        <v>6.0</v>
      </c>
      <c r="Q9" s="295">
        <v>6.0</v>
      </c>
      <c r="R9" s="198"/>
      <c r="S9" s="199"/>
      <c r="T9" s="200"/>
      <c r="U9" s="201"/>
      <c r="V9" s="202"/>
      <c r="W9" s="202"/>
      <c r="X9" s="206">
        <v>0.0</v>
      </c>
      <c r="Y9" s="204">
        <v>0.0</v>
      </c>
      <c r="Z9" s="205" t="s">
        <v>133</v>
      </c>
      <c r="AA9" s="141">
        <v>3.0</v>
      </c>
      <c r="AB9" s="142">
        <v>0.6131712962962963</v>
      </c>
      <c r="AC9" s="206"/>
      <c r="AD9" s="207" t="s">
        <v>133</v>
      </c>
      <c r="AE9" s="133" t="s">
        <v>133</v>
      </c>
      <c r="AF9" s="207">
        <v>9.0</v>
      </c>
      <c r="AG9" s="449">
        <v>2.5</v>
      </c>
      <c r="AH9" s="146"/>
      <c r="AI9" s="144"/>
      <c r="AJ9" s="147"/>
      <c r="AK9" s="114"/>
    </row>
    <row r="10">
      <c r="A10" s="363"/>
      <c r="B10" s="95"/>
      <c r="C10" s="100"/>
      <c r="D10" s="97"/>
      <c r="E10" s="98"/>
      <c r="F10" s="98"/>
      <c r="G10" s="98"/>
      <c r="H10" s="99"/>
      <c r="I10" s="99"/>
      <c r="J10" s="96"/>
      <c r="K10" s="96"/>
      <c r="L10" s="96"/>
      <c r="M10" s="518"/>
      <c r="N10" s="168"/>
      <c r="O10" s="169"/>
      <c r="P10" s="294"/>
      <c r="Q10" s="295"/>
      <c r="R10" s="198"/>
      <c r="S10" s="199"/>
      <c r="T10" s="200"/>
      <c r="U10" s="201"/>
      <c r="V10" s="202"/>
      <c r="W10" s="202"/>
      <c r="X10" s="273"/>
      <c r="Y10" s="271"/>
      <c r="Z10" s="272"/>
      <c r="AA10" s="107"/>
      <c r="AB10" s="108"/>
      <c r="AC10" s="273" t="s">
        <v>142</v>
      </c>
      <c r="AD10" s="274"/>
      <c r="AE10" s="99"/>
      <c r="AF10" s="274"/>
      <c r="AG10" s="411"/>
      <c r="AH10" s="112"/>
      <c r="AI10" s="274"/>
      <c r="AJ10" s="277"/>
      <c r="AK10" s="114"/>
    </row>
    <row r="11">
      <c r="A11" s="288">
        <v>44615.0</v>
      </c>
      <c r="B11" s="129"/>
      <c r="C11" s="134" t="s">
        <v>1205</v>
      </c>
      <c r="D11" s="131"/>
      <c r="E11" s="132"/>
      <c r="F11" s="132"/>
      <c r="G11" s="132"/>
      <c r="H11" s="133" t="s">
        <v>163</v>
      </c>
      <c r="I11" s="133" t="s">
        <v>604</v>
      </c>
      <c r="J11" s="130"/>
      <c r="K11" s="130"/>
      <c r="L11" s="130"/>
      <c r="M11" s="519"/>
      <c r="N11" s="168">
        <v>4.0</v>
      </c>
      <c r="O11" s="169">
        <v>2.0</v>
      </c>
      <c r="P11" s="196"/>
      <c r="Q11" s="197"/>
      <c r="R11" s="198"/>
      <c r="S11" s="199"/>
      <c r="T11" s="200"/>
      <c r="U11" s="201"/>
      <c r="V11" s="202"/>
      <c r="W11" s="202"/>
      <c r="X11" s="206">
        <v>0.0</v>
      </c>
      <c r="Y11" s="204">
        <v>0.0</v>
      </c>
      <c r="Z11" s="205" t="s">
        <v>132</v>
      </c>
      <c r="AA11" s="141">
        <v>1.0</v>
      </c>
      <c r="AB11" s="142">
        <v>0.5537847222222222</v>
      </c>
      <c r="AC11" s="206" t="s">
        <v>140</v>
      </c>
      <c r="AD11" s="207" t="s">
        <v>132</v>
      </c>
      <c r="AE11" s="133" t="s">
        <v>166</v>
      </c>
      <c r="AF11" s="207">
        <v>1.36</v>
      </c>
      <c r="AG11" s="449">
        <v>13.89</v>
      </c>
      <c r="AH11" s="146"/>
      <c r="AI11" s="207">
        <v>0.01</v>
      </c>
      <c r="AJ11" s="210">
        <v>0.0</v>
      </c>
      <c r="AK11" s="114"/>
    </row>
    <row r="12">
      <c r="A12" s="94"/>
      <c r="B12" s="95"/>
      <c r="C12" s="100">
        <v>971.61</v>
      </c>
      <c r="D12" s="97"/>
      <c r="E12" s="98"/>
      <c r="F12" s="98"/>
      <c r="G12" s="98"/>
      <c r="H12" s="99">
        <v>1.32</v>
      </c>
      <c r="I12" s="99">
        <v>4.5</v>
      </c>
      <c r="J12" s="96"/>
      <c r="K12" s="96"/>
      <c r="L12" s="96"/>
      <c r="M12" s="518"/>
      <c r="N12" s="168">
        <v>4.0</v>
      </c>
      <c r="O12" s="169">
        <v>3.0</v>
      </c>
      <c r="P12" s="196"/>
      <c r="Q12" s="197"/>
      <c r="R12" s="198"/>
      <c r="S12" s="199"/>
      <c r="T12" s="200"/>
      <c r="U12" s="201"/>
      <c r="V12" s="202"/>
      <c r="W12" s="202"/>
      <c r="X12" s="273">
        <v>0.0</v>
      </c>
      <c r="Y12" s="271">
        <v>0.0</v>
      </c>
      <c r="Z12" s="272" t="s">
        <v>133</v>
      </c>
      <c r="AA12" s="107">
        <v>2.0</v>
      </c>
      <c r="AB12" s="108">
        <v>0.5577430555555556</v>
      </c>
      <c r="AC12" s="273"/>
      <c r="AD12" s="274" t="s">
        <v>132</v>
      </c>
      <c r="AE12" s="99" t="s">
        <v>133</v>
      </c>
      <c r="AF12" s="274">
        <v>2.4</v>
      </c>
      <c r="AG12" s="411">
        <v>1.79</v>
      </c>
      <c r="AH12" s="112"/>
      <c r="AI12" s="274">
        <v>10.63</v>
      </c>
      <c r="AJ12" s="277">
        <v>0.0</v>
      </c>
      <c r="AK12" s="114"/>
    </row>
    <row r="13">
      <c r="A13" s="128"/>
      <c r="B13" s="129"/>
      <c r="C13" s="130"/>
      <c r="D13" s="131"/>
      <c r="E13" s="132"/>
      <c r="F13" s="132"/>
      <c r="G13" s="132"/>
      <c r="H13" s="133">
        <v>1.9931659E7</v>
      </c>
      <c r="I13" s="133">
        <v>7414058.0</v>
      </c>
      <c r="J13" s="130"/>
      <c r="K13" s="130"/>
      <c r="L13" s="130"/>
      <c r="M13" s="519"/>
      <c r="N13" s="168">
        <v>5.0</v>
      </c>
      <c r="O13" s="169">
        <v>5.0</v>
      </c>
      <c r="P13" s="196"/>
      <c r="Q13" s="197"/>
      <c r="R13" s="198"/>
      <c r="S13" s="199"/>
      <c r="T13" s="200"/>
      <c r="U13" s="201"/>
      <c r="V13" s="202"/>
      <c r="W13" s="202"/>
      <c r="X13" s="206">
        <v>30.0</v>
      </c>
      <c r="Y13" s="204">
        <v>30.0</v>
      </c>
      <c r="Z13" s="205" t="s">
        <v>132</v>
      </c>
      <c r="AA13" s="141">
        <v>3.0</v>
      </c>
      <c r="AB13" s="142">
        <v>0.5659259259259259</v>
      </c>
      <c r="AC13" s="206"/>
      <c r="AD13" s="207" t="s">
        <v>132</v>
      </c>
      <c r="AE13" s="133" t="s">
        <v>133</v>
      </c>
      <c r="AF13" s="207">
        <v>3.0</v>
      </c>
      <c r="AG13" s="449">
        <v>1.25</v>
      </c>
      <c r="AH13" s="146"/>
      <c r="AI13" s="144"/>
      <c r="AJ13" s="147"/>
      <c r="AK13" s="114"/>
    </row>
    <row r="14">
      <c r="A14" s="94"/>
      <c r="B14" s="95"/>
      <c r="C14" s="96"/>
      <c r="D14" s="97"/>
      <c r="E14" s="98"/>
      <c r="F14" s="98"/>
      <c r="G14" s="98"/>
      <c r="H14" s="98"/>
      <c r="I14" s="98"/>
      <c r="J14" s="96"/>
      <c r="K14" s="96"/>
      <c r="L14" s="96"/>
      <c r="M14" s="518"/>
      <c r="N14" s="369"/>
      <c r="O14" s="370"/>
      <c r="P14" s="196"/>
      <c r="Q14" s="197"/>
      <c r="R14" s="198"/>
      <c r="S14" s="199"/>
      <c r="T14" s="200"/>
      <c r="U14" s="201"/>
      <c r="V14" s="202"/>
      <c r="W14" s="202"/>
      <c r="X14" s="109"/>
      <c r="Y14" s="280"/>
      <c r="Z14" s="106"/>
      <c r="AA14" s="281"/>
      <c r="AB14" s="282"/>
      <c r="AC14" s="273" t="s">
        <v>142</v>
      </c>
      <c r="AD14" s="110"/>
      <c r="AE14" s="99"/>
      <c r="AF14" s="110"/>
      <c r="AG14" s="427"/>
      <c r="AH14" s="112"/>
      <c r="AI14" s="110"/>
      <c r="AJ14" s="113"/>
      <c r="AK14" s="114"/>
    </row>
    <row r="15">
      <c r="A15" s="288">
        <v>44615.0</v>
      </c>
      <c r="B15" s="129"/>
      <c r="C15" s="134" t="s">
        <v>1204</v>
      </c>
      <c r="D15" s="131"/>
      <c r="E15" s="132"/>
      <c r="F15" s="132"/>
      <c r="G15" s="132"/>
      <c r="H15" s="133" t="s">
        <v>556</v>
      </c>
      <c r="I15" s="133" t="s">
        <v>529</v>
      </c>
      <c r="J15" s="130"/>
      <c r="K15" s="130"/>
      <c r="L15" s="130"/>
      <c r="M15" s="519"/>
      <c r="N15" s="168">
        <v>1.0</v>
      </c>
      <c r="O15" s="169">
        <v>4.0</v>
      </c>
      <c r="P15" s="196"/>
      <c r="Q15" s="197"/>
      <c r="R15" s="198"/>
      <c r="S15" s="199"/>
      <c r="T15" s="200"/>
      <c r="U15" s="201"/>
      <c r="V15" s="202"/>
      <c r="W15" s="202"/>
      <c r="X15" s="206">
        <v>0.0</v>
      </c>
      <c r="Y15" s="204">
        <v>15.0</v>
      </c>
      <c r="Z15" s="205" t="s">
        <v>133</v>
      </c>
      <c r="AA15" s="141">
        <v>1.0</v>
      </c>
      <c r="AB15" s="142">
        <v>0.4987037037037037</v>
      </c>
      <c r="AC15" s="206" t="s">
        <v>140</v>
      </c>
      <c r="AD15" s="207" t="s">
        <v>133</v>
      </c>
      <c r="AE15" s="133" t="s">
        <v>166</v>
      </c>
      <c r="AF15" s="207">
        <v>1.38</v>
      </c>
      <c r="AG15" s="449">
        <v>39.47</v>
      </c>
      <c r="AH15" s="146"/>
      <c r="AI15" s="207">
        <v>24.95</v>
      </c>
      <c r="AJ15" s="210">
        <v>0.0</v>
      </c>
      <c r="AK15" s="114"/>
    </row>
    <row r="16">
      <c r="A16" s="94"/>
      <c r="B16" s="95"/>
      <c r="C16" s="100">
        <v>26688.58</v>
      </c>
      <c r="D16" s="97"/>
      <c r="E16" s="98"/>
      <c r="F16" s="98"/>
      <c r="G16" s="98"/>
      <c r="H16" s="99">
        <v>1.57</v>
      </c>
      <c r="I16" s="99">
        <v>2.84</v>
      </c>
      <c r="J16" s="96"/>
      <c r="K16" s="96"/>
      <c r="L16" s="96"/>
      <c r="M16" s="518"/>
      <c r="N16" s="168">
        <v>3.0</v>
      </c>
      <c r="O16" s="169">
        <v>4.0</v>
      </c>
      <c r="P16" s="196"/>
      <c r="Q16" s="197"/>
      <c r="R16" s="198"/>
      <c r="S16" s="199"/>
      <c r="T16" s="200"/>
      <c r="U16" s="201"/>
      <c r="V16" s="202"/>
      <c r="W16" s="202"/>
      <c r="X16" s="273">
        <v>40.0</v>
      </c>
      <c r="Y16" s="271">
        <v>30.0</v>
      </c>
      <c r="Z16" s="272" t="s">
        <v>133</v>
      </c>
      <c r="AA16" s="107">
        <v>2.0</v>
      </c>
      <c r="AB16" s="108">
        <v>0.5076388888888889</v>
      </c>
      <c r="AC16" s="273"/>
      <c r="AD16" s="274" t="s">
        <v>133</v>
      </c>
      <c r="AE16" s="99" t="s">
        <v>133</v>
      </c>
      <c r="AF16" s="274">
        <v>2.0</v>
      </c>
      <c r="AG16" s="411">
        <v>5.0</v>
      </c>
      <c r="AH16" s="112"/>
      <c r="AI16" s="274">
        <v>24.94</v>
      </c>
      <c r="AJ16" s="277">
        <v>0.0</v>
      </c>
      <c r="AK16" s="114"/>
    </row>
    <row r="17">
      <c r="A17" s="128"/>
      <c r="B17" s="129"/>
      <c r="C17" s="130"/>
      <c r="D17" s="131"/>
      <c r="E17" s="132"/>
      <c r="F17" s="132"/>
      <c r="G17" s="132"/>
      <c r="H17" s="133">
        <v>1.0691901E7</v>
      </c>
      <c r="I17" s="133">
        <v>3509265.0</v>
      </c>
      <c r="J17" s="130"/>
      <c r="K17" s="130"/>
      <c r="L17" s="130"/>
      <c r="M17" s="519"/>
      <c r="N17" s="168">
        <v>4.0</v>
      </c>
      <c r="O17" s="169">
        <v>4.0</v>
      </c>
      <c r="P17" s="196"/>
      <c r="Q17" s="197"/>
      <c r="R17" s="198"/>
      <c r="S17" s="199"/>
      <c r="T17" s="200"/>
      <c r="U17" s="201"/>
      <c r="V17" s="202"/>
      <c r="W17" s="202"/>
      <c r="X17" s="206">
        <v>0.0</v>
      </c>
      <c r="Y17" s="204">
        <v>0.0</v>
      </c>
      <c r="Z17" s="205" t="s">
        <v>132</v>
      </c>
      <c r="AA17" s="141">
        <v>3.0</v>
      </c>
      <c r="AB17" s="142">
        <v>0.5092476851851852</v>
      </c>
      <c r="AC17" s="206"/>
      <c r="AD17" s="207" t="s">
        <v>133</v>
      </c>
      <c r="AE17" s="133" t="s">
        <v>133</v>
      </c>
      <c r="AF17" s="207">
        <v>2.66</v>
      </c>
      <c r="AG17" s="449">
        <v>3.01</v>
      </c>
      <c r="AH17" s="146"/>
      <c r="AI17" s="144"/>
      <c r="AJ17" s="147"/>
      <c r="AK17" s="114"/>
    </row>
    <row r="18">
      <c r="A18" s="94"/>
      <c r="B18" s="95"/>
      <c r="C18" s="96"/>
      <c r="D18" s="97"/>
      <c r="E18" s="98"/>
      <c r="F18" s="98"/>
      <c r="G18" s="98"/>
      <c r="H18" s="98"/>
      <c r="I18" s="98"/>
      <c r="J18" s="96"/>
      <c r="K18" s="96"/>
      <c r="L18" s="96"/>
      <c r="M18" s="518"/>
      <c r="N18" s="168">
        <v>5.0</v>
      </c>
      <c r="O18" s="169">
        <v>4.0</v>
      </c>
      <c r="P18" s="196"/>
      <c r="Q18" s="197"/>
      <c r="R18" s="198"/>
      <c r="S18" s="199"/>
      <c r="T18" s="200"/>
      <c r="U18" s="201"/>
      <c r="V18" s="202"/>
      <c r="W18" s="202"/>
      <c r="X18" s="273" t="s">
        <v>738</v>
      </c>
      <c r="Y18" s="271">
        <v>40.0</v>
      </c>
      <c r="Z18" s="272" t="s">
        <v>133</v>
      </c>
      <c r="AA18" s="107">
        <v>4.0</v>
      </c>
      <c r="AB18" s="108">
        <v>0.5148958333333333</v>
      </c>
      <c r="AC18" s="273"/>
      <c r="AD18" s="274" t="s">
        <v>133</v>
      </c>
      <c r="AE18" s="99" t="s">
        <v>133</v>
      </c>
      <c r="AF18" s="274">
        <v>4.1</v>
      </c>
      <c r="AG18" s="411">
        <v>1.61</v>
      </c>
      <c r="AH18" s="112"/>
      <c r="AI18" s="110"/>
      <c r="AJ18" s="113"/>
      <c r="AK18" s="114"/>
    </row>
    <row r="19">
      <c r="A19" s="128"/>
      <c r="B19" s="129"/>
      <c r="C19" s="130"/>
      <c r="D19" s="131"/>
      <c r="E19" s="132"/>
      <c r="F19" s="132"/>
      <c r="G19" s="132"/>
      <c r="H19" s="132"/>
      <c r="I19" s="132"/>
      <c r="J19" s="130"/>
      <c r="K19" s="130"/>
      <c r="L19" s="130"/>
      <c r="M19" s="519"/>
      <c r="N19" s="168">
        <v>1.0</v>
      </c>
      <c r="O19" s="169">
        <v>0.0</v>
      </c>
      <c r="P19" s="294">
        <v>0.0</v>
      </c>
      <c r="Q19" s="295">
        <v>0.0</v>
      </c>
      <c r="R19" s="198"/>
      <c r="S19" s="199"/>
      <c r="T19" s="200"/>
      <c r="U19" s="201"/>
      <c r="V19" s="202"/>
      <c r="W19" s="202"/>
      <c r="X19" s="206">
        <v>0.0</v>
      </c>
      <c r="Y19" s="204">
        <v>0.0</v>
      </c>
      <c r="Z19" s="205" t="s">
        <v>132</v>
      </c>
      <c r="AA19" s="141">
        <v>5.0</v>
      </c>
      <c r="AB19" s="142">
        <v>0.5154282407407408</v>
      </c>
      <c r="AC19" s="206"/>
      <c r="AD19" s="207" t="s">
        <v>133</v>
      </c>
      <c r="AE19" s="133" t="s">
        <v>133</v>
      </c>
      <c r="AF19" s="207">
        <v>6.8</v>
      </c>
      <c r="AG19" s="449">
        <v>4.39</v>
      </c>
      <c r="AH19" s="146"/>
      <c r="AI19" s="144"/>
      <c r="AJ19" s="147"/>
      <c r="AK19" s="114"/>
    </row>
    <row r="20">
      <c r="A20" s="94"/>
      <c r="B20" s="95"/>
      <c r="C20" s="96"/>
      <c r="D20" s="97"/>
      <c r="E20" s="98"/>
      <c r="F20" s="98"/>
      <c r="G20" s="98"/>
      <c r="H20" s="98"/>
      <c r="I20" s="98"/>
      <c r="J20" s="96"/>
      <c r="K20" s="96"/>
      <c r="L20" s="96"/>
      <c r="M20" s="518"/>
      <c r="N20" s="369"/>
      <c r="O20" s="370"/>
      <c r="P20" s="196"/>
      <c r="Q20" s="197"/>
      <c r="R20" s="198"/>
      <c r="S20" s="199"/>
      <c r="T20" s="200"/>
      <c r="U20" s="201"/>
      <c r="V20" s="202"/>
      <c r="W20" s="202"/>
      <c r="X20" s="109"/>
      <c r="Y20" s="280"/>
      <c r="Z20" s="106"/>
      <c r="AA20" s="281"/>
      <c r="AB20" s="282"/>
      <c r="AC20" s="273" t="s">
        <v>142</v>
      </c>
      <c r="AD20" s="110"/>
      <c r="AE20" s="99"/>
      <c r="AF20" s="110"/>
      <c r="AG20" s="427"/>
      <c r="AH20" s="112"/>
      <c r="AI20" s="110"/>
      <c r="AJ20" s="113"/>
      <c r="AK20" s="114"/>
    </row>
    <row r="21">
      <c r="A21" s="288">
        <v>44615.0</v>
      </c>
      <c r="B21" s="129"/>
      <c r="C21" s="134" t="s">
        <v>1203</v>
      </c>
      <c r="D21" s="131"/>
      <c r="E21" s="132"/>
      <c r="F21" s="132"/>
      <c r="G21" s="132"/>
      <c r="H21" s="133" t="s">
        <v>441</v>
      </c>
      <c r="I21" s="133" t="s">
        <v>656</v>
      </c>
      <c r="J21" s="130"/>
      <c r="K21" s="130"/>
      <c r="L21" s="130"/>
      <c r="M21" s="519"/>
      <c r="N21" s="168">
        <v>2.0</v>
      </c>
      <c r="O21" s="169">
        <v>1.0</v>
      </c>
      <c r="P21" s="196"/>
      <c r="Q21" s="197"/>
      <c r="R21" s="198"/>
      <c r="S21" s="199"/>
      <c r="T21" s="200"/>
      <c r="U21" s="201"/>
      <c r="V21" s="202"/>
      <c r="W21" s="202"/>
      <c r="X21" s="206" t="s">
        <v>738</v>
      </c>
      <c r="Y21" s="204">
        <v>40.0</v>
      </c>
      <c r="Z21" s="205" t="s">
        <v>132</v>
      </c>
      <c r="AA21" s="141">
        <v>1.0</v>
      </c>
      <c r="AB21" s="142">
        <v>0.027569444444444445</v>
      </c>
      <c r="AC21" s="206" t="s">
        <v>140</v>
      </c>
      <c r="AD21" s="207" t="s">
        <v>132</v>
      </c>
      <c r="AE21" s="133" t="s">
        <v>166</v>
      </c>
      <c r="AF21" s="207">
        <v>1.04</v>
      </c>
      <c r="AG21" s="449">
        <v>99.99</v>
      </c>
      <c r="AH21" s="146"/>
      <c r="AI21" s="207">
        <v>-1.96</v>
      </c>
      <c r="AJ21" s="210">
        <v>0.0</v>
      </c>
      <c r="AK21" s="114"/>
    </row>
    <row r="22">
      <c r="A22" s="94"/>
      <c r="B22" s="95"/>
      <c r="C22" s="100">
        <v>56135.5</v>
      </c>
      <c r="D22" s="97"/>
      <c r="E22" s="98"/>
      <c r="F22" s="98"/>
      <c r="G22" s="98"/>
      <c r="H22" s="99">
        <v>1.07</v>
      </c>
      <c r="I22" s="99">
        <v>18.0</v>
      </c>
      <c r="J22" s="96"/>
      <c r="K22" s="96"/>
      <c r="L22" s="96"/>
      <c r="M22" s="518"/>
      <c r="N22" s="168">
        <v>1.0</v>
      </c>
      <c r="O22" s="169">
        <v>0.0</v>
      </c>
      <c r="P22" s="294">
        <v>0.0</v>
      </c>
      <c r="Q22" s="295">
        <v>0.0</v>
      </c>
      <c r="R22" s="198"/>
      <c r="S22" s="199"/>
      <c r="T22" s="200"/>
      <c r="U22" s="201"/>
      <c r="V22" s="202"/>
      <c r="W22" s="202"/>
      <c r="X22" s="273">
        <v>0.0</v>
      </c>
      <c r="Y22" s="271">
        <v>0.0</v>
      </c>
      <c r="Z22" s="272" t="s">
        <v>132</v>
      </c>
      <c r="AA22" s="107">
        <v>2.0</v>
      </c>
      <c r="AB22" s="108">
        <v>0.042650462962962966</v>
      </c>
      <c r="AC22" s="273"/>
      <c r="AD22" s="274" t="s">
        <v>132</v>
      </c>
      <c r="AE22" s="99" t="s">
        <v>133</v>
      </c>
      <c r="AF22" s="274">
        <v>1.02</v>
      </c>
      <c r="AG22" s="411">
        <v>101.95</v>
      </c>
      <c r="AH22" s="112"/>
      <c r="AI22" s="274">
        <v>-1.96</v>
      </c>
      <c r="AJ22" s="277">
        <v>0.0</v>
      </c>
      <c r="AK22" s="114"/>
    </row>
    <row r="23">
      <c r="A23" s="128"/>
      <c r="B23" s="129"/>
      <c r="C23" s="130"/>
      <c r="D23" s="131"/>
      <c r="E23" s="132"/>
      <c r="F23" s="132"/>
      <c r="G23" s="132"/>
      <c r="H23" s="133">
        <v>1.9924831E7</v>
      </c>
      <c r="I23" s="133">
        <v>3911345.0</v>
      </c>
      <c r="J23" s="130"/>
      <c r="K23" s="130"/>
      <c r="L23" s="130"/>
      <c r="M23" s="519"/>
      <c r="N23" s="369"/>
      <c r="O23" s="370"/>
      <c r="P23" s="196"/>
      <c r="Q23" s="197"/>
      <c r="R23" s="198"/>
      <c r="S23" s="199"/>
      <c r="T23" s="200"/>
      <c r="U23" s="201"/>
      <c r="V23" s="202"/>
      <c r="W23" s="202"/>
      <c r="X23" s="143"/>
      <c r="Y23" s="367"/>
      <c r="Z23" s="140"/>
      <c r="AA23" s="420"/>
      <c r="AB23" s="421"/>
      <c r="AC23" s="206" t="s">
        <v>142</v>
      </c>
      <c r="AD23" s="144"/>
      <c r="AE23" s="133"/>
      <c r="AF23" s="144"/>
      <c r="AG23" s="430"/>
      <c r="AH23" s="146"/>
      <c r="AI23" s="144"/>
      <c r="AJ23" s="147"/>
      <c r="AK23" s="114"/>
    </row>
    <row r="24">
      <c r="A24" s="363">
        <v>44615.0</v>
      </c>
      <c r="B24" s="95"/>
      <c r="C24" s="100" t="s">
        <v>1206</v>
      </c>
      <c r="D24" s="97"/>
      <c r="E24" s="98"/>
      <c r="F24" s="98"/>
      <c r="G24" s="98"/>
      <c r="H24" s="99" t="s">
        <v>303</v>
      </c>
      <c r="I24" s="99" t="s">
        <v>358</v>
      </c>
      <c r="J24" s="96"/>
      <c r="K24" s="96"/>
      <c r="L24" s="96"/>
      <c r="M24" s="518"/>
      <c r="N24" s="168">
        <v>0.0</v>
      </c>
      <c r="O24" s="169">
        <v>1.0</v>
      </c>
      <c r="P24" s="294">
        <v>4.0</v>
      </c>
      <c r="Q24" s="295">
        <v>0.0</v>
      </c>
      <c r="R24" s="198"/>
      <c r="S24" s="199"/>
      <c r="T24" s="200"/>
      <c r="U24" s="201"/>
      <c r="V24" s="202"/>
      <c r="W24" s="202"/>
      <c r="X24" s="273">
        <v>15.0</v>
      </c>
      <c r="Y24" s="271">
        <v>0.0</v>
      </c>
      <c r="Z24" s="272" t="s">
        <v>132</v>
      </c>
      <c r="AA24" s="107">
        <v>1.0</v>
      </c>
      <c r="AB24" s="108">
        <v>0.5673842592592593</v>
      </c>
      <c r="AC24" s="273" t="s">
        <v>140</v>
      </c>
      <c r="AD24" s="274" t="s">
        <v>132</v>
      </c>
      <c r="AE24" s="99" t="s">
        <v>166</v>
      </c>
      <c r="AF24" s="274">
        <v>1.06</v>
      </c>
      <c r="AG24" s="411">
        <v>41.67</v>
      </c>
      <c r="AH24" s="112"/>
      <c r="AI24" s="274">
        <v>-2.5</v>
      </c>
      <c r="AJ24" s="277">
        <v>0.0</v>
      </c>
      <c r="AK24" s="114"/>
    </row>
    <row r="25">
      <c r="A25" s="128"/>
      <c r="B25" s="129"/>
      <c r="C25" s="134">
        <v>2462.32</v>
      </c>
      <c r="D25" s="131"/>
      <c r="E25" s="132"/>
      <c r="F25" s="132"/>
      <c r="G25" s="132"/>
      <c r="H25" s="133">
        <v>1.12</v>
      </c>
      <c r="I25" s="133">
        <v>9.4</v>
      </c>
      <c r="J25" s="130"/>
      <c r="K25" s="130"/>
      <c r="L25" s="130"/>
      <c r="M25" s="519"/>
      <c r="N25" s="369"/>
      <c r="O25" s="370"/>
      <c r="P25" s="196"/>
      <c r="Q25" s="197"/>
      <c r="R25" s="198"/>
      <c r="S25" s="199"/>
      <c r="T25" s="200"/>
      <c r="U25" s="201"/>
      <c r="V25" s="202"/>
      <c r="W25" s="202"/>
      <c r="X25" s="143"/>
      <c r="Y25" s="367"/>
      <c r="Z25" s="140"/>
      <c r="AA25" s="420"/>
      <c r="AB25" s="421"/>
      <c r="AC25" s="206"/>
      <c r="AD25" s="144"/>
      <c r="AE25" s="133"/>
      <c r="AF25" s="144"/>
      <c r="AG25" s="430"/>
      <c r="AH25" s="146"/>
      <c r="AI25" s="207">
        <v>40.84</v>
      </c>
      <c r="AJ25" s="210">
        <v>0.0</v>
      </c>
      <c r="AK25" s="114"/>
    </row>
    <row r="26">
      <c r="A26" s="94"/>
      <c r="B26" s="95"/>
      <c r="C26" s="96"/>
      <c r="D26" s="97"/>
      <c r="E26" s="98"/>
      <c r="F26" s="98"/>
      <c r="G26" s="98"/>
      <c r="H26" s="99">
        <v>9002334.0</v>
      </c>
      <c r="I26" s="99">
        <v>5300737.0</v>
      </c>
      <c r="J26" s="96"/>
      <c r="K26" s="96"/>
      <c r="L26" s="96"/>
      <c r="M26" s="518"/>
      <c r="N26" s="369"/>
      <c r="O26" s="370"/>
      <c r="P26" s="196"/>
      <c r="Q26" s="197"/>
      <c r="R26" s="198"/>
      <c r="S26" s="199"/>
      <c r="T26" s="200"/>
      <c r="U26" s="201"/>
      <c r="V26" s="202"/>
      <c r="W26" s="202"/>
      <c r="X26" s="109"/>
      <c r="Y26" s="280"/>
      <c r="Z26" s="106"/>
      <c r="AA26" s="281"/>
      <c r="AB26" s="282"/>
      <c r="AC26" s="273" t="s">
        <v>142</v>
      </c>
      <c r="AD26" s="110"/>
      <c r="AE26" s="99"/>
      <c r="AF26" s="110"/>
      <c r="AG26" s="427"/>
      <c r="AH26" s="112"/>
      <c r="AI26" s="110"/>
      <c r="AJ26" s="113"/>
      <c r="AK26" s="114"/>
    </row>
    <row r="27">
      <c r="A27" s="288">
        <v>44615.0</v>
      </c>
      <c r="B27" s="129"/>
      <c r="C27" s="134" t="s">
        <v>306</v>
      </c>
      <c r="D27" s="131"/>
      <c r="E27" s="132"/>
      <c r="F27" s="132"/>
      <c r="G27" s="132"/>
      <c r="H27" s="133" t="s">
        <v>308</v>
      </c>
      <c r="I27" s="133" t="s">
        <v>309</v>
      </c>
      <c r="J27" s="130"/>
      <c r="K27" s="130"/>
      <c r="L27" s="130"/>
      <c r="M27" s="519"/>
      <c r="N27" s="369"/>
      <c r="O27" s="370"/>
      <c r="P27" s="196"/>
      <c r="Q27" s="197"/>
      <c r="R27" s="198"/>
      <c r="S27" s="199"/>
      <c r="T27" s="200"/>
      <c r="U27" s="201"/>
      <c r="V27" s="202"/>
      <c r="W27" s="202"/>
      <c r="X27" s="143"/>
      <c r="Y27" s="367"/>
      <c r="Z27" s="140"/>
      <c r="AA27" s="141">
        <v>1.0</v>
      </c>
      <c r="AB27" s="142">
        <v>0.05523148148148148</v>
      </c>
      <c r="AC27" s="206" t="s">
        <v>140</v>
      </c>
      <c r="AD27" s="207" t="s">
        <v>132</v>
      </c>
      <c r="AE27" s="133" t="s">
        <v>133</v>
      </c>
      <c r="AF27" s="207">
        <v>2.0649216969697</v>
      </c>
      <c r="AG27" s="449">
        <v>4950.0</v>
      </c>
      <c r="AH27" s="146"/>
      <c r="AI27" s="207">
        <v>5165.93</v>
      </c>
      <c r="AJ27" s="210">
        <v>0.0</v>
      </c>
      <c r="AK27" s="114"/>
    </row>
    <row r="28">
      <c r="A28" s="94"/>
      <c r="B28" s="95"/>
      <c r="C28" s="100">
        <v>31285.66</v>
      </c>
      <c r="D28" s="97"/>
      <c r="E28" s="98"/>
      <c r="F28" s="98"/>
      <c r="G28" s="98"/>
      <c r="H28" s="99">
        <v>3.65</v>
      </c>
      <c r="I28" s="99">
        <v>1.36</v>
      </c>
      <c r="J28" s="96"/>
      <c r="K28" s="96"/>
      <c r="L28" s="96"/>
      <c r="M28" s="518"/>
      <c r="N28" s="369"/>
      <c r="O28" s="370"/>
      <c r="P28" s="196"/>
      <c r="Q28" s="197"/>
      <c r="R28" s="198"/>
      <c r="S28" s="199"/>
      <c r="T28" s="200"/>
      <c r="U28" s="201"/>
      <c r="V28" s="202"/>
      <c r="W28" s="202"/>
      <c r="X28" s="109"/>
      <c r="Y28" s="280"/>
      <c r="Z28" s="106"/>
      <c r="AA28" s="281"/>
      <c r="AB28" s="282"/>
      <c r="AC28" s="273"/>
      <c r="AD28" s="110"/>
      <c r="AE28" s="99"/>
      <c r="AF28" s="110"/>
      <c r="AG28" s="427"/>
      <c r="AH28" s="112"/>
      <c r="AI28" s="274">
        <v>-4950.0</v>
      </c>
      <c r="AJ28" s="277">
        <v>0.0</v>
      </c>
      <c r="AK28" s="114"/>
    </row>
    <row r="29">
      <c r="A29" s="128"/>
      <c r="B29" s="129"/>
      <c r="C29" s="130"/>
      <c r="D29" s="131"/>
      <c r="E29" s="132"/>
      <c r="F29" s="132"/>
      <c r="G29" s="132"/>
      <c r="H29" s="133">
        <v>8859306.0</v>
      </c>
      <c r="I29" s="133">
        <v>8962036.0</v>
      </c>
      <c r="J29" s="130"/>
      <c r="K29" s="130"/>
      <c r="L29" s="130"/>
      <c r="M29" s="519"/>
      <c r="N29" s="369"/>
      <c r="O29" s="370"/>
      <c r="P29" s="196"/>
      <c r="Q29" s="197"/>
      <c r="R29" s="198"/>
      <c r="S29" s="199"/>
      <c r="T29" s="200"/>
      <c r="U29" s="201"/>
      <c r="V29" s="202"/>
      <c r="W29" s="202"/>
      <c r="X29" s="143"/>
      <c r="Y29" s="367"/>
      <c r="Z29" s="140"/>
      <c r="AA29" s="420"/>
      <c r="AB29" s="421"/>
      <c r="AC29" s="206" t="s">
        <v>142</v>
      </c>
      <c r="AD29" s="144"/>
      <c r="AE29" s="133"/>
      <c r="AF29" s="144"/>
      <c r="AG29" s="430"/>
      <c r="AH29" s="146"/>
      <c r="AI29" s="144"/>
      <c r="AJ29" s="147"/>
      <c r="AK29" s="114"/>
    </row>
    <row r="30">
      <c r="A30" s="363">
        <v>44615.0</v>
      </c>
      <c r="B30" s="95"/>
      <c r="C30" s="100" t="s">
        <v>759</v>
      </c>
      <c r="D30" s="97"/>
      <c r="E30" s="98"/>
      <c r="F30" s="98"/>
      <c r="G30" s="98"/>
      <c r="H30" s="99" t="s">
        <v>339</v>
      </c>
      <c r="I30" s="99" t="s">
        <v>760</v>
      </c>
      <c r="J30" s="96"/>
      <c r="K30" s="96"/>
      <c r="L30" s="96"/>
      <c r="M30" s="518"/>
      <c r="N30" s="168">
        <v>0.0</v>
      </c>
      <c r="O30" s="169">
        <v>3.0</v>
      </c>
      <c r="P30" s="196"/>
      <c r="Q30" s="197"/>
      <c r="R30" s="198"/>
      <c r="S30" s="199"/>
      <c r="T30" s="200"/>
      <c r="U30" s="201"/>
      <c r="V30" s="202"/>
      <c r="W30" s="202"/>
      <c r="X30" s="273">
        <v>0.0</v>
      </c>
      <c r="Y30" s="271">
        <v>0.0</v>
      </c>
      <c r="Z30" s="272" t="s">
        <v>133</v>
      </c>
      <c r="AA30" s="107">
        <v>1.0</v>
      </c>
      <c r="AB30" s="108">
        <v>0.472349537037037</v>
      </c>
      <c r="AC30" s="273" t="s">
        <v>140</v>
      </c>
      <c r="AD30" s="274" t="s">
        <v>132</v>
      </c>
      <c r="AE30" s="99" t="s">
        <v>133</v>
      </c>
      <c r="AF30" s="274">
        <v>2.58</v>
      </c>
      <c r="AG30" s="411">
        <v>15.0</v>
      </c>
      <c r="AH30" s="112"/>
      <c r="AI30" s="274">
        <v>56.3</v>
      </c>
      <c r="AJ30" s="277">
        <v>0.0</v>
      </c>
      <c r="AK30" s="114"/>
    </row>
    <row r="31">
      <c r="A31" s="128"/>
      <c r="B31" s="129"/>
      <c r="C31" s="134">
        <v>96017.16</v>
      </c>
      <c r="D31" s="131"/>
      <c r="E31" s="132"/>
      <c r="F31" s="132"/>
      <c r="G31" s="132"/>
      <c r="H31" s="133">
        <v>1.41</v>
      </c>
      <c r="I31" s="133">
        <v>3.25</v>
      </c>
      <c r="J31" s="130"/>
      <c r="K31" s="130"/>
      <c r="L31" s="130"/>
      <c r="M31" s="519"/>
      <c r="N31" s="168">
        <v>2.0</v>
      </c>
      <c r="O31" s="169">
        <v>5.0</v>
      </c>
      <c r="P31" s="196"/>
      <c r="Q31" s="197"/>
      <c r="R31" s="198"/>
      <c r="S31" s="199"/>
      <c r="T31" s="200"/>
      <c r="U31" s="201"/>
      <c r="V31" s="202"/>
      <c r="W31" s="202"/>
      <c r="X31" s="206">
        <v>0.0</v>
      </c>
      <c r="Y31" s="204">
        <v>0.0</v>
      </c>
      <c r="Z31" s="205" t="s">
        <v>133</v>
      </c>
      <c r="AA31" s="141">
        <v>2.0</v>
      </c>
      <c r="AB31" s="142">
        <v>0.48640046296296297</v>
      </c>
      <c r="AC31" s="206"/>
      <c r="AD31" s="207" t="s">
        <v>132</v>
      </c>
      <c r="AE31" s="133" t="s">
        <v>133</v>
      </c>
      <c r="AF31" s="207">
        <v>3.0</v>
      </c>
      <c r="AG31" s="449">
        <v>2.5</v>
      </c>
      <c r="AH31" s="146"/>
      <c r="AI31" s="207">
        <v>-22.5</v>
      </c>
      <c r="AJ31" s="210">
        <v>0.0</v>
      </c>
      <c r="AK31" s="114"/>
    </row>
    <row r="32">
      <c r="A32" s="94"/>
      <c r="B32" s="95"/>
      <c r="C32" s="96"/>
      <c r="D32" s="97"/>
      <c r="E32" s="98"/>
      <c r="F32" s="98"/>
      <c r="G32" s="98"/>
      <c r="H32" s="99">
        <v>7412588.0</v>
      </c>
      <c r="I32" s="99">
        <v>1.9249131E7</v>
      </c>
      <c r="J32" s="96"/>
      <c r="K32" s="96"/>
      <c r="L32" s="96"/>
      <c r="M32" s="518"/>
      <c r="N32" s="168">
        <v>0.0</v>
      </c>
      <c r="O32" s="169">
        <v>1.0</v>
      </c>
      <c r="P32" s="294">
        <v>2.0</v>
      </c>
      <c r="Q32" s="295">
        <v>3.0</v>
      </c>
      <c r="R32" s="198"/>
      <c r="S32" s="199"/>
      <c r="T32" s="200"/>
      <c r="U32" s="201"/>
      <c r="V32" s="202"/>
      <c r="W32" s="202"/>
      <c r="X32" s="273">
        <v>0.0</v>
      </c>
      <c r="Y32" s="271">
        <v>0.0</v>
      </c>
      <c r="Z32" s="272" t="s">
        <v>133</v>
      </c>
      <c r="AA32" s="107">
        <v>3.0</v>
      </c>
      <c r="AB32" s="108">
        <v>0.5088888888888888</v>
      </c>
      <c r="AC32" s="273"/>
      <c r="AD32" s="274" t="s">
        <v>132</v>
      </c>
      <c r="AE32" s="99" t="s">
        <v>133</v>
      </c>
      <c r="AF32" s="274">
        <v>5.5</v>
      </c>
      <c r="AG32" s="411">
        <v>2.5</v>
      </c>
      <c r="AH32" s="112"/>
      <c r="AI32" s="110"/>
      <c r="AJ32" s="113"/>
      <c r="AK32" s="114"/>
    </row>
    <row r="33">
      <c r="A33" s="128"/>
      <c r="B33" s="129"/>
      <c r="C33" s="130"/>
      <c r="D33" s="131"/>
      <c r="E33" s="132"/>
      <c r="F33" s="132"/>
      <c r="G33" s="132"/>
      <c r="H33" s="132"/>
      <c r="I33" s="132"/>
      <c r="J33" s="130"/>
      <c r="K33" s="130"/>
      <c r="L33" s="130"/>
      <c r="M33" s="519"/>
      <c r="N33" s="168">
        <v>0.0</v>
      </c>
      <c r="O33" s="169">
        <v>1.0</v>
      </c>
      <c r="P33" s="294">
        <v>2.0</v>
      </c>
      <c r="Q33" s="295">
        <v>3.0</v>
      </c>
      <c r="R33" s="198"/>
      <c r="S33" s="199"/>
      <c r="T33" s="200"/>
      <c r="U33" s="201"/>
      <c r="V33" s="202"/>
      <c r="W33" s="202"/>
      <c r="X33" s="206">
        <v>0.0</v>
      </c>
      <c r="Y33" s="204">
        <v>30.0</v>
      </c>
      <c r="Z33" s="205" t="s">
        <v>133</v>
      </c>
      <c r="AA33" s="141">
        <v>4.0</v>
      </c>
      <c r="AB33" s="142">
        <v>0.510462962962963</v>
      </c>
      <c r="AC33" s="206"/>
      <c r="AD33" s="207" t="s">
        <v>132</v>
      </c>
      <c r="AE33" s="133" t="s">
        <v>133</v>
      </c>
      <c r="AF33" s="207">
        <v>8.0</v>
      </c>
      <c r="AG33" s="449">
        <v>2.5</v>
      </c>
      <c r="AH33" s="146"/>
      <c r="AI33" s="144"/>
      <c r="AJ33" s="147"/>
      <c r="AK33" s="114"/>
    </row>
    <row r="34">
      <c r="A34" s="94"/>
      <c r="B34" s="95"/>
      <c r="C34" s="96"/>
      <c r="D34" s="97"/>
      <c r="E34" s="98"/>
      <c r="F34" s="98"/>
      <c r="G34" s="98"/>
      <c r="H34" s="98"/>
      <c r="I34" s="98"/>
      <c r="J34" s="96"/>
      <c r="K34" s="96"/>
      <c r="L34" s="96"/>
      <c r="M34" s="518"/>
      <c r="N34" s="369"/>
      <c r="O34" s="370"/>
      <c r="P34" s="196"/>
      <c r="Q34" s="197"/>
      <c r="R34" s="198"/>
      <c r="S34" s="199"/>
      <c r="T34" s="200"/>
      <c r="U34" s="201"/>
      <c r="V34" s="202"/>
      <c r="W34" s="202"/>
      <c r="X34" s="109"/>
      <c r="Y34" s="280"/>
      <c r="Z34" s="106"/>
      <c r="AA34" s="281"/>
      <c r="AB34" s="282"/>
      <c r="AC34" s="273" t="s">
        <v>142</v>
      </c>
      <c r="AD34" s="110"/>
      <c r="AE34" s="99"/>
      <c r="AF34" s="110"/>
      <c r="AG34" s="427"/>
      <c r="AH34" s="112"/>
      <c r="AI34" s="110"/>
      <c r="AJ34" s="113"/>
      <c r="AK34" s="114"/>
    </row>
    <row r="35">
      <c r="A35" s="288">
        <v>44615.0</v>
      </c>
      <c r="B35" s="129"/>
      <c r="C35" s="134" t="s">
        <v>1399</v>
      </c>
      <c r="D35" s="131"/>
      <c r="E35" s="132"/>
      <c r="F35" s="132"/>
      <c r="G35" s="132"/>
      <c r="H35" s="133" t="s">
        <v>178</v>
      </c>
      <c r="I35" s="133" t="s">
        <v>730</v>
      </c>
      <c r="J35" s="130"/>
      <c r="K35" s="130"/>
      <c r="L35" s="130"/>
      <c r="M35" s="519"/>
      <c r="N35" s="168">
        <v>5.0</v>
      </c>
      <c r="O35" s="169">
        <v>3.0</v>
      </c>
      <c r="P35" s="196"/>
      <c r="Q35" s="197"/>
      <c r="R35" s="198"/>
      <c r="S35" s="199"/>
      <c r="T35" s="200"/>
      <c r="U35" s="201"/>
      <c r="V35" s="202"/>
      <c r="W35" s="202"/>
      <c r="X35" s="206">
        <v>0.0</v>
      </c>
      <c r="Y35" s="204">
        <v>0.0</v>
      </c>
      <c r="Z35" s="205" t="s">
        <v>133</v>
      </c>
      <c r="AA35" s="141">
        <v>1.0</v>
      </c>
      <c r="AB35" s="142">
        <v>0.5292245370370371</v>
      </c>
      <c r="AC35" s="206" t="s">
        <v>140</v>
      </c>
      <c r="AD35" s="207" t="s">
        <v>133</v>
      </c>
      <c r="AE35" s="133" t="s">
        <v>133</v>
      </c>
      <c r="AF35" s="207">
        <v>1.83</v>
      </c>
      <c r="AG35" s="449">
        <v>10.0</v>
      </c>
      <c r="AH35" s="146"/>
      <c r="AI35" s="207">
        <v>-12.5</v>
      </c>
      <c r="AJ35" s="210">
        <v>0.0</v>
      </c>
      <c r="AK35" s="114"/>
    </row>
    <row r="36">
      <c r="A36" s="94"/>
      <c r="B36" s="95"/>
      <c r="C36" s="100">
        <v>94997.86</v>
      </c>
      <c r="D36" s="97"/>
      <c r="E36" s="98"/>
      <c r="F36" s="98"/>
      <c r="G36" s="98"/>
      <c r="H36" s="99">
        <v>4.4</v>
      </c>
      <c r="I36" s="99">
        <v>1.29</v>
      </c>
      <c r="J36" s="96"/>
      <c r="K36" s="96"/>
      <c r="L36" s="96"/>
      <c r="M36" s="518"/>
      <c r="N36" s="168">
        <v>1.0</v>
      </c>
      <c r="O36" s="169">
        <v>0.0</v>
      </c>
      <c r="P36" s="294">
        <v>0.0</v>
      </c>
      <c r="Q36" s="295">
        <v>0.0</v>
      </c>
      <c r="R36" s="198"/>
      <c r="S36" s="199"/>
      <c r="T36" s="200"/>
      <c r="U36" s="201"/>
      <c r="V36" s="202"/>
      <c r="W36" s="202"/>
      <c r="X36" s="273">
        <v>0.0</v>
      </c>
      <c r="Y36" s="271">
        <v>0.0</v>
      </c>
      <c r="Z36" s="272" t="s">
        <v>133</v>
      </c>
      <c r="AA36" s="107">
        <v>2.0</v>
      </c>
      <c r="AB36" s="108">
        <v>0.5352430555555555</v>
      </c>
      <c r="AC36" s="273"/>
      <c r="AD36" s="274" t="s">
        <v>133</v>
      </c>
      <c r="AE36" s="99" t="s">
        <v>133</v>
      </c>
      <c r="AF36" s="274">
        <v>2.06</v>
      </c>
      <c r="AG36" s="411">
        <v>2.5</v>
      </c>
      <c r="AH36" s="112"/>
      <c r="AI36" s="274">
        <v>10.73</v>
      </c>
      <c r="AJ36" s="277">
        <v>0.0</v>
      </c>
      <c r="AK36" s="114"/>
    </row>
    <row r="37">
      <c r="A37" s="128"/>
      <c r="B37" s="129"/>
      <c r="C37" s="130"/>
      <c r="D37" s="131"/>
      <c r="E37" s="132"/>
      <c r="F37" s="132"/>
      <c r="G37" s="132"/>
      <c r="H37" s="133">
        <v>1.6149526E7</v>
      </c>
      <c r="I37" s="133">
        <v>7797771.0</v>
      </c>
      <c r="J37" s="130"/>
      <c r="K37" s="130"/>
      <c r="L37" s="130"/>
      <c r="M37" s="519"/>
      <c r="N37" s="369"/>
      <c r="O37" s="370"/>
      <c r="P37" s="196"/>
      <c r="Q37" s="197"/>
      <c r="R37" s="198"/>
      <c r="S37" s="199"/>
      <c r="T37" s="200"/>
      <c r="U37" s="201"/>
      <c r="V37" s="202"/>
      <c r="W37" s="202"/>
      <c r="X37" s="143"/>
      <c r="Y37" s="367"/>
      <c r="Z37" s="140"/>
      <c r="AA37" s="420"/>
      <c r="AB37" s="421"/>
      <c r="AC37" s="206" t="s">
        <v>142</v>
      </c>
      <c r="AD37" s="144"/>
      <c r="AE37" s="133"/>
      <c r="AF37" s="144"/>
      <c r="AG37" s="430"/>
      <c r="AH37" s="146"/>
      <c r="AI37" s="144"/>
      <c r="AJ37" s="147"/>
      <c r="AK37" s="114"/>
    </row>
    <row r="38">
      <c r="A38" s="363">
        <v>44615.0</v>
      </c>
      <c r="B38" s="95"/>
      <c r="C38" s="100" t="s">
        <v>1207</v>
      </c>
      <c r="D38" s="97"/>
      <c r="E38" s="98"/>
      <c r="F38" s="98"/>
      <c r="G38" s="98"/>
      <c r="H38" s="99" t="s">
        <v>1098</v>
      </c>
      <c r="I38" s="99" t="s">
        <v>585</v>
      </c>
      <c r="J38" s="96"/>
      <c r="K38" s="96"/>
      <c r="L38" s="96"/>
      <c r="M38" s="518"/>
      <c r="N38" s="168">
        <v>1.0</v>
      </c>
      <c r="O38" s="169">
        <v>0.0</v>
      </c>
      <c r="P38" s="294">
        <v>2.0</v>
      </c>
      <c r="Q38" s="295">
        <v>1.0</v>
      </c>
      <c r="R38" s="198"/>
      <c r="S38" s="199"/>
      <c r="T38" s="200"/>
      <c r="U38" s="201"/>
      <c r="V38" s="202"/>
      <c r="W38" s="202"/>
      <c r="X38" s="273">
        <v>0.0</v>
      </c>
      <c r="Y38" s="271">
        <v>0.0</v>
      </c>
      <c r="Z38" s="272" t="s">
        <v>132</v>
      </c>
      <c r="AA38" s="107">
        <v>1.0</v>
      </c>
      <c r="AB38" s="108">
        <v>0.6471064814814815</v>
      </c>
      <c r="AC38" s="273" t="s">
        <v>140</v>
      </c>
      <c r="AD38" s="274" t="s">
        <v>132</v>
      </c>
      <c r="AE38" s="99" t="s">
        <v>166</v>
      </c>
      <c r="AF38" s="274">
        <v>1.07</v>
      </c>
      <c r="AG38" s="411">
        <v>107.14</v>
      </c>
      <c r="AH38" s="112"/>
      <c r="AI38" s="274">
        <v>-7.5</v>
      </c>
      <c r="AJ38" s="277">
        <v>0.0</v>
      </c>
      <c r="AK38" s="114"/>
    </row>
    <row r="39">
      <c r="A39" s="128"/>
      <c r="B39" s="129"/>
      <c r="C39" s="134">
        <v>22167.75</v>
      </c>
      <c r="D39" s="131"/>
      <c r="E39" s="132"/>
      <c r="F39" s="132"/>
      <c r="G39" s="132"/>
      <c r="H39" s="133">
        <v>1.58</v>
      </c>
      <c r="I39" s="133">
        <v>2.82</v>
      </c>
      <c r="J39" s="130"/>
      <c r="K39" s="130"/>
      <c r="L39" s="130"/>
      <c r="M39" s="519"/>
      <c r="N39" s="369"/>
      <c r="O39" s="370"/>
      <c r="P39" s="196"/>
      <c r="Q39" s="197"/>
      <c r="R39" s="198"/>
      <c r="S39" s="199"/>
      <c r="T39" s="200"/>
      <c r="U39" s="201"/>
      <c r="V39" s="202"/>
      <c r="W39" s="202"/>
      <c r="X39" s="143"/>
      <c r="Y39" s="367"/>
      <c r="Z39" s="140"/>
      <c r="AA39" s="420"/>
      <c r="AB39" s="421"/>
      <c r="AC39" s="206"/>
      <c r="AD39" s="144"/>
      <c r="AE39" s="133"/>
      <c r="AF39" s="144"/>
      <c r="AG39" s="430"/>
      <c r="AH39" s="146"/>
      <c r="AI39" s="207">
        <v>105.0</v>
      </c>
      <c r="AJ39" s="210">
        <v>0.0</v>
      </c>
      <c r="AK39" s="114"/>
    </row>
    <row r="40">
      <c r="A40" s="94"/>
      <c r="B40" s="95"/>
      <c r="C40" s="96"/>
      <c r="D40" s="97"/>
      <c r="E40" s="98"/>
      <c r="F40" s="98"/>
      <c r="G40" s="98"/>
      <c r="H40" s="99">
        <v>1.1285506E7</v>
      </c>
      <c r="I40" s="99">
        <v>7430086.0</v>
      </c>
      <c r="J40" s="96"/>
      <c r="K40" s="96"/>
      <c r="L40" s="96"/>
      <c r="M40" s="518"/>
      <c r="N40" s="369"/>
      <c r="O40" s="370"/>
      <c r="P40" s="196"/>
      <c r="Q40" s="197"/>
      <c r="R40" s="198"/>
      <c r="S40" s="199"/>
      <c r="T40" s="200"/>
      <c r="U40" s="201"/>
      <c r="V40" s="202"/>
      <c r="W40" s="202"/>
      <c r="X40" s="109"/>
      <c r="Y40" s="280"/>
      <c r="Z40" s="106"/>
      <c r="AA40" s="281"/>
      <c r="AB40" s="282"/>
      <c r="AC40" s="273" t="s">
        <v>142</v>
      </c>
      <c r="AD40" s="110"/>
      <c r="AE40" s="99"/>
      <c r="AF40" s="110"/>
      <c r="AG40" s="427"/>
      <c r="AH40" s="112"/>
      <c r="AI40" s="110"/>
      <c r="AJ40" s="113"/>
      <c r="AK40" s="114"/>
    </row>
    <row r="41">
      <c r="A41" s="288">
        <v>44615.0</v>
      </c>
      <c r="B41" s="129"/>
      <c r="C41" s="134" t="s">
        <v>773</v>
      </c>
      <c r="D41" s="131"/>
      <c r="E41" s="132"/>
      <c r="F41" s="132"/>
      <c r="G41" s="132"/>
      <c r="H41" s="133" t="s">
        <v>774</v>
      </c>
      <c r="I41" s="133" t="s">
        <v>742</v>
      </c>
      <c r="J41" s="130"/>
      <c r="K41" s="130"/>
      <c r="L41" s="130"/>
      <c r="M41" s="519"/>
      <c r="N41" s="168">
        <v>0.0</v>
      </c>
      <c r="O41" s="169">
        <v>1.0</v>
      </c>
      <c r="P41" s="294">
        <v>1.0</v>
      </c>
      <c r="Q41" s="295">
        <v>2.0</v>
      </c>
      <c r="R41" s="198"/>
      <c r="S41" s="199"/>
      <c r="T41" s="200"/>
      <c r="U41" s="201"/>
      <c r="V41" s="202"/>
      <c r="W41" s="202"/>
      <c r="X41" s="206">
        <v>0.0</v>
      </c>
      <c r="Y41" s="204">
        <v>40.0</v>
      </c>
      <c r="Z41" s="205" t="s">
        <v>132</v>
      </c>
      <c r="AA41" s="141">
        <v>1.0</v>
      </c>
      <c r="AB41" s="142">
        <v>0.42333333333333334</v>
      </c>
      <c r="AC41" s="206" t="s">
        <v>140</v>
      </c>
      <c r="AD41" s="207" t="s">
        <v>133</v>
      </c>
      <c r="AE41" s="133" t="s">
        <v>166</v>
      </c>
      <c r="AF41" s="207">
        <v>1.06</v>
      </c>
      <c r="AG41" s="449">
        <v>83.33</v>
      </c>
      <c r="AH41" s="146"/>
      <c r="AI41" s="207">
        <v>81.66</v>
      </c>
      <c r="AJ41" s="210">
        <v>0.0</v>
      </c>
      <c r="AK41" s="114"/>
    </row>
    <row r="42">
      <c r="A42" s="94"/>
      <c r="B42" s="95"/>
      <c r="C42" s="100">
        <v>7541.86</v>
      </c>
      <c r="D42" s="97"/>
      <c r="E42" s="98"/>
      <c r="F42" s="98"/>
      <c r="G42" s="98"/>
      <c r="H42" s="99">
        <v>2.36</v>
      </c>
      <c r="I42" s="99">
        <v>1.72</v>
      </c>
      <c r="J42" s="96"/>
      <c r="K42" s="96"/>
      <c r="L42" s="96"/>
      <c r="M42" s="518"/>
      <c r="N42" s="369"/>
      <c r="O42" s="370"/>
      <c r="P42" s="196"/>
      <c r="Q42" s="197"/>
      <c r="R42" s="198"/>
      <c r="S42" s="199"/>
      <c r="T42" s="200"/>
      <c r="U42" s="201"/>
      <c r="V42" s="202"/>
      <c r="W42" s="202"/>
      <c r="X42" s="109"/>
      <c r="Y42" s="280"/>
      <c r="Z42" s="106"/>
      <c r="AA42" s="281"/>
      <c r="AB42" s="282"/>
      <c r="AC42" s="273"/>
      <c r="AD42" s="110"/>
      <c r="AE42" s="99"/>
      <c r="AF42" s="110"/>
      <c r="AG42" s="427"/>
      <c r="AH42" s="112"/>
      <c r="AI42" s="274">
        <v>-5.0</v>
      </c>
      <c r="AJ42" s="277">
        <v>0.0</v>
      </c>
      <c r="AK42" s="114"/>
    </row>
    <row r="43">
      <c r="A43" s="128"/>
      <c r="B43" s="129"/>
      <c r="C43" s="130"/>
      <c r="D43" s="131"/>
      <c r="E43" s="132"/>
      <c r="F43" s="132"/>
      <c r="G43" s="132"/>
      <c r="H43" s="133">
        <v>9634024.0</v>
      </c>
      <c r="I43" s="133">
        <v>8798905.0</v>
      </c>
      <c r="J43" s="130"/>
      <c r="K43" s="130"/>
      <c r="L43" s="130"/>
      <c r="M43" s="519"/>
      <c r="N43" s="369"/>
      <c r="O43" s="370"/>
      <c r="P43" s="196"/>
      <c r="Q43" s="197"/>
      <c r="R43" s="198"/>
      <c r="S43" s="199"/>
      <c r="T43" s="200"/>
      <c r="U43" s="201"/>
      <c r="V43" s="202"/>
      <c r="W43" s="202"/>
      <c r="X43" s="143"/>
      <c r="Y43" s="367"/>
      <c r="Z43" s="140"/>
      <c r="AA43" s="420"/>
      <c r="AB43" s="421"/>
      <c r="AC43" s="206" t="s">
        <v>142</v>
      </c>
      <c r="AD43" s="144"/>
      <c r="AE43" s="133"/>
      <c r="AF43" s="144"/>
      <c r="AG43" s="430"/>
      <c r="AH43" s="146"/>
      <c r="AI43" s="144"/>
      <c r="AJ43" s="147"/>
      <c r="AK43" s="114"/>
    </row>
    <row r="44">
      <c r="A44" s="363">
        <v>44616.0</v>
      </c>
      <c r="B44" s="95"/>
      <c r="C44" s="100" t="s">
        <v>763</v>
      </c>
      <c r="D44" s="97"/>
      <c r="E44" s="98"/>
      <c r="F44" s="98"/>
      <c r="G44" s="98"/>
      <c r="H44" s="99" t="s">
        <v>294</v>
      </c>
      <c r="I44" s="99" t="s">
        <v>765</v>
      </c>
      <c r="J44" s="96"/>
      <c r="K44" s="96"/>
      <c r="L44" s="96"/>
      <c r="M44" s="518"/>
      <c r="N44" s="168">
        <v>0.0</v>
      </c>
      <c r="O44" s="169">
        <v>1.0</v>
      </c>
      <c r="P44" s="294">
        <v>2.0</v>
      </c>
      <c r="Q44" s="295">
        <v>2.0</v>
      </c>
      <c r="R44" s="296"/>
      <c r="S44" s="297"/>
      <c r="T44" s="200"/>
      <c r="U44" s="201"/>
      <c r="V44" s="202"/>
      <c r="W44" s="202"/>
      <c r="X44" s="273">
        <v>0.0</v>
      </c>
      <c r="Y44" s="271">
        <v>30.0</v>
      </c>
      <c r="Z44" s="272" t="s">
        <v>133</v>
      </c>
      <c r="AA44" s="107">
        <v>1.0</v>
      </c>
      <c r="AB44" s="108">
        <v>0.4750462962962963</v>
      </c>
      <c r="AC44" s="273" t="s">
        <v>140</v>
      </c>
      <c r="AD44" s="274" t="s">
        <v>132</v>
      </c>
      <c r="AE44" s="99" t="s">
        <v>133</v>
      </c>
      <c r="AF44" s="274">
        <v>3.35</v>
      </c>
      <c r="AG44" s="411">
        <v>10.0</v>
      </c>
      <c r="AH44" s="112"/>
      <c r="AI44" s="274">
        <v>31.61</v>
      </c>
      <c r="AJ44" s="277">
        <v>0.0</v>
      </c>
      <c r="AK44" s="114"/>
    </row>
    <row r="45">
      <c r="A45" s="128"/>
      <c r="B45" s="129"/>
      <c r="C45" s="134">
        <v>1411.29</v>
      </c>
      <c r="D45" s="131"/>
      <c r="E45" s="132"/>
      <c r="F45" s="132"/>
      <c r="G45" s="132"/>
      <c r="H45" s="133">
        <v>1.34</v>
      </c>
      <c r="I45" s="133">
        <v>3.95</v>
      </c>
      <c r="J45" s="130"/>
      <c r="K45" s="130"/>
      <c r="L45" s="130"/>
      <c r="M45" s="519"/>
      <c r="N45" s="168">
        <v>0.0</v>
      </c>
      <c r="O45" s="169">
        <v>1.0</v>
      </c>
      <c r="P45" s="294">
        <v>6.0</v>
      </c>
      <c r="Q45" s="295">
        <v>6.0</v>
      </c>
      <c r="R45" s="296"/>
      <c r="S45" s="297"/>
      <c r="T45" s="200"/>
      <c r="U45" s="201"/>
      <c r="V45" s="202"/>
      <c r="W45" s="202"/>
      <c r="X45" s="206">
        <v>0.0</v>
      </c>
      <c r="Y45" s="204">
        <v>0.0</v>
      </c>
      <c r="Z45" s="205" t="s">
        <v>133</v>
      </c>
      <c r="AA45" s="141">
        <v>2.0</v>
      </c>
      <c r="AB45" s="142">
        <v>0.49547453703703703</v>
      </c>
      <c r="AC45" s="206"/>
      <c r="AD45" s="207" t="s">
        <v>132</v>
      </c>
      <c r="AE45" s="133" t="s">
        <v>133</v>
      </c>
      <c r="AF45" s="207">
        <v>4.5</v>
      </c>
      <c r="AG45" s="449">
        <v>2.5</v>
      </c>
      <c r="AH45" s="146"/>
      <c r="AI45" s="207">
        <v>-12.5</v>
      </c>
      <c r="AJ45" s="210">
        <v>0.0</v>
      </c>
      <c r="AK45" s="114"/>
    </row>
    <row r="46">
      <c r="A46" s="94"/>
      <c r="B46" s="95"/>
      <c r="C46" s="96"/>
      <c r="D46" s="97"/>
      <c r="E46" s="98"/>
      <c r="F46" s="98"/>
      <c r="G46" s="98"/>
      <c r="H46" s="99">
        <v>6603898.0</v>
      </c>
      <c r="I46" s="99">
        <v>9454286.0</v>
      </c>
      <c r="J46" s="96"/>
      <c r="K46" s="96"/>
      <c r="L46" s="96"/>
      <c r="M46" s="518"/>
      <c r="N46" s="168"/>
      <c r="O46" s="169"/>
      <c r="P46" s="294"/>
      <c r="Q46" s="295"/>
      <c r="R46" s="296"/>
      <c r="S46" s="297"/>
      <c r="T46" s="200"/>
      <c r="U46" s="201"/>
      <c r="V46" s="202"/>
      <c r="W46" s="202"/>
      <c r="X46" s="273"/>
      <c r="Y46" s="271"/>
      <c r="Z46" s="272"/>
      <c r="AA46" s="107"/>
      <c r="AB46" s="108"/>
      <c r="AC46" s="273" t="s">
        <v>142</v>
      </c>
      <c r="AD46" s="274"/>
      <c r="AE46" s="99"/>
      <c r="AF46" s="274"/>
      <c r="AG46" s="411"/>
      <c r="AH46" s="112"/>
      <c r="AI46" s="110"/>
      <c r="AJ46" s="113"/>
      <c r="AK46" s="114"/>
    </row>
    <row r="47">
      <c r="A47" s="288">
        <v>44616.0</v>
      </c>
      <c r="B47" s="129"/>
      <c r="C47" s="134" t="s">
        <v>1434</v>
      </c>
      <c r="D47" s="131"/>
      <c r="E47" s="132"/>
      <c r="F47" s="132"/>
      <c r="G47" s="132"/>
      <c r="H47" s="133" t="s">
        <v>341</v>
      </c>
      <c r="I47" s="133" t="s">
        <v>850</v>
      </c>
      <c r="J47" s="130"/>
      <c r="K47" s="130"/>
      <c r="L47" s="130"/>
      <c r="M47" s="519"/>
      <c r="N47" s="168">
        <v>0.0</v>
      </c>
      <c r="O47" s="169">
        <v>1.0</v>
      </c>
      <c r="P47" s="294">
        <v>3.0</v>
      </c>
      <c r="Q47" s="295">
        <v>4.0</v>
      </c>
      <c r="R47" s="198"/>
      <c r="S47" s="199"/>
      <c r="T47" s="200"/>
      <c r="U47" s="201"/>
      <c r="V47" s="202"/>
      <c r="W47" s="202"/>
      <c r="X47" s="206">
        <v>0.0</v>
      </c>
      <c r="Y47" s="204">
        <v>15.0</v>
      </c>
      <c r="Z47" s="205" t="s">
        <v>133</v>
      </c>
      <c r="AA47" s="141">
        <v>1.0</v>
      </c>
      <c r="AB47" s="142">
        <v>0.7777546296296296</v>
      </c>
      <c r="AC47" s="206" t="s">
        <v>140</v>
      </c>
      <c r="AD47" s="207" t="s">
        <v>133</v>
      </c>
      <c r="AE47" s="133" t="s">
        <v>166</v>
      </c>
      <c r="AF47" s="207">
        <v>1.08</v>
      </c>
      <c r="AG47" s="449">
        <v>62.49</v>
      </c>
      <c r="AH47" s="146"/>
      <c r="AI47" s="207">
        <v>61.24</v>
      </c>
      <c r="AJ47" s="210">
        <v>0.0</v>
      </c>
      <c r="AK47" s="114"/>
    </row>
    <row r="48">
      <c r="A48" s="363"/>
      <c r="B48" s="95"/>
      <c r="C48" s="100">
        <v>111430.64</v>
      </c>
      <c r="D48" s="97"/>
      <c r="E48" s="98"/>
      <c r="F48" s="98"/>
      <c r="G48" s="98"/>
      <c r="H48" s="99">
        <v>1.73</v>
      </c>
      <c r="I48" s="99">
        <v>2.36</v>
      </c>
      <c r="J48" s="96"/>
      <c r="K48" s="96"/>
      <c r="L48" s="96"/>
      <c r="M48" s="518"/>
      <c r="N48" s="168"/>
      <c r="O48" s="169"/>
      <c r="P48" s="294"/>
      <c r="Q48" s="295"/>
      <c r="R48" s="198"/>
      <c r="S48" s="199"/>
      <c r="T48" s="200"/>
      <c r="U48" s="201"/>
      <c r="V48" s="202"/>
      <c r="W48" s="202"/>
      <c r="X48" s="273"/>
      <c r="Y48" s="271"/>
      <c r="Z48" s="272"/>
      <c r="AA48" s="107"/>
      <c r="AB48" s="108"/>
      <c r="AC48" s="273"/>
      <c r="AD48" s="274"/>
      <c r="AE48" s="99"/>
      <c r="AF48" s="274"/>
      <c r="AG48" s="411"/>
      <c r="AH48" s="112"/>
      <c r="AI48" s="274">
        <v>-5.0</v>
      </c>
      <c r="AJ48" s="277">
        <v>0.0</v>
      </c>
      <c r="AK48" s="114"/>
    </row>
    <row r="49">
      <c r="A49" s="128"/>
      <c r="B49" s="129"/>
      <c r="C49" s="134"/>
      <c r="D49" s="131"/>
      <c r="E49" s="132"/>
      <c r="F49" s="132"/>
      <c r="G49" s="132"/>
      <c r="H49" s="133">
        <v>9628840.0</v>
      </c>
      <c r="I49" s="133">
        <v>1.2085633E7</v>
      </c>
      <c r="J49" s="130"/>
      <c r="K49" s="130"/>
      <c r="L49" s="130"/>
      <c r="M49" s="519"/>
      <c r="N49" s="168"/>
      <c r="O49" s="169"/>
      <c r="P49" s="294"/>
      <c r="Q49" s="295"/>
      <c r="R49" s="198"/>
      <c r="S49" s="199"/>
      <c r="T49" s="200"/>
      <c r="U49" s="201"/>
      <c r="V49" s="202"/>
      <c r="W49" s="202"/>
      <c r="X49" s="206"/>
      <c r="Y49" s="204"/>
      <c r="Z49" s="205"/>
      <c r="AA49" s="141"/>
      <c r="AB49" s="142"/>
      <c r="AC49" s="206" t="s">
        <v>142</v>
      </c>
      <c r="AD49" s="207"/>
      <c r="AE49" s="133"/>
      <c r="AF49" s="207"/>
      <c r="AG49" s="449"/>
      <c r="AH49" s="146"/>
      <c r="AI49" s="207"/>
      <c r="AJ49" s="210"/>
      <c r="AK49" s="114"/>
    </row>
    <row r="50">
      <c r="A50" s="363">
        <v>44616.0</v>
      </c>
      <c r="B50" s="95"/>
      <c r="C50" s="100" t="s">
        <v>761</v>
      </c>
      <c r="D50" s="97"/>
      <c r="E50" s="98"/>
      <c r="F50" s="98"/>
      <c r="G50" s="98"/>
      <c r="H50" s="99" t="s">
        <v>762</v>
      </c>
      <c r="I50" s="99" t="s">
        <v>259</v>
      </c>
      <c r="J50" s="96"/>
      <c r="K50" s="96"/>
      <c r="L50" s="96"/>
      <c r="M50" s="518"/>
      <c r="N50" s="168">
        <v>1.0</v>
      </c>
      <c r="O50" s="169">
        <v>1.0</v>
      </c>
      <c r="P50" s="294">
        <v>1.0</v>
      </c>
      <c r="Q50" s="295">
        <v>1.0</v>
      </c>
      <c r="R50" s="296">
        <v>0.0</v>
      </c>
      <c r="S50" s="297">
        <v>0.0</v>
      </c>
      <c r="T50" s="200"/>
      <c r="U50" s="201"/>
      <c r="V50" s="202"/>
      <c r="W50" s="202"/>
      <c r="X50" s="273">
        <v>0.0</v>
      </c>
      <c r="Y50" s="271">
        <v>0.0</v>
      </c>
      <c r="Z50" s="272" t="s">
        <v>133</v>
      </c>
      <c r="AA50" s="107">
        <v>1.0</v>
      </c>
      <c r="AB50" s="108">
        <v>0.4717013888888889</v>
      </c>
      <c r="AC50" s="273" t="s">
        <v>140</v>
      </c>
      <c r="AD50" s="274" t="s">
        <v>132</v>
      </c>
      <c r="AE50" s="99" t="s">
        <v>166</v>
      </c>
      <c r="AF50" s="274">
        <v>1.3</v>
      </c>
      <c r="AG50" s="411">
        <v>6.01</v>
      </c>
      <c r="AH50" s="112"/>
      <c r="AI50" s="274">
        <v>-5.0</v>
      </c>
      <c r="AJ50" s="277">
        <v>0.0</v>
      </c>
      <c r="AK50" s="114"/>
    </row>
    <row r="51">
      <c r="A51" s="128"/>
      <c r="B51" s="129"/>
      <c r="C51" s="134">
        <v>5853.61</v>
      </c>
      <c r="D51" s="131"/>
      <c r="E51" s="132"/>
      <c r="F51" s="132"/>
      <c r="G51" s="132"/>
      <c r="H51" s="133">
        <v>1.47</v>
      </c>
      <c r="I51" s="133">
        <v>3.1</v>
      </c>
      <c r="J51" s="130"/>
      <c r="K51" s="130"/>
      <c r="L51" s="130"/>
      <c r="M51" s="519"/>
      <c r="N51" s="168">
        <v>1.0</v>
      </c>
      <c r="O51" s="169">
        <v>1.0</v>
      </c>
      <c r="P51" s="294">
        <v>1.0</v>
      </c>
      <c r="Q51" s="295">
        <v>1.0</v>
      </c>
      <c r="R51" s="296">
        <v>0.0</v>
      </c>
      <c r="S51" s="297">
        <v>0.0</v>
      </c>
      <c r="T51" s="200"/>
      <c r="U51" s="201"/>
      <c r="V51" s="202"/>
      <c r="W51" s="202"/>
      <c r="X51" s="206">
        <v>0.0</v>
      </c>
      <c r="Y51" s="204">
        <v>0.0</v>
      </c>
      <c r="Z51" s="205" t="s">
        <v>133</v>
      </c>
      <c r="AA51" s="141">
        <v>2.0</v>
      </c>
      <c r="AB51" s="142">
        <v>0.4719675925925926</v>
      </c>
      <c r="AC51" s="206"/>
      <c r="AD51" s="207" t="s">
        <v>132</v>
      </c>
      <c r="AE51" s="133" t="s">
        <v>166</v>
      </c>
      <c r="AF51" s="207">
        <v>1.22</v>
      </c>
      <c r="AG51" s="449">
        <v>32.72</v>
      </c>
      <c r="AH51" s="146"/>
      <c r="AI51" s="207">
        <v>33.06</v>
      </c>
      <c r="AJ51" s="210">
        <v>0.0</v>
      </c>
      <c r="AK51" s="114"/>
    </row>
    <row r="52">
      <c r="A52" s="94"/>
      <c r="B52" s="95"/>
      <c r="C52" s="96"/>
      <c r="D52" s="97"/>
      <c r="E52" s="98"/>
      <c r="F52" s="98"/>
      <c r="G52" s="98"/>
      <c r="H52" s="99">
        <v>4.2639852E7</v>
      </c>
      <c r="I52" s="99">
        <v>4.1709114E7</v>
      </c>
      <c r="J52" s="96"/>
      <c r="K52" s="96"/>
      <c r="L52" s="96"/>
      <c r="M52" s="518"/>
      <c r="N52" s="168">
        <v>1.0</v>
      </c>
      <c r="O52" s="169">
        <v>1.0</v>
      </c>
      <c r="P52" s="294">
        <v>1.0</v>
      </c>
      <c r="Q52" s="295">
        <v>1.0</v>
      </c>
      <c r="R52" s="296">
        <v>0.0</v>
      </c>
      <c r="S52" s="297">
        <v>0.0</v>
      </c>
      <c r="T52" s="200"/>
      <c r="U52" s="201"/>
      <c r="V52" s="202"/>
      <c r="W52" s="202"/>
      <c r="X52" s="273">
        <v>0.0</v>
      </c>
      <c r="Y52" s="271">
        <v>0.0</v>
      </c>
      <c r="Z52" s="272" t="s">
        <v>133</v>
      </c>
      <c r="AA52" s="107">
        <v>3.0</v>
      </c>
      <c r="AB52" s="108">
        <v>0.47859953703703706</v>
      </c>
      <c r="AC52" s="273"/>
      <c r="AD52" s="274" t="s">
        <v>132</v>
      </c>
      <c r="AE52" s="99" t="s">
        <v>133</v>
      </c>
      <c r="AF52" s="274">
        <v>1.8</v>
      </c>
      <c r="AG52" s="411">
        <v>5.0</v>
      </c>
      <c r="AH52" s="112"/>
      <c r="AI52" s="110"/>
      <c r="AJ52" s="113"/>
      <c r="AK52" s="114"/>
    </row>
    <row r="53">
      <c r="A53" s="288"/>
      <c r="B53" s="129"/>
      <c r="C53" s="134"/>
      <c r="D53" s="131"/>
      <c r="E53" s="132"/>
      <c r="F53" s="132"/>
      <c r="G53" s="132"/>
      <c r="H53" s="133"/>
      <c r="I53" s="133"/>
      <c r="J53" s="130"/>
      <c r="K53" s="130"/>
      <c r="L53" s="130"/>
      <c r="M53" s="519"/>
      <c r="N53" s="168"/>
      <c r="O53" s="169"/>
      <c r="P53" s="294"/>
      <c r="Q53" s="295"/>
      <c r="R53" s="296"/>
      <c r="S53" s="297"/>
      <c r="T53" s="200"/>
      <c r="U53" s="201"/>
      <c r="V53" s="202"/>
      <c r="W53" s="202"/>
      <c r="X53" s="206"/>
      <c r="Y53" s="204"/>
      <c r="Z53" s="205"/>
      <c r="AA53" s="141"/>
      <c r="AB53" s="142"/>
      <c r="AC53" s="206" t="s">
        <v>142</v>
      </c>
      <c r="AD53" s="207"/>
      <c r="AE53" s="133"/>
      <c r="AF53" s="207"/>
      <c r="AG53" s="449"/>
      <c r="AH53" s="146"/>
      <c r="AI53" s="207"/>
      <c r="AJ53" s="210"/>
      <c r="AK53" s="114"/>
    </row>
    <row r="54">
      <c r="A54" s="363">
        <v>44616.0</v>
      </c>
      <c r="B54" s="95"/>
      <c r="C54" s="100" t="s">
        <v>1210</v>
      </c>
      <c r="D54" s="97"/>
      <c r="E54" s="98"/>
      <c r="F54" s="98"/>
      <c r="G54" s="98"/>
      <c r="H54" s="99" t="s">
        <v>1211</v>
      </c>
      <c r="I54" s="99" t="s">
        <v>263</v>
      </c>
      <c r="J54" s="96"/>
      <c r="K54" s="96"/>
      <c r="L54" s="96"/>
      <c r="M54" s="518"/>
      <c r="N54" s="168">
        <v>4.0</v>
      </c>
      <c r="O54" s="169">
        <v>5.0</v>
      </c>
      <c r="P54" s="294"/>
      <c r="Q54" s="295"/>
      <c r="R54" s="296"/>
      <c r="S54" s="297"/>
      <c r="T54" s="200"/>
      <c r="U54" s="201"/>
      <c r="V54" s="202"/>
      <c r="W54" s="202"/>
      <c r="X54" s="273">
        <v>0.0</v>
      </c>
      <c r="Y54" s="271">
        <v>0.0</v>
      </c>
      <c r="Z54" s="272" t="s">
        <v>133</v>
      </c>
      <c r="AA54" s="107">
        <v>1.0</v>
      </c>
      <c r="AB54" s="108">
        <v>0.662349537037037</v>
      </c>
      <c r="AC54" s="273" t="s">
        <v>140</v>
      </c>
      <c r="AD54" s="274" t="s">
        <v>132</v>
      </c>
      <c r="AE54" s="99" t="s">
        <v>133</v>
      </c>
      <c r="AF54" s="274">
        <v>1.41</v>
      </c>
      <c r="AG54" s="411">
        <v>15.0</v>
      </c>
      <c r="AH54" s="112"/>
      <c r="AI54" s="274">
        <v>48.2</v>
      </c>
      <c r="AJ54" s="277">
        <v>0.0</v>
      </c>
      <c r="AK54" s="114"/>
    </row>
    <row r="55">
      <c r="A55" s="128"/>
      <c r="B55" s="129"/>
      <c r="C55" s="134">
        <v>178591.74</v>
      </c>
      <c r="D55" s="131"/>
      <c r="E55" s="132"/>
      <c r="F55" s="132"/>
      <c r="G55" s="132"/>
      <c r="H55" s="133">
        <v>1.07</v>
      </c>
      <c r="I55" s="133">
        <v>15.0</v>
      </c>
      <c r="J55" s="130"/>
      <c r="K55" s="130"/>
      <c r="L55" s="130"/>
      <c r="M55" s="519"/>
      <c r="N55" s="168">
        <v>0.0</v>
      </c>
      <c r="O55" s="169">
        <v>1.0</v>
      </c>
      <c r="P55" s="294">
        <v>0.0</v>
      </c>
      <c r="Q55" s="295">
        <v>0.0</v>
      </c>
      <c r="R55" s="296"/>
      <c r="S55" s="297"/>
      <c r="T55" s="200"/>
      <c r="U55" s="201"/>
      <c r="V55" s="202"/>
      <c r="W55" s="202"/>
      <c r="X55" s="206">
        <v>0.0</v>
      </c>
      <c r="Y55" s="204">
        <v>0.0</v>
      </c>
      <c r="Z55" s="205" t="s">
        <v>132</v>
      </c>
      <c r="AA55" s="141">
        <v>2.0</v>
      </c>
      <c r="AB55" s="142">
        <v>0.6653009259259259</v>
      </c>
      <c r="AC55" s="206"/>
      <c r="AD55" s="207" t="s">
        <v>132</v>
      </c>
      <c r="AE55" s="133" t="s">
        <v>133</v>
      </c>
      <c r="AF55" s="207">
        <v>1.53</v>
      </c>
      <c r="AG55" s="449">
        <v>2.5</v>
      </c>
      <c r="AH55" s="146"/>
      <c r="AI55" s="207">
        <v>-30.0</v>
      </c>
      <c r="AJ55" s="210">
        <v>0.0</v>
      </c>
      <c r="AK55" s="114"/>
    </row>
    <row r="56">
      <c r="A56" s="94"/>
      <c r="B56" s="95"/>
      <c r="C56" s="96"/>
      <c r="D56" s="97"/>
      <c r="E56" s="98"/>
      <c r="F56" s="98"/>
      <c r="G56" s="98"/>
      <c r="H56" s="99">
        <v>2249229.0</v>
      </c>
      <c r="I56" s="99">
        <v>7032143.0</v>
      </c>
      <c r="J56" s="96"/>
      <c r="K56" s="96"/>
      <c r="L56" s="96"/>
      <c r="M56" s="518"/>
      <c r="N56" s="168">
        <v>0.0</v>
      </c>
      <c r="O56" s="169">
        <v>1.0</v>
      </c>
      <c r="P56" s="294">
        <v>3.0</v>
      </c>
      <c r="Q56" s="295">
        <v>3.0</v>
      </c>
      <c r="R56" s="296"/>
      <c r="S56" s="297"/>
      <c r="T56" s="200"/>
      <c r="U56" s="201"/>
      <c r="V56" s="202"/>
      <c r="W56" s="202"/>
      <c r="X56" s="273">
        <v>15.0</v>
      </c>
      <c r="Y56" s="271">
        <v>40.0</v>
      </c>
      <c r="Z56" s="272" t="s">
        <v>132</v>
      </c>
      <c r="AA56" s="107">
        <v>3.0</v>
      </c>
      <c r="AB56" s="108">
        <v>0.6874768518518518</v>
      </c>
      <c r="AC56" s="273"/>
      <c r="AD56" s="274" t="s">
        <v>132</v>
      </c>
      <c r="AE56" s="99" t="s">
        <v>133</v>
      </c>
      <c r="AF56" s="274">
        <v>2.18</v>
      </c>
      <c r="AG56" s="411">
        <v>2.5</v>
      </c>
      <c r="AH56" s="112"/>
      <c r="AI56" s="110"/>
      <c r="AJ56" s="113"/>
      <c r="AK56" s="114"/>
    </row>
    <row r="57">
      <c r="A57" s="128"/>
      <c r="B57" s="129"/>
      <c r="C57" s="130"/>
      <c r="D57" s="131"/>
      <c r="E57" s="132"/>
      <c r="F57" s="132"/>
      <c r="G57" s="132"/>
      <c r="H57" s="132"/>
      <c r="I57" s="132"/>
      <c r="J57" s="130"/>
      <c r="K57" s="130"/>
      <c r="L57" s="130"/>
      <c r="M57" s="519"/>
      <c r="N57" s="168">
        <v>0.0</v>
      </c>
      <c r="O57" s="169">
        <v>1.0</v>
      </c>
      <c r="P57" s="294">
        <v>3.0</v>
      </c>
      <c r="Q57" s="295">
        <v>4.0</v>
      </c>
      <c r="R57" s="198"/>
      <c r="S57" s="199"/>
      <c r="T57" s="200"/>
      <c r="U57" s="201"/>
      <c r="V57" s="202"/>
      <c r="W57" s="202"/>
      <c r="X57" s="206">
        <v>0.0</v>
      </c>
      <c r="Y57" s="204">
        <v>0.0</v>
      </c>
      <c r="Z57" s="205" t="s">
        <v>133</v>
      </c>
      <c r="AA57" s="141">
        <v>4.0</v>
      </c>
      <c r="AB57" s="142">
        <v>0.6882986111111111</v>
      </c>
      <c r="AC57" s="206"/>
      <c r="AD57" s="207" t="s">
        <v>132</v>
      </c>
      <c r="AE57" s="133" t="s">
        <v>133</v>
      </c>
      <c r="AF57" s="207">
        <v>3.85</v>
      </c>
      <c r="AG57" s="449">
        <v>5.0</v>
      </c>
      <c r="AH57" s="146"/>
      <c r="AI57" s="144"/>
      <c r="AJ57" s="147"/>
      <c r="AK57" s="114"/>
    </row>
    <row r="58">
      <c r="A58" s="94"/>
      <c r="B58" s="95"/>
      <c r="C58" s="96"/>
      <c r="D58" s="97"/>
      <c r="E58" s="98"/>
      <c r="F58" s="98"/>
      <c r="G58" s="98"/>
      <c r="H58" s="98"/>
      <c r="I58" s="98"/>
      <c r="J58" s="96"/>
      <c r="K58" s="96"/>
      <c r="L58" s="96"/>
      <c r="M58" s="518"/>
      <c r="N58" s="168">
        <v>0.0</v>
      </c>
      <c r="O58" s="169">
        <v>1.0</v>
      </c>
      <c r="P58" s="294">
        <v>3.0</v>
      </c>
      <c r="Q58" s="295">
        <v>4.0</v>
      </c>
      <c r="R58" s="198"/>
      <c r="S58" s="199"/>
      <c r="T58" s="200"/>
      <c r="U58" s="201"/>
      <c r="V58" s="202"/>
      <c r="W58" s="202"/>
      <c r="X58" s="273">
        <v>0.0</v>
      </c>
      <c r="Y58" s="271">
        <v>0.0</v>
      </c>
      <c r="Z58" s="272" t="s">
        <v>133</v>
      </c>
      <c r="AA58" s="107">
        <v>5.0</v>
      </c>
      <c r="AB58" s="108">
        <v>0.6945949074074074</v>
      </c>
      <c r="AC58" s="273"/>
      <c r="AD58" s="274" t="s">
        <v>132</v>
      </c>
      <c r="AE58" s="99" t="s">
        <v>133</v>
      </c>
      <c r="AF58" s="274">
        <v>5.9</v>
      </c>
      <c r="AG58" s="411">
        <v>5.0</v>
      </c>
      <c r="AH58" s="112"/>
      <c r="AI58" s="110"/>
      <c r="AJ58" s="113"/>
      <c r="AK58" s="114"/>
    </row>
    <row r="59">
      <c r="A59" s="128"/>
      <c r="B59" s="129"/>
      <c r="C59" s="130"/>
      <c r="D59" s="131"/>
      <c r="E59" s="132"/>
      <c r="F59" s="132"/>
      <c r="G59" s="132"/>
      <c r="H59" s="132"/>
      <c r="I59" s="132"/>
      <c r="J59" s="130"/>
      <c r="K59" s="130"/>
      <c r="L59" s="130"/>
      <c r="M59" s="519"/>
      <c r="N59" s="168">
        <v>0.0</v>
      </c>
      <c r="O59" s="169">
        <v>1.0</v>
      </c>
      <c r="P59" s="294">
        <v>4.0</v>
      </c>
      <c r="Q59" s="295">
        <v>5.0</v>
      </c>
      <c r="R59" s="198"/>
      <c r="S59" s="199"/>
      <c r="T59" s="200"/>
      <c r="U59" s="201"/>
      <c r="V59" s="202"/>
      <c r="W59" s="202"/>
      <c r="X59" s="206">
        <v>0.0</v>
      </c>
      <c r="Y59" s="204">
        <v>0.0</v>
      </c>
      <c r="Z59" s="205" t="s">
        <v>133</v>
      </c>
      <c r="AA59" s="420"/>
      <c r="AB59" s="421"/>
      <c r="AC59" s="206"/>
      <c r="AD59" s="144"/>
      <c r="AE59" s="133"/>
      <c r="AF59" s="144"/>
      <c r="AG59" s="430"/>
      <c r="AH59" s="146"/>
      <c r="AI59" s="144"/>
      <c r="AJ59" s="147"/>
      <c r="AK59" s="114"/>
    </row>
    <row r="60">
      <c r="A60" s="94"/>
      <c r="B60" s="95"/>
      <c r="C60" s="96"/>
      <c r="D60" s="97"/>
      <c r="E60" s="98"/>
      <c r="F60" s="98"/>
      <c r="G60" s="98"/>
      <c r="H60" s="98"/>
      <c r="I60" s="98"/>
      <c r="J60" s="96"/>
      <c r="K60" s="96"/>
      <c r="L60" s="96"/>
      <c r="M60" s="518"/>
      <c r="N60" s="369"/>
      <c r="O60" s="370"/>
      <c r="P60" s="196"/>
      <c r="Q60" s="197"/>
      <c r="R60" s="198"/>
      <c r="S60" s="199"/>
      <c r="T60" s="200"/>
      <c r="U60" s="201"/>
      <c r="V60" s="202"/>
      <c r="W60" s="202"/>
      <c r="X60" s="109"/>
      <c r="Y60" s="280"/>
      <c r="Z60" s="106"/>
      <c r="AA60" s="281"/>
      <c r="AB60" s="282"/>
      <c r="AC60" s="273" t="s">
        <v>142</v>
      </c>
      <c r="AD60" s="110"/>
      <c r="AE60" s="99"/>
      <c r="AF60" s="110"/>
      <c r="AG60" s="427"/>
      <c r="AH60" s="112"/>
      <c r="AI60" s="110"/>
      <c r="AJ60" s="113"/>
      <c r="AK60" s="114"/>
    </row>
    <row r="61">
      <c r="A61" s="288">
        <v>44616.0</v>
      </c>
      <c r="B61" s="129"/>
      <c r="C61" s="134" t="s">
        <v>1405</v>
      </c>
      <c r="D61" s="131"/>
      <c r="E61" s="132"/>
      <c r="F61" s="132"/>
      <c r="G61" s="132"/>
      <c r="H61" s="133" t="s">
        <v>1406</v>
      </c>
      <c r="I61" s="133" t="s">
        <v>776</v>
      </c>
      <c r="J61" s="130"/>
      <c r="K61" s="130"/>
      <c r="L61" s="130"/>
      <c r="M61" s="519"/>
      <c r="N61" s="168">
        <v>0.0</v>
      </c>
      <c r="O61" s="169">
        <v>1.0</v>
      </c>
      <c r="P61" s="294">
        <v>1.0</v>
      </c>
      <c r="Q61" s="295">
        <v>1.0</v>
      </c>
      <c r="R61" s="198"/>
      <c r="S61" s="199"/>
      <c r="T61" s="200"/>
      <c r="U61" s="201"/>
      <c r="V61" s="202"/>
      <c r="W61" s="202"/>
      <c r="X61" s="206">
        <v>0.0</v>
      </c>
      <c r="Y61" s="204">
        <v>0.0</v>
      </c>
      <c r="Z61" s="205" t="s">
        <v>132</v>
      </c>
      <c r="AA61" s="141">
        <v>1.0</v>
      </c>
      <c r="AB61" s="142">
        <v>0.6547916666666667</v>
      </c>
      <c r="AC61" s="206" t="s">
        <v>140</v>
      </c>
      <c r="AD61" s="207" t="s">
        <v>133</v>
      </c>
      <c r="AE61" s="133" t="s">
        <v>166</v>
      </c>
      <c r="AF61" s="207">
        <v>1.09</v>
      </c>
      <c r="AG61" s="449">
        <v>27.77</v>
      </c>
      <c r="AH61" s="146"/>
      <c r="AI61" s="207">
        <v>27.21</v>
      </c>
      <c r="AJ61" s="210">
        <v>0.0</v>
      </c>
      <c r="AK61" s="114"/>
    </row>
    <row r="62">
      <c r="A62" s="94"/>
      <c r="B62" s="95"/>
      <c r="C62" s="100">
        <v>6350.04</v>
      </c>
      <c r="D62" s="97"/>
      <c r="E62" s="98"/>
      <c r="F62" s="98"/>
      <c r="G62" s="98"/>
      <c r="H62" s="99">
        <v>7.4</v>
      </c>
      <c r="I62" s="99">
        <v>1.17</v>
      </c>
      <c r="J62" s="96"/>
      <c r="K62" s="96"/>
      <c r="L62" s="96"/>
      <c r="M62" s="518"/>
      <c r="N62" s="369"/>
      <c r="O62" s="370"/>
      <c r="P62" s="196"/>
      <c r="Q62" s="197"/>
      <c r="R62" s="198"/>
      <c r="S62" s="199"/>
      <c r="T62" s="200"/>
      <c r="U62" s="201"/>
      <c r="V62" s="202"/>
      <c r="W62" s="202"/>
      <c r="X62" s="109"/>
      <c r="Y62" s="280"/>
      <c r="Z62" s="106"/>
      <c r="AA62" s="281"/>
      <c r="AB62" s="282"/>
      <c r="AC62" s="273"/>
      <c r="AD62" s="110"/>
      <c r="AE62" s="99"/>
      <c r="AF62" s="110"/>
      <c r="AG62" s="427"/>
      <c r="AH62" s="112"/>
      <c r="AI62" s="274">
        <v>-2.5</v>
      </c>
      <c r="AJ62" s="277">
        <v>0.0</v>
      </c>
      <c r="AK62" s="114"/>
    </row>
    <row r="63">
      <c r="A63" s="128"/>
      <c r="B63" s="129"/>
      <c r="C63" s="130"/>
      <c r="D63" s="131"/>
      <c r="E63" s="132"/>
      <c r="F63" s="132"/>
      <c r="G63" s="132"/>
      <c r="H63" s="133">
        <v>3.8374961E7</v>
      </c>
      <c r="I63" s="133">
        <v>4903598.0</v>
      </c>
      <c r="J63" s="130"/>
      <c r="K63" s="130"/>
      <c r="L63" s="130"/>
      <c r="M63" s="519"/>
      <c r="N63" s="369"/>
      <c r="O63" s="370"/>
      <c r="P63" s="196"/>
      <c r="Q63" s="197"/>
      <c r="R63" s="198"/>
      <c r="S63" s="199"/>
      <c r="T63" s="200"/>
      <c r="U63" s="201"/>
      <c r="V63" s="202"/>
      <c r="W63" s="202"/>
      <c r="X63" s="143"/>
      <c r="Y63" s="367"/>
      <c r="Z63" s="140"/>
      <c r="AA63" s="420"/>
      <c r="AB63" s="421"/>
      <c r="AC63" s="206" t="s">
        <v>142</v>
      </c>
      <c r="AD63" s="144"/>
      <c r="AE63" s="133"/>
      <c r="AF63" s="144"/>
      <c r="AG63" s="430"/>
      <c r="AH63" s="146"/>
      <c r="AI63" s="144"/>
      <c r="AJ63" s="147"/>
      <c r="AK63" s="114"/>
    </row>
    <row r="64">
      <c r="A64" s="363">
        <v>44616.0</v>
      </c>
      <c r="B64" s="95"/>
      <c r="C64" s="100" t="s">
        <v>771</v>
      </c>
      <c r="D64" s="97"/>
      <c r="E64" s="98"/>
      <c r="F64" s="98"/>
      <c r="G64" s="98"/>
      <c r="H64" s="99" t="s">
        <v>772</v>
      </c>
      <c r="I64" s="99" t="s">
        <v>401</v>
      </c>
      <c r="J64" s="96"/>
      <c r="K64" s="96"/>
      <c r="L64" s="96"/>
      <c r="M64" s="518"/>
      <c r="N64" s="168">
        <v>1.0</v>
      </c>
      <c r="O64" s="169">
        <v>0.0</v>
      </c>
      <c r="P64" s="294">
        <v>2.0</v>
      </c>
      <c r="Q64" s="295">
        <v>1.0</v>
      </c>
      <c r="R64" s="198"/>
      <c r="S64" s="199"/>
      <c r="T64" s="200"/>
      <c r="U64" s="201"/>
      <c r="V64" s="202"/>
      <c r="W64" s="202"/>
      <c r="X64" s="273">
        <v>0.0</v>
      </c>
      <c r="Y64" s="271">
        <v>0.0</v>
      </c>
      <c r="Z64" s="272" t="s">
        <v>132</v>
      </c>
      <c r="AA64" s="107">
        <v>1.0</v>
      </c>
      <c r="AB64" s="108">
        <v>0.5915046296296296</v>
      </c>
      <c r="AC64" s="273" t="s">
        <v>140</v>
      </c>
      <c r="AD64" s="274" t="s">
        <v>133</v>
      </c>
      <c r="AE64" s="99" t="s">
        <v>133</v>
      </c>
      <c r="AF64" s="274">
        <v>8.6</v>
      </c>
      <c r="AG64" s="411">
        <v>1.32</v>
      </c>
      <c r="AH64" s="112"/>
      <c r="AI64" s="274">
        <v>-12.5</v>
      </c>
      <c r="AJ64" s="277">
        <v>0.0</v>
      </c>
      <c r="AK64" s="114"/>
    </row>
    <row r="65">
      <c r="A65" s="128"/>
      <c r="B65" s="129"/>
      <c r="C65" s="134">
        <v>114734.93</v>
      </c>
      <c r="D65" s="131"/>
      <c r="E65" s="132"/>
      <c r="F65" s="132"/>
      <c r="G65" s="132"/>
      <c r="H65" s="133">
        <v>2.72</v>
      </c>
      <c r="I65" s="133">
        <v>1.57</v>
      </c>
      <c r="J65" s="130"/>
      <c r="K65" s="130"/>
      <c r="L65" s="130"/>
      <c r="M65" s="519"/>
      <c r="N65" s="168">
        <v>1.0</v>
      </c>
      <c r="O65" s="169">
        <v>0.0</v>
      </c>
      <c r="P65" s="294">
        <v>2.0</v>
      </c>
      <c r="Q65" s="295">
        <v>1.0</v>
      </c>
      <c r="R65" s="198"/>
      <c r="S65" s="199"/>
      <c r="T65" s="200"/>
      <c r="U65" s="201"/>
      <c r="V65" s="202"/>
      <c r="W65" s="202"/>
      <c r="X65" s="206">
        <v>0.0</v>
      </c>
      <c r="Y65" s="204">
        <v>0.0</v>
      </c>
      <c r="Z65" s="205" t="s">
        <v>132</v>
      </c>
      <c r="AA65" s="141">
        <v>2.0</v>
      </c>
      <c r="AB65" s="142">
        <v>0.5915972222222222</v>
      </c>
      <c r="AC65" s="206"/>
      <c r="AD65" s="207" t="s">
        <v>133</v>
      </c>
      <c r="AE65" s="133" t="s">
        <v>133</v>
      </c>
      <c r="AF65" s="207">
        <v>8.6</v>
      </c>
      <c r="AG65" s="449">
        <v>10.0</v>
      </c>
      <c r="AH65" s="146"/>
      <c r="AI65" s="207">
        <v>93.1</v>
      </c>
      <c r="AJ65" s="210">
        <v>0.0</v>
      </c>
      <c r="AK65" s="114"/>
    </row>
    <row r="66">
      <c r="A66" s="94"/>
      <c r="B66" s="95"/>
      <c r="C66" s="96"/>
      <c r="D66" s="97"/>
      <c r="E66" s="98"/>
      <c r="F66" s="98"/>
      <c r="G66" s="98"/>
      <c r="H66" s="99">
        <v>1.9924838E7</v>
      </c>
      <c r="I66" s="99">
        <v>1.0372253E7</v>
      </c>
      <c r="J66" s="96"/>
      <c r="K66" s="96"/>
      <c r="L66" s="96"/>
      <c r="M66" s="518"/>
      <c r="N66" s="168">
        <v>1.0</v>
      </c>
      <c r="O66" s="169">
        <v>0.0</v>
      </c>
      <c r="P66" s="294">
        <v>2.0</v>
      </c>
      <c r="Q66" s="295">
        <v>1.0</v>
      </c>
      <c r="R66" s="198"/>
      <c r="S66" s="199"/>
      <c r="T66" s="200"/>
      <c r="U66" s="201"/>
      <c r="V66" s="202"/>
      <c r="W66" s="202"/>
      <c r="X66" s="273">
        <v>0.0</v>
      </c>
      <c r="Y66" s="271">
        <v>0.0</v>
      </c>
      <c r="Z66" s="272" t="s">
        <v>132</v>
      </c>
      <c r="AA66" s="107">
        <v>3.0</v>
      </c>
      <c r="AB66" s="108">
        <v>0.5919328703703703</v>
      </c>
      <c r="AC66" s="273"/>
      <c r="AD66" s="274" t="s">
        <v>133</v>
      </c>
      <c r="AE66" s="99" t="s">
        <v>133</v>
      </c>
      <c r="AF66" s="274">
        <v>8.6</v>
      </c>
      <c r="AG66" s="411">
        <v>1.18</v>
      </c>
      <c r="AH66" s="112"/>
      <c r="AI66" s="110"/>
      <c r="AJ66" s="113"/>
      <c r="AK66" s="114"/>
    </row>
    <row r="67">
      <c r="A67" s="128"/>
      <c r="B67" s="129"/>
      <c r="C67" s="130"/>
      <c r="D67" s="131"/>
      <c r="E67" s="132"/>
      <c r="F67" s="132"/>
      <c r="G67" s="132"/>
      <c r="H67" s="132"/>
      <c r="I67" s="132"/>
      <c r="J67" s="130"/>
      <c r="K67" s="130"/>
      <c r="L67" s="130"/>
      <c r="M67" s="519"/>
      <c r="N67" s="369"/>
      <c r="O67" s="370"/>
      <c r="P67" s="196"/>
      <c r="Q67" s="197"/>
      <c r="R67" s="198"/>
      <c r="S67" s="199"/>
      <c r="T67" s="200"/>
      <c r="U67" s="201"/>
      <c r="V67" s="202"/>
      <c r="W67" s="202"/>
      <c r="X67" s="143"/>
      <c r="Y67" s="367"/>
      <c r="Z67" s="140"/>
      <c r="AA67" s="420"/>
      <c r="AB67" s="421"/>
      <c r="AC67" s="206" t="s">
        <v>142</v>
      </c>
      <c r="AD67" s="144"/>
      <c r="AE67" s="133"/>
      <c r="AF67" s="144"/>
      <c r="AG67" s="430"/>
      <c r="AH67" s="146"/>
      <c r="AI67" s="144"/>
      <c r="AJ67" s="147"/>
      <c r="AK67" s="114"/>
    </row>
    <row r="68">
      <c r="A68" s="363">
        <v>44616.0</v>
      </c>
      <c r="B68" s="95"/>
      <c r="C68" s="100" t="s">
        <v>1407</v>
      </c>
      <c r="D68" s="97"/>
      <c r="E68" s="98"/>
      <c r="F68" s="98"/>
      <c r="G68" s="98"/>
      <c r="H68" s="99" t="s">
        <v>1114</v>
      </c>
      <c r="I68" s="99" t="s">
        <v>358</v>
      </c>
      <c r="J68" s="96"/>
      <c r="K68" s="96"/>
      <c r="L68" s="96"/>
      <c r="M68" s="518"/>
      <c r="N68" s="168">
        <v>0.0</v>
      </c>
      <c r="O68" s="169">
        <v>1.0</v>
      </c>
      <c r="P68" s="294">
        <v>0.0</v>
      </c>
      <c r="Q68" s="295">
        <v>0.0</v>
      </c>
      <c r="R68" s="198"/>
      <c r="S68" s="199"/>
      <c r="T68" s="200"/>
      <c r="U68" s="201"/>
      <c r="V68" s="202"/>
      <c r="W68" s="202"/>
      <c r="X68" s="273">
        <v>0.0</v>
      </c>
      <c r="Y68" s="271">
        <v>0.0</v>
      </c>
      <c r="Z68" s="272" t="s">
        <v>133</v>
      </c>
      <c r="AA68" s="107">
        <v>1.0</v>
      </c>
      <c r="AB68" s="108">
        <v>0.63875</v>
      </c>
      <c r="AC68" s="273" t="s">
        <v>140</v>
      </c>
      <c r="AD68" s="274" t="s">
        <v>133</v>
      </c>
      <c r="AE68" s="99" t="s">
        <v>166</v>
      </c>
      <c r="AF68" s="274">
        <v>1.16</v>
      </c>
      <c r="AG68" s="411">
        <v>31.25</v>
      </c>
      <c r="AH68" s="112"/>
      <c r="AI68" s="274">
        <v>71.45</v>
      </c>
      <c r="AJ68" s="277">
        <v>0.0</v>
      </c>
      <c r="AK68" s="114"/>
    </row>
    <row r="69">
      <c r="A69" s="128"/>
      <c r="B69" s="129"/>
      <c r="C69" s="134">
        <v>79238.1</v>
      </c>
      <c r="D69" s="131"/>
      <c r="E69" s="132"/>
      <c r="F69" s="132"/>
      <c r="G69" s="132"/>
      <c r="H69" s="133">
        <v>2.62</v>
      </c>
      <c r="I69" s="133">
        <v>1.61</v>
      </c>
      <c r="J69" s="130"/>
      <c r="K69" s="130"/>
      <c r="L69" s="130"/>
      <c r="M69" s="519"/>
      <c r="N69" s="168">
        <v>0.0</v>
      </c>
      <c r="O69" s="169">
        <v>1.0</v>
      </c>
      <c r="P69" s="294">
        <v>0.0</v>
      </c>
      <c r="Q69" s="295">
        <v>1.0</v>
      </c>
      <c r="R69" s="198"/>
      <c r="S69" s="199"/>
      <c r="T69" s="200"/>
      <c r="U69" s="201"/>
      <c r="V69" s="202"/>
      <c r="W69" s="202"/>
      <c r="X69" s="206">
        <v>0.0</v>
      </c>
      <c r="Y69" s="204">
        <v>40.0</v>
      </c>
      <c r="Z69" s="205" t="s">
        <v>132</v>
      </c>
      <c r="AA69" s="141">
        <v>2.0</v>
      </c>
      <c r="AB69" s="142">
        <v>0.6428356481481482</v>
      </c>
      <c r="AC69" s="206"/>
      <c r="AD69" s="207" t="s">
        <v>133</v>
      </c>
      <c r="AE69" s="133" t="s">
        <v>166</v>
      </c>
      <c r="AF69" s="207">
        <v>1.06</v>
      </c>
      <c r="AG69" s="449">
        <v>41.66</v>
      </c>
      <c r="AH69" s="146"/>
      <c r="AI69" s="207">
        <v>-7.5</v>
      </c>
      <c r="AJ69" s="210">
        <v>0.0</v>
      </c>
      <c r="AK69" s="114"/>
    </row>
    <row r="70">
      <c r="A70" s="94"/>
      <c r="B70" s="95"/>
      <c r="C70" s="96"/>
      <c r="D70" s="97"/>
      <c r="E70" s="98"/>
      <c r="F70" s="98"/>
      <c r="G70" s="98"/>
      <c r="H70" s="99">
        <v>6161111.0</v>
      </c>
      <c r="I70" s="99">
        <v>5300737.0</v>
      </c>
      <c r="J70" s="96"/>
      <c r="K70" s="96"/>
      <c r="L70" s="96"/>
      <c r="M70" s="518"/>
      <c r="N70" s="369"/>
      <c r="O70" s="370"/>
      <c r="P70" s="196"/>
      <c r="Q70" s="197"/>
      <c r="R70" s="198"/>
      <c r="S70" s="199"/>
      <c r="T70" s="200"/>
      <c r="U70" s="201"/>
      <c r="V70" s="202"/>
      <c r="W70" s="202"/>
      <c r="X70" s="109"/>
      <c r="Y70" s="280"/>
      <c r="Z70" s="106"/>
      <c r="AA70" s="281"/>
      <c r="AB70" s="282"/>
      <c r="AC70" s="273" t="s">
        <v>142</v>
      </c>
      <c r="AD70" s="110"/>
      <c r="AE70" s="99"/>
      <c r="AF70" s="110"/>
      <c r="AG70" s="427"/>
      <c r="AH70" s="112"/>
      <c r="AI70" s="110"/>
      <c r="AJ70" s="113"/>
      <c r="AK70" s="114"/>
    </row>
    <row r="71">
      <c r="A71" s="288">
        <v>44616.0</v>
      </c>
      <c r="B71" s="129"/>
      <c r="C71" s="134" t="s">
        <v>1209</v>
      </c>
      <c r="D71" s="131"/>
      <c r="E71" s="132"/>
      <c r="F71" s="132"/>
      <c r="G71" s="132"/>
      <c r="H71" s="133" t="s">
        <v>874</v>
      </c>
      <c r="I71" s="133" t="s">
        <v>233</v>
      </c>
      <c r="J71" s="130"/>
      <c r="K71" s="130"/>
      <c r="L71" s="130"/>
      <c r="M71" s="519"/>
      <c r="N71" s="168">
        <v>4.0</v>
      </c>
      <c r="O71" s="169">
        <v>5.0</v>
      </c>
      <c r="P71" s="196"/>
      <c r="Q71" s="197"/>
      <c r="R71" s="198"/>
      <c r="S71" s="199"/>
      <c r="T71" s="200"/>
      <c r="U71" s="201"/>
      <c r="V71" s="202"/>
      <c r="W71" s="202"/>
      <c r="X71" s="206">
        <v>0.0</v>
      </c>
      <c r="Y71" s="204">
        <v>40.0</v>
      </c>
      <c r="Z71" s="205" t="s">
        <v>133</v>
      </c>
      <c r="AA71" s="141">
        <v>1.0</v>
      </c>
      <c r="AB71" s="142">
        <v>0.5345717592592593</v>
      </c>
      <c r="AC71" s="206" t="s">
        <v>140</v>
      </c>
      <c r="AD71" s="207" t="s">
        <v>133</v>
      </c>
      <c r="AE71" s="133" t="s">
        <v>166</v>
      </c>
      <c r="AF71" s="207">
        <v>1.58</v>
      </c>
      <c r="AG71" s="449">
        <v>25.42</v>
      </c>
      <c r="AH71" s="146"/>
      <c r="AI71" s="207">
        <v>14.83</v>
      </c>
      <c r="AJ71" s="210">
        <v>0.0</v>
      </c>
      <c r="AK71" s="114"/>
    </row>
    <row r="72">
      <c r="A72" s="94"/>
      <c r="B72" s="95"/>
      <c r="C72" s="100">
        <v>1687.28</v>
      </c>
      <c r="D72" s="97"/>
      <c r="E72" s="98"/>
      <c r="F72" s="98"/>
      <c r="G72" s="98"/>
      <c r="H72" s="99">
        <v>1.38</v>
      </c>
      <c r="I72" s="99">
        <v>3.6</v>
      </c>
      <c r="J72" s="96"/>
      <c r="K72" s="96"/>
      <c r="L72" s="96"/>
      <c r="M72" s="518"/>
      <c r="N72" s="168">
        <v>5.0</v>
      </c>
      <c r="O72" s="169">
        <v>5.0</v>
      </c>
      <c r="P72" s="196"/>
      <c r="Q72" s="197"/>
      <c r="R72" s="198"/>
      <c r="S72" s="199"/>
      <c r="T72" s="200"/>
      <c r="U72" s="201"/>
      <c r="V72" s="202"/>
      <c r="W72" s="202"/>
      <c r="X72" s="273">
        <v>0.0</v>
      </c>
      <c r="Y72" s="271">
        <v>0.0</v>
      </c>
      <c r="Z72" s="272" t="s">
        <v>132</v>
      </c>
      <c r="AA72" s="107">
        <v>2.0</v>
      </c>
      <c r="AB72" s="108">
        <v>0.5368402777777778</v>
      </c>
      <c r="AC72" s="273"/>
      <c r="AD72" s="274" t="s">
        <v>133</v>
      </c>
      <c r="AE72" s="99" t="s">
        <v>133</v>
      </c>
      <c r="AF72" s="274">
        <v>3.3</v>
      </c>
      <c r="AG72" s="411">
        <v>3.26</v>
      </c>
      <c r="AH72" s="112"/>
      <c r="AI72" s="274">
        <v>14.85</v>
      </c>
      <c r="AJ72" s="277">
        <v>0.0</v>
      </c>
      <c r="AK72" s="114"/>
    </row>
    <row r="73">
      <c r="A73" s="128"/>
      <c r="B73" s="129"/>
      <c r="C73" s="130"/>
      <c r="D73" s="131"/>
      <c r="E73" s="132"/>
      <c r="F73" s="132"/>
      <c r="G73" s="132"/>
      <c r="H73" s="133">
        <v>2609424.0</v>
      </c>
      <c r="I73" s="133">
        <v>8427047.0</v>
      </c>
      <c r="J73" s="130"/>
      <c r="K73" s="130"/>
      <c r="L73" s="130"/>
      <c r="M73" s="519"/>
      <c r="N73" s="168">
        <v>6.0</v>
      </c>
      <c r="O73" s="169">
        <v>5.0</v>
      </c>
      <c r="P73" s="196"/>
      <c r="Q73" s="197"/>
      <c r="R73" s="198"/>
      <c r="S73" s="199"/>
      <c r="T73" s="200"/>
      <c r="U73" s="201"/>
      <c r="V73" s="202"/>
      <c r="W73" s="202"/>
      <c r="X73" s="206">
        <v>0.0</v>
      </c>
      <c r="Y73" s="204">
        <v>0.0</v>
      </c>
      <c r="Z73" s="205" t="s">
        <v>133</v>
      </c>
      <c r="AA73" s="141">
        <v>3.0</v>
      </c>
      <c r="AB73" s="142">
        <v>0.538449074074074</v>
      </c>
      <c r="AC73" s="206"/>
      <c r="AD73" s="207" t="s">
        <v>133</v>
      </c>
      <c r="AE73" s="133" t="s">
        <v>133</v>
      </c>
      <c r="AF73" s="207">
        <v>4.1</v>
      </c>
      <c r="AG73" s="449">
        <v>2.42</v>
      </c>
      <c r="AH73" s="146"/>
      <c r="AI73" s="144"/>
      <c r="AJ73" s="147"/>
      <c r="AK73" s="114"/>
    </row>
    <row r="74">
      <c r="A74" s="94"/>
      <c r="B74" s="95"/>
      <c r="C74" s="96"/>
      <c r="D74" s="97"/>
      <c r="E74" s="98"/>
      <c r="F74" s="98"/>
      <c r="G74" s="98"/>
      <c r="H74" s="98"/>
      <c r="I74" s="98"/>
      <c r="J74" s="96"/>
      <c r="K74" s="96"/>
      <c r="L74" s="96"/>
      <c r="M74" s="518"/>
      <c r="N74" s="168">
        <v>6.0</v>
      </c>
      <c r="O74" s="169">
        <v>5.0</v>
      </c>
      <c r="P74" s="196"/>
      <c r="Q74" s="197"/>
      <c r="R74" s="198"/>
      <c r="S74" s="199"/>
      <c r="T74" s="200"/>
      <c r="U74" s="201"/>
      <c r="V74" s="202"/>
      <c r="W74" s="202"/>
      <c r="X74" s="273">
        <v>0.0</v>
      </c>
      <c r="Y74" s="271">
        <v>15.0</v>
      </c>
      <c r="Z74" s="272" t="s">
        <v>133</v>
      </c>
      <c r="AA74" s="107">
        <v>4.0</v>
      </c>
      <c r="AB74" s="108">
        <v>0.5392592592592592</v>
      </c>
      <c r="AC74" s="273"/>
      <c r="AD74" s="274" t="s">
        <v>133</v>
      </c>
      <c r="AE74" s="99" t="s">
        <v>133</v>
      </c>
      <c r="AF74" s="274">
        <v>4.2</v>
      </c>
      <c r="AG74" s="411">
        <v>4.87</v>
      </c>
      <c r="AH74" s="112"/>
      <c r="AI74" s="110"/>
      <c r="AJ74" s="113"/>
      <c r="AK74" s="114"/>
    </row>
    <row r="75">
      <c r="A75" s="128"/>
      <c r="B75" s="129"/>
      <c r="C75" s="130"/>
      <c r="D75" s="131"/>
      <c r="E75" s="132"/>
      <c r="F75" s="132"/>
      <c r="G75" s="132"/>
      <c r="H75" s="132"/>
      <c r="I75" s="132"/>
      <c r="J75" s="130"/>
      <c r="K75" s="130"/>
      <c r="L75" s="130"/>
      <c r="M75" s="519"/>
      <c r="N75" s="168">
        <v>6.0</v>
      </c>
      <c r="O75" s="169">
        <v>5.0</v>
      </c>
      <c r="P75" s="196"/>
      <c r="Q75" s="197"/>
      <c r="R75" s="198"/>
      <c r="S75" s="199"/>
      <c r="T75" s="200"/>
      <c r="U75" s="201"/>
      <c r="V75" s="202"/>
      <c r="W75" s="202"/>
      <c r="X75" s="206">
        <v>0.0</v>
      </c>
      <c r="Y75" s="204">
        <v>15.0</v>
      </c>
      <c r="Z75" s="205" t="s">
        <v>133</v>
      </c>
      <c r="AA75" s="141">
        <v>5.0</v>
      </c>
      <c r="AB75" s="142">
        <v>0.5395138888888888</v>
      </c>
      <c r="AC75" s="206"/>
      <c r="AD75" s="207" t="s">
        <v>133</v>
      </c>
      <c r="AE75" s="133" t="s">
        <v>166</v>
      </c>
      <c r="AF75" s="207">
        <v>3.65</v>
      </c>
      <c r="AG75" s="449">
        <v>0.26</v>
      </c>
      <c r="AH75" s="146"/>
      <c r="AI75" s="144"/>
      <c r="AJ75" s="147"/>
      <c r="AK75" s="114"/>
    </row>
    <row r="76">
      <c r="A76" s="94"/>
      <c r="B76" s="95"/>
      <c r="C76" s="96"/>
      <c r="D76" s="97"/>
      <c r="E76" s="98"/>
      <c r="F76" s="98"/>
      <c r="G76" s="98"/>
      <c r="H76" s="98"/>
      <c r="I76" s="98"/>
      <c r="J76" s="96"/>
      <c r="K76" s="96"/>
      <c r="L76" s="96"/>
      <c r="M76" s="518"/>
      <c r="N76" s="369"/>
      <c r="O76" s="370"/>
      <c r="P76" s="196"/>
      <c r="Q76" s="197"/>
      <c r="R76" s="198"/>
      <c r="S76" s="199"/>
      <c r="T76" s="200"/>
      <c r="U76" s="201"/>
      <c r="V76" s="202"/>
      <c r="W76" s="202"/>
      <c r="X76" s="109"/>
      <c r="Y76" s="280"/>
      <c r="Z76" s="106"/>
      <c r="AA76" s="281"/>
      <c r="AB76" s="282"/>
      <c r="AC76" s="273" t="s">
        <v>142</v>
      </c>
      <c r="AD76" s="110"/>
      <c r="AE76" s="99"/>
      <c r="AF76" s="110"/>
      <c r="AG76" s="427"/>
      <c r="AH76" s="112"/>
      <c r="AI76" s="110"/>
      <c r="AJ76" s="113"/>
      <c r="AK76" s="114"/>
    </row>
    <row r="77">
      <c r="A77" s="288">
        <v>44616.0</v>
      </c>
      <c r="B77" s="129"/>
      <c r="C77" s="134" t="s">
        <v>1215</v>
      </c>
      <c r="D77" s="131"/>
      <c r="E77" s="132"/>
      <c r="F77" s="132"/>
      <c r="G77" s="132"/>
      <c r="H77" s="133" t="s">
        <v>584</v>
      </c>
      <c r="I77" s="133" t="s">
        <v>566</v>
      </c>
      <c r="J77" s="130"/>
      <c r="K77" s="130"/>
      <c r="L77" s="130"/>
      <c r="M77" s="519"/>
      <c r="N77" s="168">
        <v>5.0</v>
      </c>
      <c r="O77" s="169">
        <v>4.0</v>
      </c>
      <c r="P77" s="196"/>
      <c r="Q77" s="197"/>
      <c r="R77" s="198"/>
      <c r="S77" s="199"/>
      <c r="T77" s="200"/>
      <c r="U77" s="201"/>
      <c r="V77" s="202"/>
      <c r="W77" s="202"/>
      <c r="X77" s="206">
        <v>0.0</v>
      </c>
      <c r="Y77" s="204">
        <v>0.0</v>
      </c>
      <c r="Z77" s="205" t="s">
        <v>132</v>
      </c>
      <c r="AA77" s="141">
        <v>1.0</v>
      </c>
      <c r="AB77" s="142">
        <v>0.6439583333333333</v>
      </c>
      <c r="AC77" s="206" t="s">
        <v>140</v>
      </c>
      <c r="AD77" s="207" t="s">
        <v>132</v>
      </c>
      <c r="AE77" s="133" t="s">
        <v>166</v>
      </c>
      <c r="AF77" s="207">
        <v>1.51</v>
      </c>
      <c r="AG77" s="449">
        <v>24.5</v>
      </c>
      <c r="AH77" s="146"/>
      <c r="AI77" s="207">
        <v>-0.53</v>
      </c>
      <c r="AJ77" s="210">
        <v>0.0</v>
      </c>
      <c r="AK77" s="114"/>
    </row>
    <row r="78">
      <c r="A78" s="94"/>
      <c r="B78" s="95"/>
      <c r="C78" s="100">
        <v>61608.2</v>
      </c>
      <c r="D78" s="97"/>
      <c r="E78" s="98"/>
      <c r="F78" s="98"/>
      <c r="G78" s="98"/>
      <c r="H78" s="99">
        <v>2.3</v>
      </c>
      <c r="I78" s="99">
        <v>1.76</v>
      </c>
      <c r="J78" s="96"/>
      <c r="K78" s="96"/>
      <c r="L78" s="96"/>
      <c r="M78" s="518"/>
      <c r="N78" s="168">
        <v>5.0</v>
      </c>
      <c r="O78" s="169">
        <v>4.0</v>
      </c>
      <c r="P78" s="196"/>
      <c r="Q78" s="197"/>
      <c r="R78" s="198"/>
      <c r="S78" s="199"/>
      <c r="T78" s="200"/>
      <c r="U78" s="201"/>
      <c r="V78" s="202"/>
      <c r="W78" s="202"/>
      <c r="X78" s="273">
        <v>30.0</v>
      </c>
      <c r="Y78" s="271">
        <v>40.0</v>
      </c>
      <c r="Z78" s="272" t="s">
        <v>132</v>
      </c>
      <c r="AA78" s="107">
        <v>2.0</v>
      </c>
      <c r="AB78" s="108">
        <v>0.6473958333333333</v>
      </c>
      <c r="AC78" s="273"/>
      <c r="AD78" s="274" t="s">
        <v>132</v>
      </c>
      <c r="AE78" s="99" t="s">
        <v>133</v>
      </c>
      <c r="AF78" s="274">
        <v>2.0</v>
      </c>
      <c r="AG78" s="411">
        <v>2.5</v>
      </c>
      <c r="AH78" s="112"/>
      <c r="AI78" s="274">
        <v>-0.53</v>
      </c>
      <c r="AJ78" s="277">
        <v>0.0</v>
      </c>
      <c r="AK78" s="114"/>
    </row>
    <row r="79">
      <c r="A79" s="128"/>
      <c r="B79" s="129"/>
      <c r="C79" s="130"/>
      <c r="D79" s="131"/>
      <c r="E79" s="132"/>
      <c r="F79" s="132"/>
      <c r="G79" s="132"/>
      <c r="H79" s="133">
        <v>1.3181195E7</v>
      </c>
      <c r="I79" s="133">
        <v>9350385.0</v>
      </c>
      <c r="J79" s="130"/>
      <c r="K79" s="130"/>
      <c r="L79" s="130"/>
      <c r="M79" s="519"/>
      <c r="N79" s="168">
        <v>1.0</v>
      </c>
      <c r="O79" s="169">
        <v>0.0</v>
      </c>
      <c r="P79" s="294">
        <v>0.0</v>
      </c>
      <c r="Q79" s="295">
        <v>0.0</v>
      </c>
      <c r="R79" s="198"/>
      <c r="S79" s="199"/>
      <c r="T79" s="200"/>
      <c r="U79" s="201"/>
      <c r="V79" s="202"/>
      <c r="W79" s="202"/>
      <c r="X79" s="206">
        <v>0.0</v>
      </c>
      <c r="Y79" s="204">
        <v>0.0</v>
      </c>
      <c r="Z79" s="205" t="s">
        <v>133</v>
      </c>
      <c r="AA79" s="141">
        <v>3.0</v>
      </c>
      <c r="AB79" s="142">
        <v>0.6518402777777778</v>
      </c>
      <c r="AC79" s="206"/>
      <c r="AD79" s="207" t="s">
        <v>132</v>
      </c>
      <c r="AE79" s="133" t="s">
        <v>133</v>
      </c>
      <c r="AF79" s="207">
        <v>1.42</v>
      </c>
      <c r="AG79" s="449">
        <v>22.53</v>
      </c>
      <c r="AH79" s="146"/>
      <c r="AI79" s="144"/>
      <c r="AJ79" s="147"/>
      <c r="AK79" s="114"/>
    </row>
    <row r="80">
      <c r="A80" s="94"/>
      <c r="B80" s="95"/>
      <c r="C80" s="96"/>
      <c r="D80" s="97"/>
      <c r="E80" s="98"/>
      <c r="F80" s="98"/>
      <c r="G80" s="98"/>
      <c r="H80" s="98"/>
      <c r="I80" s="98"/>
      <c r="J80" s="96"/>
      <c r="K80" s="96"/>
      <c r="L80" s="96"/>
      <c r="M80" s="518"/>
      <c r="N80" s="369"/>
      <c r="O80" s="370"/>
      <c r="P80" s="196"/>
      <c r="Q80" s="197"/>
      <c r="R80" s="198"/>
      <c r="S80" s="199"/>
      <c r="T80" s="200"/>
      <c r="U80" s="201"/>
      <c r="V80" s="202"/>
      <c r="W80" s="202"/>
      <c r="X80" s="109"/>
      <c r="Y80" s="280"/>
      <c r="Z80" s="106"/>
      <c r="AA80" s="281"/>
      <c r="AB80" s="282"/>
      <c r="AC80" s="273" t="s">
        <v>142</v>
      </c>
      <c r="AD80" s="110"/>
      <c r="AE80" s="99"/>
      <c r="AF80" s="110"/>
      <c r="AG80" s="427"/>
      <c r="AH80" s="112"/>
      <c r="AI80" s="110"/>
      <c r="AJ80" s="113"/>
      <c r="AK80" s="114"/>
    </row>
    <row r="81">
      <c r="A81" s="288">
        <v>44616.0</v>
      </c>
      <c r="B81" s="129"/>
      <c r="C81" s="134" t="s">
        <v>770</v>
      </c>
      <c r="D81" s="131"/>
      <c r="E81" s="132"/>
      <c r="F81" s="132"/>
      <c r="G81" s="132"/>
      <c r="H81" s="133" t="s">
        <v>556</v>
      </c>
      <c r="I81" s="133" t="s">
        <v>730</v>
      </c>
      <c r="J81" s="130"/>
      <c r="K81" s="130"/>
      <c r="L81" s="130"/>
      <c r="M81" s="519"/>
      <c r="N81" s="168">
        <v>4.0</v>
      </c>
      <c r="O81" s="169">
        <v>0.0</v>
      </c>
      <c r="P81" s="196"/>
      <c r="Q81" s="197"/>
      <c r="R81" s="198"/>
      <c r="S81" s="199"/>
      <c r="T81" s="200"/>
      <c r="U81" s="201"/>
      <c r="V81" s="202"/>
      <c r="W81" s="202"/>
      <c r="X81" s="206">
        <v>0.0</v>
      </c>
      <c r="Y81" s="204">
        <v>0.0</v>
      </c>
      <c r="Z81" s="205" t="s">
        <v>132</v>
      </c>
      <c r="AA81" s="141">
        <v>1.0</v>
      </c>
      <c r="AB81" s="142">
        <v>0.47931712962962963</v>
      </c>
      <c r="AC81" s="206" t="s">
        <v>140</v>
      </c>
      <c r="AD81" s="207" t="s">
        <v>133</v>
      </c>
      <c r="AE81" s="133" t="s">
        <v>133</v>
      </c>
      <c r="AF81" s="207">
        <v>2.62</v>
      </c>
      <c r="AG81" s="449">
        <v>15.0</v>
      </c>
      <c r="AH81" s="146"/>
      <c r="AI81" s="207">
        <v>-20.0</v>
      </c>
      <c r="AJ81" s="210">
        <v>0.0</v>
      </c>
      <c r="AK81" s="114"/>
    </row>
    <row r="82">
      <c r="A82" s="94"/>
      <c r="B82" s="95"/>
      <c r="C82" s="100">
        <v>48822.38</v>
      </c>
      <c r="D82" s="97"/>
      <c r="E82" s="98"/>
      <c r="F82" s="98"/>
      <c r="G82" s="98"/>
      <c r="H82" s="99">
        <v>4.2</v>
      </c>
      <c r="I82" s="99">
        <v>1.31</v>
      </c>
      <c r="J82" s="96"/>
      <c r="K82" s="96"/>
      <c r="L82" s="96"/>
      <c r="M82" s="518"/>
      <c r="N82" s="168">
        <v>1.0</v>
      </c>
      <c r="O82" s="169">
        <v>0.0</v>
      </c>
      <c r="P82" s="294">
        <v>1.0</v>
      </c>
      <c r="Q82" s="295">
        <v>0.0</v>
      </c>
      <c r="R82" s="198"/>
      <c r="S82" s="199"/>
      <c r="T82" s="200"/>
      <c r="U82" s="201"/>
      <c r="V82" s="202"/>
      <c r="W82" s="202"/>
      <c r="X82" s="273">
        <v>40.0</v>
      </c>
      <c r="Y82" s="271">
        <v>30.0</v>
      </c>
      <c r="Z82" s="272" t="s">
        <v>133</v>
      </c>
      <c r="AA82" s="107">
        <v>2.0</v>
      </c>
      <c r="AB82" s="108">
        <v>0.49400462962962965</v>
      </c>
      <c r="AC82" s="273"/>
      <c r="AD82" s="274" t="s">
        <v>133</v>
      </c>
      <c r="AE82" s="99" t="s">
        <v>133</v>
      </c>
      <c r="AF82" s="274">
        <v>3.35</v>
      </c>
      <c r="AG82" s="411">
        <v>5.0</v>
      </c>
      <c r="AH82" s="112"/>
      <c r="AI82" s="274">
        <v>35.33</v>
      </c>
      <c r="AJ82" s="277">
        <v>0.0</v>
      </c>
      <c r="AK82" s="114"/>
    </row>
    <row r="83">
      <c r="A83" s="128"/>
      <c r="B83" s="129"/>
      <c r="C83" s="130"/>
      <c r="D83" s="131"/>
      <c r="E83" s="132"/>
      <c r="F83" s="132"/>
      <c r="G83" s="132"/>
      <c r="H83" s="133">
        <v>1.0691901E7</v>
      </c>
      <c r="I83" s="133">
        <v>7797771.0</v>
      </c>
      <c r="J83" s="130"/>
      <c r="K83" s="130"/>
      <c r="L83" s="130"/>
      <c r="M83" s="519"/>
      <c r="N83" s="369"/>
      <c r="O83" s="370"/>
      <c r="P83" s="196"/>
      <c r="Q83" s="197"/>
      <c r="R83" s="198"/>
      <c r="S83" s="199"/>
      <c r="T83" s="200"/>
      <c r="U83" s="201"/>
      <c r="V83" s="202"/>
      <c r="W83" s="202"/>
      <c r="X83" s="143"/>
      <c r="Y83" s="367"/>
      <c r="Z83" s="140"/>
      <c r="AA83" s="420"/>
      <c r="AB83" s="421"/>
      <c r="AC83" s="206" t="s">
        <v>142</v>
      </c>
      <c r="AD83" s="144"/>
      <c r="AE83" s="133"/>
      <c r="AF83" s="144"/>
      <c r="AG83" s="430"/>
      <c r="AH83" s="146"/>
      <c r="AI83" s="144"/>
      <c r="AJ83" s="147"/>
      <c r="AK83" s="114"/>
    </row>
    <row r="84">
      <c r="A84" s="363">
        <v>44616.0</v>
      </c>
      <c r="B84" s="95"/>
      <c r="C84" s="100" t="s">
        <v>1208</v>
      </c>
      <c r="D84" s="97"/>
      <c r="E84" s="98"/>
      <c r="F84" s="98"/>
      <c r="G84" s="98"/>
      <c r="H84" s="99" t="s">
        <v>1073</v>
      </c>
      <c r="I84" s="99" t="s">
        <v>1195</v>
      </c>
      <c r="J84" s="96"/>
      <c r="K84" s="96"/>
      <c r="L84" s="96"/>
      <c r="M84" s="518"/>
      <c r="N84" s="168">
        <v>0.0</v>
      </c>
      <c r="O84" s="169">
        <v>1.0</v>
      </c>
      <c r="P84" s="294">
        <v>0.0</v>
      </c>
      <c r="Q84" s="295">
        <v>0.0</v>
      </c>
      <c r="R84" s="198"/>
      <c r="S84" s="199"/>
      <c r="T84" s="200"/>
      <c r="U84" s="201"/>
      <c r="V84" s="202"/>
      <c r="W84" s="202"/>
      <c r="X84" s="273">
        <v>0.0</v>
      </c>
      <c r="Y84" s="271">
        <v>0.0</v>
      </c>
      <c r="Z84" s="272" t="s">
        <v>132</v>
      </c>
      <c r="AA84" s="107">
        <v>1.0</v>
      </c>
      <c r="AB84" s="108">
        <v>0.041400462962962965</v>
      </c>
      <c r="AC84" s="273" t="s">
        <v>140</v>
      </c>
      <c r="AD84" s="274" t="s">
        <v>132</v>
      </c>
      <c r="AE84" s="99" t="s">
        <v>133</v>
      </c>
      <c r="AF84" s="274">
        <v>2.54</v>
      </c>
      <c r="AG84" s="411">
        <v>20.0</v>
      </c>
      <c r="AH84" s="112"/>
      <c r="AI84" s="274">
        <v>18.22</v>
      </c>
      <c r="AJ84" s="277">
        <v>0.0</v>
      </c>
      <c r="AK84" s="114"/>
    </row>
    <row r="85">
      <c r="A85" s="128"/>
      <c r="B85" s="129"/>
      <c r="C85" s="134">
        <v>39111.54</v>
      </c>
      <c r="D85" s="131"/>
      <c r="E85" s="132"/>
      <c r="F85" s="132"/>
      <c r="G85" s="132"/>
      <c r="H85" s="133">
        <v>1.56</v>
      </c>
      <c r="I85" s="133">
        <v>2.72</v>
      </c>
      <c r="J85" s="130"/>
      <c r="K85" s="130"/>
      <c r="L85" s="130"/>
      <c r="M85" s="519"/>
      <c r="N85" s="168">
        <v>0.0</v>
      </c>
      <c r="O85" s="169">
        <v>1.0</v>
      </c>
      <c r="P85" s="294">
        <v>2.0</v>
      </c>
      <c r="Q85" s="295">
        <v>1.0</v>
      </c>
      <c r="R85" s="198"/>
      <c r="S85" s="199"/>
      <c r="T85" s="200"/>
      <c r="U85" s="201"/>
      <c r="V85" s="202"/>
      <c r="W85" s="202"/>
      <c r="X85" s="206">
        <v>0.0</v>
      </c>
      <c r="Y85" s="204">
        <v>0.0</v>
      </c>
      <c r="Z85" s="205" t="s">
        <v>133</v>
      </c>
      <c r="AA85" s="141">
        <v>2.0</v>
      </c>
      <c r="AB85" s="142">
        <v>0.04915509259259259</v>
      </c>
      <c r="AC85" s="206"/>
      <c r="AD85" s="207" t="s">
        <v>132</v>
      </c>
      <c r="AE85" s="133" t="s">
        <v>133</v>
      </c>
      <c r="AF85" s="207">
        <v>2.26</v>
      </c>
      <c r="AG85" s="449">
        <v>20.0</v>
      </c>
      <c r="AH85" s="146"/>
      <c r="AI85" s="207">
        <v>18.22</v>
      </c>
      <c r="AJ85" s="210">
        <v>0.0</v>
      </c>
      <c r="AK85" s="114"/>
    </row>
    <row r="86">
      <c r="A86" s="94"/>
      <c r="B86" s="95"/>
      <c r="C86" s="96"/>
      <c r="D86" s="97"/>
      <c r="E86" s="98"/>
      <c r="F86" s="98"/>
      <c r="G86" s="98"/>
      <c r="H86" s="99">
        <v>4.2669524E7</v>
      </c>
      <c r="I86" s="99">
        <v>2474763.0</v>
      </c>
      <c r="J86" s="96"/>
      <c r="K86" s="96"/>
      <c r="L86" s="96"/>
      <c r="M86" s="518"/>
      <c r="N86" s="168">
        <v>0.0</v>
      </c>
      <c r="O86" s="169">
        <v>1.0</v>
      </c>
      <c r="P86" s="294">
        <v>2.0</v>
      </c>
      <c r="Q86" s="295">
        <v>1.0</v>
      </c>
      <c r="R86" s="198"/>
      <c r="S86" s="199"/>
      <c r="T86" s="200"/>
      <c r="U86" s="201"/>
      <c r="V86" s="202"/>
      <c r="W86" s="202"/>
      <c r="X86" s="273">
        <v>30.0</v>
      </c>
      <c r="Y86" s="271">
        <v>15.0</v>
      </c>
      <c r="Z86" s="272" t="s">
        <v>133</v>
      </c>
      <c r="AA86" s="107">
        <v>3.0</v>
      </c>
      <c r="AB86" s="108">
        <v>0.050555555555555555</v>
      </c>
      <c r="AC86" s="273"/>
      <c r="AD86" s="274" t="s">
        <v>132</v>
      </c>
      <c r="AE86" s="99" t="s">
        <v>166</v>
      </c>
      <c r="AF86" s="274">
        <v>1.79</v>
      </c>
      <c r="AG86" s="411">
        <v>20.0</v>
      </c>
      <c r="AH86" s="112"/>
      <c r="AI86" s="110"/>
      <c r="AJ86" s="113"/>
      <c r="AK86" s="114"/>
    </row>
    <row r="87">
      <c r="A87" s="128"/>
      <c r="B87" s="129"/>
      <c r="C87" s="130"/>
      <c r="D87" s="131"/>
      <c r="E87" s="132"/>
      <c r="F87" s="132"/>
      <c r="G87" s="132"/>
      <c r="H87" s="132"/>
      <c r="I87" s="132"/>
      <c r="J87" s="130"/>
      <c r="K87" s="130"/>
      <c r="L87" s="130"/>
      <c r="M87" s="519"/>
      <c r="N87" s="168">
        <v>0.0</v>
      </c>
      <c r="O87" s="169">
        <v>1.0</v>
      </c>
      <c r="P87" s="294">
        <v>3.0</v>
      </c>
      <c r="Q87" s="295">
        <v>1.0</v>
      </c>
      <c r="R87" s="198"/>
      <c r="S87" s="199"/>
      <c r="T87" s="200"/>
      <c r="U87" s="201"/>
      <c r="V87" s="202"/>
      <c r="W87" s="202"/>
      <c r="X87" s="206">
        <v>0.0</v>
      </c>
      <c r="Y87" s="204">
        <v>0.0</v>
      </c>
      <c r="Z87" s="205" t="s">
        <v>132</v>
      </c>
      <c r="AA87" s="141">
        <v>4.0</v>
      </c>
      <c r="AB87" s="142">
        <v>0.05108796296296296</v>
      </c>
      <c r="AC87" s="206"/>
      <c r="AD87" s="207" t="s">
        <v>132</v>
      </c>
      <c r="AE87" s="133" t="s">
        <v>166</v>
      </c>
      <c r="AF87" s="207">
        <v>1.56</v>
      </c>
      <c r="AG87" s="449">
        <v>38.59</v>
      </c>
      <c r="AH87" s="146"/>
      <c r="AI87" s="144"/>
      <c r="AJ87" s="147"/>
      <c r="AK87" s="114"/>
    </row>
    <row r="88">
      <c r="A88" s="94"/>
      <c r="B88" s="95"/>
      <c r="C88" s="96"/>
      <c r="D88" s="97"/>
      <c r="E88" s="98"/>
      <c r="F88" s="98"/>
      <c r="G88" s="98"/>
      <c r="H88" s="98"/>
      <c r="I88" s="98"/>
      <c r="J88" s="96"/>
      <c r="K88" s="96"/>
      <c r="L88" s="96"/>
      <c r="M88" s="518"/>
      <c r="N88" s="369"/>
      <c r="O88" s="370"/>
      <c r="P88" s="196"/>
      <c r="Q88" s="197"/>
      <c r="R88" s="198"/>
      <c r="S88" s="199"/>
      <c r="T88" s="200"/>
      <c r="U88" s="201"/>
      <c r="V88" s="202"/>
      <c r="W88" s="202"/>
      <c r="X88" s="109"/>
      <c r="Y88" s="280"/>
      <c r="Z88" s="106"/>
      <c r="AA88" s="281"/>
      <c r="AB88" s="282"/>
      <c r="AC88" s="273" t="s">
        <v>142</v>
      </c>
      <c r="AD88" s="110"/>
      <c r="AE88" s="99"/>
      <c r="AF88" s="110"/>
      <c r="AG88" s="427"/>
      <c r="AH88" s="112"/>
      <c r="AI88" s="110"/>
      <c r="AJ88" s="113"/>
      <c r="AK88" s="114"/>
    </row>
    <row r="89">
      <c r="A89" s="288">
        <v>44616.0</v>
      </c>
      <c r="B89" s="129"/>
      <c r="C89" s="134" t="s">
        <v>766</v>
      </c>
      <c r="D89" s="131"/>
      <c r="E89" s="132"/>
      <c r="F89" s="132"/>
      <c r="G89" s="132"/>
      <c r="H89" s="133" t="s">
        <v>767</v>
      </c>
      <c r="I89" s="133" t="s">
        <v>768</v>
      </c>
      <c r="J89" s="130"/>
      <c r="K89" s="130"/>
      <c r="L89" s="130"/>
      <c r="M89" s="519"/>
      <c r="N89" s="168">
        <v>0.0</v>
      </c>
      <c r="O89" s="169">
        <v>1.0</v>
      </c>
      <c r="P89" s="294">
        <v>6.0</v>
      </c>
      <c r="Q89" s="295">
        <v>6.0</v>
      </c>
      <c r="R89" s="198"/>
      <c r="S89" s="199"/>
      <c r="T89" s="200"/>
      <c r="U89" s="201"/>
      <c r="V89" s="202"/>
      <c r="W89" s="202"/>
      <c r="X89" s="206">
        <v>0.0</v>
      </c>
      <c r="Y89" s="204">
        <v>0.0</v>
      </c>
      <c r="Z89" s="205" t="s">
        <v>132</v>
      </c>
      <c r="AA89" s="141">
        <v>1.0</v>
      </c>
      <c r="AB89" s="142">
        <v>0.5190162037037037</v>
      </c>
      <c r="AC89" s="206" t="s">
        <v>140</v>
      </c>
      <c r="AD89" s="207" t="s">
        <v>133</v>
      </c>
      <c r="AE89" s="133" t="s">
        <v>166</v>
      </c>
      <c r="AF89" s="207">
        <v>1.11441988950276</v>
      </c>
      <c r="AG89" s="449">
        <v>5.43</v>
      </c>
      <c r="AH89" s="146"/>
      <c r="AI89" s="207">
        <v>5.32</v>
      </c>
      <c r="AJ89" s="210">
        <v>0.0</v>
      </c>
      <c r="AK89" s="114"/>
    </row>
    <row r="90">
      <c r="A90" s="94"/>
      <c r="B90" s="95"/>
      <c r="C90" s="100">
        <v>2567.64</v>
      </c>
      <c r="D90" s="97"/>
      <c r="E90" s="98"/>
      <c r="F90" s="98"/>
      <c r="G90" s="98"/>
      <c r="H90" s="99">
        <v>1.58</v>
      </c>
      <c r="I90" s="99">
        <v>2.68</v>
      </c>
      <c r="J90" s="96"/>
      <c r="K90" s="96"/>
      <c r="L90" s="96"/>
      <c r="M90" s="518"/>
      <c r="N90" s="369"/>
      <c r="O90" s="370"/>
      <c r="P90" s="196"/>
      <c r="Q90" s="197"/>
      <c r="R90" s="198"/>
      <c r="S90" s="199"/>
      <c r="T90" s="200"/>
      <c r="U90" s="201"/>
      <c r="V90" s="202"/>
      <c r="W90" s="202"/>
      <c r="X90" s="109"/>
      <c r="Y90" s="280"/>
      <c r="Z90" s="106"/>
      <c r="AA90" s="281"/>
      <c r="AB90" s="282"/>
      <c r="AC90" s="273"/>
      <c r="AD90" s="110"/>
      <c r="AE90" s="99"/>
      <c r="AF90" s="110"/>
      <c r="AG90" s="427"/>
      <c r="AH90" s="112"/>
      <c r="AI90" s="274">
        <v>-0.62</v>
      </c>
      <c r="AJ90" s="277">
        <v>0.0</v>
      </c>
      <c r="AK90" s="114"/>
    </row>
    <row r="91">
      <c r="A91" s="128"/>
      <c r="B91" s="129"/>
      <c r="C91" s="130"/>
      <c r="D91" s="131"/>
      <c r="E91" s="132"/>
      <c r="F91" s="132"/>
      <c r="G91" s="132"/>
      <c r="H91" s="133">
        <v>3.8433406E7</v>
      </c>
      <c r="I91" s="133">
        <v>1.9916211E7</v>
      </c>
      <c r="J91" s="130"/>
      <c r="K91" s="130"/>
      <c r="L91" s="130"/>
      <c r="M91" s="519"/>
      <c r="N91" s="369"/>
      <c r="O91" s="370"/>
      <c r="P91" s="196"/>
      <c r="Q91" s="197"/>
      <c r="R91" s="198"/>
      <c r="S91" s="199"/>
      <c r="T91" s="200"/>
      <c r="U91" s="201"/>
      <c r="V91" s="202"/>
      <c r="W91" s="202"/>
      <c r="X91" s="143"/>
      <c r="Y91" s="367"/>
      <c r="Z91" s="140"/>
      <c r="AA91" s="420"/>
      <c r="AB91" s="421"/>
      <c r="AC91" s="206" t="s">
        <v>142</v>
      </c>
      <c r="AD91" s="144"/>
      <c r="AE91" s="133"/>
      <c r="AF91" s="144"/>
      <c r="AG91" s="430"/>
      <c r="AH91" s="146"/>
      <c r="AI91" s="144"/>
      <c r="AJ91" s="147"/>
      <c r="AK91" s="114"/>
    </row>
    <row r="92">
      <c r="A92" s="363">
        <v>44616.0</v>
      </c>
      <c r="B92" s="95"/>
      <c r="C92" s="100" t="s">
        <v>1403</v>
      </c>
      <c r="D92" s="97"/>
      <c r="E92" s="98"/>
      <c r="F92" s="98"/>
      <c r="G92" s="98"/>
      <c r="H92" s="99" t="s">
        <v>1404</v>
      </c>
      <c r="I92" s="99" t="s">
        <v>781</v>
      </c>
      <c r="J92" s="96"/>
      <c r="K92" s="96"/>
      <c r="L92" s="96"/>
      <c r="M92" s="518"/>
      <c r="N92" s="168">
        <v>1.0</v>
      </c>
      <c r="O92" s="169">
        <v>1.0</v>
      </c>
      <c r="P92" s="294">
        <v>1.0</v>
      </c>
      <c r="Q92" s="295">
        <v>1.0</v>
      </c>
      <c r="R92" s="296">
        <v>0.0</v>
      </c>
      <c r="S92" s="297">
        <v>2.0</v>
      </c>
      <c r="T92" s="200"/>
      <c r="U92" s="201"/>
      <c r="V92" s="202"/>
      <c r="W92" s="202"/>
      <c r="X92" s="273">
        <v>15.0</v>
      </c>
      <c r="Y92" s="271">
        <v>0.0</v>
      </c>
      <c r="Z92" s="272" t="s">
        <v>132</v>
      </c>
      <c r="AA92" s="107">
        <v>1.0</v>
      </c>
      <c r="AB92" s="108">
        <v>0.00587962962962963</v>
      </c>
      <c r="AC92" s="273" t="s">
        <v>140</v>
      </c>
      <c r="AD92" s="274" t="s">
        <v>133</v>
      </c>
      <c r="AE92" s="99" t="s">
        <v>133</v>
      </c>
      <c r="AF92" s="274">
        <v>1.54</v>
      </c>
      <c r="AG92" s="411">
        <v>9.24</v>
      </c>
      <c r="AH92" s="112"/>
      <c r="AI92" s="274">
        <v>36.08</v>
      </c>
      <c r="AJ92" s="277">
        <v>0.0</v>
      </c>
      <c r="AK92" s="114"/>
    </row>
    <row r="93">
      <c r="A93" s="128"/>
      <c r="B93" s="129"/>
      <c r="C93" s="134">
        <v>288101.96</v>
      </c>
      <c r="D93" s="131"/>
      <c r="E93" s="132"/>
      <c r="F93" s="132"/>
      <c r="G93" s="132"/>
      <c r="H93" s="133">
        <v>2.22</v>
      </c>
      <c r="I93" s="133">
        <v>1.8</v>
      </c>
      <c r="J93" s="130"/>
      <c r="K93" s="130"/>
      <c r="L93" s="130"/>
      <c r="M93" s="519"/>
      <c r="N93" s="168">
        <v>1.0</v>
      </c>
      <c r="O93" s="169">
        <v>1.0</v>
      </c>
      <c r="P93" s="294">
        <v>1.0</v>
      </c>
      <c r="Q93" s="295">
        <v>1.0</v>
      </c>
      <c r="R93" s="296">
        <v>1.0</v>
      </c>
      <c r="S93" s="297">
        <v>2.0</v>
      </c>
      <c r="T93" s="200"/>
      <c r="U93" s="201"/>
      <c r="V93" s="202"/>
      <c r="W93" s="202"/>
      <c r="X93" s="206">
        <v>0.0</v>
      </c>
      <c r="Y93" s="204">
        <v>0.0</v>
      </c>
      <c r="Z93" s="205" t="s">
        <v>133</v>
      </c>
      <c r="AA93" s="141">
        <v>2.0</v>
      </c>
      <c r="AB93" s="142">
        <v>0.9874884259259259</v>
      </c>
      <c r="AC93" s="206"/>
      <c r="AD93" s="207" t="s">
        <v>133</v>
      </c>
      <c r="AE93" s="133" t="s">
        <v>166</v>
      </c>
      <c r="AF93" s="207">
        <v>1.32</v>
      </c>
      <c r="AG93" s="449">
        <v>12.38</v>
      </c>
      <c r="AH93" s="146"/>
      <c r="AI93" s="207">
        <v>-7.51</v>
      </c>
      <c r="AJ93" s="210">
        <v>0.0</v>
      </c>
      <c r="AK93" s="114"/>
    </row>
    <row r="94">
      <c r="A94" s="94"/>
      <c r="B94" s="95"/>
      <c r="C94" s="96"/>
      <c r="D94" s="97"/>
      <c r="E94" s="98"/>
      <c r="F94" s="98"/>
      <c r="G94" s="98"/>
      <c r="H94" s="99">
        <v>1.35784E7</v>
      </c>
      <c r="I94" s="99">
        <v>8907174.0</v>
      </c>
      <c r="J94" s="96"/>
      <c r="K94" s="96"/>
      <c r="L94" s="96"/>
      <c r="M94" s="518"/>
      <c r="N94" s="168">
        <v>1.0</v>
      </c>
      <c r="O94" s="169">
        <v>1.0</v>
      </c>
      <c r="P94" s="294">
        <v>1.0</v>
      </c>
      <c r="Q94" s="295">
        <v>1.0</v>
      </c>
      <c r="R94" s="296">
        <v>2.0</v>
      </c>
      <c r="S94" s="297">
        <v>4.0</v>
      </c>
      <c r="T94" s="200"/>
      <c r="U94" s="201"/>
      <c r="V94" s="202"/>
      <c r="W94" s="202"/>
      <c r="X94" s="273">
        <v>30.0</v>
      </c>
      <c r="Y94" s="271">
        <v>40.0</v>
      </c>
      <c r="Z94" s="272" t="s">
        <v>132</v>
      </c>
      <c r="AA94" s="107">
        <v>3.0</v>
      </c>
      <c r="AB94" s="108">
        <v>0.989375</v>
      </c>
      <c r="AC94" s="273"/>
      <c r="AD94" s="274" t="s">
        <v>133</v>
      </c>
      <c r="AE94" s="99" t="s">
        <v>166</v>
      </c>
      <c r="AF94" s="274">
        <v>1.47</v>
      </c>
      <c r="AG94" s="411">
        <v>12.85</v>
      </c>
      <c r="AH94" s="112"/>
      <c r="AI94" s="110"/>
      <c r="AJ94" s="113"/>
      <c r="AK94" s="114"/>
    </row>
    <row r="95">
      <c r="A95" s="128"/>
      <c r="B95" s="129"/>
      <c r="C95" s="130"/>
      <c r="D95" s="131"/>
      <c r="E95" s="132"/>
      <c r="F95" s="132"/>
      <c r="G95" s="132"/>
      <c r="H95" s="132"/>
      <c r="I95" s="132"/>
      <c r="J95" s="130"/>
      <c r="K95" s="130"/>
      <c r="L95" s="130"/>
      <c r="M95" s="519"/>
      <c r="N95" s="168">
        <v>1.0</v>
      </c>
      <c r="O95" s="169">
        <v>1.0</v>
      </c>
      <c r="P95" s="294">
        <v>1.0</v>
      </c>
      <c r="Q95" s="295">
        <v>1.0</v>
      </c>
      <c r="R95" s="296">
        <v>3.0</v>
      </c>
      <c r="S95" s="297">
        <v>4.0</v>
      </c>
      <c r="T95" s="200"/>
      <c r="U95" s="201"/>
      <c r="V95" s="202"/>
      <c r="W95" s="202"/>
      <c r="X95" s="206">
        <v>40.0</v>
      </c>
      <c r="Y95" s="204">
        <v>30.0</v>
      </c>
      <c r="Z95" s="205" t="s">
        <v>133</v>
      </c>
      <c r="AA95" s="141">
        <v>4.0</v>
      </c>
      <c r="AB95" s="142">
        <v>0.99875</v>
      </c>
      <c r="AC95" s="206"/>
      <c r="AD95" s="207" t="s">
        <v>133</v>
      </c>
      <c r="AE95" s="133" t="s">
        <v>166</v>
      </c>
      <c r="AF95" s="207">
        <v>1.12</v>
      </c>
      <c r="AG95" s="449">
        <v>20.83</v>
      </c>
      <c r="AH95" s="146"/>
      <c r="AI95" s="144"/>
      <c r="AJ95" s="147"/>
      <c r="AK95" s="114"/>
    </row>
    <row r="96">
      <c r="A96" s="94"/>
      <c r="B96" s="95"/>
      <c r="C96" s="96"/>
      <c r="D96" s="97"/>
      <c r="E96" s="98"/>
      <c r="F96" s="98"/>
      <c r="G96" s="98"/>
      <c r="H96" s="98"/>
      <c r="I96" s="98"/>
      <c r="J96" s="96"/>
      <c r="K96" s="96"/>
      <c r="L96" s="96"/>
      <c r="M96" s="518"/>
      <c r="N96" s="369"/>
      <c r="O96" s="370"/>
      <c r="P96" s="196"/>
      <c r="Q96" s="197"/>
      <c r="R96" s="198"/>
      <c r="S96" s="199"/>
      <c r="T96" s="200"/>
      <c r="U96" s="201"/>
      <c r="V96" s="202"/>
      <c r="W96" s="202"/>
      <c r="X96" s="109"/>
      <c r="Y96" s="280"/>
      <c r="Z96" s="106"/>
      <c r="AA96" s="281"/>
      <c r="AB96" s="282"/>
      <c r="AC96" s="273" t="s">
        <v>142</v>
      </c>
      <c r="AD96" s="110"/>
      <c r="AE96" s="99"/>
      <c r="AF96" s="110"/>
      <c r="AG96" s="427"/>
      <c r="AH96" s="112"/>
      <c r="AI96" s="110"/>
      <c r="AJ96" s="113"/>
      <c r="AK96" s="114"/>
    </row>
    <row r="97">
      <c r="A97" s="288">
        <v>44617.0</v>
      </c>
      <c r="B97" s="129"/>
      <c r="C97" s="134" t="s">
        <v>1224</v>
      </c>
      <c r="D97" s="131"/>
      <c r="E97" s="132"/>
      <c r="F97" s="132"/>
      <c r="G97" s="132"/>
      <c r="H97" s="133" t="s">
        <v>890</v>
      </c>
      <c r="I97" s="133" t="s">
        <v>673</v>
      </c>
      <c r="J97" s="130"/>
      <c r="K97" s="130"/>
      <c r="L97" s="130"/>
      <c r="M97" s="519"/>
      <c r="N97" s="168">
        <v>5.0</v>
      </c>
      <c r="O97" s="169">
        <v>6.0</v>
      </c>
      <c r="P97" s="196"/>
      <c r="Q97" s="197"/>
      <c r="R97" s="198"/>
      <c r="S97" s="199"/>
      <c r="T97" s="200"/>
      <c r="U97" s="201"/>
      <c r="V97" s="202"/>
      <c r="W97" s="202"/>
      <c r="X97" s="206">
        <v>0.0</v>
      </c>
      <c r="Y97" s="204">
        <v>30.0</v>
      </c>
      <c r="Z97" s="205" t="s">
        <v>133</v>
      </c>
      <c r="AA97" s="141">
        <v>1.0</v>
      </c>
      <c r="AB97" s="142">
        <v>0.7758217592592592</v>
      </c>
      <c r="AC97" s="206" t="s">
        <v>140</v>
      </c>
      <c r="AD97" s="207" t="s">
        <v>133</v>
      </c>
      <c r="AE97" s="133" t="s">
        <v>166</v>
      </c>
      <c r="AF97" s="207">
        <v>1.18</v>
      </c>
      <c r="AG97" s="449">
        <v>27.77</v>
      </c>
      <c r="AH97" s="146"/>
      <c r="AI97" s="207">
        <v>-0.3</v>
      </c>
      <c r="AJ97" s="210">
        <v>0.0</v>
      </c>
      <c r="AK97" s="114"/>
    </row>
    <row r="98">
      <c r="A98" s="94"/>
      <c r="B98" s="95"/>
      <c r="C98" s="100">
        <v>40002.31</v>
      </c>
      <c r="D98" s="97"/>
      <c r="E98" s="98"/>
      <c r="F98" s="98"/>
      <c r="G98" s="98"/>
      <c r="H98" s="99">
        <v>2.62</v>
      </c>
      <c r="I98" s="99">
        <v>1.62</v>
      </c>
      <c r="J98" s="96"/>
      <c r="K98" s="96"/>
      <c r="L98" s="96"/>
      <c r="M98" s="518"/>
      <c r="N98" s="168">
        <v>5.0</v>
      </c>
      <c r="O98" s="169">
        <v>6.0</v>
      </c>
      <c r="P98" s="196"/>
      <c r="Q98" s="197"/>
      <c r="R98" s="198"/>
      <c r="S98" s="199"/>
      <c r="T98" s="200"/>
      <c r="U98" s="201"/>
      <c r="V98" s="202"/>
      <c r="W98" s="202"/>
      <c r="X98" s="273">
        <v>30.0</v>
      </c>
      <c r="Y98" s="271">
        <v>40.0</v>
      </c>
      <c r="Z98" s="272" t="s">
        <v>133</v>
      </c>
      <c r="AA98" s="107">
        <v>2.0</v>
      </c>
      <c r="AB98" s="108">
        <v>0.777962962962963</v>
      </c>
      <c r="AC98" s="273"/>
      <c r="AD98" s="274" t="s">
        <v>133</v>
      </c>
      <c r="AE98" s="99" t="s">
        <v>166</v>
      </c>
      <c r="AF98" s="274">
        <v>1.21</v>
      </c>
      <c r="AG98" s="411">
        <v>11.9</v>
      </c>
      <c r="AH98" s="112"/>
      <c r="AI98" s="274">
        <v>-0.3</v>
      </c>
      <c r="AJ98" s="277">
        <v>0.0</v>
      </c>
      <c r="AK98" s="114"/>
    </row>
    <row r="99">
      <c r="A99" s="128"/>
      <c r="B99" s="129"/>
      <c r="C99" s="130"/>
      <c r="D99" s="131"/>
      <c r="E99" s="132"/>
      <c r="F99" s="132"/>
      <c r="G99" s="132"/>
      <c r="H99" s="133">
        <v>4520808.0</v>
      </c>
      <c r="I99" s="133">
        <v>8621877.0</v>
      </c>
      <c r="J99" s="130"/>
      <c r="K99" s="130"/>
      <c r="L99" s="130"/>
      <c r="M99" s="519"/>
      <c r="N99" s="168">
        <v>0.0</v>
      </c>
      <c r="O99" s="169">
        <v>1.0</v>
      </c>
      <c r="P99" s="294">
        <v>0.0</v>
      </c>
      <c r="Q99" s="295">
        <v>0.0</v>
      </c>
      <c r="R99" s="198"/>
      <c r="S99" s="199"/>
      <c r="T99" s="200"/>
      <c r="U99" s="201"/>
      <c r="V99" s="202"/>
      <c r="W99" s="202"/>
      <c r="X99" s="206">
        <v>0.0</v>
      </c>
      <c r="Y99" s="204">
        <v>0.0</v>
      </c>
      <c r="Z99" s="205" t="s">
        <v>132</v>
      </c>
      <c r="AA99" s="141">
        <v>3.0</v>
      </c>
      <c r="AB99" s="142">
        <v>0.7789236111111111</v>
      </c>
      <c r="AC99" s="206"/>
      <c r="AD99" s="207" t="s">
        <v>133</v>
      </c>
      <c r="AE99" s="133" t="s">
        <v>133</v>
      </c>
      <c r="AF99" s="207">
        <v>1.18</v>
      </c>
      <c r="AG99" s="449">
        <v>39.97</v>
      </c>
      <c r="AH99" s="146"/>
      <c r="AI99" s="144"/>
      <c r="AJ99" s="147"/>
      <c r="AK99" s="114"/>
    </row>
    <row r="100">
      <c r="A100" s="94"/>
      <c r="B100" s="95"/>
      <c r="C100" s="96"/>
      <c r="D100" s="97"/>
      <c r="E100" s="98"/>
      <c r="F100" s="98"/>
      <c r="G100" s="98"/>
      <c r="H100" s="98"/>
      <c r="I100" s="98"/>
      <c r="J100" s="96"/>
      <c r="K100" s="96"/>
      <c r="L100" s="96"/>
      <c r="M100" s="518"/>
      <c r="N100" s="369"/>
      <c r="O100" s="370"/>
      <c r="P100" s="196"/>
      <c r="Q100" s="197"/>
      <c r="R100" s="198"/>
      <c r="S100" s="199"/>
      <c r="T100" s="200"/>
      <c r="U100" s="201"/>
      <c r="V100" s="202"/>
      <c r="W100" s="202"/>
      <c r="X100" s="109"/>
      <c r="Y100" s="280"/>
      <c r="Z100" s="106"/>
      <c r="AA100" s="281"/>
      <c r="AB100" s="282"/>
      <c r="AC100" s="273" t="s">
        <v>142</v>
      </c>
      <c r="AD100" s="110"/>
      <c r="AE100" s="99"/>
      <c r="AF100" s="110"/>
      <c r="AG100" s="427"/>
      <c r="AH100" s="112"/>
      <c r="AI100" s="110"/>
      <c r="AJ100" s="113"/>
      <c r="AK100" s="114"/>
    </row>
    <row r="101">
      <c r="A101" s="288">
        <v>44617.0</v>
      </c>
      <c r="B101" s="129"/>
      <c r="C101" s="134" t="s">
        <v>775</v>
      </c>
      <c r="D101" s="131"/>
      <c r="E101" s="132"/>
      <c r="F101" s="132"/>
      <c r="G101" s="132"/>
      <c r="H101" s="133" t="s">
        <v>765</v>
      </c>
      <c r="I101" s="133" t="s">
        <v>776</v>
      </c>
      <c r="J101" s="130"/>
      <c r="K101" s="130"/>
      <c r="L101" s="130"/>
      <c r="M101" s="519"/>
      <c r="N101" s="168">
        <v>3.0</v>
      </c>
      <c r="O101" s="169">
        <v>1.0</v>
      </c>
      <c r="P101" s="196"/>
      <c r="Q101" s="197"/>
      <c r="R101" s="198"/>
      <c r="S101" s="199"/>
      <c r="T101" s="200"/>
      <c r="U101" s="201"/>
      <c r="V101" s="202"/>
      <c r="W101" s="202"/>
      <c r="X101" s="206">
        <v>15.0</v>
      </c>
      <c r="Y101" s="204">
        <v>30.0</v>
      </c>
      <c r="Z101" s="205" t="s">
        <v>133</v>
      </c>
      <c r="AA101" s="141">
        <v>1.0</v>
      </c>
      <c r="AB101" s="142">
        <v>0.5002083333333334</v>
      </c>
      <c r="AC101" s="206" t="s">
        <v>140</v>
      </c>
      <c r="AD101" s="207" t="s">
        <v>132</v>
      </c>
      <c r="AE101" s="133" t="s">
        <v>166</v>
      </c>
      <c r="AF101" s="207">
        <v>1.34</v>
      </c>
      <c r="AG101" s="449">
        <v>29.41</v>
      </c>
      <c r="AH101" s="146"/>
      <c r="AI101" s="207">
        <v>33.31</v>
      </c>
      <c r="AJ101" s="210">
        <v>0.0</v>
      </c>
      <c r="AK101" s="114"/>
    </row>
    <row r="102">
      <c r="A102" s="94"/>
      <c r="B102" s="95"/>
      <c r="C102" s="100">
        <v>288.91</v>
      </c>
      <c r="D102" s="97"/>
      <c r="E102" s="98"/>
      <c r="F102" s="98"/>
      <c r="G102" s="98"/>
      <c r="H102" s="99">
        <v>1.43</v>
      </c>
      <c r="I102" s="99">
        <v>3.0</v>
      </c>
      <c r="J102" s="96"/>
      <c r="K102" s="96"/>
      <c r="L102" s="96"/>
      <c r="M102" s="518"/>
      <c r="N102" s="168">
        <v>4.0</v>
      </c>
      <c r="O102" s="169">
        <v>2.0</v>
      </c>
      <c r="P102" s="196"/>
      <c r="Q102" s="197"/>
      <c r="R102" s="198"/>
      <c r="S102" s="199"/>
      <c r="T102" s="200"/>
      <c r="U102" s="201"/>
      <c r="V102" s="202"/>
      <c r="W102" s="202"/>
      <c r="X102" s="273">
        <v>0.0</v>
      </c>
      <c r="Y102" s="271">
        <v>0.0</v>
      </c>
      <c r="Z102" s="272" t="s">
        <v>133</v>
      </c>
      <c r="AA102" s="107">
        <v>2.0</v>
      </c>
      <c r="AB102" s="108">
        <v>0.5040393518518519</v>
      </c>
      <c r="AC102" s="273"/>
      <c r="AD102" s="274" t="s">
        <v>132</v>
      </c>
      <c r="AE102" s="99" t="s">
        <v>166</v>
      </c>
      <c r="AF102" s="274">
        <v>1.2</v>
      </c>
      <c r="AG102" s="411">
        <v>12.5</v>
      </c>
      <c r="AH102" s="112"/>
      <c r="AI102" s="274">
        <v>33.3</v>
      </c>
      <c r="AJ102" s="277">
        <v>0.0</v>
      </c>
      <c r="AK102" s="114"/>
    </row>
    <row r="103">
      <c r="A103" s="128"/>
      <c r="B103" s="129"/>
      <c r="C103" s="130"/>
      <c r="D103" s="131"/>
      <c r="E103" s="132"/>
      <c r="F103" s="132"/>
      <c r="G103" s="132"/>
      <c r="H103" s="133">
        <v>9454286.0</v>
      </c>
      <c r="I103" s="133">
        <v>4903598.0</v>
      </c>
      <c r="J103" s="130"/>
      <c r="K103" s="130"/>
      <c r="L103" s="130"/>
      <c r="M103" s="519"/>
      <c r="N103" s="168">
        <v>4.0</v>
      </c>
      <c r="O103" s="169">
        <v>4.0</v>
      </c>
      <c r="P103" s="196"/>
      <c r="Q103" s="197"/>
      <c r="R103" s="198"/>
      <c r="S103" s="199"/>
      <c r="T103" s="200"/>
      <c r="U103" s="201"/>
      <c r="V103" s="202"/>
      <c r="W103" s="202"/>
      <c r="X103" s="206">
        <v>0.0</v>
      </c>
      <c r="Y103" s="204">
        <v>15.0</v>
      </c>
      <c r="Z103" s="205" t="s">
        <v>133</v>
      </c>
      <c r="AA103" s="141">
        <v>3.0</v>
      </c>
      <c r="AB103" s="142">
        <v>0.5129513888888889</v>
      </c>
      <c r="AC103" s="206"/>
      <c r="AD103" s="207" t="s">
        <v>132</v>
      </c>
      <c r="AE103" s="133" t="s">
        <v>133</v>
      </c>
      <c r="AF103" s="207">
        <v>2.54</v>
      </c>
      <c r="AG103" s="449">
        <v>4.87</v>
      </c>
      <c r="AH103" s="146"/>
      <c r="AI103" s="144"/>
      <c r="AJ103" s="147"/>
      <c r="AK103" s="114"/>
    </row>
    <row r="104">
      <c r="A104" s="94"/>
      <c r="B104" s="95"/>
      <c r="C104" s="96"/>
      <c r="D104" s="97"/>
      <c r="E104" s="98"/>
      <c r="F104" s="98"/>
      <c r="G104" s="98"/>
      <c r="H104" s="98"/>
      <c r="I104" s="98"/>
      <c r="J104" s="96"/>
      <c r="K104" s="96"/>
      <c r="L104" s="96"/>
      <c r="M104" s="518"/>
      <c r="N104" s="168">
        <v>4.0</v>
      </c>
      <c r="O104" s="169">
        <v>5.0</v>
      </c>
      <c r="P104" s="196"/>
      <c r="Q104" s="197"/>
      <c r="R104" s="198"/>
      <c r="S104" s="199"/>
      <c r="T104" s="200"/>
      <c r="U104" s="201"/>
      <c r="V104" s="202"/>
      <c r="W104" s="202"/>
      <c r="X104" s="273">
        <v>0.0</v>
      </c>
      <c r="Y104" s="271">
        <v>30.0</v>
      </c>
      <c r="Z104" s="272" t="s">
        <v>132</v>
      </c>
      <c r="AA104" s="107">
        <v>4.0</v>
      </c>
      <c r="AB104" s="108">
        <v>0.5162037037037037</v>
      </c>
      <c r="AC104" s="273"/>
      <c r="AD104" s="274" t="s">
        <v>132</v>
      </c>
      <c r="AE104" s="99" t="s">
        <v>133</v>
      </c>
      <c r="AF104" s="274">
        <v>6.0</v>
      </c>
      <c r="AG104" s="411">
        <v>1.0</v>
      </c>
      <c r="AH104" s="112"/>
      <c r="AI104" s="110"/>
      <c r="AJ104" s="113"/>
      <c r="AK104" s="114"/>
    </row>
    <row r="105">
      <c r="A105" s="128"/>
      <c r="B105" s="129"/>
      <c r="C105" s="130"/>
      <c r="D105" s="131"/>
      <c r="E105" s="132"/>
      <c r="F105" s="132"/>
      <c r="G105" s="132"/>
      <c r="H105" s="132"/>
      <c r="I105" s="132"/>
      <c r="J105" s="130"/>
      <c r="K105" s="130"/>
      <c r="L105" s="130"/>
      <c r="M105" s="519"/>
      <c r="N105" s="168">
        <v>4.0</v>
      </c>
      <c r="O105" s="169">
        <v>5.0</v>
      </c>
      <c r="P105" s="196"/>
      <c r="Q105" s="197"/>
      <c r="R105" s="198"/>
      <c r="S105" s="199"/>
      <c r="T105" s="200"/>
      <c r="U105" s="201"/>
      <c r="V105" s="202"/>
      <c r="W105" s="202"/>
      <c r="X105" s="206">
        <v>0.0</v>
      </c>
      <c r="Y105" s="204">
        <v>40.0</v>
      </c>
      <c r="Z105" s="205" t="s">
        <v>132</v>
      </c>
      <c r="AA105" s="141">
        <v>5.0</v>
      </c>
      <c r="AB105" s="142">
        <v>0.5167708333333333</v>
      </c>
      <c r="AC105" s="206"/>
      <c r="AD105" s="207" t="s">
        <v>132</v>
      </c>
      <c r="AE105" s="133" t="s">
        <v>133</v>
      </c>
      <c r="AF105" s="207">
        <v>17.5</v>
      </c>
      <c r="AG105" s="449">
        <v>2.06</v>
      </c>
      <c r="AH105" s="146"/>
      <c r="AI105" s="144"/>
      <c r="AJ105" s="147"/>
      <c r="AK105" s="114"/>
    </row>
    <row r="106">
      <c r="A106" s="94"/>
      <c r="B106" s="95"/>
      <c r="C106" s="96"/>
      <c r="D106" s="97"/>
      <c r="E106" s="98"/>
      <c r="F106" s="98"/>
      <c r="G106" s="98"/>
      <c r="H106" s="98"/>
      <c r="I106" s="98"/>
      <c r="J106" s="96"/>
      <c r="K106" s="96"/>
      <c r="L106" s="96"/>
      <c r="M106" s="518"/>
      <c r="N106" s="369"/>
      <c r="O106" s="370"/>
      <c r="P106" s="196"/>
      <c r="Q106" s="197"/>
      <c r="R106" s="198"/>
      <c r="S106" s="199"/>
      <c r="T106" s="200"/>
      <c r="U106" s="201"/>
      <c r="V106" s="202"/>
      <c r="W106" s="202"/>
      <c r="X106" s="109"/>
      <c r="Y106" s="280"/>
      <c r="Z106" s="106"/>
      <c r="AA106" s="281"/>
      <c r="AB106" s="282"/>
      <c r="AC106" s="273" t="s">
        <v>142</v>
      </c>
      <c r="AD106" s="110"/>
      <c r="AE106" s="99"/>
      <c r="AF106" s="110"/>
      <c r="AG106" s="427"/>
      <c r="AH106" s="112"/>
      <c r="AI106" s="110"/>
      <c r="AJ106" s="113"/>
      <c r="AK106" s="114"/>
    </row>
    <row r="107">
      <c r="A107" s="288">
        <v>44617.0</v>
      </c>
      <c r="B107" s="129"/>
      <c r="C107" s="134" t="s">
        <v>1221</v>
      </c>
      <c r="D107" s="131"/>
      <c r="E107" s="132"/>
      <c r="F107" s="132"/>
      <c r="G107" s="132"/>
      <c r="H107" s="133" t="s">
        <v>233</v>
      </c>
      <c r="I107" s="133" t="s">
        <v>879</v>
      </c>
      <c r="J107" s="130"/>
      <c r="K107" s="130"/>
      <c r="L107" s="130"/>
      <c r="M107" s="519"/>
      <c r="N107" s="168">
        <v>4.0</v>
      </c>
      <c r="O107" s="169">
        <v>1.0</v>
      </c>
      <c r="P107" s="196"/>
      <c r="Q107" s="197"/>
      <c r="R107" s="198"/>
      <c r="S107" s="199"/>
      <c r="T107" s="200"/>
      <c r="U107" s="201"/>
      <c r="V107" s="202"/>
      <c r="W107" s="202"/>
      <c r="X107" s="206">
        <v>0.0</v>
      </c>
      <c r="Y107" s="204">
        <v>0.0</v>
      </c>
      <c r="Z107" s="205" t="s">
        <v>132</v>
      </c>
      <c r="AA107" s="141">
        <v>1.0</v>
      </c>
      <c r="AB107" s="142">
        <v>0.7378819444444444</v>
      </c>
      <c r="AC107" s="206" t="s">
        <v>140</v>
      </c>
      <c r="AD107" s="207" t="s">
        <v>132</v>
      </c>
      <c r="AE107" s="133" t="s">
        <v>166</v>
      </c>
      <c r="AF107" s="207">
        <v>1.41</v>
      </c>
      <c r="AG107" s="449">
        <v>17.21</v>
      </c>
      <c r="AH107" s="146"/>
      <c r="AI107" s="207">
        <v>-0.25</v>
      </c>
      <c r="AJ107" s="210">
        <v>0.0</v>
      </c>
      <c r="AK107" s="114"/>
    </row>
    <row r="108">
      <c r="A108" s="94"/>
      <c r="B108" s="95"/>
      <c r="C108" s="100">
        <v>669.88</v>
      </c>
      <c r="D108" s="97"/>
      <c r="E108" s="98"/>
      <c r="F108" s="98"/>
      <c r="G108" s="98"/>
      <c r="H108" s="99">
        <v>2.44</v>
      </c>
      <c r="I108" s="99">
        <v>1.7</v>
      </c>
      <c r="J108" s="96"/>
      <c r="K108" s="96"/>
      <c r="L108" s="96"/>
      <c r="M108" s="518"/>
      <c r="N108" s="168">
        <v>5.0</v>
      </c>
      <c r="O108" s="169">
        <v>1.0</v>
      </c>
      <c r="P108" s="196"/>
      <c r="Q108" s="197"/>
      <c r="R108" s="198"/>
      <c r="S108" s="199"/>
      <c r="T108" s="200"/>
      <c r="U108" s="201"/>
      <c r="V108" s="202"/>
      <c r="W108" s="202"/>
      <c r="X108" s="273">
        <v>0.0</v>
      </c>
      <c r="Y108" s="271">
        <v>0.0</v>
      </c>
      <c r="Z108" s="272" t="s">
        <v>133</v>
      </c>
      <c r="AA108" s="107">
        <v>2.0</v>
      </c>
      <c r="AB108" s="108">
        <v>0.739537037037037</v>
      </c>
      <c r="AC108" s="273"/>
      <c r="AD108" s="274" t="s">
        <v>132</v>
      </c>
      <c r="AE108" s="99" t="s">
        <v>133</v>
      </c>
      <c r="AF108" s="274">
        <v>1.39</v>
      </c>
      <c r="AG108" s="411">
        <v>17.46</v>
      </c>
      <c r="AH108" s="112"/>
      <c r="AI108" s="274">
        <v>-0.25</v>
      </c>
      <c r="AJ108" s="277">
        <v>0.0</v>
      </c>
      <c r="AK108" s="114"/>
    </row>
    <row r="109">
      <c r="A109" s="128"/>
      <c r="B109" s="129"/>
      <c r="C109" s="130"/>
      <c r="D109" s="131"/>
      <c r="E109" s="132"/>
      <c r="F109" s="132"/>
      <c r="G109" s="132"/>
      <c r="H109" s="133">
        <v>8427047.0</v>
      </c>
      <c r="I109" s="133">
        <v>2249345.0</v>
      </c>
      <c r="J109" s="130"/>
      <c r="K109" s="130"/>
      <c r="L109" s="130"/>
      <c r="M109" s="519"/>
      <c r="N109" s="369"/>
      <c r="O109" s="370"/>
      <c r="P109" s="196"/>
      <c r="Q109" s="197"/>
      <c r="R109" s="198"/>
      <c r="S109" s="199"/>
      <c r="T109" s="200"/>
      <c r="U109" s="201"/>
      <c r="V109" s="202"/>
      <c r="W109" s="202"/>
      <c r="X109" s="143"/>
      <c r="Y109" s="367"/>
      <c r="Z109" s="140"/>
      <c r="AA109" s="420"/>
      <c r="AB109" s="421"/>
      <c r="AC109" s="206" t="s">
        <v>142</v>
      </c>
      <c r="AD109" s="144"/>
      <c r="AE109" s="133"/>
      <c r="AF109" s="144"/>
      <c r="AG109" s="430"/>
      <c r="AH109" s="146"/>
      <c r="AI109" s="144"/>
      <c r="AJ109" s="147"/>
      <c r="AK109" s="114"/>
    </row>
    <row r="110">
      <c r="A110" s="363">
        <v>44617.0</v>
      </c>
      <c r="B110" s="95"/>
      <c r="C110" s="100" t="s">
        <v>1409</v>
      </c>
      <c r="D110" s="97"/>
      <c r="E110" s="98"/>
      <c r="F110" s="98"/>
      <c r="G110" s="98"/>
      <c r="H110" s="99" t="s">
        <v>772</v>
      </c>
      <c r="I110" s="99" t="s">
        <v>730</v>
      </c>
      <c r="J110" s="96"/>
      <c r="K110" s="96"/>
      <c r="L110" s="96"/>
      <c r="M110" s="518"/>
      <c r="N110" s="168">
        <v>1.0</v>
      </c>
      <c r="O110" s="169">
        <v>1.0</v>
      </c>
      <c r="P110" s="294">
        <v>1.0</v>
      </c>
      <c r="Q110" s="295">
        <v>1.0</v>
      </c>
      <c r="R110" s="296">
        <v>2.0</v>
      </c>
      <c r="S110" s="297">
        <v>3.0</v>
      </c>
      <c r="T110" s="200"/>
      <c r="U110" s="201"/>
      <c r="V110" s="202"/>
      <c r="W110" s="202"/>
      <c r="X110" s="273">
        <v>0.0</v>
      </c>
      <c r="Y110" s="271">
        <v>0.0</v>
      </c>
      <c r="Z110" s="272" t="s">
        <v>132</v>
      </c>
      <c r="AA110" s="107">
        <v>1.0</v>
      </c>
      <c r="AB110" s="108">
        <v>0.6223263888888889</v>
      </c>
      <c r="AC110" s="273" t="s">
        <v>140</v>
      </c>
      <c r="AD110" s="274" t="s">
        <v>133</v>
      </c>
      <c r="AE110" s="99" t="s">
        <v>133</v>
      </c>
      <c r="AF110" s="274">
        <v>1.7</v>
      </c>
      <c r="AG110" s="411">
        <v>20.0</v>
      </c>
      <c r="AH110" s="112"/>
      <c r="AI110" s="274">
        <v>-7.84</v>
      </c>
      <c r="AJ110" s="277">
        <v>0.0</v>
      </c>
      <c r="AK110" s="114"/>
    </row>
    <row r="111">
      <c r="A111" s="128"/>
      <c r="B111" s="129"/>
      <c r="C111" s="134">
        <v>175101.74</v>
      </c>
      <c r="D111" s="131"/>
      <c r="E111" s="132"/>
      <c r="F111" s="132"/>
      <c r="G111" s="132"/>
      <c r="H111" s="133">
        <v>1.95</v>
      </c>
      <c r="I111" s="133">
        <v>2.06</v>
      </c>
      <c r="J111" s="130"/>
      <c r="K111" s="130"/>
      <c r="L111" s="130"/>
      <c r="M111" s="519"/>
      <c r="N111" s="168">
        <v>1.0</v>
      </c>
      <c r="O111" s="169">
        <v>1.0</v>
      </c>
      <c r="P111" s="294">
        <v>1.0</v>
      </c>
      <c r="Q111" s="295">
        <v>1.0</v>
      </c>
      <c r="R111" s="296">
        <v>3.0</v>
      </c>
      <c r="S111" s="297">
        <v>3.0</v>
      </c>
      <c r="T111" s="200"/>
      <c r="U111" s="201"/>
      <c r="V111" s="202"/>
      <c r="W111" s="202"/>
      <c r="X111" s="206">
        <v>0.0</v>
      </c>
      <c r="Y111" s="204">
        <v>15.0</v>
      </c>
      <c r="Z111" s="205" t="s">
        <v>133</v>
      </c>
      <c r="AA111" s="141">
        <v>2.0</v>
      </c>
      <c r="AB111" s="142">
        <v>0.6235879629629629</v>
      </c>
      <c r="AC111" s="206"/>
      <c r="AD111" s="207" t="s">
        <v>133</v>
      </c>
      <c r="AE111" s="133" t="s">
        <v>166</v>
      </c>
      <c r="AF111" s="207">
        <v>1.94</v>
      </c>
      <c r="AG111" s="449">
        <v>17.53</v>
      </c>
      <c r="AH111" s="146"/>
      <c r="AI111" s="207">
        <v>-7.84</v>
      </c>
      <c r="AJ111" s="210">
        <v>0.0</v>
      </c>
      <c r="AK111" s="114"/>
    </row>
    <row r="112">
      <c r="A112" s="94"/>
      <c r="B112" s="95"/>
      <c r="C112" s="96"/>
      <c r="D112" s="97"/>
      <c r="E112" s="98"/>
      <c r="F112" s="98"/>
      <c r="G112" s="98"/>
      <c r="H112" s="99">
        <v>1.9924838E7</v>
      </c>
      <c r="I112" s="99">
        <v>7797771.0</v>
      </c>
      <c r="J112" s="96"/>
      <c r="K112" s="96"/>
      <c r="L112" s="96"/>
      <c r="M112" s="518"/>
      <c r="N112" s="168">
        <v>1.0</v>
      </c>
      <c r="O112" s="169">
        <v>1.0</v>
      </c>
      <c r="P112" s="294">
        <v>1.0</v>
      </c>
      <c r="Q112" s="295">
        <v>1.0</v>
      </c>
      <c r="R112" s="296">
        <v>3.0</v>
      </c>
      <c r="S112" s="297">
        <v>4.0</v>
      </c>
      <c r="T112" s="200"/>
      <c r="U112" s="201"/>
      <c r="V112" s="202"/>
      <c r="W112" s="202"/>
      <c r="X112" s="273">
        <v>0.0</v>
      </c>
      <c r="Y112" s="271">
        <v>0.0</v>
      </c>
      <c r="Z112" s="272" t="s">
        <v>132</v>
      </c>
      <c r="AA112" s="107">
        <v>3.0</v>
      </c>
      <c r="AB112" s="108">
        <v>0.6251388888888889</v>
      </c>
      <c r="AC112" s="273"/>
      <c r="AD112" s="274" t="s">
        <v>133</v>
      </c>
      <c r="AE112" s="99" t="s">
        <v>133</v>
      </c>
      <c r="AF112" s="274">
        <v>1.72</v>
      </c>
      <c r="AG112" s="411">
        <v>20.0</v>
      </c>
      <c r="AH112" s="112"/>
      <c r="AI112" s="110"/>
      <c r="AJ112" s="113"/>
      <c r="AK112" s="114"/>
    </row>
    <row r="113">
      <c r="A113" s="128"/>
      <c r="B113" s="129"/>
      <c r="C113" s="130"/>
      <c r="D113" s="131"/>
      <c r="E113" s="132"/>
      <c r="F113" s="132"/>
      <c r="G113" s="132"/>
      <c r="H113" s="132"/>
      <c r="I113" s="132"/>
      <c r="J113" s="130"/>
      <c r="K113" s="130"/>
      <c r="L113" s="130"/>
      <c r="M113" s="519"/>
      <c r="N113" s="168">
        <v>1.0</v>
      </c>
      <c r="O113" s="169">
        <v>1.0</v>
      </c>
      <c r="P113" s="294">
        <v>1.0</v>
      </c>
      <c r="Q113" s="295">
        <v>1.0</v>
      </c>
      <c r="R113" s="296">
        <v>4.0</v>
      </c>
      <c r="S113" s="297">
        <v>4.0</v>
      </c>
      <c r="T113" s="200"/>
      <c r="U113" s="201"/>
      <c r="V113" s="202"/>
      <c r="W113" s="202"/>
      <c r="X113" s="206">
        <v>0.0</v>
      </c>
      <c r="Y113" s="204">
        <v>0.0</v>
      </c>
      <c r="Z113" s="205" t="s">
        <v>133</v>
      </c>
      <c r="AA113" s="141">
        <v>4.0</v>
      </c>
      <c r="AB113" s="142">
        <v>0.6284722222222222</v>
      </c>
      <c r="AC113" s="206"/>
      <c r="AD113" s="207" t="s">
        <v>133</v>
      </c>
      <c r="AE113" s="133" t="s">
        <v>133</v>
      </c>
      <c r="AF113" s="207">
        <v>1.98</v>
      </c>
      <c r="AG113" s="449">
        <v>5.0</v>
      </c>
      <c r="AH113" s="146"/>
      <c r="AI113" s="144"/>
      <c r="AJ113" s="147"/>
      <c r="AK113" s="114"/>
    </row>
    <row r="114">
      <c r="A114" s="94"/>
      <c r="B114" s="95"/>
      <c r="C114" s="96"/>
      <c r="D114" s="97"/>
      <c r="E114" s="98"/>
      <c r="F114" s="98"/>
      <c r="G114" s="98"/>
      <c r="H114" s="98"/>
      <c r="I114" s="98"/>
      <c r="J114" s="96"/>
      <c r="K114" s="96"/>
      <c r="L114" s="96"/>
      <c r="M114" s="518"/>
      <c r="N114" s="168">
        <v>1.0</v>
      </c>
      <c r="O114" s="169">
        <v>1.0</v>
      </c>
      <c r="P114" s="294">
        <v>1.0</v>
      </c>
      <c r="Q114" s="295">
        <v>1.0</v>
      </c>
      <c r="R114" s="296">
        <v>5.0</v>
      </c>
      <c r="S114" s="297">
        <v>5.0</v>
      </c>
      <c r="T114" s="200"/>
      <c r="U114" s="201"/>
      <c r="V114" s="202"/>
      <c r="W114" s="202"/>
      <c r="X114" s="273">
        <v>0.0</v>
      </c>
      <c r="Y114" s="271">
        <v>0.0</v>
      </c>
      <c r="Z114" s="272" t="s">
        <v>133</v>
      </c>
      <c r="AA114" s="107">
        <v>5.0</v>
      </c>
      <c r="AB114" s="108">
        <v>0.632800925925926</v>
      </c>
      <c r="AC114" s="273"/>
      <c r="AD114" s="274" t="s">
        <v>133</v>
      </c>
      <c r="AE114" s="99" t="s">
        <v>166</v>
      </c>
      <c r="AF114" s="274">
        <v>2.04</v>
      </c>
      <c r="AG114" s="411">
        <v>21.71</v>
      </c>
      <c r="AH114" s="112"/>
      <c r="AI114" s="110"/>
      <c r="AJ114" s="113"/>
      <c r="AK114" s="114"/>
    </row>
    <row r="115">
      <c r="A115" s="128"/>
      <c r="B115" s="129"/>
      <c r="C115" s="130"/>
      <c r="D115" s="131"/>
      <c r="E115" s="132"/>
      <c r="F115" s="132"/>
      <c r="G115" s="132"/>
      <c r="H115" s="132"/>
      <c r="I115" s="132"/>
      <c r="J115" s="130"/>
      <c r="K115" s="130"/>
      <c r="L115" s="130"/>
      <c r="M115" s="519"/>
      <c r="N115" s="168">
        <v>1.0</v>
      </c>
      <c r="O115" s="169">
        <v>1.0</v>
      </c>
      <c r="P115" s="294">
        <v>1.0</v>
      </c>
      <c r="Q115" s="295">
        <v>1.0</v>
      </c>
      <c r="R115" s="296">
        <v>5.0</v>
      </c>
      <c r="S115" s="297">
        <v>6.0</v>
      </c>
      <c r="T115" s="200"/>
      <c r="U115" s="201"/>
      <c r="V115" s="202"/>
      <c r="W115" s="202"/>
      <c r="X115" s="206">
        <v>0.0</v>
      </c>
      <c r="Y115" s="204">
        <v>0.0</v>
      </c>
      <c r="Z115" s="205" t="s">
        <v>132</v>
      </c>
      <c r="AA115" s="141">
        <v>6.0</v>
      </c>
      <c r="AB115" s="142">
        <v>0.6360532407407408</v>
      </c>
      <c r="AC115" s="206"/>
      <c r="AD115" s="207" t="s">
        <v>133</v>
      </c>
      <c r="AE115" s="133" t="s">
        <v>133</v>
      </c>
      <c r="AF115" s="207">
        <v>1.81</v>
      </c>
      <c r="AG115" s="449">
        <v>20.0</v>
      </c>
      <c r="AH115" s="146"/>
      <c r="AI115" s="144"/>
      <c r="AJ115" s="147"/>
      <c r="AK115" s="114"/>
    </row>
    <row r="116">
      <c r="A116" s="94"/>
      <c r="B116" s="95"/>
      <c r="C116" s="96"/>
      <c r="D116" s="97"/>
      <c r="E116" s="98"/>
      <c r="F116" s="98"/>
      <c r="G116" s="98"/>
      <c r="H116" s="98"/>
      <c r="I116" s="98"/>
      <c r="J116" s="96"/>
      <c r="K116" s="96"/>
      <c r="L116" s="96"/>
      <c r="M116" s="518"/>
      <c r="N116" s="168">
        <v>1.0</v>
      </c>
      <c r="O116" s="169">
        <v>1.0</v>
      </c>
      <c r="P116" s="294">
        <v>1.0</v>
      </c>
      <c r="Q116" s="295">
        <v>1.0</v>
      </c>
      <c r="R116" s="296">
        <v>6.0</v>
      </c>
      <c r="S116" s="297">
        <v>6.0</v>
      </c>
      <c r="T116" s="200"/>
      <c r="U116" s="201"/>
      <c r="V116" s="202"/>
      <c r="W116" s="202"/>
      <c r="X116" s="273">
        <v>0.0</v>
      </c>
      <c r="Y116" s="271">
        <v>0.0</v>
      </c>
      <c r="Z116" s="272" t="s">
        <v>133</v>
      </c>
      <c r="AA116" s="107">
        <v>7.0</v>
      </c>
      <c r="AB116" s="108">
        <v>0.6398726851851851</v>
      </c>
      <c r="AC116" s="273"/>
      <c r="AD116" s="274" t="s">
        <v>133</v>
      </c>
      <c r="AE116" s="99" t="s">
        <v>166</v>
      </c>
      <c r="AF116" s="274">
        <v>2.02</v>
      </c>
      <c r="AG116" s="411">
        <v>17.92</v>
      </c>
      <c r="AH116" s="112"/>
      <c r="AI116" s="110"/>
      <c r="AJ116" s="113"/>
      <c r="AK116" s="114"/>
    </row>
    <row r="117">
      <c r="A117" s="128"/>
      <c r="B117" s="129"/>
      <c r="C117" s="130"/>
      <c r="D117" s="131"/>
      <c r="E117" s="132"/>
      <c r="F117" s="132"/>
      <c r="G117" s="132"/>
      <c r="H117" s="132"/>
      <c r="I117" s="132"/>
      <c r="J117" s="130"/>
      <c r="K117" s="130"/>
      <c r="L117" s="130"/>
      <c r="M117" s="519"/>
      <c r="N117" s="369"/>
      <c r="O117" s="370"/>
      <c r="P117" s="196"/>
      <c r="Q117" s="197"/>
      <c r="R117" s="198"/>
      <c r="S117" s="199"/>
      <c r="T117" s="200"/>
      <c r="U117" s="201"/>
      <c r="V117" s="202"/>
      <c r="W117" s="202"/>
      <c r="X117" s="143"/>
      <c r="Y117" s="367"/>
      <c r="Z117" s="140"/>
      <c r="AA117" s="420"/>
      <c r="AB117" s="421"/>
      <c r="AC117" s="206" t="s">
        <v>142</v>
      </c>
      <c r="AD117" s="144"/>
      <c r="AE117" s="133"/>
      <c r="AF117" s="144"/>
      <c r="AG117" s="430"/>
      <c r="AH117" s="146"/>
      <c r="AI117" s="144"/>
      <c r="AJ117" s="147"/>
      <c r="AK117" s="114"/>
    </row>
    <row r="118">
      <c r="A118" s="363">
        <v>44617.0</v>
      </c>
      <c r="B118" s="95"/>
      <c r="C118" s="100" t="s">
        <v>1217</v>
      </c>
      <c r="D118" s="97"/>
      <c r="E118" s="98"/>
      <c r="F118" s="98"/>
      <c r="G118" s="98"/>
      <c r="H118" s="99" t="s">
        <v>358</v>
      </c>
      <c r="I118" s="99" t="s">
        <v>375</v>
      </c>
      <c r="J118" s="96"/>
      <c r="K118" s="96"/>
      <c r="L118" s="96"/>
      <c r="M118" s="518"/>
      <c r="N118" s="168">
        <v>1.0</v>
      </c>
      <c r="O118" s="169">
        <v>0.0</v>
      </c>
      <c r="P118" s="294">
        <v>0.0</v>
      </c>
      <c r="Q118" s="295">
        <v>0.0</v>
      </c>
      <c r="R118" s="198"/>
      <c r="S118" s="199"/>
      <c r="T118" s="200"/>
      <c r="U118" s="201"/>
      <c r="V118" s="202"/>
      <c r="W118" s="202"/>
      <c r="X118" s="273">
        <v>40.0</v>
      </c>
      <c r="Y118" s="271">
        <v>0.0</v>
      </c>
      <c r="Z118" s="272" t="s">
        <v>133</v>
      </c>
      <c r="AA118" s="107">
        <v>1.0</v>
      </c>
      <c r="AB118" s="108">
        <v>0.6084143518518519</v>
      </c>
      <c r="AC118" s="273" t="s">
        <v>140</v>
      </c>
      <c r="AD118" s="274" t="s">
        <v>132</v>
      </c>
      <c r="AE118" s="99" t="s">
        <v>166</v>
      </c>
      <c r="AF118" s="274">
        <v>1.1</v>
      </c>
      <c r="AG118" s="411">
        <v>50.0</v>
      </c>
      <c r="AH118" s="112"/>
      <c r="AI118" s="274">
        <v>-5.27</v>
      </c>
      <c r="AJ118" s="277">
        <v>0.0</v>
      </c>
      <c r="AK118" s="114"/>
    </row>
    <row r="119">
      <c r="A119" s="128"/>
      <c r="B119" s="129"/>
      <c r="C119" s="134">
        <v>288911.98</v>
      </c>
      <c r="D119" s="131"/>
      <c r="E119" s="132"/>
      <c r="F119" s="132"/>
      <c r="G119" s="132"/>
      <c r="H119" s="133">
        <v>1.61</v>
      </c>
      <c r="I119" s="133">
        <v>2.66</v>
      </c>
      <c r="J119" s="130"/>
      <c r="K119" s="130"/>
      <c r="L119" s="130"/>
      <c r="M119" s="519"/>
      <c r="N119" s="168">
        <v>1.0</v>
      </c>
      <c r="O119" s="169">
        <v>0.0</v>
      </c>
      <c r="P119" s="294">
        <v>0.0</v>
      </c>
      <c r="Q119" s="295">
        <v>0.0</v>
      </c>
      <c r="R119" s="198"/>
      <c r="S119" s="199"/>
      <c r="T119" s="200"/>
      <c r="U119" s="201"/>
      <c r="V119" s="202"/>
      <c r="W119" s="202"/>
      <c r="X119" s="206">
        <v>40.0</v>
      </c>
      <c r="Y119" s="204">
        <v>0.0</v>
      </c>
      <c r="Z119" s="205" t="s">
        <v>133</v>
      </c>
      <c r="AA119" s="141">
        <v>2.0</v>
      </c>
      <c r="AB119" s="142">
        <v>0.6139236111111112</v>
      </c>
      <c r="AC119" s="206"/>
      <c r="AD119" s="207" t="s">
        <v>132</v>
      </c>
      <c r="AE119" s="133" t="s">
        <v>166</v>
      </c>
      <c r="AF119" s="207">
        <v>1.02</v>
      </c>
      <c r="AG119" s="449">
        <v>50.0</v>
      </c>
      <c r="AH119" s="146"/>
      <c r="AI119" s="207">
        <v>42.31</v>
      </c>
      <c r="AJ119" s="210">
        <v>0.0</v>
      </c>
      <c r="AK119" s="114"/>
    </row>
    <row r="120">
      <c r="A120" s="94"/>
      <c r="B120" s="95"/>
      <c r="C120" s="96"/>
      <c r="D120" s="97"/>
      <c r="E120" s="98"/>
      <c r="F120" s="98"/>
      <c r="G120" s="98"/>
      <c r="H120" s="99">
        <v>5300737.0</v>
      </c>
      <c r="I120" s="99">
        <v>8827537.0</v>
      </c>
      <c r="J120" s="96"/>
      <c r="K120" s="96"/>
      <c r="L120" s="96"/>
      <c r="M120" s="518"/>
      <c r="N120" s="168">
        <v>1.0</v>
      </c>
      <c r="O120" s="169">
        <v>0.0</v>
      </c>
      <c r="P120" s="294">
        <v>3.0</v>
      </c>
      <c r="Q120" s="295">
        <v>0.0</v>
      </c>
      <c r="R120" s="198"/>
      <c r="S120" s="199"/>
      <c r="T120" s="200"/>
      <c r="U120" s="201"/>
      <c r="V120" s="202"/>
      <c r="W120" s="202"/>
      <c r="X120" s="273">
        <v>0.0</v>
      </c>
      <c r="Y120" s="271">
        <v>0.0</v>
      </c>
      <c r="Z120" s="272" t="s">
        <v>132</v>
      </c>
      <c r="AA120" s="107">
        <v>3.0</v>
      </c>
      <c r="AB120" s="108">
        <v>0.6261574074074074</v>
      </c>
      <c r="AC120" s="273"/>
      <c r="AD120" s="274" t="s">
        <v>132</v>
      </c>
      <c r="AE120" s="99" t="s">
        <v>166</v>
      </c>
      <c r="AF120" s="274">
        <v>1.06</v>
      </c>
      <c r="AG120" s="411">
        <v>33.33</v>
      </c>
      <c r="AH120" s="112"/>
      <c r="AI120" s="110"/>
      <c r="AJ120" s="113"/>
      <c r="AK120" s="114"/>
    </row>
    <row r="121">
      <c r="A121" s="128"/>
      <c r="B121" s="129"/>
      <c r="C121" s="130"/>
      <c r="D121" s="131"/>
      <c r="E121" s="132"/>
      <c r="F121" s="132"/>
      <c r="G121" s="132"/>
      <c r="H121" s="132"/>
      <c r="I121" s="132"/>
      <c r="J121" s="130"/>
      <c r="K121" s="130"/>
      <c r="L121" s="130"/>
      <c r="M121" s="519"/>
      <c r="N121" s="168">
        <v>1.0</v>
      </c>
      <c r="O121" s="169">
        <v>0.0</v>
      </c>
      <c r="P121" s="294">
        <v>4.0</v>
      </c>
      <c r="Q121" s="295">
        <v>3.0</v>
      </c>
      <c r="R121" s="198"/>
      <c r="S121" s="199"/>
      <c r="T121" s="200"/>
      <c r="U121" s="201"/>
      <c r="V121" s="202"/>
      <c r="W121" s="202"/>
      <c r="X121" s="206">
        <v>30.0</v>
      </c>
      <c r="Y121" s="204">
        <v>0.0</v>
      </c>
      <c r="Z121" s="205" t="s">
        <v>132</v>
      </c>
      <c r="AA121" s="141">
        <v>4.0</v>
      </c>
      <c r="AB121" s="142">
        <v>0.6282407407407408</v>
      </c>
      <c r="AC121" s="206"/>
      <c r="AD121" s="207" t="s">
        <v>132</v>
      </c>
      <c r="AE121" s="133" t="s">
        <v>133</v>
      </c>
      <c r="AF121" s="207">
        <v>1.05</v>
      </c>
      <c r="AG121" s="449">
        <v>134.6</v>
      </c>
      <c r="AH121" s="146"/>
      <c r="AI121" s="144"/>
      <c r="AJ121" s="147"/>
      <c r="AK121" s="114"/>
    </row>
    <row r="122">
      <c r="A122" s="94"/>
      <c r="B122" s="95"/>
      <c r="C122" s="96"/>
      <c r="D122" s="97"/>
      <c r="E122" s="98"/>
      <c r="F122" s="98"/>
      <c r="G122" s="98"/>
      <c r="H122" s="98"/>
      <c r="I122" s="98"/>
      <c r="J122" s="96"/>
      <c r="K122" s="96"/>
      <c r="L122" s="96"/>
      <c r="M122" s="518"/>
      <c r="N122" s="168">
        <v>1.0</v>
      </c>
      <c r="O122" s="169">
        <v>0.0</v>
      </c>
      <c r="P122" s="294">
        <v>5.0</v>
      </c>
      <c r="Q122" s="295">
        <v>3.0</v>
      </c>
      <c r="R122" s="198"/>
      <c r="S122" s="199"/>
      <c r="T122" s="200"/>
      <c r="U122" s="201"/>
      <c r="V122" s="202"/>
      <c r="W122" s="202"/>
      <c r="X122" s="273">
        <v>0.0</v>
      </c>
      <c r="Y122" s="271">
        <v>0.0</v>
      </c>
      <c r="Z122" s="272" t="s">
        <v>133</v>
      </c>
      <c r="AA122" s="107">
        <v>5.0</v>
      </c>
      <c r="AB122" s="108">
        <v>0.6305324074074075</v>
      </c>
      <c r="AC122" s="273"/>
      <c r="AD122" s="274" t="s">
        <v>132</v>
      </c>
      <c r="AE122" s="99" t="s">
        <v>166</v>
      </c>
      <c r="AF122" s="274">
        <v>1.09</v>
      </c>
      <c r="AG122" s="411">
        <v>44.44</v>
      </c>
      <c r="AH122" s="112"/>
      <c r="AI122" s="110"/>
      <c r="AJ122" s="113"/>
      <c r="AK122" s="114"/>
    </row>
    <row r="123">
      <c r="A123" s="128"/>
      <c r="B123" s="129"/>
      <c r="C123" s="130"/>
      <c r="D123" s="131"/>
      <c r="E123" s="132"/>
      <c r="F123" s="132"/>
      <c r="G123" s="132"/>
      <c r="H123" s="132"/>
      <c r="I123" s="132"/>
      <c r="J123" s="130"/>
      <c r="K123" s="130"/>
      <c r="L123" s="130"/>
      <c r="M123" s="519"/>
      <c r="N123" s="168">
        <v>1.0</v>
      </c>
      <c r="O123" s="169">
        <v>0.0</v>
      </c>
      <c r="P123" s="294">
        <v>5.0</v>
      </c>
      <c r="Q123" s="295">
        <v>4.0</v>
      </c>
      <c r="R123" s="198"/>
      <c r="S123" s="199"/>
      <c r="T123" s="200"/>
      <c r="U123" s="201"/>
      <c r="V123" s="202"/>
      <c r="W123" s="202"/>
      <c r="X123" s="206">
        <v>0.0</v>
      </c>
      <c r="Y123" s="204">
        <v>0.0</v>
      </c>
      <c r="Z123" s="205" t="s">
        <v>132</v>
      </c>
      <c r="AA123" s="420"/>
      <c r="AB123" s="421"/>
      <c r="AC123" s="206"/>
      <c r="AD123" s="144"/>
      <c r="AE123" s="133"/>
      <c r="AF123" s="144"/>
      <c r="AG123" s="430"/>
      <c r="AH123" s="146"/>
      <c r="AI123" s="144"/>
      <c r="AJ123" s="147"/>
      <c r="AK123" s="114"/>
    </row>
    <row r="124">
      <c r="A124" s="94"/>
      <c r="B124" s="95"/>
      <c r="C124" s="96"/>
      <c r="D124" s="97"/>
      <c r="E124" s="98"/>
      <c r="F124" s="98"/>
      <c r="G124" s="98"/>
      <c r="H124" s="98"/>
      <c r="I124" s="98"/>
      <c r="J124" s="96"/>
      <c r="K124" s="96"/>
      <c r="L124" s="96"/>
      <c r="M124" s="518"/>
      <c r="N124" s="369"/>
      <c r="O124" s="370"/>
      <c r="P124" s="196"/>
      <c r="Q124" s="197"/>
      <c r="R124" s="198"/>
      <c r="S124" s="199"/>
      <c r="T124" s="200"/>
      <c r="U124" s="201"/>
      <c r="V124" s="202"/>
      <c r="W124" s="202"/>
      <c r="X124" s="109"/>
      <c r="Y124" s="280"/>
      <c r="Z124" s="106"/>
      <c r="AA124" s="281"/>
      <c r="AB124" s="282"/>
      <c r="AC124" s="273" t="s">
        <v>142</v>
      </c>
      <c r="AD124" s="110"/>
      <c r="AE124" s="99"/>
      <c r="AF124" s="110"/>
      <c r="AG124" s="427"/>
      <c r="AH124" s="112"/>
      <c r="AI124" s="110"/>
      <c r="AJ124" s="113"/>
      <c r="AK124" s="114"/>
    </row>
    <row r="125">
      <c r="A125" s="288">
        <v>44617.0</v>
      </c>
      <c r="B125" s="129"/>
      <c r="C125" s="134" t="s">
        <v>319</v>
      </c>
      <c r="D125" s="131"/>
      <c r="E125" s="132"/>
      <c r="F125" s="132"/>
      <c r="G125" s="132"/>
      <c r="H125" s="133" t="s">
        <v>321</v>
      </c>
      <c r="I125" s="133" t="s">
        <v>322</v>
      </c>
      <c r="J125" s="130"/>
      <c r="K125" s="130"/>
      <c r="L125" s="130"/>
      <c r="M125" s="519"/>
      <c r="N125" s="168">
        <v>0.0</v>
      </c>
      <c r="O125" s="169">
        <v>1.0</v>
      </c>
      <c r="P125" s="294">
        <v>2.0</v>
      </c>
      <c r="Q125" s="295">
        <v>2.0</v>
      </c>
      <c r="R125" s="198"/>
      <c r="S125" s="199"/>
      <c r="T125" s="200"/>
      <c r="U125" s="201"/>
      <c r="V125" s="202"/>
      <c r="W125" s="202"/>
      <c r="X125" s="206">
        <v>15.0</v>
      </c>
      <c r="Y125" s="204">
        <v>15.0</v>
      </c>
      <c r="Z125" s="205" t="s">
        <v>132</v>
      </c>
      <c r="AA125" s="141">
        <v>1.0</v>
      </c>
      <c r="AB125" s="142">
        <v>0.5294444444444445</v>
      </c>
      <c r="AC125" s="206" t="s">
        <v>140</v>
      </c>
      <c r="AD125" s="207" t="s">
        <v>133</v>
      </c>
      <c r="AE125" s="133" t="s">
        <v>133</v>
      </c>
      <c r="AF125" s="207">
        <v>1.12</v>
      </c>
      <c r="AG125" s="449">
        <v>51.17</v>
      </c>
      <c r="AH125" s="146"/>
      <c r="AI125" s="207">
        <v>-51.17</v>
      </c>
      <c r="AJ125" s="210">
        <v>0.0</v>
      </c>
      <c r="AK125" s="114"/>
    </row>
    <row r="126">
      <c r="A126" s="94"/>
      <c r="B126" s="95"/>
      <c r="C126" s="100">
        <v>420.11</v>
      </c>
      <c r="D126" s="97"/>
      <c r="E126" s="98"/>
      <c r="F126" s="98"/>
      <c r="G126" s="98"/>
      <c r="H126" s="99">
        <v>2.08</v>
      </c>
      <c r="I126" s="99">
        <v>1.87</v>
      </c>
      <c r="J126" s="96"/>
      <c r="K126" s="96"/>
      <c r="L126" s="96"/>
      <c r="M126" s="518"/>
      <c r="N126" s="369"/>
      <c r="O126" s="370"/>
      <c r="P126" s="196"/>
      <c r="Q126" s="197"/>
      <c r="R126" s="198"/>
      <c r="S126" s="199"/>
      <c r="T126" s="200"/>
      <c r="U126" s="201"/>
      <c r="V126" s="202"/>
      <c r="W126" s="202"/>
      <c r="X126" s="109"/>
      <c r="Y126" s="280"/>
      <c r="Z126" s="106"/>
      <c r="AA126" s="281"/>
      <c r="AB126" s="282"/>
      <c r="AC126" s="273"/>
      <c r="AD126" s="110"/>
      <c r="AE126" s="99"/>
      <c r="AF126" s="110"/>
      <c r="AG126" s="427"/>
      <c r="AH126" s="112"/>
      <c r="AI126" s="274">
        <v>6.02</v>
      </c>
      <c r="AJ126" s="277">
        <v>0.0</v>
      </c>
      <c r="AK126" s="114"/>
    </row>
    <row r="127">
      <c r="A127" s="128"/>
      <c r="B127" s="129"/>
      <c r="C127" s="130"/>
      <c r="D127" s="131"/>
      <c r="E127" s="132"/>
      <c r="F127" s="132"/>
      <c r="G127" s="132"/>
      <c r="H127" s="133">
        <v>1.6791749E7</v>
      </c>
      <c r="I127" s="133">
        <v>4.1968445E7</v>
      </c>
      <c r="J127" s="130"/>
      <c r="K127" s="130"/>
      <c r="L127" s="130"/>
      <c r="M127" s="519"/>
      <c r="N127" s="369"/>
      <c r="O127" s="370"/>
      <c r="P127" s="196"/>
      <c r="Q127" s="197"/>
      <c r="R127" s="198"/>
      <c r="S127" s="199"/>
      <c r="T127" s="200"/>
      <c r="U127" s="201"/>
      <c r="V127" s="202"/>
      <c r="W127" s="202"/>
      <c r="X127" s="143"/>
      <c r="Y127" s="367"/>
      <c r="Z127" s="140"/>
      <c r="AA127" s="420"/>
      <c r="AB127" s="421"/>
      <c r="AC127" s="206" t="s">
        <v>142</v>
      </c>
      <c r="AD127" s="144"/>
      <c r="AE127" s="133"/>
      <c r="AF127" s="144"/>
      <c r="AG127" s="430"/>
      <c r="AH127" s="146"/>
      <c r="AI127" s="144"/>
      <c r="AJ127" s="147"/>
      <c r="AK127" s="114"/>
    </row>
    <row r="128">
      <c r="A128" s="363">
        <v>44617.0</v>
      </c>
      <c r="B128" s="95"/>
      <c r="C128" s="100" t="s">
        <v>1216</v>
      </c>
      <c r="D128" s="97"/>
      <c r="E128" s="98"/>
      <c r="F128" s="98"/>
      <c r="G128" s="98"/>
      <c r="H128" s="99" t="s">
        <v>742</v>
      </c>
      <c r="I128" s="99" t="s">
        <v>158</v>
      </c>
      <c r="J128" s="96"/>
      <c r="K128" s="96"/>
      <c r="L128" s="96"/>
      <c r="M128" s="518"/>
      <c r="N128" s="168">
        <v>4.0</v>
      </c>
      <c r="O128" s="169">
        <v>5.0</v>
      </c>
      <c r="P128" s="196"/>
      <c r="Q128" s="197"/>
      <c r="R128" s="198"/>
      <c r="S128" s="199"/>
      <c r="T128" s="200"/>
      <c r="U128" s="201"/>
      <c r="V128" s="202"/>
      <c r="W128" s="202"/>
      <c r="X128" s="273">
        <v>0.0</v>
      </c>
      <c r="Y128" s="271">
        <v>30.0</v>
      </c>
      <c r="Z128" s="272" t="s">
        <v>133</v>
      </c>
      <c r="AA128" s="107">
        <v>1.0</v>
      </c>
      <c r="AB128" s="108">
        <v>0.5002314814814814</v>
      </c>
      <c r="AC128" s="273" t="s">
        <v>140</v>
      </c>
      <c r="AD128" s="274" t="s">
        <v>133</v>
      </c>
      <c r="AE128" s="99" t="s">
        <v>166</v>
      </c>
      <c r="AF128" s="274">
        <v>1.17</v>
      </c>
      <c r="AG128" s="411">
        <v>44.12</v>
      </c>
      <c r="AH128" s="112"/>
      <c r="AI128" s="274">
        <v>23.18</v>
      </c>
      <c r="AJ128" s="277">
        <v>0.0</v>
      </c>
      <c r="AK128" s="114"/>
    </row>
    <row r="129">
      <c r="A129" s="128"/>
      <c r="B129" s="129"/>
      <c r="C129" s="134">
        <v>1884.85</v>
      </c>
      <c r="D129" s="131"/>
      <c r="E129" s="132"/>
      <c r="F129" s="132"/>
      <c r="G129" s="132"/>
      <c r="H129" s="133">
        <v>2.58</v>
      </c>
      <c r="I129" s="133">
        <v>1.62</v>
      </c>
      <c r="J129" s="130"/>
      <c r="K129" s="130"/>
      <c r="L129" s="130"/>
      <c r="M129" s="519"/>
      <c r="N129" s="168">
        <v>6.0</v>
      </c>
      <c r="O129" s="169">
        <v>5.0</v>
      </c>
      <c r="P129" s="196"/>
      <c r="Q129" s="197"/>
      <c r="R129" s="198"/>
      <c r="S129" s="199"/>
      <c r="T129" s="200"/>
      <c r="U129" s="201"/>
      <c r="V129" s="202"/>
      <c r="W129" s="202"/>
      <c r="X129" s="206">
        <v>30.0</v>
      </c>
      <c r="Y129" s="204">
        <v>15.0</v>
      </c>
      <c r="Z129" s="205" t="s">
        <v>133</v>
      </c>
      <c r="AA129" s="141">
        <v>2.0</v>
      </c>
      <c r="AB129" s="142">
        <v>0.5076041666666666</v>
      </c>
      <c r="AC129" s="206"/>
      <c r="AD129" s="207" t="s">
        <v>133</v>
      </c>
      <c r="AE129" s="133" t="s">
        <v>133</v>
      </c>
      <c r="AF129" s="207">
        <v>1.94</v>
      </c>
      <c r="AG129" s="449">
        <v>2.66</v>
      </c>
      <c r="AH129" s="146"/>
      <c r="AI129" s="207">
        <v>23.18</v>
      </c>
      <c r="AJ129" s="210">
        <v>0.0</v>
      </c>
      <c r="AK129" s="114"/>
    </row>
    <row r="130">
      <c r="A130" s="94"/>
      <c r="B130" s="95"/>
      <c r="C130" s="96"/>
      <c r="D130" s="97"/>
      <c r="E130" s="98"/>
      <c r="F130" s="98"/>
      <c r="G130" s="98"/>
      <c r="H130" s="99">
        <v>8798905.0</v>
      </c>
      <c r="I130" s="99">
        <v>1.5313804E7</v>
      </c>
      <c r="J130" s="96"/>
      <c r="K130" s="96"/>
      <c r="L130" s="96"/>
      <c r="M130" s="518"/>
      <c r="N130" s="168">
        <v>6.0</v>
      </c>
      <c r="O130" s="169">
        <v>5.0</v>
      </c>
      <c r="P130" s="196"/>
      <c r="Q130" s="197"/>
      <c r="R130" s="198"/>
      <c r="S130" s="199"/>
      <c r="T130" s="200"/>
      <c r="U130" s="201"/>
      <c r="V130" s="202"/>
      <c r="W130" s="202"/>
      <c r="X130" s="273">
        <v>40.0</v>
      </c>
      <c r="Y130" s="271">
        <v>15.0</v>
      </c>
      <c r="Z130" s="272" t="s">
        <v>133</v>
      </c>
      <c r="AA130" s="107">
        <v>3.0</v>
      </c>
      <c r="AB130" s="108">
        <v>0.5080208333333334</v>
      </c>
      <c r="AC130" s="273"/>
      <c r="AD130" s="274" t="s">
        <v>133</v>
      </c>
      <c r="AE130" s="99" t="s">
        <v>133</v>
      </c>
      <c r="AF130" s="274">
        <v>2.34</v>
      </c>
      <c r="AG130" s="411">
        <v>3.73</v>
      </c>
      <c r="AH130" s="112"/>
      <c r="AI130" s="110"/>
      <c r="AJ130" s="113"/>
      <c r="AK130" s="114"/>
    </row>
    <row r="131">
      <c r="A131" s="128"/>
      <c r="B131" s="129"/>
      <c r="C131" s="130"/>
      <c r="D131" s="131"/>
      <c r="E131" s="132"/>
      <c r="F131" s="132"/>
      <c r="G131" s="132"/>
      <c r="H131" s="132"/>
      <c r="I131" s="132"/>
      <c r="J131" s="130"/>
      <c r="K131" s="130"/>
      <c r="L131" s="130"/>
      <c r="M131" s="519"/>
      <c r="N131" s="168">
        <v>1.0</v>
      </c>
      <c r="O131" s="169">
        <v>0.0</v>
      </c>
      <c r="P131" s="294">
        <v>1.0</v>
      </c>
      <c r="Q131" s="295">
        <v>1.0</v>
      </c>
      <c r="R131" s="198"/>
      <c r="S131" s="199"/>
      <c r="T131" s="200"/>
      <c r="U131" s="201"/>
      <c r="V131" s="202"/>
      <c r="W131" s="202"/>
      <c r="X131" s="206">
        <v>0.0</v>
      </c>
      <c r="Y131" s="204">
        <v>0.0</v>
      </c>
      <c r="Z131" s="205" t="s">
        <v>132</v>
      </c>
      <c r="AA131" s="141">
        <v>4.0</v>
      </c>
      <c r="AB131" s="142">
        <v>0.5159722222222223</v>
      </c>
      <c r="AC131" s="206"/>
      <c r="AD131" s="207" t="s">
        <v>133</v>
      </c>
      <c r="AE131" s="133" t="s">
        <v>133</v>
      </c>
      <c r="AF131" s="207">
        <v>2.68</v>
      </c>
      <c r="AG131" s="449">
        <v>14.08</v>
      </c>
      <c r="AH131" s="146"/>
      <c r="AI131" s="144"/>
      <c r="AJ131" s="147"/>
      <c r="AK131" s="114"/>
    </row>
    <row r="132">
      <c r="A132" s="94"/>
      <c r="B132" s="95"/>
      <c r="C132" s="96"/>
      <c r="D132" s="97"/>
      <c r="E132" s="98"/>
      <c r="F132" s="98"/>
      <c r="G132" s="98"/>
      <c r="H132" s="98"/>
      <c r="I132" s="98"/>
      <c r="J132" s="96"/>
      <c r="K132" s="96"/>
      <c r="L132" s="96"/>
      <c r="M132" s="518"/>
      <c r="N132" s="369"/>
      <c r="O132" s="370"/>
      <c r="P132" s="196"/>
      <c r="Q132" s="197"/>
      <c r="R132" s="198"/>
      <c r="S132" s="199"/>
      <c r="T132" s="200"/>
      <c r="U132" s="201"/>
      <c r="V132" s="202"/>
      <c r="W132" s="202"/>
      <c r="X132" s="109"/>
      <c r="Y132" s="280"/>
      <c r="Z132" s="106"/>
      <c r="AA132" s="281"/>
      <c r="AB132" s="282"/>
      <c r="AC132" s="273" t="s">
        <v>142</v>
      </c>
      <c r="AD132" s="110"/>
      <c r="AE132" s="99"/>
      <c r="AF132" s="110"/>
      <c r="AG132" s="427"/>
      <c r="AH132" s="112"/>
      <c r="AI132" s="110"/>
      <c r="AJ132" s="113"/>
      <c r="AK132" s="114"/>
    </row>
    <row r="133">
      <c r="A133" s="288">
        <v>44617.0</v>
      </c>
      <c r="B133" s="129"/>
      <c r="C133" s="134" t="s">
        <v>1408</v>
      </c>
      <c r="D133" s="131"/>
      <c r="E133" s="132"/>
      <c r="F133" s="132"/>
      <c r="G133" s="132"/>
      <c r="H133" s="133" t="s">
        <v>428</v>
      </c>
      <c r="I133" s="133" t="s">
        <v>240</v>
      </c>
      <c r="J133" s="130"/>
      <c r="K133" s="130"/>
      <c r="L133" s="130"/>
      <c r="M133" s="519"/>
      <c r="N133" s="168">
        <v>0.0</v>
      </c>
      <c r="O133" s="169">
        <v>1.0</v>
      </c>
      <c r="P133" s="196"/>
      <c r="Q133" s="197"/>
      <c r="R133" s="198"/>
      <c r="S133" s="199"/>
      <c r="T133" s="200"/>
      <c r="U133" s="201"/>
      <c r="V133" s="202"/>
      <c r="W133" s="202"/>
      <c r="X133" s="206">
        <v>0.0</v>
      </c>
      <c r="Y133" s="204">
        <v>0.0</v>
      </c>
      <c r="Z133" s="205" t="s">
        <v>132</v>
      </c>
      <c r="AA133" s="141">
        <v>1.0</v>
      </c>
      <c r="AB133" s="142">
        <v>0.5535648148148148</v>
      </c>
      <c r="AC133" s="206" t="s">
        <v>140</v>
      </c>
      <c r="AD133" s="207" t="s">
        <v>133</v>
      </c>
      <c r="AE133" s="133" t="s">
        <v>133</v>
      </c>
      <c r="AF133" s="207">
        <v>2.66</v>
      </c>
      <c r="AG133" s="449">
        <v>10.0</v>
      </c>
      <c r="AH133" s="146"/>
      <c r="AI133" s="207">
        <v>-4.05</v>
      </c>
      <c r="AJ133" s="210">
        <v>0.0</v>
      </c>
      <c r="AK133" s="114"/>
    </row>
    <row r="134">
      <c r="A134" s="94"/>
      <c r="B134" s="95"/>
      <c r="C134" s="100">
        <v>3332.61</v>
      </c>
      <c r="D134" s="97"/>
      <c r="E134" s="98"/>
      <c r="F134" s="98"/>
      <c r="G134" s="98"/>
      <c r="H134" s="99">
        <v>1.45</v>
      </c>
      <c r="I134" s="99">
        <v>3.2</v>
      </c>
      <c r="J134" s="96"/>
      <c r="K134" s="96"/>
      <c r="L134" s="96"/>
      <c r="M134" s="518"/>
      <c r="N134" s="168">
        <v>1.0</v>
      </c>
      <c r="O134" s="169">
        <v>1.0</v>
      </c>
      <c r="P134" s="196"/>
      <c r="Q134" s="197"/>
      <c r="R134" s="198"/>
      <c r="S134" s="199"/>
      <c r="T134" s="200"/>
      <c r="U134" s="201"/>
      <c r="V134" s="202"/>
      <c r="W134" s="202"/>
      <c r="X134" s="273">
        <v>0.0</v>
      </c>
      <c r="Y134" s="271">
        <v>0.0</v>
      </c>
      <c r="Z134" s="272" t="s">
        <v>133</v>
      </c>
      <c r="AA134" s="107">
        <v>2.0</v>
      </c>
      <c r="AB134" s="108">
        <v>0.5550810185185185</v>
      </c>
      <c r="AC134" s="273"/>
      <c r="AD134" s="274" t="s">
        <v>133</v>
      </c>
      <c r="AE134" s="99" t="s">
        <v>166</v>
      </c>
      <c r="AF134" s="274">
        <v>3.2</v>
      </c>
      <c r="AG134" s="411">
        <v>8.31</v>
      </c>
      <c r="AH134" s="112"/>
      <c r="AI134" s="274">
        <v>91.87</v>
      </c>
      <c r="AJ134" s="277">
        <v>0.0</v>
      </c>
      <c r="AK134" s="114"/>
    </row>
    <row r="135">
      <c r="A135" s="128"/>
      <c r="B135" s="129"/>
      <c r="C135" s="130"/>
      <c r="D135" s="131"/>
      <c r="E135" s="132"/>
      <c r="F135" s="132"/>
      <c r="G135" s="132"/>
      <c r="H135" s="133">
        <v>9125686.0</v>
      </c>
      <c r="I135" s="133">
        <v>7797931.0</v>
      </c>
      <c r="J135" s="130"/>
      <c r="K135" s="130"/>
      <c r="L135" s="130"/>
      <c r="M135" s="519"/>
      <c r="N135" s="168">
        <v>1.0</v>
      </c>
      <c r="O135" s="169">
        <v>0.0</v>
      </c>
      <c r="P135" s="294">
        <v>0.0</v>
      </c>
      <c r="Q135" s="295">
        <v>0.0</v>
      </c>
      <c r="R135" s="198"/>
      <c r="S135" s="199"/>
      <c r="T135" s="200"/>
      <c r="U135" s="201"/>
      <c r="V135" s="202"/>
      <c r="W135" s="202"/>
      <c r="X135" s="206">
        <v>0.0</v>
      </c>
      <c r="Y135" s="204">
        <v>0.0</v>
      </c>
      <c r="Z135" s="205" t="s">
        <v>132</v>
      </c>
      <c r="AA135" s="141">
        <v>3.0</v>
      </c>
      <c r="AB135" s="142">
        <v>0.5897685185185185</v>
      </c>
      <c r="AC135" s="206"/>
      <c r="AD135" s="207" t="s">
        <v>132</v>
      </c>
      <c r="AE135" s="133" t="s">
        <v>166</v>
      </c>
      <c r="AF135" s="207">
        <v>1.13</v>
      </c>
      <c r="AG135" s="449">
        <v>38.46</v>
      </c>
      <c r="AH135" s="146"/>
      <c r="AI135" s="144"/>
      <c r="AJ135" s="147"/>
      <c r="AK135" s="114"/>
    </row>
    <row r="136">
      <c r="A136" s="94"/>
      <c r="B136" s="95"/>
      <c r="C136" s="96"/>
      <c r="D136" s="97"/>
      <c r="E136" s="98"/>
      <c r="F136" s="98"/>
      <c r="G136" s="98"/>
      <c r="H136" s="98"/>
      <c r="I136" s="98"/>
      <c r="J136" s="96"/>
      <c r="K136" s="96"/>
      <c r="L136" s="96"/>
      <c r="M136" s="518"/>
      <c r="N136" s="168">
        <v>1.0</v>
      </c>
      <c r="O136" s="169">
        <v>0.0</v>
      </c>
      <c r="P136" s="294">
        <v>4.0</v>
      </c>
      <c r="Q136" s="295">
        <v>2.0</v>
      </c>
      <c r="R136" s="198"/>
      <c r="S136" s="199"/>
      <c r="T136" s="200"/>
      <c r="U136" s="201"/>
      <c r="V136" s="202"/>
      <c r="W136" s="202"/>
      <c r="X136" s="273">
        <v>0.0</v>
      </c>
      <c r="Y136" s="271">
        <v>0.0</v>
      </c>
      <c r="Z136" s="272" t="s">
        <v>132</v>
      </c>
      <c r="AA136" s="107">
        <v>4.0</v>
      </c>
      <c r="AB136" s="108">
        <v>0.6069791666666666</v>
      </c>
      <c r="AC136" s="273"/>
      <c r="AD136" s="274" t="s">
        <v>132</v>
      </c>
      <c r="AE136" s="99" t="s">
        <v>166</v>
      </c>
      <c r="AF136" s="274">
        <v>1.03</v>
      </c>
      <c r="AG136" s="411">
        <v>83.33</v>
      </c>
      <c r="AH136" s="112"/>
      <c r="AI136" s="110"/>
      <c r="AJ136" s="113"/>
      <c r="AK136" s="114"/>
    </row>
    <row r="137">
      <c r="A137" s="128"/>
      <c r="B137" s="129"/>
      <c r="C137" s="130"/>
      <c r="D137" s="131"/>
      <c r="E137" s="132"/>
      <c r="F137" s="132"/>
      <c r="G137" s="132"/>
      <c r="H137" s="132"/>
      <c r="I137" s="132"/>
      <c r="J137" s="130"/>
      <c r="K137" s="130"/>
      <c r="L137" s="130"/>
      <c r="M137" s="519"/>
      <c r="N137" s="168">
        <v>1.0</v>
      </c>
      <c r="O137" s="169">
        <v>0.0</v>
      </c>
      <c r="P137" s="294">
        <v>4.0</v>
      </c>
      <c r="Q137" s="295">
        <v>3.0</v>
      </c>
      <c r="R137" s="198"/>
      <c r="S137" s="199"/>
      <c r="T137" s="200"/>
      <c r="U137" s="201"/>
      <c r="V137" s="202"/>
      <c r="W137" s="202"/>
      <c r="X137" s="206">
        <v>0.0</v>
      </c>
      <c r="Y137" s="204">
        <v>0.0</v>
      </c>
      <c r="Z137" s="205" t="s">
        <v>133</v>
      </c>
      <c r="AA137" s="141">
        <v>5.0</v>
      </c>
      <c r="AB137" s="142">
        <v>0.6105208333333333</v>
      </c>
      <c r="AC137" s="206"/>
      <c r="AD137" s="207" t="s">
        <v>132</v>
      </c>
      <c r="AE137" s="133" t="s">
        <v>133</v>
      </c>
      <c r="AF137" s="207">
        <v>1.13</v>
      </c>
      <c r="AG137" s="449">
        <v>19.23</v>
      </c>
      <c r="AH137" s="146"/>
      <c r="AI137" s="144"/>
      <c r="AJ137" s="147"/>
      <c r="AK137" s="114"/>
    </row>
    <row r="138">
      <c r="A138" s="94"/>
      <c r="B138" s="95"/>
      <c r="C138" s="96"/>
      <c r="D138" s="97"/>
      <c r="E138" s="98"/>
      <c r="F138" s="98"/>
      <c r="G138" s="98"/>
      <c r="H138" s="98"/>
      <c r="I138" s="98"/>
      <c r="J138" s="96"/>
      <c r="K138" s="96"/>
      <c r="L138" s="96"/>
      <c r="M138" s="518"/>
      <c r="N138" s="168">
        <v>1.0</v>
      </c>
      <c r="O138" s="169">
        <v>0.0</v>
      </c>
      <c r="P138" s="294">
        <v>4.0</v>
      </c>
      <c r="Q138" s="295">
        <v>4.0</v>
      </c>
      <c r="R138" s="198"/>
      <c r="S138" s="199"/>
      <c r="T138" s="200"/>
      <c r="U138" s="201"/>
      <c r="V138" s="202"/>
      <c r="W138" s="202"/>
      <c r="X138" s="273">
        <v>0.0</v>
      </c>
      <c r="Y138" s="271">
        <v>30.0</v>
      </c>
      <c r="Z138" s="272" t="s">
        <v>132</v>
      </c>
      <c r="AA138" s="107">
        <v>6.0</v>
      </c>
      <c r="AB138" s="108">
        <v>0.6144675925925925</v>
      </c>
      <c r="AC138" s="273"/>
      <c r="AD138" s="274" t="s">
        <v>132</v>
      </c>
      <c r="AE138" s="99" t="s">
        <v>133</v>
      </c>
      <c r="AF138" s="274">
        <v>1.37</v>
      </c>
      <c r="AG138" s="411">
        <v>7.14</v>
      </c>
      <c r="AH138" s="112"/>
      <c r="AI138" s="110"/>
      <c r="AJ138" s="113"/>
      <c r="AK138" s="114"/>
    </row>
    <row r="139">
      <c r="A139" s="128"/>
      <c r="B139" s="129"/>
      <c r="C139" s="130"/>
      <c r="D139" s="131"/>
      <c r="E139" s="132"/>
      <c r="F139" s="132"/>
      <c r="G139" s="132"/>
      <c r="H139" s="132"/>
      <c r="I139" s="132"/>
      <c r="J139" s="130"/>
      <c r="K139" s="130"/>
      <c r="L139" s="130"/>
      <c r="M139" s="519"/>
      <c r="N139" s="369"/>
      <c r="O139" s="370"/>
      <c r="P139" s="196"/>
      <c r="Q139" s="197"/>
      <c r="R139" s="198"/>
      <c r="S139" s="199"/>
      <c r="T139" s="200"/>
      <c r="U139" s="201"/>
      <c r="V139" s="202"/>
      <c r="W139" s="202"/>
      <c r="X139" s="143"/>
      <c r="Y139" s="367"/>
      <c r="Z139" s="140"/>
      <c r="AA139" s="420"/>
      <c r="AB139" s="421"/>
      <c r="AC139" s="206" t="s">
        <v>142</v>
      </c>
      <c r="AD139" s="144"/>
      <c r="AE139" s="133"/>
      <c r="AF139" s="144"/>
      <c r="AG139" s="430"/>
      <c r="AH139" s="146"/>
      <c r="AI139" s="144"/>
      <c r="AJ139" s="147"/>
      <c r="AK139" s="114"/>
    </row>
    <row r="140">
      <c r="A140" s="363">
        <v>44617.0</v>
      </c>
      <c r="B140" s="95"/>
      <c r="C140" s="100" t="s">
        <v>1097</v>
      </c>
      <c r="D140" s="97"/>
      <c r="E140" s="98"/>
      <c r="F140" s="98"/>
      <c r="G140" s="98"/>
      <c r="H140" s="99" t="s">
        <v>1098</v>
      </c>
      <c r="I140" s="99" t="s">
        <v>674</v>
      </c>
      <c r="J140" s="96"/>
      <c r="K140" s="96"/>
      <c r="L140" s="96"/>
      <c r="M140" s="518"/>
      <c r="N140" s="168">
        <v>6.0</v>
      </c>
      <c r="O140" s="169">
        <v>5.0</v>
      </c>
      <c r="P140" s="196"/>
      <c r="Q140" s="197"/>
      <c r="R140" s="198"/>
      <c r="S140" s="199"/>
      <c r="T140" s="200"/>
      <c r="U140" s="201"/>
      <c r="V140" s="202"/>
      <c r="W140" s="202"/>
      <c r="X140" s="273">
        <v>40.0</v>
      </c>
      <c r="Y140" s="271">
        <v>15.0</v>
      </c>
      <c r="Z140" s="272" t="s">
        <v>132</v>
      </c>
      <c r="AA140" s="107">
        <v>1.0</v>
      </c>
      <c r="AB140" s="108">
        <v>0.6564930555555556</v>
      </c>
      <c r="AC140" s="273" t="s">
        <v>140</v>
      </c>
      <c r="AD140" s="274" t="s">
        <v>132</v>
      </c>
      <c r="AE140" s="99" t="s">
        <v>166</v>
      </c>
      <c r="AF140" s="274">
        <v>1.28</v>
      </c>
      <c r="AG140" s="411">
        <v>53.57</v>
      </c>
      <c r="AH140" s="112"/>
      <c r="AI140" s="274">
        <v>-0.85</v>
      </c>
      <c r="AJ140" s="277">
        <v>0.0</v>
      </c>
      <c r="AK140" s="114"/>
    </row>
    <row r="141">
      <c r="A141" s="128"/>
      <c r="B141" s="129"/>
      <c r="C141" s="134">
        <v>57588.65</v>
      </c>
      <c r="D141" s="131"/>
      <c r="E141" s="132"/>
      <c r="F141" s="132"/>
      <c r="G141" s="132"/>
      <c r="H141" s="133">
        <v>1.71</v>
      </c>
      <c r="I141" s="133">
        <v>2.4</v>
      </c>
      <c r="J141" s="130"/>
      <c r="K141" s="130"/>
      <c r="L141" s="130"/>
      <c r="M141" s="519"/>
      <c r="N141" s="168">
        <v>1.0</v>
      </c>
      <c r="O141" s="169">
        <v>0.0</v>
      </c>
      <c r="P141" s="294">
        <v>0.0</v>
      </c>
      <c r="Q141" s="295">
        <v>0.0</v>
      </c>
      <c r="R141" s="198"/>
      <c r="S141" s="199"/>
      <c r="T141" s="200"/>
      <c r="U141" s="201"/>
      <c r="V141" s="202"/>
      <c r="W141" s="202"/>
      <c r="X141" s="206">
        <v>0.0</v>
      </c>
      <c r="Y141" s="204">
        <v>0.0</v>
      </c>
      <c r="Z141" s="205" t="s">
        <v>133</v>
      </c>
      <c r="AA141" s="141">
        <v>2.0</v>
      </c>
      <c r="AB141" s="142">
        <v>0.6569097222222222</v>
      </c>
      <c r="AC141" s="206"/>
      <c r="AD141" s="207" t="s">
        <v>132</v>
      </c>
      <c r="AE141" s="133" t="s">
        <v>133</v>
      </c>
      <c r="AF141" s="207">
        <v>1.26</v>
      </c>
      <c r="AG141" s="449">
        <v>54.42</v>
      </c>
      <c r="AH141" s="146"/>
      <c r="AI141" s="207">
        <v>-0.85</v>
      </c>
      <c r="AJ141" s="210">
        <v>0.0</v>
      </c>
      <c r="AK141" s="114"/>
    </row>
    <row r="142">
      <c r="A142" s="94"/>
      <c r="B142" s="95"/>
      <c r="C142" s="96"/>
      <c r="D142" s="97"/>
      <c r="E142" s="98"/>
      <c r="F142" s="98"/>
      <c r="G142" s="98"/>
      <c r="H142" s="99">
        <v>1.1285506E7</v>
      </c>
      <c r="I142" s="99">
        <v>8326656.0</v>
      </c>
      <c r="J142" s="96"/>
      <c r="K142" s="96"/>
      <c r="L142" s="96"/>
      <c r="M142" s="518"/>
      <c r="N142" s="369"/>
      <c r="O142" s="370"/>
      <c r="P142" s="196"/>
      <c r="Q142" s="197"/>
      <c r="R142" s="198"/>
      <c r="S142" s="199"/>
      <c r="T142" s="200"/>
      <c r="U142" s="201"/>
      <c r="V142" s="202"/>
      <c r="W142" s="202"/>
      <c r="X142" s="109"/>
      <c r="Y142" s="280"/>
      <c r="Z142" s="106"/>
      <c r="AA142" s="281"/>
      <c r="AB142" s="282"/>
      <c r="AC142" s="273" t="s">
        <v>142</v>
      </c>
      <c r="AD142" s="110"/>
      <c r="AE142" s="99"/>
      <c r="AF142" s="110"/>
      <c r="AG142" s="427"/>
      <c r="AH142" s="112"/>
      <c r="AI142" s="110"/>
      <c r="AJ142" s="113"/>
      <c r="AK142" s="114"/>
    </row>
    <row r="143">
      <c r="A143" s="288">
        <v>44617.0</v>
      </c>
      <c r="B143" s="129"/>
      <c r="C143" s="134" t="s">
        <v>1222</v>
      </c>
      <c r="D143" s="131"/>
      <c r="E143" s="132"/>
      <c r="F143" s="132"/>
      <c r="G143" s="132"/>
      <c r="H143" s="133" t="s">
        <v>263</v>
      </c>
      <c r="I143" s="133" t="s">
        <v>384</v>
      </c>
      <c r="J143" s="130"/>
      <c r="K143" s="130"/>
      <c r="L143" s="130"/>
      <c r="M143" s="519"/>
      <c r="N143" s="168">
        <v>5.0</v>
      </c>
      <c r="O143" s="169">
        <v>4.0</v>
      </c>
      <c r="P143" s="196"/>
      <c r="Q143" s="197"/>
      <c r="R143" s="198"/>
      <c r="S143" s="199"/>
      <c r="T143" s="200"/>
      <c r="U143" s="201"/>
      <c r="V143" s="202"/>
      <c r="W143" s="202"/>
      <c r="X143" s="206">
        <v>0.0</v>
      </c>
      <c r="Y143" s="204">
        <v>30.0</v>
      </c>
      <c r="Z143" s="205" t="s">
        <v>133</v>
      </c>
      <c r="AA143" s="141">
        <v>1.0</v>
      </c>
      <c r="AB143" s="142">
        <v>0.6893634259259259</v>
      </c>
      <c r="AC143" s="206" t="s">
        <v>140</v>
      </c>
      <c r="AD143" s="207" t="s">
        <v>133</v>
      </c>
      <c r="AE143" s="133" t="s">
        <v>166</v>
      </c>
      <c r="AF143" s="207">
        <v>1.51</v>
      </c>
      <c r="AG143" s="449">
        <v>3.75</v>
      </c>
      <c r="AH143" s="146"/>
      <c r="AI143" s="207">
        <v>-3.24</v>
      </c>
      <c r="AJ143" s="210">
        <v>0.0</v>
      </c>
      <c r="AK143" s="114"/>
    </row>
    <row r="144">
      <c r="A144" s="94"/>
      <c r="B144" s="95"/>
      <c r="C144" s="100">
        <v>106672.12</v>
      </c>
      <c r="D144" s="97"/>
      <c r="E144" s="98"/>
      <c r="F144" s="98"/>
      <c r="G144" s="98"/>
      <c r="H144" s="99">
        <v>3.1</v>
      </c>
      <c r="I144" s="99">
        <v>1.48</v>
      </c>
      <c r="J144" s="96"/>
      <c r="K144" s="96"/>
      <c r="L144" s="96"/>
      <c r="M144" s="518"/>
      <c r="N144" s="168">
        <v>5.0</v>
      </c>
      <c r="O144" s="169">
        <v>4.0</v>
      </c>
      <c r="P144" s="196"/>
      <c r="Q144" s="197"/>
      <c r="R144" s="198"/>
      <c r="S144" s="199"/>
      <c r="T144" s="200"/>
      <c r="U144" s="201"/>
      <c r="V144" s="202"/>
      <c r="W144" s="202"/>
      <c r="X144" s="273">
        <v>15.0</v>
      </c>
      <c r="Y144" s="271">
        <v>40.0</v>
      </c>
      <c r="Z144" s="272" t="s">
        <v>133</v>
      </c>
      <c r="AA144" s="107">
        <v>2.0</v>
      </c>
      <c r="AB144" s="108">
        <v>0.6896064814814815</v>
      </c>
      <c r="AC144" s="273"/>
      <c r="AD144" s="274" t="s">
        <v>133</v>
      </c>
      <c r="AE144" s="99" t="s">
        <v>166</v>
      </c>
      <c r="AF144" s="274">
        <v>1.5</v>
      </c>
      <c r="AG144" s="411">
        <v>15.0</v>
      </c>
      <c r="AH144" s="112"/>
      <c r="AI144" s="274">
        <v>-3.23</v>
      </c>
      <c r="AJ144" s="277">
        <v>0.0</v>
      </c>
      <c r="AK144" s="114"/>
    </row>
    <row r="145">
      <c r="A145" s="128"/>
      <c r="B145" s="129"/>
      <c r="C145" s="130"/>
      <c r="D145" s="131"/>
      <c r="E145" s="132"/>
      <c r="F145" s="132"/>
      <c r="G145" s="132"/>
      <c r="H145" s="133">
        <v>7032143.0</v>
      </c>
      <c r="I145" s="133">
        <v>1.9924829E7</v>
      </c>
      <c r="J145" s="130"/>
      <c r="K145" s="130"/>
      <c r="L145" s="130"/>
      <c r="M145" s="519"/>
      <c r="N145" s="168">
        <v>5.0</v>
      </c>
      <c r="O145" s="169">
        <v>5.0</v>
      </c>
      <c r="P145" s="196"/>
      <c r="Q145" s="197"/>
      <c r="R145" s="198"/>
      <c r="S145" s="199"/>
      <c r="T145" s="200"/>
      <c r="U145" s="201"/>
      <c r="V145" s="202"/>
      <c r="W145" s="202"/>
      <c r="X145" s="206">
        <v>0.0</v>
      </c>
      <c r="Y145" s="204">
        <v>0.0</v>
      </c>
      <c r="Z145" s="205" t="s">
        <v>132</v>
      </c>
      <c r="AA145" s="141">
        <v>3.0</v>
      </c>
      <c r="AB145" s="142">
        <v>0.69</v>
      </c>
      <c r="AC145" s="206"/>
      <c r="AD145" s="207" t="s">
        <v>133</v>
      </c>
      <c r="AE145" s="133" t="s">
        <v>133</v>
      </c>
      <c r="AF145" s="207">
        <v>1.48</v>
      </c>
      <c r="AG145" s="449">
        <v>19.03</v>
      </c>
      <c r="AH145" s="146"/>
      <c r="AI145" s="144"/>
      <c r="AJ145" s="147"/>
      <c r="AK145" s="114"/>
    </row>
    <row r="146">
      <c r="A146" s="94"/>
      <c r="B146" s="95"/>
      <c r="C146" s="96"/>
      <c r="D146" s="97"/>
      <c r="E146" s="98"/>
      <c r="F146" s="98"/>
      <c r="G146" s="98"/>
      <c r="H146" s="98"/>
      <c r="I146" s="98"/>
      <c r="J146" s="96"/>
      <c r="K146" s="96"/>
      <c r="L146" s="96"/>
      <c r="M146" s="518"/>
      <c r="N146" s="168">
        <v>6.0</v>
      </c>
      <c r="O146" s="169">
        <v>6.0</v>
      </c>
      <c r="P146" s="196"/>
      <c r="Q146" s="197"/>
      <c r="R146" s="198"/>
      <c r="S146" s="199"/>
      <c r="T146" s="200"/>
      <c r="U146" s="201"/>
      <c r="V146" s="202"/>
      <c r="W146" s="202"/>
      <c r="X146" s="273">
        <v>0.0</v>
      </c>
      <c r="Y146" s="271">
        <v>0.0</v>
      </c>
      <c r="Z146" s="272" t="s">
        <v>133</v>
      </c>
      <c r="AA146" s="107">
        <v>4.0</v>
      </c>
      <c r="AB146" s="108">
        <v>0.7009953703703704</v>
      </c>
      <c r="AC146" s="273"/>
      <c r="AD146" s="274" t="s">
        <v>133</v>
      </c>
      <c r="AE146" s="99" t="s">
        <v>166</v>
      </c>
      <c r="AF146" s="274">
        <v>1.27</v>
      </c>
      <c r="AG146" s="411">
        <v>18.51</v>
      </c>
      <c r="AH146" s="112"/>
      <c r="AI146" s="110"/>
      <c r="AJ146" s="113"/>
      <c r="AK146" s="114"/>
    </row>
    <row r="147">
      <c r="A147" s="128"/>
      <c r="B147" s="129"/>
      <c r="C147" s="130"/>
      <c r="D147" s="131"/>
      <c r="E147" s="132"/>
      <c r="F147" s="132"/>
      <c r="G147" s="132"/>
      <c r="H147" s="132"/>
      <c r="I147" s="132"/>
      <c r="J147" s="130"/>
      <c r="K147" s="130"/>
      <c r="L147" s="130"/>
      <c r="M147" s="519"/>
      <c r="N147" s="168">
        <v>6.0</v>
      </c>
      <c r="O147" s="169">
        <v>6.0</v>
      </c>
      <c r="P147" s="196"/>
      <c r="Q147" s="197"/>
      <c r="R147" s="198"/>
      <c r="S147" s="199"/>
      <c r="T147" s="200"/>
      <c r="U147" s="201"/>
      <c r="V147" s="202"/>
      <c r="W147" s="202"/>
      <c r="X147" s="206">
        <v>0.0</v>
      </c>
      <c r="Y147" s="204">
        <v>0.0</v>
      </c>
      <c r="Z147" s="205" t="s">
        <v>132</v>
      </c>
      <c r="AA147" s="141">
        <v>5.0</v>
      </c>
      <c r="AB147" s="142">
        <v>0.7021875</v>
      </c>
      <c r="AC147" s="206"/>
      <c r="AD147" s="207" t="s">
        <v>133</v>
      </c>
      <c r="AE147" s="133" t="s">
        <v>166</v>
      </c>
      <c r="AF147" s="207">
        <v>1.36</v>
      </c>
      <c r="AG147" s="449">
        <v>6.94</v>
      </c>
      <c r="AH147" s="146"/>
      <c r="AI147" s="144"/>
      <c r="AJ147" s="147"/>
      <c r="AK147" s="114"/>
    </row>
    <row r="148">
      <c r="A148" s="94"/>
      <c r="B148" s="95"/>
      <c r="C148" s="96"/>
      <c r="D148" s="97"/>
      <c r="E148" s="98"/>
      <c r="F148" s="98"/>
      <c r="G148" s="98"/>
      <c r="H148" s="98"/>
      <c r="I148" s="98"/>
      <c r="J148" s="96"/>
      <c r="K148" s="96"/>
      <c r="L148" s="96"/>
      <c r="M148" s="518"/>
      <c r="N148" s="168">
        <v>0.0</v>
      </c>
      <c r="O148" s="169">
        <v>1.0</v>
      </c>
      <c r="P148" s="294">
        <v>0.0</v>
      </c>
      <c r="Q148" s="295">
        <v>0.0</v>
      </c>
      <c r="R148" s="198"/>
      <c r="S148" s="199"/>
      <c r="T148" s="200"/>
      <c r="U148" s="201"/>
      <c r="V148" s="202"/>
      <c r="W148" s="202"/>
      <c r="X148" s="273">
        <v>0.0</v>
      </c>
      <c r="Y148" s="271">
        <v>0.0</v>
      </c>
      <c r="Z148" s="272" t="s">
        <v>133</v>
      </c>
      <c r="AA148" s="107">
        <v>6.0</v>
      </c>
      <c r="AB148" s="108">
        <v>0.7060763888888889</v>
      </c>
      <c r="AC148" s="273"/>
      <c r="AD148" s="274" t="s">
        <v>133</v>
      </c>
      <c r="AE148" s="99" t="s">
        <v>133</v>
      </c>
      <c r="AF148" s="274">
        <v>1.16</v>
      </c>
      <c r="AG148" s="411">
        <v>28.41</v>
      </c>
      <c r="AH148" s="112"/>
      <c r="AI148" s="110"/>
      <c r="AJ148" s="113"/>
      <c r="AK148" s="114"/>
    </row>
    <row r="149">
      <c r="A149" s="128"/>
      <c r="B149" s="129"/>
      <c r="C149" s="130"/>
      <c r="D149" s="131"/>
      <c r="E149" s="132"/>
      <c r="F149" s="132"/>
      <c r="G149" s="132"/>
      <c r="H149" s="132"/>
      <c r="I149" s="132"/>
      <c r="J149" s="130"/>
      <c r="K149" s="130"/>
      <c r="L149" s="130"/>
      <c r="M149" s="519"/>
      <c r="N149" s="369"/>
      <c r="O149" s="370"/>
      <c r="P149" s="196"/>
      <c r="Q149" s="197"/>
      <c r="R149" s="198"/>
      <c r="S149" s="199"/>
      <c r="T149" s="200"/>
      <c r="U149" s="201"/>
      <c r="V149" s="202"/>
      <c r="W149" s="202"/>
      <c r="X149" s="143"/>
      <c r="Y149" s="367"/>
      <c r="Z149" s="140"/>
      <c r="AA149" s="420"/>
      <c r="AB149" s="421"/>
      <c r="AC149" s="206" t="s">
        <v>142</v>
      </c>
      <c r="AD149" s="144"/>
      <c r="AE149" s="133"/>
      <c r="AF149" s="144"/>
      <c r="AG149" s="430"/>
      <c r="AH149" s="146"/>
      <c r="AI149" s="144"/>
      <c r="AJ149" s="147"/>
      <c r="AK149" s="114"/>
    </row>
    <row r="150">
      <c r="A150" s="363">
        <v>44619.0</v>
      </c>
      <c r="B150" s="95"/>
      <c r="C150" s="100" t="s">
        <v>324</v>
      </c>
      <c r="D150" s="97"/>
      <c r="E150" s="98"/>
      <c r="F150" s="98"/>
      <c r="G150" s="98"/>
      <c r="H150" s="99" t="s">
        <v>325</v>
      </c>
      <c r="I150" s="99" t="s">
        <v>326</v>
      </c>
      <c r="J150" s="96"/>
      <c r="K150" s="96"/>
      <c r="L150" s="96"/>
      <c r="M150" s="518"/>
      <c r="N150" s="168">
        <v>0.0</v>
      </c>
      <c r="O150" s="169">
        <v>1.0</v>
      </c>
      <c r="P150" s="294">
        <v>0.0</v>
      </c>
      <c r="Q150" s="295">
        <v>0.0</v>
      </c>
      <c r="R150" s="198"/>
      <c r="S150" s="199"/>
      <c r="T150" s="200"/>
      <c r="U150" s="201"/>
      <c r="V150" s="202"/>
      <c r="W150" s="202"/>
      <c r="X150" s="273">
        <v>0.0</v>
      </c>
      <c r="Y150" s="271">
        <v>0.0</v>
      </c>
      <c r="Z150" s="272" t="s">
        <v>133</v>
      </c>
      <c r="AA150" s="107">
        <v>1.0</v>
      </c>
      <c r="AB150" s="108">
        <v>0.48119212962962965</v>
      </c>
      <c r="AC150" s="273" t="s">
        <v>140</v>
      </c>
      <c r="AD150" s="274" t="s">
        <v>133</v>
      </c>
      <c r="AE150" s="99" t="s">
        <v>166</v>
      </c>
      <c r="AF150" s="274">
        <v>1.06</v>
      </c>
      <c r="AG150" s="411">
        <v>83.33</v>
      </c>
      <c r="AH150" s="112"/>
      <c r="AI150" s="274">
        <v>998.43</v>
      </c>
      <c r="AJ150" s="277">
        <v>0.0</v>
      </c>
      <c r="AK150" s="114"/>
    </row>
    <row r="151">
      <c r="A151" s="128"/>
      <c r="B151" s="129"/>
      <c r="C151" s="134">
        <v>236.31</v>
      </c>
      <c r="D151" s="131"/>
      <c r="E151" s="132"/>
      <c r="F151" s="132"/>
      <c r="G151" s="132"/>
      <c r="H151" s="133">
        <v>8.6</v>
      </c>
      <c r="I151" s="133">
        <v>1.18</v>
      </c>
      <c r="J151" s="130"/>
      <c r="K151" s="130"/>
      <c r="L151" s="130"/>
      <c r="M151" s="519"/>
      <c r="N151" s="168">
        <v>0.0</v>
      </c>
      <c r="O151" s="169">
        <v>1.0</v>
      </c>
      <c r="P151" s="294">
        <v>0.0</v>
      </c>
      <c r="Q151" s="295">
        <v>0.0</v>
      </c>
      <c r="R151" s="198"/>
      <c r="S151" s="199"/>
      <c r="T151" s="200"/>
      <c r="U151" s="201"/>
      <c r="V151" s="202"/>
      <c r="W151" s="202"/>
      <c r="X151" s="206">
        <v>0.0</v>
      </c>
      <c r="Y151" s="204">
        <v>0.0</v>
      </c>
      <c r="Z151" s="205" t="s">
        <v>133</v>
      </c>
      <c r="AA151" s="141">
        <v>2.0</v>
      </c>
      <c r="AB151" s="142">
        <v>0.4832060185185185</v>
      </c>
      <c r="AC151" s="206"/>
      <c r="AD151" s="207" t="s">
        <v>133</v>
      </c>
      <c r="AE151" s="133" t="s">
        <v>166</v>
      </c>
      <c r="AF151" s="207">
        <v>1.05</v>
      </c>
      <c r="AG151" s="449">
        <v>99.99</v>
      </c>
      <c r="AH151" s="146"/>
      <c r="AI151" s="207">
        <v>-60.0</v>
      </c>
      <c r="AJ151" s="210">
        <v>0.0</v>
      </c>
      <c r="AK151" s="114"/>
    </row>
    <row r="152">
      <c r="A152" s="94"/>
      <c r="B152" s="95"/>
      <c r="C152" s="96"/>
      <c r="D152" s="97"/>
      <c r="E152" s="98"/>
      <c r="F152" s="98"/>
      <c r="G152" s="98"/>
      <c r="H152" s="99">
        <v>2.0586617E7</v>
      </c>
      <c r="I152" s="99">
        <v>7234177.0</v>
      </c>
      <c r="J152" s="96"/>
      <c r="K152" s="96"/>
      <c r="L152" s="96"/>
      <c r="M152" s="518"/>
      <c r="N152" s="168">
        <v>0.0</v>
      </c>
      <c r="O152" s="169">
        <v>1.0</v>
      </c>
      <c r="P152" s="294">
        <v>0.0</v>
      </c>
      <c r="Q152" s="295">
        <v>0.0</v>
      </c>
      <c r="R152" s="198"/>
      <c r="S152" s="199"/>
      <c r="T152" s="200"/>
      <c r="U152" s="201"/>
      <c r="V152" s="202"/>
      <c r="W152" s="202"/>
      <c r="X152" s="273">
        <v>0.0</v>
      </c>
      <c r="Y152" s="271">
        <v>0.0</v>
      </c>
      <c r="Z152" s="272" t="s">
        <v>133</v>
      </c>
      <c r="AA152" s="107">
        <v>3.0</v>
      </c>
      <c r="AB152" s="108">
        <v>0.48355324074074074</v>
      </c>
      <c r="AC152" s="273"/>
      <c r="AD152" s="274" t="s">
        <v>133</v>
      </c>
      <c r="AE152" s="99" t="s">
        <v>166</v>
      </c>
      <c r="AF152" s="274">
        <v>1.0598421993688</v>
      </c>
      <c r="AG152" s="411">
        <v>833.33</v>
      </c>
      <c r="AH152" s="112"/>
      <c r="AI152" s="110"/>
      <c r="AJ152" s="113"/>
      <c r="AK152" s="114"/>
    </row>
    <row r="153">
      <c r="A153" s="128"/>
      <c r="B153" s="129"/>
      <c r="C153" s="130"/>
      <c r="D153" s="131"/>
      <c r="E153" s="132"/>
      <c r="F153" s="132"/>
      <c r="G153" s="132"/>
      <c r="H153" s="132"/>
      <c r="I153" s="132"/>
      <c r="J153" s="130"/>
      <c r="K153" s="130"/>
      <c r="L153" s="130"/>
      <c r="M153" s="519"/>
      <c r="N153" s="168">
        <v>0.0</v>
      </c>
      <c r="O153" s="169">
        <v>1.0</v>
      </c>
      <c r="P153" s="294">
        <v>0.0</v>
      </c>
      <c r="Q153" s="295">
        <v>0.0</v>
      </c>
      <c r="R153" s="198"/>
      <c r="S153" s="199"/>
      <c r="T153" s="200"/>
      <c r="U153" s="201"/>
      <c r="V153" s="202"/>
      <c r="W153" s="202"/>
      <c r="X153" s="206">
        <v>0.0</v>
      </c>
      <c r="Y153" s="204">
        <v>15.0</v>
      </c>
      <c r="Z153" s="205" t="s">
        <v>133</v>
      </c>
      <c r="AA153" s="141">
        <v>4.0</v>
      </c>
      <c r="AB153" s="142">
        <v>0.4837152777777778</v>
      </c>
      <c r="AC153" s="206"/>
      <c r="AD153" s="207" t="s">
        <v>133</v>
      </c>
      <c r="AE153" s="133" t="s">
        <v>166</v>
      </c>
      <c r="AF153" s="207">
        <v>1.06</v>
      </c>
      <c r="AG153" s="449">
        <v>2.16</v>
      </c>
      <c r="AH153" s="146"/>
      <c r="AI153" s="144"/>
      <c r="AJ153" s="147"/>
      <c r="AK153" s="114"/>
    </row>
    <row r="154">
      <c r="A154" s="94"/>
      <c r="B154" s="95"/>
      <c r="C154" s="96"/>
      <c r="D154" s="97"/>
      <c r="E154" s="98"/>
      <c r="F154" s="98"/>
      <c r="G154" s="98"/>
      <c r="H154" s="98"/>
      <c r="I154" s="98"/>
      <c r="J154" s="96"/>
      <c r="K154" s="96"/>
      <c r="L154" s="96"/>
      <c r="M154" s="518"/>
      <c r="N154" s="369"/>
      <c r="O154" s="370"/>
      <c r="P154" s="196"/>
      <c r="Q154" s="197"/>
      <c r="R154" s="198"/>
      <c r="S154" s="199"/>
      <c r="T154" s="200"/>
      <c r="U154" s="201"/>
      <c r="V154" s="202"/>
      <c r="W154" s="202"/>
      <c r="X154" s="109"/>
      <c r="Y154" s="280"/>
      <c r="Z154" s="106"/>
      <c r="AA154" s="281"/>
      <c r="AB154" s="282"/>
      <c r="AC154" s="273" t="s">
        <v>142</v>
      </c>
      <c r="AD154" s="110"/>
      <c r="AE154" s="99"/>
      <c r="AF154" s="110"/>
      <c r="AG154" s="427"/>
      <c r="AH154" s="112"/>
      <c r="AI154" s="110"/>
      <c r="AJ154" s="113"/>
      <c r="AK154" s="114"/>
    </row>
    <row r="155">
      <c r="A155" s="288">
        <v>44619.0</v>
      </c>
      <c r="B155" s="129"/>
      <c r="C155" s="134" t="s">
        <v>328</v>
      </c>
      <c r="D155" s="131"/>
      <c r="E155" s="132"/>
      <c r="F155" s="132"/>
      <c r="G155" s="132"/>
      <c r="H155" s="133" t="s">
        <v>330</v>
      </c>
      <c r="I155" s="133" t="s">
        <v>331</v>
      </c>
      <c r="J155" s="130"/>
      <c r="K155" s="130"/>
      <c r="L155" s="130"/>
      <c r="M155" s="519"/>
      <c r="N155" s="168">
        <v>1.0</v>
      </c>
      <c r="O155" s="169">
        <v>0.0</v>
      </c>
      <c r="P155" s="294">
        <v>0.0</v>
      </c>
      <c r="Q155" s="295">
        <v>0.0</v>
      </c>
      <c r="R155" s="198"/>
      <c r="S155" s="199"/>
      <c r="T155" s="200"/>
      <c r="U155" s="201"/>
      <c r="V155" s="202"/>
      <c r="W155" s="202"/>
      <c r="X155" s="206">
        <v>0.0</v>
      </c>
      <c r="Y155" s="204">
        <v>0.0</v>
      </c>
      <c r="Z155" s="205" t="s">
        <v>133</v>
      </c>
      <c r="AA155" s="141">
        <v>1.0</v>
      </c>
      <c r="AB155" s="142">
        <v>0.7403587962962963</v>
      </c>
      <c r="AC155" s="206" t="s">
        <v>140</v>
      </c>
      <c r="AD155" s="207" t="s">
        <v>132</v>
      </c>
      <c r="AE155" s="133" t="s">
        <v>133</v>
      </c>
      <c r="AF155" s="207">
        <v>1.09767935427024</v>
      </c>
      <c r="AG155" s="449">
        <v>919.27</v>
      </c>
      <c r="AH155" s="146"/>
      <c r="AI155" s="207">
        <v>102.11</v>
      </c>
      <c r="AJ155" s="210">
        <v>0.0</v>
      </c>
      <c r="AK155" s="114"/>
    </row>
    <row r="156">
      <c r="A156" s="94"/>
      <c r="B156" s="95"/>
      <c r="C156" s="100">
        <v>562.82</v>
      </c>
      <c r="D156" s="97"/>
      <c r="E156" s="98"/>
      <c r="F156" s="98"/>
      <c r="G156" s="98"/>
      <c r="H156" s="99">
        <v>1.81</v>
      </c>
      <c r="I156" s="99">
        <v>2.22</v>
      </c>
      <c r="J156" s="96"/>
      <c r="K156" s="96"/>
      <c r="L156" s="96"/>
      <c r="M156" s="518"/>
      <c r="N156" s="168">
        <v>1.0</v>
      </c>
      <c r="O156" s="169">
        <v>0.0</v>
      </c>
      <c r="P156" s="294">
        <v>0.0</v>
      </c>
      <c r="Q156" s="295">
        <v>0.0</v>
      </c>
      <c r="R156" s="198"/>
      <c r="S156" s="199"/>
      <c r="T156" s="200"/>
      <c r="U156" s="201"/>
      <c r="V156" s="202"/>
      <c r="W156" s="202"/>
      <c r="X156" s="273">
        <v>0.0</v>
      </c>
      <c r="Y156" s="271">
        <v>0.0</v>
      </c>
      <c r="Z156" s="272" t="s">
        <v>133</v>
      </c>
      <c r="AA156" s="107">
        <v>2.0</v>
      </c>
      <c r="AB156" s="108">
        <v>0.7403703703703703</v>
      </c>
      <c r="AC156" s="273"/>
      <c r="AD156" s="274" t="s">
        <v>132</v>
      </c>
      <c r="AE156" s="99" t="s">
        <v>133</v>
      </c>
      <c r="AF156" s="274">
        <v>1.07</v>
      </c>
      <c r="AG156" s="411">
        <v>205.61</v>
      </c>
      <c r="AH156" s="112"/>
      <c r="AI156" s="274">
        <v>-1124.88</v>
      </c>
      <c r="AJ156" s="277">
        <v>0.0</v>
      </c>
      <c r="AK156" s="114"/>
    </row>
    <row r="157">
      <c r="A157" s="128"/>
      <c r="B157" s="129"/>
      <c r="C157" s="130"/>
      <c r="D157" s="131"/>
      <c r="E157" s="132"/>
      <c r="F157" s="132"/>
      <c r="G157" s="132"/>
      <c r="H157" s="133">
        <v>9304691.0</v>
      </c>
      <c r="I157" s="133">
        <v>3.553264E7</v>
      </c>
      <c r="J157" s="130"/>
      <c r="K157" s="130"/>
      <c r="L157" s="130"/>
      <c r="M157" s="519"/>
      <c r="N157" s="369"/>
      <c r="O157" s="370"/>
      <c r="P157" s="196"/>
      <c r="Q157" s="197"/>
      <c r="R157" s="198"/>
      <c r="S157" s="199"/>
      <c r="T157" s="200"/>
      <c r="U157" s="201"/>
      <c r="V157" s="202"/>
      <c r="W157" s="202"/>
      <c r="X157" s="143"/>
      <c r="Y157" s="367"/>
      <c r="Z157" s="140"/>
      <c r="AA157" s="420"/>
      <c r="AB157" s="421"/>
      <c r="AC157" s="206" t="s">
        <v>142</v>
      </c>
      <c r="AD157" s="144"/>
      <c r="AE157" s="133"/>
      <c r="AF157" s="144"/>
      <c r="AG157" s="430"/>
      <c r="AH157" s="146"/>
      <c r="AI157" s="144"/>
      <c r="AJ157" s="147"/>
      <c r="AK157" s="114"/>
    </row>
    <row r="158">
      <c r="A158" s="363">
        <v>44619.0</v>
      </c>
      <c r="B158" s="95"/>
      <c r="C158" s="100" t="s">
        <v>790</v>
      </c>
      <c r="D158" s="97"/>
      <c r="E158" s="98"/>
      <c r="F158" s="98"/>
      <c r="G158" s="98"/>
      <c r="H158" s="99" t="s">
        <v>791</v>
      </c>
      <c r="I158" s="99" t="s">
        <v>268</v>
      </c>
      <c r="J158" s="96"/>
      <c r="K158" s="96"/>
      <c r="L158" s="96"/>
      <c r="M158" s="518"/>
      <c r="N158" s="168">
        <v>0.0</v>
      </c>
      <c r="O158" s="169">
        <v>1.0</v>
      </c>
      <c r="P158" s="294">
        <v>1.0</v>
      </c>
      <c r="Q158" s="295">
        <v>3.0</v>
      </c>
      <c r="R158" s="198"/>
      <c r="S158" s="199"/>
      <c r="T158" s="200"/>
      <c r="U158" s="201"/>
      <c r="V158" s="202"/>
      <c r="W158" s="202"/>
      <c r="X158" s="273">
        <v>0.0</v>
      </c>
      <c r="Y158" s="271">
        <v>0.0</v>
      </c>
      <c r="Z158" s="272" t="s">
        <v>133</v>
      </c>
      <c r="AA158" s="107">
        <v>1.0</v>
      </c>
      <c r="AB158" s="108">
        <v>0.7575694444444444</v>
      </c>
      <c r="AC158" s="273" t="s">
        <v>140</v>
      </c>
      <c r="AD158" s="274" t="s">
        <v>133</v>
      </c>
      <c r="AE158" s="99" t="s">
        <v>166</v>
      </c>
      <c r="AF158" s="274">
        <v>1.14</v>
      </c>
      <c r="AG158" s="411">
        <v>71.42</v>
      </c>
      <c r="AH158" s="112"/>
      <c r="AI158" s="274">
        <v>102.65</v>
      </c>
      <c r="AJ158" s="277">
        <v>0.0</v>
      </c>
      <c r="AK158" s="114"/>
    </row>
    <row r="159">
      <c r="A159" s="128"/>
      <c r="B159" s="129"/>
      <c r="C159" s="134">
        <v>2195.81</v>
      </c>
      <c r="D159" s="131"/>
      <c r="E159" s="132"/>
      <c r="F159" s="132"/>
      <c r="G159" s="132"/>
      <c r="H159" s="133">
        <v>1.48</v>
      </c>
      <c r="I159" s="133">
        <v>3.05</v>
      </c>
      <c r="J159" s="130"/>
      <c r="K159" s="130"/>
      <c r="L159" s="130"/>
      <c r="M159" s="519"/>
      <c r="N159" s="168">
        <v>0.0</v>
      </c>
      <c r="O159" s="169">
        <v>1.0</v>
      </c>
      <c r="P159" s="294">
        <v>1.0</v>
      </c>
      <c r="Q159" s="295">
        <v>4.0</v>
      </c>
      <c r="R159" s="198"/>
      <c r="S159" s="199"/>
      <c r="T159" s="200"/>
      <c r="U159" s="201"/>
      <c r="V159" s="202"/>
      <c r="W159" s="202"/>
      <c r="X159" s="206">
        <v>15.0</v>
      </c>
      <c r="Y159" s="204">
        <v>40.0</v>
      </c>
      <c r="Z159" s="205" t="s">
        <v>132</v>
      </c>
      <c r="AA159" s="141">
        <v>2.0</v>
      </c>
      <c r="AB159" s="142">
        <v>0.7640972222222222</v>
      </c>
      <c r="AC159" s="206"/>
      <c r="AD159" s="207" t="s">
        <v>133</v>
      </c>
      <c r="AE159" s="133" t="s">
        <v>166</v>
      </c>
      <c r="AF159" s="207">
        <v>1.03</v>
      </c>
      <c r="AG159" s="449">
        <v>33.33</v>
      </c>
      <c r="AH159" s="146"/>
      <c r="AI159" s="207">
        <v>-11.0</v>
      </c>
      <c r="AJ159" s="210">
        <v>0.0</v>
      </c>
      <c r="AK159" s="114"/>
    </row>
    <row r="160">
      <c r="A160" s="94"/>
      <c r="B160" s="95"/>
      <c r="C160" s="96"/>
      <c r="D160" s="97"/>
      <c r="E160" s="98"/>
      <c r="F160" s="98"/>
      <c r="G160" s="98"/>
      <c r="H160" s="99">
        <v>9631351.0</v>
      </c>
      <c r="I160" s="99">
        <v>2309567.0</v>
      </c>
      <c r="J160" s="96"/>
      <c r="K160" s="96"/>
      <c r="L160" s="96"/>
      <c r="M160" s="518"/>
      <c r="N160" s="168"/>
      <c r="O160" s="169"/>
      <c r="P160" s="294"/>
      <c r="Q160" s="295"/>
      <c r="R160" s="198"/>
      <c r="S160" s="199"/>
      <c r="T160" s="200"/>
      <c r="U160" s="201"/>
      <c r="V160" s="202"/>
      <c r="W160" s="202"/>
      <c r="X160" s="273"/>
      <c r="Y160" s="271"/>
      <c r="Z160" s="272"/>
      <c r="AA160" s="107"/>
      <c r="AB160" s="108"/>
      <c r="AC160" s="273" t="s">
        <v>142</v>
      </c>
      <c r="AD160" s="274"/>
      <c r="AE160" s="99"/>
      <c r="AF160" s="274"/>
      <c r="AG160" s="411"/>
      <c r="AH160" s="112"/>
      <c r="AI160" s="110"/>
      <c r="AJ160" s="113"/>
      <c r="AK160" s="114"/>
    </row>
    <row r="161">
      <c r="A161" s="288">
        <v>44619.0</v>
      </c>
      <c r="B161" s="129"/>
      <c r="C161" s="134" t="s">
        <v>1229</v>
      </c>
      <c r="D161" s="131"/>
      <c r="E161" s="132"/>
      <c r="F161" s="132"/>
      <c r="G161" s="132"/>
      <c r="H161" s="133" t="s">
        <v>793</v>
      </c>
      <c r="I161" s="133" t="s">
        <v>1230</v>
      </c>
      <c r="J161" s="130"/>
      <c r="K161" s="130"/>
      <c r="L161" s="130"/>
      <c r="M161" s="519"/>
      <c r="N161" s="168">
        <v>1.0</v>
      </c>
      <c r="O161" s="169">
        <v>0.0</v>
      </c>
      <c r="P161" s="294">
        <v>6.0</v>
      </c>
      <c r="Q161" s="295">
        <v>6.0</v>
      </c>
      <c r="R161" s="198"/>
      <c r="S161" s="199"/>
      <c r="T161" s="200"/>
      <c r="U161" s="201"/>
      <c r="V161" s="202"/>
      <c r="W161" s="202"/>
      <c r="X161" s="206">
        <v>0.0</v>
      </c>
      <c r="Y161" s="204">
        <v>0.0</v>
      </c>
      <c r="Z161" s="205" t="s">
        <v>133</v>
      </c>
      <c r="AA161" s="141">
        <v>1.0</v>
      </c>
      <c r="AB161" s="142">
        <v>0.4341087962962963</v>
      </c>
      <c r="AC161" s="206" t="s">
        <v>140</v>
      </c>
      <c r="AD161" s="207" t="s">
        <v>132</v>
      </c>
      <c r="AE161" s="133" t="s">
        <v>166</v>
      </c>
      <c r="AF161" s="207">
        <v>1.02</v>
      </c>
      <c r="AG161" s="449">
        <v>50.0</v>
      </c>
      <c r="AH161" s="146"/>
      <c r="AI161" s="207">
        <v>-1.0</v>
      </c>
      <c r="AJ161" s="210">
        <v>0.0</v>
      </c>
      <c r="AK161" s="114"/>
    </row>
    <row r="162">
      <c r="A162" s="363"/>
      <c r="B162" s="95"/>
      <c r="C162" s="100">
        <v>14484.83</v>
      </c>
      <c r="D162" s="97"/>
      <c r="E162" s="98"/>
      <c r="F162" s="98"/>
      <c r="G162" s="98"/>
      <c r="H162" s="99">
        <v>1.12</v>
      </c>
      <c r="I162" s="99">
        <v>12.0</v>
      </c>
      <c r="J162" s="96"/>
      <c r="K162" s="96"/>
      <c r="L162" s="96"/>
      <c r="M162" s="518"/>
      <c r="N162" s="168"/>
      <c r="O162" s="169"/>
      <c r="P162" s="196"/>
      <c r="Q162" s="197"/>
      <c r="R162" s="198"/>
      <c r="S162" s="199"/>
      <c r="T162" s="200"/>
      <c r="U162" s="201"/>
      <c r="V162" s="202"/>
      <c r="W162" s="202"/>
      <c r="X162" s="273"/>
      <c r="Y162" s="271"/>
      <c r="Z162" s="272"/>
      <c r="AA162" s="107"/>
      <c r="AB162" s="108"/>
      <c r="AC162" s="273"/>
      <c r="AD162" s="274"/>
      <c r="AE162" s="99"/>
      <c r="AF162" s="274"/>
      <c r="AG162" s="411"/>
      <c r="AH162" s="112"/>
      <c r="AI162" s="274">
        <v>49.0</v>
      </c>
      <c r="AJ162" s="277">
        <v>0.0</v>
      </c>
      <c r="AK162" s="114"/>
    </row>
    <row r="163">
      <c r="A163" s="128"/>
      <c r="B163" s="129"/>
      <c r="C163" s="134"/>
      <c r="D163" s="131"/>
      <c r="E163" s="132"/>
      <c r="F163" s="132"/>
      <c r="G163" s="132"/>
      <c r="H163" s="133">
        <v>9634851.0</v>
      </c>
      <c r="I163" s="133">
        <v>3705838.0</v>
      </c>
      <c r="J163" s="130"/>
      <c r="K163" s="130"/>
      <c r="L163" s="130"/>
      <c r="M163" s="519"/>
      <c r="N163" s="168"/>
      <c r="O163" s="169"/>
      <c r="P163" s="196"/>
      <c r="Q163" s="197"/>
      <c r="R163" s="198"/>
      <c r="S163" s="199"/>
      <c r="T163" s="200"/>
      <c r="U163" s="201"/>
      <c r="V163" s="202"/>
      <c r="W163" s="202"/>
      <c r="X163" s="206"/>
      <c r="Y163" s="204"/>
      <c r="Z163" s="205"/>
      <c r="AA163" s="141"/>
      <c r="AB163" s="142"/>
      <c r="AC163" s="206" t="s">
        <v>142</v>
      </c>
      <c r="AD163" s="207"/>
      <c r="AE163" s="133"/>
      <c r="AF163" s="207"/>
      <c r="AG163" s="449"/>
      <c r="AH163" s="146"/>
      <c r="AI163" s="207"/>
      <c r="AJ163" s="210"/>
      <c r="AK163" s="114"/>
    </row>
    <row r="164">
      <c r="A164" s="363">
        <v>44619.0</v>
      </c>
      <c r="B164" s="95"/>
      <c r="C164" s="100" t="s">
        <v>1231</v>
      </c>
      <c r="D164" s="97"/>
      <c r="E164" s="98"/>
      <c r="F164" s="98"/>
      <c r="G164" s="98"/>
      <c r="H164" s="99" t="s">
        <v>1227</v>
      </c>
      <c r="I164" s="99" t="s">
        <v>1228</v>
      </c>
      <c r="J164" s="96"/>
      <c r="K164" s="96"/>
      <c r="L164" s="96"/>
      <c r="M164" s="518"/>
      <c r="N164" s="168">
        <v>1.0</v>
      </c>
      <c r="O164" s="169">
        <v>0.0</v>
      </c>
      <c r="P164" s="294">
        <v>3.0</v>
      </c>
      <c r="Q164" s="295">
        <v>3.0</v>
      </c>
      <c r="R164" s="198"/>
      <c r="S164" s="199"/>
      <c r="T164" s="200"/>
      <c r="U164" s="201"/>
      <c r="V164" s="202"/>
      <c r="W164" s="202"/>
      <c r="X164" s="273">
        <v>30.0</v>
      </c>
      <c r="Y164" s="271">
        <v>0.0</v>
      </c>
      <c r="Z164" s="272" t="s">
        <v>132</v>
      </c>
      <c r="AA164" s="107">
        <v>1.0</v>
      </c>
      <c r="AB164" s="108">
        <v>0.44765046296296296</v>
      </c>
      <c r="AC164" s="273" t="s">
        <v>140</v>
      </c>
      <c r="AD164" s="274" t="s">
        <v>132</v>
      </c>
      <c r="AE164" s="99" t="s">
        <v>166</v>
      </c>
      <c r="AF164" s="274">
        <v>1.26</v>
      </c>
      <c r="AG164" s="411">
        <v>19.23</v>
      </c>
      <c r="AH164" s="112"/>
      <c r="AI164" s="274">
        <v>-2.31</v>
      </c>
      <c r="AJ164" s="277">
        <v>0.0</v>
      </c>
      <c r="AK164" s="114"/>
    </row>
    <row r="165">
      <c r="A165" s="128"/>
      <c r="B165" s="129"/>
      <c r="C165" s="134">
        <v>70418.58</v>
      </c>
      <c r="D165" s="131"/>
      <c r="E165" s="132"/>
      <c r="F165" s="132"/>
      <c r="G165" s="132"/>
      <c r="H165" s="133">
        <v>3.65</v>
      </c>
      <c r="I165" s="133">
        <v>1.37</v>
      </c>
      <c r="J165" s="130"/>
      <c r="K165" s="130"/>
      <c r="L165" s="130"/>
      <c r="M165" s="519"/>
      <c r="N165" s="168">
        <v>1.0</v>
      </c>
      <c r="O165" s="169">
        <v>0.0</v>
      </c>
      <c r="P165" s="294">
        <v>4.0</v>
      </c>
      <c r="Q165" s="295">
        <v>3.0</v>
      </c>
      <c r="R165" s="198"/>
      <c r="S165" s="199"/>
      <c r="T165" s="200"/>
      <c r="U165" s="201"/>
      <c r="V165" s="202"/>
      <c r="W165" s="202"/>
      <c r="X165" s="206">
        <v>0.0</v>
      </c>
      <c r="Y165" s="204">
        <v>0.0</v>
      </c>
      <c r="Z165" s="205" t="s">
        <v>133</v>
      </c>
      <c r="AA165" s="141">
        <v>2.0</v>
      </c>
      <c r="AB165" s="142">
        <v>0.4532291666666667</v>
      </c>
      <c r="AC165" s="206"/>
      <c r="AD165" s="207" t="s">
        <v>132</v>
      </c>
      <c r="AE165" s="133" t="s">
        <v>133</v>
      </c>
      <c r="AF165" s="207">
        <v>1.24</v>
      </c>
      <c r="AG165" s="449">
        <v>19.54</v>
      </c>
      <c r="AH165" s="146"/>
      <c r="AI165" s="207">
        <v>65.03</v>
      </c>
      <c r="AJ165" s="210">
        <v>0.0</v>
      </c>
      <c r="AK165" s="114"/>
    </row>
    <row r="166">
      <c r="A166" s="94"/>
      <c r="B166" s="95"/>
      <c r="C166" s="96"/>
      <c r="D166" s="97"/>
      <c r="E166" s="98"/>
      <c r="F166" s="98"/>
      <c r="G166" s="98"/>
      <c r="H166" s="99">
        <v>9166525.0</v>
      </c>
      <c r="I166" s="99">
        <v>9633098.0</v>
      </c>
      <c r="J166" s="96"/>
      <c r="K166" s="96"/>
      <c r="L166" s="96"/>
      <c r="M166" s="518"/>
      <c r="N166" s="168">
        <v>1.0</v>
      </c>
      <c r="O166" s="169">
        <v>0.0</v>
      </c>
      <c r="P166" s="294">
        <v>5.0</v>
      </c>
      <c r="Q166" s="295">
        <v>3.0</v>
      </c>
      <c r="R166" s="198"/>
      <c r="S166" s="199"/>
      <c r="T166" s="200"/>
      <c r="U166" s="201"/>
      <c r="V166" s="202"/>
      <c r="W166" s="202"/>
      <c r="X166" s="273">
        <v>30.0</v>
      </c>
      <c r="Y166" s="271">
        <v>15.0</v>
      </c>
      <c r="Z166" s="272" t="s">
        <v>132</v>
      </c>
      <c r="AA166" s="107">
        <v>3.0</v>
      </c>
      <c r="AB166" s="108">
        <v>0.4585532407407407</v>
      </c>
      <c r="AC166" s="273"/>
      <c r="AD166" s="274" t="s">
        <v>132</v>
      </c>
      <c r="AE166" s="99" t="s">
        <v>166</v>
      </c>
      <c r="AF166" s="274">
        <v>1.03</v>
      </c>
      <c r="AG166" s="411">
        <v>66.67</v>
      </c>
      <c r="AH166" s="112"/>
      <c r="AI166" s="110"/>
      <c r="AJ166" s="113"/>
      <c r="AK166" s="114"/>
    </row>
    <row r="167">
      <c r="A167" s="128"/>
      <c r="B167" s="129"/>
      <c r="C167" s="130"/>
      <c r="D167" s="131"/>
      <c r="E167" s="132"/>
      <c r="F167" s="132"/>
      <c r="G167" s="132"/>
      <c r="H167" s="132"/>
      <c r="I167" s="132"/>
      <c r="J167" s="130"/>
      <c r="K167" s="130"/>
      <c r="L167" s="130"/>
      <c r="M167" s="519"/>
      <c r="N167" s="303"/>
      <c r="O167" s="304"/>
      <c r="P167" s="196"/>
      <c r="Q167" s="197"/>
      <c r="R167" s="198"/>
      <c r="S167" s="199"/>
      <c r="T167" s="200"/>
      <c r="U167" s="201"/>
      <c r="V167" s="202"/>
      <c r="W167" s="202"/>
      <c r="X167" s="376"/>
      <c r="Y167" s="377"/>
      <c r="Z167" s="140"/>
      <c r="AA167" s="141"/>
      <c r="AB167" s="142"/>
      <c r="AC167" s="206" t="s">
        <v>142</v>
      </c>
      <c r="AD167" s="207"/>
      <c r="AE167" s="133"/>
      <c r="AF167" s="207"/>
      <c r="AG167" s="449"/>
      <c r="AH167" s="146"/>
      <c r="AI167" s="144"/>
      <c r="AJ167" s="147"/>
      <c r="AK167" s="114"/>
    </row>
    <row r="168">
      <c r="A168" s="363">
        <v>44619.0</v>
      </c>
      <c r="B168" s="95"/>
      <c r="C168" s="100" t="s">
        <v>1226</v>
      </c>
      <c r="D168" s="97"/>
      <c r="E168" s="98"/>
      <c r="F168" s="98"/>
      <c r="G168" s="98"/>
      <c r="H168" s="99" t="s">
        <v>1227</v>
      </c>
      <c r="I168" s="99" t="s">
        <v>1228</v>
      </c>
      <c r="J168" s="96"/>
      <c r="K168" s="96"/>
      <c r="L168" s="96"/>
      <c r="M168" s="518"/>
      <c r="N168" s="168">
        <v>5.0</v>
      </c>
      <c r="O168" s="169">
        <v>5.0</v>
      </c>
      <c r="P168" s="196"/>
      <c r="Q168" s="197"/>
      <c r="R168" s="198"/>
      <c r="S168" s="199"/>
      <c r="T168" s="200"/>
      <c r="U168" s="201"/>
      <c r="V168" s="202"/>
      <c r="W168" s="202"/>
      <c r="X168" s="273">
        <v>40.0</v>
      </c>
      <c r="Y168" s="271">
        <v>30.0</v>
      </c>
      <c r="Z168" s="272" t="s">
        <v>132</v>
      </c>
      <c r="AA168" s="107">
        <v>1.0</v>
      </c>
      <c r="AB168" s="108">
        <v>0.3904861111111111</v>
      </c>
      <c r="AC168" s="273" t="s">
        <v>140</v>
      </c>
      <c r="AD168" s="274" t="s">
        <v>133</v>
      </c>
      <c r="AE168" s="99" t="s">
        <v>166</v>
      </c>
      <c r="AF168" s="274">
        <v>1.12</v>
      </c>
      <c r="AG168" s="411">
        <v>20.83</v>
      </c>
      <c r="AH168" s="112"/>
      <c r="AI168" s="274">
        <v>29.52</v>
      </c>
      <c r="AJ168" s="277">
        <v>0.0</v>
      </c>
      <c r="AK168" s="114"/>
    </row>
    <row r="169">
      <c r="A169" s="128"/>
      <c r="B169" s="129"/>
      <c r="C169" s="134">
        <v>2955.0</v>
      </c>
      <c r="D169" s="131"/>
      <c r="E169" s="132"/>
      <c r="F169" s="132"/>
      <c r="G169" s="132"/>
      <c r="H169" s="133">
        <v>10.0</v>
      </c>
      <c r="I169" s="133">
        <v>1.11</v>
      </c>
      <c r="J169" s="130"/>
      <c r="K169" s="130"/>
      <c r="L169" s="130"/>
      <c r="M169" s="519"/>
      <c r="N169" s="168">
        <v>6.0</v>
      </c>
      <c r="O169" s="169">
        <v>5.0</v>
      </c>
      <c r="P169" s="196"/>
      <c r="Q169" s="197"/>
      <c r="R169" s="198"/>
      <c r="S169" s="199"/>
      <c r="T169" s="200"/>
      <c r="U169" s="201"/>
      <c r="V169" s="202"/>
      <c r="W169" s="202"/>
      <c r="X169" s="206">
        <v>0.0</v>
      </c>
      <c r="Y169" s="204">
        <v>0.0</v>
      </c>
      <c r="Z169" s="205" t="s">
        <v>133</v>
      </c>
      <c r="AA169" s="141">
        <v>2.0</v>
      </c>
      <c r="AB169" s="142">
        <v>0.3906712962962963</v>
      </c>
      <c r="AC169" s="206"/>
      <c r="AD169" s="207" t="s">
        <v>133</v>
      </c>
      <c r="AE169" s="133" t="s">
        <v>166</v>
      </c>
      <c r="AF169" s="207">
        <v>1.12</v>
      </c>
      <c r="AG169" s="449">
        <v>20.83</v>
      </c>
      <c r="AH169" s="146"/>
      <c r="AI169" s="207">
        <v>9.79</v>
      </c>
      <c r="AJ169" s="210">
        <v>0.0</v>
      </c>
      <c r="AK169" s="114"/>
    </row>
    <row r="170">
      <c r="A170" s="94"/>
      <c r="B170" s="95"/>
      <c r="C170" s="96"/>
      <c r="D170" s="97"/>
      <c r="E170" s="98"/>
      <c r="F170" s="98"/>
      <c r="G170" s="98"/>
      <c r="H170" s="99">
        <v>9166525.0</v>
      </c>
      <c r="I170" s="99">
        <v>9633098.0</v>
      </c>
      <c r="J170" s="96"/>
      <c r="K170" s="96"/>
      <c r="L170" s="96"/>
      <c r="M170" s="518"/>
      <c r="N170" s="369"/>
      <c r="O170" s="370"/>
      <c r="P170" s="196"/>
      <c r="Q170" s="197"/>
      <c r="R170" s="198"/>
      <c r="S170" s="199"/>
      <c r="T170" s="200"/>
      <c r="U170" s="201"/>
      <c r="V170" s="202"/>
      <c r="W170" s="202"/>
      <c r="X170" s="109"/>
      <c r="Y170" s="280"/>
      <c r="Z170" s="106"/>
      <c r="AA170" s="107">
        <v>3.0</v>
      </c>
      <c r="AB170" s="108">
        <v>0.4035763888888889</v>
      </c>
      <c r="AC170" s="273"/>
      <c r="AD170" s="274" t="s">
        <v>133</v>
      </c>
      <c r="AE170" s="99" t="s">
        <v>133</v>
      </c>
      <c r="AF170" s="274">
        <v>1.68</v>
      </c>
      <c r="AG170" s="411">
        <v>3.67</v>
      </c>
      <c r="AH170" s="112"/>
      <c r="AI170" s="110"/>
      <c r="AJ170" s="113"/>
      <c r="AK170" s="114"/>
    </row>
    <row r="171">
      <c r="A171" s="128"/>
      <c r="B171" s="129"/>
      <c r="C171" s="130"/>
      <c r="D171" s="131"/>
      <c r="E171" s="132"/>
      <c r="F171" s="132"/>
      <c r="G171" s="132"/>
      <c r="H171" s="132"/>
      <c r="I171" s="132"/>
      <c r="J171" s="130"/>
      <c r="K171" s="130"/>
      <c r="L171" s="130"/>
      <c r="M171" s="519"/>
      <c r="N171" s="369"/>
      <c r="O171" s="370"/>
      <c r="P171" s="196"/>
      <c r="Q171" s="197"/>
      <c r="R171" s="198"/>
      <c r="S171" s="199"/>
      <c r="T171" s="200"/>
      <c r="U171" s="201"/>
      <c r="V171" s="202"/>
      <c r="W171" s="202"/>
      <c r="X171" s="143"/>
      <c r="Y171" s="367"/>
      <c r="Z171" s="140"/>
      <c r="AA171" s="141">
        <v>4.0</v>
      </c>
      <c r="AB171" s="142">
        <v>0.4051736111111111</v>
      </c>
      <c r="AC171" s="206"/>
      <c r="AD171" s="207" t="s">
        <v>133</v>
      </c>
      <c r="AE171" s="133" t="s">
        <v>133</v>
      </c>
      <c r="AF171" s="207">
        <v>2.0</v>
      </c>
      <c r="AG171" s="449">
        <v>2.5</v>
      </c>
      <c r="AH171" s="146"/>
      <c r="AI171" s="144"/>
      <c r="AJ171" s="147"/>
      <c r="AK171" s="114"/>
    </row>
    <row r="172">
      <c r="A172" s="94"/>
      <c r="B172" s="95"/>
      <c r="C172" s="96"/>
      <c r="D172" s="97"/>
      <c r="E172" s="98"/>
      <c r="F172" s="98"/>
      <c r="G172" s="98"/>
      <c r="H172" s="98"/>
      <c r="I172" s="98"/>
      <c r="J172" s="96"/>
      <c r="K172" s="96"/>
      <c r="L172" s="96"/>
      <c r="M172" s="518"/>
      <c r="N172" s="369"/>
      <c r="O172" s="370"/>
      <c r="P172" s="196"/>
      <c r="Q172" s="197"/>
      <c r="R172" s="198"/>
      <c r="S172" s="199"/>
      <c r="T172" s="200"/>
      <c r="U172" s="201"/>
      <c r="V172" s="202"/>
      <c r="W172" s="202"/>
      <c r="X172" s="109"/>
      <c r="Y172" s="280"/>
      <c r="Z172" s="106"/>
      <c r="AA172" s="107">
        <v>5.0</v>
      </c>
      <c r="AB172" s="108">
        <v>0.4179976851851852</v>
      </c>
      <c r="AC172" s="273"/>
      <c r="AD172" s="274" t="s">
        <v>133</v>
      </c>
      <c r="AE172" s="99" t="s">
        <v>133</v>
      </c>
      <c r="AF172" s="274">
        <v>2.52</v>
      </c>
      <c r="AG172" s="411">
        <v>3.29</v>
      </c>
      <c r="AH172" s="112"/>
      <c r="AI172" s="110"/>
      <c r="AJ172" s="113"/>
      <c r="AK172" s="114"/>
    </row>
    <row r="173">
      <c r="A173" s="128"/>
      <c r="B173" s="129"/>
      <c r="C173" s="130"/>
      <c r="D173" s="131"/>
      <c r="E173" s="132"/>
      <c r="F173" s="132"/>
      <c r="G173" s="132"/>
      <c r="H173" s="132"/>
      <c r="I173" s="132"/>
      <c r="J173" s="130"/>
      <c r="K173" s="130"/>
      <c r="L173" s="130"/>
      <c r="M173" s="519"/>
      <c r="N173" s="369"/>
      <c r="O173" s="370"/>
      <c r="P173" s="196"/>
      <c r="Q173" s="197"/>
      <c r="R173" s="198"/>
      <c r="S173" s="199"/>
      <c r="T173" s="200"/>
      <c r="U173" s="201"/>
      <c r="V173" s="202"/>
      <c r="W173" s="202"/>
      <c r="X173" s="143"/>
      <c r="Y173" s="367"/>
      <c r="Z173" s="140"/>
      <c r="AA173" s="141">
        <v>6.0</v>
      </c>
      <c r="AB173" s="142">
        <v>0.4217476851851852</v>
      </c>
      <c r="AC173" s="206"/>
      <c r="AD173" s="207" t="s">
        <v>133</v>
      </c>
      <c r="AE173" s="133" t="s">
        <v>133</v>
      </c>
      <c r="AF173" s="207">
        <v>3.4</v>
      </c>
      <c r="AG173" s="449">
        <v>2.08</v>
      </c>
      <c r="AH173" s="146"/>
      <c r="AI173" s="144"/>
      <c r="AJ173" s="147"/>
      <c r="AK173" s="114"/>
    </row>
    <row r="174">
      <c r="A174" s="94"/>
      <c r="B174" s="95"/>
      <c r="C174" s="96"/>
      <c r="D174" s="97"/>
      <c r="E174" s="98"/>
      <c r="F174" s="98"/>
      <c r="G174" s="98"/>
      <c r="H174" s="98"/>
      <c r="I174" s="98"/>
      <c r="J174" s="96"/>
      <c r="K174" s="96"/>
      <c r="L174" s="96"/>
      <c r="M174" s="518"/>
      <c r="N174" s="369"/>
      <c r="O174" s="370"/>
      <c r="P174" s="196"/>
      <c r="Q174" s="197"/>
      <c r="R174" s="198"/>
      <c r="S174" s="199"/>
      <c r="T174" s="200"/>
      <c r="U174" s="201"/>
      <c r="V174" s="202"/>
      <c r="W174" s="202"/>
      <c r="X174" s="109"/>
      <c r="Y174" s="280"/>
      <c r="Z174" s="106"/>
      <c r="AA174" s="281"/>
      <c r="AB174" s="282"/>
      <c r="AC174" s="273" t="s">
        <v>142</v>
      </c>
      <c r="AD174" s="110"/>
      <c r="AE174" s="99"/>
      <c r="AF174" s="110"/>
      <c r="AG174" s="427"/>
      <c r="AH174" s="112"/>
      <c r="AI174" s="110"/>
      <c r="AJ174" s="113"/>
      <c r="AK174" s="114"/>
    </row>
    <row r="175">
      <c r="A175" s="288">
        <v>44620.0</v>
      </c>
      <c r="B175" s="129"/>
      <c r="C175" s="134" t="s">
        <v>1451</v>
      </c>
      <c r="D175" s="131"/>
      <c r="E175" s="132"/>
      <c r="F175" s="132"/>
      <c r="G175" s="132"/>
      <c r="H175" s="133" t="s">
        <v>1452</v>
      </c>
      <c r="I175" s="133" t="s">
        <v>406</v>
      </c>
      <c r="J175" s="130"/>
      <c r="K175" s="130"/>
      <c r="L175" s="130"/>
      <c r="M175" s="519"/>
      <c r="N175" s="168">
        <v>5.0</v>
      </c>
      <c r="O175" s="169">
        <v>4.0</v>
      </c>
      <c r="P175" s="196"/>
      <c r="Q175" s="197"/>
      <c r="R175" s="198"/>
      <c r="S175" s="199"/>
      <c r="T175" s="200"/>
      <c r="U175" s="201"/>
      <c r="V175" s="202"/>
      <c r="W175" s="202"/>
      <c r="X175" s="206">
        <v>30.0</v>
      </c>
      <c r="Y175" s="204">
        <v>0.0</v>
      </c>
      <c r="Z175" s="205" t="s">
        <v>132</v>
      </c>
      <c r="AA175" s="141">
        <v>1.0</v>
      </c>
      <c r="AB175" s="142">
        <v>0.6505671296296296</v>
      </c>
      <c r="AC175" s="206" t="s">
        <v>140</v>
      </c>
      <c r="AD175" s="207" t="s">
        <v>132</v>
      </c>
      <c r="AE175" s="133" t="s">
        <v>166</v>
      </c>
      <c r="AF175" s="207">
        <v>1.29</v>
      </c>
      <c r="AG175" s="449">
        <v>6.97</v>
      </c>
      <c r="AH175" s="146"/>
      <c r="AI175" s="207">
        <v>-0.35</v>
      </c>
      <c r="AJ175" s="210">
        <v>0.0</v>
      </c>
      <c r="AK175" s="114"/>
    </row>
    <row r="176">
      <c r="A176" s="94"/>
      <c r="B176" s="95"/>
      <c r="C176" s="100">
        <v>1066.83</v>
      </c>
      <c r="D176" s="97"/>
      <c r="E176" s="98"/>
      <c r="F176" s="98"/>
      <c r="G176" s="98"/>
      <c r="H176" s="99">
        <v>1.57</v>
      </c>
      <c r="I176" s="99">
        <v>2.62</v>
      </c>
      <c r="J176" s="96"/>
      <c r="K176" s="96"/>
      <c r="L176" s="96"/>
      <c r="M176" s="518"/>
      <c r="N176" s="168">
        <v>5.0</v>
      </c>
      <c r="O176" s="169">
        <v>4.0</v>
      </c>
      <c r="P176" s="196"/>
      <c r="Q176" s="197"/>
      <c r="R176" s="198"/>
      <c r="S176" s="199"/>
      <c r="T176" s="200"/>
      <c r="U176" s="201"/>
      <c r="V176" s="202"/>
      <c r="W176" s="202"/>
      <c r="X176" s="273">
        <v>40.0</v>
      </c>
      <c r="Y176" s="271">
        <v>15.0</v>
      </c>
      <c r="Z176" s="272" t="s">
        <v>132</v>
      </c>
      <c r="AA176" s="107">
        <v>2.0</v>
      </c>
      <c r="AB176" s="108">
        <v>0.6510416666666666</v>
      </c>
      <c r="AC176" s="273"/>
      <c r="AD176" s="274" t="s">
        <v>132</v>
      </c>
      <c r="AE176" s="99" t="s">
        <v>166</v>
      </c>
      <c r="AF176" s="274">
        <v>1.29</v>
      </c>
      <c r="AG176" s="411">
        <v>7.63</v>
      </c>
      <c r="AH176" s="112"/>
      <c r="AI176" s="274">
        <v>-0.34</v>
      </c>
      <c r="AJ176" s="277">
        <v>0.0</v>
      </c>
      <c r="AK176" s="114"/>
    </row>
    <row r="177">
      <c r="A177" s="128"/>
      <c r="B177" s="129"/>
      <c r="C177" s="130"/>
      <c r="D177" s="131"/>
      <c r="E177" s="132"/>
      <c r="F177" s="132"/>
      <c r="G177" s="132"/>
      <c r="H177" s="133">
        <v>8979622.0</v>
      </c>
      <c r="I177" s="133">
        <v>5858055.0</v>
      </c>
      <c r="J177" s="130"/>
      <c r="K177" s="130"/>
      <c r="L177" s="130"/>
      <c r="M177" s="519"/>
      <c r="N177" s="168">
        <v>1.0</v>
      </c>
      <c r="O177" s="169">
        <v>0.0</v>
      </c>
      <c r="P177" s="294">
        <v>0.0</v>
      </c>
      <c r="Q177" s="295">
        <v>0.0</v>
      </c>
      <c r="R177" s="198"/>
      <c r="S177" s="199"/>
      <c r="T177" s="200"/>
      <c r="U177" s="201"/>
      <c r="V177" s="202"/>
      <c r="W177" s="202"/>
      <c r="X177" s="206">
        <v>0.0</v>
      </c>
      <c r="Y177" s="204">
        <v>0.0</v>
      </c>
      <c r="Z177" s="205" t="s">
        <v>133</v>
      </c>
      <c r="AA177" s="141">
        <v>3.0</v>
      </c>
      <c r="AB177" s="142">
        <v>0.6512962962962963</v>
      </c>
      <c r="AC177" s="206"/>
      <c r="AD177" s="207" t="s">
        <v>132</v>
      </c>
      <c r="AE177" s="133" t="s">
        <v>133</v>
      </c>
      <c r="AF177" s="207">
        <v>1.26</v>
      </c>
      <c r="AG177" s="449">
        <v>14.94</v>
      </c>
      <c r="AH177" s="146"/>
      <c r="AI177" s="144"/>
      <c r="AJ177" s="147"/>
      <c r="AK177" s="114"/>
    </row>
    <row r="178">
      <c r="A178" s="363"/>
      <c r="B178" s="95"/>
      <c r="C178" s="100"/>
      <c r="D178" s="97"/>
      <c r="E178" s="98"/>
      <c r="F178" s="98"/>
      <c r="G178" s="98"/>
      <c r="H178" s="99"/>
      <c r="I178" s="99"/>
      <c r="J178" s="96"/>
      <c r="K178" s="96"/>
      <c r="L178" s="96"/>
      <c r="M178" s="518"/>
      <c r="N178" s="168"/>
      <c r="O178" s="169"/>
      <c r="P178" s="294"/>
      <c r="Q178" s="295"/>
      <c r="R178" s="296"/>
      <c r="S178" s="297"/>
      <c r="T178" s="200"/>
      <c r="U178" s="201"/>
      <c r="V178" s="202"/>
      <c r="W178" s="202"/>
      <c r="X178" s="273"/>
      <c r="Y178" s="271"/>
      <c r="Z178" s="272"/>
      <c r="AA178" s="107"/>
      <c r="AB178" s="108"/>
      <c r="AC178" s="273" t="s">
        <v>142</v>
      </c>
      <c r="AD178" s="274"/>
      <c r="AE178" s="99"/>
      <c r="AF178" s="274"/>
      <c r="AG178" s="411"/>
      <c r="AH178" s="112"/>
      <c r="AI178" s="274"/>
      <c r="AJ178" s="277"/>
      <c r="AK178" s="114"/>
    </row>
    <row r="179">
      <c r="A179" s="288">
        <v>44620.0</v>
      </c>
      <c r="B179" s="129"/>
      <c r="C179" s="134" t="s">
        <v>1491</v>
      </c>
      <c r="D179" s="131"/>
      <c r="E179" s="132"/>
      <c r="F179" s="132"/>
      <c r="G179" s="132"/>
      <c r="H179" s="133" t="s">
        <v>1492</v>
      </c>
      <c r="I179" s="133" t="s">
        <v>1493</v>
      </c>
      <c r="J179" s="130"/>
      <c r="K179" s="130"/>
      <c r="L179" s="130"/>
      <c r="M179" s="519"/>
      <c r="N179" s="168">
        <v>1.0</v>
      </c>
      <c r="O179" s="169">
        <v>3.0</v>
      </c>
      <c r="P179" s="294"/>
      <c r="Q179" s="295"/>
      <c r="R179" s="296"/>
      <c r="S179" s="297"/>
      <c r="T179" s="200"/>
      <c r="U179" s="201"/>
      <c r="V179" s="202"/>
      <c r="W179" s="202"/>
      <c r="X179" s="206">
        <v>0.0</v>
      </c>
      <c r="Y179" s="204">
        <v>0.0</v>
      </c>
      <c r="Z179" s="205" t="s">
        <v>133</v>
      </c>
      <c r="AA179" s="141">
        <v>1.0</v>
      </c>
      <c r="AB179" s="142">
        <v>0.5706481481481481</v>
      </c>
      <c r="AC179" s="206" t="s">
        <v>140</v>
      </c>
      <c r="AD179" s="207" t="s">
        <v>133</v>
      </c>
      <c r="AE179" s="133" t="s">
        <v>166</v>
      </c>
      <c r="AF179" s="207">
        <v>1.17</v>
      </c>
      <c r="AG179" s="449">
        <v>44.11</v>
      </c>
      <c r="AH179" s="146"/>
      <c r="AI179" s="207">
        <v>-4.14</v>
      </c>
      <c r="AJ179" s="210">
        <v>0.0</v>
      </c>
      <c r="AK179" s="114"/>
    </row>
    <row r="180">
      <c r="A180" s="94"/>
      <c r="B180" s="95"/>
      <c r="C180" s="100">
        <v>74071.25</v>
      </c>
      <c r="D180" s="97"/>
      <c r="E180" s="98"/>
      <c r="F180" s="98"/>
      <c r="G180" s="98"/>
      <c r="H180" s="99">
        <v>3.8</v>
      </c>
      <c r="I180" s="99">
        <v>1.35</v>
      </c>
      <c r="J180" s="96"/>
      <c r="K180" s="96"/>
      <c r="L180" s="96"/>
      <c r="M180" s="518"/>
      <c r="N180" s="168">
        <v>1.0</v>
      </c>
      <c r="O180" s="169">
        <v>4.0</v>
      </c>
      <c r="P180" s="294"/>
      <c r="Q180" s="295"/>
      <c r="R180" s="296"/>
      <c r="S180" s="297"/>
      <c r="T180" s="200"/>
      <c r="U180" s="201"/>
      <c r="V180" s="202"/>
      <c r="W180" s="202"/>
      <c r="X180" s="273">
        <v>0.0</v>
      </c>
      <c r="Y180" s="271">
        <v>30.0</v>
      </c>
      <c r="Z180" s="272" t="s">
        <v>132</v>
      </c>
      <c r="AA180" s="107">
        <v>2.0</v>
      </c>
      <c r="AB180" s="108">
        <v>0.5746296296296296</v>
      </c>
      <c r="AC180" s="273"/>
      <c r="AD180" s="274" t="s">
        <v>133</v>
      </c>
      <c r="AE180" s="99" t="s">
        <v>166</v>
      </c>
      <c r="AF180" s="274">
        <v>1.1</v>
      </c>
      <c r="AG180" s="411">
        <v>24.99</v>
      </c>
      <c r="AH180" s="112"/>
      <c r="AI180" s="274">
        <v>-4.14</v>
      </c>
      <c r="AJ180" s="277">
        <v>0.0</v>
      </c>
      <c r="AK180" s="114"/>
    </row>
    <row r="181">
      <c r="A181" s="128"/>
      <c r="B181" s="129"/>
      <c r="C181" s="130"/>
      <c r="D181" s="131"/>
      <c r="E181" s="132"/>
      <c r="F181" s="132"/>
      <c r="G181" s="132"/>
      <c r="H181" s="133">
        <v>9629258.0</v>
      </c>
      <c r="I181" s="133">
        <v>8736064.0</v>
      </c>
      <c r="J181" s="130"/>
      <c r="K181" s="130"/>
      <c r="L181" s="130"/>
      <c r="M181" s="519"/>
      <c r="N181" s="168">
        <v>0.0</v>
      </c>
      <c r="O181" s="169">
        <v>1.0</v>
      </c>
      <c r="P181" s="294">
        <v>0.0</v>
      </c>
      <c r="Q181" s="295">
        <v>0.0</v>
      </c>
      <c r="R181" s="198"/>
      <c r="S181" s="199"/>
      <c r="T181" s="200"/>
      <c r="U181" s="201"/>
      <c r="V181" s="202"/>
      <c r="W181" s="202"/>
      <c r="X181" s="206">
        <v>15.0</v>
      </c>
      <c r="Y181" s="204">
        <v>0.0</v>
      </c>
      <c r="Z181" s="205" t="s">
        <v>132</v>
      </c>
      <c r="AA181" s="141">
        <v>3.0</v>
      </c>
      <c r="AB181" s="142">
        <v>0.5826157407407407</v>
      </c>
      <c r="AC181" s="206"/>
      <c r="AD181" s="207" t="s">
        <v>133</v>
      </c>
      <c r="AE181" s="133" t="s">
        <v>133</v>
      </c>
      <c r="AF181" s="207">
        <v>1.08</v>
      </c>
      <c r="AG181" s="449">
        <v>73.24</v>
      </c>
      <c r="AH181" s="146"/>
      <c r="AI181" s="144"/>
      <c r="AJ181" s="147"/>
      <c r="AK181" s="114"/>
    </row>
    <row r="182">
      <c r="A182" s="363"/>
      <c r="B182" s="95"/>
      <c r="C182" s="100"/>
      <c r="D182" s="97"/>
      <c r="E182" s="98"/>
      <c r="F182" s="98"/>
      <c r="G182" s="98"/>
      <c r="H182" s="99"/>
      <c r="I182" s="99"/>
      <c r="J182" s="96"/>
      <c r="K182" s="96"/>
      <c r="L182" s="96"/>
      <c r="M182" s="518"/>
      <c r="N182" s="168"/>
      <c r="O182" s="169"/>
      <c r="P182" s="196"/>
      <c r="Q182" s="197"/>
      <c r="R182" s="198"/>
      <c r="S182" s="199"/>
      <c r="T182" s="200"/>
      <c r="U182" s="201"/>
      <c r="V182" s="202"/>
      <c r="W182" s="202"/>
      <c r="X182" s="273"/>
      <c r="Y182" s="271"/>
      <c r="Z182" s="272"/>
      <c r="AA182" s="107"/>
      <c r="AB182" s="108"/>
      <c r="AC182" s="273" t="s">
        <v>142</v>
      </c>
      <c r="AD182" s="274"/>
      <c r="AE182" s="99"/>
      <c r="AF182" s="274"/>
      <c r="AG182" s="411"/>
      <c r="AH182" s="112"/>
      <c r="AI182" s="274"/>
      <c r="AJ182" s="277"/>
      <c r="AK182" s="114"/>
    </row>
    <row r="183">
      <c r="A183" s="288">
        <v>44620.0</v>
      </c>
      <c r="B183" s="129"/>
      <c r="C183" s="134" t="s">
        <v>1410</v>
      </c>
      <c r="D183" s="131"/>
      <c r="E183" s="132"/>
      <c r="F183" s="132"/>
      <c r="G183" s="132"/>
      <c r="H183" s="133" t="s">
        <v>765</v>
      </c>
      <c r="I183" s="133" t="s">
        <v>248</v>
      </c>
      <c r="J183" s="130"/>
      <c r="K183" s="130"/>
      <c r="L183" s="130"/>
      <c r="M183" s="519"/>
      <c r="N183" s="168">
        <v>0.0</v>
      </c>
      <c r="O183" s="169">
        <v>4.0</v>
      </c>
      <c r="P183" s="196"/>
      <c r="Q183" s="197"/>
      <c r="R183" s="198"/>
      <c r="S183" s="199"/>
      <c r="T183" s="200"/>
      <c r="U183" s="201"/>
      <c r="V183" s="202"/>
      <c r="W183" s="202"/>
      <c r="X183" s="206">
        <v>15.0</v>
      </c>
      <c r="Y183" s="204">
        <v>0.0</v>
      </c>
      <c r="Z183" s="205" t="s">
        <v>133</v>
      </c>
      <c r="AA183" s="141">
        <v>1.0</v>
      </c>
      <c r="AB183" s="142">
        <v>0.5402199074074074</v>
      </c>
      <c r="AC183" s="206" t="s">
        <v>140</v>
      </c>
      <c r="AD183" s="207" t="s">
        <v>133</v>
      </c>
      <c r="AE183" s="133" t="s">
        <v>166</v>
      </c>
      <c r="AF183" s="207">
        <v>1.06</v>
      </c>
      <c r="AG183" s="449">
        <v>33.33</v>
      </c>
      <c r="AH183" s="146"/>
      <c r="AI183" s="207">
        <v>32.66</v>
      </c>
      <c r="AJ183" s="210">
        <v>0.0</v>
      </c>
      <c r="AK183" s="114"/>
    </row>
    <row r="184">
      <c r="A184" s="94"/>
      <c r="B184" s="95"/>
      <c r="C184" s="100">
        <v>490.56</v>
      </c>
      <c r="D184" s="97"/>
      <c r="E184" s="98"/>
      <c r="F184" s="98"/>
      <c r="G184" s="98"/>
      <c r="H184" s="99">
        <v>1.55</v>
      </c>
      <c r="I184" s="99">
        <v>1.24</v>
      </c>
      <c r="J184" s="96"/>
      <c r="K184" s="96"/>
      <c r="L184" s="96"/>
      <c r="M184" s="518"/>
      <c r="N184" s="369"/>
      <c r="O184" s="370"/>
      <c r="P184" s="196"/>
      <c r="Q184" s="197"/>
      <c r="R184" s="198"/>
      <c r="S184" s="199"/>
      <c r="T184" s="200"/>
      <c r="U184" s="201"/>
      <c r="V184" s="202"/>
      <c r="W184" s="202"/>
      <c r="X184" s="109"/>
      <c r="Y184" s="280"/>
      <c r="Z184" s="106"/>
      <c r="AA184" s="281"/>
      <c r="AB184" s="282"/>
      <c r="AC184" s="273"/>
      <c r="AD184" s="110"/>
      <c r="AE184" s="99"/>
      <c r="AF184" s="110"/>
      <c r="AG184" s="427"/>
      <c r="AH184" s="112"/>
      <c r="AI184" s="274">
        <v>-2.0</v>
      </c>
      <c r="AJ184" s="277">
        <v>0.0</v>
      </c>
      <c r="AK184" s="114"/>
    </row>
    <row r="185">
      <c r="A185" s="128"/>
      <c r="B185" s="129"/>
      <c r="C185" s="130"/>
      <c r="D185" s="131"/>
      <c r="E185" s="132"/>
      <c r="F185" s="132"/>
      <c r="G185" s="132"/>
      <c r="H185" s="133">
        <v>9454286.0</v>
      </c>
      <c r="I185" s="133">
        <v>5617034.0</v>
      </c>
      <c r="J185" s="130"/>
      <c r="K185" s="130"/>
      <c r="L185" s="130"/>
      <c r="M185" s="519"/>
      <c r="N185" s="369"/>
      <c r="O185" s="370"/>
      <c r="P185" s="196"/>
      <c r="Q185" s="197"/>
      <c r="R185" s="198"/>
      <c r="S185" s="199"/>
      <c r="T185" s="200"/>
      <c r="U185" s="201"/>
      <c r="V185" s="202"/>
      <c r="W185" s="202"/>
      <c r="X185" s="143"/>
      <c r="Y185" s="367"/>
      <c r="Z185" s="140"/>
      <c r="AA185" s="420"/>
      <c r="AB185" s="421"/>
      <c r="AC185" s="206" t="s">
        <v>142</v>
      </c>
      <c r="AD185" s="144"/>
      <c r="AE185" s="133"/>
      <c r="AF185" s="144"/>
      <c r="AG185" s="430"/>
      <c r="AH185" s="146"/>
      <c r="AI185" s="144"/>
      <c r="AJ185" s="147"/>
      <c r="AK185" s="114"/>
    </row>
    <row r="186">
      <c r="A186" s="363">
        <v>44620.0</v>
      </c>
      <c r="B186" s="95"/>
      <c r="C186" s="100" t="s">
        <v>333</v>
      </c>
      <c r="D186" s="97"/>
      <c r="E186" s="98"/>
      <c r="F186" s="98"/>
      <c r="G186" s="98"/>
      <c r="H186" s="99" t="s">
        <v>335</v>
      </c>
      <c r="I186" s="99" t="s">
        <v>336</v>
      </c>
      <c r="J186" s="96"/>
      <c r="K186" s="96"/>
      <c r="L186" s="96"/>
      <c r="M186" s="518"/>
      <c r="N186" s="168">
        <v>1.0</v>
      </c>
      <c r="O186" s="169">
        <v>1.0</v>
      </c>
      <c r="P186" s="294">
        <v>1.0</v>
      </c>
      <c r="Q186" s="295">
        <v>1.0</v>
      </c>
      <c r="R186" s="296">
        <v>4.0</v>
      </c>
      <c r="S186" s="297">
        <v>2.0</v>
      </c>
      <c r="T186" s="200"/>
      <c r="U186" s="201"/>
      <c r="V186" s="202"/>
      <c r="W186" s="202"/>
      <c r="X186" s="273">
        <v>0.0</v>
      </c>
      <c r="Y186" s="271">
        <v>0.0</v>
      </c>
      <c r="Z186" s="272" t="s">
        <v>133</v>
      </c>
      <c r="AA186" s="107">
        <v>1.0</v>
      </c>
      <c r="AB186" s="108">
        <v>0.6166203703703703</v>
      </c>
      <c r="AC186" s="273" t="s">
        <v>140</v>
      </c>
      <c r="AD186" s="274" t="s">
        <v>132</v>
      </c>
      <c r="AE186" s="99" t="s">
        <v>133</v>
      </c>
      <c r="AF186" s="274">
        <v>1.03</v>
      </c>
      <c r="AG186" s="411">
        <v>4950.0</v>
      </c>
      <c r="AH186" s="112"/>
      <c r="AI186" s="274">
        <v>230.76</v>
      </c>
      <c r="AJ186" s="277">
        <v>0.0</v>
      </c>
      <c r="AK186" s="114"/>
    </row>
    <row r="187">
      <c r="A187" s="128"/>
      <c r="B187" s="129"/>
      <c r="C187" s="134">
        <v>340.07</v>
      </c>
      <c r="D187" s="131"/>
      <c r="E187" s="132"/>
      <c r="F187" s="132"/>
      <c r="G187" s="132"/>
      <c r="H187" s="133">
        <v>1.63</v>
      </c>
      <c r="I187" s="133">
        <v>2.4</v>
      </c>
      <c r="J187" s="130"/>
      <c r="K187" s="130"/>
      <c r="L187" s="130"/>
      <c r="M187" s="519"/>
      <c r="N187" s="168">
        <v>1.0</v>
      </c>
      <c r="O187" s="169">
        <v>1.0</v>
      </c>
      <c r="P187" s="294">
        <v>1.0</v>
      </c>
      <c r="Q187" s="295">
        <v>1.0</v>
      </c>
      <c r="R187" s="296">
        <v>4.0</v>
      </c>
      <c r="S187" s="297">
        <v>2.0</v>
      </c>
      <c r="T187" s="200"/>
      <c r="U187" s="201"/>
      <c r="V187" s="202"/>
      <c r="W187" s="202"/>
      <c r="X187" s="206">
        <v>0.0</v>
      </c>
      <c r="Y187" s="204">
        <v>0.0</v>
      </c>
      <c r="Z187" s="205" t="s">
        <v>133</v>
      </c>
      <c r="AA187" s="141">
        <v>2.0</v>
      </c>
      <c r="AB187" s="142">
        <v>0.6166203703703703</v>
      </c>
      <c r="AC187" s="206"/>
      <c r="AD187" s="207" t="s">
        <v>132</v>
      </c>
      <c r="AE187" s="133" t="s">
        <v>133</v>
      </c>
      <c r="AF187" s="207">
        <v>1.04</v>
      </c>
      <c r="AG187" s="449">
        <v>1841.84</v>
      </c>
      <c r="AH187" s="146"/>
      <c r="AI187" s="207">
        <v>-7234.92</v>
      </c>
      <c r="AJ187" s="210">
        <v>0.0</v>
      </c>
      <c r="AK187" s="114"/>
    </row>
    <row r="188">
      <c r="A188" s="94"/>
      <c r="B188" s="95"/>
      <c r="C188" s="96"/>
      <c r="D188" s="97"/>
      <c r="E188" s="98"/>
      <c r="F188" s="98"/>
      <c r="G188" s="98"/>
      <c r="H188" s="99">
        <v>1.3601161E7</v>
      </c>
      <c r="I188" s="99">
        <v>7066935.0</v>
      </c>
      <c r="J188" s="96"/>
      <c r="K188" s="96"/>
      <c r="L188" s="96"/>
      <c r="M188" s="518"/>
      <c r="N188" s="168">
        <v>1.0</v>
      </c>
      <c r="O188" s="169">
        <v>1.0</v>
      </c>
      <c r="P188" s="294">
        <v>1.0</v>
      </c>
      <c r="Q188" s="295">
        <v>1.0</v>
      </c>
      <c r="R188" s="296">
        <v>4.0</v>
      </c>
      <c r="S188" s="297">
        <v>2.0</v>
      </c>
      <c r="T188" s="200"/>
      <c r="U188" s="201"/>
      <c r="V188" s="202"/>
      <c r="W188" s="202"/>
      <c r="X188" s="273">
        <v>0.0</v>
      </c>
      <c r="Y188" s="271">
        <v>0.0</v>
      </c>
      <c r="Z188" s="272" t="s">
        <v>133</v>
      </c>
      <c r="AA188" s="107">
        <v>3.0</v>
      </c>
      <c r="AB188" s="108">
        <v>0.6166898148148148</v>
      </c>
      <c r="AC188" s="273"/>
      <c r="AD188" s="274" t="s">
        <v>132</v>
      </c>
      <c r="AE188" s="99" t="s">
        <v>133</v>
      </c>
      <c r="AF188" s="274">
        <v>1.03</v>
      </c>
      <c r="AG188" s="411">
        <v>443.08</v>
      </c>
      <c r="AH188" s="112"/>
      <c r="AI188" s="110"/>
      <c r="AJ188" s="113"/>
      <c r="AK188" s="114"/>
    </row>
    <row r="189">
      <c r="A189" s="128"/>
      <c r="B189" s="129"/>
      <c r="C189" s="130"/>
      <c r="D189" s="131"/>
      <c r="E189" s="132"/>
      <c r="F189" s="132"/>
      <c r="G189" s="132"/>
      <c r="H189" s="132"/>
      <c r="I189" s="132"/>
      <c r="J189" s="130"/>
      <c r="K189" s="130"/>
      <c r="L189" s="130"/>
      <c r="M189" s="519"/>
      <c r="N189" s="369"/>
      <c r="O189" s="370"/>
      <c r="P189" s="196"/>
      <c r="Q189" s="197"/>
      <c r="R189" s="198"/>
      <c r="S189" s="199"/>
      <c r="T189" s="200"/>
      <c r="U189" s="201"/>
      <c r="V189" s="202"/>
      <c r="W189" s="202"/>
      <c r="X189" s="143"/>
      <c r="Y189" s="367"/>
      <c r="Z189" s="140"/>
      <c r="AA189" s="420"/>
      <c r="AB189" s="421"/>
      <c r="AC189" s="206" t="s">
        <v>142</v>
      </c>
      <c r="AD189" s="144"/>
      <c r="AE189" s="133"/>
      <c r="AF189" s="144"/>
      <c r="AG189" s="430"/>
      <c r="AH189" s="146"/>
      <c r="AI189" s="144"/>
      <c r="AJ189" s="147"/>
      <c r="AK189" s="114"/>
    </row>
    <row r="190">
      <c r="A190" s="363">
        <v>44620.0</v>
      </c>
      <c r="B190" s="95"/>
      <c r="C190" s="100" t="s">
        <v>1494</v>
      </c>
      <c r="D190" s="97"/>
      <c r="E190" s="98"/>
      <c r="F190" s="98"/>
      <c r="G190" s="98"/>
      <c r="H190" s="99" t="s">
        <v>1473</v>
      </c>
      <c r="I190" s="99" t="s">
        <v>1474</v>
      </c>
      <c r="J190" s="96"/>
      <c r="K190" s="96"/>
      <c r="L190" s="96"/>
      <c r="M190" s="518"/>
      <c r="N190" s="168">
        <v>3.0</v>
      </c>
      <c r="O190" s="169">
        <v>0.0</v>
      </c>
      <c r="P190" s="196"/>
      <c r="Q190" s="197"/>
      <c r="R190" s="198"/>
      <c r="S190" s="199"/>
      <c r="T190" s="200"/>
      <c r="U190" s="201"/>
      <c r="V190" s="202"/>
      <c r="W190" s="202"/>
      <c r="X190" s="273">
        <v>0.0</v>
      </c>
      <c r="Y190" s="271">
        <v>0.0</v>
      </c>
      <c r="Z190" s="272" t="s">
        <v>132</v>
      </c>
      <c r="AA190" s="107">
        <v>1.0</v>
      </c>
      <c r="AB190" s="108">
        <v>0.5481597222222222</v>
      </c>
      <c r="AC190" s="273" t="s">
        <v>140</v>
      </c>
      <c r="AD190" s="274" t="s">
        <v>132</v>
      </c>
      <c r="AE190" s="99" t="s">
        <v>166</v>
      </c>
      <c r="AF190" s="274">
        <v>1.05</v>
      </c>
      <c r="AG190" s="411">
        <v>50.0</v>
      </c>
      <c r="AH190" s="112"/>
      <c r="AI190" s="274">
        <v>-2.5</v>
      </c>
      <c r="AJ190" s="277">
        <v>0.0</v>
      </c>
      <c r="AK190" s="114"/>
    </row>
    <row r="191">
      <c r="A191" s="128"/>
      <c r="B191" s="129"/>
      <c r="C191" s="134">
        <v>1953.84</v>
      </c>
      <c r="D191" s="131"/>
      <c r="E191" s="132"/>
      <c r="F191" s="132"/>
      <c r="G191" s="132"/>
      <c r="H191" s="133">
        <v>1.04</v>
      </c>
      <c r="I191" s="133">
        <v>21.0</v>
      </c>
      <c r="J191" s="130"/>
      <c r="K191" s="130"/>
      <c r="L191" s="130"/>
      <c r="M191" s="519"/>
      <c r="N191" s="369"/>
      <c r="O191" s="370"/>
      <c r="P191" s="196"/>
      <c r="Q191" s="197"/>
      <c r="R191" s="198"/>
      <c r="S191" s="199"/>
      <c r="T191" s="200"/>
      <c r="U191" s="201"/>
      <c r="V191" s="202"/>
      <c r="W191" s="202"/>
      <c r="X191" s="143"/>
      <c r="Y191" s="367"/>
      <c r="Z191" s="140"/>
      <c r="AA191" s="420"/>
      <c r="AB191" s="421"/>
      <c r="AC191" s="206"/>
      <c r="AD191" s="144"/>
      <c r="AE191" s="133"/>
      <c r="AF191" s="144"/>
      <c r="AG191" s="430"/>
      <c r="AH191" s="146"/>
      <c r="AI191" s="207">
        <v>49.0</v>
      </c>
      <c r="AJ191" s="210">
        <v>0.0</v>
      </c>
      <c r="AK191" s="114"/>
    </row>
    <row r="192">
      <c r="A192" s="94"/>
      <c r="B192" s="95"/>
      <c r="C192" s="96"/>
      <c r="D192" s="97"/>
      <c r="E192" s="98"/>
      <c r="F192" s="98"/>
      <c r="G192" s="98"/>
      <c r="H192" s="99">
        <v>9631609.0</v>
      </c>
      <c r="I192" s="99">
        <v>1.7980033E7</v>
      </c>
      <c r="J192" s="96"/>
      <c r="K192" s="96"/>
      <c r="L192" s="96"/>
      <c r="M192" s="518"/>
      <c r="N192" s="369"/>
      <c r="O192" s="370"/>
      <c r="P192" s="196"/>
      <c r="Q192" s="197"/>
      <c r="R192" s="198"/>
      <c r="S192" s="199"/>
      <c r="T192" s="200"/>
      <c r="U192" s="201"/>
      <c r="V192" s="202"/>
      <c r="W192" s="202"/>
      <c r="X192" s="109"/>
      <c r="Y192" s="280"/>
      <c r="Z192" s="106"/>
      <c r="AA192" s="281"/>
      <c r="AB192" s="282"/>
      <c r="AC192" s="273" t="s">
        <v>142</v>
      </c>
      <c r="AD192" s="110"/>
      <c r="AE192" s="99"/>
      <c r="AF192" s="110"/>
      <c r="AG192" s="427"/>
      <c r="AH192" s="112"/>
      <c r="AI192" s="110"/>
      <c r="AJ192" s="113"/>
      <c r="AK192" s="114"/>
    </row>
    <row r="193">
      <c r="A193" s="288">
        <v>44621.0</v>
      </c>
      <c r="B193" s="129"/>
      <c r="C193" s="134" t="s">
        <v>1495</v>
      </c>
      <c r="D193" s="131"/>
      <c r="E193" s="132"/>
      <c r="F193" s="132"/>
      <c r="G193" s="132"/>
      <c r="H193" s="133" t="s">
        <v>1496</v>
      </c>
      <c r="I193" s="133" t="s">
        <v>1497</v>
      </c>
      <c r="J193" s="130"/>
      <c r="K193" s="130"/>
      <c r="L193" s="130"/>
      <c r="M193" s="519"/>
      <c r="N193" s="369"/>
      <c r="O193" s="370"/>
      <c r="P193" s="196"/>
      <c r="Q193" s="197"/>
      <c r="R193" s="198"/>
      <c r="S193" s="199"/>
      <c r="T193" s="200"/>
      <c r="U193" s="201"/>
      <c r="V193" s="202"/>
      <c r="W193" s="202"/>
      <c r="X193" s="143"/>
      <c r="Y193" s="367"/>
      <c r="Z193" s="140"/>
      <c r="AA193" s="141">
        <v>1.0</v>
      </c>
      <c r="AB193" s="142">
        <v>0.7316550925925925</v>
      </c>
      <c r="AC193" s="206" t="s">
        <v>140</v>
      </c>
      <c r="AD193" s="207" t="s">
        <v>132</v>
      </c>
      <c r="AE193" s="133" t="s">
        <v>166</v>
      </c>
      <c r="AF193" s="207">
        <v>1.33</v>
      </c>
      <c r="AG193" s="449">
        <v>22.72</v>
      </c>
      <c r="AH193" s="146"/>
      <c r="AI193" s="207">
        <v>12.99</v>
      </c>
      <c r="AJ193" s="210">
        <v>0.0</v>
      </c>
      <c r="AK193" s="114"/>
    </row>
    <row r="194">
      <c r="A194" s="94"/>
      <c r="B194" s="95"/>
      <c r="C194" s="100">
        <v>197147.94</v>
      </c>
      <c r="D194" s="97"/>
      <c r="E194" s="98"/>
      <c r="F194" s="98"/>
      <c r="G194" s="98"/>
      <c r="H194" s="99">
        <v>1.8</v>
      </c>
      <c r="I194" s="99">
        <v>2.24</v>
      </c>
      <c r="J194" s="96"/>
      <c r="K194" s="96"/>
      <c r="L194" s="96"/>
      <c r="M194" s="518"/>
      <c r="N194" s="369"/>
      <c r="O194" s="370"/>
      <c r="P194" s="196"/>
      <c r="Q194" s="197"/>
      <c r="R194" s="198"/>
      <c r="S194" s="199"/>
      <c r="T194" s="200"/>
      <c r="U194" s="201"/>
      <c r="V194" s="202"/>
      <c r="W194" s="202"/>
      <c r="X194" s="109"/>
      <c r="Y194" s="280"/>
      <c r="Z194" s="106"/>
      <c r="AA194" s="107">
        <v>2.0</v>
      </c>
      <c r="AB194" s="108">
        <v>0.737662037037037</v>
      </c>
      <c r="AC194" s="273"/>
      <c r="AD194" s="274" t="s">
        <v>132</v>
      </c>
      <c r="AE194" s="99" t="s">
        <v>133</v>
      </c>
      <c r="AF194" s="274">
        <v>3.5</v>
      </c>
      <c r="AG194" s="411">
        <v>3.0</v>
      </c>
      <c r="AH194" s="112"/>
      <c r="AI194" s="274">
        <v>12.99</v>
      </c>
      <c r="AJ194" s="277">
        <v>0.0</v>
      </c>
      <c r="AK194" s="114"/>
    </row>
    <row r="195">
      <c r="A195" s="128"/>
      <c r="B195" s="129"/>
      <c r="C195" s="130"/>
      <c r="D195" s="131"/>
      <c r="E195" s="132"/>
      <c r="F195" s="132"/>
      <c r="G195" s="132"/>
      <c r="H195" s="133">
        <v>5829494.0</v>
      </c>
      <c r="I195" s="133">
        <v>2258415.0</v>
      </c>
      <c r="J195" s="130"/>
      <c r="K195" s="130"/>
      <c r="L195" s="130"/>
      <c r="M195" s="519"/>
      <c r="N195" s="369"/>
      <c r="O195" s="370"/>
      <c r="P195" s="196"/>
      <c r="Q195" s="197"/>
      <c r="R195" s="198"/>
      <c r="S195" s="199"/>
      <c r="T195" s="200"/>
      <c r="U195" s="201"/>
      <c r="V195" s="202"/>
      <c r="W195" s="202"/>
      <c r="X195" s="143"/>
      <c r="Y195" s="367"/>
      <c r="Z195" s="140"/>
      <c r="AA195" s="141">
        <v>3.0</v>
      </c>
      <c r="AB195" s="142">
        <v>0.7408449074074074</v>
      </c>
      <c r="AC195" s="206"/>
      <c r="AD195" s="207" t="s">
        <v>132</v>
      </c>
      <c r="AE195" s="133" t="s">
        <v>133</v>
      </c>
      <c r="AF195" s="207">
        <v>3.05</v>
      </c>
      <c r="AG195" s="449">
        <v>6.57</v>
      </c>
      <c r="AH195" s="146"/>
      <c r="AI195" s="144"/>
      <c r="AJ195" s="147"/>
      <c r="AK195" s="114"/>
    </row>
    <row r="196">
      <c r="A196" s="94"/>
      <c r="B196" s="95"/>
      <c r="C196" s="96"/>
      <c r="D196" s="97"/>
      <c r="E196" s="98"/>
      <c r="F196" s="98"/>
      <c r="G196" s="98"/>
      <c r="H196" s="98"/>
      <c r="I196" s="98"/>
      <c r="J196" s="96"/>
      <c r="K196" s="96"/>
      <c r="L196" s="96"/>
      <c r="M196" s="518"/>
      <c r="N196" s="369"/>
      <c r="O196" s="370"/>
      <c r="P196" s="196"/>
      <c r="Q196" s="197"/>
      <c r="R196" s="198"/>
      <c r="S196" s="199"/>
      <c r="T196" s="200"/>
      <c r="U196" s="201"/>
      <c r="V196" s="202"/>
      <c r="W196" s="202"/>
      <c r="X196" s="109"/>
      <c r="Y196" s="280"/>
      <c r="Z196" s="106"/>
      <c r="AA196" s="107">
        <v>4.0</v>
      </c>
      <c r="AB196" s="108">
        <v>0.741099537037037</v>
      </c>
      <c r="AC196" s="273"/>
      <c r="AD196" s="274" t="s">
        <v>132</v>
      </c>
      <c r="AE196" s="99" t="s">
        <v>166</v>
      </c>
      <c r="AF196" s="274">
        <v>3.1</v>
      </c>
      <c r="AG196" s="411">
        <v>0.1</v>
      </c>
      <c r="AH196" s="112"/>
      <c r="AI196" s="110"/>
      <c r="AJ196" s="113"/>
      <c r="AK196" s="114"/>
    </row>
    <row r="197">
      <c r="A197" s="128"/>
      <c r="B197" s="129"/>
      <c r="C197" s="130"/>
      <c r="D197" s="131"/>
      <c r="E197" s="132"/>
      <c r="F197" s="132"/>
      <c r="G197" s="132"/>
      <c r="H197" s="132"/>
      <c r="I197" s="132"/>
      <c r="J197" s="130"/>
      <c r="K197" s="130"/>
      <c r="L197" s="130"/>
      <c r="M197" s="519"/>
      <c r="N197" s="369"/>
      <c r="O197" s="370"/>
      <c r="P197" s="196"/>
      <c r="Q197" s="197"/>
      <c r="R197" s="198"/>
      <c r="S197" s="199"/>
      <c r="T197" s="200"/>
      <c r="U197" s="201"/>
      <c r="V197" s="202"/>
      <c r="W197" s="202"/>
      <c r="X197" s="143"/>
      <c r="Y197" s="367"/>
      <c r="Z197" s="140"/>
      <c r="AA197" s="420"/>
      <c r="AB197" s="421"/>
      <c r="AC197" s="206" t="s">
        <v>142</v>
      </c>
      <c r="AD197" s="144"/>
      <c r="AE197" s="133"/>
      <c r="AF197" s="144"/>
      <c r="AG197" s="430"/>
      <c r="AH197" s="146"/>
      <c r="AI197" s="144"/>
      <c r="AJ197" s="147"/>
      <c r="AK197" s="114"/>
    </row>
    <row r="198">
      <c r="A198" s="363">
        <v>44621.0</v>
      </c>
      <c r="B198" s="95"/>
      <c r="C198" s="100" t="s">
        <v>1432</v>
      </c>
      <c r="D198" s="97"/>
      <c r="E198" s="98"/>
      <c r="F198" s="98"/>
      <c r="G198" s="98"/>
      <c r="H198" s="99" t="s">
        <v>1008</v>
      </c>
      <c r="I198" s="99" t="s">
        <v>1433</v>
      </c>
      <c r="J198" s="96"/>
      <c r="K198" s="96"/>
      <c r="L198" s="96"/>
      <c r="M198" s="518"/>
      <c r="N198" s="168">
        <v>4.0</v>
      </c>
      <c r="O198" s="169">
        <v>4.0</v>
      </c>
      <c r="P198" s="196"/>
      <c r="Q198" s="197"/>
      <c r="R198" s="198"/>
      <c r="S198" s="199"/>
      <c r="T198" s="200"/>
      <c r="U198" s="201"/>
      <c r="V198" s="202"/>
      <c r="W198" s="202"/>
      <c r="X198" s="273">
        <v>40.0</v>
      </c>
      <c r="Y198" s="271">
        <v>0.0</v>
      </c>
      <c r="Z198" s="272" t="s">
        <v>132</v>
      </c>
      <c r="AA198" s="107">
        <v>1.0</v>
      </c>
      <c r="AB198" s="108">
        <v>0.6370717592592593</v>
      </c>
      <c r="AC198" s="273" t="s">
        <v>140</v>
      </c>
      <c r="AD198" s="274" t="s">
        <v>132</v>
      </c>
      <c r="AE198" s="99" t="s">
        <v>166</v>
      </c>
      <c r="AF198" s="274">
        <v>1.54</v>
      </c>
      <c r="AG198" s="411">
        <v>27.77</v>
      </c>
      <c r="AH198" s="112"/>
      <c r="AI198" s="274">
        <v>92.35</v>
      </c>
      <c r="AJ198" s="277">
        <v>0.0</v>
      </c>
      <c r="AK198" s="114"/>
    </row>
    <row r="199">
      <c r="A199" s="128"/>
      <c r="B199" s="129"/>
      <c r="C199" s="134">
        <v>89998.21</v>
      </c>
      <c r="D199" s="131"/>
      <c r="E199" s="132"/>
      <c r="F199" s="132"/>
      <c r="G199" s="132"/>
      <c r="H199" s="133">
        <v>1.7</v>
      </c>
      <c r="I199" s="133">
        <v>2.38</v>
      </c>
      <c r="J199" s="130"/>
      <c r="K199" s="130"/>
      <c r="L199" s="130"/>
      <c r="M199" s="519"/>
      <c r="N199" s="168">
        <v>5.0</v>
      </c>
      <c r="O199" s="169">
        <v>4.0</v>
      </c>
      <c r="P199" s="196"/>
      <c r="Q199" s="197"/>
      <c r="R199" s="198"/>
      <c r="S199" s="199"/>
      <c r="T199" s="200"/>
      <c r="U199" s="201"/>
      <c r="V199" s="202"/>
      <c r="W199" s="202"/>
      <c r="X199" s="206">
        <v>0.0</v>
      </c>
      <c r="Y199" s="204">
        <v>0.0</v>
      </c>
      <c r="Z199" s="205" t="s">
        <v>133</v>
      </c>
      <c r="AA199" s="141">
        <v>2.0</v>
      </c>
      <c r="AB199" s="142">
        <v>0.6373032407407407</v>
      </c>
      <c r="AC199" s="206"/>
      <c r="AD199" s="207" t="s">
        <v>132</v>
      </c>
      <c r="AE199" s="133" t="s">
        <v>133</v>
      </c>
      <c r="AF199" s="207">
        <v>1.52</v>
      </c>
      <c r="AG199" s="449">
        <v>28.14</v>
      </c>
      <c r="AH199" s="146"/>
      <c r="AI199" s="207">
        <v>-21.23</v>
      </c>
      <c r="AJ199" s="210">
        <v>0.0</v>
      </c>
      <c r="AK199" s="114"/>
    </row>
    <row r="200">
      <c r="A200" s="94"/>
      <c r="B200" s="95"/>
      <c r="C200" s="96"/>
      <c r="D200" s="97"/>
      <c r="E200" s="98"/>
      <c r="F200" s="98"/>
      <c r="G200" s="98"/>
      <c r="H200" s="99">
        <v>5619012.0</v>
      </c>
      <c r="I200" s="99">
        <v>5248977.0</v>
      </c>
      <c r="J200" s="96"/>
      <c r="K200" s="96"/>
      <c r="L200" s="96"/>
      <c r="M200" s="518"/>
      <c r="N200" s="168">
        <v>1.0</v>
      </c>
      <c r="O200" s="169">
        <v>0.0</v>
      </c>
      <c r="P200" s="294">
        <v>3.0</v>
      </c>
      <c r="Q200" s="295">
        <v>3.0</v>
      </c>
      <c r="R200" s="198"/>
      <c r="S200" s="199"/>
      <c r="T200" s="200"/>
      <c r="U200" s="201"/>
      <c r="V200" s="202"/>
      <c r="W200" s="202"/>
      <c r="X200" s="273">
        <v>30.0</v>
      </c>
      <c r="Y200" s="271">
        <v>0.0</v>
      </c>
      <c r="Z200" s="272" t="s">
        <v>132</v>
      </c>
      <c r="AA200" s="107">
        <v>3.0</v>
      </c>
      <c r="AB200" s="108">
        <v>0.6695138888888889</v>
      </c>
      <c r="AC200" s="273"/>
      <c r="AD200" s="274" t="s">
        <v>132</v>
      </c>
      <c r="AE200" s="99" t="s">
        <v>166</v>
      </c>
      <c r="AF200" s="274">
        <v>1.18</v>
      </c>
      <c r="AG200" s="411">
        <v>27.77</v>
      </c>
      <c r="AH200" s="112"/>
      <c r="AI200" s="110"/>
      <c r="AJ200" s="113"/>
      <c r="AK200" s="114"/>
    </row>
    <row r="201">
      <c r="A201" s="128"/>
      <c r="B201" s="129"/>
      <c r="C201" s="130"/>
      <c r="D201" s="131"/>
      <c r="E201" s="132"/>
      <c r="F201" s="132"/>
      <c r="G201" s="132"/>
      <c r="H201" s="132"/>
      <c r="I201" s="132"/>
      <c r="J201" s="130"/>
      <c r="K201" s="130"/>
      <c r="L201" s="130"/>
      <c r="M201" s="519"/>
      <c r="N201" s="168">
        <v>1.0</v>
      </c>
      <c r="O201" s="169">
        <v>0.0</v>
      </c>
      <c r="P201" s="294">
        <v>3.0</v>
      </c>
      <c r="Q201" s="295">
        <v>3.0</v>
      </c>
      <c r="R201" s="198"/>
      <c r="S201" s="199"/>
      <c r="T201" s="200"/>
      <c r="U201" s="201"/>
      <c r="V201" s="202"/>
      <c r="W201" s="202"/>
      <c r="X201" s="206">
        <v>40.0</v>
      </c>
      <c r="Y201" s="204">
        <v>0.0</v>
      </c>
      <c r="Z201" s="205" t="s">
        <v>132</v>
      </c>
      <c r="AA201" s="141">
        <v>4.0</v>
      </c>
      <c r="AB201" s="142">
        <v>0.6700578703703703</v>
      </c>
      <c r="AC201" s="206"/>
      <c r="AD201" s="207" t="s">
        <v>132</v>
      </c>
      <c r="AE201" s="133" t="s">
        <v>166</v>
      </c>
      <c r="AF201" s="207">
        <v>1.16</v>
      </c>
      <c r="AG201" s="449">
        <v>15.62</v>
      </c>
      <c r="AH201" s="146"/>
      <c r="AI201" s="144"/>
      <c r="AJ201" s="147"/>
      <c r="AK201" s="114"/>
    </row>
    <row r="202">
      <c r="A202" s="94"/>
      <c r="B202" s="95"/>
      <c r="C202" s="96"/>
      <c r="D202" s="97"/>
      <c r="E202" s="98"/>
      <c r="F202" s="98"/>
      <c r="G202" s="98"/>
      <c r="H202" s="98"/>
      <c r="I202" s="98"/>
      <c r="J202" s="96"/>
      <c r="K202" s="96"/>
      <c r="L202" s="96"/>
      <c r="M202" s="518"/>
      <c r="N202" s="168">
        <v>1.0</v>
      </c>
      <c r="O202" s="169">
        <v>0.0</v>
      </c>
      <c r="P202" s="294">
        <v>4.0</v>
      </c>
      <c r="Q202" s="295">
        <v>3.0</v>
      </c>
      <c r="R202" s="198"/>
      <c r="S202" s="199"/>
      <c r="T202" s="200"/>
      <c r="U202" s="201"/>
      <c r="V202" s="202"/>
      <c r="W202" s="202"/>
      <c r="X202" s="273">
        <v>0.0</v>
      </c>
      <c r="Y202" s="271">
        <v>0.0</v>
      </c>
      <c r="Z202" s="272" t="s">
        <v>133</v>
      </c>
      <c r="AA202" s="107">
        <v>5.0</v>
      </c>
      <c r="AB202" s="108">
        <v>0.6705787037037036</v>
      </c>
      <c r="AC202" s="273"/>
      <c r="AD202" s="274" t="s">
        <v>132</v>
      </c>
      <c r="AE202" s="99" t="s">
        <v>133</v>
      </c>
      <c r="AF202" s="274">
        <v>1.15</v>
      </c>
      <c r="AG202" s="411">
        <v>44.25</v>
      </c>
      <c r="AH202" s="112"/>
      <c r="AI202" s="110"/>
      <c r="AJ202" s="113"/>
      <c r="AK202" s="114"/>
    </row>
    <row r="203">
      <c r="A203" s="128"/>
      <c r="B203" s="129"/>
      <c r="C203" s="130"/>
      <c r="D203" s="131"/>
      <c r="E203" s="132"/>
      <c r="F203" s="132"/>
      <c r="G203" s="132"/>
      <c r="H203" s="132"/>
      <c r="I203" s="132"/>
      <c r="J203" s="130"/>
      <c r="K203" s="130"/>
      <c r="L203" s="130"/>
      <c r="M203" s="519"/>
      <c r="N203" s="168">
        <v>1.0</v>
      </c>
      <c r="O203" s="169">
        <v>1.0</v>
      </c>
      <c r="P203" s="294">
        <v>1.0</v>
      </c>
      <c r="Q203" s="295">
        <v>1.0</v>
      </c>
      <c r="R203" s="296">
        <v>0.0</v>
      </c>
      <c r="S203" s="297">
        <v>2.0</v>
      </c>
      <c r="T203" s="200"/>
      <c r="U203" s="201"/>
      <c r="V203" s="202"/>
      <c r="W203" s="202"/>
      <c r="X203" s="206">
        <v>0.0</v>
      </c>
      <c r="Y203" s="204">
        <v>0.0</v>
      </c>
      <c r="Z203" s="205" t="s">
        <v>132</v>
      </c>
      <c r="AA203" s="141">
        <v>6.0</v>
      </c>
      <c r="AB203" s="142">
        <v>0.6863773148148148</v>
      </c>
      <c r="AC203" s="206"/>
      <c r="AD203" s="207" t="s">
        <v>133</v>
      </c>
      <c r="AE203" s="133" t="s">
        <v>166</v>
      </c>
      <c r="AF203" s="207">
        <v>1.33</v>
      </c>
      <c r="AG203" s="449">
        <v>45.45</v>
      </c>
      <c r="AH203" s="146"/>
      <c r="AI203" s="144"/>
      <c r="AJ203" s="147"/>
      <c r="AK203" s="114"/>
    </row>
    <row r="204">
      <c r="A204" s="94"/>
      <c r="B204" s="95"/>
      <c r="C204" s="96"/>
      <c r="D204" s="97"/>
      <c r="E204" s="98"/>
      <c r="F204" s="98"/>
      <c r="G204" s="98"/>
      <c r="H204" s="98"/>
      <c r="I204" s="98"/>
      <c r="J204" s="96"/>
      <c r="K204" s="96"/>
      <c r="L204" s="96"/>
      <c r="M204" s="518"/>
      <c r="N204" s="168">
        <v>1.0</v>
      </c>
      <c r="O204" s="169">
        <v>1.0</v>
      </c>
      <c r="P204" s="294">
        <v>1.0</v>
      </c>
      <c r="Q204" s="295">
        <v>1.0</v>
      </c>
      <c r="R204" s="296">
        <v>0.0</v>
      </c>
      <c r="S204" s="297">
        <v>3.0</v>
      </c>
      <c r="T204" s="200"/>
      <c r="U204" s="201"/>
      <c r="V204" s="202"/>
      <c r="W204" s="202"/>
      <c r="X204" s="273">
        <v>0.0</v>
      </c>
      <c r="Y204" s="271">
        <v>0.0</v>
      </c>
      <c r="Z204" s="272" t="s">
        <v>133</v>
      </c>
      <c r="AA204" s="107">
        <v>7.0</v>
      </c>
      <c r="AB204" s="108">
        <v>0.6880439814814815</v>
      </c>
      <c r="AC204" s="273"/>
      <c r="AD204" s="274" t="s">
        <v>133</v>
      </c>
      <c r="AE204" s="99" t="s">
        <v>166</v>
      </c>
      <c r="AF204" s="274">
        <v>1.1</v>
      </c>
      <c r="AG204" s="411">
        <v>50.0</v>
      </c>
      <c r="AH204" s="112"/>
      <c r="AI204" s="110"/>
      <c r="AJ204" s="113"/>
      <c r="AK204" s="114"/>
    </row>
    <row r="205">
      <c r="A205" s="128"/>
      <c r="B205" s="129"/>
      <c r="C205" s="130"/>
      <c r="D205" s="131"/>
      <c r="E205" s="132"/>
      <c r="F205" s="132"/>
      <c r="G205" s="132"/>
      <c r="H205" s="132"/>
      <c r="I205" s="132"/>
      <c r="J205" s="130"/>
      <c r="K205" s="130"/>
      <c r="L205" s="130"/>
      <c r="M205" s="519"/>
      <c r="N205" s="369"/>
      <c r="O205" s="370"/>
      <c r="P205" s="196"/>
      <c r="Q205" s="197"/>
      <c r="R205" s="198"/>
      <c r="S205" s="199"/>
      <c r="T205" s="200"/>
      <c r="U205" s="201"/>
      <c r="V205" s="202"/>
      <c r="W205" s="202"/>
      <c r="X205" s="143"/>
      <c r="Y205" s="367"/>
      <c r="Z205" s="140"/>
      <c r="AA205" s="420"/>
      <c r="AB205" s="421"/>
      <c r="AC205" s="206" t="s">
        <v>142</v>
      </c>
      <c r="AD205" s="144"/>
      <c r="AE205" s="133"/>
      <c r="AF205" s="144"/>
      <c r="AG205" s="430"/>
      <c r="AH205" s="146"/>
      <c r="AI205" s="144"/>
      <c r="AJ205" s="147"/>
      <c r="AK205" s="114"/>
    </row>
    <row r="206">
      <c r="A206" s="363">
        <v>44621.0</v>
      </c>
      <c r="B206" s="95"/>
      <c r="C206" s="100" t="s">
        <v>1498</v>
      </c>
      <c r="D206" s="97"/>
      <c r="E206" s="98"/>
      <c r="F206" s="98"/>
      <c r="G206" s="98"/>
      <c r="H206" s="99" t="s">
        <v>233</v>
      </c>
      <c r="I206" s="99" t="s">
        <v>1499</v>
      </c>
      <c r="J206" s="96"/>
      <c r="K206" s="96"/>
      <c r="L206" s="96"/>
      <c r="M206" s="518"/>
      <c r="N206" s="168">
        <v>0.0</v>
      </c>
      <c r="O206" s="169">
        <v>2.0</v>
      </c>
      <c r="P206" s="196"/>
      <c r="Q206" s="197"/>
      <c r="R206" s="198"/>
      <c r="S206" s="199"/>
      <c r="T206" s="200"/>
      <c r="U206" s="201"/>
      <c r="V206" s="202"/>
      <c r="W206" s="202"/>
      <c r="X206" s="273">
        <v>15.0</v>
      </c>
      <c r="Y206" s="271">
        <v>15.0</v>
      </c>
      <c r="Z206" s="272" t="s">
        <v>132</v>
      </c>
      <c r="AA206" s="107">
        <v>1.0</v>
      </c>
      <c r="AB206" s="108">
        <v>0.42797453703703703</v>
      </c>
      <c r="AC206" s="273" t="s">
        <v>140</v>
      </c>
      <c r="AD206" s="274" t="s">
        <v>133</v>
      </c>
      <c r="AE206" s="99" t="s">
        <v>166</v>
      </c>
      <c r="AF206" s="274">
        <v>1.31</v>
      </c>
      <c r="AG206" s="411">
        <v>48.38</v>
      </c>
      <c r="AH206" s="112"/>
      <c r="AI206" s="274">
        <v>67.83</v>
      </c>
      <c r="AJ206" s="277">
        <v>0.0</v>
      </c>
      <c r="AK206" s="114"/>
    </row>
    <row r="207">
      <c r="A207" s="128"/>
      <c r="B207" s="129"/>
      <c r="C207" s="134">
        <v>102.51</v>
      </c>
      <c r="D207" s="131"/>
      <c r="E207" s="132"/>
      <c r="F207" s="132"/>
      <c r="G207" s="132"/>
      <c r="H207" s="133">
        <v>0.0</v>
      </c>
      <c r="I207" s="133">
        <v>1.31</v>
      </c>
      <c r="J207" s="130"/>
      <c r="K207" s="130"/>
      <c r="L207" s="130"/>
      <c r="M207" s="519"/>
      <c r="N207" s="168">
        <v>2.0</v>
      </c>
      <c r="O207" s="169">
        <v>4.0</v>
      </c>
      <c r="P207" s="196"/>
      <c r="Q207" s="197"/>
      <c r="R207" s="198"/>
      <c r="S207" s="199"/>
      <c r="T207" s="200"/>
      <c r="U207" s="201"/>
      <c r="V207" s="202"/>
      <c r="W207" s="202"/>
      <c r="X207" s="206">
        <v>40.0</v>
      </c>
      <c r="Y207" s="204" t="s">
        <v>738</v>
      </c>
      <c r="Z207" s="205" t="s">
        <v>132</v>
      </c>
      <c r="AA207" s="141">
        <v>2.0</v>
      </c>
      <c r="AB207" s="142">
        <v>0.4305439814814815</v>
      </c>
      <c r="AC207" s="206"/>
      <c r="AD207" s="207" t="s">
        <v>133</v>
      </c>
      <c r="AE207" s="133" t="s">
        <v>166</v>
      </c>
      <c r="AF207" s="207">
        <v>1.2</v>
      </c>
      <c r="AG207" s="449">
        <v>12.5</v>
      </c>
      <c r="AH207" s="146"/>
      <c r="AI207" s="207">
        <v>-18.0</v>
      </c>
      <c r="AJ207" s="210">
        <v>0.0</v>
      </c>
      <c r="AK207" s="114"/>
    </row>
    <row r="208">
      <c r="A208" s="94"/>
      <c r="B208" s="95"/>
      <c r="C208" s="96"/>
      <c r="D208" s="97"/>
      <c r="E208" s="98"/>
      <c r="F208" s="98"/>
      <c r="G208" s="98"/>
      <c r="H208" s="99">
        <v>8427047.0</v>
      </c>
      <c r="I208" s="99">
        <v>8596348.0</v>
      </c>
      <c r="J208" s="96"/>
      <c r="K208" s="96"/>
      <c r="L208" s="96"/>
      <c r="M208" s="518"/>
      <c r="N208" s="369"/>
      <c r="O208" s="370"/>
      <c r="P208" s="196"/>
      <c r="Q208" s="197"/>
      <c r="R208" s="198"/>
      <c r="S208" s="199"/>
      <c r="T208" s="200"/>
      <c r="U208" s="201"/>
      <c r="V208" s="202"/>
      <c r="W208" s="202"/>
      <c r="X208" s="109"/>
      <c r="Y208" s="280"/>
      <c r="Z208" s="106"/>
      <c r="AA208" s="107">
        <v>3.0</v>
      </c>
      <c r="AB208" s="108">
        <v>0.4416203703703704</v>
      </c>
      <c r="AC208" s="273"/>
      <c r="AD208" s="274" t="s">
        <v>133</v>
      </c>
      <c r="AE208" s="99" t="s">
        <v>166</v>
      </c>
      <c r="AF208" s="274">
        <v>1.06</v>
      </c>
      <c r="AG208" s="411">
        <v>8.33</v>
      </c>
      <c r="AH208" s="112"/>
      <c r="AI208" s="110"/>
      <c r="AJ208" s="113"/>
      <c r="AK208" s="114"/>
    </row>
    <row r="209">
      <c r="A209" s="128"/>
      <c r="B209" s="129"/>
      <c r="C209" s="130"/>
      <c r="D209" s="131"/>
      <c r="E209" s="132"/>
      <c r="F209" s="132"/>
      <c r="G209" s="132"/>
      <c r="H209" s="132"/>
      <c r="I209" s="132"/>
      <c r="J209" s="130"/>
      <c r="K209" s="130"/>
      <c r="L209" s="130"/>
      <c r="M209" s="519"/>
      <c r="N209" s="369"/>
      <c r="O209" s="370"/>
      <c r="P209" s="196"/>
      <c r="Q209" s="197"/>
      <c r="R209" s="198"/>
      <c r="S209" s="199"/>
      <c r="T209" s="200"/>
      <c r="U209" s="201"/>
      <c r="V209" s="202"/>
      <c r="W209" s="202"/>
      <c r="X209" s="143"/>
      <c r="Y209" s="367"/>
      <c r="Z209" s="140"/>
      <c r="AA209" s="420"/>
      <c r="AB209" s="421"/>
      <c r="AC209" s="206" t="s">
        <v>142</v>
      </c>
      <c r="AD209" s="144"/>
      <c r="AE209" s="133"/>
      <c r="AF209" s="144"/>
      <c r="AG209" s="430"/>
      <c r="AH209" s="146"/>
      <c r="AI209" s="144"/>
      <c r="AJ209" s="147"/>
      <c r="AK209" s="114"/>
    </row>
    <row r="210">
      <c r="A210" s="363">
        <v>44621.0</v>
      </c>
      <c r="B210" s="95"/>
      <c r="C210" s="100" t="s">
        <v>1418</v>
      </c>
      <c r="D210" s="97"/>
      <c r="E210" s="98"/>
      <c r="F210" s="98"/>
      <c r="G210" s="98"/>
      <c r="H210" s="99" t="s">
        <v>1419</v>
      </c>
      <c r="I210" s="99" t="s">
        <v>752</v>
      </c>
      <c r="J210" s="96"/>
      <c r="K210" s="96"/>
      <c r="L210" s="96"/>
      <c r="M210" s="518"/>
      <c r="N210" s="168">
        <v>1.0</v>
      </c>
      <c r="O210" s="169">
        <v>4.0</v>
      </c>
      <c r="P210" s="196"/>
      <c r="Q210" s="197"/>
      <c r="R210" s="198"/>
      <c r="S210" s="199"/>
      <c r="T210" s="200"/>
      <c r="U210" s="201"/>
      <c r="V210" s="202"/>
      <c r="W210" s="202"/>
      <c r="X210" s="273">
        <v>0.0</v>
      </c>
      <c r="Y210" s="271">
        <v>0.0</v>
      </c>
      <c r="Z210" s="272" t="s">
        <v>133</v>
      </c>
      <c r="AA210" s="107">
        <v>1.0</v>
      </c>
      <c r="AB210" s="108">
        <v>0.5608564814814815</v>
      </c>
      <c r="AC210" s="273" t="s">
        <v>140</v>
      </c>
      <c r="AD210" s="274" t="s">
        <v>133</v>
      </c>
      <c r="AE210" s="99" t="s">
        <v>166</v>
      </c>
      <c r="AF210" s="274">
        <v>1.03</v>
      </c>
      <c r="AG210" s="411">
        <v>83.33</v>
      </c>
      <c r="AH210" s="112"/>
      <c r="AI210" s="274">
        <v>81.66</v>
      </c>
      <c r="AJ210" s="277">
        <v>0.0</v>
      </c>
      <c r="AK210" s="114"/>
    </row>
    <row r="211">
      <c r="A211" s="128"/>
      <c r="B211" s="129"/>
      <c r="C211" s="134">
        <v>398.99</v>
      </c>
      <c r="D211" s="131"/>
      <c r="E211" s="132"/>
      <c r="F211" s="132"/>
      <c r="G211" s="132"/>
      <c r="H211" s="133">
        <v>3.9</v>
      </c>
      <c r="I211" s="133">
        <v>1.07</v>
      </c>
      <c r="J211" s="130"/>
      <c r="K211" s="130"/>
      <c r="L211" s="130"/>
      <c r="M211" s="519"/>
      <c r="N211" s="369"/>
      <c r="O211" s="370"/>
      <c r="P211" s="196"/>
      <c r="Q211" s="197"/>
      <c r="R211" s="198"/>
      <c r="S211" s="199"/>
      <c r="T211" s="200"/>
      <c r="U211" s="201"/>
      <c r="V211" s="202"/>
      <c r="W211" s="202"/>
      <c r="X211" s="143"/>
      <c r="Y211" s="367"/>
      <c r="Z211" s="140"/>
      <c r="AA211" s="420"/>
      <c r="AB211" s="421"/>
      <c r="AC211" s="206"/>
      <c r="AD211" s="144"/>
      <c r="AE211" s="133"/>
      <c r="AF211" s="144"/>
      <c r="AG211" s="430"/>
      <c r="AH211" s="146"/>
      <c r="AI211" s="207">
        <v>-2.5</v>
      </c>
      <c r="AJ211" s="210">
        <v>0.0</v>
      </c>
      <c r="AK211" s="114"/>
    </row>
    <row r="212">
      <c r="A212" s="94"/>
      <c r="B212" s="95"/>
      <c r="C212" s="96"/>
      <c r="D212" s="97"/>
      <c r="E212" s="98"/>
      <c r="F212" s="98"/>
      <c r="G212" s="98"/>
      <c r="H212" s="99">
        <v>7414059.0</v>
      </c>
      <c r="I212" s="99">
        <v>2451050.0</v>
      </c>
      <c r="J212" s="96"/>
      <c r="K212" s="96"/>
      <c r="L212" s="96"/>
      <c r="M212" s="518"/>
      <c r="N212" s="369"/>
      <c r="O212" s="370"/>
      <c r="P212" s="196"/>
      <c r="Q212" s="197"/>
      <c r="R212" s="198"/>
      <c r="S212" s="199"/>
      <c r="T212" s="200"/>
      <c r="U212" s="201"/>
      <c r="V212" s="202"/>
      <c r="W212" s="202"/>
      <c r="X212" s="109"/>
      <c r="Y212" s="280"/>
      <c r="Z212" s="106"/>
      <c r="AA212" s="281"/>
      <c r="AB212" s="282"/>
      <c r="AC212" s="273" t="s">
        <v>142</v>
      </c>
      <c r="AD212" s="110"/>
      <c r="AE212" s="99"/>
      <c r="AF212" s="110"/>
      <c r="AG212" s="427"/>
      <c r="AH212" s="112"/>
      <c r="AI212" s="110"/>
      <c r="AJ212" s="113"/>
      <c r="AK212" s="114"/>
    </row>
    <row r="213">
      <c r="A213" s="288">
        <v>44621.0</v>
      </c>
      <c r="B213" s="129"/>
      <c r="C213" s="134" t="s">
        <v>1416</v>
      </c>
      <c r="D213" s="131"/>
      <c r="E213" s="132"/>
      <c r="F213" s="132"/>
      <c r="G213" s="132"/>
      <c r="H213" s="133" t="s">
        <v>1417</v>
      </c>
      <c r="I213" s="133" t="s">
        <v>743</v>
      </c>
      <c r="J213" s="130"/>
      <c r="K213" s="130"/>
      <c r="L213" s="130"/>
      <c r="M213" s="519"/>
      <c r="N213" s="168">
        <v>0.0</v>
      </c>
      <c r="O213" s="169">
        <v>1.0</v>
      </c>
      <c r="P213" s="294">
        <v>0.0</v>
      </c>
      <c r="Q213" s="295">
        <v>0.0</v>
      </c>
      <c r="R213" s="198"/>
      <c r="S213" s="199"/>
      <c r="T213" s="200"/>
      <c r="U213" s="201"/>
      <c r="V213" s="202"/>
      <c r="W213" s="202"/>
      <c r="X213" s="206">
        <v>0.0</v>
      </c>
      <c r="Y213" s="204">
        <v>0.0</v>
      </c>
      <c r="Z213" s="205" t="s">
        <v>132</v>
      </c>
      <c r="AA213" s="141">
        <v>1.0</v>
      </c>
      <c r="AB213" s="142">
        <v>0.5416203703703704</v>
      </c>
      <c r="AC213" s="206" t="s">
        <v>140</v>
      </c>
      <c r="AD213" s="207" t="s">
        <v>133</v>
      </c>
      <c r="AE213" s="133" t="s">
        <v>166</v>
      </c>
      <c r="AF213" s="207">
        <v>1.49</v>
      </c>
      <c r="AG213" s="449">
        <v>20.4</v>
      </c>
      <c r="AH213" s="146"/>
      <c r="AI213" s="207">
        <v>29.41</v>
      </c>
      <c r="AJ213" s="210">
        <v>0.0</v>
      </c>
      <c r="AK213" s="114"/>
    </row>
    <row r="214">
      <c r="A214" s="94"/>
      <c r="B214" s="95"/>
      <c r="C214" s="100">
        <v>502.23</v>
      </c>
      <c r="D214" s="97"/>
      <c r="E214" s="98"/>
      <c r="F214" s="98"/>
      <c r="G214" s="98"/>
      <c r="H214" s="99">
        <v>1.42</v>
      </c>
      <c r="I214" s="99">
        <v>3.35</v>
      </c>
      <c r="J214" s="96"/>
      <c r="K214" s="96"/>
      <c r="L214" s="96"/>
      <c r="M214" s="518"/>
      <c r="N214" s="168">
        <v>0.0</v>
      </c>
      <c r="O214" s="169">
        <v>1.0</v>
      </c>
      <c r="P214" s="294">
        <v>5.0</v>
      </c>
      <c r="Q214" s="295">
        <v>5.0</v>
      </c>
      <c r="R214" s="198"/>
      <c r="S214" s="199"/>
      <c r="T214" s="200"/>
      <c r="U214" s="201"/>
      <c r="V214" s="202"/>
      <c r="W214" s="202"/>
      <c r="X214" s="273">
        <v>40.0</v>
      </c>
      <c r="Y214" s="271" t="s">
        <v>738</v>
      </c>
      <c r="Z214" s="272" t="s">
        <v>132</v>
      </c>
      <c r="AA214" s="107">
        <v>2.0</v>
      </c>
      <c r="AB214" s="108">
        <v>0.5748842592592592</v>
      </c>
      <c r="AC214" s="273"/>
      <c r="AD214" s="274" t="s">
        <v>133</v>
      </c>
      <c r="AE214" s="99" t="s">
        <v>166</v>
      </c>
      <c r="AF214" s="274">
        <v>1.25</v>
      </c>
      <c r="AG214" s="411">
        <v>9.61</v>
      </c>
      <c r="AH214" s="112"/>
      <c r="AI214" s="274">
        <v>-12.4</v>
      </c>
      <c r="AJ214" s="277">
        <v>0.0</v>
      </c>
      <c r="AK214" s="114"/>
    </row>
    <row r="215">
      <c r="A215" s="128"/>
      <c r="B215" s="129"/>
      <c r="C215" s="130"/>
      <c r="D215" s="131"/>
      <c r="E215" s="132"/>
      <c r="F215" s="132"/>
      <c r="G215" s="132"/>
      <c r="H215" s="133">
        <v>1.9544753E7</v>
      </c>
      <c r="I215" s="133">
        <v>1.1694722E7</v>
      </c>
      <c r="J215" s="130"/>
      <c r="K215" s="130"/>
      <c r="L215" s="130"/>
      <c r="M215" s="519"/>
      <c r="N215" s="369"/>
      <c r="O215" s="370"/>
      <c r="P215" s="196"/>
      <c r="Q215" s="197"/>
      <c r="R215" s="198"/>
      <c r="S215" s="199"/>
      <c r="T215" s="200"/>
      <c r="U215" s="201"/>
      <c r="V215" s="202"/>
      <c r="W215" s="202"/>
      <c r="X215" s="143"/>
      <c r="Y215" s="367"/>
      <c r="Z215" s="140"/>
      <c r="AA215" s="420"/>
      <c r="AB215" s="421"/>
      <c r="AC215" s="206" t="s">
        <v>142</v>
      </c>
      <c r="AD215" s="144"/>
      <c r="AE215" s="133"/>
      <c r="AF215" s="144"/>
      <c r="AG215" s="430"/>
      <c r="AH215" s="146"/>
      <c r="AI215" s="144"/>
      <c r="AJ215" s="147"/>
      <c r="AK215" s="114"/>
    </row>
    <row r="216">
      <c r="A216" s="363">
        <v>44621.0</v>
      </c>
      <c r="B216" s="95"/>
      <c r="C216" s="100" t="s">
        <v>1500</v>
      </c>
      <c r="D216" s="97"/>
      <c r="E216" s="98"/>
      <c r="F216" s="98"/>
      <c r="G216" s="98"/>
      <c r="H216" s="99" t="s">
        <v>1022</v>
      </c>
      <c r="I216" s="99" t="s">
        <v>1501</v>
      </c>
      <c r="J216" s="96"/>
      <c r="K216" s="96"/>
      <c r="L216" s="96"/>
      <c r="M216" s="518"/>
      <c r="N216" s="168">
        <v>3.0</v>
      </c>
      <c r="O216" s="169">
        <v>1.0</v>
      </c>
      <c r="P216" s="196"/>
      <c r="Q216" s="197"/>
      <c r="R216" s="198"/>
      <c r="S216" s="199"/>
      <c r="T216" s="200"/>
      <c r="U216" s="201"/>
      <c r="V216" s="202"/>
      <c r="W216" s="202"/>
      <c r="X216" s="273">
        <v>15.0</v>
      </c>
      <c r="Y216" s="271">
        <v>0.0</v>
      </c>
      <c r="Z216" s="272" t="s">
        <v>132</v>
      </c>
      <c r="AA216" s="107">
        <v>1.0</v>
      </c>
      <c r="AB216" s="108">
        <v>0.6539583333333333</v>
      </c>
      <c r="AC216" s="273" t="s">
        <v>140</v>
      </c>
      <c r="AD216" s="274" t="s">
        <v>132</v>
      </c>
      <c r="AE216" s="99" t="s">
        <v>166</v>
      </c>
      <c r="AF216" s="274">
        <v>1.22</v>
      </c>
      <c r="AG216" s="411">
        <v>34.09</v>
      </c>
      <c r="AH216" s="112"/>
      <c r="AI216" s="274">
        <v>-0.86</v>
      </c>
      <c r="AJ216" s="277">
        <v>0.0</v>
      </c>
      <c r="AK216" s="114"/>
    </row>
    <row r="217">
      <c r="A217" s="128"/>
      <c r="B217" s="129"/>
      <c r="C217" s="134">
        <v>1352.66</v>
      </c>
      <c r="D217" s="131"/>
      <c r="E217" s="132"/>
      <c r="F217" s="132"/>
      <c r="G217" s="132"/>
      <c r="H217" s="133">
        <v>1.54</v>
      </c>
      <c r="I217" s="133">
        <v>2.84</v>
      </c>
      <c r="J217" s="130"/>
      <c r="K217" s="130"/>
      <c r="L217" s="130"/>
      <c r="M217" s="519"/>
      <c r="N217" s="168">
        <v>4.0</v>
      </c>
      <c r="O217" s="169">
        <v>1.0</v>
      </c>
      <c r="P217" s="196"/>
      <c r="Q217" s="197"/>
      <c r="R217" s="198"/>
      <c r="S217" s="199"/>
      <c r="T217" s="200"/>
      <c r="U217" s="201"/>
      <c r="V217" s="202"/>
      <c r="W217" s="202"/>
      <c r="X217" s="206">
        <v>0.0</v>
      </c>
      <c r="Y217" s="204">
        <v>0.0</v>
      </c>
      <c r="Z217" s="205" t="s">
        <v>133</v>
      </c>
      <c r="AA217" s="141">
        <v>2.0</v>
      </c>
      <c r="AB217" s="142">
        <v>0.6552199074074074</v>
      </c>
      <c r="AC217" s="206"/>
      <c r="AD217" s="207" t="s">
        <v>132</v>
      </c>
      <c r="AE217" s="133" t="s">
        <v>133</v>
      </c>
      <c r="AF217" s="207">
        <v>1.19</v>
      </c>
      <c r="AG217" s="449">
        <v>34.95</v>
      </c>
      <c r="AH217" s="146"/>
      <c r="AI217" s="207">
        <v>-0.86</v>
      </c>
      <c r="AJ217" s="210">
        <v>0.0</v>
      </c>
      <c r="AK217" s="114"/>
    </row>
    <row r="218">
      <c r="A218" s="94"/>
      <c r="B218" s="95"/>
      <c r="C218" s="96"/>
      <c r="D218" s="97"/>
      <c r="E218" s="98"/>
      <c r="F218" s="98"/>
      <c r="G218" s="98"/>
      <c r="H218" s="99">
        <v>7335940.0</v>
      </c>
      <c r="I218" s="99">
        <v>9629249.0</v>
      </c>
      <c r="J218" s="96"/>
      <c r="K218" s="96"/>
      <c r="L218" s="96"/>
      <c r="M218" s="518"/>
      <c r="N218" s="369"/>
      <c r="O218" s="370"/>
      <c r="P218" s="196"/>
      <c r="Q218" s="197"/>
      <c r="R218" s="198"/>
      <c r="S218" s="199"/>
      <c r="T218" s="200"/>
      <c r="U218" s="201"/>
      <c r="V218" s="202"/>
      <c r="W218" s="202"/>
      <c r="X218" s="109"/>
      <c r="Y218" s="280"/>
      <c r="Z218" s="106"/>
      <c r="AA218" s="281"/>
      <c r="AB218" s="282"/>
      <c r="AC218" s="273" t="s">
        <v>142</v>
      </c>
      <c r="AD218" s="110"/>
      <c r="AE218" s="99"/>
      <c r="AF218" s="110"/>
      <c r="AG218" s="427"/>
      <c r="AH218" s="112"/>
      <c r="AI218" s="110"/>
      <c r="AJ218" s="113"/>
      <c r="AK218" s="114"/>
    </row>
    <row r="219">
      <c r="A219" s="288">
        <v>44621.0</v>
      </c>
      <c r="B219" s="129"/>
      <c r="C219" s="134" t="s">
        <v>1413</v>
      </c>
      <c r="D219" s="131"/>
      <c r="E219" s="132"/>
      <c r="F219" s="132"/>
      <c r="G219" s="132"/>
      <c r="H219" s="133" t="s">
        <v>1414</v>
      </c>
      <c r="I219" s="133" t="s">
        <v>1415</v>
      </c>
      <c r="J219" s="130"/>
      <c r="K219" s="130"/>
      <c r="L219" s="130"/>
      <c r="M219" s="519"/>
      <c r="N219" s="168">
        <v>2.0</v>
      </c>
      <c r="O219" s="169">
        <v>5.0</v>
      </c>
      <c r="P219" s="196"/>
      <c r="Q219" s="197"/>
      <c r="R219" s="198"/>
      <c r="S219" s="199"/>
      <c r="T219" s="200"/>
      <c r="U219" s="201"/>
      <c r="V219" s="202"/>
      <c r="W219" s="202"/>
      <c r="X219" s="206">
        <v>0.0</v>
      </c>
      <c r="Y219" s="204">
        <v>0.0</v>
      </c>
      <c r="Z219" s="205" t="s">
        <v>133</v>
      </c>
      <c r="AA219" s="141">
        <v>1.0</v>
      </c>
      <c r="AB219" s="142">
        <v>0.5171064814814815</v>
      </c>
      <c r="AC219" s="206" t="s">
        <v>140</v>
      </c>
      <c r="AD219" s="207" t="s">
        <v>133</v>
      </c>
      <c r="AE219" s="133" t="s">
        <v>166</v>
      </c>
      <c r="AF219" s="207">
        <v>1.31</v>
      </c>
      <c r="AG219" s="449">
        <v>24.19</v>
      </c>
      <c r="AH219" s="146"/>
      <c r="AI219" s="207">
        <v>9.72</v>
      </c>
      <c r="AJ219" s="210">
        <v>0.0</v>
      </c>
      <c r="AK219" s="114"/>
    </row>
    <row r="220">
      <c r="A220" s="94"/>
      <c r="B220" s="95"/>
      <c r="C220" s="100">
        <v>257.35</v>
      </c>
      <c r="D220" s="97"/>
      <c r="E220" s="98"/>
      <c r="F220" s="98"/>
      <c r="G220" s="98"/>
      <c r="H220" s="99">
        <v>1.8</v>
      </c>
      <c r="I220" s="99">
        <v>2.22</v>
      </c>
      <c r="J220" s="96"/>
      <c r="K220" s="96"/>
      <c r="L220" s="96"/>
      <c r="M220" s="518"/>
      <c r="N220" s="168">
        <v>0.0</v>
      </c>
      <c r="O220" s="169">
        <v>1.0</v>
      </c>
      <c r="P220" s="294">
        <v>6.0</v>
      </c>
      <c r="Q220" s="295">
        <v>6.0</v>
      </c>
      <c r="R220" s="198"/>
      <c r="S220" s="199"/>
      <c r="T220" s="200"/>
      <c r="U220" s="201"/>
      <c r="V220" s="202"/>
      <c r="W220" s="202"/>
      <c r="X220" s="273">
        <v>0.0</v>
      </c>
      <c r="Y220" s="271">
        <v>0.0</v>
      </c>
      <c r="Z220" s="272" t="s">
        <v>132</v>
      </c>
      <c r="AA220" s="107">
        <v>2.0</v>
      </c>
      <c r="AB220" s="108">
        <v>0.5592361111111112</v>
      </c>
      <c r="AC220" s="273"/>
      <c r="AD220" s="274" t="s">
        <v>133</v>
      </c>
      <c r="AE220" s="99" t="s">
        <v>133</v>
      </c>
      <c r="AF220" s="274">
        <v>1.26</v>
      </c>
      <c r="AG220" s="411">
        <v>5.49</v>
      </c>
      <c r="AH220" s="112"/>
      <c r="AI220" s="274">
        <v>9.71</v>
      </c>
      <c r="AJ220" s="277">
        <v>0.0</v>
      </c>
      <c r="AK220" s="114"/>
    </row>
    <row r="221">
      <c r="A221" s="128"/>
      <c r="B221" s="129"/>
      <c r="C221" s="130"/>
      <c r="D221" s="131"/>
      <c r="E221" s="132"/>
      <c r="F221" s="132"/>
      <c r="G221" s="132"/>
      <c r="H221" s="133">
        <v>9629446.0</v>
      </c>
      <c r="I221" s="133">
        <v>8284479.0</v>
      </c>
      <c r="J221" s="130"/>
      <c r="K221" s="130"/>
      <c r="L221" s="130"/>
      <c r="M221" s="519"/>
      <c r="N221" s="168">
        <v>1.0</v>
      </c>
      <c r="O221" s="169">
        <v>1.0</v>
      </c>
      <c r="P221" s="294">
        <v>1.0</v>
      </c>
      <c r="Q221" s="295">
        <v>1.0</v>
      </c>
      <c r="R221" s="296">
        <v>1.0</v>
      </c>
      <c r="S221" s="297">
        <v>0.0</v>
      </c>
      <c r="T221" s="200"/>
      <c r="U221" s="201"/>
      <c r="V221" s="202"/>
      <c r="W221" s="202"/>
      <c r="X221" s="206">
        <v>0.0</v>
      </c>
      <c r="Y221" s="204">
        <v>0.0</v>
      </c>
      <c r="Z221" s="205" t="s">
        <v>132</v>
      </c>
      <c r="AA221" s="141">
        <v>3.0</v>
      </c>
      <c r="AB221" s="142">
        <v>0.5731712962962963</v>
      </c>
      <c r="AC221" s="206"/>
      <c r="AD221" s="207" t="s">
        <v>133</v>
      </c>
      <c r="AE221" s="133" t="s">
        <v>133</v>
      </c>
      <c r="AF221" s="207">
        <v>2.82</v>
      </c>
      <c r="AG221" s="449">
        <v>8.78</v>
      </c>
      <c r="AH221" s="146"/>
      <c r="AI221" s="144"/>
      <c r="AJ221" s="147"/>
      <c r="AK221" s="114"/>
    </row>
    <row r="222">
      <c r="A222" s="94"/>
      <c r="B222" s="95"/>
      <c r="C222" s="96"/>
      <c r="D222" s="97"/>
      <c r="E222" s="98"/>
      <c r="F222" s="98"/>
      <c r="G222" s="98"/>
      <c r="H222" s="98"/>
      <c r="I222" s="98"/>
      <c r="J222" s="96"/>
      <c r="K222" s="96"/>
      <c r="L222" s="96"/>
      <c r="M222" s="518"/>
      <c r="N222" s="369"/>
      <c r="O222" s="370"/>
      <c r="P222" s="196"/>
      <c r="Q222" s="197"/>
      <c r="R222" s="198"/>
      <c r="S222" s="199"/>
      <c r="T222" s="200"/>
      <c r="U222" s="201"/>
      <c r="V222" s="202"/>
      <c r="W222" s="202"/>
      <c r="X222" s="109"/>
      <c r="Y222" s="280"/>
      <c r="Z222" s="106"/>
      <c r="AA222" s="281"/>
      <c r="AB222" s="282"/>
      <c r="AC222" s="273" t="s">
        <v>142</v>
      </c>
      <c r="AD222" s="110"/>
      <c r="AE222" s="99"/>
      <c r="AF222" s="110"/>
      <c r="AG222" s="427"/>
      <c r="AH222" s="112"/>
      <c r="AI222" s="110"/>
      <c r="AJ222" s="113"/>
      <c r="AK222" s="114"/>
    </row>
    <row r="223">
      <c r="A223" s="288">
        <v>44621.0</v>
      </c>
      <c r="B223" s="129"/>
      <c r="C223" s="134" t="s">
        <v>1502</v>
      </c>
      <c r="D223" s="131"/>
      <c r="E223" s="132"/>
      <c r="F223" s="132"/>
      <c r="G223" s="132"/>
      <c r="H223" s="133" t="s">
        <v>1503</v>
      </c>
      <c r="I223" s="133" t="s">
        <v>1504</v>
      </c>
      <c r="J223" s="130"/>
      <c r="K223" s="130"/>
      <c r="L223" s="130"/>
      <c r="M223" s="519"/>
      <c r="N223" s="168">
        <v>5.0</v>
      </c>
      <c r="O223" s="169">
        <v>2.0</v>
      </c>
      <c r="P223" s="196"/>
      <c r="Q223" s="197"/>
      <c r="R223" s="198"/>
      <c r="S223" s="199"/>
      <c r="T223" s="200"/>
      <c r="U223" s="201"/>
      <c r="V223" s="202"/>
      <c r="W223" s="202"/>
      <c r="X223" s="206">
        <v>30.0</v>
      </c>
      <c r="Y223" s="204">
        <v>15.0</v>
      </c>
      <c r="Z223" s="205" t="s">
        <v>132</v>
      </c>
      <c r="AA223" s="141">
        <v>1.0</v>
      </c>
      <c r="AB223" s="142">
        <v>0.45233796296296297</v>
      </c>
      <c r="AC223" s="206" t="s">
        <v>140</v>
      </c>
      <c r="AD223" s="207" t="s">
        <v>132</v>
      </c>
      <c r="AE223" s="133" t="s">
        <v>166</v>
      </c>
      <c r="AF223" s="207">
        <v>1.16</v>
      </c>
      <c r="AG223" s="449">
        <v>46.88</v>
      </c>
      <c r="AH223" s="146"/>
      <c r="AI223" s="207">
        <v>-0.82</v>
      </c>
      <c r="AJ223" s="210">
        <v>0.0</v>
      </c>
      <c r="AK223" s="114"/>
    </row>
    <row r="224">
      <c r="A224" s="94"/>
      <c r="B224" s="95"/>
      <c r="C224" s="100">
        <v>1298.45</v>
      </c>
      <c r="D224" s="97"/>
      <c r="E224" s="98"/>
      <c r="F224" s="98"/>
      <c r="G224" s="98"/>
      <c r="H224" s="99">
        <v>1.62</v>
      </c>
      <c r="I224" s="99">
        <v>2.6</v>
      </c>
      <c r="J224" s="96"/>
      <c r="K224" s="96"/>
      <c r="L224" s="96"/>
      <c r="M224" s="518"/>
      <c r="N224" s="168">
        <v>5.0</v>
      </c>
      <c r="O224" s="169">
        <v>2.0</v>
      </c>
      <c r="P224" s="196"/>
      <c r="Q224" s="197"/>
      <c r="R224" s="198"/>
      <c r="S224" s="199"/>
      <c r="T224" s="200"/>
      <c r="U224" s="201"/>
      <c r="V224" s="202"/>
      <c r="W224" s="202"/>
      <c r="X224" s="273">
        <v>40.0</v>
      </c>
      <c r="Y224" s="271">
        <v>15.0</v>
      </c>
      <c r="Z224" s="272" t="s">
        <v>132</v>
      </c>
      <c r="AA224" s="107">
        <v>2.0</v>
      </c>
      <c r="AB224" s="108">
        <v>0.4532523148148148</v>
      </c>
      <c r="AC224" s="273"/>
      <c r="AD224" s="274" t="s">
        <v>132</v>
      </c>
      <c r="AE224" s="99" t="s">
        <v>166</v>
      </c>
      <c r="AF224" s="274">
        <v>1.14</v>
      </c>
      <c r="AG224" s="411">
        <v>0.22</v>
      </c>
      <c r="AH224" s="112"/>
      <c r="AI224" s="274">
        <v>-0.82</v>
      </c>
      <c r="AJ224" s="277">
        <v>0.0</v>
      </c>
      <c r="AK224" s="114"/>
    </row>
    <row r="225">
      <c r="A225" s="128"/>
      <c r="B225" s="129"/>
      <c r="C225" s="130"/>
      <c r="D225" s="131"/>
      <c r="E225" s="132"/>
      <c r="F225" s="132"/>
      <c r="G225" s="132"/>
      <c r="H225" s="133">
        <v>1.4833271E7</v>
      </c>
      <c r="I225" s="133">
        <v>7534093.0</v>
      </c>
      <c r="J225" s="130"/>
      <c r="K225" s="130"/>
      <c r="L225" s="130"/>
      <c r="M225" s="519"/>
      <c r="N225" s="168">
        <v>1.0</v>
      </c>
      <c r="O225" s="169">
        <v>0.0</v>
      </c>
      <c r="P225" s="294">
        <v>0.0</v>
      </c>
      <c r="Q225" s="295">
        <v>0.0</v>
      </c>
      <c r="R225" s="198"/>
      <c r="S225" s="199"/>
      <c r="T225" s="200"/>
      <c r="U225" s="201"/>
      <c r="V225" s="202"/>
      <c r="W225" s="202"/>
      <c r="X225" s="206">
        <v>0.0</v>
      </c>
      <c r="Y225" s="204">
        <v>0.0</v>
      </c>
      <c r="Z225" s="205" t="s">
        <v>133</v>
      </c>
      <c r="AA225" s="141">
        <v>3.0</v>
      </c>
      <c r="AB225" s="142">
        <v>0.4537962962962963</v>
      </c>
      <c r="AC225" s="206"/>
      <c r="AD225" s="207" t="s">
        <v>132</v>
      </c>
      <c r="AE225" s="133" t="s">
        <v>133</v>
      </c>
      <c r="AF225" s="207">
        <v>1.14</v>
      </c>
      <c r="AG225" s="449">
        <v>47.92</v>
      </c>
      <c r="AH225" s="146"/>
      <c r="AI225" s="144"/>
      <c r="AJ225" s="147"/>
      <c r="AK225" s="114"/>
    </row>
    <row r="226">
      <c r="A226" s="94"/>
      <c r="B226" s="95"/>
      <c r="C226" s="96"/>
      <c r="D226" s="97"/>
      <c r="E226" s="98"/>
      <c r="F226" s="98"/>
      <c r="G226" s="98"/>
      <c r="H226" s="98"/>
      <c r="I226" s="98"/>
      <c r="J226" s="96"/>
      <c r="K226" s="96"/>
      <c r="L226" s="96"/>
      <c r="M226" s="518"/>
      <c r="N226" s="369"/>
      <c r="O226" s="370"/>
      <c r="P226" s="196"/>
      <c r="Q226" s="197"/>
      <c r="R226" s="198"/>
      <c r="S226" s="199"/>
      <c r="T226" s="200"/>
      <c r="U226" s="201"/>
      <c r="V226" s="202"/>
      <c r="W226" s="202"/>
      <c r="X226" s="109"/>
      <c r="Y226" s="280"/>
      <c r="Z226" s="106"/>
      <c r="AA226" s="281"/>
      <c r="AB226" s="282"/>
      <c r="AC226" s="273" t="s">
        <v>142</v>
      </c>
      <c r="AD226" s="110"/>
      <c r="AE226" s="99"/>
      <c r="AF226" s="110"/>
      <c r="AG226" s="427"/>
      <c r="AH226" s="112"/>
      <c r="AI226" s="110"/>
      <c r="AJ226" s="113"/>
      <c r="AK226" s="114"/>
    </row>
    <row r="227">
      <c r="A227" s="288">
        <v>44621.0</v>
      </c>
      <c r="B227" s="129"/>
      <c r="C227" s="134" t="s">
        <v>1411</v>
      </c>
      <c r="D227" s="131"/>
      <c r="E227" s="132"/>
      <c r="F227" s="132"/>
      <c r="G227" s="132"/>
      <c r="H227" s="133" t="s">
        <v>727</v>
      </c>
      <c r="I227" s="133" t="s">
        <v>728</v>
      </c>
      <c r="J227" s="130"/>
      <c r="K227" s="130"/>
      <c r="L227" s="130"/>
      <c r="M227" s="519"/>
      <c r="N227" s="168">
        <v>0.0</v>
      </c>
      <c r="O227" s="169">
        <v>4.0</v>
      </c>
      <c r="P227" s="196"/>
      <c r="Q227" s="197"/>
      <c r="R227" s="198"/>
      <c r="S227" s="199"/>
      <c r="T227" s="200"/>
      <c r="U227" s="201"/>
      <c r="V227" s="202"/>
      <c r="W227" s="202"/>
      <c r="X227" s="206">
        <v>0.0</v>
      </c>
      <c r="Y227" s="204">
        <v>0.0</v>
      </c>
      <c r="Z227" s="205" t="s">
        <v>133</v>
      </c>
      <c r="AA227" s="141">
        <v>1.0</v>
      </c>
      <c r="AB227" s="142">
        <v>0.5068518518518519</v>
      </c>
      <c r="AC227" s="206" t="s">
        <v>140</v>
      </c>
      <c r="AD227" s="207" t="s">
        <v>133</v>
      </c>
      <c r="AE227" s="133" t="s">
        <v>166</v>
      </c>
      <c r="AF227" s="207">
        <v>1.03</v>
      </c>
      <c r="AG227" s="449">
        <v>83.33</v>
      </c>
      <c r="AH227" s="146"/>
      <c r="AI227" s="207">
        <v>81.66</v>
      </c>
      <c r="AJ227" s="210">
        <v>0.0</v>
      </c>
      <c r="AK227" s="114"/>
    </row>
    <row r="228">
      <c r="A228" s="94"/>
      <c r="B228" s="95"/>
      <c r="C228" s="100">
        <v>1587.12</v>
      </c>
      <c r="D228" s="97"/>
      <c r="E228" s="98"/>
      <c r="F228" s="98"/>
      <c r="G228" s="98"/>
      <c r="H228" s="99">
        <v>2.54</v>
      </c>
      <c r="I228" s="99">
        <v>1.03</v>
      </c>
      <c r="J228" s="96"/>
      <c r="K228" s="96"/>
      <c r="L228" s="96"/>
      <c r="M228" s="518"/>
      <c r="N228" s="369"/>
      <c r="O228" s="370"/>
      <c r="P228" s="196"/>
      <c r="Q228" s="197"/>
      <c r="R228" s="198"/>
      <c r="S228" s="199"/>
      <c r="T228" s="200"/>
      <c r="U228" s="201"/>
      <c r="V228" s="202"/>
      <c r="W228" s="202"/>
      <c r="X228" s="109"/>
      <c r="Y228" s="280"/>
      <c r="Z228" s="106"/>
      <c r="AA228" s="281"/>
      <c r="AB228" s="282"/>
      <c r="AC228" s="273"/>
      <c r="AD228" s="110"/>
      <c r="AE228" s="99"/>
      <c r="AF228" s="110"/>
      <c r="AG228" s="427"/>
      <c r="AH228" s="112"/>
      <c r="AI228" s="274">
        <v>-2.5</v>
      </c>
      <c r="AJ228" s="277">
        <v>0.0</v>
      </c>
      <c r="AK228" s="114"/>
    </row>
    <row r="229">
      <c r="A229" s="128"/>
      <c r="B229" s="129"/>
      <c r="C229" s="130"/>
      <c r="D229" s="131"/>
      <c r="E229" s="132"/>
      <c r="F229" s="132"/>
      <c r="G229" s="132"/>
      <c r="H229" s="133">
        <v>2250861.0</v>
      </c>
      <c r="I229" s="133">
        <v>5548385.0</v>
      </c>
      <c r="J229" s="130"/>
      <c r="K229" s="130"/>
      <c r="L229" s="130"/>
      <c r="M229" s="519"/>
      <c r="N229" s="369"/>
      <c r="O229" s="370"/>
      <c r="P229" s="196"/>
      <c r="Q229" s="197"/>
      <c r="R229" s="198"/>
      <c r="S229" s="199"/>
      <c r="T229" s="200"/>
      <c r="U229" s="201"/>
      <c r="V229" s="202"/>
      <c r="W229" s="202"/>
      <c r="X229" s="143"/>
      <c r="Y229" s="367"/>
      <c r="Z229" s="140"/>
      <c r="AA229" s="420"/>
      <c r="AB229" s="421"/>
      <c r="AC229" s="206" t="s">
        <v>142</v>
      </c>
      <c r="AD229" s="144"/>
      <c r="AE229" s="133"/>
      <c r="AF229" s="144"/>
      <c r="AG229" s="430"/>
      <c r="AH229" s="146"/>
      <c r="AI229" s="144"/>
      <c r="AJ229" s="147"/>
      <c r="AK229" s="114"/>
    </row>
    <row r="230">
      <c r="A230" s="94"/>
      <c r="B230" s="95"/>
      <c r="C230" s="96"/>
      <c r="D230" s="97"/>
      <c r="E230" s="98"/>
      <c r="F230" s="98"/>
      <c r="G230" s="98"/>
      <c r="H230" s="98"/>
      <c r="I230" s="98"/>
      <c r="J230" s="96"/>
      <c r="K230" s="96"/>
      <c r="L230" s="96"/>
      <c r="M230" s="518"/>
      <c r="N230" s="369"/>
      <c r="O230" s="370"/>
      <c r="P230" s="196"/>
      <c r="Q230" s="197"/>
      <c r="R230" s="198"/>
      <c r="S230" s="199"/>
      <c r="T230" s="200"/>
      <c r="U230" s="201"/>
      <c r="V230" s="202"/>
      <c r="W230" s="202"/>
      <c r="X230" s="109"/>
      <c r="Y230" s="280"/>
      <c r="Z230" s="106"/>
      <c r="AA230" s="281"/>
      <c r="AB230" s="282"/>
      <c r="AC230" s="273"/>
      <c r="AD230" s="110"/>
      <c r="AE230" s="99"/>
      <c r="AF230" s="110"/>
      <c r="AG230" s="427"/>
      <c r="AH230" s="112"/>
      <c r="AI230" s="110"/>
      <c r="AJ230" s="113"/>
      <c r="AK230" s="114"/>
    </row>
    <row r="231">
      <c r="A231" s="128"/>
      <c r="B231" s="129"/>
      <c r="C231" s="130"/>
      <c r="D231" s="131"/>
      <c r="E231" s="132"/>
      <c r="F231" s="132"/>
      <c r="G231" s="132"/>
      <c r="H231" s="132"/>
      <c r="I231" s="132"/>
      <c r="J231" s="130"/>
      <c r="K231" s="130"/>
      <c r="L231" s="130"/>
      <c r="M231" s="519"/>
      <c r="N231" s="369"/>
      <c r="O231" s="370"/>
      <c r="P231" s="196"/>
      <c r="Q231" s="197"/>
      <c r="R231" s="198"/>
      <c r="S231" s="199"/>
      <c r="T231" s="200"/>
      <c r="U231" s="201"/>
      <c r="V231" s="202"/>
      <c r="W231" s="202"/>
      <c r="X231" s="143"/>
      <c r="Y231" s="367"/>
      <c r="Z231" s="140"/>
      <c r="AA231" s="420"/>
      <c r="AB231" s="421"/>
      <c r="AC231" s="206"/>
      <c r="AD231" s="144"/>
      <c r="AE231" s="133"/>
      <c r="AF231" s="144"/>
      <c r="AG231" s="430"/>
      <c r="AH231" s="146"/>
      <c r="AI231" s="144"/>
      <c r="AJ231" s="147"/>
      <c r="AK231" s="114"/>
    </row>
    <row r="232">
      <c r="A232" s="94"/>
      <c r="B232" s="95"/>
      <c r="C232" s="96"/>
      <c r="D232" s="97"/>
      <c r="E232" s="98"/>
      <c r="F232" s="98"/>
      <c r="G232" s="98"/>
      <c r="H232" s="98"/>
      <c r="I232" s="98"/>
      <c r="J232" s="96"/>
      <c r="K232" s="96"/>
      <c r="L232" s="96"/>
      <c r="M232" s="518"/>
      <c r="N232" s="369"/>
      <c r="O232" s="370"/>
      <c r="P232" s="196"/>
      <c r="Q232" s="197"/>
      <c r="R232" s="198"/>
      <c r="S232" s="199"/>
      <c r="T232" s="200"/>
      <c r="U232" s="201"/>
      <c r="V232" s="202"/>
      <c r="W232" s="202"/>
      <c r="X232" s="109"/>
      <c r="Y232" s="280"/>
      <c r="Z232" s="106"/>
      <c r="AA232" s="281"/>
      <c r="AB232" s="282"/>
      <c r="AC232" s="273"/>
      <c r="AD232" s="110"/>
      <c r="AE232" s="99"/>
      <c r="AF232" s="110"/>
      <c r="AG232" s="427"/>
      <c r="AH232" s="112"/>
      <c r="AI232" s="110"/>
      <c r="AJ232" s="113"/>
      <c r="AK232" s="114"/>
    </row>
    <row r="233">
      <c r="A233" s="128"/>
      <c r="B233" s="129"/>
      <c r="C233" s="130"/>
      <c r="D233" s="131"/>
      <c r="E233" s="132"/>
      <c r="F233" s="132"/>
      <c r="G233" s="132"/>
      <c r="H233" s="132"/>
      <c r="I233" s="132"/>
      <c r="J233" s="130"/>
      <c r="K233" s="130"/>
      <c r="L233" s="130"/>
      <c r="M233" s="519"/>
      <c r="N233" s="369"/>
      <c r="O233" s="370"/>
      <c r="P233" s="196"/>
      <c r="Q233" s="197"/>
      <c r="R233" s="198"/>
      <c r="S233" s="199"/>
      <c r="T233" s="200"/>
      <c r="U233" s="201"/>
      <c r="V233" s="202"/>
      <c r="W233" s="202"/>
      <c r="X233" s="143"/>
      <c r="Y233" s="367"/>
      <c r="Z233" s="140"/>
      <c r="AA233" s="420"/>
      <c r="AB233" s="421"/>
      <c r="AC233" s="206"/>
      <c r="AD233" s="144"/>
      <c r="AE233" s="133"/>
      <c r="AF233" s="144"/>
      <c r="AG233" s="430"/>
      <c r="AH233" s="146"/>
      <c r="AI233" s="144"/>
      <c r="AJ233" s="147"/>
      <c r="AK233" s="114"/>
    </row>
    <row r="234">
      <c r="A234" s="94"/>
      <c r="B234" s="95"/>
      <c r="C234" s="96"/>
      <c r="D234" s="97"/>
      <c r="E234" s="98"/>
      <c r="F234" s="98"/>
      <c r="G234" s="98"/>
      <c r="H234" s="98"/>
      <c r="I234" s="98"/>
      <c r="J234" s="96"/>
      <c r="K234" s="96"/>
      <c r="L234" s="96"/>
      <c r="M234" s="518"/>
      <c r="N234" s="369"/>
      <c r="O234" s="370"/>
      <c r="P234" s="196"/>
      <c r="Q234" s="197"/>
      <c r="R234" s="198"/>
      <c r="S234" s="199"/>
      <c r="T234" s="200"/>
      <c r="U234" s="201"/>
      <c r="V234" s="202"/>
      <c r="W234" s="202"/>
      <c r="X234" s="109"/>
      <c r="Y234" s="280"/>
      <c r="Z234" s="106"/>
      <c r="AA234" s="281"/>
      <c r="AB234" s="282"/>
      <c r="AC234" s="273"/>
      <c r="AD234" s="110"/>
      <c r="AE234" s="99"/>
      <c r="AF234" s="110"/>
      <c r="AG234" s="427"/>
      <c r="AH234" s="112"/>
      <c r="AI234" s="110"/>
      <c r="AJ234" s="113"/>
      <c r="AK234" s="114"/>
    </row>
    <row r="235">
      <c r="A235" s="128"/>
      <c r="B235" s="129"/>
      <c r="C235" s="130"/>
      <c r="D235" s="131"/>
      <c r="E235" s="132"/>
      <c r="F235" s="132"/>
      <c r="G235" s="132"/>
      <c r="H235" s="132"/>
      <c r="I235" s="132"/>
      <c r="J235" s="130"/>
      <c r="K235" s="130"/>
      <c r="L235" s="130"/>
      <c r="M235" s="519"/>
      <c r="N235" s="369"/>
      <c r="O235" s="370"/>
      <c r="P235" s="196"/>
      <c r="Q235" s="197"/>
      <c r="R235" s="198"/>
      <c r="S235" s="199"/>
      <c r="T235" s="200"/>
      <c r="U235" s="201"/>
      <c r="V235" s="202"/>
      <c r="W235" s="202"/>
      <c r="X235" s="143"/>
      <c r="Y235" s="367"/>
      <c r="Z235" s="140"/>
      <c r="AA235" s="420"/>
      <c r="AB235" s="421"/>
      <c r="AC235" s="206"/>
      <c r="AD235" s="144"/>
      <c r="AE235" s="133"/>
      <c r="AF235" s="144"/>
      <c r="AG235" s="430"/>
      <c r="AH235" s="146"/>
      <c r="AI235" s="144"/>
      <c r="AJ235" s="147"/>
      <c r="AK235" s="114"/>
    </row>
    <row r="236">
      <c r="A236" s="94"/>
      <c r="B236" s="95"/>
      <c r="C236" s="96"/>
      <c r="D236" s="97"/>
      <c r="E236" s="98"/>
      <c r="F236" s="98"/>
      <c r="G236" s="98"/>
      <c r="H236" s="98"/>
      <c r="I236" s="98"/>
      <c r="J236" s="96"/>
      <c r="K236" s="96"/>
      <c r="L236" s="96"/>
      <c r="M236" s="518"/>
      <c r="N236" s="369"/>
      <c r="O236" s="370"/>
      <c r="P236" s="196"/>
      <c r="Q236" s="197"/>
      <c r="R236" s="198"/>
      <c r="S236" s="199"/>
      <c r="T236" s="200"/>
      <c r="U236" s="201"/>
      <c r="V236" s="202"/>
      <c r="W236" s="202"/>
      <c r="X236" s="109"/>
      <c r="Y236" s="280"/>
      <c r="Z236" s="106"/>
      <c r="AA236" s="281"/>
      <c r="AB236" s="282"/>
      <c r="AC236" s="273"/>
      <c r="AD236" s="110"/>
      <c r="AE236" s="99"/>
      <c r="AF236" s="110"/>
      <c r="AG236" s="427"/>
      <c r="AH236" s="112"/>
      <c r="AI236" s="110"/>
      <c r="AJ236" s="113"/>
      <c r="AK236" s="114"/>
    </row>
    <row r="237">
      <c r="A237" s="128"/>
      <c r="B237" s="129"/>
      <c r="C237" s="130"/>
      <c r="D237" s="131"/>
      <c r="E237" s="132"/>
      <c r="F237" s="132"/>
      <c r="G237" s="132"/>
      <c r="H237" s="132"/>
      <c r="I237" s="132"/>
      <c r="J237" s="130"/>
      <c r="K237" s="130"/>
      <c r="L237" s="130"/>
      <c r="M237" s="519"/>
      <c r="N237" s="369"/>
      <c r="O237" s="370"/>
      <c r="P237" s="196"/>
      <c r="Q237" s="197"/>
      <c r="R237" s="198"/>
      <c r="S237" s="199"/>
      <c r="T237" s="200"/>
      <c r="U237" s="201"/>
      <c r="V237" s="202"/>
      <c r="W237" s="202"/>
      <c r="X237" s="143"/>
      <c r="Y237" s="367"/>
      <c r="Z237" s="140"/>
      <c r="AA237" s="420"/>
      <c r="AB237" s="421"/>
      <c r="AC237" s="206"/>
      <c r="AD237" s="144"/>
      <c r="AE237" s="133"/>
      <c r="AF237" s="144"/>
      <c r="AG237" s="430"/>
      <c r="AH237" s="146"/>
      <c r="AI237" s="144"/>
      <c r="AJ237" s="147"/>
      <c r="AK237" s="114"/>
    </row>
    <row r="238">
      <c r="A238" s="94"/>
      <c r="B238" s="95"/>
      <c r="C238" s="96"/>
      <c r="D238" s="97"/>
      <c r="E238" s="98"/>
      <c r="F238" s="98"/>
      <c r="G238" s="98"/>
      <c r="H238" s="98"/>
      <c r="I238" s="98"/>
      <c r="J238" s="96"/>
      <c r="K238" s="96"/>
      <c r="L238" s="96"/>
      <c r="M238" s="518"/>
      <c r="N238" s="369"/>
      <c r="O238" s="370"/>
      <c r="P238" s="196"/>
      <c r="Q238" s="197"/>
      <c r="R238" s="198"/>
      <c r="S238" s="199"/>
      <c r="T238" s="200"/>
      <c r="U238" s="201"/>
      <c r="V238" s="202"/>
      <c r="W238" s="202"/>
      <c r="X238" s="109"/>
      <c r="Y238" s="280"/>
      <c r="Z238" s="106"/>
      <c r="AA238" s="281"/>
      <c r="AB238" s="282"/>
      <c r="AC238" s="273"/>
      <c r="AD238" s="110"/>
      <c r="AE238" s="99"/>
      <c r="AF238" s="110"/>
      <c r="AG238" s="427"/>
      <c r="AH238" s="112"/>
      <c r="AI238" s="110"/>
      <c r="AJ238" s="113"/>
      <c r="AK238" s="114"/>
    </row>
    <row r="239">
      <c r="A239" s="128"/>
      <c r="B239" s="129"/>
      <c r="C239" s="130"/>
      <c r="D239" s="131"/>
      <c r="E239" s="132"/>
      <c r="F239" s="132"/>
      <c r="G239" s="132"/>
      <c r="H239" s="132"/>
      <c r="I239" s="132"/>
      <c r="J239" s="130"/>
      <c r="K239" s="130"/>
      <c r="L239" s="130"/>
      <c r="M239" s="519"/>
      <c r="N239" s="369"/>
      <c r="O239" s="370"/>
      <c r="P239" s="196"/>
      <c r="Q239" s="197"/>
      <c r="R239" s="198"/>
      <c r="S239" s="199"/>
      <c r="T239" s="200"/>
      <c r="U239" s="201"/>
      <c r="V239" s="202"/>
      <c r="W239" s="202"/>
      <c r="X239" s="143"/>
      <c r="Y239" s="367"/>
      <c r="Z239" s="140"/>
      <c r="AA239" s="420"/>
      <c r="AB239" s="421"/>
      <c r="AC239" s="206"/>
      <c r="AD239" s="144"/>
      <c r="AE239" s="133"/>
      <c r="AF239" s="144"/>
      <c r="AG239" s="430"/>
      <c r="AH239" s="146"/>
      <c r="AI239" s="144"/>
      <c r="AJ239" s="147"/>
      <c r="AK239" s="114"/>
    </row>
    <row r="240">
      <c r="A240" s="94"/>
      <c r="B240" s="95"/>
      <c r="C240" s="96"/>
      <c r="D240" s="97"/>
      <c r="E240" s="98"/>
      <c r="F240" s="98"/>
      <c r="G240" s="98"/>
      <c r="H240" s="98"/>
      <c r="I240" s="98"/>
      <c r="J240" s="96"/>
      <c r="K240" s="96"/>
      <c r="L240" s="96"/>
      <c r="M240" s="518"/>
      <c r="N240" s="369"/>
      <c r="O240" s="370"/>
      <c r="P240" s="196"/>
      <c r="Q240" s="197"/>
      <c r="R240" s="198"/>
      <c r="S240" s="199"/>
      <c r="T240" s="200"/>
      <c r="U240" s="201"/>
      <c r="V240" s="202"/>
      <c r="W240" s="202"/>
      <c r="X240" s="109"/>
      <c r="Y240" s="280"/>
      <c r="Z240" s="106"/>
      <c r="AA240" s="281"/>
      <c r="AB240" s="282"/>
      <c r="AC240" s="273"/>
      <c r="AD240" s="110"/>
      <c r="AE240" s="99"/>
      <c r="AF240" s="110"/>
      <c r="AG240" s="427"/>
      <c r="AH240" s="112"/>
      <c r="AI240" s="110"/>
      <c r="AJ240" s="113"/>
      <c r="AK240" s="114"/>
    </row>
    <row r="241">
      <c r="A241" s="128"/>
      <c r="B241" s="129"/>
      <c r="C241" s="130"/>
      <c r="D241" s="131"/>
      <c r="E241" s="132"/>
      <c r="F241" s="132"/>
      <c r="G241" s="132"/>
      <c r="H241" s="132"/>
      <c r="I241" s="132"/>
      <c r="J241" s="130"/>
      <c r="K241" s="130"/>
      <c r="L241" s="130"/>
      <c r="M241" s="519"/>
      <c r="N241" s="369"/>
      <c r="O241" s="370"/>
      <c r="P241" s="196"/>
      <c r="Q241" s="197"/>
      <c r="R241" s="198"/>
      <c r="S241" s="199"/>
      <c r="T241" s="200"/>
      <c r="U241" s="201"/>
      <c r="V241" s="202"/>
      <c r="W241" s="202"/>
      <c r="X241" s="143"/>
      <c r="Y241" s="367"/>
      <c r="Z241" s="140"/>
      <c r="AA241" s="420"/>
      <c r="AB241" s="421"/>
      <c r="AC241" s="206"/>
      <c r="AD241" s="144"/>
      <c r="AE241" s="133"/>
      <c r="AF241" s="144"/>
      <c r="AG241" s="430"/>
      <c r="AH241" s="146"/>
      <c r="AI241" s="144"/>
      <c r="AJ241" s="147"/>
      <c r="AK241" s="114"/>
    </row>
    <row r="242">
      <c r="A242" s="94"/>
      <c r="B242" s="95"/>
      <c r="C242" s="96"/>
      <c r="D242" s="97"/>
      <c r="E242" s="98"/>
      <c r="F242" s="98"/>
      <c r="G242" s="98"/>
      <c r="H242" s="98"/>
      <c r="I242" s="98"/>
      <c r="J242" s="96"/>
      <c r="K242" s="96"/>
      <c r="L242" s="96"/>
      <c r="M242" s="518"/>
      <c r="N242" s="369"/>
      <c r="O242" s="370"/>
      <c r="P242" s="196"/>
      <c r="Q242" s="197"/>
      <c r="R242" s="198"/>
      <c r="S242" s="199"/>
      <c r="T242" s="200"/>
      <c r="U242" s="201"/>
      <c r="V242" s="202"/>
      <c r="W242" s="202"/>
      <c r="X242" s="109"/>
      <c r="Y242" s="280"/>
      <c r="Z242" s="106"/>
      <c r="AA242" s="281"/>
      <c r="AB242" s="282"/>
      <c r="AC242" s="273"/>
      <c r="AD242" s="110"/>
      <c r="AE242" s="99"/>
      <c r="AF242" s="110"/>
      <c r="AG242" s="427"/>
      <c r="AH242" s="112"/>
      <c r="AI242" s="110"/>
      <c r="AJ242" s="113"/>
      <c r="AK242" s="114"/>
    </row>
    <row r="243">
      <c r="A243" s="128"/>
      <c r="B243" s="129"/>
      <c r="C243" s="130"/>
      <c r="D243" s="131"/>
      <c r="E243" s="132"/>
      <c r="F243" s="132"/>
      <c r="G243" s="132"/>
      <c r="H243" s="132"/>
      <c r="I243" s="132"/>
      <c r="J243" s="130"/>
      <c r="K243" s="130"/>
      <c r="L243" s="130"/>
      <c r="M243" s="519"/>
      <c r="N243" s="369"/>
      <c r="O243" s="370"/>
      <c r="P243" s="196"/>
      <c r="Q243" s="197"/>
      <c r="R243" s="198"/>
      <c r="S243" s="199"/>
      <c r="T243" s="200"/>
      <c r="U243" s="201"/>
      <c r="V243" s="202"/>
      <c r="W243" s="202"/>
      <c r="X243" s="143"/>
      <c r="Y243" s="367"/>
      <c r="Z243" s="140"/>
      <c r="AA243" s="420"/>
      <c r="AB243" s="421"/>
      <c r="AC243" s="206"/>
      <c r="AD243" s="144"/>
      <c r="AE243" s="133"/>
      <c r="AF243" s="144"/>
      <c r="AG243" s="430"/>
      <c r="AH243" s="146"/>
      <c r="AI243" s="144"/>
      <c r="AJ243" s="147"/>
      <c r="AK243" s="114"/>
    </row>
    <row r="244">
      <c r="A244" s="94"/>
      <c r="B244" s="95"/>
      <c r="C244" s="96"/>
      <c r="D244" s="97"/>
      <c r="E244" s="98"/>
      <c r="F244" s="98"/>
      <c r="G244" s="98"/>
      <c r="H244" s="98"/>
      <c r="I244" s="98"/>
      <c r="J244" s="96"/>
      <c r="K244" s="96"/>
      <c r="L244" s="96"/>
      <c r="M244" s="518"/>
      <c r="N244" s="369"/>
      <c r="O244" s="370"/>
      <c r="P244" s="196"/>
      <c r="Q244" s="197"/>
      <c r="R244" s="198"/>
      <c r="S244" s="199"/>
      <c r="T244" s="200"/>
      <c r="U244" s="201"/>
      <c r="V244" s="202"/>
      <c r="W244" s="202"/>
      <c r="X244" s="109"/>
      <c r="Y244" s="280"/>
      <c r="Z244" s="106"/>
      <c r="AA244" s="281"/>
      <c r="AB244" s="282"/>
      <c r="AC244" s="273"/>
      <c r="AD244" s="110"/>
      <c r="AE244" s="99"/>
      <c r="AF244" s="110"/>
      <c r="AG244" s="427"/>
      <c r="AH244" s="112"/>
      <c r="AI244" s="110"/>
      <c r="AJ244" s="113"/>
      <c r="AK244" s="114"/>
    </row>
    <row r="245">
      <c r="A245" s="128"/>
      <c r="B245" s="129"/>
      <c r="C245" s="130"/>
      <c r="D245" s="131"/>
      <c r="E245" s="132"/>
      <c r="F245" s="132"/>
      <c r="G245" s="132"/>
      <c r="H245" s="132"/>
      <c r="I245" s="132"/>
      <c r="J245" s="130"/>
      <c r="K245" s="130"/>
      <c r="L245" s="130"/>
      <c r="M245" s="519"/>
      <c r="N245" s="369"/>
      <c r="O245" s="370"/>
      <c r="P245" s="196"/>
      <c r="Q245" s="197"/>
      <c r="R245" s="198"/>
      <c r="S245" s="199"/>
      <c r="T245" s="200"/>
      <c r="U245" s="201"/>
      <c r="V245" s="202"/>
      <c r="W245" s="202"/>
      <c r="X245" s="143"/>
      <c r="Y245" s="367"/>
      <c r="Z245" s="140"/>
      <c r="AA245" s="420"/>
      <c r="AB245" s="421"/>
      <c r="AC245" s="206"/>
      <c r="AD245" s="144"/>
      <c r="AE245" s="133"/>
      <c r="AF245" s="144"/>
      <c r="AG245" s="430"/>
      <c r="AH245" s="146"/>
      <c r="AI245" s="144"/>
      <c r="AJ245" s="147"/>
      <c r="AK245" s="114"/>
    </row>
    <row r="246">
      <c r="A246" s="94"/>
      <c r="B246" s="95"/>
      <c r="C246" s="96"/>
      <c r="D246" s="97"/>
      <c r="E246" s="98"/>
      <c r="F246" s="98"/>
      <c r="G246" s="98"/>
      <c r="H246" s="98"/>
      <c r="I246" s="98"/>
      <c r="J246" s="96"/>
      <c r="K246" s="96"/>
      <c r="L246" s="96"/>
      <c r="M246" s="518"/>
      <c r="N246" s="369"/>
      <c r="O246" s="370"/>
      <c r="P246" s="196"/>
      <c r="Q246" s="197"/>
      <c r="R246" s="198"/>
      <c r="S246" s="199"/>
      <c r="T246" s="200"/>
      <c r="U246" s="201"/>
      <c r="V246" s="202"/>
      <c r="W246" s="202"/>
      <c r="X246" s="109"/>
      <c r="Y246" s="280"/>
      <c r="Z246" s="106"/>
      <c r="AA246" s="281"/>
      <c r="AB246" s="282"/>
      <c r="AC246" s="273"/>
      <c r="AD246" s="110"/>
      <c r="AE246" s="99"/>
      <c r="AF246" s="110"/>
      <c r="AG246" s="427"/>
      <c r="AH246" s="112"/>
      <c r="AI246" s="110"/>
      <c r="AJ246" s="113"/>
      <c r="AK246" s="114"/>
    </row>
    <row r="247">
      <c r="A247" s="128"/>
      <c r="B247" s="129"/>
      <c r="C247" s="130"/>
      <c r="D247" s="131"/>
      <c r="E247" s="132"/>
      <c r="F247" s="132"/>
      <c r="G247" s="132"/>
      <c r="H247" s="132"/>
      <c r="I247" s="132"/>
      <c r="J247" s="130"/>
      <c r="K247" s="130"/>
      <c r="L247" s="130"/>
      <c r="M247" s="519"/>
      <c r="N247" s="369"/>
      <c r="O247" s="370"/>
      <c r="P247" s="196"/>
      <c r="Q247" s="197"/>
      <c r="R247" s="198"/>
      <c r="S247" s="199"/>
      <c r="T247" s="200"/>
      <c r="U247" s="201"/>
      <c r="V247" s="202"/>
      <c r="W247" s="202"/>
      <c r="X247" s="143"/>
      <c r="Y247" s="367"/>
      <c r="Z247" s="140"/>
      <c r="AA247" s="420"/>
      <c r="AB247" s="421"/>
      <c r="AC247" s="206"/>
      <c r="AD247" s="144"/>
      <c r="AE247" s="133"/>
      <c r="AF247" s="144"/>
      <c r="AG247" s="430"/>
      <c r="AH247" s="146"/>
      <c r="AI247" s="144"/>
      <c r="AJ247" s="147"/>
      <c r="AK247" s="114"/>
    </row>
    <row r="248">
      <c r="A248" s="94"/>
      <c r="B248" s="95"/>
      <c r="C248" s="96"/>
      <c r="D248" s="97"/>
      <c r="E248" s="98"/>
      <c r="F248" s="98"/>
      <c r="G248" s="98"/>
      <c r="H248" s="98"/>
      <c r="I248" s="98"/>
      <c r="J248" s="96"/>
      <c r="K248" s="96"/>
      <c r="L248" s="96"/>
      <c r="M248" s="518"/>
      <c r="N248" s="369"/>
      <c r="O248" s="370"/>
      <c r="P248" s="196"/>
      <c r="Q248" s="197"/>
      <c r="R248" s="198"/>
      <c r="S248" s="199"/>
      <c r="T248" s="200"/>
      <c r="U248" s="201"/>
      <c r="V248" s="202"/>
      <c r="W248" s="202"/>
      <c r="X248" s="109"/>
      <c r="Y248" s="280"/>
      <c r="Z248" s="106"/>
      <c r="AA248" s="281"/>
      <c r="AB248" s="282"/>
      <c r="AC248" s="273"/>
      <c r="AD248" s="110"/>
      <c r="AE248" s="99"/>
      <c r="AF248" s="110"/>
      <c r="AG248" s="427"/>
      <c r="AH248" s="112"/>
      <c r="AI248" s="110"/>
      <c r="AJ248" s="113"/>
      <c r="AK248" s="114"/>
    </row>
    <row r="249">
      <c r="A249" s="128"/>
      <c r="B249" s="129"/>
      <c r="C249" s="130"/>
      <c r="D249" s="131"/>
      <c r="E249" s="132"/>
      <c r="F249" s="132"/>
      <c r="G249" s="132"/>
      <c r="H249" s="132"/>
      <c r="I249" s="132"/>
      <c r="J249" s="130"/>
      <c r="K249" s="130"/>
      <c r="L249" s="130"/>
      <c r="M249" s="519"/>
      <c r="N249" s="369"/>
      <c r="O249" s="370"/>
      <c r="P249" s="196"/>
      <c r="Q249" s="197"/>
      <c r="R249" s="198"/>
      <c r="S249" s="199"/>
      <c r="T249" s="200"/>
      <c r="U249" s="201"/>
      <c r="V249" s="202"/>
      <c r="W249" s="202"/>
      <c r="X249" s="143"/>
      <c r="Y249" s="367"/>
      <c r="Z249" s="140"/>
      <c r="AA249" s="420"/>
      <c r="AB249" s="421"/>
      <c r="AC249" s="206"/>
      <c r="AD249" s="144"/>
      <c r="AE249" s="133"/>
      <c r="AF249" s="144"/>
      <c r="AG249" s="430"/>
      <c r="AH249" s="146"/>
      <c r="AI249" s="144"/>
      <c r="AJ249" s="147"/>
      <c r="AK249" s="114"/>
    </row>
    <row r="250">
      <c r="A250" s="94"/>
      <c r="B250" s="95"/>
      <c r="C250" s="96"/>
      <c r="D250" s="97"/>
      <c r="E250" s="98"/>
      <c r="F250" s="98"/>
      <c r="G250" s="98"/>
      <c r="H250" s="98"/>
      <c r="I250" s="98"/>
      <c r="J250" s="96"/>
      <c r="K250" s="96"/>
      <c r="L250" s="96"/>
      <c r="M250" s="518"/>
      <c r="N250" s="369"/>
      <c r="O250" s="370"/>
      <c r="P250" s="196"/>
      <c r="Q250" s="197"/>
      <c r="R250" s="198"/>
      <c r="S250" s="199"/>
      <c r="T250" s="200"/>
      <c r="U250" s="201"/>
      <c r="V250" s="202"/>
      <c r="W250" s="202"/>
      <c r="X250" s="109"/>
      <c r="Y250" s="280"/>
      <c r="Z250" s="106"/>
      <c r="AA250" s="281"/>
      <c r="AB250" s="282"/>
      <c r="AC250" s="273"/>
      <c r="AD250" s="110"/>
      <c r="AE250" s="99"/>
      <c r="AF250" s="110"/>
      <c r="AG250" s="427"/>
      <c r="AH250" s="112"/>
      <c r="AI250" s="110"/>
      <c r="AJ250" s="113"/>
      <c r="AK250" s="114"/>
    </row>
    <row r="251">
      <c r="A251" s="128"/>
      <c r="B251" s="129"/>
      <c r="C251" s="130"/>
      <c r="D251" s="131"/>
      <c r="E251" s="132"/>
      <c r="F251" s="132"/>
      <c r="G251" s="132"/>
      <c r="H251" s="132"/>
      <c r="I251" s="132"/>
      <c r="J251" s="130"/>
      <c r="K251" s="130"/>
      <c r="L251" s="130"/>
      <c r="M251" s="519"/>
      <c r="N251" s="369"/>
      <c r="O251" s="370"/>
      <c r="P251" s="196"/>
      <c r="Q251" s="197"/>
      <c r="R251" s="198"/>
      <c r="S251" s="199"/>
      <c r="T251" s="200"/>
      <c r="U251" s="201"/>
      <c r="V251" s="202"/>
      <c r="W251" s="202"/>
      <c r="X251" s="143"/>
      <c r="Y251" s="367"/>
      <c r="Z251" s="140"/>
      <c r="AA251" s="420"/>
      <c r="AB251" s="421"/>
      <c r="AC251" s="206"/>
      <c r="AD251" s="144"/>
      <c r="AE251" s="133"/>
      <c r="AF251" s="144"/>
      <c r="AG251" s="430"/>
      <c r="AH251" s="146"/>
      <c r="AI251" s="144"/>
      <c r="AJ251" s="147"/>
      <c r="AK251" s="114"/>
    </row>
    <row r="252">
      <c r="A252" s="94"/>
      <c r="B252" s="95"/>
      <c r="C252" s="96"/>
      <c r="D252" s="97"/>
      <c r="E252" s="98"/>
      <c r="F252" s="98"/>
      <c r="G252" s="98"/>
      <c r="H252" s="98"/>
      <c r="I252" s="98"/>
      <c r="J252" s="96"/>
      <c r="K252" s="96"/>
      <c r="L252" s="96"/>
      <c r="M252" s="518"/>
      <c r="N252" s="369"/>
      <c r="O252" s="370"/>
      <c r="P252" s="196"/>
      <c r="Q252" s="197"/>
      <c r="R252" s="198"/>
      <c r="S252" s="199"/>
      <c r="T252" s="200"/>
      <c r="U252" s="201"/>
      <c r="V252" s="202"/>
      <c r="W252" s="202"/>
      <c r="X252" s="109"/>
      <c r="Y252" s="280"/>
      <c r="Z252" s="106"/>
      <c r="AA252" s="281"/>
      <c r="AB252" s="282"/>
      <c r="AC252" s="273"/>
      <c r="AD252" s="110"/>
      <c r="AE252" s="99"/>
      <c r="AF252" s="110"/>
      <c r="AG252" s="427"/>
      <c r="AH252" s="112"/>
      <c r="AI252" s="110"/>
      <c r="AJ252" s="113"/>
      <c r="AK252" s="114"/>
    </row>
    <row r="253">
      <c r="A253" s="128"/>
      <c r="B253" s="129"/>
      <c r="C253" s="130"/>
      <c r="D253" s="131"/>
      <c r="E253" s="132"/>
      <c r="F253" s="132"/>
      <c r="G253" s="132"/>
      <c r="H253" s="132"/>
      <c r="I253" s="132"/>
      <c r="J253" s="130"/>
      <c r="K253" s="130"/>
      <c r="L253" s="130"/>
      <c r="M253" s="519"/>
      <c r="N253" s="369"/>
      <c r="O253" s="370"/>
      <c r="P253" s="196"/>
      <c r="Q253" s="197"/>
      <c r="R253" s="198"/>
      <c r="S253" s="199"/>
      <c r="T253" s="200"/>
      <c r="U253" s="201"/>
      <c r="V253" s="202"/>
      <c r="W253" s="202"/>
      <c r="X253" s="143"/>
      <c r="Y253" s="367"/>
      <c r="Z253" s="140"/>
      <c r="AA253" s="420"/>
      <c r="AB253" s="421"/>
      <c r="AC253" s="206"/>
      <c r="AD253" s="144"/>
      <c r="AE253" s="133"/>
      <c r="AF253" s="144"/>
      <c r="AG253" s="430"/>
      <c r="AH253" s="146"/>
      <c r="AI253" s="144"/>
      <c r="AJ253" s="147"/>
      <c r="AK253" s="114"/>
    </row>
    <row r="254">
      <c r="A254" s="94"/>
      <c r="B254" s="95"/>
      <c r="C254" s="96"/>
      <c r="D254" s="97"/>
      <c r="E254" s="98"/>
      <c r="F254" s="98"/>
      <c r="G254" s="98"/>
      <c r="H254" s="98"/>
      <c r="I254" s="98"/>
      <c r="J254" s="96"/>
      <c r="K254" s="96"/>
      <c r="L254" s="96"/>
      <c r="M254" s="518"/>
      <c r="N254" s="369"/>
      <c r="O254" s="370"/>
      <c r="P254" s="196"/>
      <c r="Q254" s="197"/>
      <c r="R254" s="198"/>
      <c r="S254" s="199"/>
      <c r="T254" s="200"/>
      <c r="U254" s="201"/>
      <c r="V254" s="202"/>
      <c r="W254" s="202"/>
      <c r="X254" s="109"/>
      <c r="Y254" s="280"/>
      <c r="Z254" s="106"/>
      <c r="AA254" s="281"/>
      <c r="AB254" s="282"/>
      <c r="AC254" s="273"/>
      <c r="AD254" s="110"/>
      <c r="AE254" s="99"/>
      <c r="AF254" s="110"/>
      <c r="AG254" s="427"/>
      <c r="AH254" s="112"/>
      <c r="AI254" s="110"/>
      <c r="AJ254" s="113"/>
      <c r="AK254" s="114"/>
    </row>
    <row r="255">
      <c r="A255" s="128"/>
      <c r="B255" s="129"/>
      <c r="C255" s="130"/>
      <c r="D255" s="131"/>
      <c r="E255" s="132"/>
      <c r="F255" s="132"/>
      <c r="G255" s="132"/>
      <c r="H255" s="132"/>
      <c r="I255" s="132"/>
      <c r="J255" s="130"/>
      <c r="K255" s="130"/>
      <c r="L255" s="130"/>
      <c r="M255" s="519"/>
      <c r="N255" s="369"/>
      <c r="O255" s="370"/>
      <c r="P255" s="196"/>
      <c r="Q255" s="197"/>
      <c r="R255" s="198"/>
      <c r="S255" s="199"/>
      <c r="T255" s="200"/>
      <c r="U255" s="201"/>
      <c r="V255" s="202"/>
      <c r="W255" s="202"/>
      <c r="X255" s="143"/>
      <c r="Y255" s="367"/>
      <c r="Z255" s="140"/>
      <c r="AA255" s="420"/>
      <c r="AB255" s="421"/>
      <c r="AC255" s="206"/>
      <c r="AD255" s="144"/>
      <c r="AE255" s="133"/>
      <c r="AF255" s="144"/>
      <c r="AG255" s="430"/>
      <c r="AH255" s="146"/>
      <c r="AI255" s="144"/>
      <c r="AJ255" s="147"/>
      <c r="AK255" s="114"/>
    </row>
    <row r="256">
      <c r="A256" s="94"/>
      <c r="B256" s="95"/>
      <c r="C256" s="96"/>
      <c r="D256" s="97"/>
      <c r="E256" s="98"/>
      <c r="F256" s="98"/>
      <c r="G256" s="98"/>
      <c r="H256" s="98"/>
      <c r="I256" s="98"/>
      <c r="J256" s="96"/>
      <c r="K256" s="96"/>
      <c r="L256" s="96"/>
      <c r="M256" s="518"/>
      <c r="N256" s="369"/>
      <c r="O256" s="370"/>
      <c r="P256" s="196"/>
      <c r="Q256" s="197"/>
      <c r="R256" s="198"/>
      <c r="S256" s="199"/>
      <c r="T256" s="200"/>
      <c r="U256" s="201"/>
      <c r="V256" s="202"/>
      <c r="W256" s="202"/>
      <c r="X256" s="109"/>
      <c r="Y256" s="280"/>
      <c r="Z256" s="106"/>
      <c r="AA256" s="281"/>
      <c r="AB256" s="282"/>
      <c r="AC256" s="273"/>
      <c r="AD256" s="110"/>
      <c r="AE256" s="99"/>
      <c r="AF256" s="110"/>
      <c r="AG256" s="427"/>
      <c r="AH256" s="112"/>
      <c r="AI256" s="110"/>
      <c r="AJ256" s="113"/>
      <c r="AK256" s="114"/>
    </row>
    <row r="257">
      <c r="A257" s="128"/>
      <c r="B257" s="129"/>
      <c r="C257" s="130"/>
      <c r="D257" s="131"/>
      <c r="E257" s="132"/>
      <c r="F257" s="132"/>
      <c r="G257" s="132"/>
      <c r="H257" s="132"/>
      <c r="I257" s="132"/>
      <c r="J257" s="130"/>
      <c r="K257" s="130"/>
      <c r="L257" s="130"/>
      <c r="M257" s="519"/>
      <c r="N257" s="369"/>
      <c r="O257" s="370"/>
      <c r="P257" s="196"/>
      <c r="Q257" s="197"/>
      <c r="R257" s="198"/>
      <c r="S257" s="199"/>
      <c r="T257" s="200"/>
      <c r="U257" s="201"/>
      <c r="V257" s="202"/>
      <c r="W257" s="202"/>
      <c r="X257" s="143"/>
      <c r="Y257" s="367"/>
      <c r="Z257" s="140"/>
      <c r="AA257" s="420"/>
      <c r="AB257" s="421"/>
      <c r="AC257" s="206"/>
      <c r="AD257" s="144"/>
      <c r="AE257" s="133"/>
      <c r="AF257" s="144"/>
      <c r="AG257" s="430"/>
      <c r="AH257" s="146"/>
      <c r="AI257" s="144"/>
      <c r="AJ257" s="147"/>
      <c r="AK257" s="114"/>
    </row>
    <row r="258">
      <c r="A258" s="94"/>
      <c r="B258" s="95"/>
      <c r="C258" s="96"/>
      <c r="D258" s="97"/>
      <c r="E258" s="98"/>
      <c r="F258" s="98"/>
      <c r="G258" s="98"/>
      <c r="H258" s="98"/>
      <c r="I258" s="98"/>
      <c r="J258" s="96"/>
      <c r="K258" s="96"/>
      <c r="L258" s="96"/>
      <c r="M258" s="518"/>
      <c r="N258" s="369"/>
      <c r="O258" s="370"/>
      <c r="P258" s="196"/>
      <c r="Q258" s="197"/>
      <c r="R258" s="198"/>
      <c r="S258" s="199"/>
      <c r="T258" s="200"/>
      <c r="U258" s="201"/>
      <c r="V258" s="202"/>
      <c r="W258" s="202"/>
      <c r="X258" s="109"/>
      <c r="Y258" s="280"/>
      <c r="Z258" s="106"/>
      <c r="AA258" s="281"/>
      <c r="AB258" s="282"/>
      <c r="AC258" s="273"/>
      <c r="AD258" s="110"/>
      <c r="AE258" s="99"/>
      <c r="AF258" s="110"/>
      <c r="AG258" s="427"/>
      <c r="AH258" s="112"/>
      <c r="AI258" s="110"/>
      <c r="AJ258" s="113"/>
      <c r="AK258" s="114"/>
    </row>
    <row r="259">
      <c r="A259" s="128"/>
      <c r="B259" s="129"/>
      <c r="C259" s="130"/>
      <c r="D259" s="131"/>
      <c r="E259" s="132"/>
      <c r="F259" s="132"/>
      <c r="G259" s="132"/>
      <c r="H259" s="132"/>
      <c r="I259" s="132"/>
      <c r="J259" s="130"/>
      <c r="K259" s="130"/>
      <c r="L259" s="130"/>
      <c r="M259" s="519"/>
      <c r="N259" s="369"/>
      <c r="O259" s="370"/>
      <c r="P259" s="196"/>
      <c r="Q259" s="197"/>
      <c r="R259" s="198"/>
      <c r="S259" s="199"/>
      <c r="T259" s="200"/>
      <c r="U259" s="201"/>
      <c r="V259" s="202"/>
      <c r="W259" s="202"/>
      <c r="X259" s="143"/>
      <c r="Y259" s="367"/>
      <c r="Z259" s="140"/>
      <c r="AA259" s="420"/>
      <c r="AB259" s="421"/>
      <c r="AC259" s="206"/>
      <c r="AD259" s="144"/>
      <c r="AE259" s="133"/>
      <c r="AF259" s="144"/>
      <c r="AG259" s="430"/>
      <c r="AH259" s="146"/>
      <c r="AI259" s="144"/>
      <c r="AJ259" s="147"/>
      <c r="AK259" s="114"/>
    </row>
    <row r="260">
      <c r="A260" s="94"/>
      <c r="B260" s="95"/>
      <c r="C260" s="96"/>
      <c r="D260" s="97"/>
      <c r="E260" s="98"/>
      <c r="F260" s="98"/>
      <c r="G260" s="98"/>
      <c r="H260" s="98"/>
      <c r="I260" s="98"/>
      <c r="J260" s="96"/>
      <c r="K260" s="96"/>
      <c r="L260" s="96"/>
      <c r="M260" s="518"/>
      <c r="N260" s="369"/>
      <c r="O260" s="370"/>
      <c r="P260" s="196"/>
      <c r="Q260" s="197"/>
      <c r="R260" s="198"/>
      <c r="S260" s="199"/>
      <c r="T260" s="200"/>
      <c r="U260" s="201"/>
      <c r="V260" s="202"/>
      <c r="W260" s="202"/>
      <c r="X260" s="109"/>
      <c r="Y260" s="280"/>
      <c r="Z260" s="106"/>
      <c r="AA260" s="281"/>
      <c r="AB260" s="282"/>
      <c r="AC260" s="273"/>
      <c r="AD260" s="110"/>
      <c r="AE260" s="99"/>
      <c r="AF260" s="110"/>
      <c r="AG260" s="427"/>
      <c r="AH260" s="112"/>
      <c r="AI260" s="110"/>
      <c r="AJ260" s="113"/>
      <c r="AK260" s="114"/>
    </row>
    <row r="261">
      <c r="A261" s="128"/>
      <c r="B261" s="129"/>
      <c r="C261" s="130"/>
      <c r="D261" s="131"/>
      <c r="E261" s="132"/>
      <c r="F261" s="132"/>
      <c r="G261" s="132"/>
      <c r="H261" s="132"/>
      <c r="I261" s="132"/>
      <c r="J261" s="130"/>
      <c r="K261" s="130"/>
      <c r="L261" s="130"/>
      <c r="M261" s="519"/>
      <c r="N261" s="369"/>
      <c r="O261" s="370"/>
      <c r="P261" s="196"/>
      <c r="Q261" s="197"/>
      <c r="R261" s="198"/>
      <c r="S261" s="199"/>
      <c r="T261" s="200"/>
      <c r="U261" s="201"/>
      <c r="V261" s="202"/>
      <c r="W261" s="202"/>
      <c r="X261" s="143"/>
      <c r="Y261" s="367"/>
      <c r="Z261" s="140"/>
      <c r="AA261" s="420"/>
      <c r="AB261" s="421"/>
      <c r="AC261" s="206"/>
      <c r="AD261" s="144"/>
      <c r="AE261" s="133"/>
      <c r="AF261" s="144"/>
      <c r="AG261" s="430"/>
      <c r="AH261" s="146"/>
      <c r="AI261" s="144"/>
      <c r="AJ261" s="147"/>
      <c r="AK261" s="114"/>
    </row>
    <row r="262">
      <c r="A262" s="94"/>
      <c r="B262" s="95"/>
      <c r="C262" s="96"/>
      <c r="D262" s="97"/>
      <c r="E262" s="98"/>
      <c r="F262" s="98"/>
      <c r="G262" s="98"/>
      <c r="H262" s="98"/>
      <c r="I262" s="98"/>
      <c r="J262" s="96"/>
      <c r="K262" s="96"/>
      <c r="L262" s="96"/>
      <c r="M262" s="518"/>
      <c r="N262" s="369"/>
      <c r="O262" s="370"/>
      <c r="P262" s="196"/>
      <c r="Q262" s="197"/>
      <c r="R262" s="198"/>
      <c r="S262" s="199"/>
      <c r="T262" s="200"/>
      <c r="U262" s="201"/>
      <c r="V262" s="202"/>
      <c r="W262" s="202"/>
      <c r="X262" s="109"/>
      <c r="Y262" s="280"/>
      <c r="Z262" s="106"/>
      <c r="AA262" s="281"/>
      <c r="AB262" s="282"/>
      <c r="AC262" s="273"/>
      <c r="AD262" s="110"/>
      <c r="AE262" s="99"/>
      <c r="AF262" s="110"/>
      <c r="AG262" s="427"/>
      <c r="AH262" s="112"/>
      <c r="AI262" s="110"/>
      <c r="AJ262" s="113"/>
      <c r="AK262" s="114"/>
    </row>
    <row r="263">
      <c r="A263" s="128"/>
      <c r="B263" s="129"/>
      <c r="C263" s="130"/>
      <c r="D263" s="131"/>
      <c r="E263" s="132"/>
      <c r="F263" s="132"/>
      <c r="G263" s="132"/>
      <c r="H263" s="132"/>
      <c r="I263" s="132"/>
      <c r="J263" s="130"/>
      <c r="K263" s="130"/>
      <c r="L263" s="130"/>
      <c r="M263" s="519"/>
      <c r="N263" s="369"/>
      <c r="O263" s="370"/>
      <c r="P263" s="196"/>
      <c r="Q263" s="197"/>
      <c r="R263" s="198"/>
      <c r="S263" s="199"/>
      <c r="T263" s="200"/>
      <c r="U263" s="201"/>
      <c r="V263" s="202"/>
      <c r="W263" s="202"/>
      <c r="X263" s="143"/>
      <c r="Y263" s="367"/>
      <c r="Z263" s="140"/>
      <c r="AA263" s="420"/>
      <c r="AB263" s="421"/>
      <c r="AC263" s="206"/>
      <c r="AD263" s="144"/>
      <c r="AE263" s="133"/>
      <c r="AF263" s="144"/>
      <c r="AG263" s="430"/>
      <c r="AH263" s="146"/>
      <c r="AI263" s="144"/>
      <c r="AJ263" s="147"/>
      <c r="AK263" s="114"/>
    </row>
    <row r="264">
      <c r="A264" s="94"/>
      <c r="B264" s="95"/>
      <c r="C264" s="96"/>
      <c r="D264" s="97"/>
      <c r="E264" s="98"/>
      <c r="F264" s="98"/>
      <c r="G264" s="98"/>
      <c r="H264" s="98"/>
      <c r="I264" s="98"/>
      <c r="J264" s="96"/>
      <c r="K264" s="96"/>
      <c r="L264" s="96"/>
      <c r="M264" s="518"/>
      <c r="N264" s="369"/>
      <c r="O264" s="370"/>
      <c r="P264" s="196"/>
      <c r="Q264" s="197"/>
      <c r="R264" s="198"/>
      <c r="S264" s="199"/>
      <c r="T264" s="200"/>
      <c r="U264" s="201"/>
      <c r="V264" s="202"/>
      <c r="W264" s="202"/>
      <c r="X264" s="109"/>
      <c r="Y264" s="280"/>
      <c r="Z264" s="106"/>
      <c r="AA264" s="281"/>
      <c r="AB264" s="282"/>
      <c r="AC264" s="273"/>
      <c r="AD264" s="110"/>
      <c r="AE264" s="99"/>
      <c r="AF264" s="110"/>
      <c r="AG264" s="427"/>
      <c r="AH264" s="112"/>
      <c r="AI264" s="110"/>
      <c r="AJ264" s="113"/>
      <c r="AK264" s="114"/>
    </row>
    <row r="265">
      <c r="A265" s="128"/>
      <c r="B265" s="129"/>
      <c r="C265" s="130"/>
      <c r="D265" s="131"/>
      <c r="E265" s="132"/>
      <c r="F265" s="132"/>
      <c r="G265" s="132"/>
      <c r="H265" s="132"/>
      <c r="I265" s="132"/>
      <c r="J265" s="130"/>
      <c r="K265" s="130"/>
      <c r="L265" s="130"/>
      <c r="M265" s="519"/>
      <c r="N265" s="369"/>
      <c r="O265" s="370"/>
      <c r="P265" s="196"/>
      <c r="Q265" s="197"/>
      <c r="R265" s="198"/>
      <c r="S265" s="199"/>
      <c r="T265" s="200"/>
      <c r="U265" s="201"/>
      <c r="V265" s="202"/>
      <c r="W265" s="202"/>
      <c r="X265" s="143"/>
      <c r="Y265" s="367"/>
      <c r="Z265" s="140"/>
      <c r="AA265" s="420"/>
      <c r="AB265" s="421"/>
      <c r="AC265" s="206"/>
      <c r="AD265" s="144"/>
      <c r="AE265" s="133"/>
      <c r="AF265" s="144"/>
      <c r="AG265" s="430"/>
      <c r="AH265" s="146"/>
      <c r="AI265" s="144"/>
      <c r="AJ265" s="147"/>
      <c r="AK265" s="114"/>
    </row>
    <row r="266">
      <c r="A266" s="94"/>
      <c r="B266" s="95"/>
      <c r="C266" s="96"/>
      <c r="D266" s="97"/>
      <c r="E266" s="98"/>
      <c r="F266" s="98"/>
      <c r="G266" s="98"/>
      <c r="H266" s="98"/>
      <c r="I266" s="98"/>
      <c r="J266" s="96"/>
      <c r="K266" s="96"/>
      <c r="L266" s="96"/>
      <c r="M266" s="518"/>
      <c r="N266" s="369"/>
      <c r="O266" s="370"/>
      <c r="P266" s="196"/>
      <c r="Q266" s="197"/>
      <c r="R266" s="198"/>
      <c r="S266" s="199"/>
      <c r="T266" s="200"/>
      <c r="U266" s="201"/>
      <c r="V266" s="202"/>
      <c r="W266" s="202"/>
      <c r="X266" s="109"/>
      <c r="Y266" s="280"/>
      <c r="Z266" s="106"/>
      <c r="AA266" s="281"/>
      <c r="AB266" s="282"/>
      <c r="AC266" s="273"/>
      <c r="AD266" s="110"/>
      <c r="AE266" s="99"/>
      <c r="AF266" s="110"/>
      <c r="AG266" s="427"/>
      <c r="AH266" s="112"/>
      <c r="AI266" s="110"/>
      <c r="AJ266" s="113"/>
      <c r="AK266" s="114"/>
    </row>
    <row r="267">
      <c r="A267" s="128"/>
      <c r="B267" s="129"/>
      <c r="C267" s="130"/>
      <c r="D267" s="131"/>
      <c r="E267" s="132"/>
      <c r="F267" s="132"/>
      <c r="G267" s="132"/>
      <c r="H267" s="132"/>
      <c r="I267" s="132"/>
      <c r="J267" s="130"/>
      <c r="K267" s="130"/>
      <c r="L267" s="130"/>
      <c r="M267" s="519"/>
      <c r="N267" s="369"/>
      <c r="O267" s="370"/>
      <c r="P267" s="196"/>
      <c r="Q267" s="197"/>
      <c r="R267" s="198"/>
      <c r="S267" s="199"/>
      <c r="T267" s="200"/>
      <c r="U267" s="201"/>
      <c r="V267" s="202"/>
      <c r="W267" s="202"/>
      <c r="X267" s="143"/>
      <c r="Y267" s="367"/>
      <c r="Z267" s="140"/>
      <c r="AA267" s="420"/>
      <c r="AB267" s="421"/>
      <c r="AC267" s="206"/>
      <c r="AD267" s="144"/>
      <c r="AE267" s="133"/>
      <c r="AF267" s="144"/>
      <c r="AG267" s="430"/>
      <c r="AH267" s="146"/>
      <c r="AI267" s="144"/>
      <c r="AJ267" s="147"/>
      <c r="AK267" s="114"/>
    </row>
    <row r="268">
      <c r="A268" s="94"/>
      <c r="B268" s="95"/>
      <c r="C268" s="96"/>
      <c r="D268" s="97"/>
      <c r="E268" s="98"/>
      <c r="F268" s="98"/>
      <c r="G268" s="98"/>
      <c r="H268" s="98"/>
      <c r="I268" s="98"/>
      <c r="J268" s="96"/>
      <c r="K268" s="96"/>
      <c r="L268" s="96"/>
      <c r="M268" s="518"/>
      <c r="N268" s="369"/>
      <c r="O268" s="370"/>
      <c r="P268" s="196"/>
      <c r="Q268" s="197"/>
      <c r="R268" s="198"/>
      <c r="S268" s="199"/>
      <c r="T268" s="200"/>
      <c r="U268" s="201"/>
      <c r="V268" s="202"/>
      <c r="W268" s="202"/>
      <c r="X268" s="109"/>
      <c r="Y268" s="280"/>
      <c r="Z268" s="106"/>
      <c r="AA268" s="281"/>
      <c r="AB268" s="282"/>
      <c r="AC268" s="273"/>
      <c r="AD268" s="110"/>
      <c r="AE268" s="99"/>
      <c r="AF268" s="110"/>
      <c r="AG268" s="427"/>
      <c r="AH268" s="112"/>
      <c r="AI268" s="110"/>
      <c r="AJ268" s="113"/>
      <c r="AK268" s="114"/>
    </row>
    <row r="269">
      <c r="A269" s="128"/>
      <c r="B269" s="129"/>
      <c r="C269" s="130"/>
      <c r="D269" s="131"/>
      <c r="E269" s="132"/>
      <c r="F269" s="132"/>
      <c r="G269" s="132"/>
      <c r="H269" s="132"/>
      <c r="I269" s="132"/>
      <c r="J269" s="130"/>
      <c r="K269" s="130"/>
      <c r="L269" s="130"/>
      <c r="M269" s="519"/>
      <c r="N269" s="369"/>
      <c r="O269" s="370"/>
      <c r="P269" s="196"/>
      <c r="Q269" s="197"/>
      <c r="R269" s="198"/>
      <c r="S269" s="199"/>
      <c r="T269" s="200"/>
      <c r="U269" s="201"/>
      <c r="V269" s="202"/>
      <c r="W269" s="202"/>
      <c r="X269" s="143"/>
      <c r="Y269" s="367"/>
      <c r="Z269" s="140"/>
      <c r="AA269" s="420"/>
      <c r="AB269" s="421"/>
      <c r="AC269" s="206"/>
      <c r="AD269" s="144"/>
      <c r="AE269" s="133"/>
      <c r="AF269" s="144"/>
      <c r="AG269" s="430"/>
      <c r="AH269" s="146"/>
      <c r="AI269" s="144"/>
      <c r="AJ269" s="147"/>
      <c r="AK269" s="114"/>
    </row>
    <row r="270">
      <c r="A270" s="94"/>
      <c r="B270" s="95"/>
      <c r="C270" s="96"/>
      <c r="D270" s="97"/>
      <c r="E270" s="98"/>
      <c r="F270" s="98"/>
      <c r="G270" s="98"/>
      <c r="H270" s="98"/>
      <c r="I270" s="98"/>
      <c r="J270" s="96"/>
      <c r="K270" s="96"/>
      <c r="L270" s="96"/>
      <c r="M270" s="518"/>
      <c r="N270" s="369"/>
      <c r="O270" s="370"/>
      <c r="P270" s="196"/>
      <c r="Q270" s="197"/>
      <c r="R270" s="198"/>
      <c r="S270" s="199"/>
      <c r="T270" s="200"/>
      <c r="U270" s="201"/>
      <c r="V270" s="202"/>
      <c r="W270" s="202"/>
      <c r="X270" s="109"/>
      <c r="Y270" s="280"/>
      <c r="Z270" s="106"/>
      <c r="AA270" s="281"/>
      <c r="AB270" s="282"/>
      <c r="AC270" s="273"/>
      <c r="AD270" s="110"/>
      <c r="AE270" s="99"/>
      <c r="AF270" s="110"/>
      <c r="AG270" s="427"/>
      <c r="AH270" s="112"/>
      <c r="AI270" s="110"/>
      <c r="AJ270" s="113"/>
      <c r="AK270" s="114"/>
    </row>
    <row r="271">
      <c r="A271" s="128"/>
      <c r="B271" s="129"/>
      <c r="C271" s="130"/>
      <c r="D271" s="131"/>
      <c r="E271" s="132"/>
      <c r="F271" s="132"/>
      <c r="G271" s="132"/>
      <c r="H271" s="132"/>
      <c r="I271" s="132"/>
      <c r="J271" s="130"/>
      <c r="K271" s="130"/>
      <c r="L271" s="130"/>
      <c r="M271" s="519"/>
      <c r="N271" s="369"/>
      <c r="O271" s="370"/>
      <c r="P271" s="196"/>
      <c r="Q271" s="197"/>
      <c r="R271" s="198"/>
      <c r="S271" s="199"/>
      <c r="T271" s="200"/>
      <c r="U271" s="201"/>
      <c r="V271" s="202"/>
      <c r="W271" s="202"/>
      <c r="X271" s="143"/>
      <c r="Y271" s="367"/>
      <c r="Z271" s="140"/>
      <c r="AA271" s="420"/>
      <c r="AB271" s="421"/>
      <c r="AC271" s="206"/>
      <c r="AD271" s="144"/>
      <c r="AE271" s="133"/>
      <c r="AF271" s="144"/>
      <c r="AG271" s="430"/>
      <c r="AH271" s="146"/>
      <c r="AI271" s="144"/>
      <c r="AJ271" s="147"/>
      <c r="AK271" s="114"/>
    </row>
    <row r="272">
      <c r="A272" s="94"/>
      <c r="B272" s="95"/>
      <c r="C272" s="96"/>
      <c r="D272" s="97"/>
      <c r="E272" s="98"/>
      <c r="F272" s="98"/>
      <c r="G272" s="98"/>
      <c r="H272" s="98"/>
      <c r="I272" s="98"/>
      <c r="J272" s="96"/>
      <c r="K272" s="96"/>
      <c r="L272" s="96"/>
      <c r="M272" s="518"/>
      <c r="N272" s="369"/>
      <c r="O272" s="370"/>
      <c r="P272" s="196"/>
      <c r="Q272" s="197"/>
      <c r="R272" s="198"/>
      <c r="S272" s="199"/>
      <c r="T272" s="200"/>
      <c r="U272" s="201"/>
      <c r="V272" s="202"/>
      <c r="W272" s="202"/>
      <c r="X272" s="109"/>
      <c r="Y272" s="280"/>
      <c r="Z272" s="106"/>
      <c r="AA272" s="281"/>
      <c r="AB272" s="282"/>
      <c r="AC272" s="273"/>
      <c r="AD272" s="110"/>
      <c r="AE272" s="99"/>
      <c r="AF272" s="110"/>
      <c r="AG272" s="427"/>
      <c r="AH272" s="112"/>
      <c r="AI272" s="110"/>
      <c r="AJ272" s="113"/>
      <c r="AK272" s="114"/>
    </row>
    <row r="273">
      <c r="A273" s="128"/>
      <c r="B273" s="129"/>
      <c r="C273" s="130"/>
      <c r="D273" s="131"/>
      <c r="E273" s="132"/>
      <c r="F273" s="132"/>
      <c r="G273" s="132"/>
      <c r="H273" s="132"/>
      <c r="I273" s="132"/>
      <c r="J273" s="130"/>
      <c r="K273" s="130"/>
      <c r="L273" s="130"/>
      <c r="M273" s="519"/>
      <c r="N273" s="369"/>
      <c r="O273" s="370"/>
      <c r="P273" s="196"/>
      <c r="Q273" s="197"/>
      <c r="R273" s="198"/>
      <c r="S273" s="199"/>
      <c r="T273" s="200"/>
      <c r="U273" s="201"/>
      <c r="V273" s="202"/>
      <c r="W273" s="202"/>
      <c r="X273" s="143"/>
      <c r="Y273" s="367"/>
      <c r="Z273" s="140"/>
      <c r="AA273" s="420"/>
      <c r="AB273" s="421"/>
      <c r="AC273" s="206"/>
      <c r="AD273" s="144"/>
      <c r="AE273" s="133"/>
      <c r="AF273" s="144"/>
      <c r="AG273" s="430"/>
      <c r="AH273" s="146"/>
      <c r="AI273" s="144"/>
      <c r="AJ273" s="147"/>
      <c r="AK273" s="114"/>
    </row>
    <row r="274">
      <c r="A274" s="94"/>
      <c r="B274" s="95"/>
      <c r="C274" s="96"/>
      <c r="D274" s="97"/>
      <c r="E274" s="98"/>
      <c r="F274" s="98"/>
      <c r="G274" s="98"/>
      <c r="H274" s="98"/>
      <c r="I274" s="98"/>
      <c r="J274" s="96"/>
      <c r="K274" s="96"/>
      <c r="L274" s="96"/>
      <c r="M274" s="518"/>
      <c r="N274" s="369"/>
      <c r="O274" s="370"/>
      <c r="P274" s="196"/>
      <c r="Q274" s="197"/>
      <c r="R274" s="198"/>
      <c r="S274" s="199"/>
      <c r="T274" s="200"/>
      <c r="U274" s="201"/>
      <c r="V274" s="202"/>
      <c r="W274" s="202"/>
      <c r="X274" s="109"/>
      <c r="Y274" s="280"/>
      <c r="Z274" s="106"/>
      <c r="AA274" s="281"/>
      <c r="AB274" s="282"/>
      <c r="AC274" s="273"/>
      <c r="AD274" s="110"/>
      <c r="AE274" s="99"/>
      <c r="AF274" s="110"/>
      <c r="AG274" s="427"/>
      <c r="AH274" s="112"/>
      <c r="AI274" s="110"/>
      <c r="AJ274" s="113"/>
      <c r="AK274" s="114"/>
    </row>
    <row r="275">
      <c r="A275" s="128"/>
      <c r="B275" s="129"/>
      <c r="C275" s="130"/>
      <c r="D275" s="131"/>
      <c r="E275" s="132"/>
      <c r="F275" s="132"/>
      <c r="G275" s="132"/>
      <c r="H275" s="132"/>
      <c r="I275" s="132"/>
      <c r="J275" s="130"/>
      <c r="K275" s="130"/>
      <c r="L275" s="130"/>
      <c r="M275" s="519"/>
      <c r="N275" s="369"/>
      <c r="O275" s="370"/>
      <c r="P275" s="196"/>
      <c r="Q275" s="197"/>
      <c r="R275" s="198"/>
      <c r="S275" s="199"/>
      <c r="T275" s="200"/>
      <c r="U275" s="201"/>
      <c r="V275" s="202"/>
      <c r="W275" s="202"/>
      <c r="X275" s="143"/>
      <c r="Y275" s="367"/>
      <c r="Z275" s="140"/>
      <c r="AA275" s="420"/>
      <c r="AB275" s="421"/>
      <c r="AC275" s="206"/>
      <c r="AD275" s="144"/>
      <c r="AE275" s="133"/>
      <c r="AF275" s="144"/>
      <c r="AG275" s="430"/>
      <c r="AH275" s="146"/>
      <c r="AI275" s="144"/>
      <c r="AJ275" s="147"/>
      <c r="AK275" s="114"/>
    </row>
    <row r="276">
      <c r="A276" s="94"/>
      <c r="B276" s="95"/>
      <c r="C276" s="96"/>
      <c r="D276" s="97"/>
      <c r="E276" s="98"/>
      <c r="F276" s="98"/>
      <c r="G276" s="98"/>
      <c r="H276" s="98"/>
      <c r="I276" s="98"/>
      <c r="J276" s="96"/>
      <c r="K276" s="96"/>
      <c r="L276" s="96"/>
      <c r="M276" s="518"/>
      <c r="N276" s="369"/>
      <c r="O276" s="370"/>
      <c r="P276" s="196"/>
      <c r="Q276" s="197"/>
      <c r="R276" s="198"/>
      <c r="S276" s="199"/>
      <c r="T276" s="200"/>
      <c r="U276" s="201"/>
      <c r="V276" s="202"/>
      <c r="W276" s="202"/>
      <c r="X276" s="109"/>
      <c r="Y276" s="280"/>
      <c r="Z276" s="106"/>
      <c r="AA276" s="281"/>
      <c r="AB276" s="282"/>
      <c r="AC276" s="273"/>
      <c r="AD276" s="110"/>
      <c r="AE276" s="99"/>
      <c r="AF276" s="110"/>
      <c r="AG276" s="427"/>
      <c r="AH276" s="112"/>
      <c r="AI276" s="110"/>
      <c r="AJ276" s="113"/>
      <c r="AK276" s="114"/>
    </row>
    <row r="277">
      <c r="A277" s="128"/>
      <c r="B277" s="129"/>
      <c r="C277" s="130"/>
      <c r="D277" s="131"/>
      <c r="E277" s="132"/>
      <c r="F277" s="132"/>
      <c r="G277" s="132"/>
      <c r="H277" s="132"/>
      <c r="I277" s="132"/>
      <c r="J277" s="130"/>
      <c r="K277" s="130"/>
      <c r="L277" s="130"/>
      <c r="M277" s="519"/>
      <c r="N277" s="369"/>
      <c r="O277" s="370"/>
      <c r="P277" s="196"/>
      <c r="Q277" s="197"/>
      <c r="R277" s="198"/>
      <c r="S277" s="199"/>
      <c r="T277" s="200"/>
      <c r="U277" s="201"/>
      <c r="V277" s="202"/>
      <c r="W277" s="202"/>
      <c r="X277" s="143"/>
      <c r="Y277" s="367"/>
      <c r="Z277" s="140"/>
      <c r="AA277" s="420"/>
      <c r="AB277" s="421"/>
      <c r="AC277" s="206"/>
      <c r="AD277" s="144"/>
      <c r="AE277" s="133"/>
      <c r="AF277" s="144"/>
      <c r="AG277" s="430"/>
      <c r="AH277" s="146"/>
      <c r="AI277" s="144"/>
      <c r="AJ277" s="147"/>
      <c r="AK277" s="114"/>
    </row>
    <row r="278">
      <c r="A278" s="94"/>
      <c r="B278" s="95"/>
      <c r="C278" s="96"/>
      <c r="D278" s="97"/>
      <c r="E278" s="98"/>
      <c r="F278" s="98"/>
      <c r="G278" s="98"/>
      <c r="H278" s="98"/>
      <c r="I278" s="98"/>
      <c r="J278" s="96"/>
      <c r="K278" s="96"/>
      <c r="L278" s="96"/>
      <c r="M278" s="518"/>
      <c r="N278" s="369"/>
      <c r="O278" s="370"/>
      <c r="P278" s="196"/>
      <c r="Q278" s="197"/>
      <c r="R278" s="198"/>
      <c r="S278" s="199"/>
      <c r="T278" s="200"/>
      <c r="U278" s="201"/>
      <c r="V278" s="202"/>
      <c r="W278" s="202"/>
      <c r="X278" s="109"/>
      <c r="Y278" s="280"/>
      <c r="Z278" s="106"/>
      <c r="AA278" s="281"/>
      <c r="AB278" s="282"/>
      <c r="AC278" s="273"/>
      <c r="AD278" s="110"/>
      <c r="AE278" s="99"/>
      <c r="AF278" s="110"/>
      <c r="AG278" s="427"/>
      <c r="AH278" s="112"/>
      <c r="AI278" s="110"/>
      <c r="AJ278" s="113"/>
      <c r="AK278" s="114"/>
    </row>
    <row r="279">
      <c r="A279" s="128"/>
      <c r="B279" s="129"/>
      <c r="C279" s="130"/>
      <c r="D279" s="131"/>
      <c r="E279" s="132"/>
      <c r="F279" s="132"/>
      <c r="G279" s="132"/>
      <c r="H279" s="132"/>
      <c r="I279" s="132"/>
      <c r="J279" s="130"/>
      <c r="K279" s="130"/>
      <c r="L279" s="130"/>
      <c r="M279" s="519"/>
      <c r="N279" s="369"/>
      <c r="O279" s="370"/>
      <c r="P279" s="196"/>
      <c r="Q279" s="197"/>
      <c r="R279" s="198"/>
      <c r="S279" s="199"/>
      <c r="T279" s="200"/>
      <c r="U279" s="201"/>
      <c r="V279" s="202"/>
      <c r="W279" s="202"/>
      <c r="X279" s="143"/>
      <c r="Y279" s="367"/>
      <c r="Z279" s="140"/>
      <c r="AA279" s="420"/>
      <c r="AB279" s="421"/>
      <c r="AC279" s="206"/>
      <c r="AD279" s="144"/>
      <c r="AE279" s="133"/>
      <c r="AF279" s="144"/>
      <c r="AG279" s="430"/>
      <c r="AH279" s="146"/>
      <c r="AI279" s="144"/>
      <c r="AJ279" s="147"/>
      <c r="AK279" s="114"/>
    </row>
    <row r="280">
      <c r="A280" s="94"/>
      <c r="B280" s="95"/>
      <c r="C280" s="96"/>
      <c r="D280" s="97"/>
      <c r="E280" s="98"/>
      <c r="F280" s="98"/>
      <c r="G280" s="98"/>
      <c r="H280" s="98"/>
      <c r="I280" s="98"/>
      <c r="J280" s="96"/>
      <c r="K280" s="96"/>
      <c r="L280" s="96"/>
      <c r="M280" s="518"/>
      <c r="N280" s="369"/>
      <c r="O280" s="370"/>
      <c r="P280" s="196"/>
      <c r="Q280" s="197"/>
      <c r="R280" s="198"/>
      <c r="S280" s="199"/>
      <c r="T280" s="200"/>
      <c r="U280" s="201"/>
      <c r="V280" s="202"/>
      <c r="W280" s="202"/>
      <c r="X280" s="109"/>
      <c r="Y280" s="280"/>
      <c r="Z280" s="106"/>
      <c r="AA280" s="281"/>
      <c r="AB280" s="282"/>
      <c r="AC280" s="273"/>
      <c r="AD280" s="110"/>
      <c r="AE280" s="99"/>
      <c r="AF280" s="110"/>
      <c r="AG280" s="427"/>
      <c r="AH280" s="112"/>
      <c r="AI280" s="110"/>
      <c r="AJ280" s="113"/>
      <c r="AK280" s="114"/>
    </row>
    <row r="281">
      <c r="A281" s="128"/>
      <c r="B281" s="129"/>
      <c r="C281" s="130"/>
      <c r="D281" s="131"/>
      <c r="E281" s="132"/>
      <c r="F281" s="132"/>
      <c r="G281" s="132"/>
      <c r="H281" s="132"/>
      <c r="I281" s="132"/>
      <c r="J281" s="130"/>
      <c r="K281" s="130"/>
      <c r="L281" s="130"/>
      <c r="M281" s="519"/>
      <c r="N281" s="369"/>
      <c r="O281" s="370"/>
      <c r="P281" s="196"/>
      <c r="Q281" s="197"/>
      <c r="R281" s="198"/>
      <c r="S281" s="199"/>
      <c r="T281" s="200"/>
      <c r="U281" s="201"/>
      <c r="V281" s="202"/>
      <c r="W281" s="202"/>
      <c r="X281" s="143"/>
      <c r="Y281" s="367"/>
      <c r="Z281" s="140"/>
      <c r="AA281" s="420"/>
      <c r="AB281" s="421"/>
      <c r="AC281" s="206"/>
      <c r="AD281" s="144"/>
      <c r="AE281" s="133"/>
      <c r="AF281" s="144"/>
      <c r="AG281" s="430"/>
      <c r="AH281" s="146"/>
      <c r="AI281" s="144"/>
      <c r="AJ281" s="147"/>
      <c r="AK281" s="114"/>
    </row>
    <row r="282">
      <c r="A282" s="94"/>
      <c r="B282" s="95"/>
      <c r="C282" s="96"/>
      <c r="D282" s="97"/>
      <c r="E282" s="98"/>
      <c r="F282" s="98"/>
      <c r="G282" s="98"/>
      <c r="H282" s="98"/>
      <c r="I282" s="98"/>
      <c r="J282" s="96"/>
      <c r="K282" s="96"/>
      <c r="L282" s="96"/>
      <c r="M282" s="518"/>
      <c r="N282" s="369"/>
      <c r="O282" s="370"/>
      <c r="P282" s="196"/>
      <c r="Q282" s="197"/>
      <c r="R282" s="198"/>
      <c r="S282" s="199"/>
      <c r="T282" s="200"/>
      <c r="U282" s="201"/>
      <c r="V282" s="202"/>
      <c r="W282" s="202"/>
      <c r="X282" s="109"/>
      <c r="Y282" s="280"/>
      <c r="Z282" s="106"/>
      <c r="AA282" s="281"/>
      <c r="AB282" s="282"/>
      <c r="AC282" s="273"/>
      <c r="AD282" s="110"/>
      <c r="AE282" s="99"/>
      <c r="AF282" s="110"/>
      <c r="AG282" s="427"/>
      <c r="AH282" s="112"/>
      <c r="AI282" s="110"/>
      <c r="AJ282" s="113"/>
      <c r="AK282" s="114"/>
    </row>
    <row r="283">
      <c r="A283" s="128"/>
      <c r="B283" s="129"/>
      <c r="C283" s="130"/>
      <c r="D283" s="131"/>
      <c r="E283" s="132"/>
      <c r="F283" s="132"/>
      <c r="G283" s="132"/>
      <c r="H283" s="132"/>
      <c r="I283" s="132"/>
      <c r="J283" s="130"/>
      <c r="K283" s="130"/>
      <c r="L283" s="130"/>
      <c r="M283" s="519"/>
      <c r="N283" s="369"/>
      <c r="O283" s="370"/>
      <c r="P283" s="196"/>
      <c r="Q283" s="197"/>
      <c r="R283" s="198"/>
      <c r="S283" s="199"/>
      <c r="T283" s="200"/>
      <c r="U283" s="201"/>
      <c r="V283" s="202"/>
      <c r="W283" s="202"/>
      <c r="X283" s="143"/>
      <c r="Y283" s="367"/>
      <c r="Z283" s="140"/>
      <c r="AA283" s="420"/>
      <c r="AB283" s="421"/>
      <c r="AC283" s="206"/>
      <c r="AD283" s="144"/>
      <c r="AE283" s="133"/>
      <c r="AF283" s="144"/>
      <c r="AG283" s="430"/>
      <c r="AH283" s="146"/>
      <c r="AI283" s="144"/>
      <c r="AJ283" s="147"/>
      <c r="AK283" s="114"/>
    </row>
    <row r="284">
      <c r="A284" s="94"/>
      <c r="B284" s="95"/>
      <c r="C284" s="96"/>
      <c r="D284" s="97"/>
      <c r="E284" s="98"/>
      <c r="F284" s="98"/>
      <c r="G284" s="98"/>
      <c r="H284" s="98"/>
      <c r="I284" s="98"/>
      <c r="J284" s="96"/>
      <c r="K284" s="96"/>
      <c r="L284" s="96"/>
      <c r="M284" s="518"/>
      <c r="N284" s="369"/>
      <c r="O284" s="370"/>
      <c r="P284" s="196"/>
      <c r="Q284" s="197"/>
      <c r="R284" s="198"/>
      <c r="S284" s="199"/>
      <c r="T284" s="200"/>
      <c r="U284" s="201"/>
      <c r="V284" s="202"/>
      <c r="W284" s="202"/>
      <c r="X284" s="109"/>
      <c r="Y284" s="280"/>
      <c r="Z284" s="106"/>
      <c r="AA284" s="281"/>
      <c r="AB284" s="282"/>
      <c r="AC284" s="273"/>
      <c r="AD284" s="110"/>
      <c r="AE284" s="99"/>
      <c r="AF284" s="110"/>
      <c r="AG284" s="427"/>
      <c r="AH284" s="112"/>
      <c r="AI284" s="110"/>
      <c r="AJ284" s="113"/>
      <c r="AK284" s="114"/>
    </row>
    <row r="285">
      <c r="A285" s="128"/>
      <c r="B285" s="129"/>
      <c r="C285" s="130"/>
      <c r="D285" s="131"/>
      <c r="E285" s="132"/>
      <c r="F285" s="132"/>
      <c r="G285" s="132"/>
      <c r="H285" s="132"/>
      <c r="I285" s="132"/>
      <c r="J285" s="130"/>
      <c r="K285" s="130"/>
      <c r="L285" s="130"/>
      <c r="M285" s="519"/>
      <c r="N285" s="369"/>
      <c r="O285" s="370"/>
      <c r="P285" s="196"/>
      <c r="Q285" s="197"/>
      <c r="R285" s="198"/>
      <c r="S285" s="199"/>
      <c r="T285" s="200"/>
      <c r="U285" s="201"/>
      <c r="V285" s="202"/>
      <c r="W285" s="202"/>
      <c r="X285" s="143"/>
      <c r="Y285" s="367"/>
      <c r="Z285" s="140"/>
      <c r="AA285" s="420"/>
      <c r="AB285" s="421"/>
      <c r="AC285" s="206"/>
      <c r="AD285" s="144"/>
      <c r="AE285" s="133"/>
      <c r="AF285" s="144"/>
      <c r="AG285" s="430"/>
      <c r="AH285" s="146"/>
      <c r="AI285" s="144"/>
      <c r="AJ285" s="147"/>
      <c r="AK285" s="114"/>
    </row>
    <row r="286">
      <c r="A286" s="94"/>
      <c r="B286" s="95"/>
      <c r="C286" s="96"/>
      <c r="D286" s="97"/>
      <c r="E286" s="98"/>
      <c r="F286" s="98"/>
      <c r="G286" s="98"/>
      <c r="H286" s="98"/>
      <c r="I286" s="98"/>
      <c r="J286" s="96"/>
      <c r="K286" s="96"/>
      <c r="L286" s="96"/>
      <c r="M286" s="518"/>
      <c r="N286" s="369"/>
      <c r="O286" s="370"/>
      <c r="P286" s="196"/>
      <c r="Q286" s="197"/>
      <c r="R286" s="198"/>
      <c r="S286" s="199"/>
      <c r="T286" s="200"/>
      <c r="U286" s="201"/>
      <c r="V286" s="202"/>
      <c r="W286" s="202"/>
      <c r="X286" s="109"/>
      <c r="Y286" s="280"/>
      <c r="Z286" s="106"/>
      <c r="AA286" s="281"/>
      <c r="AB286" s="282"/>
      <c r="AC286" s="273"/>
      <c r="AD286" s="110"/>
      <c r="AE286" s="99"/>
      <c r="AF286" s="110"/>
      <c r="AG286" s="427"/>
      <c r="AH286" s="112"/>
      <c r="AI286" s="110"/>
      <c r="AJ286" s="113"/>
      <c r="AK286" s="114"/>
    </row>
    <row r="287">
      <c r="A287" s="128"/>
      <c r="B287" s="129"/>
      <c r="C287" s="130"/>
      <c r="D287" s="131"/>
      <c r="E287" s="132"/>
      <c r="F287" s="132"/>
      <c r="G287" s="132"/>
      <c r="H287" s="132"/>
      <c r="I287" s="132"/>
      <c r="J287" s="130"/>
      <c r="K287" s="130"/>
      <c r="L287" s="130"/>
      <c r="M287" s="519"/>
      <c r="N287" s="369"/>
      <c r="O287" s="370"/>
      <c r="P287" s="196"/>
      <c r="Q287" s="197"/>
      <c r="R287" s="198"/>
      <c r="S287" s="199"/>
      <c r="T287" s="200"/>
      <c r="U287" s="201"/>
      <c r="V287" s="202"/>
      <c r="W287" s="202"/>
      <c r="X287" s="143"/>
      <c r="Y287" s="367"/>
      <c r="Z287" s="140"/>
      <c r="AA287" s="420"/>
      <c r="AB287" s="421"/>
      <c r="AC287" s="206"/>
      <c r="AD287" s="144"/>
      <c r="AE287" s="133"/>
      <c r="AF287" s="144"/>
      <c r="AG287" s="430"/>
      <c r="AH287" s="146"/>
      <c r="AI287" s="144"/>
      <c r="AJ287" s="147"/>
      <c r="AK287" s="114"/>
    </row>
    <row r="288">
      <c r="A288" s="94"/>
      <c r="B288" s="95"/>
      <c r="C288" s="96"/>
      <c r="D288" s="97"/>
      <c r="E288" s="98"/>
      <c r="F288" s="98"/>
      <c r="G288" s="98"/>
      <c r="H288" s="98"/>
      <c r="I288" s="98"/>
      <c r="J288" s="96"/>
      <c r="K288" s="96"/>
      <c r="L288" s="96"/>
      <c r="M288" s="518"/>
      <c r="N288" s="369"/>
      <c r="O288" s="370"/>
      <c r="P288" s="196"/>
      <c r="Q288" s="197"/>
      <c r="R288" s="198"/>
      <c r="S288" s="199"/>
      <c r="T288" s="200"/>
      <c r="U288" s="201"/>
      <c r="V288" s="202"/>
      <c r="W288" s="202"/>
      <c r="X288" s="109"/>
      <c r="Y288" s="280"/>
      <c r="Z288" s="106"/>
      <c r="AA288" s="281"/>
      <c r="AB288" s="282"/>
      <c r="AC288" s="273"/>
      <c r="AD288" s="110"/>
      <c r="AE288" s="99"/>
      <c r="AF288" s="110"/>
      <c r="AG288" s="427"/>
      <c r="AH288" s="112"/>
      <c r="AI288" s="110"/>
      <c r="AJ288" s="113"/>
      <c r="AK288" s="114"/>
    </row>
    <row r="289">
      <c r="A289" s="128"/>
      <c r="B289" s="129"/>
      <c r="C289" s="130"/>
      <c r="D289" s="131"/>
      <c r="E289" s="132"/>
      <c r="F289" s="132"/>
      <c r="G289" s="132"/>
      <c r="H289" s="132"/>
      <c r="I289" s="132"/>
      <c r="J289" s="130"/>
      <c r="K289" s="130"/>
      <c r="L289" s="130"/>
      <c r="M289" s="519"/>
      <c r="N289" s="369"/>
      <c r="O289" s="370"/>
      <c r="P289" s="196"/>
      <c r="Q289" s="197"/>
      <c r="R289" s="198"/>
      <c r="S289" s="199"/>
      <c r="T289" s="200"/>
      <c r="U289" s="201"/>
      <c r="V289" s="202"/>
      <c r="W289" s="202"/>
      <c r="X289" s="143"/>
      <c r="Y289" s="367"/>
      <c r="Z289" s="140"/>
      <c r="AA289" s="420"/>
      <c r="AB289" s="421"/>
      <c r="AC289" s="206"/>
      <c r="AD289" s="144"/>
      <c r="AE289" s="133"/>
      <c r="AF289" s="144"/>
      <c r="AG289" s="430"/>
      <c r="AH289" s="146"/>
      <c r="AI289" s="144"/>
      <c r="AJ289" s="147"/>
      <c r="AK289" s="114"/>
    </row>
    <row r="290">
      <c r="A290" s="94"/>
      <c r="B290" s="95"/>
      <c r="C290" s="96"/>
      <c r="D290" s="97"/>
      <c r="E290" s="98"/>
      <c r="F290" s="98"/>
      <c r="G290" s="98"/>
      <c r="H290" s="98"/>
      <c r="I290" s="98"/>
      <c r="J290" s="96"/>
      <c r="K290" s="96"/>
      <c r="L290" s="96"/>
      <c r="M290" s="518"/>
      <c r="N290" s="369"/>
      <c r="O290" s="370"/>
      <c r="P290" s="196"/>
      <c r="Q290" s="197"/>
      <c r="R290" s="198"/>
      <c r="S290" s="199"/>
      <c r="T290" s="200"/>
      <c r="U290" s="201"/>
      <c r="V290" s="202"/>
      <c r="W290" s="202"/>
      <c r="X290" s="109"/>
      <c r="Y290" s="280"/>
      <c r="Z290" s="106"/>
      <c r="AA290" s="281"/>
      <c r="AB290" s="282"/>
      <c r="AC290" s="273"/>
      <c r="AD290" s="110"/>
      <c r="AE290" s="99"/>
      <c r="AF290" s="110"/>
      <c r="AG290" s="427"/>
      <c r="AH290" s="112"/>
      <c r="AI290" s="110"/>
      <c r="AJ290" s="113"/>
      <c r="AK290" s="114"/>
    </row>
    <row r="291">
      <c r="A291" s="128"/>
      <c r="B291" s="129"/>
      <c r="C291" s="130"/>
      <c r="D291" s="131"/>
      <c r="E291" s="132"/>
      <c r="F291" s="132"/>
      <c r="G291" s="132"/>
      <c r="H291" s="132"/>
      <c r="I291" s="132"/>
      <c r="J291" s="130"/>
      <c r="K291" s="130"/>
      <c r="L291" s="130"/>
      <c r="M291" s="519"/>
      <c r="N291" s="369"/>
      <c r="O291" s="370"/>
      <c r="P291" s="196"/>
      <c r="Q291" s="197"/>
      <c r="R291" s="198"/>
      <c r="S291" s="199"/>
      <c r="T291" s="200"/>
      <c r="U291" s="201"/>
      <c r="V291" s="202"/>
      <c r="W291" s="202"/>
      <c r="X291" s="143"/>
      <c r="Y291" s="367"/>
      <c r="Z291" s="140"/>
      <c r="AA291" s="420"/>
      <c r="AB291" s="421"/>
      <c r="AC291" s="206"/>
      <c r="AD291" s="144"/>
      <c r="AE291" s="133"/>
      <c r="AF291" s="144"/>
      <c r="AG291" s="430"/>
      <c r="AH291" s="146"/>
      <c r="AI291" s="144"/>
      <c r="AJ291" s="147"/>
      <c r="AK291" s="114"/>
    </row>
    <row r="292">
      <c r="A292" s="94"/>
      <c r="B292" s="95"/>
      <c r="C292" s="96"/>
      <c r="D292" s="97"/>
      <c r="E292" s="98"/>
      <c r="F292" s="98"/>
      <c r="G292" s="98"/>
      <c r="H292" s="98"/>
      <c r="I292" s="98"/>
      <c r="J292" s="96"/>
      <c r="K292" s="96"/>
      <c r="L292" s="96"/>
      <c r="M292" s="518"/>
      <c r="N292" s="369"/>
      <c r="O292" s="370"/>
      <c r="P292" s="196"/>
      <c r="Q292" s="197"/>
      <c r="R292" s="198"/>
      <c r="S292" s="199"/>
      <c r="T292" s="200"/>
      <c r="U292" s="201"/>
      <c r="V292" s="202"/>
      <c r="W292" s="202"/>
      <c r="X292" s="109"/>
      <c r="Y292" s="280"/>
      <c r="Z292" s="106"/>
      <c r="AA292" s="281"/>
      <c r="AB292" s="282"/>
      <c r="AC292" s="273"/>
      <c r="AD292" s="110"/>
      <c r="AE292" s="99"/>
      <c r="AF292" s="110"/>
      <c r="AG292" s="427"/>
      <c r="AH292" s="112"/>
      <c r="AI292" s="110"/>
      <c r="AJ292" s="113"/>
      <c r="AK292" s="114"/>
    </row>
    <row r="293">
      <c r="A293" s="128"/>
      <c r="B293" s="129"/>
      <c r="C293" s="130"/>
      <c r="D293" s="131"/>
      <c r="E293" s="132"/>
      <c r="F293" s="132"/>
      <c r="G293" s="132"/>
      <c r="H293" s="132"/>
      <c r="I293" s="132"/>
      <c r="J293" s="130"/>
      <c r="K293" s="130"/>
      <c r="L293" s="130"/>
      <c r="M293" s="519"/>
      <c r="N293" s="369"/>
      <c r="O293" s="370"/>
      <c r="P293" s="196"/>
      <c r="Q293" s="197"/>
      <c r="R293" s="198"/>
      <c r="S293" s="199"/>
      <c r="T293" s="200"/>
      <c r="U293" s="201"/>
      <c r="V293" s="202"/>
      <c r="W293" s="202"/>
      <c r="X293" s="143"/>
      <c r="Y293" s="367"/>
      <c r="Z293" s="140"/>
      <c r="AA293" s="420"/>
      <c r="AB293" s="421"/>
      <c r="AC293" s="206"/>
      <c r="AD293" s="144"/>
      <c r="AE293" s="133"/>
      <c r="AF293" s="144"/>
      <c r="AG293" s="430"/>
      <c r="AH293" s="146"/>
      <c r="AI293" s="144"/>
      <c r="AJ293" s="147"/>
      <c r="AK293" s="114"/>
    </row>
    <row r="294">
      <c r="A294" s="94"/>
      <c r="B294" s="95"/>
      <c r="C294" s="96"/>
      <c r="D294" s="97"/>
      <c r="E294" s="98"/>
      <c r="F294" s="98"/>
      <c r="G294" s="98"/>
      <c r="H294" s="98"/>
      <c r="I294" s="98"/>
      <c r="J294" s="96"/>
      <c r="K294" s="96"/>
      <c r="L294" s="96"/>
      <c r="M294" s="518"/>
      <c r="N294" s="369"/>
      <c r="O294" s="370"/>
      <c r="P294" s="196"/>
      <c r="Q294" s="197"/>
      <c r="R294" s="198"/>
      <c r="S294" s="199"/>
      <c r="T294" s="200"/>
      <c r="U294" s="201"/>
      <c r="V294" s="202"/>
      <c r="W294" s="202"/>
      <c r="X294" s="109"/>
      <c r="Y294" s="280"/>
      <c r="Z294" s="106"/>
      <c r="AA294" s="281"/>
      <c r="AB294" s="282"/>
      <c r="AC294" s="273"/>
      <c r="AD294" s="110"/>
      <c r="AE294" s="99"/>
      <c r="AF294" s="110"/>
      <c r="AG294" s="427"/>
      <c r="AH294" s="112"/>
      <c r="AI294" s="110"/>
      <c r="AJ294" s="113"/>
      <c r="AK294" s="114"/>
    </row>
    <row r="295">
      <c r="A295" s="128"/>
      <c r="B295" s="129"/>
      <c r="C295" s="130"/>
      <c r="D295" s="131"/>
      <c r="E295" s="132"/>
      <c r="F295" s="132"/>
      <c r="G295" s="132"/>
      <c r="H295" s="132"/>
      <c r="I295" s="132"/>
      <c r="J295" s="130"/>
      <c r="K295" s="130"/>
      <c r="L295" s="130"/>
      <c r="M295" s="519"/>
      <c r="N295" s="369"/>
      <c r="O295" s="370"/>
      <c r="P295" s="196"/>
      <c r="Q295" s="197"/>
      <c r="R295" s="198"/>
      <c r="S295" s="199"/>
      <c r="T295" s="200"/>
      <c r="U295" s="201"/>
      <c r="V295" s="202"/>
      <c r="W295" s="202"/>
      <c r="X295" s="143"/>
      <c r="Y295" s="367"/>
      <c r="Z295" s="140"/>
      <c r="AA295" s="420"/>
      <c r="AB295" s="421"/>
      <c r="AC295" s="206"/>
      <c r="AD295" s="144"/>
      <c r="AE295" s="133"/>
      <c r="AF295" s="144"/>
      <c r="AG295" s="430"/>
      <c r="AH295" s="146"/>
      <c r="AI295" s="144"/>
      <c r="AJ295" s="147"/>
      <c r="AK295" s="114"/>
    </row>
    <row r="296">
      <c r="A296" s="94"/>
      <c r="B296" s="95"/>
      <c r="C296" s="96"/>
      <c r="D296" s="97"/>
      <c r="E296" s="98"/>
      <c r="F296" s="98"/>
      <c r="G296" s="98"/>
      <c r="H296" s="98"/>
      <c r="I296" s="98"/>
      <c r="J296" s="96"/>
      <c r="K296" s="96"/>
      <c r="L296" s="96"/>
      <c r="M296" s="518"/>
      <c r="N296" s="369"/>
      <c r="O296" s="370"/>
      <c r="P296" s="196"/>
      <c r="Q296" s="197"/>
      <c r="R296" s="198"/>
      <c r="S296" s="199"/>
      <c r="T296" s="200"/>
      <c r="U296" s="201"/>
      <c r="V296" s="202"/>
      <c r="W296" s="202"/>
      <c r="X296" s="109"/>
      <c r="Y296" s="280"/>
      <c r="Z296" s="106"/>
      <c r="AA296" s="281"/>
      <c r="AB296" s="282"/>
      <c r="AC296" s="273"/>
      <c r="AD296" s="110"/>
      <c r="AE296" s="99"/>
      <c r="AF296" s="110"/>
      <c r="AG296" s="427"/>
      <c r="AH296" s="112"/>
      <c r="AI296" s="110"/>
      <c r="AJ296" s="113"/>
      <c r="AK296" s="114"/>
    </row>
    <row r="297">
      <c r="A297" s="128"/>
      <c r="B297" s="129"/>
      <c r="C297" s="130"/>
      <c r="D297" s="131"/>
      <c r="E297" s="132"/>
      <c r="F297" s="132"/>
      <c r="G297" s="132"/>
      <c r="H297" s="132"/>
      <c r="I297" s="132"/>
      <c r="J297" s="130"/>
      <c r="K297" s="130"/>
      <c r="L297" s="130"/>
      <c r="M297" s="519"/>
      <c r="N297" s="369"/>
      <c r="O297" s="370"/>
      <c r="P297" s="196"/>
      <c r="Q297" s="197"/>
      <c r="R297" s="198"/>
      <c r="S297" s="199"/>
      <c r="T297" s="200"/>
      <c r="U297" s="201"/>
      <c r="V297" s="202"/>
      <c r="W297" s="202"/>
      <c r="X297" s="143"/>
      <c r="Y297" s="367"/>
      <c r="Z297" s="140"/>
      <c r="AA297" s="420"/>
      <c r="AB297" s="421"/>
      <c r="AC297" s="206"/>
      <c r="AD297" s="144"/>
      <c r="AE297" s="133"/>
      <c r="AF297" s="144"/>
      <c r="AG297" s="430"/>
      <c r="AH297" s="146"/>
      <c r="AI297" s="144"/>
      <c r="AJ297" s="147"/>
      <c r="AK297" s="114"/>
    </row>
    <row r="298">
      <c r="A298" s="94"/>
      <c r="B298" s="95"/>
      <c r="C298" s="96"/>
      <c r="D298" s="97"/>
      <c r="E298" s="98"/>
      <c r="F298" s="98"/>
      <c r="G298" s="98"/>
      <c r="H298" s="98"/>
      <c r="I298" s="98"/>
      <c r="J298" s="96"/>
      <c r="K298" s="96"/>
      <c r="L298" s="96"/>
      <c r="M298" s="518"/>
      <c r="N298" s="369"/>
      <c r="O298" s="370"/>
      <c r="P298" s="196"/>
      <c r="Q298" s="197"/>
      <c r="R298" s="198"/>
      <c r="S298" s="199"/>
      <c r="T298" s="200"/>
      <c r="U298" s="201"/>
      <c r="V298" s="202"/>
      <c r="W298" s="202"/>
      <c r="X298" s="109"/>
      <c r="Y298" s="280"/>
      <c r="Z298" s="106"/>
      <c r="AA298" s="281"/>
      <c r="AB298" s="282"/>
      <c r="AC298" s="273"/>
      <c r="AD298" s="110"/>
      <c r="AE298" s="99"/>
      <c r="AF298" s="110"/>
      <c r="AG298" s="427"/>
      <c r="AH298" s="112"/>
      <c r="AI298" s="110"/>
      <c r="AJ298" s="113"/>
      <c r="AK298" s="114"/>
    </row>
    <row r="299">
      <c r="A299" s="128"/>
      <c r="B299" s="129"/>
      <c r="C299" s="130"/>
      <c r="D299" s="131"/>
      <c r="E299" s="132"/>
      <c r="F299" s="132"/>
      <c r="G299" s="132"/>
      <c r="H299" s="132"/>
      <c r="I299" s="132"/>
      <c r="J299" s="130"/>
      <c r="K299" s="130"/>
      <c r="L299" s="130"/>
      <c r="M299" s="519"/>
      <c r="N299" s="369"/>
      <c r="O299" s="370"/>
      <c r="P299" s="196"/>
      <c r="Q299" s="197"/>
      <c r="R299" s="198"/>
      <c r="S299" s="199"/>
      <c r="T299" s="200"/>
      <c r="U299" s="201"/>
      <c r="V299" s="202"/>
      <c r="W299" s="202"/>
      <c r="X299" s="143"/>
      <c r="Y299" s="367"/>
      <c r="Z299" s="140"/>
      <c r="AA299" s="420"/>
      <c r="AB299" s="421"/>
      <c r="AC299" s="206"/>
      <c r="AD299" s="144"/>
      <c r="AE299" s="133"/>
      <c r="AF299" s="144"/>
      <c r="AG299" s="430"/>
      <c r="AH299" s="146"/>
      <c r="AI299" s="144"/>
      <c r="AJ299" s="147"/>
      <c r="AK299" s="114"/>
    </row>
    <row r="300">
      <c r="A300" s="94"/>
      <c r="B300" s="95"/>
      <c r="C300" s="96"/>
      <c r="D300" s="97"/>
      <c r="E300" s="98"/>
      <c r="F300" s="98"/>
      <c r="G300" s="98"/>
      <c r="H300" s="98"/>
      <c r="I300" s="98"/>
      <c r="J300" s="96"/>
      <c r="K300" s="96"/>
      <c r="L300" s="96"/>
      <c r="M300" s="518"/>
      <c r="N300" s="369"/>
      <c r="O300" s="370"/>
      <c r="P300" s="196"/>
      <c r="Q300" s="197"/>
      <c r="R300" s="198"/>
      <c r="S300" s="199"/>
      <c r="T300" s="200"/>
      <c r="U300" s="201"/>
      <c r="V300" s="202"/>
      <c r="W300" s="202"/>
      <c r="X300" s="109"/>
      <c r="Y300" s="280"/>
      <c r="Z300" s="106"/>
      <c r="AA300" s="281"/>
      <c r="AB300" s="282"/>
      <c r="AC300" s="273"/>
      <c r="AD300" s="110"/>
      <c r="AE300" s="99"/>
      <c r="AF300" s="110"/>
      <c r="AG300" s="427"/>
      <c r="AH300" s="112"/>
      <c r="AI300" s="110"/>
      <c r="AJ300" s="113"/>
      <c r="AK300" s="114"/>
    </row>
    <row r="301">
      <c r="A301" s="128"/>
      <c r="B301" s="129"/>
      <c r="C301" s="130"/>
      <c r="D301" s="131"/>
      <c r="E301" s="132"/>
      <c r="F301" s="132"/>
      <c r="G301" s="132"/>
      <c r="H301" s="132"/>
      <c r="I301" s="132"/>
      <c r="J301" s="130"/>
      <c r="K301" s="130"/>
      <c r="L301" s="130"/>
      <c r="M301" s="519"/>
      <c r="N301" s="369"/>
      <c r="O301" s="370"/>
      <c r="P301" s="196"/>
      <c r="Q301" s="197"/>
      <c r="R301" s="198"/>
      <c r="S301" s="199"/>
      <c r="T301" s="200"/>
      <c r="U301" s="201"/>
      <c r="V301" s="202"/>
      <c r="W301" s="202"/>
      <c r="X301" s="143"/>
      <c r="Y301" s="367"/>
      <c r="Z301" s="140"/>
      <c r="AA301" s="420"/>
      <c r="AB301" s="421"/>
      <c r="AC301" s="206"/>
      <c r="AD301" s="144"/>
      <c r="AE301" s="133"/>
      <c r="AF301" s="144"/>
      <c r="AG301" s="430"/>
      <c r="AH301" s="146"/>
      <c r="AI301" s="144"/>
      <c r="AJ301" s="147"/>
      <c r="AK301" s="114"/>
    </row>
    <row r="302">
      <c r="A302" s="94"/>
      <c r="B302" s="95"/>
      <c r="C302" s="96"/>
      <c r="D302" s="97"/>
      <c r="E302" s="98"/>
      <c r="F302" s="98"/>
      <c r="G302" s="98"/>
      <c r="H302" s="98"/>
      <c r="I302" s="98"/>
      <c r="J302" s="96"/>
      <c r="K302" s="96"/>
      <c r="L302" s="96"/>
      <c r="M302" s="518"/>
      <c r="N302" s="369"/>
      <c r="O302" s="370"/>
      <c r="P302" s="196"/>
      <c r="Q302" s="197"/>
      <c r="R302" s="198"/>
      <c r="S302" s="199"/>
      <c r="T302" s="200"/>
      <c r="U302" s="201"/>
      <c r="V302" s="202"/>
      <c r="W302" s="202"/>
      <c r="X302" s="109"/>
      <c r="Y302" s="280"/>
      <c r="Z302" s="106"/>
      <c r="AA302" s="281"/>
      <c r="AB302" s="282"/>
      <c r="AC302" s="273"/>
      <c r="AD302" s="110"/>
      <c r="AE302" s="99"/>
      <c r="AF302" s="110"/>
      <c r="AG302" s="427"/>
      <c r="AH302" s="112"/>
      <c r="AI302" s="110"/>
      <c r="AJ302" s="113"/>
      <c r="AK302" s="114"/>
    </row>
    <row r="303">
      <c r="A303" s="128"/>
      <c r="B303" s="129"/>
      <c r="C303" s="130"/>
      <c r="D303" s="131"/>
      <c r="E303" s="132"/>
      <c r="F303" s="132"/>
      <c r="G303" s="132"/>
      <c r="H303" s="132"/>
      <c r="I303" s="132"/>
      <c r="J303" s="130"/>
      <c r="K303" s="130"/>
      <c r="L303" s="130"/>
      <c r="M303" s="519"/>
      <c r="N303" s="369"/>
      <c r="O303" s="370"/>
      <c r="P303" s="196"/>
      <c r="Q303" s="197"/>
      <c r="R303" s="198"/>
      <c r="S303" s="199"/>
      <c r="T303" s="200"/>
      <c r="U303" s="201"/>
      <c r="V303" s="202"/>
      <c r="W303" s="202"/>
      <c r="X303" s="143"/>
      <c r="Y303" s="367"/>
      <c r="Z303" s="140"/>
      <c r="AA303" s="420"/>
      <c r="AB303" s="421"/>
      <c r="AC303" s="206"/>
      <c r="AD303" s="144"/>
      <c r="AE303" s="133"/>
      <c r="AF303" s="144"/>
      <c r="AG303" s="430"/>
      <c r="AH303" s="146"/>
      <c r="AI303" s="144"/>
      <c r="AJ303" s="147"/>
      <c r="AK303" s="114"/>
    </row>
    <row r="304">
      <c r="A304" s="94"/>
      <c r="B304" s="95"/>
      <c r="C304" s="96"/>
      <c r="D304" s="97"/>
      <c r="E304" s="98"/>
      <c r="F304" s="98"/>
      <c r="G304" s="98"/>
      <c r="H304" s="98"/>
      <c r="I304" s="98"/>
      <c r="J304" s="96"/>
      <c r="K304" s="96"/>
      <c r="L304" s="96"/>
      <c r="M304" s="518"/>
      <c r="N304" s="369"/>
      <c r="O304" s="370"/>
      <c r="P304" s="196"/>
      <c r="Q304" s="197"/>
      <c r="R304" s="198"/>
      <c r="S304" s="199"/>
      <c r="T304" s="200"/>
      <c r="U304" s="201"/>
      <c r="V304" s="202"/>
      <c r="W304" s="202"/>
      <c r="X304" s="109"/>
      <c r="Y304" s="280"/>
      <c r="Z304" s="106"/>
      <c r="AA304" s="281"/>
      <c r="AB304" s="282"/>
      <c r="AC304" s="273"/>
      <c r="AD304" s="110"/>
      <c r="AE304" s="99"/>
      <c r="AF304" s="110"/>
      <c r="AG304" s="427"/>
      <c r="AH304" s="112"/>
      <c r="AI304" s="110"/>
      <c r="AJ304" s="113"/>
      <c r="AK304" s="114"/>
    </row>
    <row r="305">
      <c r="A305" s="128"/>
      <c r="B305" s="129"/>
      <c r="C305" s="130"/>
      <c r="D305" s="131"/>
      <c r="E305" s="132"/>
      <c r="F305" s="132"/>
      <c r="G305" s="132"/>
      <c r="H305" s="132"/>
      <c r="I305" s="132"/>
      <c r="J305" s="130"/>
      <c r="K305" s="130"/>
      <c r="L305" s="130"/>
      <c r="M305" s="519"/>
      <c r="N305" s="369"/>
      <c r="O305" s="370"/>
      <c r="P305" s="196"/>
      <c r="Q305" s="197"/>
      <c r="R305" s="198"/>
      <c r="S305" s="199"/>
      <c r="T305" s="200"/>
      <c r="U305" s="201"/>
      <c r="V305" s="202"/>
      <c r="W305" s="202"/>
      <c r="X305" s="143"/>
      <c r="Y305" s="367"/>
      <c r="Z305" s="140"/>
      <c r="AA305" s="420"/>
      <c r="AB305" s="421"/>
      <c r="AC305" s="206"/>
      <c r="AD305" s="144"/>
      <c r="AE305" s="133"/>
      <c r="AF305" s="144"/>
      <c r="AG305" s="430"/>
      <c r="AH305" s="146"/>
      <c r="AI305" s="144"/>
      <c r="AJ305" s="147"/>
      <c r="AK305" s="114"/>
    </row>
    <row r="306">
      <c r="A306" s="94"/>
      <c r="B306" s="95"/>
      <c r="C306" s="96"/>
      <c r="D306" s="97"/>
      <c r="E306" s="98"/>
      <c r="F306" s="98"/>
      <c r="G306" s="98"/>
      <c r="H306" s="98"/>
      <c r="I306" s="98"/>
      <c r="J306" s="96"/>
      <c r="K306" s="96"/>
      <c r="L306" s="96"/>
      <c r="M306" s="518"/>
      <c r="N306" s="369"/>
      <c r="O306" s="370"/>
      <c r="P306" s="196"/>
      <c r="Q306" s="197"/>
      <c r="R306" s="198"/>
      <c r="S306" s="199"/>
      <c r="T306" s="200"/>
      <c r="U306" s="201"/>
      <c r="V306" s="202"/>
      <c r="W306" s="202"/>
      <c r="X306" s="109"/>
      <c r="Y306" s="280"/>
      <c r="Z306" s="106"/>
      <c r="AA306" s="281"/>
      <c r="AB306" s="282"/>
      <c r="AC306" s="273"/>
      <c r="AD306" s="110"/>
      <c r="AE306" s="99"/>
      <c r="AF306" s="110"/>
      <c r="AG306" s="427"/>
      <c r="AH306" s="112"/>
      <c r="AI306" s="110"/>
      <c r="AJ306" s="113"/>
      <c r="AK306" s="114"/>
    </row>
    <row r="307">
      <c r="A307" s="128"/>
      <c r="B307" s="129"/>
      <c r="C307" s="130"/>
      <c r="D307" s="131"/>
      <c r="E307" s="132"/>
      <c r="F307" s="132"/>
      <c r="G307" s="132"/>
      <c r="H307" s="132"/>
      <c r="I307" s="132"/>
      <c r="J307" s="130"/>
      <c r="K307" s="130"/>
      <c r="L307" s="130"/>
      <c r="M307" s="519"/>
      <c r="N307" s="369"/>
      <c r="O307" s="370"/>
      <c r="P307" s="196"/>
      <c r="Q307" s="197"/>
      <c r="R307" s="198"/>
      <c r="S307" s="199"/>
      <c r="T307" s="200"/>
      <c r="U307" s="201"/>
      <c r="V307" s="202"/>
      <c r="W307" s="202"/>
      <c r="X307" s="143"/>
      <c r="Y307" s="367"/>
      <c r="Z307" s="140"/>
      <c r="AA307" s="420"/>
      <c r="AB307" s="421"/>
      <c r="AC307" s="206"/>
      <c r="AD307" s="144"/>
      <c r="AE307" s="133"/>
      <c r="AF307" s="144"/>
      <c r="AG307" s="430"/>
      <c r="AH307" s="146"/>
      <c r="AI307" s="144"/>
      <c r="AJ307" s="147"/>
      <c r="AK307" s="114"/>
    </row>
    <row r="308">
      <c r="A308" s="94"/>
      <c r="B308" s="95"/>
      <c r="C308" s="96"/>
      <c r="D308" s="97"/>
      <c r="E308" s="98"/>
      <c r="F308" s="98"/>
      <c r="G308" s="98"/>
      <c r="H308" s="98"/>
      <c r="I308" s="98"/>
      <c r="J308" s="96"/>
      <c r="K308" s="96"/>
      <c r="L308" s="96"/>
      <c r="M308" s="518"/>
      <c r="N308" s="369"/>
      <c r="O308" s="370"/>
      <c r="P308" s="196"/>
      <c r="Q308" s="197"/>
      <c r="R308" s="198"/>
      <c r="S308" s="199"/>
      <c r="T308" s="200"/>
      <c r="U308" s="201"/>
      <c r="V308" s="202"/>
      <c r="W308" s="202"/>
      <c r="X308" s="109"/>
      <c r="Y308" s="280"/>
      <c r="Z308" s="106"/>
      <c r="AA308" s="281"/>
      <c r="AB308" s="282"/>
      <c r="AC308" s="273"/>
      <c r="AD308" s="110"/>
      <c r="AE308" s="99"/>
      <c r="AF308" s="110"/>
      <c r="AG308" s="427"/>
      <c r="AH308" s="112"/>
      <c r="AI308" s="110"/>
      <c r="AJ308" s="113"/>
      <c r="AK308" s="114"/>
    </row>
    <row r="309">
      <c r="A309" s="128"/>
      <c r="B309" s="129"/>
      <c r="C309" s="130"/>
      <c r="D309" s="131"/>
      <c r="E309" s="132"/>
      <c r="F309" s="132"/>
      <c r="G309" s="132"/>
      <c r="H309" s="132"/>
      <c r="I309" s="132"/>
      <c r="J309" s="130"/>
      <c r="K309" s="130"/>
      <c r="L309" s="130"/>
      <c r="M309" s="519"/>
      <c r="N309" s="369"/>
      <c r="O309" s="370"/>
      <c r="P309" s="196"/>
      <c r="Q309" s="197"/>
      <c r="R309" s="198"/>
      <c r="S309" s="199"/>
      <c r="T309" s="200"/>
      <c r="U309" s="201"/>
      <c r="V309" s="202"/>
      <c r="W309" s="202"/>
      <c r="X309" s="143"/>
      <c r="Y309" s="367"/>
      <c r="Z309" s="140"/>
      <c r="AA309" s="420"/>
      <c r="AB309" s="421"/>
      <c r="AC309" s="206"/>
      <c r="AD309" s="144"/>
      <c r="AE309" s="133"/>
      <c r="AF309" s="144"/>
      <c r="AG309" s="430"/>
      <c r="AH309" s="146"/>
      <c r="AI309" s="144"/>
      <c r="AJ309" s="147"/>
      <c r="AK309" s="114"/>
    </row>
    <row r="310">
      <c r="A310" s="94"/>
      <c r="B310" s="95"/>
      <c r="C310" s="96"/>
      <c r="D310" s="97"/>
      <c r="E310" s="98"/>
      <c r="F310" s="98"/>
      <c r="G310" s="98"/>
      <c r="H310" s="98"/>
      <c r="I310" s="98"/>
      <c r="J310" s="96"/>
      <c r="K310" s="96"/>
      <c r="L310" s="96"/>
      <c r="M310" s="518"/>
      <c r="N310" s="369"/>
      <c r="O310" s="370"/>
      <c r="P310" s="196"/>
      <c r="Q310" s="197"/>
      <c r="R310" s="198"/>
      <c r="S310" s="199"/>
      <c r="T310" s="200"/>
      <c r="U310" s="201"/>
      <c r="V310" s="202"/>
      <c r="W310" s="202"/>
      <c r="X310" s="109"/>
      <c r="Y310" s="280"/>
      <c r="Z310" s="106"/>
      <c r="AA310" s="281"/>
      <c r="AB310" s="282"/>
      <c r="AC310" s="273"/>
      <c r="AD310" s="110"/>
      <c r="AE310" s="99"/>
      <c r="AF310" s="110"/>
      <c r="AG310" s="427"/>
      <c r="AH310" s="112"/>
      <c r="AI310" s="110"/>
      <c r="AJ310" s="113"/>
      <c r="AK310" s="114"/>
    </row>
    <row r="311">
      <c r="A311" s="128"/>
      <c r="B311" s="129"/>
      <c r="C311" s="130"/>
      <c r="D311" s="131"/>
      <c r="E311" s="132"/>
      <c r="F311" s="132"/>
      <c r="G311" s="132"/>
      <c r="H311" s="132"/>
      <c r="I311" s="132"/>
      <c r="J311" s="130"/>
      <c r="K311" s="130"/>
      <c r="L311" s="130"/>
      <c r="M311" s="519"/>
      <c r="N311" s="369"/>
      <c r="O311" s="370"/>
      <c r="P311" s="196"/>
      <c r="Q311" s="197"/>
      <c r="R311" s="198"/>
      <c r="S311" s="199"/>
      <c r="T311" s="200"/>
      <c r="U311" s="201"/>
      <c r="V311" s="202"/>
      <c r="W311" s="202"/>
      <c r="X311" s="143"/>
      <c r="Y311" s="367"/>
      <c r="Z311" s="140"/>
      <c r="AA311" s="420"/>
      <c r="AB311" s="421"/>
      <c r="AC311" s="206"/>
      <c r="AD311" s="144"/>
      <c r="AE311" s="133"/>
      <c r="AF311" s="144"/>
      <c r="AG311" s="430"/>
      <c r="AH311" s="146"/>
      <c r="AI311" s="144"/>
      <c r="AJ311" s="147"/>
      <c r="AK311" s="114"/>
    </row>
    <row r="312">
      <c r="A312" s="94"/>
      <c r="B312" s="95"/>
      <c r="C312" s="96"/>
      <c r="D312" s="97"/>
      <c r="E312" s="98"/>
      <c r="F312" s="98"/>
      <c r="G312" s="98"/>
      <c r="H312" s="98"/>
      <c r="I312" s="98"/>
      <c r="J312" s="96"/>
      <c r="K312" s="96"/>
      <c r="L312" s="96"/>
      <c r="M312" s="518"/>
      <c r="N312" s="369"/>
      <c r="O312" s="370"/>
      <c r="P312" s="196"/>
      <c r="Q312" s="197"/>
      <c r="R312" s="198"/>
      <c r="S312" s="199"/>
      <c r="T312" s="200"/>
      <c r="U312" s="201"/>
      <c r="V312" s="202"/>
      <c r="W312" s="202"/>
      <c r="X312" s="109"/>
      <c r="Y312" s="280"/>
      <c r="Z312" s="106"/>
      <c r="AA312" s="281"/>
      <c r="AB312" s="282"/>
      <c r="AC312" s="273"/>
      <c r="AD312" s="110"/>
      <c r="AE312" s="99"/>
      <c r="AF312" s="110"/>
      <c r="AG312" s="427"/>
      <c r="AH312" s="112"/>
      <c r="AI312" s="110"/>
      <c r="AJ312" s="113"/>
      <c r="AK312" s="114"/>
    </row>
    <row r="313">
      <c r="A313" s="128"/>
      <c r="B313" s="129"/>
      <c r="C313" s="130"/>
      <c r="D313" s="131"/>
      <c r="E313" s="132"/>
      <c r="F313" s="132"/>
      <c r="G313" s="132"/>
      <c r="H313" s="132"/>
      <c r="I313" s="132"/>
      <c r="J313" s="130"/>
      <c r="K313" s="130"/>
      <c r="L313" s="130"/>
      <c r="M313" s="519"/>
      <c r="N313" s="369"/>
      <c r="O313" s="370"/>
      <c r="P313" s="196"/>
      <c r="Q313" s="197"/>
      <c r="R313" s="198"/>
      <c r="S313" s="199"/>
      <c r="T313" s="200"/>
      <c r="U313" s="201"/>
      <c r="V313" s="202"/>
      <c r="W313" s="202"/>
      <c r="X313" s="143"/>
      <c r="Y313" s="367"/>
      <c r="Z313" s="140"/>
      <c r="AA313" s="420"/>
      <c r="AB313" s="421"/>
      <c r="AC313" s="206"/>
      <c r="AD313" s="144"/>
      <c r="AE313" s="133"/>
      <c r="AF313" s="144"/>
      <c r="AG313" s="430"/>
      <c r="AH313" s="146"/>
      <c r="AI313" s="144"/>
      <c r="AJ313" s="147"/>
      <c r="AK313" s="114"/>
    </row>
    <row r="314">
      <c r="A314" s="94"/>
      <c r="B314" s="95"/>
      <c r="C314" s="96"/>
      <c r="D314" s="97"/>
      <c r="E314" s="98"/>
      <c r="F314" s="98"/>
      <c r="G314" s="98"/>
      <c r="H314" s="98"/>
      <c r="I314" s="98"/>
      <c r="J314" s="96"/>
      <c r="K314" s="96"/>
      <c r="L314" s="96"/>
      <c r="M314" s="518"/>
      <c r="N314" s="369"/>
      <c r="O314" s="370"/>
      <c r="P314" s="196"/>
      <c r="Q314" s="197"/>
      <c r="R314" s="198"/>
      <c r="S314" s="199"/>
      <c r="T314" s="200"/>
      <c r="U314" s="201"/>
      <c r="V314" s="202"/>
      <c r="W314" s="202"/>
      <c r="X314" s="109"/>
      <c r="Y314" s="280"/>
      <c r="Z314" s="106"/>
      <c r="AA314" s="281"/>
      <c r="AB314" s="282"/>
      <c r="AC314" s="273"/>
      <c r="AD314" s="110"/>
      <c r="AE314" s="99"/>
      <c r="AF314" s="110"/>
      <c r="AG314" s="427"/>
      <c r="AH314" s="112"/>
      <c r="AI314" s="110"/>
      <c r="AJ314" s="113"/>
      <c r="AK314" s="114"/>
    </row>
    <row r="315">
      <c r="A315" s="128"/>
      <c r="B315" s="129"/>
      <c r="C315" s="130"/>
      <c r="D315" s="131"/>
      <c r="E315" s="132"/>
      <c r="F315" s="132"/>
      <c r="G315" s="132"/>
      <c r="H315" s="132"/>
      <c r="I315" s="132"/>
      <c r="J315" s="130"/>
      <c r="K315" s="130"/>
      <c r="L315" s="130"/>
      <c r="M315" s="519"/>
      <c r="N315" s="369"/>
      <c r="O315" s="370"/>
      <c r="P315" s="196"/>
      <c r="Q315" s="197"/>
      <c r="R315" s="198"/>
      <c r="S315" s="199"/>
      <c r="T315" s="200"/>
      <c r="U315" s="201"/>
      <c r="V315" s="202"/>
      <c r="W315" s="202"/>
      <c r="X315" s="143"/>
      <c r="Y315" s="367"/>
      <c r="Z315" s="140"/>
      <c r="AA315" s="420"/>
      <c r="AB315" s="421"/>
      <c r="AC315" s="206"/>
      <c r="AD315" s="144"/>
      <c r="AE315" s="133"/>
      <c r="AF315" s="144"/>
      <c r="AG315" s="430"/>
      <c r="AH315" s="146"/>
      <c r="AI315" s="144"/>
      <c r="AJ315" s="147"/>
      <c r="AK315" s="114"/>
    </row>
    <row r="316">
      <c r="A316" s="94"/>
      <c r="B316" s="95"/>
      <c r="C316" s="96"/>
      <c r="D316" s="97"/>
      <c r="E316" s="98"/>
      <c r="F316" s="98"/>
      <c r="G316" s="98"/>
      <c r="H316" s="98"/>
      <c r="I316" s="98"/>
      <c r="J316" s="96"/>
      <c r="K316" s="96"/>
      <c r="L316" s="96"/>
      <c r="M316" s="518"/>
      <c r="N316" s="369"/>
      <c r="O316" s="370"/>
      <c r="P316" s="196"/>
      <c r="Q316" s="197"/>
      <c r="R316" s="198"/>
      <c r="S316" s="199"/>
      <c r="T316" s="200"/>
      <c r="U316" s="201"/>
      <c r="V316" s="202"/>
      <c r="W316" s="202"/>
      <c r="X316" s="109"/>
      <c r="Y316" s="280"/>
      <c r="Z316" s="106"/>
      <c r="AA316" s="281"/>
      <c r="AB316" s="282"/>
      <c r="AC316" s="273"/>
      <c r="AD316" s="110"/>
      <c r="AE316" s="99"/>
      <c r="AF316" s="110"/>
      <c r="AG316" s="427"/>
      <c r="AH316" s="112"/>
      <c r="AI316" s="110"/>
      <c r="AJ316" s="113"/>
      <c r="AK316" s="114"/>
    </row>
    <row r="317">
      <c r="A317" s="128"/>
      <c r="B317" s="129"/>
      <c r="C317" s="130"/>
      <c r="D317" s="131"/>
      <c r="E317" s="132"/>
      <c r="F317" s="132"/>
      <c r="G317" s="132"/>
      <c r="H317" s="132"/>
      <c r="I317" s="132"/>
      <c r="J317" s="130"/>
      <c r="K317" s="130"/>
      <c r="L317" s="130"/>
      <c r="M317" s="519"/>
      <c r="N317" s="369"/>
      <c r="O317" s="370"/>
      <c r="P317" s="196"/>
      <c r="Q317" s="197"/>
      <c r="R317" s="198"/>
      <c r="S317" s="199"/>
      <c r="T317" s="200"/>
      <c r="U317" s="201"/>
      <c r="V317" s="202"/>
      <c r="W317" s="202"/>
      <c r="X317" s="143"/>
      <c r="Y317" s="367"/>
      <c r="Z317" s="140"/>
      <c r="AA317" s="420"/>
      <c r="AB317" s="421"/>
      <c r="AC317" s="206"/>
      <c r="AD317" s="144"/>
      <c r="AE317" s="133"/>
      <c r="AF317" s="144"/>
      <c r="AG317" s="430"/>
      <c r="AH317" s="146"/>
      <c r="AI317" s="144"/>
      <c r="AJ317" s="147"/>
      <c r="AK317" s="114"/>
    </row>
    <row r="318">
      <c r="A318" s="94"/>
      <c r="B318" s="95"/>
      <c r="C318" s="96"/>
      <c r="D318" s="97"/>
      <c r="E318" s="98"/>
      <c r="F318" s="98"/>
      <c r="G318" s="98"/>
      <c r="H318" s="98"/>
      <c r="I318" s="98"/>
      <c r="J318" s="96"/>
      <c r="K318" s="96"/>
      <c r="L318" s="96"/>
      <c r="M318" s="518"/>
      <c r="N318" s="369"/>
      <c r="O318" s="370"/>
      <c r="P318" s="196"/>
      <c r="Q318" s="197"/>
      <c r="R318" s="198"/>
      <c r="S318" s="199"/>
      <c r="T318" s="200"/>
      <c r="U318" s="201"/>
      <c r="V318" s="202"/>
      <c r="W318" s="202"/>
      <c r="X318" s="109"/>
      <c r="Y318" s="280"/>
      <c r="Z318" s="106"/>
      <c r="AA318" s="281"/>
      <c r="AB318" s="282"/>
      <c r="AC318" s="273"/>
      <c r="AD318" s="110"/>
      <c r="AE318" s="99"/>
      <c r="AF318" s="110"/>
      <c r="AG318" s="427"/>
      <c r="AH318" s="112"/>
      <c r="AI318" s="110"/>
      <c r="AJ318" s="113"/>
      <c r="AK318" s="114"/>
    </row>
    <row r="319">
      <c r="A319" s="128"/>
      <c r="B319" s="129"/>
      <c r="C319" s="130"/>
      <c r="D319" s="131"/>
      <c r="E319" s="132"/>
      <c r="F319" s="132"/>
      <c r="G319" s="132"/>
      <c r="H319" s="132"/>
      <c r="I319" s="132"/>
      <c r="J319" s="130"/>
      <c r="K319" s="130"/>
      <c r="L319" s="130"/>
      <c r="M319" s="519"/>
      <c r="N319" s="369"/>
      <c r="O319" s="370"/>
      <c r="P319" s="196"/>
      <c r="Q319" s="197"/>
      <c r="R319" s="198"/>
      <c r="S319" s="199"/>
      <c r="T319" s="200"/>
      <c r="U319" s="201"/>
      <c r="V319" s="202"/>
      <c r="W319" s="202"/>
      <c r="X319" s="143"/>
      <c r="Y319" s="367"/>
      <c r="Z319" s="140"/>
      <c r="AA319" s="420"/>
      <c r="AB319" s="421"/>
      <c r="AC319" s="206"/>
      <c r="AD319" s="144"/>
      <c r="AE319" s="133"/>
      <c r="AF319" s="144"/>
      <c r="AG319" s="430"/>
      <c r="AH319" s="146"/>
      <c r="AI319" s="144"/>
      <c r="AJ319" s="147"/>
      <c r="AK319" s="114"/>
    </row>
    <row r="320">
      <c r="A320" s="94"/>
      <c r="B320" s="95"/>
      <c r="C320" s="96"/>
      <c r="D320" s="97"/>
      <c r="E320" s="98"/>
      <c r="F320" s="98"/>
      <c r="G320" s="98"/>
      <c r="H320" s="98"/>
      <c r="I320" s="98"/>
      <c r="J320" s="96"/>
      <c r="K320" s="96"/>
      <c r="L320" s="96"/>
      <c r="M320" s="518"/>
      <c r="N320" s="369"/>
      <c r="O320" s="370"/>
      <c r="P320" s="196"/>
      <c r="Q320" s="197"/>
      <c r="R320" s="198"/>
      <c r="S320" s="199"/>
      <c r="T320" s="200"/>
      <c r="U320" s="201"/>
      <c r="V320" s="202"/>
      <c r="W320" s="202"/>
      <c r="X320" s="109"/>
      <c r="Y320" s="280"/>
      <c r="Z320" s="106"/>
      <c r="AA320" s="281"/>
      <c r="AB320" s="282"/>
      <c r="AC320" s="273"/>
      <c r="AD320" s="110"/>
      <c r="AE320" s="99"/>
      <c r="AF320" s="110"/>
      <c r="AG320" s="427"/>
      <c r="AH320" s="112"/>
      <c r="AI320" s="110"/>
      <c r="AJ320" s="113"/>
      <c r="AK320" s="114"/>
    </row>
    <row r="321">
      <c r="A321" s="128"/>
      <c r="B321" s="129"/>
      <c r="C321" s="130"/>
      <c r="D321" s="131"/>
      <c r="E321" s="132"/>
      <c r="F321" s="132"/>
      <c r="G321" s="132"/>
      <c r="H321" s="132"/>
      <c r="I321" s="132"/>
      <c r="J321" s="130"/>
      <c r="K321" s="130"/>
      <c r="L321" s="130"/>
      <c r="M321" s="519"/>
      <c r="N321" s="369"/>
      <c r="O321" s="370"/>
      <c r="P321" s="196"/>
      <c r="Q321" s="197"/>
      <c r="R321" s="198"/>
      <c r="S321" s="199"/>
      <c r="T321" s="200"/>
      <c r="U321" s="201"/>
      <c r="V321" s="202"/>
      <c r="W321" s="202"/>
      <c r="X321" s="143"/>
      <c r="Y321" s="367"/>
      <c r="Z321" s="140"/>
      <c r="AA321" s="420"/>
      <c r="AB321" s="421"/>
      <c r="AC321" s="206"/>
      <c r="AD321" s="144"/>
      <c r="AE321" s="133"/>
      <c r="AF321" s="144"/>
      <c r="AG321" s="430"/>
      <c r="AH321" s="146"/>
      <c r="AI321" s="144"/>
      <c r="AJ321" s="147"/>
      <c r="AK321" s="114"/>
    </row>
    <row r="322">
      <c r="A322" s="94"/>
      <c r="B322" s="95"/>
      <c r="C322" s="96"/>
      <c r="D322" s="97"/>
      <c r="E322" s="98"/>
      <c r="F322" s="98"/>
      <c r="G322" s="98"/>
      <c r="H322" s="98"/>
      <c r="I322" s="98"/>
      <c r="J322" s="96"/>
      <c r="K322" s="96"/>
      <c r="L322" s="96"/>
      <c r="M322" s="518"/>
      <c r="N322" s="369"/>
      <c r="O322" s="370"/>
      <c r="P322" s="196"/>
      <c r="Q322" s="197"/>
      <c r="R322" s="198"/>
      <c r="S322" s="199"/>
      <c r="T322" s="200"/>
      <c r="U322" s="201"/>
      <c r="V322" s="202"/>
      <c r="W322" s="202"/>
      <c r="X322" s="109"/>
      <c r="Y322" s="280"/>
      <c r="Z322" s="106"/>
      <c r="AA322" s="281"/>
      <c r="AB322" s="282"/>
      <c r="AC322" s="273"/>
      <c r="AD322" s="110"/>
      <c r="AE322" s="99"/>
      <c r="AF322" s="110"/>
      <c r="AG322" s="427"/>
      <c r="AH322" s="112"/>
      <c r="AI322" s="110"/>
      <c r="AJ322" s="113"/>
      <c r="AK322" s="114"/>
    </row>
    <row r="323">
      <c r="A323" s="128"/>
      <c r="B323" s="129"/>
      <c r="C323" s="130"/>
      <c r="D323" s="131"/>
      <c r="E323" s="132"/>
      <c r="F323" s="132"/>
      <c r="G323" s="132"/>
      <c r="H323" s="132"/>
      <c r="I323" s="132"/>
      <c r="J323" s="130"/>
      <c r="K323" s="130"/>
      <c r="L323" s="130"/>
      <c r="M323" s="519"/>
      <c r="N323" s="369"/>
      <c r="O323" s="370"/>
      <c r="P323" s="196"/>
      <c r="Q323" s="197"/>
      <c r="R323" s="198"/>
      <c r="S323" s="199"/>
      <c r="T323" s="200"/>
      <c r="U323" s="201"/>
      <c r="V323" s="202"/>
      <c r="W323" s="202"/>
      <c r="X323" s="143"/>
      <c r="Y323" s="367"/>
      <c r="Z323" s="140"/>
      <c r="AA323" s="420"/>
      <c r="AB323" s="421"/>
      <c r="AC323" s="206"/>
      <c r="AD323" s="144"/>
      <c r="AE323" s="133"/>
      <c r="AF323" s="144"/>
      <c r="AG323" s="430"/>
      <c r="AH323" s="146"/>
      <c r="AI323" s="144"/>
      <c r="AJ323" s="147"/>
      <c r="AK323" s="114"/>
    </row>
    <row r="324">
      <c r="A324" s="94"/>
      <c r="B324" s="95"/>
      <c r="C324" s="96"/>
      <c r="D324" s="97"/>
      <c r="E324" s="98"/>
      <c r="F324" s="98"/>
      <c r="G324" s="98"/>
      <c r="H324" s="98"/>
      <c r="I324" s="98"/>
      <c r="J324" s="96"/>
      <c r="K324" s="96"/>
      <c r="L324" s="96"/>
      <c r="M324" s="518"/>
      <c r="N324" s="369"/>
      <c r="O324" s="370"/>
      <c r="P324" s="196"/>
      <c r="Q324" s="197"/>
      <c r="R324" s="198"/>
      <c r="S324" s="199"/>
      <c r="T324" s="200"/>
      <c r="U324" s="201"/>
      <c r="V324" s="202"/>
      <c r="W324" s="202"/>
      <c r="X324" s="109"/>
      <c r="Y324" s="280"/>
      <c r="Z324" s="106"/>
      <c r="AA324" s="281"/>
      <c r="AB324" s="282"/>
      <c r="AC324" s="273"/>
      <c r="AD324" s="110"/>
      <c r="AE324" s="99"/>
      <c r="AF324" s="110"/>
      <c r="AG324" s="427"/>
      <c r="AH324" s="112"/>
      <c r="AI324" s="110"/>
      <c r="AJ324" s="113"/>
      <c r="AK324" s="114"/>
    </row>
    <row r="325">
      <c r="A325" s="128"/>
      <c r="B325" s="129"/>
      <c r="C325" s="130"/>
      <c r="D325" s="131"/>
      <c r="E325" s="132"/>
      <c r="F325" s="132"/>
      <c r="G325" s="132"/>
      <c r="H325" s="132"/>
      <c r="I325" s="132"/>
      <c r="J325" s="130"/>
      <c r="K325" s="130"/>
      <c r="L325" s="130"/>
      <c r="M325" s="519"/>
      <c r="N325" s="369"/>
      <c r="O325" s="370"/>
      <c r="P325" s="196"/>
      <c r="Q325" s="197"/>
      <c r="R325" s="198"/>
      <c r="S325" s="199"/>
      <c r="T325" s="200"/>
      <c r="U325" s="201"/>
      <c r="V325" s="202"/>
      <c r="W325" s="202"/>
      <c r="X325" s="143"/>
      <c r="Y325" s="367"/>
      <c r="Z325" s="140"/>
      <c r="AA325" s="420"/>
      <c r="AB325" s="421"/>
      <c r="AC325" s="206"/>
      <c r="AD325" s="144"/>
      <c r="AE325" s="133"/>
      <c r="AF325" s="144"/>
      <c r="AG325" s="430"/>
      <c r="AH325" s="146"/>
      <c r="AI325" s="144"/>
      <c r="AJ325" s="147"/>
      <c r="AK325" s="114"/>
    </row>
    <row r="326">
      <c r="A326" s="94"/>
      <c r="B326" s="95"/>
      <c r="C326" s="96"/>
      <c r="D326" s="97"/>
      <c r="E326" s="98"/>
      <c r="F326" s="98"/>
      <c r="G326" s="98"/>
      <c r="H326" s="98"/>
      <c r="I326" s="98"/>
      <c r="J326" s="96"/>
      <c r="K326" s="96"/>
      <c r="L326" s="96"/>
      <c r="M326" s="518"/>
      <c r="N326" s="369"/>
      <c r="O326" s="370"/>
      <c r="P326" s="196"/>
      <c r="Q326" s="197"/>
      <c r="R326" s="198"/>
      <c r="S326" s="199"/>
      <c r="T326" s="200"/>
      <c r="U326" s="201"/>
      <c r="V326" s="202"/>
      <c r="W326" s="202"/>
      <c r="X326" s="109"/>
      <c r="Y326" s="280"/>
      <c r="Z326" s="106"/>
      <c r="AA326" s="281"/>
      <c r="AB326" s="282"/>
      <c r="AC326" s="273"/>
      <c r="AD326" s="110"/>
      <c r="AE326" s="99"/>
      <c r="AF326" s="110"/>
      <c r="AG326" s="427"/>
      <c r="AH326" s="112"/>
      <c r="AI326" s="110"/>
      <c r="AJ326" s="113"/>
      <c r="AK326" s="114"/>
    </row>
    <row r="327">
      <c r="A327" s="128"/>
      <c r="B327" s="129"/>
      <c r="C327" s="130"/>
      <c r="D327" s="131"/>
      <c r="E327" s="132"/>
      <c r="F327" s="132"/>
      <c r="G327" s="132"/>
      <c r="H327" s="132"/>
      <c r="I327" s="132"/>
      <c r="J327" s="130"/>
      <c r="K327" s="130"/>
      <c r="L327" s="130"/>
      <c r="M327" s="519"/>
      <c r="N327" s="369"/>
      <c r="O327" s="370"/>
      <c r="P327" s="196"/>
      <c r="Q327" s="197"/>
      <c r="R327" s="198"/>
      <c r="S327" s="199"/>
      <c r="T327" s="200"/>
      <c r="U327" s="201"/>
      <c r="V327" s="202"/>
      <c r="W327" s="202"/>
      <c r="X327" s="143"/>
      <c r="Y327" s="367"/>
      <c r="Z327" s="140"/>
      <c r="AA327" s="420"/>
      <c r="AB327" s="421"/>
      <c r="AC327" s="206"/>
      <c r="AD327" s="144"/>
      <c r="AE327" s="133"/>
      <c r="AF327" s="144"/>
      <c r="AG327" s="430"/>
      <c r="AH327" s="146"/>
      <c r="AI327" s="144"/>
      <c r="AJ327" s="147"/>
      <c r="AK327" s="114"/>
    </row>
    <row r="328">
      <c r="A328" s="94"/>
      <c r="B328" s="95"/>
      <c r="C328" s="96"/>
      <c r="D328" s="97"/>
      <c r="E328" s="98"/>
      <c r="F328" s="98"/>
      <c r="G328" s="98"/>
      <c r="H328" s="98"/>
      <c r="I328" s="98"/>
      <c r="J328" s="96"/>
      <c r="K328" s="96"/>
      <c r="L328" s="96"/>
      <c r="M328" s="518"/>
      <c r="N328" s="369"/>
      <c r="O328" s="370"/>
      <c r="P328" s="196"/>
      <c r="Q328" s="197"/>
      <c r="R328" s="198"/>
      <c r="S328" s="199"/>
      <c r="T328" s="200"/>
      <c r="U328" s="201"/>
      <c r="V328" s="202"/>
      <c r="W328" s="202"/>
      <c r="X328" s="109"/>
      <c r="Y328" s="280"/>
      <c r="Z328" s="106"/>
      <c r="AA328" s="281"/>
      <c r="AB328" s="282"/>
      <c r="AC328" s="273"/>
      <c r="AD328" s="110"/>
      <c r="AE328" s="99"/>
      <c r="AF328" s="110"/>
      <c r="AG328" s="427"/>
      <c r="AH328" s="112"/>
      <c r="AI328" s="110"/>
      <c r="AJ328" s="113"/>
      <c r="AK328" s="114"/>
    </row>
    <row r="329">
      <c r="A329" s="128"/>
      <c r="B329" s="129"/>
      <c r="C329" s="130"/>
      <c r="D329" s="131"/>
      <c r="E329" s="132"/>
      <c r="F329" s="132"/>
      <c r="G329" s="132"/>
      <c r="H329" s="132"/>
      <c r="I329" s="132"/>
      <c r="J329" s="130"/>
      <c r="K329" s="130"/>
      <c r="L329" s="130"/>
      <c r="M329" s="519"/>
      <c r="N329" s="369"/>
      <c r="O329" s="370"/>
      <c r="P329" s="196"/>
      <c r="Q329" s="197"/>
      <c r="R329" s="198"/>
      <c r="S329" s="199"/>
      <c r="T329" s="200"/>
      <c r="U329" s="201"/>
      <c r="V329" s="202"/>
      <c r="W329" s="202"/>
      <c r="X329" s="143"/>
      <c r="Y329" s="367"/>
      <c r="Z329" s="140"/>
      <c r="AA329" s="420"/>
      <c r="AB329" s="421"/>
      <c r="AC329" s="206"/>
      <c r="AD329" s="144"/>
      <c r="AE329" s="133"/>
      <c r="AF329" s="144"/>
      <c r="AG329" s="430"/>
      <c r="AH329" s="146"/>
      <c r="AI329" s="144"/>
      <c r="AJ329" s="147"/>
      <c r="AK329" s="114"/>
    </row>
    <row r="330">
      <c r="A330" s="94"/>
      <c r="B330" s="95"/>
      <c r="C330" s="96"/>
      <c r="D330" s="97"/>
      <c r="E330" s="98"/>
      <c r="F330" s="98"/>
      <c r="G330" s="98"/>
      <c r="H330" s="98"/>
      <c r="I330" s="98"/>
      <c r="J330" s="96"/>
      <c r="K330" s="96"/>
      <c r="L330" s="96"/>
      <c r="M330" s="518"/>
      <c r="N330" s="369"/>
      <c r="O330" s="370"/>
      <c r="P330" s="196"/>
      <c r="Q330" s="197"/>
      <c r="R330" s="198"/>
      <c r="S330" s="199"/>
      <c r="T330" s="200"/>
      <c r="U330" s="201"/>
      <c r="V330" s="202"/>
      <c r="W330" s="202"/>
      <c r="X330" s="109"/>
      <c r="Y330" s="280"/>
      <c r="Z330" s="106"/>
      <c r="AA330" s="281"/>
      <c r="AB330" s="282"/>
      <c r="AC330" s="273"/>
      <c r="AD330" s="110"/>
      <c r="AE330" s="99"/>
      <c r="AF330" s="110"/>
      <c r="AG330" s="427"/>
      <c r="AH330" s="112"/>
      <c r="AI330" s="110"/>
      <c r="AJ330" s="113"/>
      <c r="AK330" s="114"/>
    </row>
    <row r="331">
      <c r="A331" s="128"/>
      <c r="B331" s="129"/>
      <c r="C331" s="130"/>
      <c r="D331" s="131"/>
      <c r="E331" s="132"/>
      <c r="F331" s="132"/>
      <c r="G331" s="132"/>
      <c r="H331" s="132"/>
      <c r="I331" s="132"/>
      <c r="J331" s="130"/>
      <c r="K331" s="130"/>
      <c r="L331" s="130"/>
      <c r="M331" s="519"/>
      <c r="N331" s="369"/>
      <c r="O331" s="370"/>
      <c r="P331" s="196"/>
      <c r="Q331" s="197"/>
      <c r="R331" s="198"/>
      <c r="S331" s="199"/>
      <c r="T331" s="200"/>
      <c r="U331" s="201"/>
      <c r="V331" s="202"/>
      <c r="W331" s="202"/>
      <c r="X331" s="143"/>
      <c r="Y331" s="367"/>
      <c r="Z331" s="140"/>
      <c r="AA331" s="420"/>
      <c r="AB331" s="421"/>
      <c r="AC331" s="206"/>
      <c r="AD331" s="144"/>
      <c r="AE331" s="133"/>
      <c r="AF331" s="144"/>
      <c r="AG331" s="430"/>
      <c r="AH331" s="146"/>
      <c r="AI331" s="144"/>
      <c r="AJ331" s="147"/>
      <c r="AK331" s="114"/>
    </row>
    <row r="332">
      <c r="A332" s="94"/>
      <c r="B332" s="95"/>
      <c r="C332" s="96"/>
      <c r="D332" s="97"/>
      <c r="E332" s="98"/>
      <c r="F332" s="98"/>
      <c r="G332" s="98"/>
      <c r="H332" s="98"/>
      <c r="I332" s="98"/>
      <c r="J332" s="96"/>
      <c r="K332" s="96"/>
      <c r="L332" s="96"/>
      <c r="M332" s="518"/>
      <c r="N332" s="369"/>
      <c r="O332" s="370"/>
      <c r="P332" s="196"/>
      <c r="Q332" s="197"/>
      <c r="R332" s="198"/>
      <c r="S332" s="199"/>
      <c r="T332" s="200"/>
      <c r="U332" s="201"/>
      <c r="V332" s="202"/>
      <c r="W332" s="202"/>
      <c r="X332" s="109"/>
      <c r="Y332" s="280"/>
      <c r="Z332" s="106"/>
      <c r="AA332" s="281"/>
      <c r="AB332" s="282"/>
      <c r="AC332" s="273"/>
      <c r="AD332" s="110"/>
      <c r="AE332" s="99"/>
      <c r="AF332" s="110"/>
      <c r="AG332" s="427"/>
      <c r="AH332" s="112"/>
      <c r="AI332" s="110"/>
      <c r="AJ332" s="113"/>
      <c r="AK332" s="114"/>
    </row>
    <row r="333">
      <c r="A333" s="128"/>
      <c r="B333" s="129"/>
      <c r="C333" s="130"/>
      <c r="D333" s="131"/>
      <c r="E333" s="132"/>
      <c r="F333" s="132"/>
      <c r="G333" s="132"/>
      <c r="H333" s="132"/>
      <c r="I333" s="132"/>
      <c r="J333" s="130"/>
      <c r="K333" s="130"/>
      <c r="L333" s="130"/>
      <c r="M333" s="519"/>
      <c r="N333" s="369"/>
      <c r="O333" s="370"/>
      <c r="P333" s="196"/>
      <c r="Q333" s="197"/>
      <c r="R333" s="198"/>
      <c r="S333" s="199"/>
      <c r="T333" s="200"/>
      <c r="U333" s="201"/>
      <c r="V333" s="202"/>
      <c r="W333" s="202"/>
      <c r="X333" s="143"/>
      <c r="Y333" s="367"/>
      <c r="Z333" s="140"/>
      <c r="AA333" s="420"/>
      <c r="AB333" s="421"/>
      <c r="AC333" s="206"/>
      <c r="AD333" s="144"/>
      <c r="AE333" s="133"/>
      <c r="AF333" s="144"/>
      <c r="AG333" s="430"/>
      <c r="AH333" s="146"/>
      <c r="AI333" s="144"/>
      <c r="AJ333" s="147"/>
      <c r="AK333" s="114"/>
    </row>
    <row r="334">
      <c r="A334" s="94"/>
      <c r="B334" s="95"/>
      <c r="C334" s="96"/>
      <c r="D334" s="97"/>
      <c r="E334" s="98"/>
      <c r="F334" s="98"/>
      <c r="G334" s="98"/>
      <c r="H334" s="98"/>
      <c r="I334" s="98"/>
      <c r="J334" s="96"/>
      <c r="K334" s="96"/>
      <c r="L334" s="96"/>
      <c r="M334" s="518"/>
      <c r="N334" s="369"/>
      <c r="O334" s="370"/>
      <c r="P334" s="196"/>
      <c r="Q334" s="197"/>
      <c r="R334" s="198"/>
      <c r="S334" s="199"/>
      <c r="T334" s="200"/>
      <c r="U334" s="201"/>
      <c r="V334" s="202"/>
      <c r="W334" s="202"/>
      <c r="X334" s="109"/>
      <c r="Y334" s="280"/>
      <c r="Z334" s="106"/>
      <c r="AA334" s="281"/>
      <c r="AB334" s="282"/>
      <c r="AC334" s="273"/>
      <c r="AD334" s="110"/>
      <c r="AE334" s="99"/>
      <c r="AF334" s="110"/>
      <c r="AG334" s="427"/>
      <c r="AH334" s="112"/>
      <c r="AI334" s="110"/>
      <c r="AJ334" s="113"/>
      <c r="AK334" s="114"/>
    </row>
    <row r="335">
      <c r="A335" s="128"/>
      <c r="B335" s="129"/>
      <c r="C335" s="130"/>
      <c r="D335" s="131"/>
      <c r="E335" s="132"/>
      <c r="F335" s="132"/>
      <c r="G335" s="132"/>
      <c r="H335" s="132"/>
      <c r="I335" s="132"/>
      <c r="J335" s="130"/>
      <c r="K335" s="130"/>
      <c r="L335" s="130"/>
      <c r="M335" s="519"/>
      <c r="N335" s="369"/>
      <c r="O335" s="370"/>
      <c r="P335" s="196"/>
      <c r="Q335" s="197"/>
      <c r="R335" s="198"/>
      <c r="S335" s="199"/>
      <c r="T335" s="200"/>
      <c r="U335" s="201"/>
      <c r="V335" s="202"/>
      <c r="W335" s="202"/>
      <c r="X335" s="143"/>
      <c r="Y335" s="367"/>
      <c r="Z335" s="140"/>
      <c r="AA335" s="420"/>
      <c r="AB335" s="421"/>
      <c r="AC335" s="206"/>
      <c r="AD335" s="144"/>
      <c r="AE335" s="133"/>
      <c r="AF335" s="144"/>
      <c r="AG335" s="430"/>
      <c r="AH335" s="146"/>
      <c r="AI335" s="144"/>
      <c r="AJ335" s="147"/>
      <c r="AK335" s="114"/>
    </row>
    <row r="336">
      <c r="A336" s="94"/>
      <c r="B336" s="95"/>
      <c r="C336" s="96"/>
      <c r="D336" s="97"/>
      <c r="E336" s="98"/>
      <c r="F336" s="98"/>
      <c r="G336" s="98"/>
      <c r="H336" s="98"/>
      <c r="I336" s="98"/>
      <c r="J336" s="96"/>
      <c r="K336" s="96"/>
      <c r="L336" s="96"/>
      <c r="M336" s="518"/>
      <c r="N336" s="369"/>
      <c r="O336" s="370"/>
      <c r="P336" s="196"/>
      <c r="Q336" s="197"/>
      <c r="R336" s="198"/>
      <c r="S336" s="199"/>
      <c r="T336" s="200"/>
      <c r="U336" s="201"/>
      <c r="V336" s="202"/>
      <c r="W336" s="202"/>
      <c r="X336" s="109"/>
      <c r="Y336" s="280"/>
      <c r="Z336" s="106"/>
      <c r="AA336" s="281"/>
      <c r="AB336" s="282"/>
      <c r="AC336" s="273"/>
      <c r="AD336" s="110"/>
      <c r="AE336" s="99"/>
      <c r="AF336" s="110"/>
      <c r="AG336" s="427"/>
      <c r="AH336" s="112"/>
      <c r="AI336" s="110"/>
      <c r="AJ336" s="113"/>
      <c r="AK336" s="114"/>
    </row>
    <row r="337">
      <c r="A337" s="128"/>
      <c r="B337" s="129"/>
      <c r="C337" s="130"/>
      <c r="D337" s="131"/>
      <c r="E337" s="132"/>
      <c r="F337" s="132"/>
      <c r="G337" s="132"/>
      <c r="H337" s="132"/>
      <c r="I337" s="132"/>
      <c r="J337" s="130"/>
      <c r="K337" s="130"/>
      <c r="L337" s="130"/>
      <c r="M337" s="519"/>
      <c r="N337" s="369"/>
      <c r="O337" s="370"/>
      <c r="P337" s="196"/>
      <c r="Q337" s="197"/>
      <c r="R337" s="198"/>
      <c r="S337" s="199"/>
      <c r="T337" s="200"/>
      <c r="U337" s="201"/>
      <c r="V337" s="202"/>
      <c r="W337" s="202"/>
      <c r="X337" s="143"/>
      <c r="Y337" s="367"/>
      <c r="Z337" s="140"/>
      <c r="AA337" s="420"/>
      <c r="AB337" s="421"/>
      <c r="AC337" s="206"/>
      <c r="AD337" s="144"/>
      <c r="AE337" s="133"/>
      <c r="AF337" s="144"/>
      <c r="AG337" s="430"/>
      <c r="AH337" s="146"/>
      <c r="AI337" s="144"/>
      <c r="AJ337" s="147"/>
      <c r="AK337" s="114"/>
    </row>
    <row r="338">
      <c r="A338" s="94"/>
      <c r="B338" s="95"/>
      <c r="C338" s="96"/>
      <c r="D338" s="97"/>
      <c r="E338" s="98"/>
      <c r="F338" s="98"/>
      <c r="G338" s="98"/>
      <c r="H338" s="98"/>
      <c r="I338" s="98"/>
      <c r="J338" s="96"/>
      <c r="K338" s="96"/>
      <c r="L338" s="96"/>
      <c r="M338" s="518"/>
      <c r="N338" s="369"/>
      <c r="O338" s="370"/>
      <c r="P338" s="196"/>
      <c r="Q338" s="197"/>
      <c r="R338" s="198"/>
      <c r="S338" s="199"/>
      <c r="T338" s="200"/>
      <c r="U338" s="201"/>
      <c r="V338" s="202"/>
      <c r="W338" s="202"/>
      <c r="X338" s="109"/>
      <c r="Y338" s="280"/>
      <c r="Z338" s="106"/>
      <c r="AA338" s="281"/>
      <c r="AB338" s="282"/>
      <c r="AC338" s="273"/>
      <c r="AD338" s="110"/>
      <c r="AE338" s="99"/>
      <c r="AF338" s="110"/>
      <c r="AG338" s="427"/>
      <c r="AH338" s="112"/>
      <c r="AI338" s="110"/>
      <c r="AJ338" s="113"/>
      <c r="AK338" s="114"/>
    </row>
    <row r="339">
      <c r="A339" s="128"/>
      <c r="B339" s="129"/>
      <c r="C339" s="130"/>
      <c r="D339" s="131"/>
      <c r="E339" s="132"/>
      <c r="F339" s="132"/>
      <c r="G339" s="132"/>
      <c r="H339" s="132"/>
      <c r="I339" s="132"/>
      <c r="J339" s="130"/>
      <c r="K339" s="130"/>
      <c r="L339" s="130"/>
      <c r="M339" s="519"/>
      <c r="N339" s="369"/>
      <c r="O339" s="370"/>
      <c r="P339" s="196"/>
      <c r="Q339" s="197"/>
      <c r="R339" s="198"/>
      <c r="S339" s="199"/>
      <c r="T339" s="200"/>
      <c r="U339" s="201"/>
      <c r="V339" s="202"/>
      <c r="W339" s="202"/>
      <c r="X339" s="143"/>
      <c r="Y339" s="367"/>
      <c r="Z339" s="140"/>
      <c r="AA339" s="420"/>
      <c r="AB339" s="421"/>
      <c r="AC339" s="206"/>
      <c r="AD339" s="144"/>
      <c r="AE339" s="133"/>
      <c r="AF339" s="144"/>
      <c r="AG339" s="430"/>
      <c r="AH339" s="146"/>
      <c r="AI339" s="144"/>
      <c r="AJ339" s="147"/>
      <c r="AK339" s="114"/>
    </row>
    <row r="340">
      <c r="A340" s="94"/>
      <c r="B340" s="95"/>
      <c r="C340" s="96"/>
      <c r="D340" s="97"/>
      <c r="E340" s="98"/>
      <c r="F340" s="98"/>
      <c r="G340" s="98"/>
      <c r="H340" s="98"/>
      <c r="I340" s="98"/>
      <c r="J340" s="96"/>
      <c r="K340" s="96"/>
      <c r="L340" s="96"/>
      <c r="M340" s="518"/>
      <c r="N340" s="369"/>
      <c r="O340" s="370"/>
      <c r="P340" s="196"/>
      <c r="Q340" s="197"/>
      <c r="R340" s="198"/>
      <c r="S340" s="199"/>
      <c r="T340" s="200"/>
      <c r="U340" s="201"/>
      <c r="V340" s="202"/>
      <c r="W340" s="202"/>
      <c r="X340" s="109"/>
      <c r="Y340" s="280"/>
      <c r="Z340" s="106"/>
      <c r="AA340" s="281"/>
      <c r="AB340" s="282"/>
      <c r="AC340" s="273"/>
      <c r="AD340" s="110"/>
      <c r="AE340" s="99"/>
      <c r="AF340" s="110"/>
      <c r="AG340" s="427"/>
      <c r="AH340" s="112"/>
      <c r="AI340" s="110"/>
      <c r="AJ340" s="113"/>
      <c r="AK340" s="114"/>
    </row>
    <row r="341">
      <c r="A341" s="128"/>
      <c r="B341" s="129"/>
      <c r="C341" s="130"/>
      <c r="D341" s="131"/>
      <c r="E341" s="132"/>
      <c r="F341" s="132"/>
      <c r="G341" s="132"/>
      <c r="H341" s="132"/>
      <c r="I341" s="132"/>
      <c r="J341" s="130"/>
      <c r="K341" s="130"/>
      <c r="L341" s="130"/>
      <c r="M341" s="519"/>
      <c r="N341" s="369"/>
      <c r="O341" s="370"/>
      <c r="P341" s="196"/>
      <c r="Q341" s="197"/>
      <c r="R341" s="198"/>
      <c r="S341" s="199"/>
      <c r="T341" s="200"/>
      <c r="U341" s="201"/>
      <c r="V341" s="202"/>
      <c r="W341" s="202"/>
      <c r="X341" s="143"/>
      <c r="Y341" s="367"/>
      <c r="Z341" s="140"/>
      <c r="AA341" s="420"/>
      <c r="AB341" s="421"/>
      <c r="AC341" s="206"/>
      <c r="AD341" s="144"/>
      <c r="AE341" s="133"/>
      <c r="AF341" s="144"/>
      <c r="AG341" s="430"/>
      <c r="AH341" s="146"/>
      <c r="AI341" s="144"/>
      <c r="AJ341" s="147"/>
      <c r="AK341" s="114"/>
    </row>
    <row r="342">
      <c r="A342" s="94"/>
      <c r="B342" s="95"/>
      <c r="C342" s="96"/>
      <c r="D342" s="97"/>
      <c r="E342" s="98"/>
      <c r="F342" s="98"/>
      <c r="G342" s="98"/>
      <c r="H342" s="98"/>
      <c r="I342" s="98"/>
      <c r="J342" s="96"/>
      <c r="K342" s="96"/>
      <c r="L342" s="96"/>
      <c r="M342" s="518"/>
      <c r="N342" s="369"/>
      <c r="O342" s="370"/>
      <c r="P342" s="196"/>
      <c r="Q342" s="197"/>
      <c r="R342" s="198"/>
      <c r="S342" s="199"/>
      <c r="T342" s="200"/>
      <c r="U342" s="201"/>
      <c r="V342" s="202"/>
      <c r="W342" s="202"/>
      <c r="X342" s="109"/>
      <c r="Y342" s="280"/>
      <c r="Z342" s="106"/>
      <c r="AA342" s="281"/>
      <c r="AB342" s="282"/>
      <c r="AC342" s="273"/>
      <c r="AD342" s="110"/>
      <c r="AE342" s="99"/>
      <c r="AF342" s="110"/>
      <c r="AG342" s="427"/>
      <c r="AH342" s="112"/>
      <c r="AI342" s="110"/>
      <c r="AJ342" s="113"/>
      <c r="AK342" s="114"/>
    </row>
    <row r="343">
      <c r="A343" s="128"/>
      <c r="B343" s="129"/>
      <c r="C343" s="130"/>
      <c r="D343" s="131"/>
      <c r="E343" s="132"/>
      <c r="F343" s="132"/>
      <c r="G343" s="132"/>
      <c r="H343" s="132"/>
      <c r="I343" s="132"/>
      <c r="J343" s="130"/>
      <c r="K343" s="130"/>
      <c r="L343" s="130"/>
      <c r="M343" s="519"/>
      <c r="N343" s="369"/>
      <c r="O343" s="370"/>
      <c r="P343" s="196"/>
      <c r="Q343" s="197"/>
      <c r="R343" s="198"/>
      <c r="S343" s="199"/>
      <c r="T343" s="200"/>
      <c r="U343" s="201"/>
      <c r="V343" s="202"/>
      <c r="W343" s="202"/>
      <c r="X343" s="143"/>
      <c r="Y343" s="367"/>
      <c r="Z343" s="140"/>
      <c r="AA343" s="420"/>
      <c r="AB343" s="421"/>
      <c r="AC343" s="206"/>
      <c r="AD343" s="144"/>
      <c r="AE343" s="133"/>
      <c r="AF343" s="144"/>
      <c r="AG343" s="430"/>
      <c r="AH343" s="146"/>
      <c r="AI343" s="144"/>
      <c r="AJ343" s="147"/>
      <c r="AK343" s="114"/>
    </row>
    <row r="344">
      <c r="A344" s="94"/>
      <c r="B344" s="95"/>
      <c r="C344" s="96"/>
      <c r="D344" s="97"/>
      <c r="E344" s="98"/>
      <c r="F344" s="98"/>
      <c r="G344" s="98"/>
      <c r="H344" s="98"/>
      <c r="I344" s="98"/>
      <c r="J344" s="96"/>
      <c r="K344" s="96"/>
      <c r="L344" s="96"/>
      <c r="M344" s="518"/>
      <c r="N344" s="369"/>
      <c r="O344" s="370"/>
      <c r="P344" s="196"/>
      <c r="Q344" s="197"/>
      <c r="R344" s="198"/>
      <c r="S344" s="199"/>
      <c r="T344" s="200"/>
      <c r="U344" s="201"/>
      <c r="V344" s="202"/>
      <c r="W344" s="202"/>
      <c r="X344" s="109"/>
      <c r="Y344" s="280"/>
      <c r="Z344" s="106"/>
      <c r="AA344" s="281"/>
      <c r="AB344" s="282"/>
      <c r="AC344" s="273"/>
      <c r="AD344" s="110"/>
      <c r="AE344" s="99"/>
      <c r="AF344" s="110"/>
      <c r="AG344" s="427"/>
      <c r="AH344" s="112"/>
      <c r="AI344" s="110"/>
      <c r="AJ344" s="113"/>
      <c r="AK344" s="114"/>
    </row>
    <row r="345">
      <c r="A345" s="128"/>
      <c r="B345" s="129"/>
      <c r="C345" s="130"/>
      <c r="D345" s="131"/>
      <c r="E345" s="132"/>
      <c r="F345" s="132"/>
      <c r="G345" s="132"/>
      <c r="H345" s="132"/>
      <c r="I345" s="132"/>
      <c r="J345" s="130"/>
      <c r="K345" s="130"/>
      <c r="L345" s="130"/>
      <c r="M345" s="519"/>
      <c r="N345" s="369"/>
      <c r="O345" s="370"/>
      <c r="P345" s="196"/>
      <c r="Q345" s="197"/>
      <c r="R345" s="198"/>
      <c r="S345" s="199"/>
      <c r="T345" s="200"/>
      <c r="U345" s="201"/>
      <c r="V345" s="202"/>
      <c r="W345" s="202"/>
      <c r="X345" s="143"/>
      <c r="Y345" s="367"/>
      <c r="Z345" s="140"/>
      <c r="AA345" s="420"/>
      <c r="AB345" s="421"/>
      <c r="AC345" s="206"/>
      <c r="AD345" s="144"/>
      <c r="AE345" s="133"/>
      <c r="AF345" s="144"/>
      <c r="AG345" s="430"/>
      <c r="AH345" s="146"/>
      <c r="AI345" s="144"/>
      <c r="AJ345" s="147"/>
      <c r="AK345" s="114"/>
    </row>
    <row r="346">
      <c r="A346" s="94"/>
      <c r="B346" s="95"/>
      <c r="C346" s="96"/>
      <c r="D346" s="97"/>
      <c r="E346" s="98"/>
      <c r="F346" s="98"/>
      <c r="G346" s="98"/>
      <c r="H346" s="98"/>
      <c r="I346" s="98"/>
      <c r="J346" s="96"/>
      <c r="K346" s="96"/>
      <c r="L346" s="96"/>
      <c r="M346" s="518"/>
      <c r="N346" s="369"/>
      <c r="O346" s="370"/>
      <c r="P346" s="196"/>
      <c r="Q346" s="197"/>
      <c r="R346" s="198"/>
      <c r="S346" s="199"/>
      <c r="T346" s="200"/>
      <c r="U346" s="201"/>
      <c r="V346" s="202"/>
      <c r="W346" s="202"/>
      <c r="X346" s="109"/>
      <c r="Y346" s="280"/>
      <c r="Z346" s="106"/>
      <c r="AA346" s="281"/>
      <c r="AB346" s="282"/>
      <c r="AC346" s="273"/>
      <c r="AD346" s="110"/>
      <c r="AE346" s="99"/>
      <c r="AF346" s="110"/>
      <c r="AG346" s="427"/>
      <c r="AH346" s="112"/>
      <c r="AI346" s="110"/>
      <c r="AJ346" s="113"/>
      <c r="AK346" s="114"/>
    </row>
    <row r="347">
      <c r="A347" s="128"/>
      <c r="B347" s="129"/>
      <c r="C347" s="130"/>
      <c r="D347" s="131"/>
      <c r="E347" s="132"/>
      <c r="F347" s="132"/>
      <c r="G347" s="132"/>
      <c r="H347" s="132"/>
      <c r="I347" s="132"/>
      <c r="J347" s="130"/>
      <c r="K347" s="130"/>
      <c r="L347" s="130"/>
      <c r="M347" s="519"/>
      <c r="N347" s="369"/>
      <c r="O347" s="370"/>
      <c r="P347" s="196"/>
      <c r="Q347" s="197"/>
      <c r="R347" s="198"/>
      <c r="S347" s="199"/>
      <c r="T347" s="200"/>
      <c r="U347" s="201"/>
      <c r="V347" s="202"/>
      <c r="W347" s="202"/>
      <c r="X347" s="143"/>
      <c r="Y347" s="367"/>
      <c r="Z347" s="140"/>
      <c r="AA347" s="420"/>
      <c r="AB347" s="421"/>
      <c r="AC347" s="206"/>
      <c r="AD347" s="144"/>
      <c r="AE347" s="133"/>
      <c r="AF347" s="144"/>
      <c r="AG347" s="430"/>
      <c r="AH347" s="146"/>
      <c r="AI347" s="144"/>
      <c r="AJ347" s="147"/>
      <c r="AK347" s="114"/>
    </row>
    <row r="348">
      <c r="A348" s="94"/>
      <c r="B348" s="95"/>
      <c r="C348" s="96"/>
      <c r="D348" s="97"/>
      <c r="E348" s="98"/>
      <c r="F348" s="98"/>
      <c r="G348" s="98"/>
      <c r="H348" s="98"/>
      <c r="I348" s="98"/>
      <c r="J348" s="96"/>
      <c r="K348" s="96"/>
      <c r="L348" s="96"/>
      <c r="M348" s="518"/>
      <c r="N348" s="369"/>
      <c r="O348" s="370"/>
      <c r="P348" s="196"/>
      <c r="Q348" s="197"/>
      <c r="R348" s="198"/>
      <c r="S348" s="199"/>
      <c r="T348" s="200"/>
      <c r="U348" s="201"/>
      <c r="V348" s="202"/>
      <c r="W348" s="202"/>
      <c r="X348" s="109"/>
      <c r="Y348" s="280"/>
      <c r="Z348" s="106"/>
      <c r="AA348" s="281"/>
      <c r="AB348" s="282"/>
      <c r="AC348" s="273"/>
      <c r="AD348" s="110"/>
      <c r="AE348" s="99"/>
      <c r="AF348" s="110"/>
      <c r="AG348" s="427"/>
      <c r="AH348" s="112"/>
      <c r="AI348" s="110"/>
      <c r="AJ348" s="113"/>
      <c r="AK348" s="114"/>
    </row>
    <row r="349">
      <c r="A349" s="128"/>
      <c r="B349" s="129"/>
      <c r="C349" s="130"/>
      <c r="D349" s="131"/>
      <c r="E349" s="132"/>
      <c r="F349" s="132"/>
      <c r="G349" s="132"/>
      <c r="H349" s="132"/>
      <c r="I349" s="132"/>
      <c r="J349" s="130"/>
      <c r="K349" s="130"/>
      <c r="L349" s="130"/>
      <c r="M349" s="519"/>
      <c r="N349" s="369"/>
      <c r="O349" s="370"/>
      <c r="P349" s="196"/>
      <c r="Q349" s="197"/>
      <c r="R349" s="198"/>
      <c r="S349" s="199"/>
      <c r="T349" s="200"/>
      <c r="U349" s="201"/>
      <c r="V349" s="202"/>
      <c r="W349" s="202"/>
      <c r="X349" s="143"/>
      <c r="Y349" s="367"/>
      <c r="Z349" s="140"/>
      <c r="AA349" s="420"/>
      <c r="AB349" s="421"/>
      <c r="AC349" s="206"/>
      <c r="AD349" s="144"/>
      <c r="AE349" s="133"/>
      <c r="AF349" s="144"/>
      <c r="AG349" s="430"/>
      <c r="AH349" s="146"/>
      <c r="AI349" s="144"/>
      <c r="AJ349" s="147"/>
      <c r="AK349" s="114"/>
    </row>
    <row r="350">
      <c r="A350" s="94"/>
      <c r="B350" s="95"/>
      <c r="C350" s="96"/>
      <c r="D350" s="97"/>
      <c r="E350" s="98"/>
      <c r="F350" s="98"/>
      <c r="G350" s="98"/>
      <c r="H350" s="98"/>
      <c r="I350" s="98"/>
      <c r="J350" s="96"/>
      <c r="K350" s="96"/>
      <c r="L350" s="96"/>
      <c r="M350" s="518"/>
      <c r="N350" s="369"/>
      <c r="O350" s="370"/>
      <c r="P350" s="196"/>
      <c r="Q350" s="197"/>
      <c r="R350" s="198"/>
      <c r="S350" s="199"/>
      <c r="T350" s="200"/>
      <c r="U350" s="201"/>
      <c r="V350" s="202"/>
      <c r="W350" s="202"/>
      <c r="X350" s="109"/>
      <c r="Y350" s="280"/>
      <c r="Z350" s="106"/>
      <c r="AA350" s="281"/>
      <c r="AB350" s="282"/>
      <c r="AC350" s="273"/>
      <c r="AD350" s="110"/>
      <c r="AE350" s="99"/>
      <c r="AF350" s="110"/>
      <c r="AG350" s="427"/>
      <c r="AH350" s="112"/>
      <c r="AI350" s="110"/>
      <c r="AJ350" s="113"/>
      <c r="AK350" s="114"/>
    </row>
    <row r="351">
      <c r="A351" s="128"/>
      <c r="B351" s="129"/>
      <c r="C351" s="130"/>
      <c r="D351" s="131"/>
      <c r="E351" s="132"/>
      <c r="F351" s="132"/>
      <c r="G351" s="132"/>
      <c r="H351" s="132"/>
      <c r="I351" s="132"/>
      <c r="J351" s="130"/>
      <c r="K351" s="130"/>
      <c r="L351" s="130"/>
      <c r="M351" s="519"/>
      <c r="N351" s="369"/>
      <c r="O351" s="370"/>
      <c r="P351" s="196"/>
      <c r="Q351" s="197"/>
      <c r="R351" s="198"/>
      <c r="S351" s="199"/>
      <c r="T351" s="200"/>
      <c r="U351" s="201"/>
      <c r="V351" s="202"/>
      <c r="W351" s="202"/>
      <c r="X351" s="143"/>
      <c r="Y351" s="367"/>
      <c r="Z351" s="140"/>
      <c r="AA351" s="420"/>
      <c r="AB351" s="421"/>
      <c r="AC351" s="206"/>
      <c r="AD351" s="144"/>
      <c r="AE351" s="133"/>
      <c r="AF351" s="144"/>
      <c r="AG351" s="430"/>
      <c r="AH351" s="146"/>
      <c r="AI351" s="144"/>
      <c r="AJ351" s="147"/>
      <c r="AK351" s="114"/>
    </row>
    <row r="352">
      <c r="A352" s="94"/>
      <c r="B352" s="95"/>
      <c r="C352" s="96"/>
      <c r="D352" s="97"/>
      <c r="E352" s="98"/>
      <c r="F352" s="98"/>
      <c r="G352" s="98"/>
      <c r="H352" s="98"/>
      <c r="I352" s="98"/>
      <c r="J352" s="96"/>
      <c r="K352" s="96"/>
      <c r="L352" s="96"/>
      <c r="M352" s="518"/>
      <c r="N352" s="369"/>
      <c r="O352" s="370"/>
      <c r="P352" s="196"/>
      <c r="Q352" s="197"/>
      <c r="R352" s="198"/>
      <c r="S352" s="199"/>
      <c r="T352" s="200"/>
      <c r="U352" s="201"/>
      <c r="V352" s="202"/>
      <c r="W352" s="202"/>
      <c r="X352" s="109"/>
      <c r="Y352" s="280"/>
      <c r="Z352" s="106"/>
      <c r="AA352" s="281"/>
      <c r="AB352" s="282"/>
      <c r="AC352" s="273"/>
      <c r="AD352" s="110"/>
      <c r="AE352" s="99"/>
      <c r="AF352" s="110"/>
      <c r="AG352" s="427"/>
      <c r="AH352" s="112"/>
      <c r="AI352" s="110"/>
      <c r="AJ352" s="113"/>
      <c r="AK352" s="114"/>
    </row>
    <row r="353">
      <c r="A353" s="128"/>
      <c r="B353" s="129"/>
      <c r="C353" s="130"/>
      <c r="D353" s="131"/>
      <c r="E353" s="132"/>
      <c r="F353" s="132"/>
      <c r="G353" s="132"/>
      <c r="H353" s="132"/>
      <c r="I353" s="132"/>
      <c r="J353" s="130"/>
      <c r="K353" s="130"/>
      <c r="L353" s="130"/>
      <c r="M353" s="519"/>
      <c r="N353" s="369"/>
      <c r="O353" s="370"/>
      <c r="P353" s="196"/>
      <c r="Q353" s="197"/>
      <c r="R353" s="198"/>
      <c r="S353" s="199"/>
      <c r="T353" s="200"/>
      <c r="U353" s="201"/>
      <c r="V353" s="202"/>
      <c r="W353" s="202"/>
      <c r="X353" s="143"/>
      <c r="Y353" s="367"/>
      <c r="Z353" s="140"/>
      <c r="AA353" s="420"/>
      <c r="AB353" s="421"/>
      <c r="AC353" s="206"/>
      <c r="AD353" s="144"/>
      <c r="AE353" s="133"/>
      <c r="AF353" s="144"/>
      <c r="AG353" s="430"/>
      <c r="AH353" s="146"/>
      <c r="AI353" s="144"/>
      <c r="AJ353" s="147"/>
      <c r="AK353" s="114"/>
    </row>
    <row r="354">
      <c r="A354" s="94"/>
      <c r="B354" s="95"/>
      <c r="C354" s="96"/>
      <c r="D354" s="97"/>
      <c r="E354" s="98"/>
      <c r="F354" s="98"/>
      <c r="G354" s="98"/>
      <c r="H354" s="98"/>
      <c r="I354" s="98"/>
      <c r="J354" s="96"/>
      <c r="K354" s="96"/>
      <c r="L354" s="96"/>
      <c r="M354" s="518"/>
      <c r="N354" s="369"/>
      <c r="O354" s="370"/>
      <c r="P354" s="196"/>
      <c r="Q354" s="197"/>
      <c r="R354" s="198"/>
      <c r="S354" s="199"/>
      <c r="T354" s="200"/>
      <c r="U354" s="201"/>
      <c r="V354" s="202"/>
      <c r="W354" s="202"/>
      <c r="X354" s="109"/>
      <c r="Y354" s="280"/>
      <c r="Z354" s="106"/>
      <c r="AA354" s="281"/>
      <c r="AB354" s="282"/>
      <c r="AC354" s="273"/>
      <c r="AD354" s="110"/>
      <c r="AE354" s="99"/>
      <c r="AF354" s="110"/>
      <c r="AG354" s="427"/>
      <c r="AH354" s="112"/>
      <c r="AI354" s="110"/>
      <c r="AJ354" s="113"/>
      <c r="AK354" s="114"/>
    </row>
    <row r="355">
      <c r="A355" s="128"/>
      <c r="B355" s="129"/>
      <c r="C355" s="130"/>
      <c r="D355" s="131"/>
      <c r="E355" s="132"/>
      <c r="F355" s="132"/>
      <c r="G355" s="132"/>
      <c r="H355" s="132"/>
      <c r="I355" s="132"/>
      <c r="J355" s="130"/>
      <c r="K355" s="130"/>
      <c r="L355" s="130"/>
      <c r="M355" s="519"/>
      <c r="N355" s="369"/>
      <c r="O355" s="370"/>
      <c r="P355" s="196"/>
      <c r="Q355" s="197"/>
      <c r="R355" s="198"/>
      <c r="S355" s="199"/>
      <c r="T355" s="200"/>
      <c r="U355" s="201"/>
      <c r="V355" s="202"/>
      <c r="W355" s="202"/>
      <c r="X355" s="143"/>
      <c r="Y355" s="367"/>
      <c r="Z355" s="140"/>
      <c r="AA355" s="420"/>
      <c r="AB355" s="421"/>
      <c r="AC355" s="206"/>
      <c r="AD355" s="144"/>
      <c r="AE355" s="133"/>
      <c r="AF355" s="144"/>
      <c r="AG355" s="430"/>
      <c r="AH355" s="146"/>
      <c r="AI355" s="144"/>
      <c r="AJ355" s="147"/>
      <c r="AK355" s="114"/>
    </row>
    <row r="356">
      <c r="A356" s="94"/>
      <c r="B356" s="95"/>
      <c r="C356" s="96"/>
      <c r="D356" s="97"/>
      <c r="E356" s="98"/>
      <c r="F356" s="98"/>
      <c r="G356" s="98"/>
      <c r="H356" s="98"/>
      <c r="I356" s="98"/>
      <c r="J356" s="96"/>
      <c r="K356" s="96"/>
      <c r="L356" s="96"/>
      <c r="M356" s="518"/>
      <c r="N356" s="369"/>
      <c r="O356" s="370"/>
      <c r="P356" s="196"/>
      <c r="Q356" s="197"/>
      <c r="R356" s="198"/>
      <c r="S356" s="199"/>
      <c r="T356" s="200"/>
      <c r="U356" s="201"/>
      <c r="V356" s="202"/>
      <c r="W356" s="202"/>
      <c r="X356" s="109"/>
      <c r="Y356" s="280"/>
      <c r="Z356" s="106"/>
      <c r="AA356" s="281"/>
      <c r="AB356" s="282"/>
      <c r="AC356" s="273"/>
      <c r="AD356" s="110"/>
      <c r="AE356" s="99"/>
      <c r="AF356" s="110"/>
      <c r="AG356" s="427"/>
      <c r="AH356" s="112"/>
      <c r="AI356" s="110"/>
      <c r="AJ356" s="113"/>
      <c r="AK356" s="114"/>
    </row>
    <row r="357">
      <c r="A357" s="128"/>
      <c r="B357" s="129"/>
      <c r="C357" s="130"/>
      <c r="D357" s="131"/>
      <c r="E357" s="132"/>
      <c r="F357" s="132"/>
      <c r="G357" s="132"/>
      <c r="H357" s="132"/>
      <c r="I357" s="132"/>
      <c r="J357" s="130"/>
      <c r="K357" s="130"/>
      <c r="L357" s="130"/>
      <c r="M357" s="519"/>
      <c r="N357" s="369"/>
      <c r="O357" s="370"/>
      <c r="P357" s="196"/>
      <c r="Q357" s="197"/>
      <c r="R357" s="198"/>
      <c r="S357" s="199"/>
      <c r="T357" s="200"/>
      <c r="U357" s="201"/>
      <c r="V357" s="202"/>
      <c r="W357" s="202"/>
      <c r="X357" s="143"/>
      <c r="Y357" s="367"/>
      <c r="Z357" s="140"/>
      <c r="AA357" s="420"/>
      <c r="AB357" s="421"/>
      <c r="AC357" s="206"/>
      <c r="AD357" s="144"/>
      <c r="AE357" s="133"/>
      <c r="AF357" s="144"/>
      <c r="AG357" s="430"/>
      <c r="AH357" s="146"/>
      <c r="AI357" s="144"/>
      <c r="AJ357" s="147"/>
      <c r="AK357" s="114"/>
    </row>
    <row r="358">
      <c r="A358" s="94"/>
      <c r="B358" s="95"/>
      <c r="C358" s="96"/>
      <c r="D358" s="97"/>
      <c r="E358" s="98"/>
      <c r="F358" s="98"/>
      <c r="G358" s="98"/>
      <c r="H358" s="98"/>
      <c r="I358" s="98"/>
      <c r="J358" s="96"/>
      <c r="K358" s="96"/>
      <c r="L358" s="96"/>
      <c r="M358" s="518"/>
      <c r="N358" s="369"/>
      <c r="O358" s="370"/>
      <c r="P358" s="196"/>
      <c r="Q358" s="197"/>
      <c r="R358" s="198"/>
      <c r="S358" s="199"/>
      <c r="T358" s="200"/>
      <c r="U358" s="201"/>
      <c r="V358" s="202"/>
      <c r="W358" s="202"/>
      <c r="X358" s="109"/>
      <c r="Y358" s="280"/>
      <c r="Z358" s="106"/>
      <c r="AA358" s="281"/>
      <c r="AB358" s="282"/>
      <c r="AC358" s="273"/>
      <c r="AD358" s="110"/>
      <c r="AE358" s="99"/>
      <c r="AF358" s="110"/>
      <c r="AG358" s="427"/>
      <c r="AH358" s="112"/>
      <c r="AI358" s="110"/>
      <c r="AJ358" s="113"/>
      <c r="AK358" s="114"/>
    </row>
    <row r="359">
      <c r="A359" s="128"/>
      <c r="B359" s="129"/>
      <c r="C359" s="130"/>
      <c r="D359" s="131"/>
      <c r="E359" s="132"/>
      <c r="F359" s="132"/>
      <c r="G359" s="132"/>
      <c r="H359" s="132"/>
      <c r="I359" s="132"/>
      <c r="J359" s="130"/>
      <c r="K359" s="130"/>
      <c r="L359" s="130"/>
      <c r="M359" s="519"/>
      <c r="N359" s="369"/>
      <c r="O359" s="370"/>
      <c r="P359" s="196"/>
      <c r="Q359" s="197"/>
      <c r="R359" s="198"/>
      <c r="S359" s="199"/>
      <c r="T359" s="200"/>
      <c r="U359" s="201"/>
      <c r="V359" s="202"/>
      <c r="W359" s="202"/>
      <c r="X359" s="143"/>
      <c r="Y359" s="367"/>
      <c r="Z359" s="140"/>
      <c r="AA359" s="420"/>
      <c r="AB359" s="421"/>
      <c r="AC359" s="206"/>
      <c r="AD359" s="144"/>
      <c r="AE359" s="133"/>
      <c r="AF359" s="144"/>
      <c r="AG359" s="430"/>
      <c r="AH359" s="146"/>
      <c r="AI359" s="144"/>
      <c r="AJ359" s="147"/>
      <c r="AK359" s="114"/>
    </row>
    <row r="360">
      <c r="A360" s="94"/>
      <c r="B360" s="95"/>
      <c r="C360" s="96"/>
      <c r="D360" s="97"/>
      <c r="E360" s="98"/>
      <c r="F360" s="98"/>
      <c r="G360" s="98"/>
      <c r="H360" s="98"/>
      <c r="I360" s="98"/>
      <c r="J360" s="96"/>
      <c r="K360" s="96"/>
      <c r="L360" s="96"/>
      <c r="M360" s="518"/>
      <c r="N360" s="369"/>
      <c r="O360" s="370"/>
      <c r="P360" s="196"/>
      <c r="Q360" s="197"/>
      <c r="R360" s="198"/>
      <c r="S360" s="199"/>
      <c r="T360" s="200"/>
      <c r="U360" s="201"/>
      <c r="V360" s="202"/>
      <c r="W360" s="202"/>
      <c r="X360" s="109"/>
      <c r="Y360" s="280"/>
      <c r="Z360" s="106"/>
      <c r="AA360" s="281"/>
      <c r="AB360" s="282"/>
      <c r="AC360" s="273"/>
      <c r="AD360" s="110"/>
      <c r="AE360" s="99"/>
      <c r="AF360" s="110"/>
      <c r="AG360" s="427"/>
      <c r="AH360" s="112"/>
      <c r="AI360" s="110"/>
      <c r="AJ360" s="113"/>
      <c r="AK360" s="114"/>
    </row>
    <row r="361">
      <c r="A361" s="128"/>
      <c r="B361" s="129"/>
      <c r="C361" s="130"/>
      <c r="D361" s="131"/>
      <c r="E361" s="132"/>
      <c r="F361" s="132"/>
      <c r="G361" s="132"/>
      <c r="H361" s="132"/>
      <c r="I361" s="132"/>
      <c r="J361" s="130"/>
      <c r="K361" s="130"/>
      <c r="L361" s="130"/>
      <c r="M361" s="519"/>
      <c r="N361" s="369"/>
      <c r="O361" s="370"/>
      <c r="P361" s="196"/>
      <c r="Q361" s="197"/>
      <c r="R361" s="198"/>
      <c r="S361" s="199"/>
      <c r="T361" s="200"/>
      <c r="U361" s="201"/>
      <c r="V361" s="202"/>
      <c r="W361" s="202"/>
      <c r="X361" s="143"/>
      <c r="Y361" s="367"/>
      <c r="Z361" s="140"/>
      <c r="AA361" s="420"/>
      <c r="AB361" s="421"/>
      <c r="AC361" s="206"/>
      <c r="AD361" s="144"/>
      <c r="AE361" s="133"/>
      <c r="AF361" s="144"/>
      <c r="AG361" s="430"/>
      <c r="AH361" s="146"/>
      <c r="AI361" s="144"/>
      <c r="AJ361" s="147"/>
      <c r="AK361" s="114"/>
    </row>
    <row r="362">
      <c r="A362" s="94"/>
      <c r="B362" s="95"/>
      <c r="C362" s="96"/>
      <c r="D362" s="97"/>
      <c r="E362" s="98"/>
      <c r="F362" s="98"/>
      <c r="G362" s="98"/>
      <c r="H362" s="98"/>
      <c r="I362" s="98"/>
      <c r="J362" s="96"/>
      <c r="K362" s="96"/>
      <c r="L362" s="96"/>
      <c r="M362" s="518"/>
      <c r="N362" s="369"/>
      <c r="O362" s="370"/>
      <c r="P362" s="196"/>
      <c r="Q362" s="197"/>
      <c r="R362" s="198"/>
      <c r="S362" s="199"/>
      <c r="T362" s="200"/>
      <c r="U362" s="201"/>
      <c r="V362" s="202"/>
      <c r="W362" s="202"/>
      <c r="X362" s="109"/>
      <c r="Y362" s="280"/>
      <c r="Z362" s="106"/>
      <c r="AA362" s="281"/>
      <c r="AB362" s="282"/>
      <c r="AC362" s="273"/>
      <c r="AD362" s="110"/>
      <c r="AE362" s="99"/>
      <c r="AF362" s="110"/>
      <c r="AG362" s="427"/>
      <c r="AH362" s="112"/>
      <c r="AI362" s="110"/>
      <c r="AJ362" s="113"/>
      <c r="AK362" s="114"/>
    </row>
    <row r="363">
      <c r="A363" s="128"/>
      <c r="B363" s="129"/>
      <c r="C363" s="130"/>
      <c r="D363" s="131"/>
      <c r="E363" s="132"/>
      <c r="F363" s="132"/>
      <c r="G363" s="132"/>
      <c r="H363" s="132"/>
      <c r="I363" s="132"/>
      <c r="J363" s="130"/>
      <c r="K363" s="130"/>
      <c r="L363" s="130"/>
      <c r="M363" s="519"/>
      <c r="N363" s="369"/>
      <c r="O363" s="370"/>
      <c r="P363" s="196"/>
      <c r="Q363" s="197"/>
      <c r="R363" s="198"/>
      <c r="S363" s="199"/>
      <c r="T363" s="200"/>
      <c r="U363" s="201"/>
      <c r="V363" s="202"/>
      <c r="W363" s="202"/>
      <c r="X363" s="143"/>
      <c r="Y363" s="367"/>
      <c r="Z363" s="140"/>
      <c r="AA363" s="420"/>
      <c r="AB363" s="421"/>
      <c r="AC363" s="206"/>
      <c r="AD363" s="144"/>
      <c r="AE363" s="133"/>
      <c r="AF363" s="144"/>
      <c r="AG363" s="430"/>
      <c r="AH363" s="146"/>
      <c r="AI363" s="144"/>
      <c r="AJ363" s="147"/>
      <c r="AK363" s="114"/>
    </row>
    <row r="364">
      <c r="A364" s="94"/>
      <c r="B364" s="95"/>
      <c r="C364" s="96"/>
      <c r="D364" s="97"/>
      <c r="E364" s="98"/>
      <c r="F364" s="98"/>
      <c r="G364" s="98"/>
      <c r="H364" s="98"/>
      <c r="I364" s="98"/>
      <c r="J364" s="96"/>
      <c r="K364" s="96"/>
      <c r="L364" s="96"/>
      <c r="M364" s="518"/>
      <c r="N364" s="369"/>
      <c r="O364" s="370"/>
      <c r="P364" s="196"/>
      <c r="Q364" s="197"/>
      <c r="R364" s="198"/>
      <c r="S364" s="199"/>
      <c r="T364" s="200"/>
      <c r="U364" s="201"/>
      <c r="V364" s="202"/>
      <c r="W364" s="202"/>
      <c r="X364" s="109"/>
      <c r="Y364" s="280"/>
      <c r="Z364" s="106"/>
      <c r="AA364" s="281"/>
      <c r="AB364" s="282"/>
      <c r="AC364" s="273"/>
      <c r="AD364" s="110"/>
      <c r="AE364" s="99"/>
      <c r="AF364" s="110"/>
      <c r="AG364" s="427"/>
      <c r="AH364" s="112"/>
      <c r="AI364" s="110"/>
      <c r="AJ364" s="113"/>
      <c r="AK364" s="114"/>
    </row>
    <row r="365">
      <c r="A365" s="128"/>
      <c r="B365" s="129"/>
      <c r="C365" s="130"/>
      <c r="D365" s="131"/>
      <c r="E365" s="132"/>
      <c r="F365" s="132"/>
      <c r="G365" s="132"/>
      <c r="H365" s="132"/>
      <c r="I365" s="132"/>
      <c r="J365" s="130"/>
      <c r="K365" s="130"/>
      <c r="L365" s="130"/>
      <c r="M365" s="519"/>
      <c r="N365" s="369"/>
      <c r="O365" s="370"/>
      <c r="P365" s="196"/>
      <c r="Q365" s="197"/>
      <c r="R365" s="198"/>
      <c r="S365" s="199"/>
      <c r="T365" s="200"/>
      <c r="U365" s="201"/>
      <c r="V365" s="202"/>
      <c r="W365" s="202"/>
      <c r="X365" s="143"/>
      <c r="Y365" s="367"/>
      <c r="Z365" s="140"/>
      <c r="AA365" s="420"/>
      <c r="AB365" s="421"/>
      <c r="AC365" s="206"/>
      <c r="AD365" s="144"/>
      <c r="AE365" s="133"/>
      <c r="AF365" s="144"/>
      <c r="AG365" s="430"/>
      <c r="AH365" s="146"/>
      <c r="AI365" s="144"/>
      <c r="AJ365" s="147"/>
      <c r="AK365" s="114"/>
    </row>
    <row r="366">
      <c r="A366" s="94"/>
      <c r="B366" s="95"/>
      <c r="C366" s="96"/>
      <c r="D366" s="97"/>
      <c r="E366" s="98"/>
      <c r="F366" s="98"/>
      <c r="G366" s="98"/>
      <c r="H366" s="98"/>
      <c r="I366" s="98"/>
      <c r="J366" s="96"/>
      <c r="K366" s="96"/>
      <c r="L366" s="96"/>
      <c r="M366" s="518"/>
      <c r="N366" s="369"/>
      <c r="O366" s="370"/>
      <c r="P366" s="196"/>
      <c r="Q366" s="197"/>
      <c r="R366" s="198"/>
      <c r="S366" s="199"/>
      <c r="T366" s="200"/>
      <c r="U366" s="201"/>
      <c r="V366" s="202"/>
      <c r="W366" s="202"/>
      <c r="X366" s="109"/>
      <c r="Y366" s="280"/>
      <c r="Z366" s="106"/>
      <c r="AA366" s="281"/>
      <c r="AB366" s="282"/>
      <c r="AC366" s="273"/>
      <c r="AD366" s="110"/>
      <c r="AE366" s="99"/>
      <c r="AF366" s="110"/>
      <c r="AG366" s="427"/>
      <c r="AH366" s="112"/>
      <c r="AI366" s="110"/>
      <c r="AJ366" s="113"/>
      <c r="AK366" s="114"/>
    </row>
    <row r="367">
      <c r="A367" s="128"/>
      <c r="B367" s="129"/>
      <c r="C367" s="130"/>
      <c r="D367" s="131"/>
      <c r="E367" s="132"/>
      <c r="F367" s="132"/>
      <c r="G367" s="132"/>
      <c r="H367" s="132"/>
      <c r="I367" s="132"/>
      <c r="J367" s="130"/>
      <c r="K367" s="130"/>
      <c r="L367" s="130"/>
      <c r="M367" s="519"/>
      <c r="N367" s="369"/>
      <c r="O367" s="370"/>
      <c r="P367" s="196"/>
      <c r="Q367" s="197"/>
      <c r="R367" s="198"/>
      <c r="S367" s="199"/>
      <c r="T367" s="200"/>
      <c r="U367" s="201"/>
      <c r="V367" s="202"/>
      <c r="W367" s="202"/>
      <c r="X367" s="143"/>
      <c r="Y367" s="367"/>
      <c r="Z367" s="140"/>
      <c r="AA367" s="420"/>
      <c r="AB367" s="421"/>
      <c r="AC367" s="206"/>
      <c r="AD367" s="144"/>
      <c r="AE367" s="133"/>
      <c r="AF367" s="144"/>
      <c r="AG367" s="430"/>
      <c r="AH367" s="146"/>
      <c r="AI367" s="144"/>
      <c r="AJ367" s="147"/>
      <c r="AK367" s="114"/>
    </row>
    <row r="368">
      <c r="A368" s="94"/>
      <c r="B368" s="95"/>
      <c r="C368" s="96"/>
      <c r="D368" s="97"/>
      <c r="E368" s="98"/>
      <c r="F368" s="98"/>
      <c r="G368" s="98"/>
      <c r="H368" s="98"/>
      <c r="I368" s="98"/>
      <c r="J368" s="96"/>
      <c r="K368" s="96"/>
      <c r="L368" s="96"/>
      <c r="M368" s="518"/>
      <c r="N368" s="369"/>
      <c r="O368" s="370"/>
      <c r="P368" s="196"/>
      <c r="Q368" s="197"/>
      <c r="R368" s="198"/>
      <c r="S368" s="199"/>
      <c r="T368" s="200"/>
      <c r="U368" s="201"/>
      <c r="V368" s="202"/>
      <c r="W368" s="202"/>
      <c r="X368" s="109"/>
      <c r="Y368" s="280"/>
      <c r="Z368" s="106"/>
      <c r="AA368" s="281"/>
      <c r="AB368" s="282"/>
      <c r="AC368" s="273"/>
      <c r="AD368" s="110"/>
      <c r="AE368" s="99"/>
      <c r="AF368" s="110"/>
      <c r="AG368" s="427"/>
      <c r="AH368" s="112"/>
      <c r="AI368" s="110"/>
      <c r="AJ368" s="113"/>
      <c r="AK368" s="114"/>
    </row>
    <row r="369">
      <c r="A369" s="128"/>
      <c r="B369" s="129"/>
      <c r="C369" s="130"/>
      <c r="D369" s="131"/>
      <c r="E369" s="132"/>
      <c r="F369" s="132"/>
      <c r="G369" s="132"/>
      <c r="H369" s="132"/>
      <c r="I369" s="132"/>
      <c r="J369" s="130"/>
      <c r="K369" s="130"/>
      <c r="L369" s="130"/>
      <c r="M369" s="519"/>
      <c r="N369" s="369"/>
      <c r="O369" s="370"/>
      <c r="P369" s="196"/>
      <c r="Q369" s="197"/>
      <c r="R369" s="198"/>
      <c r="S369" s="199"/>
      <c r="T369" s="200"/>
      <c r="U369" s="201"/>
      <c r="V369" s="202"/>
      <c r="W369" s="202"/>
      <c r="X369" s="143"/>
      <c r="Y369" s="367"/>
      <c r="Z369" s="140"/>
      <c r="AA369" s="420"/>
      <c r="AB369" s="421"/>
      <c r="AC369" s="206"/>
      <c r="AD369" s="144"/>
      <c r="AE369" s="133"/>
      <c r="AF369" s="144"/>
      <c r="AG369" s="430"/>
      <c r="AH369" s="146"/>
      <c r="AI369" s="144"/>
      <c r="AJ369" s="147"/>
      <c r="AK369" s="114"/>
    </row>
    <row r="370">
      <c r="A370" s="94"/>
      <c r="B370" s="95"/>
      <c r="C370" s="96"/>
      <c r="D370" s="97"/>
      <c r="E370" s="98"/>
      <c r="F370" s="98"/>
      <c r="G370" s="98"/>
      <c r="H370" s="98"/>
      <c r="I370" s="98"/>
      <c r="J370" s="96"/>
      <c r="K370" s="96"/>
      <c r="L370" s="96"/>
      <c r="M370" s="518"/>
      <c r="N370" s="369"/>
      <c r="O370" s="370"/>
      <c r="P370" s="196"/>
      <c r="Q370" s="197"/>
      <c r="R370" s="198"/>
      <c r="S370" s="199"/>
      <c r="T370" s="200"/>
      <c r="U370" s="201"/>
      <c r="V370" s="202"/>
      <c r="W370" s="202"/>
      <c r="X370" s="109"/>
      <c r="Y370" s="280"/>
      <c r="Z370" s="106"/>
      <c r="AA370" s="281"/>
      <c r="AB370" s="282"/>
      <c r="AC370" s="273"/>
      <c r="AD370" s="110"/>
      <c r="AE370" s="99"/>
      <c r="AF370" s="110"/>
      <c r="AG370" s="427"/>
      <c r="AH370" s="112"/>
      <c r="AI370" s="110"/>
      <c r="AJ370" s="113"/>
      <c r="AK370" s="114"/>
    </row>
    <row r="371">
      <c r="A371" s="128"/>
      <c r="B371" s="129"/>
      <c r="C371" s="130"/>
      <c r="D371" s="131"/>
      <c r="E371" s="132"/>
      <c r="F371" s="132"/>
      <c r="G371" s="132"/>
      <c r="H371" s="132"/>
      <c r="I371" s="132"/>
      <c r="J371" s="130"/>
      <c r="K371" s="130"/>
      <c r="L371" s="130"/>
      <c r="M371" s="519"/>
      <c r="N371" s="369"/>
      <c r="O371" s="370"/>
      <c r="P371" s="196"/>
      <c r="Q371" s="197"/>
      <c r="R371" s="198"/>
      <c r="S371" s="199"/>
      <c r="T371" s="200"/>
      <c r="U371" s="201"/>
      <c r="V371" s="202"/>
      <c r="W371" s="202"/>
      <c r="X371" s="143"/>
      <c r="Y371" s="367"/>
      <c r="Z371" s="140"/>
      <c r="AA371" s="420"/>
      <c r="AB371" s="421"/>
      <c r="AC371" s="206"/>
      <c r="AD371" s="144"/>
      <c r="AE371" s="133"/>
      <c r="AF371" s="144"/>
      <c r="AG371" s="430"/>
      <c r="AH371" s="146"/>
      <c r="AI371" s="144"/>
      <c r="AJ371" s="147"/>
      <c r="AK371" s="114"/>
    </row>
    <row r="372">
      <c r="A372" s="94"/>
      <c r="B372" s="95"/>
      <c r="C372" s="96"/>
      <c r="D372" s="97"/>
      <c r="E372" s="98"/>
      <c r="F372" s="98"/>
      <c r="G372" s="98"/>
      <c r="H372" s="98"/>
      <c r="I372" s="98"/>
      <c r="J372" s="96"/>
      <c r="K372" s="96"/>
      <c r="L372" s="96"/>
      <c r="M372" s="518"/>
      <c r="N372" s="369"/>
      <c r="O372" s="370"/>
      <c r="P372" s="196"/>
      <c r="Q372" s="197"/>
      <c r="R372" s="198"/>
      <c r="S372" s="199"/>
      <c r="T372" s="200"/>
      <c r="U372" s="201"/>
      <c r="V372" s="202"/>
      <c r="W372" s="202"/>
      <c r="X372" s="109"/>
      <c r="Y372" s="280"/>
      <c r="Z372" s="106"/>
      <c r="AA372" s="281"/>
      <c r="AB372" s="282"/>
      <c r="AC372" s="273"/>
      <c r="AD372" s="110"/>
      <c r="AE372" s="99"/>
      <c r="AF372" s="110"/>
      <c r="AG372" s="427"/>
      <c r="AH372" s="112"/>
      <c r="AI372" s="110"/>
      <c r="AJ372" s="113"/>
      <c r="AK372" s="114"/>
    </row>
    <row r="373">
      <c r="A373" s="128"/>
      <c r="B373" s="129"/>
      <c r="C373" s="130"/>
      <c r="D373" s="131"/>
      <c r="E373" s="132"/>
      <c r="F373" s="132"/>
      <c r="G373" s="132"/>
      <c r="H373" s="132"/>
      <c r="I373" s="132"/>
      <c r="J373" s="130"/>
      <c r="K373" s="130"/>
      <c r="L373" s="130"/>
      <c r="M373" s="519"/>
      <c r="N373" s="369"/>
      <c r="O373" s="370"/>
      <c r="P373" s="196"/>
      <c r="Q373" s="197"/>
      <c r="R373" s="198"/>
      <c r="S373" s="199"/>
      <c r="T373" s="200"/>
      <c r="U373" s="201"/>
      <c r="V373" s="202"/>
      <c r="W373" s="202"/>
      <c r="X373" s="143"/>
      <c r="Y373" s="367"/>
      <c r="Z373" s="140"/>
      <c r="AA373" s="420"/>
      <c r="AB373" s="421"/>
      <c r="AC373" s="206"/>
      <c r="AD373" s="144"/>
      <c r="AE373" s="133"/>
      <c r="AF373" s="144"/>
      <c r="AG373" s="430"/>
      <c r="AH373" s="146"/>
      <c r="AI373" s="144"/>
      <c r="AJ373" s="147"/>
      <c r="AK373" s="114"/>
    </row>
    <row r="374">
      <c r="A374" s="94"/>
      <c r="B374" s="95"/>
      <c r="C374" s="96"/>
      <c r="D374" s="97"/>
      <c r="E374" s="98"/>
      <c r="F374" s="98"/>
      <c r="G374" s="98"/>
      <c r="H374" s="98"/>
      <c r="I374" s="98"/>
      <c r="J374" s="96"/>
      <c r="K374" s="96"/>
      <c r="L374" s="96"/>
      <c r="M374" s="518"/>
      <c r="N374" s="369"/>
      <c r="O374" s="370"/>
      <c r="P374" s="196"/>
      <c r="Q374" s="197"/>
      <c r="R374" s="198"/>
      <c r="S374" s="199"/>
      <c r="T374" s="200"/>
      <c r="U374" s="201"/>
      <c r="V374" s="202"/>
      <c r="W374" s="202"/>
      <c r="X374" s="109"/>
      <c r="Y374" s="280"/>
      <c r="Z374" s="106"/>
      <c r="AA374" s="281"/>
      <c r="AB374" s="282"/>
      <c r="AC374" s="273"/>
      <c r="AD374" s="110"/>
      <c r="AE374" s="99"/>
      <c r="AF374" s="110"/>
      <c r="AG374" s="427"/>
      <c r="AH374" s="112"/>
      <c r="AI374" s="110"/>
      <c r="AJ374" s="113"/>
      <c r="AK374" s="114"/>
    </row>
    <row r="375">
      <c r="A375" s="128"/>
      <c r="B375" s="129"/>
      <c r="C375" s="130"/>
      <c r="D375" s="131"/>
      <c r="E375" s="132"/>
      <c r="F375" s="132"/>
      <c r="G375" s="132"/>
      <c r="H375" s="132"/>
      <c r="I375" s="132"/>
      <c r="J375" s="130"/>
      <c r="K375" s="130"/>
      <c r="L375" s="130"/>
      <c r="M375" s="519"/>
      <c r="N375" s="369"/>
      <c r="O375" s="370"/>
      <c r="P375" s="196"/>
      <c r="Q375" s="197"/>
      <c r="R375" s="198"/>
      <c r="S375" s="199"/>
      <c r="T375" s="200"/>
      <c r="U375" s="201"/>
      <c r="V375" s="202"/>
      <c r="W375" s="202"/>
      <c r="X375" s="143"/>
      <c r="Y375" s="367"/>
      <c r="Z375" s="140"/>
      <c r="AA375" s="420"/>
      <c r="AB375" s="421"/>
      <c r="AC375" s="206"/>
      <c r="AD375" s="144"/>
      <c r="AE375" s="133"/>
      <c r="AF375" s="144"/>
      <c r="AG375" s="430"/>
      <c r="AH375" s="146"/>
      <c r="AI375" s="144"/>
      <c r="AJ375" s="147"/>
      <c r="AK375" s="114"/>
    </row>
    <row r="376">
      <c r="A376" s="94"/>
      <c r="B376" s="95"/>
      <c r="C376" s="96"/>
      <c r="D376" s="97"/>
      <c r="E376" s="98"/>
      <c r="F376" s="98"/>
      <c r="G376" s="98"/>
      <c r="H376" s="98"/>
      <c r="I376" s="98"/>
      <c r="J376" s="96"/>
      <c r="K376" s="96"/>
      <c r="L376" s="96"/>
      <c r="M376" s="518"/>
      <c r="N376" s="369"/>
      <c r="O376" s="370"/>
      <c r="P376" s="196"/>
      <c r="Q376" s="197"/>
      <c r="R376" s="198"/>
      <c r="S376" s="199"/>
      <c r="T376" s="200"/>
      <c r="U376" s="201"/>
      <c r="V376" s="202"/>
      <c r="W376" s="202"/>
      <c r="X376" s="109"/>
      <c r="Y376" s="280"/>
      <c r="Z376" s="106"/>
      <c r="AA376" s="281"/>
      <c r="AB376" s="282"/>
      <c r="AC376" s="273"/>
      <c r="AD376" s="110"/>
      <c r="AE376" s="99"/>
      <c r="AF376" s="110"/>
      <c r="AG376" s="427"/>
      <c r="AH376" s="112"/>
      <c r="AI376" s="110"/>
      <c r="AJ376" s="113"/>
      <c r="AK376" s="114"/>
    </row>
    <row r="377">
      <c r="A377" s="128"/>
      <c r="B377" s="129"/>
      <c r="C377" s="130"/>
      <c r="D377" s="131"/>
      <c r="E377" s="132"/>
      <c r="F377" s="132"/>
      <c r="G377" s="132"/>
      <c r="H377" s="132"/>
      <c r="I377" s="132"/>
      <c r="J377" s="130"/>
      <c r="K377" s="130"/>
      <c r="L377" s="130"/>
      <c r="M377" s="519"/>
      <c r="N377" s="369"/>
      <c r="O377" s="370"/>
      <c r="P377" s="196"/>
      <c r="Q377" s="197"/>
      <c r="R377" s="198"/>
      <c r="S377" s="199"/>
      <c r="T377" s="200"/>
      <c r="U377" s="201"/>
      <c r="V377" s="202"/>
      <c r="W377" s="202"/>
      <c r="X377" s="143"/>
      <c r="Y377" s="367"/>
      <c r="Z377" s="140"/>
      <c r="AA377" s="420"/>
      <c r="AB377" s="421"/>
      <c r="AC377" s="206"/>
      <c r="AD377" s="144"/>
      <c r="AE377" s="133"/>
      <c r="AF377" s="144"/>
      <c r="AG377" s="430"/>
      <c r="AH377" s="146"/>
      <c r="AI377" s="144"/>
      <c r="AJ377" s="147"/>
      <c r="AK377" s="114"/>
    </row>
    <row r="378">
      <c r="A378" s="94"/>
      <c r="B378" s="95"/>
      <c r="C378" s="96"/>
      <c r="D378" s="97"/>
      <c r="E378" s="98"/>
      <c r="F378" s="98"/>
      <c r="G378" s="98"/>
      <c r="H378" s="98"/>
      <c r="I378" s="98"/>
      <c r="J378" s="96"/>
      <c r="K378" s="96"/>
      <c r="L378" s="96"/>
      <c r="M378" s="518"/>
      <c r="N378" s="369"/>
      <c r="O378" s="370"/>
      <c r="P378" s="196"/>
      <c r="Q378" s="197"/>
      <c r="R378" s="198"/>
      <c r="S378" s="199"/>
      <c r="T378" s="200"/>
      <c r="U378" s="201"/>
      <c r="V378" s="202"/>
      <c r="W378" s="202"/>
      <c r="X378" s="109"/>
      <c r="Y378" s="280"/>
      <c r="Z378" s="106"/>
      <c r="AA378" s="281"/>
      <c r="AB378" s="282"/>
      <c r="AC378" s="273"/>
      <c r="AD378" s="110"/>
      <c r="AE378" s="99"/>
      <c r="AF378" s="110"/>
      <c r="AG378" s="427"/>
      <c r="AH378" s="112"/>
      <c r="AI378" s="110"/>
      <c r="AJ378" s="113"/>
      <c r="AK378" s="114"/>
    </row>
    <row r="379">
      <c r="A379" s="128"/>
      <c r="B379" s="129"/>
      <c r="C379" s="130"/>
      <c r="D379" s="131"/>
      <c r="E379" s="132"/>
      <c r="F379" s="132"/>
      <c r="G379" s="132"/>
      <c r="H379" s="132"/>
      <c r="I379" s="132"/>
      <c r="J379" s="130"/>
      <c r="K379" s="130"/>
      <c r="L379" s="130"/>
      <c r="M379" s="519"/>
      <c r="N379" s="369"/>
      <c r="O379" s="370"/>
      <c r="P379" s="196"/>
      <c r="Q379" s="197"/>
      <c r="R379" s="198"/>
      <c r="S379" s="199"/>
      <c r="T379" s="200"/>
      <c r="U379" s="201"/>
      <c r="V379" s="202"/>
      <c r="W379" s="202"/>
      <c r="X379" s="143"/>
      <c r="Y379" s="367"/>
      <c r="Z379" s="140"/>
      <c r="AA379" s="420"/>
      <c r="AB379" s="421"/>
      <c r="AC379" s="206"/>
      <c r="AD379" s="144"/>
      <c r="AE379" s="133"/>
      <c r="AF379" s="144"/>
      <c r="AG379" s="430"/>
      <c r="AH379" s="146"/>
      <c r="AI379" s="144"/>
      <c r="AJ379" s="147"/>
      <c r="AK379" s="114"/>
    </row>
    <row r="380">
      <c r="A380" s="94"/>
      <c r="B380" s="95"/>
      <c r="C380" s="96"/>
      <c r="D380" s="97"/>
      <c r="E380" s="98"/>
      <c r="F380" s="98"/>
      <c r="G380" s="98"/>
      <c r="H380" s="98"/>
      <c r="I380" s="98"/>
      <c r="J380" s="96"/>
      <c r="K380" s="96"/>
      <c r="L380" s="96"/>
      <c r="M380" s="518"/>
      <c r="N380" s="369"/>
      <c r="O380" s="370"/>
      <c r="P380" s="196"/>
      <c r="Q380" s="197"/>
      <c r="R380" s="198"/>
      <c r="S380" s="199"/>
      <c r="T380" s="200"/>
      <c r="U380" s="201"/>
      <c r="V380" s="202"/>
      <c r="W380" s="202"/>
      <c r="X380" s="109"/>
      <c r="Y380" s="280"/>
      <c r="Z380" s="106"/>
      <c r="AA380" s="281"/>
      <c r="AB380" s="282"/>
      <c r="AC380" s="273"/>
      <c r="AD380" s="110"/>
      <c r="AE380" s="99"/>
      <c r="AF380" s="110"/>
      <c r="AG380" s="427"/>
      <c r="AH380" s="112"/>
      <c r="AI380" s="110"/>
      <c r="AJ380" s="113"/>
      <c r="AK380" s="114"/>
    </row>
    <row r="381">
      <c r="A381" s="128"/>
      <c r="B381" s="129"/>
      <c r="C381" s="130"/>
      <c r="D381" s="131"/>
      <c r="E381" s="132"/>
      <c r="F381" s="132"/>
      <c r="G381" s="132"/>
      <c r="H381" s="132"/>
      <c r="I381" s="132"/>
      <c r="J381" s="130"/>
      <c r="K381" s="130"/>
      <c r="L381" s="130"/>
      <c r="M381" s="519"/>
      <c r="N381" s="369"/>
      <c r="O381" s="370"/>
      <c r="P381" s="196"/>
      <c r="Q381" s="197"/>
      <c r="R381" s="198"/>
      <c r="S381" s="199"/>
      <c r="T381" s="200"/>
      <c r="U381" s="201"/>
      <c r="V381" s="202"/>
      <c r="W381" s="202"/>
      <c r="X381" s="143"/>
      <c r="Y381" s="367"/>
      <c r="Z381" s="140"/>
      <c r="AA381" s="420"/>
      <c r="AB381" s="421"/>
      <c r="AC381" s="206"/>
      <c r="AD381" s="144"/>
      <c r="AE381" s="133"/>
      <c r="AF381" s="144"/>
      <c r="AG381" s="430"/>
      <c r="AH381" s="146"/>
      <c r="AI381" s="144"/>
      <c r="AJ381" s="147"/>
      <c r="AK381" s="114"/>
    </row>
    <row r="382">
      <c r="A382" s="94"/>
      <c r="B382" s="95"/>
      <c r="C382" s="96"/>
      <c r="D382" s="97"/>
      <c r="E382" s="98"/>
      <c r="F382" s="98"/>
      <c r="G382" s="98"/>
      <c r="H382" s="98"/>
      <c r="I382" s="98"/>
      <c r="J382" s="96"/>
      <c r="K382" s="96"/>
      <c r="L382" s="96"/>
      <c r="M382" s="518"/>
      <c r="N382" s="369"/>
      <c r="O382" s="370"/>
      <c r="P382" s="196"/>
      <c r="Q382" s="197"/>
      <c r="R382" s="198"/>
      <c r="S382" s="199"/>
      <c r="T382" s="200"/>
      <c r="U382" s="201"/>
      <c r="V382" s="202"/>
      <c r="W382" s="202"/>
      <c r="X382" s="109"/>
      <c r="Y382" s="280"/>
      <c r="Z382" s="106"/>
      <c r="AA382" s="281"/>
      <c r="AB382" s="282"/>
      <c r="AC382" s="273"/>
      <c r="AD382" s="110"/>
      <c r="AE382" s="99"/>
      <c r="AF382" s="110"/>
      <c r="AG382" s="427"/>
      <c r="AH382" s="112"/>
      <c r="AI382" s="110"/>
      <c r="AJ382" s="113"/>
      <c r="AK382" s="114"/>
    </row>
    <row r="383">
      <c r="A383" s="128"/>
      <c r="B383" s="129"/>
      <c r="C383" s="130"/>
      <c r="D383" s="131"/>
      <c r="E383" s="132"/>
      <c r="F383" s="132"/>
      <c r="G383" s="132"/>
      <c r="H383" s="132"/>
      <c r="I383" s="132"/>
      <c r="J383" s="130"/>
      <c r="K383" s="130"/>
      <c r="L383" s="130"/>
      <c r="M383" s="519"/>
      <c r="N383" s="369"/>
      <c r="O383" s="370"/>
      <c r="P383" s="196"/>
      <c r="Q383" s="197"/>
      <c r="R383" s="198"/>
      <c r="S383" s="199"/>
      <c r="T383" s="200"/>
      <c r="U383" s="201"/>
      <c r="V383" s="202"/>
      <c r="W383" s="202"/>
      <c r="X383" s="143"/>
      <c r="Y383" s="367"/>
      <c r="Z383" s="140"/>
      <c r="AA383" s="420"/>
      <c r="AB383" s="421"/>
      <c r="AC383" s="206"/>
      <c r="AD383" s="144"/>
      <c r="AE383" s="133"/>
      <c r="AF383" s="144"/>
      <c r="AG383" s="430"/>
      <c r="AH383" s="146"/>
      <c r="AI383" s="144"/>
      <c r="AJ383" s="147"/>
      <c r="AK383" s="114"/>
    </row>
    <row r="384">
      <c r="A384" s="94"/>
      <c r="B384" s="95"/>
      <c r="C384" s="96"/>
      <c r="D384" s="97"/>
      <c r="E384" s="98"/>
      <c r="F384" s="98"/>
      <c r="G384" s="98"/>
      <c r="H384" s="98"/>
      <c r="I384" s="98"/>
      <c r="J384" s="96"/>
      <c r="K384" s="96"/>
      <c r="L384" s="96"/>
      <c r="M384" s="518"/>
      <c r="N384" s="369"/>
      <c r="O384" s="370"/>
      <c r="P384" s="196"/>
      <c r="Q384" s="197"/>
      <c r="R384" s="198"/>
      <c r="S384" s="199"/>
      <c r="T384" s="200"/>
      <c r="U384" s="201"/>
      <c r="V384" s="202"/>
      <c r="W384" s="202"/>
      <c r="X384" s="109"/>
      <c r="Y384" s="280"/>
      <c r="Z384" s="106"/>
      <c r="AA384" s="281"/>
      <c r="AB384" s="282"/>
      <c r="AC384" s="273"/>
      <c r="AD384" s="110"/>
      <c r="AE384" s="99"/>
      <c r="AF384" s="110"/>
      <c r="AG384" s="427"/>
      <c r="AH384" s="112"/>
      <c r="AI384" s="110"/>
      <c r="AJ384" s="113"/>
      <c r="AK384" s="114"/>
    </row>
    <row r="385">
      <c r="A385" s="128"/>
      <c r="B385" s="129"/>
      <c r="C385" s="130"/>
      <c r="D385" s="131"/>
      <c r="E385" s="132"/>
      <c r="F385" s="132"/>
      <c r="G385" s="132"/>
      <c r="H385" s="132"/>
      <c r="I385" s="132"/>
      <c r="J385" s="130"/>
      <c r="K385" s="130"/>
      <c r="L385" s="130"/>
      <c r="M385" s="519"/>
      <c r="N385" s="369"/>
      <c r="O385" s="370"/>
      <c r="P385" s="196"/>
      <c r="Q385" s="197"/>
      <c r="R385" s="198"/>
      <c r="S385" s="199"/>
      <c r="T385" s="200"/>
      <c r="U385" s="201"/>
      <c r="V385" s="202"/>
      <c r="W385" s="202"/>
      <c r="X385" s="143"/>
      <c r="Y385" s="367"/>
      <c r="Z385" s="140"/>
      <c r="AA385" s="420"/>
      <c r="AB385" s="421"/>
      <c r="AC385" s="206"/>
      <c r="AD385" s="144"/>
      <c r="AE385" s="133"/>
      <c r="AF385" s="144"/>
      <c r="AG385" s="430"/>
      <c r="AH385" s="146"/>
      <c r="AI385" s="144"/>
      <c r="AJ385" s="147"/>
      <c r="AK385" s="114"/>
    </row>
    <row r="386">
      <c r="A386" s="94"/>
      <c r="B386" s="95"/>
      <c r="C386" s="96"/>
      <c r="D386" s="97"/>
      <c r="E386" s="98"/>
      <c r="F386" s="98"/>
      <c r="G386" s="98"/>
      <c r="H386" s="98"/>
      <c r="I386" s="98"/>
      <c r="J386" s="96"/>
      <c r="K386" s="96"/>
      <c r="L386" s="96"/>
      <c r="M386" s="518"/>
      <c r="N386" s="369"/>
      <c r="O386" s="370"/>
      <c r="P386" s="196"/>
      <c r="Q386" s="197"/>
      <c r="R386" s="198"/>
      <c r="S386" s="199"/>
      <c r="T386" s="200"/>
      <c r="U386" s="201"/>
      <c r="V386" s="202"/>
      <c r="W386" s="202"/>
      <c r="X386" s="109"/>
      <c r="Y386" s="280"/>
      <c r="Z386" s="106"/>
      <c r="AA386" s="281"/>
      <c r="AB386" s="282"/>
      <c r="AC386" s="273"/>
      <c r="AD386" s="110"/>
      <c r="AE386" s="99"/>
      <c r="AF386" s="110"/>
      <c r="AG386" s="427"/>
      <c r="AH386" s="112"/>
      <c r="AI386" s="110"/>
      <c r="AJ386" s="113"/>
      <c r="AK386" s="114"/>
    </row>
    <row r="387">
      <c r="A387" s="128"/>
      <c r="B387" s="129"/>
      <c r="C387" s="130"/>
      <c r="D387" s="131"/>
      <c r="E387" s="132"/>
      <c r="F387" s="132"/>
      <c r="G387" s="132"/>
      <c r="H387" s="132"/>
      <c r="I387" s="132"/>
      <c r="J387" s="130"/>
      <c r="K387" s="130"/>
      <c r="L387" s="130"/>
      <c r="M387" s="519"/>
      <c r="N387" s="369"/>
      <c r="O387" s="370"/>
      <c r="P387" s="196"/>
      <c r="Q387" s="197"/>
      <c r="R387" s="198"/>
      <c r="S387" s="199"/>
      <c r="T387" s="200"/>
      <c r="U387" s="201"/>
      <c r="V387" s="202"/>
      <c r="W387" s="202"/>
      <c r="X387" s="143"/>
      <c r="Y387" s="367"/>
      <c r="Z387" s="140"/>
      <c r="AA387" s="420"/>
      <c r="AB387" s="421"/>
      <c r="AC387" s="206"/>
      <c r="AD387" s="144"/>
      <c r="AE387" s="133"/>
      <c r="AF387" s="144"/>
      <c r="AG387" s="430"/>
      <c r="AH387" s="146"/>
      <c r="AI387" s="144"/>
      <c r="AJ387" s="147"/>
      <c r="AK387" s="114"/>
    </row>
    <row r="388">
      <c r="A388" s="94"/>
      <c r="B388" s="95"/>
      <c r="C388" s="96"/>
      <c r="D388" s="97"/>
      <c r="E388" s="98"/>
      <c r="F388" s="98"/>
      <c r="G388" s="98"/>
      <c r="H388" s="98"/>
      <c r="I388" s="98"/>
      <c r="J388" s="96"/>
      <c r="K388" s="96"/>
      <c r="L388" s="96"/>
      <c r="M388" s="518"/>
      <c r="N388" s="369"/>
      <c r="O388" s="370"/>
      <c r="P388" s="196"/>
      <c r="Q388" s="197"/>
      <c r="R388" s="198"/>
      <c r="S388" s="199"/>
      <c r="T388" s="200"/>
      <c r="U388" s="201"/>
      <c r="V388" s="202"/>
      <c r="W388" s="202"/>
      <c r="X388" s="109"/>
      <c r="Y388" s="280"/>
      <c r="Z388" s="106"/>
      <c r="AA388" s="281"/>
      <c r="AB388" s="282"/>
      <c r="AC388" s="273"/>
      <c r="AD388" s="110"/>
      <c r="AE388" s="99"/>
      <c r="AF388" s="110"/>
      <c r="AG388" s="427"/>
      <c r="AH388" s="112"/>
      <c r="AI388" s="110"/>
      <c r="AJ388" s="113"/>
      <c r="AK388" s="114"/>
    </row>
    <row r="389">
      <c r="A389" s="128"/>
      <c r="B389" s="129"/>
      <c r="C389" s="130"/>
      <c r="D389" s="131"/>
      <c r="E389" s="132"/>
      <c r="F389" s="132"/>
      <c r="G389" s="132"/>
      <c r="H389" s="132"/>
      <c r="I389" s="132"/>
      <c r="J389" s="130"/>
      <c r="K389" s="130"/>
      <c r="L389" s="130"/>
      <c r="M389" s="519"/>
      <c r="N389" s="369"/>
      <c r="O389" s="370"/>
      <c r="P389" s="196"/>
      <c r="Q389" s="197"/>
      <c r="R389" s="198"/>
      <c r="S389" s="199"/>
      <c r="T389" s="200"/>
      <c r="U389" s="201"/>
      <c r="V389" s="202"/>
      <c r="W389" s="202"/>
      <c r="X389" s="143"/>
      <c r="Y389" s="367"/>
      <c r="Z389" s="140"/>
      <c r="AA389" s="420"/>
      <c r="AB389" s="421"/>
      <c r="AC389" s="206"/>
      <c r="AD389" s="144"/>
      <c r="AE389" s="133"/>
      <c r="AF389" s="144"/>
      <c r="AG389" s="430"/>
      <c r="AH389" s="146"/>
      <c r="AI389" s="144"/>
      <c r="AJ389" s="147"/>
      <c r="AK389" s="114"/>
    </row>
    <row r="390">
      <c r="A390" s="94"/>
      <c r="B390" s="95"/>
      <c r="C390" s="96"/>
      <c r="D390" s="97"/>
      <c r="E390" s="98"/>
      <c r="F390" s="98"/>
      <c r="G390" s="98"/>
      <c r="H390" s="98"/>
      <c r="I390" s="98"/>
      <c r="J390" s="96"/>
      <c r="K390" s="96"/>
      <c r="L390" s="96"/>
      <c r="M390" s="518"/>
      <c r="N390" s="369"/>
      <c r="O390" s="370"/>
      <c r="P390" s="196"/>
      <c r="Q390" s="197"/>
      <c r="R390" s="198"/>
      <c r="S390" s="199"/>
      <c r="T390" s="200"/>
      <c r="U390" s="201"/>
      <c r="V390" s="202"/>
      <c r="W390" s="202"/>
      <c r="X390" s="109"/>
      <c r="Y390" s="280"/>
      <c r="Z390" s="106"/>
      <c r="AA390" s="281"/>
      <c r="AB390" s="282"/>
      <c r="AC390" s="273"/>
      <c r="AD390" s="110"/>
      <c r="AE390" s="99"/>
      <c r="AF390" s="110"/>
      <c r="AG390" s="427"/>
      <c r="AH390" s="112"/>
      <c r="AI390" s="110"/>
      <c r="AJ390" s="113"/>
      <c r="AK390" s="114"/>
    </row>
    <row r="391">
      <c r="A391" s="128"/>
      <c r="B391" s="129"/>
      <c r="C391" s="130"/>
      <c r="D391" s="131"/>
      <c r="E391" s="132"/>
      <c r="F391" s="132"/>
      <c r="G391" s="132"/>
      <c r="H391" s="132"/>
      <c r="I391" s="132"/>
      <c r="J391" s="130"/>
      <c r="K391" s="130"/>
      <c r="L391" s="130"/>
      <c r="M391" s="519"/>
      <c r="N391" s="369"/>
      <c r="O391" s="370"/>
      <c r="P391" s="196"/>
      <c r="Q391" s="197"/>
      <c r="R391" s="198"/>
      <c r="S391" s="199"/>
      <c r="T391" s="200"/>
      <c r="U391" s="201"/>
      <c r="V391" s="202"/>
      <c r="W391" s="202"/>
      <c r="X391" s="143"/>
      <c r="Y391" s="367"/>
      <c r="Z391" s="140"/>
      <c r="AA391" s="420"/>
      <c r="AB391" s="421"/>
      <c r="AC391" s="206"/>
      <c r="AD391" s="144"/>
      <c r="AE391" s="133"/>
      <c r="AF391" s="144"/>
      <c r="AG391" s="430"/>
      <c r="AH391" s="146"/>
      <c r="AI391" s="144"/>
      <c r="AJ391" s="147"/>
      <c r="AK391" s="114"/>
    </row>
    <row r="392">
      <c r="A392" s="94"/>
      <c r="B392" s="95"/>
      <c r="C392" s="96"/>
      <c r="D392" s="97"/>
      <c r="E392" s="98"/>
      <c r="F392" s="98"/>
      <c r="G392" s="98"/>
      <c r="H392" s="98"/>
      <c r="I392" s="98"/>
      <c r="J392" s="96"/>
      <c r="K392" s="96"/>
      <c r="L392" s="96"/>
      <c r="M392" s="518"/>
      <c r="N392" s="369"/>
      <c r="O392" s="370"/>
      <c r="P392" s="196"/>
      <c r="Q392" s="197"/>
      <c r="R392" s="198"/>
      <c r="S392" s="199"/>
      <c r="T392" s="200"/>
      <c r="U392" s="201"/>
      <c r="V392" s="202"/>
      <c r="W392" s="202"/>
      <c r="X392" s="109"/>
      <c r="Y392" s="280"/>
      <c r="Z392" s="106"/>
      <c r="AA392" s="281"/>
      <c r="AB392" s="282"/>
      <c r="AC392" s="273"/>
      <c r="AD392" s="110"/>
      <c r="AE392" s="99"/>
      <c r="AF392" s="110"/>
      <c r="AG392" s="427"/>
      <c r="AH392" s="112"/>
      <c r="AI392" s="110"/>
      <c r="AJ392" s="113"/>
      <c r="AK392" s="114"/>
    </row>
    <row r="393">
      <c r="A393" s="128"/>
      <c r="B393" s="129"/>
      <c r="C393" s="130"/>
      <c r="D393" s="131"/>
      <c r="E393" s="132"/>
      <c r="F393" s="132"/>
      <c r="G393" s="132"/>
      <c r="H393" s="132"/>
      <c r="I393" s="132"/>
      <c r="J393" s="130"/>
      <c r="K393" s="130"/>
      <c r="L393" s="130"/>
      <c r="M393" s="519"/>
      <c r="N393" s="369"/>
      <c r="O393" s="370"/>
      <c r="P393" s="196"/>
      <c r="Q393" s="197"/>
      <c r="R393" s="198"/>
      <c r="S393" s="199"/>
      <c r="T393" s="200"/>
      <c r="U393" s="201"/>
      <c r="V393" s="202"/>
      <c r="W393" s="202"/>
      <c r="X393" s="143"/>
      <c r="Y393" s="367"/>
      <c r="Z393" s="140"/>
      <c r="AA393" s="420"/>
      <c r="AB393" s="421"/>
      <c r="AC393" s="206"/>
      <c r="AD393" s="144"/>
      <c r="AE393" s="133"/>
      <c r="AF393" s="144"/>
      <c r="AG393" s="430"/>
      <c r="AH393" s="146"/>
      <c r="AI393" s="144"/>
      <c r="AJ393" s="147"/>
      <c r="AK393" s="114"/>
    </row>
    <row r="394">
      <c r="A394" s="94"/>
      <c r="B394" s="95"/>
      <c r="C394" s="96"/>
      <c r="D394" s="97"/>
      <c r="E394" s="98"/>
      <c r="F394" s="98"/>
      <c r="G394" s="98"/>
      <c r="H394" s="98"/>
      <c r="I394" s="98"/>
      <c r="J394" s="96"/>
      <c r="K394" s="96"/>
      <c r="L394" s="96"/>
      <c r="M394" s="518"/>
      <c r="N394" s="369"/>
      <c r="O394" s="370"/>
      <c r="P394" s="196"/>
      <c r="Q394" s="197"/>
      <c r="R394" s="198"/>
      <c r="S394" s="199"/>
      <c r="T394" s="200"/>
      <c r="U394" s="201"/>
      <c r="V394" s="202"/>
      <c r="W394" s="202"/>
      <c r="X394" s="109"/>
      <c r="Y394" s="280"/>
      <c r="Z394" s="106"/>
      <c r="AA394" s="281"/>
      <c r="AB394" s="282"/>
      <c r="AC394" s="273"/>
      <c r="AD394" s="110"/>
      <c r="AE394" s="99"/>
      <c r="AF394" s="110"/>
      <c r="AG394" s="427"/>
      <c r="AH394" s="112"/>
      <c r="AI394" s="110"/>
      <c r="AJ394" s="113"/>
      <c r="AK394" s="114"/>
    </row>
    <row r="395">
      <c r="A395" s="128"/>
      <c r="B395" s="129"/>
      <c r="C395" s="130"/>
      <c r="D395" s="131"/>
      <c r="E395" s="132"/>
      <c r="F395" s="132"/>
      <c r="G395" s="132"/>
      <c r="H395" s="132"/>
      <c r="I395" s="132"/>
      <c r="J395" s="130"/>
      <c r="K395" s="130"/>
      <c r="L395" s="130"/>
      <c r="M395" s="519"/>
      <c r="N395" s="369"/>
      <c r="O395" s="370"/>
      <c r="P395" s="196"/>
      <c r="Q395" s="197"/>
      <c r="R395" s="198"/>
      <c r="S395" s="199"/>
      <c r="T395" s="200"/>
      <c r="U395" s="201"/>
      <c r="V395" s="202"/>
      <c r="W395" s="202"/>
      <c r="X395" s="143"/>
      <c r="Y395" s="367"/>
      <c r="Z395" s="140"/>
      <c r="AA395" s="420"/>
      <c r="AB395" s="421"/>
      <c r="AC395" s="206"/>
      <c r="AD395" s="144"/>
      <c r="AE395" s="133"/>
      <c r="AF395" s="144"/>
      <c r="AG395" s="430"/>
      <c r="AH395" s="146"/>
      <c r="AI395" s="144"/>
      <c r="AJ395" s="147"/>
      <c r="AK395" s="114"/>
    </row>
    <row r="396">
      <c r="A396" s="94"/>
      <c r="B396" s="95"/>
      <c r="C396" s="96"/>
      <c r="D396" s="97"/>
      <c r="E396" s="98"/>
      <c r="F396" s="98"/>
      <c r="G396" s="98"/>
      <c r="H396" s="98"/>
      <c r="I396" s="98"/>
      <c r="J396" s="96"/>
      <c r="K396" s="96"/>
      <c r="L396" s="96"/>
      <c r="M396" s="518"/>
      <c r="N396" s="369"/>
      <c r="O396" s="370"/>
      <c r="P396" s="196"/>
      <c r="Q396" s="197"/>
      <c r="R396" s="198"/>
      <c r="S396" s="199"/>
      <c r="T396" s="200"/>
      <c r="U396" s="201"/>
      <c r="V396" s="202"/>
      <c r="W396" s="202"/>
      <c r="X396" s="109"/>
      <c r="Y396" s="280"/>
      <c r="Z396" s="106"/>
      <c r="AA396" s="281"/>
      <c r="AB396" s="282"/>
      <c r="AC396" s="273"/>
      <c r="AD396" s="110"/>
      <c r="AE396" s="99"/>
      <c r="AF396" s="110"/>
      <c r="AG396" s="427"/>
      <c r="AH396" s="112"/>
      <c r="AI396" s="110"/>
      <c r="AJ396" s="113"/>
      <c r="AK396" s="114"/>
    </row>
    <row r="397">
      <c r="A397" s="128"/>
      <c r="B397" s="129"/>
      <c r="C397" s="130"/>
      <c r="D397" s="131"/>
      <c r="E397" s="132"/>
      <c r="F397" s="132"/>
      <c r="G397" s="132"/>
      <c r="H397" s="132"/>
      <c r="I397" s="132"/>
      <c r="J397" s="130"/>
      <c r="K397" s="130"/>
      <c r="L397" s="130"/>
      <c r="M397" s="519"/>
      <c r="N397" s="369"/>
      <c r="O397" s="370"/>
      <c r="P397" s="196"/>
      <c r="Q397" s="197"/>
      <c r="R397" s="198"/>
      <c r="S397" s="199"/>
      <c r="T397" s="200"/>
      <c r="U397" s="201"/>
      <c r="V397" s="202"/>
      <c r="W397" s="202"/>
      <c r="X397" s="143"/>
      <c r="Y397" s="367"/>
      <c r="Z397" s="140"/>
      <c r="AA397" s="420"/>
      <c r="AB397" s="421"/>
      <c r="AC397" s="206"/>
      <c r="AD397" s="144"/>
      <c r="AE397" s="133"/>
      <c r="AF397" s="144"/>
      <c r="AG397" s="430"/>
      <c r="AH397" s="146"/>
      <c r="AI397" s="144"/>
      <c r="AJ397" s="147"/>
      <c r="AK397" s="114"/>
    </row>
    <row r="398">
      <c r="A398" s="94"/>
      <c r="B398" s="95"/>
      <c r="C398" s="96"/>
      <c r="D398" s="97"/>
      <c r="E398" s="98"/>
      <c r="F398" s="98"/>
      <c r="G398" s="98"/>
      <c r="H398" s="98"/>
      <c r="I398" s="98"/>
      <c r="J398" s="96"/>
      <c r="K398" s="96"/>
      <c r="L398" s="96"/>
      <c r="M398" s="518"/>
      <c r="N398" s="369"/>
      <c r="O398" s="370"/>
      <c r="P398" s="196"/>
      <c r="Q398" s="197"/>
      <c r="R398" s="198"/>
      <c r="S398" s="199"/>
      <c r="T398" s="200"/>
      <c r="U398" s="201"/>
      <c r="V398" s="202"/>
      <c r="W398" s="202"/>
      <c r="X398" s="109"/>
      <c r="Y398" s="280"/>
      <c r="Z398" s="106"/>
      <c r="AA398" s="281"/>
      <c r="AB398" s="282"/>
      <c r="AC398" s="273"/>
      <c r="AD398" s="110"/>
      <c r="AE398" s="99"/>
      <c r="AF398" s="110"/>
      <c r="AG398" s="427"/>
      <c r="AH398" s="112"/>
      <c r="AI398" s="110"/>
      <c r="AJ398" s="113"/>
      <c r="AK398" s="114"/>
    </row>
    <row r="399">
      <c r="A399" s="128"/>
      <c r="B399" s="129"/>
      <c r="C399" s="130"/>
      <c r="D399" s="131"/>
      <c r="E399" s="132"/>
      <c r="F399" s="132"/>
      <c r="G399" s="132"/>
      <c r="H399" s="132"/>
      <c r="I399" s="132"/>
      <c r="J399" s="130"/>
      <c r="K399" s="130"/>
      <c r="L399" s="130"/>
      <c r="M399" s="519"/>
      <c r="N399" s="369"/>
      <c r="O399" s="370"/>
      <c r="P399" s="196"/>
      <c r="Q399" s="197"/>
      <c r="R399" s="198"/>
      <c r="S399" s="199"/>
      <c r="T399" s="200"/>
      <c r="U399" s="201"/>
      <c r="V399" s="202"/>
      <c r="W399" s="202"/>
      <c r="X399" s="143"/>
      <c r="Y399" s="367"/>
      <c r="Z399" s="140"/>
      <c r="AA399" s="420"/>
      <c r="AB399" s="421"/>
      <c r="AC399" s="206"/>
      <c r="AD399" s="144"/>
      <c r="AE399" s="133"/>
      <c r="AF399" s="144"/>
      <c r="AG399" s="430"/>
      <c r="AH399" s="146"/>
      <c r="AI399" s="144"/>
      <c r="AJ399" s="147"/>
      <c r="AK399" s="114"/>
    </row>
    <row r="400">
      <c r="A400" s="94"/>
      <c r="B400" s="95"/>
      <c r="C400" s="96"/>
      <c r="D400" s="97"/>
      <c r="E400" s="98"/>
      <c r="F400" s="98"/>
      <c r="G400" s="98"/>
      <c r="H400" s="98"/>
      <c r="I400" s="98"/>
      <c r="J400" s="96"/>
      <c r="K400" s="96"/>
      <c r="L400" s="96"/>
      <c r="M400" s="518"/>
      <c r="N400" s="369"/>
      <c r="O400" s="370"/>
      <c r="P400" s="196"/>
      <c r="Q400" s="197"/>
      <c r="R400" s="198"/>
      <c r="S400" s="199"/>
      <c r="T400" s="200"/>
      <c r="U400" s="201"/>
      <c r="V400" s="202"/>
      <c r="W400" s="202"/>
      <c r="X400" s="109"/>
      <c r="Y400" s="280"/>
      <c r="Z400" s="106"/>
      <c r="AA400" s="281"/>
      <c r="AB400" s="282"/>
      <c r="AC400" s="273"/>
      <c r="AD400" s="110"/>
      <c r="AE400" s="99"/>
      <c r="AF400" s="110"/>
      <c r="AG400" s="427"/>
      <c r="AH400" s="112"/>
      <c r="AI400" s="110"/>
      <c r="AJ400" s="113"/>
      <c r="AK400" s="114"/>
    </row>
    <row r="401">
      <c r="A401" s="128"/>
      <c r="B401" s="129"/>
      <c r="C401" s="130"/>
      <c r="D401" s="131"/>
      <c r="E401" s="132"/>
      <c r="F401" s="132"/>
      <c r="G401" s="132"/>
      <c r="H401" s="132"/>
      <c r="I401" s="132"/>
      <c r="J401" s="130"/>
      <c r="K401" s="130"/>
      <c r="L401" s="130"/>
      <c r="M401" s="519"/>
      <c r="N401" s="369"/>
      <c r="O401" s="370"/>
      <c r="P401" s="196"/>
      <c r="Q401" s="197"/>
      <c r="R401" s="198"/>
      <c r="S401" s="199"/>
      <c r="T401" s="200"/>
      <c r="U401" s="201"/>
      <c r="V401" s="202"/>
      <c r="W401" s="202"/>
      <c r="X401" s="143"/>
      <c r="Y401" s="367"/>
      <c r="Z401" s="140"/>
      <c r="AA401" s="420"/>
      <c r="AB401" s="421"/>
      <c r="AC401" s="206"/>
      <c r="AD401" s="144"/>
      <c r="AE401" s="133"/>
      <c r="AF401" s="144"/>
      <c r="AG401" s="430"/>
      <c r="AH401" s="146"/>
      <c r="AI401" s="144"/>
      <c r="AJ401" s="147"/>
      <c r="AK401" s="114"/>
    </row>
    <row r="402">
      <c r="A402" s="94"/>
      <c r="B402" s="95"/>
      <c r="C402" s="96"/>
      <c r="D402" s="97"/>
      <c r="E402" s="98"/>
      <c r="F402" s="98"/>
      <c r="G402" s="98"/>
      <c r="H402" s="98"/>
      <c r="I402" s="98"/>
      <c r="J402" s="96"/>
      <c r="K402" s="96"/>
      <c r="L402" s="96"/>
      <c r="M402" s="518"/>
      <c r="N402" s="369"/>
      <c r="O402" s="370"/>
      <c r="P402" s="196"/>
      <c r="Q402" s="197"/>
      <c r="R402" s="198"/>
      <c r="S402" s="199"/>
      <c r="T402" s="200"/>
      <c r="U402" s="201"/>
      <c r="V402" s="202"/>
      <c r="W402" s="202"/>
      <c r="X402" s="109"/>
      <c r="Y402" s="280"/>
      <c r="Z402" s="106"/>
      <c r="AA402" s="281"/>
      <c r="AB402" s="282"/>
      <c r="AC402" s="273"/>
      <c r="AD402" s="110"/>
      <c r="AE402" s="99"/>
      <c r="AF402" s="110"/>
      <c r="AG402" s="427"/>
      <c r="AH402" s="112"/>
      <c r="AI402" s="110"/>
      <c r="AJ402" s="113"/>
      <c r="AK402" s="114"/>
    </row>
    <row r="403">
      <c r="A403" s="128"/>
      <c r="B403" s="129"/>
      <c r="C403" s="130"/>
      <c r="D403" s="131"/>
      <c r="E403" s="132"/>
      <c r="F403" s="132"/>
      <c r="G403" s="132"/>
      <c r="H403" s="132"/>
      <c r="I403" s="132"/>
      <c r="J403" s="130"/>
      <c r="K403" s="130"/>
      <c r="L403" s="130"/>
      <c r="M403" s="519"/>
      <c r="N403" s="369"/>
      <c r="O403" s="370"/>
      <c r="P403" s="196"/>
      <c r="Q403" s="197"/>
      <c r="R403" s="198"/>
      <c r="S403" s="199"/>
      <c r="T403" s="200"/>
      <c r="U403" s="201"/>
      <c r="V403" s="202"/>
      <c r="W403" s="202"/>
      <c r="X403" s="143"/>
      <c r="Y403" s="367"/>
      <c r="Z403" s="140"/>
      <c r="AA403" s="420"/>
      <c r="AB403" s="421"/>
      <c r="AC403" s="206"/>
      <c r="AD403" s="144"/>
      <c r="AE403" s="133"/>
      <c r="AF403" s="144"/>
      <c r="AG403" s="430"/>
      <c r="AH403" s="146"/>
      <c r="AI403" s="144"/>
      <c r="AJ403" s="147"/>
      <c r="AK403" s="114"/>
    </row>
    <row r="404">
      <c r="A404" s="94"/>
      <c r="B404" s="95"/>
      <c r="C404" s="96"/>
      <c r="D404" s="97"/>
      <c r="E404" s="98"/>
      <c r="F404" s="98"/>
      <c r="G404" s="98"/>
      <c r="H404" s="98"/>
      <c r="I404" s="98"/>
      <c r="J404" s="96"/>
      <c r="K404" s="96"/>
      <c r="L404" s="96"/>
      <c r="M404" s="518"/>
      <c r="N404" s="369"/>
      <c r="O404" s="370"/>
      <c r="P404" s="196"/>
      <c r="Q404" s="197"/>
      <c r="R404" s="198"/>
      <c r="S404" s="199"/>
      <c r="T404" s="200"/>
      <c r="U404" s="201"/>
      <c r="V404" s="202"/>
      <c r="W404" s="202"/>
      <c r="X404" s="109"/>
      <c r="Y404" s="280"/>
      <c r="Z404" s="106"/>
      <c r="AA404" s="281"/>
      <c r="AB404" s="282"/>
      <c r="AC404" s="273"/>
      <c r="AD404" s="110"/>
      <c r="AE404" s="99"/>
      <c r="AF404" s="110"/>
      <c r="AG404" s="427"/>
      <c r="AH404" s="112"/>
      <c r="AI404" s="110"/>
      <c r="AJ404" s="113"/>
      <c r="AK404" s="114"/>
    </row>
    <row r="405">
      <c r="A405" s="128"/>
      <c r="B405" s="129"/>
      <c r="C405" s="130"/>
      <c r="D405" s="131"/>
      <c r="E405" s="132"/>
      <c r="F405" s="132"/>
      <c r="G405" s="132"/>
      <c r="H405" s="132"/>
      <c r="I405" s="132"/>
      <c r="J405" s="130"/>
      <c r="K405" s="130"/>
      <c r="L405" s="130"/>
      <c r="M405" s="519"/>
      <c r="N405" s="369"/>
      <c r="O405" s="370"/>
      <c r="P405" s="196"/>
      <c r="Q405" s="197"/>
      <c r="R405" s="198"/>
      <c r="S405" s="199"/>
      <c r="T405" s="200"/>
      <c r="U405" s="201"/>
      <c r="V405" s="202"/>
      <c r="W405" s="202"/>
      <c r="X405" s="143"/>
      <c r="Y405" s="367"/>
      <c r="Z405" s="140"/>
      <c r="AA405" s="420"/>
      <c r="AB405" s="421"/>
      <c r="AC405" s="206"/>
      <c r="AD405" s="144"/>
      <c r="AE405" s="133"/>
      <c r="AF405" s="144"/>
      <c r="AG405" s="430"/>
      <c r="AH405" s="146"/>
      <c r="AI405" s="144"/>
      <c r="AJ405" s="147"/>
      <c r="AK405" s="114"/>
    </row>
    <row r="406">
      <c r="A406" s="94"/>
      <c r="B406" s="95"/>
      <c r="C406" s="96"/>
      <c r="D406" s="97"/>
      <c r="E406" s="98"/>
      <c r="F406" s="98"/>
      <c r="G406" s="98"/>
      <c r="H406" s="98"/>
      <c r="I406" s="98"/>
      <c r="J406" s="96"/>
      <c r="K406" s="96"/>
      <c r="L406" s="96"/>
      <c r="M406" s="518"/>
      <c r="N406" s="369"/>
      <c r="O406" s="370"/>
      <c r="P406" s="196"/>
      <c r="Q406" s="197"/>
      <c r="R406" s="198"/>
      <c r="S406" s="199"/>
      <c r="T406" s="200"/>
      <c r="U406" s="201"/>
      <c r="V406" s="202"/>
      <c r="W406" s="202"/>
      <c r="X406" s="109"/>
      <c r="Y406" s="280"/>
      <c r="Z406" s="106"/>
      <c r="AA406" s="281"/>
      <c r="AB406" s="282"/>
      <c r="AC406" s="273"/>
      <c r="AD406" s="110"/>
      <c r="AE406" s="99"/>
      <c r="AF406" s="110"/>
      <c r="AG406" s="427"/>
      <c r="AH406" s="112"/>
      <c r="AI406" s="110"/>
      <c r="AJ406" s="113"/>
      <c r="AK406" s="114"/>
    </row>
    <row r="407">
      <c r="A407" s="128"/>
      <c r="B407" s="129"/>
      <c r="C407" s="130"/>
      <c r="D407" s="131"/>
      <c r="E407" s="132"/>
      <c r="F407" s="132"/>
      <c r="G407" s="132"/>
      <c r="H407" s="132"/>
      <c r="I407" s="132"/>
      <c r="J407" s="130"/>
      <c r="K407" s="130"/>
      <c r="L407" s="130"/>
      <c r="M407" s="519"/>
      <c r="N407" s="369"/>
      <c r="O407" s="370"/>
      <c r="P407" s="196"/>
      <c r="Q407" s="197"/>
      <c r="R407" s="198"/>
      <c r="S407" s="199"/>
      <c r="T407" s="200"/>
      <c r="U407" s="201"/>
      <c r="V407" s="202"/>
      <c r="W407" s="202"/>
      <c r="X407" s="143"/>
      <c r="Y407" s="367"/>
      <c r="Z407" s="140"/>
      <c r="AA407" s="420"/>
      <c r="AB407" s="421"/>
      <c r="AC407" s="206"/>
      <c r="AD407" s="144"/>
      <c r="AE407" s="133"/>
      <c r="AF407" s="144"/>
      <c r="AG407" s="430"/>
      <c r="AH407" s="146"/>
      <c r="AI407" s="144"/>
      <c r="AJ407" s="147"/>
      <c r="AK407" s="114"/>
    </row>
    <row r="408">
      <c r="A408" s="94"/>
      <c r="B408" s="95"/>
      <c r="C408" s="96"/>
      <c r="D408" s="97"/>
      <c r="E408" s="98"/>
      <c r="F408" s="98"/>
      <c r="G408" s="98"/>
      <c r="H408" s="98"/>
      <c r="I408" s="98"/>
      <c r="J408" s="96"/>
      <c r="K408" s="96"/>
      <c r="L408" s="96"/>
      <c r="M408" s="518"/>
      <c r="N408" s="369"/>
      <c r="O408" s="370"/>
      <c r="P408" s="196"/>
      <c r="Q408" s="197"/>
      <c r="R408" s="198"/>
      <c r="S408" s="199"/>
      <c r="T408" s="200"/>
      <c r="U408" s="201"/>
      <c r="V408" s="202"/>
      <c r="W408" s="202"/>
      <c r="X408" s="109"/>
      <c r="Y408" s="280"/>
      <c r="Z408" s="106"/>
      <c r="AA408" s="281"/>
      <c r="AB408" s="282"/>
      <c r="AC408" s="273"/>
      <c r="AD408" s="110"/>
      <c r="AE408" s="99"/>
      <c r="AF408" s="110"/>
      <c r="AG408" s="427"/>
      <c r="AH408" s="112"/>
      <c r="AI408" s="110"/>
      <c r="AJ408" s="113"/>
      <c r="AK408" s="114"/>
    </row>
    <row r="409">
      <c r="A409" s="128"/>
      <c r="B409" s="129"/>
      <c r="C409" s="130"/>
      <c r="D409" s="131"/>
      <c r="E409" s="132"/>
      <c r="F409" s="132"/>
      <c r="G409" s="132"/>
      <c r="H409" s="132"/>
      <c r="I409" s="132"/>
      <c r="J409" s="130"/>
      <c r="K409" s="130"/>
      <c r="L409" s="130"/>
      <c r="M409" s="519"/>
      <c r="N409" s="369"/>
      <c r="O409" s="370"/>
      <c r="P409" s="196"/>
      <c r="Q409" s="197"/>
      <c r="R409" s="198"/>
      <c r="S409" s="199"/>
      <c r="T409" s="200"/>
      <c r="U409" s="201"/>
      <c r="V409" s="202"/>
      <c r="W409" s="202"/>
      <c r="X409" s="143"/>
      <c r="Y409" s="367"/>
      <c r="Z409" s="140"/>
      <c r="AA409" s="420"/>
      <c r="AB409" s="421"/>
      <c r="AC409" s="206"/>
      <c r="AD409" s="144"/>
      <c r="AE409" s="133"/>
      <c r="AF409" s="144"/>
      <c r="AG409" s="430"/>
      <c r="AH409" s="146"/>
      <c r="AI409" s="144"/>
      <c r="AJ409" s="147"/>
      <c r="AK409" s="114"/>
    </row>
    <row r="410">
      <c r="A410" s="94"/>
      <c r="B410" s="95"/>
      <c r="C410" s="96"/>
      <c r="D410" s="97"/>
      <c r="E410" s="98"/>
      <c r="F410" s="98"/>
      <c r="G410" s="98"/>
      <c r="H410" s="98"/>
      <c r="I410" s="98"/>
      <c r="J410" s="96"/>
      <c r="K410" s="96"/>
      <c r="L410" s="96"/>
      <c r="M410" s="518"/>
      <c r="N410" s="369"/>
      <c r="O410" s="370"/>
      <c r="P410" s="196"/>
      <c r="Q410" s="197"/>
      <c r="R410" s="198"/>
      <c r="S410" s="199"/>
      <c r="T410" s="200"/>
      <c r="U410" s="201"/>
      <c r="V410" s="202"/>
      <c r="W410" s="202"/>
      <c r="X410" s="109"/>
      <c r="Y410" s="280"/>
      <c r="Z410" s="106"/>
      <c r="AA410" s="281"/>
      <c r="AB410" s="282"/>
      <c r="AC410" s="273"/>
      <c r="AD410" s="110"/>
      <c r="AE410" s="99"/>
      <c r="AF410" s="110"/>
      <c r="AG410" s="427"/>
      <c r="AH410" s="112"/>
      <c r="AI410" s="110"/>
      <c r="AJ410" s="113"/>
      <c r="AK410" s="114"/>
    </row>
    <row r="411">
      <c r="A411" s="128"/>
      <c r="B411" s="129"/>
      <c r="C411" s="130"/>
      <c r="D411" s="131"/>
      <c r="E411" s="132"/>
      <c r="F411" s="132"/>
      <c r="G411" s="132"/>
      <c r="H411" s="132"/>
      <c r="I411" s="132"/>
      <c r="J411" s="130"/>
      <c r="K411" s="130"/>
      <c r="L411" s="130"/>
      <c r="M411" s="519"/>
      <c r="N411" s="369"/>
      <c r="O411" s="370"/>
      <c r="P411" s="196"/>
      <c r="Q411" s="197"/>
      <c r="R411" s="198"/>
      <c r="S411" s="199"/>
      <c r="T411" s="200"/>
      <c r="U411" s="201"/>
      <c r="V411" s="202"/>
      <c r="W411" s="202"/>
      <c r="X411" s="143"/>
      <c r="Y411" s="367"/>
      <c r="Z411" s="140"/>
      <c r="AA411" s="420"/>
      <c r="AB411" s="421"/>
      <c r="AC411" s="206"/>
      <c r="AD411" s="144"/>
      <c r="AE411" s="133"/>
      <c r="AF411" s="144"/>
      <c r="AG411" s="430"/>
      <c r="AH411" s="146"/>
      <c r="AI411" s="144"/>
      <c r="AJ411" s="147"/>
      <c r="AK411" s="114"/>
    </row>
    <row r="412">
      <c r="A412" s="94"/>
      <c r="B412" s="95"/>
      <c r="C412" s="96"/>
      <c r="D412" s="97"/>
      <c r="E412" s="98"/>
      <c r="F412" s="98"/>
      <c r="G412" s="98"/>
      <c r="H412" s="98"/>
      <c r="I412" s="98"/>
      <c r="J412" s="96"/>
      <c r="K412" s="96"/>
      <c r="L412" s="96"/>
      <c r="M412" s="518"/>
      <c r="N412" s="369"/>
      <c r="O412" s="370"/>
      <c r="P412" s="196"/>
      <c r="Q412" s="197"/>
      <c r="R412" s="198"/>
      <c r="S412" s="199"/>
      <c r="T412" s="200"/>
      <c r="U412" s="201"/>
      <c r="V412" s="202"/>
      <c r="W412" s="202"/>
      <c r="X412" s="109"/>
      <c r="Y412" s="280"/>
      <c r="Z412" s="106"/>
      <c r="AA412" s="281"/>
      <c r="AB412" s="282"/>
      <c r="AC412" s="273"/>
      <c r="AD412" s="110"/>
      <c r="AE412" s="99"/>
      <c r="AF412" s="110"/>
      <c r="AG412" s="427"/>
      <c r="AH412" s="112"/>
      <c r="AI412" s="110"/>
      <c r="AJ412" s="113"/>
      <c r="AK412" s="114"/>
    </row>
    <row r="413">
      <c r="A413" s="128"/>
      <c r="B413" s="129"/>
      <c r="C413" s="130"/>
      <c r="D413" s="131"/>
      <c r="E413" s="132"/>
      <c r="F413" s="132"/>
      <c r="G413" s="132"/>
      <c r="H413" s="132"/>
      <c r="I413" s="132"/>
      <c r="J413" s="130"/>
      <c r="K413" s="130"/>
      <c r="L413" s="130"/>
      <c r="M413" s="519"/>
      <c r="N413" s="369"/>
      <c r="O413" s="370"/>
      <c r="P413" s="196"/>
      <c r="Q413" s="197"/>
      <c r="R413" s="198"/>
      <c r="S413" s="199"/>
      <c r="T413" s="200"/>
      <c r="U413" s="201"/>
      <c r="V413" s="202"/>
      <c r="W413" s="202"/>
      <c r="X413" s="143"/>
      <c r="Y413" s="367"/>
      <c r="Z413" s="140"/>
      <c r="AA413" s="420"/>
      <c r="AB413" s="421"/>
      <c r="AC413" s="206"/>
      <c r="AD413" s="144"/>
      <c r="AE413" s="133"/>
      <c r="AF413" s="144"/>
      <c r="AG413" s="430"/>
      <c r="AH413" s="146"/>
      <c r="AI413" s="144"/>
      <c r="AJ413" s="147"/>
      <c r="AK413" s="114"/>
    </row>
    <row r="414">
      <c r="A414" s="94"/>
      <c r="B414" s="95"/>
      <c r="C414" s="96"/>
      <c r="D414" s="97"/>
      <c r="E414" s="98"/>
      <c r="F414" s="98"/>
      <c r="G414" s="98"/>
      <c r="H414" s="98"/>
      <c r="I414" s="98"/>
      <c r="J414" s="96"/>
      <c r="K414" s="96"/>
      <c r="L414" s="96"/>
      <c r="M414" s="518"/>
      <c r="N414" s="369"/>
      <c r="O414" s="370"/>
      <c r="P414" s="196"/>
      <c r="Q414" s="197"/>
      <c r="R414" s="198"/>
      <c r="S414" s="199"/>
      <c r="T414" s="200"/>
      <c r="U414" s="201"/>
      <c r="V414" s="202"/>
      <c r="W414" s="202"/>
      <c r="X414" s="109"/>
      <c r="Y414" s="280"/>
      <c r="Z414" s="106"/>
      <c r="AA414" s="281"/>
      <c r="AB414" s="282"/>
      <c r="AC414" s="273"/>
      <c r="AD414" s="110"/>
      <c r="AE414" s="99"/>
      <c r="AF414" s="110"/>
      <c r="AG414" s="427"/>
      <c r="AH414" s="112"/>
      <c r="AI414" s="110"/>
      <c r="AJ414" s="113"/>
      <c r="AK414" s="114"/>
    </row>
    <row r="415">
      <c r="A415" s="128"/>
      <c r="B415" s="129"/>
      <c r="C415" s="130"/>
      <c r="D415" s="131"/>
      <c r="E415" s="132"/>
      <c r="F415" s="132"/>
      <c r="G415" s="132"/>
      <c r="H415" s="132"/>
      <c r="I415" s="132"/>
      <c r="J415" s="130"/>
      <c r="K415" s="130"/>
      <c r="L415" s="130"/>
      <c r="M415" s="519"/>
      <c r="N415" s="369"/>
      <c r="O415" s="370"/>
      <c r="P415" s="196"/>
      <c r="Q415" s="197"/>
      <c r="R415" s="198"/>
      <c r="S415" s="199"/>
      <c r="T415" s="200"/>
      <c r="U415" s="201"/>
      <c r="V415" s="202"/>
      <c r="W415" s="202"/>
      <c r="X415" s="143"/>
      <c r="Y415" s="367"/>
      <c r="Z415" s="140"/>
      <c r="AA415" s="420"/>
      <c r="AB415" s="421"/>
      <c r="AC415" s="206"/>
      <c r="AD415" s="144"/>
      <c r="AE415" s="133"/>
      <c r="AF415" s="144"/>
      <c r="AG415" s="430"/>
      <c r="AH415" s="146"/>
      <c r="AI415" s="144"/>
      <c r="AJ415" s="147"/>
      <c r="AK415" s="114"/>
    </row>
    <row r="416">
      <c r="A416" s="94"/>
      <c r="B416" s="95"/>
      <c r="C416" s="96"/>
      <c r="D416" s="97"/>
      <c r="E416" s="98"/>
      <c r="F416" s="98"/>
      <c r="G416" s="98"/>
      <c r="H416" s="98"/>
      <c r="I416" s="98"/>
      <c r="J416" s="96"/>
      <c r="K416" s="96"/>
      <c r="L416" s="96"/>
      <c r="M416" s="518"/>
      <c r="N416" s="369"/>
      <c r="O416" s="370"/>
      <c r="P416" s="196"/>
      <c r="Q416" s="197"/>
      <c r="R416" s="198"/>
      <c r="S416" s="199"/>
      <c r="T416" s="200"/>
      <c r="U416" s="201"/>
      <c r="V416" s="202"/>
      <c r="W416" s="202"/>
      <c r="X416" s="109"/>
      <c r="Y416" s="280"/>
      <c r="Z416" s="106"/>
      <c r="AA416" s="281"/>
      <c r="AB416" s="282"/>
      <c r="AC416" s="273"/>
      <c r="AD416" s="110"/>
      <c r="AE416" s="99"/>
      <c r="AF416" s="110"/>
      <c r="AG416" s="427"/>
      <c r="AH416" s="112"/>
      <c r="AI416" s="110"/>
      <c r="AJ416" s="113"/>
      <c r="AK416" s="114"/>
    </row>
    <row r="417">
      <c r="A417" s="128"/>
      <c r="B417" s="129"/>
      <c r="C417" s="130"/>
      <c r="D417" s="131"/>
      <c r="E417" s="132"/>
      <c r="F417" s="132"/>
      <c r="G417" s="132"/>
      <c r="H417" s="132"/>
      <c r="I417" s="132"/>
      <c r="J417" s="130"/>
      <c r="K417" s="130"/>
      <c r="L417" s="130"/>
      <c r="M417" s="519"/>
      <c r="N417" s="369"/>
      <c r="O417" s="370"/>
      <c r="P417" s="196"/>
      <c r="Q417" s="197"/>
      <c r="R417" s="198"/>
      <c r="S417" s="199"/>
      <c r="T417" s="200"/>
      <c r="U417" s="201"/>
      <c r="V417" s="202"/>
      <c r="W417" s="202"/>
      <c r="X417" s="143"/>
      <c r="Y417" s="367"/>
      <c r="Z417" s="140"/>
      <c r="AA417" s="420"/>
      <c r="AB417" s="421"/>
      <c r="AC417" s="206"/>
      <c r="AD417" s="144"/>
      <c r="AE417" s="133"/>
      <c r="AF417" s="144"/>
      <c r="AG417" s="430"/>
      <c r="AH417" s="146"/>
      <c r="AI417" s="144"/>
      <c r="AJ417" s="147"/>
      <c r="AK417" s="114"/>
    </row>
    <row r="418">
      <c r="A418" s="94"/>
      <c r="B418" s="95"/>
      <c r="C418" s="96"/>
      <c r="D418" s="97"/>
      <c r="E418" s="98"/>
      <c r="F418" s="98"/>
      <c r="G418" s="98"/>
      <c r="H418" s="98"/>
      <c r="I418" s="98"/>
      <c r="J418" s="96"/>
      <c r="K418" s="96"/>
      <c r="L418" s="96"/>
      <c r="M418" s="518"/>
      <c r="N418" s="369"/>
      <c r="O418" s="370"/>
      <c r="P418" s="196"/>
      <c r="Q418" s="197"/>
      <c r="R418" s="198"/>
      <c r="S418" s="199"/>
      <c r="T418" s="200"/>
      <c r="U418" s="201"/>
      <c r="V418" s="202"/>
      <c r="W418" s="202"/>
      <c r="X418" s="109"/>
      <c r="Y418" s="280"/>
      <c r="Z418" s="106"/>
      <c r="AA418" s="281"/>
      <c r="AB418" s="282"/>
      <c r="AC418" s="273"/>
      <c r="AD418" s="110"/>
      <c r="AE418" s="99"/>
      <c r="AF418" s="110"/>
      <c r="AG418" s="427"/>
      <c r="AH418" s="112"/>
      <c r="AI418" s="110"/>
      <c r="AJ418" s="113"/>
      <c r="AK418" s="114"/>
    </row>
    <row r="419">
      <c r="A419" s="128"/>
      <c r="B419" s="129"/>
      <c r="C419" s="130"/>
      <c r="D419" s="131"/>
      <c r="E419" s="132"/>
      <c r="F419" s="132"/>
      <c r="G419" s="132"/>
      <c r="H419" s="132"/>
      <c r="I419" s="132"/>
      <c r="J419" s="130"/>
      <c r="K419" s="130"/>
      <c r="L419" s="130"/>
      <c r="M419" s="519"/>
      <c r="N419" s="369"/>
      <c r="O419" s="370"/>
      <c r="P419" s="196"/>
      <c r="Q419" s="197"/>
      <c r="R419" s="198"/>
      <c r="S419" s="199"/>
      <c r="T419" s="200"/>
      <c r="U419" s="201"/>
      <c r="V419" s="202"/>
      <c r="W419" s="202"/>
      <c r="X419" s="143"/>
      <c r="Y419" s="367"/>
      <c r="Z419" s="140"/>
      <c r="AA419" s="420"/>
      <c r="AB419" s="421"/>
      <c r="AC419" s="206"/>
      <c r="AD419" s="144"/>
      <c r="AE419" s="133"/>
      <c r="AF419" s="144"/>
      <c r="AG419" s="430"/>
      <c r="AH419" s="146"/>
      <c r="AI419" s="144"/>
      <c r="AJ419" s="147"/>
      <c r="AK419" s="114"/>
    </row>
    <row r="420">
      <c r="A420" s="94"/>
      <c r="B420" s="95"/>
      <c r="C420" s="96"/>
      <c r="D420" s="97"/>
      <c r="E420" s="98"/>
      <c r="F420" s="98"/>
      <c r="G420" s="98"/>
      <c r="H420" s="98"/>
      <c r="I420" s="98"/>
      <c r="J420" s="96"/>
      <c r="K420" s="96"/>
      <c r="L420" s="96"/>
      <c r="M420" s="518"/>
      <c r="N420" s="369"/>
      <c r="O420" s="370"/>
      <c r="P420" s="196"/>
      <c r="Q420" s="197"/>
      <c r="R420" s="198"/>
      <c r="S420" s="199"/>
      <c r="T420" s="200"/>
      <c r="U420" s="201"/>
      <c r="V420" s="202"/>
      <c r="W420" s="202"/>
      <c r="X420" s="109"/>
      <c r="Y420" s="280"/>
      <c r="Z420" s="106"/>
      <c r="AA420" s="281"/>
      <c r="AB420" s="282"/>
      <c r="AC420" s="273"/>
      <c r="AD420" s="110"/>
      <c r="AE420" s="99"/>
      <c r="AF420" s="110"/>
      <c r="AG420" s="427"/>
      <c r="AH420" s="112"/>
      <c r="AI420" s="110"/>
      <c r="AJ420" s="113"/>
      <c r="AK420" s="114"/>
    </row>
    <row r="421">
      <c r="A421" s="128"/>
      <c r="B421" s="129"/>
      <c r="C421" s="130"/>
      <c r="D421" s="131"/>
      <c r="E421" s="132"/>
      <c r="F421" s="132"/>
      <c r="G421" s="132"/>
      <c r="H421" s="132"/>
      <c r="I421" s="132"/>
      <c r="J421" s="130"/>
      <c r="K421" s="130"/>
      <c r="L421" s="130"/>
      <c r="M421" s="519"/>
      <c r="N421" s="369"/>
      <c r="O421" s="370"/>
      <c r="P421" s="196"/>
      <c r="Q421" s="197"/>
      <c r="R421" s="198"/>
      <c r="S421" s="199"/>
      <c r="T421" s="200"/>
      <c r="U421" s="201"/>
      <c r="V421" s="202"/>
      <c r="W421" s="202"/>
      <c r="X421" s="143"/>
      <c r="Y421" s="367"/>
      <c r="Z421" s="140"/>
      <c r="AA421" s="420"/>
      <c r="AB421" s="421"/>
      <c r="AC421" s="206"/>
      <c r="AD421" s="144"/>
      <c r="AE421" s="133"/>
      <c r="AF421" s="144"/>
      <c r="AG421" s="430"/>
      <c r="AH421" s="146"/>
      <c r="AI421" s="144"/>
      <c r="AJ421" s="147"/>
      <c r="AK421" s="114"/>
    </row>
    <row r="422">
      <c r="A422" s="94"/>
      <c r="B422" s="95"/>
      <c r="C422" s="96"/>
      <c r="D422" s="97"/>
      <c r="E422" s="98"/>
      <c r="F422" s="98"/>
      <c r="G422" s="98"/>
      <c r="H422" s="98"/>
      <c r="I422" s="98"/>
      <c r="J422" s="96"/>
      <c r="K422" s="96"/>
      <c r="L422" s="96"/>
      <c r="M422" s="518"/>
      <c r="N422" s="369"/>
      <c r="O422" s="370"/>
      <c r="P422" s="196"/>
      <c r="Q422" s="197"/>
      <c r="R422" s="198"/>
      <c r="S422" s="199"/>
      <c r="T422" s="200"/>
      <c r="U422" s="201"/>
      <c r="V422" s="202"/>
      <c r="W422" s="202"/>
      <c r="X422" s="109"/>
      <c r="Y422" s="280"/>
      <c r="Z422" s="106"/>
      <c r="AA422" s="281"/>
      <c r="AB422" s="282"/>
      <c r="AC422" s="273"/>
      <c r="AD422" s="110"/>
      <c r="AE422" s="99"/>
      <c r="AF422" s="110"/>
      <c r="AG422" s="427"/>
      <c r="AH422" s="112"/>
      <c r="AI422" s="110"/>
      <c r="AJ422" s="113"/>
      <c r="AK422" s="114"/>
    </row>
    <row r="423">
      <c r="A423" s="128"/>
      <c r="B423" s="129"/>
      <c r="C423" s="130"/>
      <c r="D423" s="131"/>
      <c r="E423" s="132"/>
      <c r="F423" s="132"/>
      <c r="G423" s="132"/>
      <c r="H423" s="132"/>
      <c r="I423" s="132"/>
      <c r="J423" s="130"/>
      <c r="K423" s="130"/>
      <c r="L423" s="130"/>
      <c r="M423" s="519"/>
      <c r="N423" s="369"/>
      <c r="O423" s="370"/>
      <c r="P423" s="196"/>
      <c r="Q423" s="197"/>
      <c r="R423" s="198"/>
      <c r="S423" s="199"/>
      <c r="T423" s="200"/>
      <c r="U423" s="201"/>
      <c r="V423" s="202"/>
      <c r="W423" s="202"/>
      <c r="X423" s="143"/>
      <c r="Y423" s="367"/>
      <c r="Z423" s="140"/>
      <c r="AA423" s="420"/>
      <c r="AB423" s="421"/>
      <c r="AC423" s="206"/>
      <c r="AD423" s="144"/>
      <c r="AE423" s="133"/>
      <c r="AF423" s="144"/>
      <c r="AG423" s="430"/>
      <c r="AH423" s="146"/>
      <c r="AI423" s="144"/>
      <c r="AJ423" s="147"/>
      <c r="AK423" s="114"/>
    </row>
    <row r="424">
      <c r="A424" s="94"/>
      <c r="B424" s="95"/>
      <c r="C424" s="96"/>
      <c r="D424" s="97"/>
      <c r="E424" s="98"/>
      <c r="F424" s="98"/>
      <c r="G424" s="98"/>
      <c r="H424" s="98"/>
      <c r="I424" s="98"/>
      <c r="J424" s="96"/>
      <c r="K424" s="96"/>
      <c r="L424" s="96"/>
      <c r="M424" s="518"/>
      <c r="N424" s="369"/>
      <c r="O424" s="370"/>
      <c r="P424" s="196"/>
      <c r="Q424" s="197"/>
      <c r="R424" s="198"/>
      <c r="S424" s="199"/>
      <c r="T424" s="200"/>
      <c r="U424" s="201"/>
      <c r="V424" s="202"/>
      <c r="W424" s="202"/>
      <c r="X424" s="109"/>
      <c r="Y424" s="280"/>
      <c r="Z424" s="106"/>
      <c r="AA424" s="281"/>
      <c r="AB424" s="282"/>
      <c r="AC424" s="273"/>
      <c r="AD424" s="110"/>
      <c r="AE424" s="99"/>
      <c r="AF424" s="110"/>
      <c r="AG424" s="427"/>
      <c r="AH424" s="112"/>
      <c r="AI424" s="110"/>
      <c r="AJ424" s="113"/>
      <c r="AK424" s="114"/>
    </row>
    <row r="425">
      <c r="A425" s="128"/>
      <c r="B425" s="129"/>
      <c r="C425" s="130"/>
      <c r="D425" s="131"/>
      <c r="E425" s="132"/>
      <c r="F425" s="132"/>
      <c r="G425" s="132"/>
      <c r="H425" s="132"/>
      <c r="I425" s="132"/>
      <c r="J425" s="130"/>
      <c r="K425" s="130"/>
      <c r="L425" s="130"/>
      <c r="M425" s="519"/>
      <c r="N425" s="369"/>
      <c r="O425" s="370"/>
      <c r="P425" s="196"/>
      <c r="Q425" s="197"/>
      <c r="R425" s="198"/>
      <c r="S425" s="199"/>
      <c r="T425" s="200"/>
      <c r="U425" s="201"/>
      <c r="V425" s="202"/>
      <c r="W425" s="202"/>
      <c r="X425" s="143"/>
      <c r="Y425" s="367"/>
      <c r="Z425" s="140"/>
      <c r="AA425" s="420"/>
      <c r="AB425" s="421"/>
      <c r="AC425" s="206"/>
      <c r="AD425" s="144"/>
      <c r="AE425" s="133"/>
      <c r="AF425" s="144"/>
      <c r="AG425" s="430"/>
      <c r="AH425" s="146"/>
      <c r="AI425" s="144"/>
      <c r="AJ425" s="147"/>
      <c r="AK425" s="114"/>
    </row>
    <row r="426">
      <c r="A426" s="94"/>
      <c r="B426" s="95"/>
      <c r="C426" s="96"/>
      <c r="D426" s="97"/>
      <c r="E426" s="98"/>
      <c r="F426" s="98"/>
      <c r="G426" s="98"/>
      <c r="H426" s="98"/>
      <c r="I426" s="98"/>
      <c r="J426" s="96"/>
      <c r="K426" s="96"/>
      <c r="L426" s="96"/>
      <c r="M426" s="518"/>
      <c r="N426" s="369"/>
      <c r="O426" s="370"/>
      <c r="P426" s="196"/>
      <c r="Q426" s="197"/>
      <c r="R426" s="198"/>
      <c r="S426" s="199"/>
      <c r="T426" s="200"/>
      <c r="U426" s="201"/>
      <c r="V426" s="202"/>
      <c r="W426" s="202"/>
      <c r="X426" s="109"/>
      <c r="Y426" s="280"/>
      <c r="Z426" s="106"/>
      <c r="AA426" s="281"/>
      <c r="AB426" s="282"/>
      <c r="AC426" s="273"/>
      <c r="AD426" s="110"/>
      <c r="AE426" s="99"/>
      <c r="AF426" s="110"/>
      <c r="AG426" s="427"/>
      <c r="AH426" s="112"/>
      <c r="AI426" s="110"/>
      <c r="AJ426" s="113"/>
      <c r="AK426" s="114"/>
    </row>
    <row r="427">
      <c r="A427" s="128"/>
      <c r="B427" s="129"/>
      <c r="C427" s="130"/>
      <c r="D427" s="131"/>
      <c r="E427" s="132"/>
      <c r="F427" s="132"/>
      <c r="G427" s="132"/>
      <c r="H427" s="132"/>
      <c r="I427" s="132"/>
      <c r="J427" s="130"/>
      <c r="K427" s="130"/>
      <c r="L427" s="130"/>
      <c r="M427" s="519"/>
      <c r="N427" s="369"/>
      <c r="O427" s="370"/>
      <c r="P427" s="196"/>
      <c r="Q427" s="197"/>
      <c r="R427" s="198"/>
      <c r="S427" s="199"/>
      <c r="T427" s="200"/>
      <c r="U427" s="201"/>
      <c r="V427" s="202"/>
      <c r="W427" s="202"/>
      <c r="X427" s="143"/>
      <c r="Y427" s="367"/>
      <c r="Z427" s="140"/>
      <c r="AA427" s="420"/>
      <c r="AB427" s="421"/>
      <c r="AC427" s="206"/>
      <c r="AD427" s="144"/>
      <c r="AE427" s="133"/>
      <c r="AF427" s="144"/>
      <c r="AG427" s="430"/>
      <c r="AH427" s="146"/>
      <c r="AI427" s="144"/>
      <c r="AJ427" s="147"/>
      <c r="AK427" s="114"/>
    </row>
    <row r="428">
      <c r="A428" s="94"/>
      <c r="B428" s="95"/>
      <c r="C428" s="96"/>
      <c r="D428" s="97"/>
      <c r="E428" s="98"/>
      <c r="F428" s="98"/>
      <c r="G428" s="98"/>
      <c r="H428" s="98"/>
      <c r="I428" s="98"/>
      <c r="J428" s="96"/>
      <c r="K428" s="96"/>
      <c r="L428" s="96"/>
      <c r="M428" s="518"/>
      <c r="N428" s="369"/>
      <c r="O428" s="370"/>
      <c r="P428" s="196"/>
      <c r="Q428" s="197"/>
      <c r="R428" s="198"/>
      <c r="S428" s="199"/>
      <c r="T428" s="200"/>
      <c r="U428" s="201"/>
      <c r="V428" s="202"/>
      <c r="W428" s="202"/>
      <c r="X428" s="109"/>
      <c r="Y428" s="280"/>
      <c r="Z428" s="106"/>
      <c r="AA428" s="281"/>
      <c r="AB428" s="282"/>
      <c r="AC428" s="273"/>
      <c r="AD428" s="110"/>
      <c r="AE428" s="99"/>
      <c r="AF428" s="110"/>
      <c r="AG428" s="427"/>
      <c r="AH428" s="112"/>
      <c r="AI428" s="110"/>
      <c r="AJ428" s="113"/>
      <c r="AK428" s="114"/>
    </row>
    <row r="429">
      <c r="A429" s="128"/>
      <c r="B429" s="129"/>
      <c r="C429" s="130"/>
      <c r="D429" s="131"/>
      <c r="E429" s="132"/>
      <c r="F429" s="132"/>
      <c r="G429" s="132"/>
      <c r="H429" s="132"/>
      <c r="I429" s="132"/>
      <c r="J429" s="130"/>
      <c r="K429" s="130"/>
      <c r="L429" s="130"/>
      <c r="M429" s="519"/>
      <c r="N429" s="369"/>
      <c r="O429" s="370"/>
      <c r="P429" s="196"/>
      <c r="Q429" s="197"/>
      <c r="R429" s="198"/>
      <c r="S429" s="199"/>
      <c r="T429" s="200"/>
      <c r="U429" s="201"/>
      <c r="V429" s="202"/>
      <c r="W429" s="202"/>
      <c r="X429" s="143"/>
      <c r="Y429" s="367"/>
      <c r="Z429" s="140"/>
      <c r="AA429" s="420"/>
      <c r="AB429" s="421"/>
      <c r="AC429" s="206"/>
      <c r="AD429" s="144"/>
      <c r="AE429" s="133"/>
      <c r="AF429" s="144"/>
      <c r="AG429" s="430"/>
      <c r="AH429" s="146"/>
      <c r="AI429" s="144"/>
      <c r="AJ429" s="147"/>
      <c r="AK429" s="114"/>
    </row>
    <row r="430">
      <c r="A430" s="94"/>
      <c r="B430" s="95"/>
      <c r="C430" s="96"/>
      <c r="D430" s="97"/>
      <c r="E430" s="98"/>
      <c r="F430" s="98"/>
      <c r="G430" s="98"/>
      <c r="H430" s="98"/>
      <c r="I430" s="98"/>
      <c r="J430" s="96"/>
      <c r="K430" s="96"/>
      <c r="L430" s="96"/>
      <c r="M430" s="518"/>
      <c r="N430" s="369"/>
      <c r="O430" s="370"/>
      <c r="P430" s="196"/>
      <c r="Q430" s="197"/>
      <c r="R430" s="198"/>
      <c r="S430" s="199"/>
      <c r="T430" s="200"/>
      <c r="U430" s="201"/>
      <c r="V430" s="202"/>
      <c r="W430" s="202"/>
      <c r="X430" s="109"/>
      <c r="Y430" s="280"/>
      <c r="Z430" s="106"/>
      <c r="AA430" s="281"/>
      <c r="AB430" s="282"/>
      <c r="AC430" s="273"/>
      <c r="AD430" s="110"/>
      <c r="AE430" s="99"/>
      <c r="AF430" s="110"/>
      <c r="AG430" s="427"/>
      <c r="AH430" s="112"/>
      <c r="AI430" s="110"/>
      <c r="AJ430" s="113"/>
      <c r="AK430" s="114"/>
    </row>
    <row r="431">
      <c r="A431" s="128"/>
      <c r="B431" s="129"/>
      <c r="C431" s="130"/>
      <c r="D431" s="131"/>
      <c r="E431" s="132"/>
      <c r="F431" s="132"/>
      <c r="G431" s="132"/>
      <c r="H431" s="132"/>
      <c r="I431" s="132"/>
      <c r="J431" s="130"/>
      <c r="K431" s="130"/>
      <c r="L431" s="130"/>
      <c r="M431" s="519"/>
      <c r="N431" s="369"/>
      <c r="O431" s="370"/>
      <c r="P431" s="196"/>
      <c r="Q431" s="197"/>
      <c r="R431" s="198"/>
      <c r="S431" s="199"/>
      <c r="T431" s="200"/>
      <c r="U431" s="201"/>
      <c r="V431" s="202"/>
      <c r="W431" s="202"/>
      <c r="X431" s="143"/>
      <c r="Y431" s="367"/>
      <c r="Z431" s="140"/>
      <c r="AA431" s="420"/>
      <c r="AB431" s="421"/>
      <c r="AC431" s="206"/>
      <c r="AD431" s="144"/>
      <c r="AE431" s="133"/>
      <c r="AF431" s="144"/>
      <c r="AG431" s="430"/>
      <c r="AH431" s="146"/>
      <c r="AI431" s="144"/>
      <c r="AJ431" s="147"/>
      <c r="AK431" s="114"/>
    </row>
    <row r="432">
      <c r="A432" s="94"/>
      <c r="B432" s="95"/>
      <c r="C432" s="96"/>
      <c r="D432" s="97"/>
      <c r="E432" s="98"/>
      <c r="F432" s="98"/>
      <c r="G432" s="98"/>
      <c r="H432" s="98"/>
      <c r="I432" s="98"/>
      <c r="J432" s="96"/>
      <c r="K432" s="96"/>
      <c r="L432" s="96"/>
      <c r="M432" s="518"/>
      <c r="N432" s="369"/>
      <c r="O432" s="370"/>
      <c r="P432" s="196"/>
      <c r="Q432" s="197"/>
      <c r="R432" s="198"/>
      <c r="S432" s="199"/>
      <c r="T432" s="200"/>
      <c r="U432" s="201"/>
      <c r="V432" s="202"/>
      <c r="W432" s="202"/>
      <c r="X432" s="109"/>
      <c r="Y432" s="280"/>
      <c r="Z432" s="106"/>
      <c r="AA432" s="281"/>
      <c r="AB432" s="282"/>
      <c r="AC432" s="273"/>
      <c r="AD432" s="110"/>
      <c r="AE432" s="99"/>
      <c r="AF432" s="110"/>
      <c r="AG432" s="427"/>
      <c r="AH432" s="112"/>
      <c r="AI432" s="110"/>
      <c r="AJ432" s="113"/>
      <c r="AK432" s="114"/>
    </row>
    <row r="433">
      <c r="A433" s="128"/>
      <c r="B433" s="129"/>
      <c r="C433" s="130"/>
      <c r="D433" s="131"/>
      <c r="E433" s="132"/>
      <c r="F433" s="132"/>
      <c r="G433" s="132"/>
      <c r="H433" s="132"/>
      <c r="I433" s="132"/>
      <c r="J433" s="130"/>
      <c r="K433" s="130"/>
      <c r="L433" s="130"/>
      <c r="M433" s="519"/>
      <c r="N433" s="369"/>
      <c r="O433" s="370"/>
      <c r="P433" s="196"/>
      <c r="Q433" s="197"/>
      <c r="R433" s="198"/>
      <c r="S433" s="199"/>
      <c r="T433" s="200"/>
      <c r="U433" s="201"/>
      <c r="V433" s="202"/>
      <c r="W433" s="202"/>
      <c r="X433" s="143"/>
      <c r="Y433" s="367"/>
      <c r="Z433" s="140"/>
      <c r="AA433" s="420"/>
      <c r="AB433" s="421"/>
      <c r="AC433" s="206"/>
      <c r="AD433" s="144"/>
      <c r="AE433" s="133"/>
      <c r="AF433" s="144"/>
      <c r="AG433" s="430"/>
      <c r="AH433" s="146"/>
      <c r="AI433" s="144"/>
      <c r="AJ433" s="147"/>
      <c r="AK433" s="114"/>
    </row>
    <row r="434">
      <c r="A434" s="94"/>
      <c r="B434" s="95"/>
      <c r="C434" s="96"/>
      <c r="D434" s="97"/>
      <c r="E434" s="98"/>
      <c r="F434" s="98"/>
      <c r="G434" s="98"/>
      <c r="H434" s="98"/>
      <c r="I434" s="98"/>
      <c r="J434" s="96"/>
      <c r="K434" s="96"/>
      <c r="L434" s="96"/>
      <c r="M434" s="518"/>
      <c r="N434" s="369"/>
      <c r="O434" s="370"/>
      <c r="P434" s="196"/>
      <c r="Q434" s="197"/>
      <c r="R434" s="198"/>
      <c r="S434" s="199"/>
      <c r="T434" s="200"/>
      <c r="U434" s="201"/>
      <c r="V434" s="202"/>
      <c r="W434" s="202"/>
      <c r="X434" s="109"/>
      <c r="Y434" s="280"/>
      <c r="Z434" s="106"/>
      <c r="AA434" s="281"/>
      <c r="AB434" s="282"/>
      <c r="AC434" s="273"/>
      <c r="AD434" s="110"/>
      <c r="AE434" s="99"/>
      <c r="AF434" s="110"/>
      <c r="AG434" s="427"/>
      <c r="AH434" s="112"/>
      <c r="AI434" s="110"/>
      <c r="AJ434" s="113"/>
      <c r="AK434" s="114"/>
    </row>
    <row r="435">
      <c r="A435" s="128"/>
      <c r="B435" s="129"/>
      <c r="C435" s="130"/>
      <c r="D435" s="131"/>
      <c r="E435" s="132"/>
      <c r="F435" s="132"/>
      <c r="G435" s="132"/>
      <c r="H435" s="132"/>
      <c r="I435" s="132"/>
      <c r="J435" s="130"/>
      <c r="K435" s="130"/>
      <c r="L435" s="130"/>
      <c r="M435" s="519"/>
      <c r="N435" s="369"/>
      <c r="O435" s="370"/>
      <c r="P435" s="196"/>
      <c r="Q435" s="197"/>
      <c r="R435" s="198"/>
      <c r="S435" s="199"/>
      <c r="T435" s="200"/>
      <c r="U435" s="201"/>
      <c r="V435" s="202"/>
      <c r="W435" s="202"/>
      <c r="X435" s="143"/>
      <c r="Y435" s="367"/>
      <c r="Z435" s="140"/>
      <c r="AA435" s="420"/>
      <c r="AB435" s="421"/>
      <c r="AC435" s="206"/>
      <c r="AD435" s="144"/>
      <c r="AE435" s="133"/>
      <c r="AF435" s="144"/>
      <c r="AG435" s="430"/>
      <c r="AH435" s="146"/>
      <c r="AI435" s="144"/>
      <c r="AJ435" s="147"/>
      <c r="AK435" s="114"/>
    </row>
    <row r="436">
      <c r="A436" s="94"/>
      <c r="B436" s="95"/>
      <c r="C436" s="96"/>
      <c r="D436" s="97"/>
      <c r="E436" s="98"/>
      <c r="F436" s="98"/>
      <c r="G436" s="98"/>
      <c r="H436" s="98"/>
      <c r="I436" s="98"/>
      <c r="J436" s="96"/>
      <c r="K436" s="96"/>
      <c r="L436" s="96"/>
      <c r="M436" s="518"/>
      <c r="N436" s="369"/>
      <c r="O436" s="370"/>
      <c r="P436" s="196"/>
      <c r="Q436" s="197"/>
      <c r="R436" s="198"/>
      <c r="S436" s="199"/>
      <c r="T436" s="200"/>
      <c r="U436" s="201"/>
      <c r="V436" s="202"/>
      <c r="W436" s="202"/>
      <c r="X436" s="109"/>
      <c r="Y436" s="280"/>
      <c r="Z436" s="106"/>
      <c r="AA436" s="281"/>
      <c r="AB436" s="282"/>
      <c r="AC436" s="273"/>
      <c r="AD436" s="110"/>
      <c r="AE436" s="99"/>
      <c r="AF436" s="110"/>
      <c r="AG436" s="427"/>
      <c r="AH436" s="112"/>
      <c r="AI436" s="110"/>
      <c r="AJ436" s="113"/>
      <c r="AK436" s="114"/>
    </row>
    <row r="437">
      <c r="A437" s="128"/>
      <c r="B437" s="129"/>
      <c r="C437" s="130"/>
      <c r="D437" s="131"/>
      <c r="E437" s="132"/>
      <c r="F437" s="132"/>
      <c r="G437" s="132"/>
      <c r="H437" s="132"/>
      <c r="I437" s="132"/>
      <c r="J437" s="130"/>
      <c r="K437" s="130"/>
      <c r="L437" s="130"/>
      <c r="M437" s="519"/>
      <c r="N437" s="369"/>
      <c r="O437" s="370"/>
      <c r="P437" s="196"/>
      <c r="Q437" s="197"/>
      <c r="R437" s="198"/>
      <c r="S437" s="199"/>
      <c r="T437" s="200"/>
      <c r="U437" s="201"/>
      <c r="V437" s="202"/>
      <c r="W437" s="202"/>
      <c r="X437" s="143"/>
      <c r="Y437" s="367"/>
      <c r="Z437" s="140"/>
      <c r="AA437" s="420"/>
      <c r="AB437" s="421"/>
      <c r="AC437" s="206"/>
      <c r="AD437" s="144"/>
      <c r="AE437" s="133"/>
      <c r="AF437" s="144"/>
      <c r="AG437" s="430"/>
      <c r="AH437" s="146"/>
      <c r="AI437" s="144"/>
      <c r="AJ437" s="147"/>
      <c r="AK437" s="114"/>
    </row>
    <row r="438">
      <c r="A438" s="94"/>
      <c r="B438" s="95"/>
      <c r="C438" s="96"/>
      <c r="D438" s="97"/>
      <c r="E438" s="98"/>
      <c r="F438" s="98"/>
      <c r="G438" s="98"/>
      <c r="H438" s="98"/>
      <c r="I438" s="98"/>
      <c r="J438" s="96"/>
      <c r="K438" s="96"/>
      <c r="L438" s="96"/>
      <c r="M438" s="518"/>
      <c r="N438" s="369"/>
      <c r="O438" s="370"/>
      <c r="P438" s="196"/>
      <c r="Q438" s="197"/>
      <c r="R438" s="198"/>
      <c r="S438" s="199"/>
      <c r="T438" s="200"/>
      <c r="U438" s="201"/>
      <c r="V438" s="202"/>
      <c r="W438" s="202"/>
      <c r="X438" s="109"/>
      <c r="Y438" s="280"/>
      <c r="Z438" s="106"/>
      <c r="AA438" s="281"/>
      <c r="AB438" s="282"/>
      <c r="AC438" s="273"/>
      <c r="AD438" s="110"/>
      <c r="AE438" s="99"/>
      <c r="AF438" s="110"/>
      <c r="AG438" s="427"/>
      <c r="AH438" s="112"/>
      <c r="AI438" s="110"/>
      <c r="AJ438" s="113"/>
      <c r="AK438" s="114"/>
    </row>
    <row r="439">
      <c r="A439" s="128"/>
      <c r="B439" s="129"/>
      <c r="C439" s="130"/>
      <c r="D439" s="131"/>
      <c r="E439" s="132"/>
      <c r="F439" s="132"/>
      <c r="G439" s="132"/>
      <c r="H439" s="132"/>
      <c r="I439" s="132"/>
      <c r="J439" s="130"/>
      <c r="K439" s="130"/>
      <c r="L439" s="130"/>
      <c r="M439" s="519"/>
      <c r="N439" s="369"/>
      <c r="O439" s="370"/>
      <c r="P439" s="196"/>
      <c r="Q439" s="197"/>
      <c r="R439" s="198"/>
      <c r="S439" s="199"/>
      <c r="T439" s="200"/>
      <c r="U439" s="201"/>
      <c r="V439" s="202"/>
      <c r="W439" s="202"/>
      <c r="X439" s="143"/>
      <c r="Y439" s="367"/>
      <c r="Z439" s="140"/>
      <c r="AA439" s="420"/>
      <c r="AB439" s="421"/>
      <c r="AC439" s="206"/>
      <c r="AD439" s="144"/>
      <c r="AE439" s="133"/>
      <c r="AF439" s="144"/>
      <c r="AG439" s="430"/>
      <c r="AH439" s="146"/>
      <c r="AI439" s="144"/>
      <c r="AJ439" s="147"/>
      <c r="AK439" s="114"/>
    </row>
    <row r="440">
      <c r="A440" s="94"/>
      <c r="B440" s="95"/>
      <c r="C440" s="96"/>
      <c r="D440" s="97"/>
      <c r="E440" s="98"/>
      <c r="F440" s="98"/>
      <c r="G440" s="98"/>
      <c r="H440" s="98"/>
      <c r="I440" s="98"/>
      <c r="J440" s="96"/>
      <c r="K440" s="96"/>
      <c r="L440" s="96"/>
      <c r="M440" s="518"/>
      <c r="N440" s="369"/>
      <c r="O440" s="370"/>
      <c r="P440" s="196"/>
      <c r="Q440" s="197"/>
      <c r="R440" s="198"/>
      <c r="S440" s="199"/>
      <c r="T440" s="200"/>
      <c r="U440" s="201"/>
      <c r="V440" s="202"/>
      <c r="W440" s="202"/>
      <c r="X440" s="109"/>
      <c r="Y440" s="280"/>
      <c r="Z440" s="106"/>
      <c r="AA440" s="281"/>
      <c r="AB440" s="282"/>
      <c r="AC440" s="273"/>
      <c r="AD440" s="110"/>
      <c r="AE440" s="99"/>
      <c r="AF440" s="110"/>
      <c r="AG440" s="427"/>
      <c r="AH440" s="112"/>
      <c r="AI440" s="110"/>
      <c r="AJ440" s="113"/>
      <c r="AK440" s="114"/>
    </row>
    <row r="441">
      <c r="A441" s="128"/>
      <c r="B441" s="129"/>
      <c r="C441" s="130"/>
      <c r="D441" s="131"/>
      <c r="E441" s="132"/>
      <c r="F441" s="132"/>
      <c r="G441" s="132"/>
      <c r="H441" s="132"/>
      <c r="I441" s="132"/>
      <c r="J441" s="130"/>
      <c r="K441" s="130"/>
      <c r="L441" s="130"/>
      <c r="M441" s="519"/>
      <c r="N441" s="369"/>
      <c r="O441" s="370"/>
      <c r="P441" s="196"/>
      <c r="Q441" s="197"/>
      <c r="R441" s="198"/>
      <c r="S441" s="199"/>
      <c r="T441" s="200"/>
      <c r="U441" s="201"/>
      <c r="V441" s="202"/>
      <c r="W441" s="202"/>
      <c r="X441" s="143"/>
      <c r="Y441" s="367"/>
      <c r="Z441" s="140"/>
      <c r="AA441" s="420"/>
      <c r="AB441" s="421"/>
      <c r="AC441" s="206"/>
      <c r="AD441" s="144"/>
      <c r="AE441" s="133"/>
      <c r="AF441" s="144"/>
      <c r="AG441" s="430"/>
      <c r="AH441" s="146"/>
      <c r="AI441" s="144"/>
      <c r="AJ441" s="147"/>
      <c r="AK441" s="114"/>
    </row>
    <row r="442">
      <c r="A442" s="94"/>
      <c r="B442" s="95"/>
      <c r="C442" s="96"/>
      <c r="D442" s="97"/>
      <c r="E442" s="98"/>
      <c r="F442" s="98"/>
      <c r="G442" s="98"/>
      <c r="H442" s="98"/>
      <c r="I442" s="98"/>
      <c r="J442" s="96"/>
      <c r="K442" s="96"/>
      <c r="L442" s="96"/>
      <c r="M442" s="518"/>
      <c r="N442" s="369"/>
      <c r="O442" s="370"/>
      <c r="P442" s="196"/>
      <c r="Q442" s="197"/>
      <c r="R442" s="198"/>
      <c r="S442" s="199"/>
      <c r="T442" s="200"/>
      <c r="U442" s="201"/>
      <c r="V442" s="202"/>
      <c r="W442" s="202"/>
      <c r="X442" s="109"/>
      <c r="Y442" s="280"/>
      <c r="Z442" s="106"/>
      <c r="AA442" s="281"/>
      <c r="AB442" s="282"/>
      <c r="AC442" s="273"/>
      <c r="AD442" s="110"/>
      <c r="AE442" s="99"/>
      <c r="AF442" s="110"/>
      <c r="AG442" s="427"/>
      <c r="AH442" s="112"/>
      <c r="AI442" s="110"/>
      <c r="AJ442" s="113"/>
      <c r="AK442" s="114"/>
    </row>
    <row r="443">
      <c r="A443" s="128"/>
      <c r="B443" s="129"/>
      <c r="C443" s="130"/>
      <c r="D443" s="131"/>
      <c r="E443" s="132"/>
      <c r="F443" s="132"/>
      <c r="G443" s="132"/>
      <c r="H443" s="132"/>
      <c r="I443" s="132"/>
      <c r="J443" s="130"/>
      <c r="K443" s="130"/>
      <c r="L443" s="130"/>
      <c r="M443" s="519"/>
      <c r="N443" s="369"/>
      <c r="O443" s="370"/>
      <c r="P443" s="196"/>
      <c r="Q443" s="197"/>
      <c r="R443" s="198"/>
      <c r="S443" s="199"/>
      <c r="T443" s="200"/>
      <c r="U443" s="201"/>
      <c r="V443" s="202"/>
      <c r="W443" s="202"/>
      <c r="X443" s="143"/>
      <c r="Y443" s="367"/>
      <c r="Z443" s="140"/>
      <c r="AA443" s="420"/>
      <c r="AB443" s="421"/>
      <c r="AC443" s="206"/>
      <c r="AD443" s="144"/>
      <c r="AE443" s="133"/>
      <c r="AF443" s="144"/>
      <c r="AG443" s="430"/>
      <c r="AH443" s="146"/>
      <c r="AI443" s="144"/>
      <c r="AJ443" s="147"/>
      <c r="AK443" s="114"/>
    </row>
    <row r="444">
      <c r="A444" s="94"/>
      <c r="B444" s="95"/>
      <c r="C444" s="96"/>
      <c r="D444" s="97"/>
      <c r="E444" s="98"/>
      <c r="F444" s="98"/>
      <c r="G444" s="98"/>
      <c r="H444" s="98"/>
      <c r="I444" s="98"/>
      <c r="J444" s="96"/>
      <c r="K444" s="96"/>
      <c r="L444" s="96"/>
      <c r="M444" s="518"/>
      <c r="N444" s="369"/>
      <c r="O444" s="370"/>
      <c r="P444" s="196"/>
      <c r="Q444" s="197"/>
      <c r="R444" s="198"/>
      <c r="S444" s="199"/>
      <c r="T444" s="200"/>
      <c r="U444" s="201"/>
      <c r="V444" s="202"/>
      <c r="W444" s="202"/>
      <c r="X444" s="109"/>
      <c r="Y444" s="280"/>
      <c r="Z444" s="106"/>
      <c r="AA444" s="281"/>
      <c r="AB444" s="282"/>
      <c r="AC444" s="273"/>
      <c r="AD444" s="110"/>
      <c r="AE444" s="99"/>
      <c r="AF444" s="110"/>
      <c r="AG444" s="427"/>
      <c r="AH444" s="112"/>
      <c r="AI444" s="110"/>
      <c r="AJ444" s="113"/>
      <c r="AK444" s="114"/>
    </row>
    <row r="445">
      <c r="A445" s="128"/>
      <c r="B445" s="129"/>
      <c r="C445" s="130"/>
      <c r="D445" s="131"/>
      <c r="E445" s="132"/>
      <c r="F445" s="132"/>
      <c r="G445" s="132"/>
      <c r="H445" s="132"/>
      <c r="I445" s="132"/>
      <c r="J445" s="130"/>
      <c r="K445" s="130"/>
      <c r="L445" s="130"/>
      <c r="M445" s="519"/>
      <c r="N445" s="369"/>
      <c r="O445" s="370"/>
      <c r="P445" s="196"/>
      <c r="Q445" s="197"/>
      <c r="R445" s="198"/>
      <c r="S445" s="199"/>
      <c r="T445" s="200"/>
      <c r="U445" s="201"/>
      <c r="V445" s="202"/>
      <c r="W445" s="202"/>
      <c r="X445" s="143"/>
      <c r="Y445" s="367"/>
      <c r="Z445" s="140"/>
      <c r="AA445" s="420"/>
      <c r="AB445" s="421"/>
      <c r="AC445" s="206"/>
      <c r="AD445" s="144"/>
      <c r="AE445" s="133"/>
      <c r="AF445" s="144"/>
      <c r="AG445" s="430"/>
      <c r="AH445" s="146"/>
      <c r="AI445" s="144"/>
      <c r="AJ445" s="147"/>
      <c r="AK445" s="114"/>
    </row>
    <row r="446">
      <c r="A446" s="94"/>
      <c r="B446" s="95"/>
      <c r="C446" s="96"/>
      <c r="D446" s="97"/>
      <c r="E446" s="98"/>
      <c r="F446" s="98"/>
      <c r="G446" s="98"/>
      <c r="H446" s="98"/>
      <c r="I446" s="98"/>
      <c r="J446" s="96"/>
      <c r="K446" s="96"/>
      <c r="L446" s="96"/>
      <c r="M446" s="518"/>
      <c r="N446" s="369"/>
      <c r="O446" s="370"/>
      <c r="P446" s="196"/>
      <c r="Q446" s="197"/>
      <c r="R446" s="198"/>
      <c r="S446" s="199"/>
      <c r="T446" s="200"/>
      <c r="U446" s="201"/>
      <c r="V446" s="202"/>
      <c r="W446" s="202"/>
      <c r="X446" s="109"/>
      <c r="Y446" s="280"/>
      <c r="Z446" s="106"/>
      <c r="AA446" s="281"/>
      <c r="AB446" s="282"/>
      <c r="AC446" s="273"/>
      <c r="AD446" s="110"/>
      <c r="AE446" s="99"/>
      <c r="AF446" s="110"/>
      <c r="AG446" s="427"/>
      <c r="AH446" s="112"/>
      <c r="AI446" s="110"/>
      <c r="AJ446" s="113"/>
      <c r="AK446" s="114"/>
    </row>
    <row r="447">
      <c r="A447" s="128"/>
      <c r="B447" s="129"/>
      <c r="C447" s="130"/>
      <c r="D447" s="131"/>
      <c r="E447" s="132"/>
      <c r="F447" s="132"/>
      <c r="G447" s="132"/>
      <c r="H447" s="132"/>
      <c r="I447" s="132"/>
      <c r="J447" s="130"/>
      <c r="K447" s="130"/>
      <c r="L447" s="130"/>
      <c r="M447" s="519"/>
      <c r="N447" s="369"/>
      <c r="O447" s="370"/>
      <c r="P447" s="196"/>
      <c r="Q447" s="197"/>
      <c r="R447" s="198"/>
      <c r="S447" s="199"/>
      <c r="T447" s="200"/>
      <c r="U447" s="201"/>
      <c r="V447" s="202"/>
      <c r="W447" s="202"/>
      <c r="X447" s="143"/>
      <c r="Y447" s="367"/>
      <c r="Z447" s="140"/>
      <c r="AA447" s="420"/>
      <c r="AB447" s="421"/>
      <c r="AC447" s="206"/>
      <c r="AD447" s="144"/>
      <c r="AE447" s="133"/>
      <c r="AF447" s="144"/>
      <c r="AG447" s="430"/>
      <c r="AH447" s="146"/>
      <c r="AI447" s="144"/>
      <c r="AJ447" s="147"/>
      <c r="AK447" s="114"/>
    </row>
    <row r="448">
      <c r="A448" s="94"/>
      <c r="B448" s="95"/>
      <c r="C448" s="96"/>
      <c r="D448" s="97"/>
      <c r="E448" s="98"/>
      <c r="F448" s="98"/>
      <c r="G448" s="98"/>
      <c r="H448" s="98"/>
      <c r="I448" s="98"/>
      <c r="J448" s="96"/>
      <c r="K448" s="96"/>
      <c r="L448" s="96"/>
      <c r="M448" s="518"/>
      <c r="N448" s="369"/>
      <c r="O448" s="370"/>
      <c r="P448" s="196"/>
      <c r="Q448" s="197"/>
      <c r="R448" s="198"/>
      <c r="S448" s="199"/>
      <c r="T448" s="200"/>
      <c r="U448" s="201"/>
      <c r="V448" s="202"/>
      <c r="W448" s="202"/>
      <c r="X448" s="109"/>
      <c r="Y448" s="280"/>
      <c r="Z448" s="106"/>
      <c r="AA448" s="281"/>
      <c r="AB448" s="282"/>
      <c r="AC448" s="273"/>
      <c r="AD448" s="110"/>
      <c r="AE448" s="99"/>
      <c r="AF448" s="110"/>
      <c r="AG448" s="427"/>
      <c r="AH448" s="112"/>
      <c r="AI448" s="110"/>
      <c r="AJ448" s="113"/>
      <c r="AK448" s="114"/>
    </row>
    <row r="449">
      <c r="A449" s="128"/>
      <c r="B449" s="129"/>
      <c r="C449" s="130"/>
      <c r="D449" s="131"/>
      <c r="E449" s="132"/>
      <c r="F449" s="132"/>
      <c r="G449" s="132"/>
      <c r="H449" s="132"/>
      <c r="I449" s="132"/>
      <c r="J449" s="130"/>
      <c r="K449" s="130"/>
      <c r="L449" s="130"/>
      <c r="M449" s="519"/>
      <c r="N449" s="369"/>
      <c r="O449" s="370"/>
      <c r="P449" s="196"/>
      <c r="Q449" s="197"/>
      <c r="R449" s="198"/>
      <c r="S449" s="199"/>
      <c r="T449" s="200"/>
      <c r="U449" s="201"/>
      <c r="V449" s="202"/>
      <c r="W449" s="202"/>
      <c r="X449" s="143"/>
      <c r="Y449" s="367"/>
      <c r="Z449" s="140"/>
      <c r="AA449" s="420"/>
      <c r="AB449" s="421"/>
      <c r="AC449" s="206"/>
      <c r="AD449" s="144"/>
      <c r="AE449" s="133"/>
      <c r="AF449" s="144"/>
      <c r="AG449" s="430"/>
      <c r="AH449" s="146"/>
      <c r="AI449" s="144"/>
      <c r="AJ449" s="147"/>
      <c r="AK449" s="114"/>
    </row>
    <row r="450">
      <c r="A450" s="94"/>
      <c r="B450" s="95"/>
      <c r="C450" s="96"/>
      <c r="D450" s="97"/>
      <c r="E450" s="98"/>
      <c r="F450" s="98"/>
      <c r="G450" s="98"/>
      <c r="H450" s="98"/>
      <c r="I450" s="98"/>
      <c r="J450" s="96"/>
      <c r="K450" s="96"/>
      <c r="L450" s="96"/>
      <c r="M450" s="518"/>
      <c r="N450" s="369"/>
      <c r="O450" s="370"/>
      <c r="P450" s="196"/>
      <c r="Q450" s="197"/>
      <c r="R450" s="198"/>
      <c r="S450" s="199"/>
      <c r="T450" s="200"/>
      <c r="U450" s="201"/>
      <c r="V450" s="202"/>
      <c r="W450" s="202"/>
      <c r="X450" s="109"/>
      <c r="Y450" s="280"/>
      <c r="Z450" s="106"/>
      <c r="AA450" s="281"/>
      <c r="AB450" s="282"/>
      <c r="AC450" s="273"/>
      <c r="AD450" s="110"/>
      <c r="AE450" s="99"/>
      <c r="AF450" s="110"/>
      <c r="AG450" s="427"/>
      <c r="AH450" s="112"/>
      <c r="AI450" s="110"/>
      <c r="AJ450" s="113"/>
      <c r="AK450" s="114"/>
    </row>
    <row r="451">
      <c r="A451" s="128"/>
      <c r="B451" s="129"/>
      <c r="C451" s="130"/>
      <c r="D451" s="131"/>
      <c r="E451" s="132"/>
      <c r="F451" s="132"/>
      <c r="G451" s="132"/>
      <c r="H451" s="132"/>
      <c r="I451" s="132"/>
      <c r="J451" s="130"/>
      <c r="K451" s="130"/>
      <c r="L451" s="130"/>
      <c r="M451" s="519"/>
      <c r="N451" s="369"/>
      <c r="O451" s="370"/>
      <c r="P451" s="196"/>
      <c r="Q451" s="197"/>
      <c r="R451" s="198"/>
      <c r="S451" s="199"/>
      <c r="T451" s="200"/>
      <c r="U451" s="201"/>
      <c r="V451" s="202"/>
      <c r="W451" s="202"/>
      <c r="X451" s="143"/>
      <c r="Y451" s="367"/>
      <c r="Z451" s="140"/>
      <c r="AA451" s="420"/>
      <c r="AB451" s="421"/>
      <c r="AC451" s="206"/>
      <c r="AD451" s="144"/>
      <c r="AE451" s="133"/>
      <c r="AF451" s="144"/>
      <c r="AG451" s="430"/>
      <c r="AH451" s="146"/>
      <c r="AI451" s="144"/>
      <c r="AJ451" s="147"/>
      <c r="AK451" s="114"/>
    </row>
    <row r="452">
      <c r="A452" s="94"/>
      <c r="B452" s="95"/>
      <c r="C452" s="96"/>
      <c r="D452" s="97"/>
      <c r="E452" s="98"/>
      <c r="F452" s="98"/>
      <c r="G452" s="98"/>
      <c r="H452" s="98"/>
      <c r="I452" s="98"/>
      <c r="J452" s="96"/>
      <c r="K452" s="96"/>
      <c r="L452" s="96"/>
      <c r="M452" s="518"/>
      <c r="N452" s="369"/>
      <c r="O452" s="370"/>
      <c r="P452" s="196"/>
      <c r="Q452" s="197"/>
      <c r="R452" s="198"/>
      <c r="S452" s="199"/>
      <c r="T452" s="200"/>
      <c r="U452" s="201"/>
      <c r="V452" s="202"/>
      <c r="W452" s="202"/>
      <c r="X452" s="109"/>
      <c r="Y452" s="280"/>
      <c r="Z452" s="106"/>
      <c r="AA452" s="281"/>
      <c r="AB452" s="282"/>
      <c r="AC452" s="273"/>
      <c r="AD452" s="110"/>
      <c r="AE452" s="99"/>
      <c r="AF452" s="110"/>
      <c r="AG452" s="427"/>
      <c r="AH452" s="112"/>
      <c r="AI452" s="110"/>
      <c r="AJ452" s="113"/>
      <c r="AK452" s="114"/>
    </row>
    <row r="453">
      <c r="A453" s="128"/>
      <c r="B453" s="129"/>
      <c r="C453" s="130"/>
      <c r="D453" s="131"/>
      <c r="E453" s="132"/>
      <c r="F453" s="132"/>
      <c r="G453" s="132"/>
      <c r="H453" s="132"/>
      <c r="I453" s="132"/>
      <c r="J453" s="130"/>
      <c r="K453" s="130"/>
      <c r="L453" s="130"/>
      <c r="M453" s="519"/>
      <c r="N453" s="369"/>
      <c r="O453" s="370"/>
      <c r="P453" s="196"/>
      <c r="Q453" s="197"/>
      <c r="R453" s="198"/>
      <c r="S453" s="199"/>
      <c r="T453" s="200"/>
      <c r="U453" s="201"/>
      <c r="V453" s="202"/>
      <c r="W453" s="202"/>
      <c r="X453" s="143"/>
      <c r="Y453" s="367"/>
      <c r="Z453" s="140"/>
      <c r="AA453" s="420"/>
      <c r="AB453" s="421"/>
      <c r="AC453" s="206"/>
      <c r="AD453" s="144"/>
      <c r="AE453" s="133"/>
      <c r="AF453" s="144"/>
      <c r="AG453" s="430"/>
      <c r="AH453" s="146"/>
      <c r="AI453" s="144"/>
      <c r="AJ453" s="147"/>
      <c r="AK453" s="114"/>
    </row>
    <row r="454">
      <c r="A454" s="94"/>
      <c r="B454" s="95"/>
      <c r="C454" s="96"/>
      <c r="D454" s="97"/>
      <c r="E454" s="98"/>
      <c r="F454" s="98"/>
      <c r="G454" s="98"/>
      <c r="H454" s="98"/>
      <c r="I454" s="98"/>
      <c r="J454" s="96"/>
      <c r="K454" s="96"/>
      <c r="L454" s="96"/>
      <c r="M454" s="518"/>
      <c r="N454" s="369"/>
      <c r="O454" s="370"/>
      <c r="P454" s="196"/>
      <c r="Q454" s="197"/>
      <c r="R454" s="198"/>
      <c r="S454" s="199"/>
      <c r="T454" s="200"/>
      <c r="U454" s="201"/>
      <c r="V454" s="202"/>
      <c r="W454" s="202"/>
      <c r="X454" s="109"/>
      <c r="Y454" s="280"/>
      <c r="Z454" s="106"/>
      <c r="AA454" s="281"/>
      <c r="AB454" s="282"/>
      <c r="AC454" s="273"/>
      <c r="AD454" s="110"/>
      <c r="AE454" s="99"/>
      <c r="AF454" s="110"/>
      <c r="AG454" s="427"/>
      <c r="AH454" s="112"/>
      <c r="AI454" s="110"/>
      <c r="AJ454" s="113"/>
      <c r="AK454" s="114"/>
    </row>
    <row r="455">
      <c r="A455" s="128"/>
      <c r="B455" s="129"/>
      <c r="C455" s="130"/>
      <c r="D455" s="131"/>
      <c r="E455" s="132"/>
      <c r="F455" s="132"/>
      <c r="G455" s="132"/>
      <c r="H455" s="132"/>
      <c r="I455" s="132"/>
      <c r="J455" s="130"/>
      <c r="K455" s="130"/>
      <c r="L455" s="130"/>
      <c r="M455" s="519"/>
      <c r="N455" s="369"/>
      <c r="O455" s="370"/>
      <c r="P455" s="196"/>
      <c r="Q455" s="197"/>
      <c r="R455" s="198"/>
      <c r="S455" s="199"/>
      <c r="T455" s="200"/>
      <c r="U455" s="201"/>
      <c r="V455" s="202"/>
      <c r="W455" s="202"/>
      <c r="X455" s="143"/>
      <c r="Y455" s="367"/>
      <c r="Z455" s="140"/>
      <c r="AA455" s="420"/>
      <c r="AB455" s="421"/>
      <c r="AC455" s="206"/>
      <c r="AD455" s="144"/>
      <c r="AE455" s="133"/>
      <c r="AF455" s="144"/>
      <c r="AG455" s="430"/>
      <c r="AH455" s="146"/>
      <c r="AI455" s="144"/>
      <c r="AJ455" s="147"/>
      <c r="AK455" s="114"/>
    </row>
    <row r="456">
      <c r="A456" s="94"/>
      <c r="B456" s="95"/>
      <c r="C456" s="96"/>
      <c r="D456" s="97"/>
      <c r="E456" s="98"/>
      <c r="F456" s="98"/>
      <c r="G456" s="98"/>
      <c r="H456" s="98"/>
      <c r="I456" s="98"/>
      <c r="J456" s="96"/>
      <c r="K456" s="96"/>
      <c r="L456" s="96"/>
      <c r="M456" s="518"/>
      <c r="N456" s="369"/>
      <c r="O456" s="370"/>
      <c r="P456" s="196"/>
      <c r="Q456" s="197"/>
      <c r="R456" s="198"/>
      <c r="S456" s="199"/>
      <c r="T456" s="200"/>
      <c r="U456" s="201"/>
      <c r="V456" s="202"/>
      <c r="W456" s="202"/>
      <c r="X456" s="109"/>
      <c r="Y456" s="280"/>
      <c r="Z456" s="106"/>
      <c r="AA456" s="281"/>
      <c r="AB456" s="282"/>
      <c r="AC456" s="273"/>
      <c r="AD456" s="110"/>
      <c r="AE456" s="99"/>
      <c r="AF456" s="110"/>
      <c r="AG456" s="427"/>
      <c r="AH456" s="112"/>
      <c r="AI456" s="110"/>
      <c r="AJ456" s="113"/>
      <c r="AK456" s="114"/>
    </row>
    <row r="457">
      <c r="A457" s="128"/>
      <c r="B457" s="129"/>
      <c r="C457" s="130"/>
      <c r="D457" s="131"/>
      <c r="E457" s="132"/>
      <c r="F457" s="132"/>
      <c r="G457" s="132"/>
      <c r="H457" s="132"/>
      <c r="I457" s="132"/>
      <c r="J457" s="130"/>
      <c r="K457" s="130"/>
      <c r="L457" s="130"/>
      <c r="M457" s="519"/>
      <c r="N457" s="369"/>
      <c r="O457" s="370"/>
      <c r="P457" s="196"/>
      <c r="Q457" s="197"/>
      <c r="R457" s="198"/>
      <c r="S457" s="199"/>
      <c r="T457" s="200"/>
      <c r="U457" s="201"/>
      <c r="V457" s="202"/>
      <c r="W457" s="202"/>
      <c r="X457" s="143"/>
      <c r="Y457" s="367"/>
      <c r="Z457" s="140"/>
      <c r="AA457" s="420"/>
      <c r="AB457" s="421"/>
      <c r="AC457" s="206"/>
      <c r="AD457" s="144"/>
      <c r="AE457" s="133"/>
      <c r="AF457" s="144"/>
      <c r="AG457" s="430"/>
      <c r="AH457" s="146"/>
      <c r="AI457" s="144"/>
      <c r="AJ457" s="147"/>
      <c r="AK457" s="114"/>
    </row>
    <row r="458">
      <c r="A458" s="94"/>
      <c r="B458" s="95"/>
      <c r="C458" s="96"/>
      <c r="D458" s="97"/>
      <c r="E458" s="98"/>
      <c r="F458" s="98"/>
      <c r="G458" s="98"/>
      <c r="H458" s="98"/>
      <c r="I458" s="98"/>
      <c r="J458" s="96"/>
      <c r="K458" s="96"/>
      <c r="L458" s="96"/>
      <c r="M458" s="518"/>
      <c r="N458" s="369"/>
      <c r="O458" s="370"/>
      <c r="P458" s="196"/>
      <c r="Q458" s="197"/>
      <c r="R458" s="198"/>
      <c r="S458" s="199"/>
      <c r="T458" s="200"/>
      <c r="U458" s="201"/>
      <c r="V458" s="202"/>
      <c r="W458" s="202"/>
      <c r="X458" s="109"/>
      <c r="Y458" s="280"/>
      <c r="Z458" s="106"/>
      <c r="AA458" s="281"/>
      <c r="AB458" s="282"/>
      <c r="AC458" s="273"/>
      <c r="AD458" s="110"/>
      <c r="AE458" s="99"/>
      <c r="AF458" s="110"/>
      <c r="AG458" s="427"/>
      <c r="AH458" s="112"/>
      <c r="AI458" s="110"/>
      <c r="AJ458" s="113"/>
      <c r="AK458" s="114"/>
    </row>
    <row r="459">
      <c r="A459" s="128"/>
      <c r="B459" s="129"/>
      <c r="C459" s="130"/>
      <c r="D459" s="131"/>
      <c r="E459" s="132"/>
      <c r="F459" s="132"/>
      <c r="G459" s="132"/>
      <c r="H459" s="132"/>
      <c r="I459" s="132"/>
      <c r="J459" s="130"/>
      <c r="K459" s="130"/>
      <c r="L459" s="130"/>
      <c r="M459" s="519"/>
      <c r="N459" s="369"/>
      <c r="O459" s="370"/>
      <c r="P459" s="196"/>
      <c r="Q459" s="197"/>
      <c r="R459" s="198"/>
      <c r="S459" s="199"/>
      <c r="T459" s="200"/>
      <c r="U459" s="201"/>
      <c r="V459" s="202"/>
      <c r="W459" s="202"/>
      <c r="X459" s="143"/>
      <c r="Y459" s="367"/>
      <c r="Z459" s="140"/>
      <c r="AA459" s="420"/>
      <c r="AB459" s="421"/>
      <c r="AC459" s="206"/>
      <c r="AD459" s="144"/>
      <c r="AE459" s="133"/>
      <c r="AF459" s="144"/>
      <c r="AG459" s="430"/>
      <c r="AH459" s="146"/>
      <c r="AI459" s="144"/>
      <c r="AJ459" s="147"/>
      <c r="AK459" s="114"/>
    </row>
    <row r="460">
      <c r="A460" s="94"/>
      <c r="B460" s="95"/>
      <c r="C460" s="96"/>
      <c r="D460" s="97"/>
      <c r="E460" s="98"/>
      <c r="F460" s="98"/>
      <c r="G460" s="98"/>
      <c r="H460" s="98"/>
      <c r="I460" s="98"/>
      <c r="J460" s="96"/>
      <c r="K460" s="96"/>
      <c r="L460" s="96"/>
      <c r="M460" s="518"/>
      <c r="N460" s="369"/>
      <c r="O460" s="370"/>
      <c r="P460" s="196"/>
      <c r="Q460" s="197"/>
      <c r="R460" s="198"/>
      <c r="S460" s="199"/>
      <c r="T460" s="200"/>
      <c r="U460" s="201"/>
      <c r="V460" s="202"/>
      <c r="W460" s="202"/>
      <c r="X460" s="109"/>
      <c r="Y460" s="280"/>
      <c r="Z460" s="106"/>
      <c r="AA460" s="281"/>
      <c r="AB460" s="282"/>
      <c r="AC460" s="273"/>
      <c r="AD460" s="110"/>
      <c r="AE460" s="99"/>
      <c r="AF460" s="110"/>
      <c r="AG460" s="427"/>
      <c r="AH460" s="112"/>
      <c r="AI460" s="110"/>
      <c r="AJ460" s="113"/>
      <c r="AK460" s="114"/>
    </row>
    <row r="461">
      <c r="A461" s="128"/>
      <c r="B461" s="129"/>
      <c r="C461" s="130"/>
      <c r="D461" s="131"/>
      <c r="E461" s="132"/>
      <c r="F461" s="132"/>
      <c r="G461" s="132"/>
      <c r="H461" s="132"/>
      <c r="I461" s="132"/>
      <c r="J461" s="130"/>
      <c r="K461" s="130"/>
      <c r="L461" s="130"/>
      <c r="M461" s="519"/>
      <c r="N461" s="369"/>
      <c r="O461" s="370"/>
      <c r="P461" s="196"/>
      <c r="Q461" s="197"/>
      <c r="R461" s="198"/>
      <c r="S461" s="199"/>
      <c r="T461" s="200"/>
      <c r="U461" s="201"/>
      <c r="V461" s="202"/>
      <c r="W461" s="202"/>
      <c r="X461" s="143"/>
      <c r="Y461" s="367"/>
      <c r="Z461" s="140"/>
      <c r="AA461" s="420"/>
      <c r="AB461" s="421"/>
      <c r="AC461" s="206"/>
      <c r="AD461" s="144"/>
      <c r="AE461" s="133"/>
      <c r="AF461" s="144"/>
      <c r="AG461" s="430"/>
      <c r="AH461" s="146"/>
      <c r="AI461" s="144"/>
      <c r="AJ461" s="147"/>
      <c r="AK461" s="114"/>
    </row>
    <row r="462">
      <c r="A462" s="94"/>
      <c r="B462" s="95"/>
      <c r="C462" s="96"/>
      <c r="D462" s="97"/>
      <c r="E462" s="98"/>
      <c r="F462" s="98"/>
      <c r="G462" s="98"/>
      <c r="H462" s="98"/>
      <c r="I462" s="98"/>
      <c r="J462" s="96"/>
      <c r="K462" s="96"/>
      <c r="L462" s="96"/>
      <c r="M462" s="518"/>
      <c r="N462" s="369"/>
      <c r="O462" s="370"/>
      <c r="P462" s="196"/>
      <c r="Q462" s="197"/>
      <c r="R462" s="198"/>
      <c r="S462" s="199"/>
      <c r="T462" s="200"/>
      <c r="U462" s="201"/>
      <c r="V462" s="202"/>
      <c r="W462" s="202"/>
      <c r="X462" s="109"/>
      <c r="Y462" s="280"/>
      <c r="Z462" s="106"/>
      <c r="AA462" s="281"/>
      <c r="AB462" s="282"/>
      <c r="AC462" s="273"/>
      <c r="AD462" s="110"/>
      <c r="AE462" s="99"/>
      <c r="AF462" s="110"/>
      <c r="AG462" s="427"/>
      <c r="AH462" s="112"/>
      <c r="AI462" s="110"/>
      <c r="AJ462" s="113"/>
      <c r="AK462" s="114"/>
    </row>
    <row r="463">
      <c r="A463" s="128"/>
      <c r="B463" s="129"/>
      <c r="C463" s="130"/>
      <c r="D463" s="131"/>
      <c r="E463" s="132"/>
      <c r="F463" s="132"/>
      <c r="G463" s="132"/>
      <c r="H463" s="132"/>
      <c r="I463" s="132"/>
      <c r="J463" s="130"/>
      <c r="K463" s="130"/>
      <c r="L463" s="130"/>
      <c r="M463" s="519"/>
      <c r="N463" s="369"/>
      <c r="O463" s="370"/>
      <c r="P463" s="196"/>
      <c r="Q463" s="197"/>
      <c r="R463" s="198"/>
      <c r="S463" s="199"/>
      <c r="T463" s="200"/>
      <c r="U463" s="201"/>
      <c r="V463" s="202"/>
      <c r="W463" s="202"/>
      <c r="X463" s="143"/>
      <c r="Y463" s="367"/>
      <c r="Z463" s="140"/>
      <c r="AA463" s="420"/>
      <c r="AB463" s="421"/>
      <c r="AC463" s="206"/>
      <c r="AD463" s="144"/>
      <c r="AE463" s="133"/>
      <c r="AF463" s="144"/>
      <c r="AG463" s="430"/>
      <c r="AH463" s="146"/>
      <c r="AI463" s="144"/>
      <c r="AJ463" s="147"/>
      <c r="AK463" s="114"/>
    </row>
    <row r="464">
      <c r="A464" s="94"/>
      <c r="B464" s="95"/>
      <c r="C464" s="96"/>
      <c r="D464" s="97"/>
      <c r="E464" s="98"/>
      <c r="F464" s="98"/>
      <c r="G464" s="98"/>
      <c r="H464" s="98"/>
      <c r="I464" s="98"/>
      <c r="J464" s="96"/>
      <c r="K464" s="96"/>
      <c r="L464" s="96"/>
      <c r="M464" s="518"/>
      <c r="N464" s="369"/>
      <c r="O464" s="370"/>
      <c r="P464" s="196"/>
      <c r="Q464" s="197"/>
      <c r="R464" s="198"/>
      <c r="S464" s="199"/>
      <c r="T464" s="200"/>
      <c r="U464" s="201"/>
      <c r="V464" s="202"/>
      <c r="W464" s="202"/>
      <c r="X464" s="109"/>
      <c r="Y464" s="280"/>
      <c r="Z464" s="106"/>
      <c r="AA464" s="281"/>
      <c r="AB464" s="282"/>
      <c r="AC464" s="273"/>
      <c r="AD464" s="110"/>
      <c r="AE464" s="99"/>
      <c r="AF464" s="110"/>
      <c r="AG464" s="427"/>
      <c r="AH464" s="112"/>
      <c r="AI464" s="110"/>
      <c r="AJ464" s="113"/>
      <c r="AK464" s="114"/>
    </row>
    <row r="465">
      <c r="A465" s="128"/>
      <c r="B465" s="129"/>
      <c r="C465" s="130"/>
      <c r="D465" s="131"/>
      <c r="E465" s="132"/>
      <c r="F465" s="132"/>
      <c r="G465" s="132"/>
      <c r="H465" s="132"/>
      <c r="I465" s="132"/>
      <c r="J465" s="130"/>
      <c r="K465" s="130"/>
      <c r="L465" s="130"/>
      <c r="M465" s="519"/>
      <c r="N465" s="369"/>
      <c r="O465" s="370"/>
      <c r="P465" s="196"/>
      <c r="Q465" s="197"/>
      <c r="R465" s="198"/>
      <c r="S465" s="199"/>
      <c r="T465" s="200"/>
      <c r="U465" s="201"/>
      <c r="V465" s="202"/>
      <c r="W465" s="202"/>
      <c r="X465" s="143"/>
      <c r="Y465" s="367"/>
      <c r="Z465" s="140"/>
      <c r="AA465" s="420"/>
      <c r="AB465" s="421"/>
      <c r="AC465" s="206"/>
      <c r="AD465" s="144"/>
      <c r="AE465" s="133"/>
      <c r="AF465" s="144"/>
      <c r="AG465" s="430"/>
      <c r="AH465" s="146"/>
      <c r="AI465" s="144"/>
      <c r="AJ465" s="147"/>
      <c r="AK465" s="114"/>
    </row>
    <row r="466">
      <c r="A466" s="94"/>
      <c r="B466" s="95"/>
      <c r="C466" s="96"/>
      <c r="D466" s="97"/>
      <c r="E466" s="98"/>
      <c r="F466" s="98"/>
      <c r="G466" s="98"/>
      <c r="H466" s="98"/>
      <c r="I466" s="98"/>
      <c r="J466" s="96"/>
      <c r="K466" s="96"/>
      <c r="L466" s="96"/>
      <c r="M466" s="518"/>
      <c r="N466" s="369"/>
      <c r="O466" s="370"/>
      <c r="P466" s="196"/>
      <c r="Q466" s="197"/>
      <c r="R466" s="198"/>
      <c r="S466" s="199"/>
      <c r="T466" s="200"/>
      <c r="U466" s="201"/>
      <c r="V466" s="202"/>
      <c r="W466" s="202"/>
      <c r="X466" s="109"/>
      <c r="Y466" s="280"/>
      <c r="Z466" s="106"/>
      <c r="AA466" s="281"/>
      <c r="AB466" s="282"/>
      <c r="AC466" s="273"/>
      <c r="AD466" s="110"/>
      <c r="AE466" s="99"/>
      <c r="AF466" s="110"/>
      <c r="AG466" s="427"/>
      <c r="AH466" s="112"/>
      <c r="AI466" s="110"/>
      <c r="AJ466" s="113"/>
      <c r="AK466" s="114"/>
    </row>
    <row r="467">
      <c r="A467" s="128"/>
      <c r="B467" s="129"/>
      <c r="C467" s="130"/>
      <c r="D467" s="131"/>
      <c r="E467" s="132"/>
      <c r="F467" s="132"/>
      <c r="G467" s="132"/>
      <c r="H467" s="132"/>
      <c r="I467" s="132"/>
      <c r="J467" s="130"/>
      <c r="K467" s="130"/>
      <c r="L467" s="130"/>
      <c r="M467" s="519"/>
      <c r="N467" s="369"/>
      <c r="O467" s="370"/>
      <c r="P467" s="196"/>
      <c r="Q467" s="197"/>
      <c r="R467" s="198"/>
      <c r="S467" s="199"/>
      <c r="T467" s="200"/>
      <c r="U467" s="201"/>
      <c r="V467" s="202"/>
      <c r="W467" s="202"/>
      <c r="X467" s="143"/>
      <c r="Y467" s="367"/>
      <c r="Z467" s="140"/>
      <c r="AA467" s="420"/>
      <c r="AB467" s="421"/>
      <c r="AC467" s="206"/>
      <c r="AD467" s="144"/>
      <c r="AE467" s="133"/>
      <c r="AF467" s="144"/>
      <c r="AG467" s="430"/>
      <c r="AH467" s="146"/>
      <c r="AI467" s="144"/>
      <c r="AJ467" s="147"/>
      <c r="AK467" s="114"/>
    </row>
    <row r="468">
      <c r="A468" s="94"/>
      <c r="B468" s="95"/>
      <c r="C468" s="96"/>
      <c r="D468" s="97"/>
      <c r="E468" s="98"/>
      <c r="F468" s="98"/>
      <c r="G468" s="98"/>
      <c r="H468" s="98"/>
      <c r="I468" s="98"/>
      <c r="J468" s="96"/>
      <c r="K468" s="96"/>
      <c r="L468" s="96"/>
      <c r="M468" s="518"/>
      <c r="N468" s="369"/>
      <c r="O468" s="370"/>
      <c r="P468" s="196"/>
      <c r="Q468" s="197"/>
      <c r="R468" s="198"/>
      <c r="S468" s="199"/>
      <c r="T468" s="200"/>
      <c r="U468" s="201"/>
      <c r="V468" s="202"/>
      <c r="W468" s="202"/>
      <c r="X468" s="109"/>
      <c r="Y468" s="280"/>
      <c r="Z468" s="106"/>
      <c r="AA468" s="281"/>
      <c r="AB468" s="282"/>
      <c r="AC468" s="273"/>
      <c r="AD468" s="110"/>
      <c r="AE468" s="99"/>
      <c r="AF468" s="110"/>
      <c r="AG468" s="427"/>
      <c r="AH468" s="112"/>
      <c r="AI468" s="110"/>
      <c r="AJ468" s="113"/>
      <c r="AK468" s="114"/>
    </row>
    <row r="469">
      <c r="A469" s="128"/>
      <c r="B469" s="129"/>
      <c r="C469" s="130"/>
      <c r="D469" s="131"/>
      <c r="E469" s="132"/>
      <c r="F469" s="132"/>
      <c r="G469" s="132"/>
      <c r="H469" s="132"/>
      <c r="I469" s="132"/>
      <c r="J469" s="130"/>
      <c r="K469" s="130"/>
      <c r="L469" s="130"/>
      <c r="M469" s="519"/>
      <c r="N469" s="369"/>
      <c r="O469" s="370"/>
      <c r="P469" s="196"/>
      <c r="Q469" s="197"/>
      <c r="R469" s="198"/>
      <c r="S469" s="199"/>
      <c r="T469" s="200"/>
      <c r="U469" s="201"/>
      <c r="V469" s="202"/>
      <c r="W469" s="202"/>
      <c r="X469" s="143"/>
      <c r="Y469" s="367"/>
      <c r="Z469" s="140"/>
      <c r="AA469" s="420"/>
      <c r="AB469" s="421"/>
      <c r="AC469" s="206"/>
      <c r="AD469" s="144"/>
      <c r="AE469" s="133"/>
      <c r="AF469" s="144"/>
      <c r="AG469" s="430"/>
      <c r="AH469" s="146"/>
      <c r="AI469" s="144"/>
      <c r="AJ469" s="147"/>
      <c r="AK469" s="114"/>
    </row>
    <row r="470">
      <c r="A470" s="94"/>
      <c r="B470" s="95"/>
      <c r="C470" s="96"/>
      <c r="D470" s="97"/>
      <c r="E470" s="98"/>
      <c r="F470" s="98"/>
      <c r="G470" s="98"/>
      <c r="H470" s="98"/>
      <c r="I470" s="98"/>
      <c r="J470" s="96"/>
      <c r="K470" s="96"/>
      <c r="L470" s="96"/>
      <c r="M470" s="518"/>
      <c r="N470" s="369"/>
      <c r="O470" s="370"/>
      <c r="P470" s="196"/>
      <c r="Q470" s="197"/>
      <c r="R470" s="198"/>
      <c r="S470" s="199"/>
      <c r="T470" s="200"/>
      <c r="U470" s="201"/>
      <c r="V470" s="202"/>
      <c r="W470" s="202"/>
      <c r="X470" s="109"/>
      <c r="Y470" s="280"/>
      <c r="Z470" s="106"/>
      <c r="AA470" s="281"/>
      <c r="AB470" s="282"/>
      <c r="AC470" s="273"/>
      <c r="AD470" s="110"/>
      <c r="AE470" s="99"/>
      <c r="AF470" s="110"/>
      <c r="AG470" s="427"/>
      <c r="AH470" s="112"/>
      <c r="AI470" s="110"/>
      <c r="AJ470" s="113"/>
      <c r="AK470" s="114"/>
    </row>
    <row r="471">
      <c r="A471" s="128"/>
      <c r="B471" s="129"/>
      <c r="C471" s="130"/>
      <c r="D471" s="131"/>
      <c r="E471" s="132"/>
      <c r="F471" s="132"/>
      <c r="G471" s="132"/>
      <c r="H471" s="132"/>
      <c r="I471" s="132"/>
      <c r="J471" s="130"/>
      <c r="K471" s="130"/>
      <c r="L471" s="130"/>
      <c r="M471" s="519"/>
      <c r="N471" s="369"/>
      <c r="O471" s="370"/>
      <c r="P471" s="196"/>
      <c r="Q471" s="197"/>
      <c r="R471" s="198"/>
      <c r="S471" s="199"/>
      <c r="T471" s="200"/>
      <c r="U471" s="201"/>
      <c r="V471" s="202"/>
      <c r="W471" s="202"/>
      <c r="X471" s="143"/>
      <c r="Y471" s="367"/>
      <c r="Z471" s="140"/>
      <c r="AA471" s="420"/>
      <c r="AB471" s="421"/>
      <c r="AC471" s="206"/>
      <c r="AD471" s="144"/>
      <c r="AE471" s="133"/>
      <c r="AF471" s="144"/>
      <c r="AG471" s="430"/>
      <c r="AH471" s="146"/>
      <c r="AI471" s="144"/>
      <c r="AJ471" s="147"/>
      <c r="AK471" s="114"/>
    </row>
    <row r="472">
      <c r="A472" s="94"/>
      <c r="B472" s="95"/>
      <c r="C472" s="96"/>
      <c r="D472" s="97"/>
      <c r="E472" s="98"/>
      <c r="F472" s="98"/>
      <c r="G472" s="98"/>
      <c r="H472" s="98"/>
      <c r="I472" s="98"/>
      <c r="J472" s="96"/>
      <c r="K472" s="96"/>
      <c r="L472" s="96"/>
      <c r="M472" s="518"/>
      <c r="N472" s="369"/>
      <c r="O472" s="370"/>
      <c r="P472" s="196"/>
      <c r="Q472" s="197"/>
      <c r="R472" s="198"/>
      <c r="S472" s="199"/>
      <c r="T472" s="200"/>
      <c r="U472" s="201"/>
      <c r="V472" s="202"/>
      <c r="W472" s="202"/>
      <c r="X472" s="109"/>
      <c r="Y472" s="280"/>
      <c r="Z472" s="106"/>
      <c r="AA472" s="281"/>
      <c r="AB472" s="282"/>
      <c r="AC472" s="273"/>
      <c r="AD472" s="110"/>
      <c r="AE472" s="99"/>
      <c r="AF472" s="110"/>
      <c r="AG472" s="427"/>
      <c r="AH472" s="112"/>
      <c r="AI472" s="110"/>
      <c r="AJ472" s="113"/>
      <c r="AK472" s="114"/>
    </row>
    <row r="473">
      <c r="A473" s="128"/>
      <c r="B473" s="129"/>
      <c r="C473" s="130"/>
      <c r="D473" s="131"/>
      <c r="E473" s="132"/>
      <c r="F473" s="132"/>
      <c r="G473" s="132"/>
      <c r="H473" s="132"/>
      <c r="I473" s="132"/>
      <c r="J473" s="130"/>
      <c r="K473" s="130"/>
      <c r="L473" s="130"/>
      <c r="M473" s="519"/>
      <c r="N473" s="369"/>
      <c r="O473" s="370"/>
      <c r="P473" s="196"/>
      <c r="Q473" s="197"/>
      <c r="R473" s="198"/>
      <c r="S473" s="199"/>
      <c r="T473" s="200"/>
      <c r="U473" s="201"/>
      <c r="V473" s="202"/>
      <c r="W473" s="202"/>
      <c r="X473" s="143"/>
      <c r="Y473" s="367"/>
      <c r="Z473" s="140"/>
      <c r="AA473" s="420"/>
      <c r="AB473" s="421"/>
      <c r="AC473" s="206"/>
      <c r="AD473" s="144"/>
      <c r="AE473" s="133"/>
      <c r="AF473" s="144"/>
      <c r="AG473" s="430"/>
      <c r="AH473" s="146"/>
      <c r="AI473" s="144"/>
      <c r="AJ473" s="147"/>
      <c r="AK473" s="114"/>
    </row>
    <row r="474">
      <c r="A474" s="94"/>
      <c r="B474" s="95"/>
      <c r="C474" s="96"/>
      <c r="D474" s="97"/>
      <c r="E474" s="98"/>
      <c r="F474" s="98"/>
      <c r="G474" s="98"/>
      <c r="H474" s="98"/>
      <c r="I474" s="98"/>
      <c r="J474" s="96"/>
      <c r="K474" s="96"/>
      <c r="L474" s="96"/>
      <c r="M474" s="518"/>
      <c r="N474" s="369"/>
      <c r="O474" s="370"/>
      <c r="P474" s="196"/>
      <c r="Q474" s="197"/>
      <c r="R474" s="198"/>
      <c r="S474" s="199"/>
      <c r="T474" s="200"/>
      <c r="U474" s="201"/>
      <c r="V474" s="202"/>
      <c r="W474" s="202"/>
      <c r="X474" s="109"/>
      <c r="Y474" s="280"/>
      <c r="Z474" s="106"/>
      <c r="AA474" s="281"/>
      <c r="AB474" s="282"/>
      <c r="AC474" s="273"/>
      <c r="AD474" s="110"/>
      <c r="AE474" s="99"/>
      <c r="AF474" s="110"/>
      <c r="AG474" s="427"/>
      <c r="AH474" s="112"/>
      <c r="AI474" s="110"/>
      <c r="AJ474" s="113"/>
      <c r="AK474" s="114"/>
    </row>
    <row r="475">
      <c r="A475" s="128"/>
      <c r="B475" s="129"/>
      <c r="C475" s="130"/>
      <c r="D475" s="131"/>
      <c r="E475" s="132"/>
      <c r="F475" s="132"/>
      <c r="G475" s="132"/>
      <c r="H475" s="132"/>
      <c r="I475" s="132"/>
      <c r="J475" s="130"/>
      <c r="K475" s="130"/>
      <c r="L475" s="130"/>
      <c r="M475" s="519"/>
      <c r="N475" s="369"/>
      <c r="O475" s="370"/>
      <c r="P475" s="196"/>
      <c r="Q475" s="197"/>
      <c r="R475" s="198"/>
      <c r="S475" s="199"/>
      <c r="T475" s="200"/>
      <c r="U475" s="201"/>
      <c r="V475" s="202"/>
      <c r="W475" s="202"/>
      <c r="X475" s="143"/>
      <c r="Y475" s="367"/>
      <c r="Z475" s="140"/>
      <c r="AA475" s="420"/>
      <c r="AB475" s="421"/>
      <c r="AC475" s="206"/>
      <c r="AD475" s="144"/>
      <c r="AE475" s="133"/>
      <c r="AF475" s="144"/>
      <c r="AG475" s="430"/>
      <c r="AH475" s="146"/>
      <c r="AI475" s="144"/>
      <c r="AJ475" s="147"/>
      <c r="AK475" s="114"/>
    </row>
    <row r="476">
      <c r="A476" s="94"/>
      <c r="B476" s="95"/>
      <c r="C476" s="96"/>
      <c r="D476" s="97"/>
      <c r="E476" s="98"/>
      <c r="F476" s="98"/>
      <c r="G476" s="98"/>
      <c r="H476" s="98"/>
      <c r="I476" s="98"/>
      <c r="J476" s="96"/>
      <c r="K476" s="96"/>
      <c r="L476" s="96"/>
      <c r="M476" s="518"/>
      <c r="N476" s="369"/>
      <c r="O476" s="370"/>
      <c r="P476" s="196"/>
      <c r="Q476" s="197"/>
      <c r="R476" s="198"/>
      <c r="S476" s="199"/>
      <c r="T476" s="200"/>
      <c r="U476" s="201"/>
      <c r="V476" s="202"/>
      <c r="W476" s="202"/>
      <c r="X476" s="109"/>
      <c r="Y476" s="280"/>
      <c r="Z476" s="106"/>
      <c r="AA476" s="281"/>
      <c r="AB476" s="282"/>
      <c r="AC476" s="273"/>
      <c r="AD476" s="110"/>
      <c r="AE476" s="99"/>
      <c r="AF476" s="110"/>
      <c r="AG476" s="427"/>
      <c r="AH476" s="112"/>
      <c r="AI476" s="110"/>
      <c r="AJ476" s="113"/>
      <c r="AK476" s="114"/>
    </row>
    <row r="477">
      <c r="A477" s="128"/>
      <c r="B477" s="129"/>
      <c r="C477" s="130"/>
      <c r="D477" s="131"/>
      <c r="E477" s="132"/>
      <c r="F477" s="132"/>
      <c r="G477" s="132"/>
      <c r="H477" s="132"/>
      <c r="I477" s="132"/>
      <c r="J477" s="130"/>
      <c r="K477" s="130"/>
      <c r="L477" s="130"/>
      <c r="M477" s="519"/>
      <c r="N477" s="369"/>
      <c r="O477" s="370"/>
      <c r="P477" s="196"/>
      <c r="Q477" s="197"/>
      <c r="R477" s="198"/>
      <c r="S477" s="199"/>
      <c r="T477" s="200"/>
      <c r="U477" s="201"/>
      <c r="V477" s="202"/>
      <c r="W477" s="202"/>
      <c r="X477" s="143"/>
      <c r="Y477" s="367"/>
      <c r="Z477" s="140"/>
      <c r="AA477" s="420"/>
      <c r="AB477" s="421"/>
      <c r="AC477" s="206"/>
      <c r="AD477" s="144"/>
      <c r="AE477" s="133"/>
      <c r="AF477" s="144"/>
      <c r="AG477" s="430"/>
      <c r="AH477" s="146"/>
      <c r="AI477" s="144"/>
      <c r="AJ477" s="147"/>
      <c r="AK477" s="114"/>
    </row>
    <row r="478">
      <c r="A478" s="94"/>
      <c r="B478" s="95"/>
      <c r="C478" s="96"/>
      <c r="D478" s="97"/>
      <c r="E478" s="98"/>
      <c r="F478" s="98"/>
      <c r="G478" s="98"/>
      <c r="H478" s="98"/>
      <c r="I478" s="98"/>
      <c r="J478" s="96"/>
      <c r="K478" s="96"/>
      <c r="L478" s="96"/>
      <c r="M478" s="518"/>
      <c r="N478" s="369"/>
      <c r="O478" s="370"/>
      <c r="P478" s="196"/>
      <c r="Q478" s="197"/>
      <c r="R478" s="198"/>
      <c r="S478" s="199"/>
      <c r="T478" s="200"/>
      <c r="U478" s="201"/>
      <c r="V478" s="202"/>
      <c r="W478" s="202"/>
      <c r="X478" s="109"/>
      <c r="Y478" s="280"/>
      <c r="Z478" s="106"/>
      <c r="AA478" s="281"/>
      <c r="AB478" s="282"/>
      <c r="AC478" s="273"/>
      <c r="AD478" s="110"/>
      <c r="AE478" s="99"/>
      <c r="AF478" s="110"/>
      <c r="AG478" s="427"/>
      <c r="AH478" s="112"/>
      <c r="AI478" s="110"/>
      <c r="AJ478" s="113"/>
      <c r="AK478" s="114"/>
    </row>
    <row r="479">
      <c r="A479" s="128"/>
      <c r="B479" s="129"/>
      <c r="C479" s="130"/>
      <c r="D479" s="131"/>
      <c r="E479" s="132"/>
      <c r="F479" s="132"/>
      <c r="G479" s="132"/>
      <c r="H479" s="132"/>
      <c r="I479" s="132"/>
      <c r="J479" s="130"/>
      <c r="K479" s="130"/>
      <c r="L479" s="130"/>
      <c r="M479" s="519"/>
      <c r="N479" s="369"/>
      <c r="O479" s="370"/>
      <c r="P479" s="196"/>
      <c r="Q479" s="197"/>
      <c r="R479" s="198"/>
      <c r="S479" s="199"/>
      <c r="T479" s="200"/>
      <c r="U479" s="201"/>
      <c r="V479" s="202"/>
      <c r="W479" s="202"/>
      <c r="X479" s="143"/>
      <c r="Y479" s="367"/>
      <c r="Z479" s="140"/>
      <c r="AA479" s="420"/>
      <c r="AB479" s="421"/>
      <c r="AC479" s="206"/>
      <c r="AD479" s="144"/>
      <c r="AE479" s="133"/>
      <c r="AF479" s="144"/>
      <c r="AG479" s="430"/>
      <c r="AH479" s="146"/>
      <c r="AI479" s="144"/>
      <c r="AJ479" s="147"/>
      <c r="AK479" s="114"/>
    </row>
    <row r="480">
      <c r="A480" s="94"/>
      <c r="B480" s="95"/>
      <c r="C480" s="96"/>
      <c r="D480" s="97"/>
      <c r="E480" s="98"/>
      <c r="F480" s="98"/>
      <c r="G480" s="98"/>
      <c r="H480" s="98"/>
      <c r="I480" s="98"/>
      <c r="J480" s="96"/>
      <c r="K480" s="96"/>
      <c r="L480" s="96"/>
      <c r="M480" s="518"/>
      <c r="N480" s="369"/>
      <c r="O480" s="370"/>
      <c r="P480" s="196"/>
      <c r="Q480" s="197"/>
      <c r="R480" s="198"/>
      <c r="S480" s="199"/>
      <c r="T480" s="200"/>
      <c r="U480" s="201"/>
      <c r="V480" s="202"/>
      <c r="W480" s="202"/>
      <c r="X480" s="109"/>
      <c r="Y480" s="280"/>
      <c r="Z480" s="106"/>
      <c r="AA480" s="281"/>
      <c r="AB480" s="282"/>
      <c r="AC480" s="273"/>
      <c r="AD480" s="110"/>
      <c r="AE480" s="99"/>
      <c r="AF480" s="110"/>
      <c r="AG480" s="427"/>
      <c r="AH480" s="112"/>
      <c r="AI480" s="110"/>
      <c r="AJ480" s="113"/>
      <c r="AK480" s="114"/>
    </row>
    <row r="481">
      <c r="A481" s="128"/>
      <c r="B481" s="129"/>
      <c r="C481" s="130"/>
      <c r="D481" s="131"/>
      <c r="E481" s="132"/>
      <c r="F481" s="132"/>
      <c r="G481" s="132"/>
      <c r="H481" s="132"/>
      <c r="I481" s="132"/>
      <c r="J481" s="130"/>
      <c r="K481" s="130"/>
      <c r="L481" s="130"/>
      <c r="M481" s="519"/>
      <c r="N481" s="369"/>
      <c r="O481" s="370"/>
      <c r="P481" s="196"/>
      <c r="Q481" s="197"/>
      <c r="R481" s="198"/>
      <c r="S481" s="199"/>
      <c r="T481" s="200"/>
      <c r="U481" s="201"/>
      <c r="V481" s="202"/>
      <c r="W481" s="202"/>
      <c r="X481" s="143"/>
      <c r="Y481" s="367"/>
      <c r="Z481" s="140"/>
      <c r="AA481" s="420"/>
      <c r="AB481" s="421"/>
      <c r="AC481" s="206"/>
      <c r="AD481" s="144"/>
      <c r="AE481" s="133"/>
      <c r="AF481" s="144"/>
      <c r="AG481" s="430"/>
      <c r="AH481" s="146"/>
      <c r="AI481" s="144"/>
      <c r="AJ481" s="147"/>
      <c r="AK481" s="114"/>
    </row>
    <row r="482">
      <c r="A482" s="94"/>
      <c r="B482" s="95"/>
      <c r="C482" s="96"/>
      <c r="D482" s="97"/>
      <c r="E482" s="98"/>
      <c r="F482" s="98"/>
      <c r="G482" s="98"/>
      <c r="H482" s="98"/>
      <c r="I482" s="98"/>
      <c r="J482" s="96"/>
      <c r="K482" s="96"/>
      <c r="L482" s="96"/>
      <c r="M482" s="518"/>
      <c r="N482" s="369"/>
      <c r="O482" s="370"/>
      <c r="P482" s="196"/>
      <c r="Q482" s="197"/>
      <c r="R482" s="198"/>
      <c r="S482" s="199"/>
      <c r="T482" s="200"/>
      <c r="U482" s="201"/>
      <c r="V482" s="202"/>
      <c r="W482" s="202"/>
      <c r="X482" s="109"/>
      <c r="Y482" s="280"/>
      <c r="Z482" s="106"/>
      <c r="AA482" s="281"/>
      <c r="AB482" s="282"/>
      <c r="AC482" s="273"/>
      <c r="AD482" s="110"/>
      <c r="AE482" s="99"/>
      <c r="AF482" s="110"/>
      <c r="AG482" s="427"/>
      <c r="AH482" s="112"/>
      <c r="AI482" s="110"/>
      <c r="AJ482" s="113"/>
      <c r="AK482" s="114"/>
    </row>
    <row r="483">
      <c r="A483" s="128"/>
      <c r="B483" s="129"/>
      <c r="C483" s="130"/>
      <c r="D483" s="131"/>
      <c r="E483" s="132"/>
      <c r="F483" s="132"/>
      <c r="G483" s="132"/>
      <c r="H483" s="132"/>
      <c r="I483" s="132"/>
      <c r="J483" s="130"/>
      <c r="K483" s="130"/>
      <c r="L483" s="130"/>
      <c r="M483" s="519"/>
      <c r="N483" s="369"/>
      <c r="O483" s="370"/>
      <c r="P483" s="196"/>
      <c r="Q483" s="197"/>
      <c r="R483" s="198"/>
      <c r="S483" s="199"/>
      <c r="T483" s="200"/>
      <c r="U483" s="201"/>
      <c r="V483" s="202"/>
      <c r="W483" s="202"/>
      <c r="X483" s="143"/>
      <c r="Y483" s="367"/>
      <c r="Z483" s="140"/>
      <c r="AA483" s="420"/>
      <c r="AB483" s="421"/>
      <c r="AC483" s="206"/>
      <c r="AD483" s="144"/>
      <c r="AE483" s="133"/>
      <c r="AF483" s="144"/>
      <c r="AG483" s="430"/>
      <c r="AH483" s="146"/>
      <c r="AI483" s="144"/>
      <c r="AJ483" s="147"/>
      <c r="AK483" s="114"/>
    </row>
    <row r="484">
      <c r="A484" s="94"/>
      <c r="B484" s="95"/>
      <c r="C484" s="96"/>
      <c r="D484" s="97"/>
      <c r="E484" s="98"/>
      <c r="F484" s="98"/>
      <c r="G484" s="98"/>
      <c r="H484" s="98"/>
      <c r="I484" s="98"/>
      <c r="J484" s="96"/>
      <c r="K484" s="96"/>
      <c r="L484" s="96"/>
      <c r="M484" s="518"/>
      <c r="N484" s="369"/>
      <c r="O484" s="370"/>
      <c r="P484" s="196"/>
      <c r="Q484" s="197"/>
      <c r="R484" s="198"/>
      <c r="S484" s="199"/>
      <c r="T484" s="200"/>
      <c r="U484" s="201"/>
      <c r="V484" s="202"/>
      <c r="W484" s="202"/>
      <c r="X484" s="109"/>
      <c r="Y484" s="280"/>
      <c r="Z484" s="106"/>
      <c r="AA484" s="281"/>
      <c r="AB484" s="282"/>
      <c r="AC484" s="273"/>
      <c r="AD484" s="110"/>
      <c r="AE484" s="99"/>
      <c r="AF484" s="110"/>
      <c r="AG484" s="427"/>
      <c r="AH484" s="112"/>
      <c r="AI484" s="110"/>
      <c r="AJ484" s="113"/>
      <c r="AK484" s="114"/>
    </row>
    <row r="485">
      <c r="A485" s="128"/>
      <c r="B485" s="129"/>
      <c r="C485" s="130"/>
      <c r="D485" s="131"/>
      <c r="E485" s="132"/>
      <c r="F485" s="132"/>
      <c r="G485" s="132"/>
      <c r="H485" s="132"/>
      <c r="I485" s="132"/>
      <c r="J485" s="130"/>
      <c r="K485" s="130"/>
      <c r="L485" s="130"/>
      <c r="M485" s="519"/>
      <c r="N485" s="369"/>
      <c r="O485" s="370"/>
      <c r="P485" s="196"/>
      <c r="Q485" s="197"/>
      <c r="R485" s="198"/>
      <c r="S485" s="199"/>
      <c r="T485" s="200"/>
      <c r="U485" s="201"/>
      <c r="V485" s="202"/>
      <c r="W485" s="202"/>
      <c r="X485" s="143"/>
      <c r="Y485" s="367"/>
      <c r="Z485" s="140"/>
      <c r="AA485" s="420"/>
      <c r="AB485" s="421"/>
      <c r="AC485" s="206"/>
      <c r="AD485" s="144"/>
      <c r="AE485" s="133"/>
      <c r="AF485" s="144"/>
      <c r="AG485" s="430"/>
      <c r="AH485" s="146"/>
      <c r="AI485" s="144"/>
      <c r="AJ485" s="147"/>
      <c r="AK485" s="114"/>
    </row>
    <row r="486">
      <c r="A486" s="94"/>
      <c r="B486" s="95"/>
      <c r="C486" s="96"/>
      <c r="D486" s="97"/>
      <c r="E486" s="98"/>
      <c r="F486" s="98"/>
      <c r="G486" s="98"/>
      <c r="H486" s="98"/>
      <c r="I486" s="98"/>
      <c r="J486" s="96"/>
      <c r="K486" s="96"/>
      <c r="L486" s="96"/>
      <c r="M486" s="518"/>
      <c r="N486" s="369"/>
      <c r="O486" s="370"/>
      <c r="P486" s="196"/>
      <c r="Q486" s="197"/>
      <c r="R486" s="198"/>
      <c r="S486" s="199"/>
      <c r="T486" s="200"/>
      <c r="U486" s="201"/>
      <c r="V486" s="202"/>
      <c r="W486" s="202"/>
      <c r="X486" s="109"/>
      <c r="Y486" s="280"/>
      <c r="Z486" s="106"/>
      <c r="AA486" s="281"/>
      <c r="AB486" s="282"/>
      <c r="AC486" s="273"/>
      <c r="AD486" s="110"/>
      <c r="AE486" s="99"/>
      <c r="AF486" s="110"/>
      <c r="AG486" s="427"/>
      <c r="AH486" s="112"/>
      <c r="AI486" s="110"/>
      <c r="AJ486" s="113"/>
      <c r="AK486" s="114"/>
    </row>
    <row r="487">
      <c r="A487" s="128"/>
      <c r="B487" s="129"/>
      <c r="C487" s="130"/>
      <c r="D487" s="131"/>
      <c r="E487" s="132"/>
      <c r="F487" s="132"/>
      <c r="G487" s="132"/>
      <c r="H487" s="132"/>
      <c r="I487" s="132"/>
      <c r="J487" s="130"/>
      <c r="K487" s="130"/>
      <c r="L487" s="130"/>
      <c r="M487" s="519"/>
      <c r="N487" s="369"/>
      <c r="O487" s="370"/>
      <c r="P487" s="196"/>
      <c r="Q487" s="197"/>
      <c r="R487" s="198"/>
      <c r="S487" s="199"/>
      <c r="T487" s="200"/>
      <c r="U487" s="201"/>
      <c r="V487" s="202"/>
      <c r="W487" s="202"/>
      <c r="X487" s="143"/>
      <c r="Y487" s="367"/>
      <c r="Z487" s="140"/>
      <c r="AA487" s="420"/>
      <c r="AB487" s="421"/>
      <c r="AC487" s="206"/>
      <c r="AD487" s="144"/>
      <c r="AE487" s="133"/>
      <c r="AF487" s="144"/>
      <c r="AG487" s="430"/>
      <c r="AH487" s="146"/>
      <c r="AI487" s="144"/>
      <c r="AJ487" s="147"/>
      <c r="AK487" s="114"/>
    </row>
    <row r="488">
      <c r="A488" s="94"/>
      <c r="B488" s="95"/>
      <c r="C488" s="96"/>
      <c r="D488" s="97"/>
      <c r="E488" s="98"/>
      <c r="F488" s="98"/>
      <c r="G488" s="98"/>
      <c r="H488" s="98"/>
      <c r="I488" s="98"/>
      <c r="J488" s="96"/>
      <c r="K488" s="96"/>
      <c r="L488" s="96"/>
      <c r="M488" s="518"/>
      <c r="N488" s="369"/>
      <c r="O488" s="370"/>
      <c r="P488" s="196"/>
      <c r="Q488" s="197"/>
      <c r="R488" s="198"/>
      <c r="S488" s="199"/>
      <c r="T488" s="200"/>
      <c r="U488" s="201"/>
      <c r="V488" s="202"/>
      <c r="W488" s="202"/>
      <c r="X488" s="109"/>
      <c r="Y488" s="280"/>
      <c r="Z488" s="106"/>
      <c r="AA488" s="281"/>
      <c r="AB488" s="282"/>
      <c r="AC488" s="273"/>
      <c r="AD488" s="110"/>
      <c r="AE488" s="99"/>
      <c r="AF488" s="110"/>
      <c r="AG488" s="427"/>
      <c r="AH488" s="112"/>
      <c r="AI488" s="110"/>
      <c r="AJ488" s="113"/>
      <c r="AK488" s="114"/>
    </row>
    <row r="489">
      <c r="A489" s="128"/>
      <c r="B489" s="129"/>
      <c r="C489" s="130"/>
      <c r="D489" s="131"/>
      <c r="E489" s="132"/>
      <c r="F489" s="132"/>
      <c r="G489" s="132"/>
      <c r="H489" s="132"/>
      <c r="I489" s="132"/>
      <c r="J489" s="130"/>
      <c r="K489" s="130"/>
      <c r="L489" s="130"/>
      <c r="M489" s="519"/>
      <c r="N489" s="369"/>
      <c r="O489" s="370"/>
      <c r="P489" s="196"/>
      <c r="Q489" s="197"/>
      <c r="R489" s="198"/>
      <c r="S489" s="199"/>
      <c r="T489" s="200"/>
      <c r="U489" s="201"/>
      <c r="V489" s="202"/>
      <c r="W489" s="202"/>
      <c r="X489" s="143"/>
      <c r="Y489" s="367"/>
      <c r="Z489" s="140"/>
      <c r="AA489" s="420"/>
      <c r="AB489" s="421"/>
      <c r="AC489" s="206"/>
      <c r="AD489" s="144"/>
      <c r="AE489" s="133"/>
      <c r="AF489" s="144"/>
      <c r="AG489" s="430"/>
      <c r="AH489" s="146"/>
      <c r="AI489" s="144"/>
      <c r="AJ489" s="147"/>
      <c r="AK489" s="114"/>
    </row>
    <row r="490">
      <c r="A490" s="94"/>
      <c r="B490" s="95"/>
      <c r="C490" s="96"/>
      <c r="D490" s="97"/>
      <c r="E490" s="98"/>
      <c r="F490" s="98"/>
      <c r="G490" s="98"/>
      <c r="H490" s="98"/>
      <c r="I490" s="98"/>
      <c r="J490" s="96"/>
      <c r="K490" s="96"/>
      <c r="L490" s="96"/>
      <c r="M490" s="518"/>
      <c r="N490" s="369"/>
      <c r="O490" s="370"/>
      <c r="P490" s="196"/>
      <c r="Q490" s="197"/>
      <c r="R490" s="198"/>
      <c r="S490" s="199"/>
      <c r="T490" s="200"/>
      <c r="U490" s="201"/>
      <c r="V490" s="202"/>
      <c r="W490" s="202"/>
      <c r="X490" s="109"/>
      <c r="Y490" s="280"/>
      <c r="Z490" s="106"/>
      <c r="AA490" s="281"/>
      <c r="AB490" s="282"/>
      <c r="AC490" s="273"/>
      <c r="AD490" s="110"/>
      <c r="AE490" s="99"/>
      <c r="AF490" s="110"/>
      <c r="AG490" s="427"/>
      <c r="AH490" s="112"/>
      <c r="AI490" s="110"/>
      <c r="AJ490" s="113"/>
      <c r="AK490" s="114"/>
    </row>
    <row r="491">
      <c r="A491" s="128"/>
      <c r="B491" s="129"/>
      <c r="C491" s="130"/>
      <c r="D491" s="131"/>
      <c r="E491" s="132"/>
      <c r="F491" s="132"/>
      <c r="G491" s="132"/>
      <c r="H491" s="132"/>
      <c r="I491" s="132"/>
      <c r="J491" s="130"/>
      <c r="K491" s="130"/>
      <c r="L491" s="130"/>
      <c r="M491" s="519"/>
      <c r="N491" s="369"/>
      <c r="O491" s="370"/>
      <c r="P491" s="196"/>
      <c r="Q491" s="197"/>
      <c r="R491" s="198"/>
      <c r="S491" s="199"/>
      <c r="T491" s="200"/>
      <c r="U491" s="201"/>
      <c r="V491" s="202"/>
      <c r="W491" s="202"/>
      <c r="X491" s="143"/>
      <c r="Y491" s="367"/>
      <c r="Z491" s="140"/>
      <c r="AA491" s="420"/>
      <c r="AB491" s="421"/>
      <c r="AC491" s="206"/>
      <c r="AD491" s="144"/>
      <c r="AE491" s="133"/>
      <c r="AF491" s="144"/>
      <c r="AG491" s="430"/>
      <c r="AH491" s="146"/>
      <c r="AI491" s="144"/>
      <c r="AJ491" s="147"/>
      <c r="AK491" s="114"/>
    </row>
    <row r="492">
      <c r="A492" s="94"/>
      <c r="B492" s="95"/>
      <c r="C492" s="96"/>
      <c r="D492" s="97"/>
      <c r="E492" s="98"/>
      <c r="F492" s="98"/>
      <c r="G492" s="98"/>
      <c r="H492" s="98"/>
      <c r="I492" s="98"/>
      <c r="J492" s="96"/>
      <c r="K492" s="96"/>
      <c r="L492" s="96"/>
      <c r="M492" s="518"/>
      <c r="N492" s="369"/>
      <c r="O492" s="370"/>
      <c r="P492" s="196"/>
      <c r="Q492" s="197"/>
      <c r="R492" s="198"/>
      <c r="S492" s="199"/>
      <c r="T492" s="200"/>
      <c r="U492" s="201"/>
      <c r="V492" s="202"/>
      <c r="W492" s="202"/>
      <c r="X492" s="109"/>
      <c r="Y492" s="280"/>
      <c r="Z492" s="106"/>
      <c r="AA492" s="281"/>
      <c r="AB492" s="282"/>
      <c r="AC492" s="273"/>
      <c r="AD492" s="110"/>
      <c r="AE492" s="99"/>
      <c r="AF492" s="110"/>
      <c r="AG492" s="427"/>
      <c r="AH492" s="112"/>
      <c r="AI492" s="110"/>
      <c r="AJ492" s="113"/>
      <c r="AK492" s="114"/>
    </row>
    <row r="493">
      <c r="A493" s="128"/>
      <c r="B493" s="129"/>
      <c r="C493" s="130"/>
      <c r="D493" s="131"/>
      <c r="E493" s="132"/>
      <c r="F493" s="132"/>
      <c r="G493" s="132"/>
      <c r="H493" s="132"/>
      <c r="I493" s="132"/>
      <c r="J493" s="130"/>
      <c r="K493" s="130"/>
      <c r="L493" s="130"/>
      <c r="M493" s="519"/>
      <c r="N493" s="369"/>
      <c r="O493" s="370"/>
      <c r="P493" s="196"/>
      <c r="Q493" s="197"/>
      <c r="R493" s="198"/>
      <c r="S493" s="199"/>
      <c r="T493" s="200"/>
      <c r="U493" s="201"/>
      <c r="V493" s="202"/>
      <c r="W493" s="202"/>
      <c r="X493" s="143"/>
      <c r="Y493" s="367"/>
      <c r="Z493" s="140"/>
      <c r="AA493" s="420"/>
      <c r="AB493" s="421"/>
      <c r="AC493" s="206"/>
      <c r="AD493" s="144"/>
      <c r="AE493" s="133"/>
      <c r="AF493" s="144"/>
      <c r="AG493" s="430"/>
      <c r="AH493" s="146"/>
      <c r="AI493" s="144"/>
      <c r="AJ493" s="147"/>
      <c r="AK493" s="114"/>
    </row>
    <row r="494">
      <c r="A494" s="94"/>
      <c r="B494" s="95"/>
      <c r="C494" s="96"/>
      <c r="D494" s="97"/>
      <c r="E494" s="98"/>
      <c r="F494" s="98"/>
      <c r="G494" s="98"/>
      <c r="H494" s="98"/>
      <c r="I494" s="98"/>
      <c r="J494" s="96"/>
      <c r="K494" s="96"/>
      <c r="L494" s="96"/>
      <c r="M494" s="518"/>
      <c r="N494" s="369"/>
      <c r="O494" s="370"/>
      <c r="P494" s="196"/>
      <c r="Q494" s="197"/>
      <c r="R494" s="198"/>
      <c r="S494" s="199"/>
      <c r="T494" s="200"/>
      <c r="U494" s="201"/>
      <c r="V494" s="202"/>
      <c r="W494" s="202"/>
      <c r="X494" s="109"/>
      <c r="Y494" s="280"/>
      <c r="Z494" s="106"/>
      <c r="AA494" s="281"/>
      <c r="AB494" s="282"/>
      <c r="AC494" s="273"/>
      <c r="AD494" s="110"/>
      <c r="AE494" s="99"/>
      <c r="AF494" s="110"/>
      <c r="AG494" s="427"/>
      <c r="AH494" s="112"/>
      <c r="AI494" s="110"/>
      <c r="AJ494" s="113"/>
      <c r="AK494" s="114"/>
    </row>
    <row r="495">
      <c r="A495" s="128"/>
      <c r="B495" s="129"/>
      <c r="C495" s="130"/>
      <c r="D495" s="131"/>
      <c r="E495" s="132"/>
      <c r="F495" s="132"/>
      <c r="G495" s="132"/>
      <c r="H495" s="132"/>
      <c r="I495" s="132"/>
      <c r="J495" s="130"/>
      <c r="K495" s="130"/>
      <c r="L495" s="130"/>
      <c r="M495" s="519"/>
      <c r="N495" s="369"/>
      <c r="O495" s="370"/>
      <c r="P495" s="196"/>
      <c r="Q495" s="197"/>
      <c r="R495" s="198"/>
      <c r="S495" s="199"/>
      <c r="T495" s="200"/>
      <c r="U495" s="201"/>
      <c r="V495" s="202"/>
      <c r="W495" s="202"/>
      <c r="X495" s="143"/>
      <c r="Y495" s="367"/>
      <c r="Z495" s="140"/>
      <c r="AA495" s="420"/>
      <c r="AB495" s="421"/>
      <c r="AC495" s="206"/>
      <c r="AD495" s="144"/>
      <c r="AE495" s="133"/>
      <c r="AF495" s="144"/>
      <c r="AG495" s="430"/>
      <c r="AH495" s="146"/>
      <c r="AI495" s="144"/>
      <c r="AJ495" s="147"/>
      <c r="AK495" s="114"/>
    </row>
    <row r="496">
      <c r="A496" s="94"/>
      <c r="B496" s="95"/>
      <c r="C496" s="96"/>
      <c r="D496" s="97"/>
      <c r="E496" s="98"/>
      <c r="F496" s="98"/>
      <c r="G496" s="98"/>
      <c r="H496" s="98"/>
      <c r="I496" s="98"/>
      <c r="J496" s="96"/>
      <c r="K496" s="96"/>
      <c r="L496" s="96"/>
      <c r="M496" s="518"/>
      <c r="N496" s="369"/>
      <c r="O496" s="370"/>
      <c r="P496" s="196"/>
      <c r="Q496" s="197"/>
      <c r="R496" s="198"/>
      <c r="S496" s="199"/>
      <c r="T496" s="200"/>
      <c r="U496" s="201"/>
      <c r="V496" s="202"/>
      <c r="W496" s="202"/>
      <c r="X496" s="109"/>
      <c r="Y496" s="280"/>
      <c r="Z496" s="106"/>
      <c r="AA496" s="281"/>
      <c r="AB496" s="282"/>
      <c r="AC496" s="273"/>
      <c r="AD496" s="110"/>
      <c r="AE496" s="99"/>
      <c r="AF496" s="110"/>
      <c r="AG496" s="427"/>
      <c r="AH496" s="112"/>
      <c r="AI496" s="110"/>
      <c r="AJ496" s="113"/>
      <c r="AK496" s="114"/>
    </row>
    <row r="497">
      <c r="A497" s="128"/>
      <c r="B497" s="129"/>
      <c r="C497" s="130"/>
      <c r="D497" s="131"/>
      <c r="E497" s="132"/>
      <c r="F497" s="132"/>
      <c r="G497" s="132"/>
      <c r="H497" s="132"/>
      <c r="I497" s="132"/>
      <c r="J497" s="130"/>
      <c r="K497" s="130"/>
      <c r="L497" s="130"/>
      <c r="M497" s="519"/>
      <c r="N497" s="369"/>
      <c r="O497" s="370"/>
      <c r="P497" s="196"/>
      <c r="Q497" s="197"/>
      <c r="R497" s="198"/>
      <c r="S497" s="199"/>
      <c r="T497" s="200"/>
      <c r="U497" s="201"/>
      <c r="V497" s="202"/>
      <c r="W497" s="202"/>
      <c r="X497" s="143"/>
      <c r="Y497" s="367"/>
      <c r="Z497" s="140"/>
      <c r="AA497" s="420"/>
      <c r="AB497" s="421"/>
      <c r="AC497" s="206"/>
      <c r="AD497" s="144"/>
      <c r="AE497" s="133"/>
      <c r="AF497" s="144"/>
      <c r="AG497" s="430"/>
      <c r="AH497" s="146"/>
      <c r="AI497" s="144"/>
      <c r="AJ497" s="147"/>
      <c r="AK497" s="114"/>
    </row>
    <row r="498">
      <c r="A498" s="94"/>
      <c r="B498" s="95"/>
      <c r="C498" s="96"/>
      <c r="D498" s="97"/>
      <c r="E498" s="98"/>
      <c r="F498" s="98"/>
      <c r="G498" s="98"/>
      <c r="H498" s="98"/>
      <c r="I498" s="98"/>
      <c r="J498" s="96"/>
      <c r="K498" s="96"/>
      <c r="L498" s="96"/>
      <c r="M498" s="518"/>
      <c r="N498" s="369"/>
      <c r="O498" s="370"/>
      <c r="P498" s="196"/>
      <c r="Q498" s="197"/>
      <c r="R498" s="198"/>
      <c r="S498" s="199"/>
      <c r="T498" s="200"/>
      <c r="U498" s="201"/>
      <c r="V498" s="202"/>
      <c r="W498" s="202"/>
      <c r="X498" s="109"/>
      <c r="Y498" s="280"/>
      <c r="Z498" s="106"/>
      <c r="AA498" s="281"/>
      <c r="AB498" s="282"/>
      <c r="AC498" s="273"/>
      <c r="AD498" s="110"/>
      <c r="AE498" s="99"/>
      <c r="AF498" s="110"/>
      <c r="AG498" s="427"/>
      <c r="AH498" s="112"/>
      <c r="AI498" s="110"/>
      <c r="AJ498" s="113"/>
      <c r="AK498" s="114"/>
    </row>
    <row r="499">
      <c r="A499" s="128"/>
      <c r="B499" s="129"/>
      <c r="C499" s="130"/>
      <c r="D499" s="131"/>
      <c r="E499" s="132"/>
      <c r="F499" s="132"/>
      <c r="G499" s="132"/>
      <c r="H499" s="132"/>
      <c r="I499" s="132"/>
      <c r="J499" s="130"/>
      <c r="K499" s="130"/>
      <c r="L499" s="130"/>
      <c r="M499" s="519"/>
      <c r="N499" s="369"/>
      <c r="O499" s="370"/>
      <c r="P499" s="196"/>
      <c r="Q499" s="197"/>
      <c r="R499" s="198"/>
      <c r="S499" s="199"/>
      <c r="T499" s="200"/>
      <c r="U499" s="201"/>
      <c r="V499" s="202"/>
      <c r="W499" s="202"/>
      <c r="X499" s="143"/>
      <c r="Y499" s="367"/>
      <c r="Z499" s="140"/>
      <c r="AA499" s="420"/>
      <c r="AB499" s="421"/>
      <c r="AC499" s="206"/>
      <c r="AD499" s="144"/>
      <c r="AE499" s="133"/>
      <c r="AF499" s="144"/>
      <c r="AG499" s="430"/>
      <c r="AH499" s="146"/>
      <c r="AI499" s="144"/>
      <c r="AJ499" s="147"/>
      <c r="AK499" s="114"/>
    </row>
    <row r="500">
      <c r="A500" s="94"/>
      <c r="B500" s="95"/>
      <c r="C500" s="96"/>
      <c r="D500" s="97"/>
      <c r="E500" s="98"/>
      <c r="F500" s="98"/>
      <c r="G500" s="98"/>
      <c r="H500" s="98"/>
      <c r="I500" s="98"/>
      <c r="J500" s="96"/>
      <c r="K500" s="96"/>
      <c r="L500" s="96"/>
      <c r="M500" s="518"/>
      <c r="N500" s="369"/>
      <c r="O500" s="370"/>
      <c r="P500" s="196"/>
      <c r="Q500" s="197"/>
      <c r="R500" s="198"/>
      <c r="S500" s="199"/>
      <c r="T500" s="200"/>
      <c r="U500" s="201"/>
      <c r="V500" s="202"/>
      <c r="W500" s="202"/>
      <c r="X500" s="109"/>
      <c r="Y500" s="280"/>
      <c r="Z500" s="106"/>
      <c r="AA500" s="281"/>
      <c r="AB500" s="282"/>
      <c r="AC500" s="273"/>
      <c r="AD500" s="110"/>
      <c r="AE500" s="99"/>
      <c r="AF500" s="110"/>
      <c r="AG500" s="427"/>
      <c r="AH500" s="112"/>
      <c r="AI500" s="110"/>
      <c r="AJ500" s="113"/>
      <c r="AK500" s="114"/>
    </row>
    <row r="501">
      <c r="A501" s="128"/>
      <c r="B501" s="129"/>
      <c r="C501" s="130"/>
      <c r="D501" s="131"/>
      <c r="E501" s="132"/>
      <c r="F501" s="132"/>
      <c r="G501" s="132"/>
      <c r="H501" s="132"/>
      <c r="I501" s="132"/>
      <c r="J501" s="130"/>
      <c r="K501" s="130"/>
      <c r="L501" s="130"/>
      <c r="M501" s="519"/>
      <c r="N501" s="369"/>
      <c r="O501" s="370"/>
      <c r="P501" s="196"/>
      <c r="Q501" s="197"/>
      <c r="R501" s="198"/>
      <c r="S501" s="199"/>
      <c r="T501" s="200"/>
      <c r="U501" s="201"/>
      <c r="V501" s="202"/>
      <c r="W501" s="202"/>
      <c r="X501" s="143"/>
      <c r="Y501" s="367"/>
      <c r="Z501" s="140"/>
      <c r="AA501" s="420"/>
      <c r="AB501" s="421"/>
      <c r="AC501" s="206"/>
      <c r="AD501" s="144"/>
      <c r="AE501" s="133"/>
      <c r="AF501" s="144"/>
      <c r="AG501" s="430"/>
      <c r="AH501" s="146"/>
      <c r="AI501" s="144"/>
      <c r="AJ501" s="147"/>
      <c r="AK501" s="114"/>
    </row>
    <row r="502">
      <c r="A502" s="94"/>
      <c r="B502" s="95"/>
      <c r="C502" s="96"/>
      <c r="D502" s="97"/>
      <c r="E502" s="98"/>
      <c r="F502" s="98"/>
      <c r="G502" s="98"/>
      <c r="H502" s="98"/>
      <c r="I502" s="98"/>
      <c r="J502" s="96"/>
      <c r="K502" s="96"/>
      <c r="L502" s="96"/>
      <c r="M502" s="518"/>
      <c r="N502" s="369"/>
      <c r="O502" s="370"/>
      <c r="P502" s="196"/>
      <c r="Q502" s="197"/>
      <c r="R502" s="198"/>
      <c r="S502" s="199"/>
      <c r="T502" s="200"/>
      <c r="U502" s="201"/>
      <c r="V502" s="202"/>
      <c r="W502" s="202"/>
      <c r="X502" s="109"/>
      <c r="Y502" s="280"/>
      <c r="Z502" s="106"/>
      <c r="AA502" s="281"/>
      <c r="AB502" s="282"/>
      <c r="AC502" s="273"/>
      <c r="AD502" s="110"/>
      <c r="AE502" s="99"/>
      <c r="AF502" s="110"/>
      <c r="AG502" s="427"/>
      <c r="AH502" s="112"/>
      <c r="AI502" s="110"/>
      <c r="AJ502" s="113"/>
      <c r="AK502" s="114"/>
    </row>
    <row r="503">
      <c r="A503" s="128"/>
      <c r="B503" s="129"/>
      <c r="C503" s="130"/>
      <c r="D503" s="131"/>
      <c r="E503" s="132"/>
      <c r="F503" s="132"/>
      <c r="G503" s="132"/>
      <c r="H503" s="132"/>
      <c r="I503" s="132"/>
      <c r="J503" s="130"/>
      <c r="K503" s="130"/>
      <c r="L503" s="130"/>
      <c r="M503" s="519"/>
      <c r="N503" s="369"/>
      <c r="O503" s="370"/>
      <c r="P503" s="196"/>
      <c r="Q503" s="197"/>
      <c r="R503" s="198"/>
      <c r="S503" s="199"/>
      <c r="T503" s="200"/>
      <c r="U503" s="201"/>
      <c r="V503" s="202"/>
      <c r="W503" s="202"/>
      <c r="X503" s="143"/>
      <c r="Y503" s="367"/>
      <c r="Z503" s="140"/>
      <c r="AA503" s="420"/>
      <c r="AB503" s="421"/>
      <c r="AC503" s="206"/>
      <c r="AD503" s="144"/>
      <c r="AE503" s="133"/>
      <c r="AF503" s="144"/>
      <c r="AG503" s="430"/>
      <c r="AH503" s="146"/>
      <c r="AI503" s="144"/>
      <c r="AJ503" s="147"/>
      <c r="AK503" s="114"/>
    </row>
    <row r="504">
      <c r="A504" s="94"/>
      <c r="B504" s="95"/>
      <c r="C504" s="96"/>
      <c r="D504" s="97"/>
      <c r="E504" s="98"/>
      <c r="F504" s="98"/>
      <c r="G504" s="98"/>
      <c r="H504" s="98"/>
      <c r="I504" s="98"/>
      <c r="J504" s="96"/>
      <c r="K504" s="96"/>
      <c r="L504" s="96"/>
      <c r="M504" s="518"/>
      <c r="N504" s="369"/>
      <c r="O504" s="370"/>
      <c r="P504" s="196"/>
      <c r="Q504" s="197"/>
      <c r="R504" s="198"/>
      <c r="S504" s="199"/>
      <c r="T504" s="200"/>
      <c r="U504" s="201"/>
      <c r="V504" s="202"/>
      <c r="W504" s="202"/>
      <c r="X504" s="109"/>
      <c r="Y504" s="280"/>
      <c r="Z504" s="106"/>
      <c r="AA504" s="281"/>
      <c r="AB504" s="282"/>
      <c r="AC504" s="273"/>
      <c r="AD504" s="110"/>
      <c r="AE504" s="99"/>
      <c r="AF504" s="110"/>
      <c r="AG504" s="427"/>
      <c r="AH504" s="112"/>
      <c r="AI504" s="110"/>
      <c r="AJ504" s="113"/>
      <c r="AK504" s="114"/>
    </row>
    <row r="505">
      <c r="A505" s="128"/>
      <c r="B505" s="129"/>
      <c r="C505" s="130"/>
      <c r="D505" s="131"/>
      <c r="E505" s="132"/>
      <c r="F505" s="132"/>
      <c r="G505" s="132"/>
      <c r="H505" s="132"/>
      <c r="I505" s="132"/>
      <c r="J505" s="130"/>
      <c r="K505" s="130"/>
      <c r="L505" s="130"/>
      <c r="M505" s="519"/>
      <c r="N505" s="369"/>
      <c r="O505" s="370"/>
      <c r="P505" s="196"/>
      <c r="Q505" s="197"/>
      <c r="R505" s="198"/>
      <c r="S505" s="199"/>
      <c r="T505" s="200"/>
      <c r="U505" s="201"/>
      <c r="V505" s="202"/>
      <c r="W505" s="202"/>
      <c r="X505" s="143"/>
      <c r="Y505" s="367"/>
      <c r="Z505" s="140"/>
      <c r="AA505" s="420"/>
      <c r="AB505" s="421"/>
      <c r="AC505" s="206"/>
      <c r="AD505" s="144"/>
      <c r="AE505" s="133"/>
      <c r="AF505" s="144"/>
      <c r="AG505" s="430"/>
      <c r="AH505" s="146"/>
      <c r="AI505" s="144"/>
      <c r="AJ505" s="147"/>
      <c r="AK505" s="114"/>
    </row>
    <row r="506">
      <c r="A506" s="94"/>
      <c r="B506" s="95"/>
      <c r="C506" s="96"/>
      <c r="D506" s="97"/>
      <c r="E506" s="98"/>
      <c r="F506" s="98"/>
      <c r="G506" s="98"/>
      <c r="H506" s="98"/>
      <c r="I506" s="98"/>
      <c r="J506" s="96"/>
      <c r="K506" s="96"/>
      <c r="L506" s="96"/>
      <c r="M506" s="518"/>
      <c r="N506" s="369"/>
      <c r="O506" s="370"/>
      <c r="P506" s="196"/>
      <c r="Q506" s="197"/>
      <c r="R506" s="198"/>
      <c r="S506" s="199"/>
      <c r="T506" s="200"/>
      <c r="U506" s="201"/>
      <c r="V506" s="202"/>
      <c r="W506" s="202"/>
      <c r="X506" s="109"/>
      <c r="Y506" s="280"/>
      <c r="Z506" s="106"/>
      <c r="AA506" s="281"/>
      <c r="AB506" s="282"/>
      <c r="AC506" s="273"/>
      <c r="AD506" s="110"/>
      <c r="AE506" s="99"/>
      <c r="AF506" s="110"/>
      <c r="AG506" s="427"/>
      <c r="AH506" s="112"/>
      <c r="AI506" s="110"/>
      <c r="AJ506" s="113"/>
      <c r="AK506" s="114"/>
    </row>
    <row r="507">
      <c r="A507" s="128"/>
      <c r="B507" s="129"/>
      <c r="C507" s="130"/>
      <c r="D507" s="131"/>
      <c r="E507" s="132"/>
      <c r="F507" s="132"/>
      <c r="G507" s="132"/>
      <c r="H507" s="132"/>
      <c r="I507" s="132"/>
      <c r="J507" s="130"/>
      <c r="K507" s="130"/>
      <c r="L507" s="130"/>
      <c r="M507" s="519"/>
      <c r="N507" s="369"/>
      <c r="O507" s="370"/>
      <c r="P507" s="196"/>
      <c r="Q507" s="197"/>
      <c r="R507" s="198"/>
      <c r="S507" s="199"/>
      <c r="T507" s="200"/>
      <c r="U507" s="201"/>
      <c r="V507" s="202"/>
      <c r="W507" s="202"/>
      <c r="X507" s="143"/>
      <c r="Y507" s="367"/>
      <c r="Z507" s="140"/>
      <c r="AA507" s="420"/>
      <c r="AB507" s="421"/>
      <c r="AC507" s="206"/>
      <c r="AD507" s="144"/>
      <c r="AE507" s="133"/>
      <c r="AF507" s="144"/>
      <c r="AG507" s="430"/>
      <c r="AH507" s="146"/>
      <c r="AI507" s="144"/>
      <c r="AJ507" s="147"/>
      <c r="AK507" s="114"/>
    </row>
    <row r="508">
      <c r="A508" s="94"/>
      <c r="B508" s="95"/>
      <c r="C508" s="96"/>
      <c r="D508" s="97"/>
      <c r="E508" s="98"/>
      <c r="F508" s="98"/>
      <c r="G508" s="98"/>
      <c r="H508" s="98"/>
      <c r="I508" s="98"/>
      <c r="J508" s="96"/>
      <c r="K508" s="96"/>
      <c r="L508" s="96"/>
      <c r="M508" s="518"/>
      <c r="N508" s="369"/>
      <c r="O508" s="370"/>
      <c r="P508" s="196"/>
      <c r="Q508" s="197"/>
      <c r="R508" s="198"/>
      <c r="S508" s="199"/>
      <c r="T508" s="200"/>
      <c r="U508" s="201"/>
      <c r="V508" s="202"/>
      <c r="W508" s="202"/>
      <c r="X508" s="109"/>
      <c r="Y508" s="280"/>
      <c r="Z508" s="106"/>
      <c r="AA508" s="281"/>
      <c r="AB508" s="282"/>
      <c r="AC508" s="273"/>
      <c r="AD508" s="110"/>
      <c r="AE508" s="99"/>
      <c r="AF508" s="110"/>
      <c r="AG508" s="427"/>
      <c r="AH508" s="112"/>
      <c r="AI508" s="110"/>
      <c r="AJ508" s="113"/>
      <c r="AK508" s="114"/>
    </row>
    <row r="509">
      <c r="A509" s="128"/>
      <c r="B509" s="129"/>
      <c r="C509" s="130"/>
      <c r="D509" s="131"/>
      <c r="E509" s="132"/>
      <c r="F509" s="132"/>
      <c r="G509" s="132"/>
      <c r="H509" s="132"/>
      <c r="I509" s="132"/>
      <c r="J509" s="130"/>
      <c r="K509" s="130"/>
      <c r="L509" s="130"/>
      <c r="M509" s="519"/>
      <c r="N509" s="369"/>
      <c r="O509" s="370"/>
      <c r="P509" s="196"/>
      <c r="Q509" s="197"/>
      <c r="R509" s="198"/>
      <c r="S509" s="199"/>
      <c r="T509" s="200"/>
      <c r="U509" s="201"/>
      <c r="V509" s="202"/>
      <c r="W509" s="202"/>
      <c r="X509" s="143"/>
      <c r="Y509" s="367"/>
      <c r="Z509" s="140"/>
      <c r="AA509" s="420"/>
      <c r="AB509" s="421"/>
      <c r="AC509" s="206"/>
      <c r="AD509" s="144"/>
      <c r="AE509" s="133"/>
      <c r="AF509" s="144"/>
      <c r="AG509" s="430"/>
      <c r="AH509" s="146"/>
      <c r="AI509" s="144"/>
      <c r="AJ509" s="147"/>
      <c r="AK509" s="114"/>
    </row>
    <row r="510">
      <c r="A510" s="94"/>
      <c r="B510" s="95"/>
      <c r="C510" s="96"/>
      <c r="D510" s="97"/>
      <c r="E510" s="98"/>
      <c r="F510" s="98"/>
      <c r="G510" s="98"/>
      <c r="H510" s="98"/>
      <c r="I510" s="98"/>
      <c r="J510" s="96"/>
      <c r="K510" s="96"/>
      <c r="L510" s="96"/>
      <c r="M510" s="518"/>
      <c r="N510" s="369"/>
      <c r="O510" s="370"/>
      <c r="P510" s="196"/>
      <c r="Q510" s="197"/>
      <c r="R510" s="198"/>
      <c r="S510" s="199"/>
      <c r="T510" s="200"/>
      <c r="U510" s="201"/>
      <c r="V510" s="202"/>
      <c r="W510" s="202"/>
      <c r="X510" s="109"/>
      <c r="Y510" s="280"/>
      <c r="Z510" s="106"/>
      <c r="AA510" s="281"/>
      <c r="AB510" s="282"/>
      <c r="AC510" s="273"/>
      <c r="AD510" s="110"/>
      <c r="AE510" s="99"/>
      <c r="AF510" s="110"/>
      <c r="AG510" s="427"/>
      <c r="AH510" s="112"/>
      <c r="AI510" s="110"/>
      <c r="AJ510" s="113"/>
      <c r="AK510" s="114"/>
    </row>
    <row r="511">
      <c r="A511" s="128"/>
      <c r="B511" s="129"/>
      <c r="C511" s="130"/>
      <c r="D511" s="131"/>
      <c r="E511" s="132"/>
      <c r="F511" s="132"/>
      <c r="G511" s="132"/>
      <c r="H511" s="132"/>
      <c r="I511" s="132"/>
      <c r="J511" s="130"/>
      <c r="K511" s="130"/>
      <c r="L511" s="130"/>
      <c r="M511" s="519"/>
      <c r="N511" s="369"/>
      <c r="O511" s="370"/>
      <c r="P511" s="196"/>
      <c r="Q511" s="197"/>
      <c r="R511" s="198"/>
      <c r="S511" s="199"/>
      <c r="T511" s="200"/>
      <c r="U511" s="201"/>
      <c r="V511" s="202"/>
      <c r="W511" s="202"/>
      <c r="X511" s="143"/>
      <c r="Y511" s="367"/>
      <c r="Z511" s="140"/>
      <c r="AA511" s="420"/>
      <c r="AB511" s="421"/>
      <c r="AC511" s="206"/>
      <c r="AD511" s="144"/>
      <c r="AE511" s="133"/>
      <c r="AF511" s="144"/>
      <c r="AG511" s="430"/>
      <c r="AH511" s="146"/>
      <c r="AI511" s="144"/>
      <c r="AJ511" s="147"/>
      <c r="AK511" s="114"/>
    </row>
    <row r="512">
      <c r="A512" s="94"/>
      <c r="B512" s="95"/>
      <c r="C512" s="96"/>
      <c r="D512" s="97"/>
      <c r="E512" s="98"/>
      <c r="F512" s="98"/>
      <c r="G512" s="98"/>
      <c r="H512" s="98"/>
      <c r="I512" s="98"/>
      <c r="J512" s="96"/>
      <c r="K512" s="96"/>
      <c r="L512" s="96"/>
      <c r="M512" s="518"/>
      <c r="N512" s="369"/>
      <c r="O512" s="370"/>
      <c r="P512" s="196"/>
      <c r="Q512" s="197"/>
      <c r="R512" s="198"/>
      <c r="S512" s="199"/>
      <c r="T512" s="200"/>
      <c r="U512" s="201"/>
      <c r="V512" s="202"/>
      <c r="W512" s="202"/>
      <c r="X512" s="109"/>
      <c r="Y512" s="280"/>
      <c r="Z512" s="106"/>
      <c r="AA512" s="281"/>
      <c r="AB512" s="282"/>
      <c r="AC512" s="273"/>
      <c r="AD512" s="110"/>
      <c r="AE512" s="99"/>
      <c r="AF512" s="110"/>
      <c r="AG512" s="427"/>
      <c r="AH512" s="112"/>
      <c r="AI512" s="110"/>
      <c r="AJ512" s="113"/>
      <c r="AK512" s="114"/>
    </row>
    <row r="513">
      <c r="A513" s="128"/>
      <c r="B513" s="129"/>
      <c r="C513" s="130"/>
      <c r="D513" s="131"/>
      <c r="E513" s="132"/>
      <c r="F513" s="132"/>
      <c r="G513" s="132"/>
      <c r="H513" s="132"/>
      <c r="I513" s="132"/>
      <c r="J513" s="130"/>
      <c r="K513" s="130"/>
      <c r="L513" s="130"/>
      <c r="M513" s="519"/>
      <c r="N513" s="369"/>
      <c r="O513" s="370"/>
      <c r="P513" s="196"/>
      <c r="Q513" s="197"/>
      <c r="R513" s="198"/>
      <c r="S513" s="199"/>
      <c r="T513" s="200"/>
      <c r="U513" s="201"/>
      <c r="V513" s="202"/>
      <c r="W513" s="202"/>
      <c r="X513" s="143"/>
      <c r="Y513" s="367"/>
      <c r="Z513" s="140"/>
      <c r="AA513" s="420"/>
      <c r="AB513" s="421"/>
      <c r="AC513" s="206"/>
      <c r="AD513" s="144"/>
      <c r="AE513" s="133"/>
      <c r="AF513" s="144"/>
      <c r="AG513" s="430"/>
      <c r="AH513" s="146"/>
      <c r="AI513" s="144"/>
      <c r="AJ513" s="147"/>
      <c r="AK513" s="114"/>
    </row>
    <row r="514">
      <c r="A514" s="94"/>
      <c r="B514" s="95"/>
      <c r="C514" s="96"/>
      <c r="D514" s="97"/>
      <c r="E514" s="98"/>
      <c r="F514" s="98"/>
      <c r="G514" s="98"/>
      <c r="H514" s="98"/>
      <c r="I514" s="98"/>
      <c r="J514" s="96"/>
      <c r="K514" s="96"/>
      <c r="L514" s="96"/>
      <c r="M514" s="518"/>
      <c r="N514" s="369"/>
      <c r="O514" s="370"/>
      <c r="P514" s="196"/>
      <c r="Q514" s="197"/>
      <c r="R514" s="198"/>
      <c r="S514" s="199"/>
      <c r="T514" s="200"/>
      <c r="U514" s="201"/>
      <c r="V514" s="202"/>
      <c r="W514" s="202"/>
      <c r="X514" s="109"/>
      <c r="Y514" s="280"/>
      <c r="Z514" s="106"/>
      <c r="AA514" s="281"/>
      <c r="AB514" s="282"/>
      <c r="AC514" s="273"/>
      <c r="AD514" s="110"/>
      <c r="AE514" s="99"/>
      <c r="AF514" s="110"/>
      <c r="AG514" s="427"/>
      <c r="AH514" s="112"/>
      <c r="AI514" s="110"/>
      <c r="AJ514" s="113"/>
      <c r="AK514" s="114"/>
    </row>
    <row r="515">
      <c r="A515" s="128"/>
      <c r="B515" s="129"/>
      <c r="C515" s="130"/>
      <c r="D515" s="131"/>
      <c r="E515" s="132"/>
      <c r="F515" s="132"/>
      <c r="G515" s="132"/>
      <c r="H515" s="132"/>
      <c r="I515" s="132"/>
      <c r="J515" s="130"/>
      <c r="K515" s="130"/>
      <c r="L515" s="130"/>
      <c r="M515" s="519"/>
      <c r="N515" s="369"/>
      <c r="O515" s="370"/>
      <c r="P515" s="196"/>
      <c r="Q515" s="197"/>
      <c r="R515" s="198"/>
      <c r="S515" s="199"/>
      <c r="T515" s="200"/>
      <c r="U515" s="201"/>
      <c r="V515" s="202"/>
      <c r="W515" s="202"/>
      <c r="X515" s="143"/>
      <c r="Y515" s="367"/>
      <c r="Z515" s="140"/>
      <c r="AA515" s="420"/>
      <c r="AB515" s="421"/>
      <c r="AC515" s="206"/>
      <c r="AD515" s="144"/>
      <c r="AE515" s="133"/>
      <c r="AF515" s="144"/>
      <c r="AG515" s="430"/>
      <c r="AH515" s="146"/>
      <c r="AI515" s="144"/>
      <c r="AJ515" s="147"/>
      <c r="AK515" s="114"/>
    </row>
    <row r="516">
      <c r="A516" s="94"/>
      <c r="B516" s="95"/>
      <c r="C516" s="96"/>
      <c r="D516" s="97"/>
      <c r="E516" s="98"/>
      <c r="F516" s="98"/>
      <c r="G516" s="98"/>
      <c r="H516" s="98"/>
      <c r="I516" s="98"/>
      <c r="J516" s="96"/>
      <c r="K516" s="96"/>
      <c r="L516" s="96"/>
      <c r="M516" s="518"/>
      <c r="N516" s="369"/>
      <c r="O516" s="370"/>
      <c r="P516" s="196"/>
      <c r="Q516" s="197"/>
      <c r="R516" s="198"/>
      <c r="S516" s="199"/>
      <c r="T516" s="200"/>
      <c r="U516" s="201"/>
      <c r="V516" s="202"/>
      <c r="W516" s="202"/>
      <c r="X516" s="109"/>
      <c r="Y516" s="280"/>
      <c r="Z516" s="106"/>
      <c r="AA516" s="281"/>
      <c r="AB516" s="282"/>
      <c r="AC516" s="273"/>
      <c r="AD516" s="110"/>
      <c r="AE516" s="99"/>
      <c r="AF516" s="110"/>
      <c r="AG516" s="427"/>
      <c r="AH516" s="112"/>
      <c r="AI516" s="110"/>
      <c r="AJ516" s="113"/>
      <c r="AK516" s="114"/>
    </row>
    <row r="517">
      <c r="A517" s="128"/>
      <c r="B517" s="129"/>
      <c r="C517" s="130"/>
      <c r="D517" s="131"/>
      <c r="E517" s="132"/>
      <c r="F517" s="132"/>
      <c r="G517" s="132"/>
      <c r="H517" s="132"/>
      <c r="I517" s="132"/>
      <c r="J517" s="130"/>
      <c r="K517" s="130"/>
      <c r="L517" s="130"/>
      <c r="M517" s="519"/>
      <c r="N517" s="369"/>
      <c r="O517" s="370"/>
      <c r="P517" s="196"/>
      <c r="Q517" s="197"/>
      <c r="R517" s="198"/>
      <c r="S517" s="199"/>
      <c r="T517" s="200"/>
      <c r="U517" s="201"/>
      <c r="V517" s="202"/>
      <c r="W517" s="202"/>
      <c r="X517" s="143"/>
      <c r="Y517" s="367"/>
      <c r="Z517" s="140"/>
      <c r="AA517" s="420"/>
      <c r="AB517" s="421"/>
      <c r="AC517" s="206"/>
      <c r="AD517" s="144"/>
      <c r="AE517" s="133"/>
      <c r="AF517" s="144"/>
      <c r="AG517" s="430"/>
      <c r="AH517" s="146"/>
      <c r="AI517" s="144"/>
      <c r="AJ517" s="147"/>
      <c r="AK517" s="114"/>
    </row>
    <row r="518">
      <c r="A518" s="94"/>
      <c r="B518" s="95"/>
      <c r="C518" s="96"/>
      <c r="D518" s="97"/>
      <c r="E518" s="98"/>
      <c r="F518" s="98"/>
      <c r="G518" s="98"/>
      <c r="H518" s="98"/>
      <c r="I518" s="98"/>
      <c r="J518" s="96"/>
      <c r="K518" s="96"/>
      <c r="L518" s="96"/>
      <c r="M518" s="518"/>
      <c r="N518" s="369"/>
      <c r="O518" s="370"/>
      <c r="P518" s="196"/>
      <c r="Q518" s="197"/>
      <c r="R518" s="198"/>
      <c r="S518" s="199"/>
      <c r="T518" s="200"/>
      <c r="U518" s="201"/>
      <c r="V518" s="202"/>
      <c r="W518" s="202"/>
      <c r="X518" s="109"/>
      <c r="Y518" s="280"/>
      <c r="Z518" s="106"/>
      <c r="AA518" s="281"/>
      <c r="AB518" s="282"/>
      <c r="AC518" s="273"/>
      <c r="AD518" s="110"/>
      <c r="AE518" s="99"/>
      <c r="AF518" s="110"/>
      <c r="AG518" s="427"/>
      <c r="AH518" s="112"/>
      <c r="AI518" s="110"/>
      <c r="AJ518" s="113"/>
      <c r="AK518" s="114"/>
    </row>
    <row r="519">
      <c r="A519" s="128"/>
      <c r="B519" s="129"/>
      <c r="C519" s="130"/>
      <c r="D519" s="131"/>
      <c r="E519" s="132"/>
      <c r="F519" s="132"/>
      <c r="G519" s="132"/>
      <c r="H519" s="132"/>
      <c r="I519" s="132"/>
      <c r="J519" s="130"/>
      <c r="K519" s="130"/>
      <c r="L519" s="130"/>
      <c r="M519" s="519"/>
      <c r="N519" s="369"/>
      <c r="O519" s="370"/>
      <c r="P519" s="196"/>
      <c r="Q519" s="197"/>
      <c r="R519" s="198"/>
      <c r="S519" s="199"/>
      <c r="T519" s="200"/>
      <c r="U519" s="201"/>
      <c r="V519" s="202"/>
      <c r="W519" s="202"/>
      <c r="X519" s="143"/>
      <c r="Y519" s="367"/>
      <c r="Z519" s="140"/>
      <c r="AA519" s="420"/>
      <c r="AB519" s="421"/>
      <c r="AC519" s="206"/>
      <c r="AD519" s="144"/>
      <c r="AE519" s="133"/>
      <c r="AF519" s="144"/>
      <c r="AG519" s="430"/>
      <c r="AH519" s="146"/>
      <c r="AI519" s="144"/>
      <c r="AJ519" s="147"/>
      <c r="AK519" s="114"/>
    </row>
    <row r="520">
      <c r="A520" s="94"/>
      <c r="B520" s="95"/>
      <c r="C520" s="96"/>
      <c r="D520" s="97"/>
      <c r="E520" s="98"/>
      <c r="F520" s="98"/>
      <c r="G520" s="98"/>
      <c r="H520" s="98"/>
      <c r="I520" s="98"/>
      <c r="J520" s="96"/>
      <c r="K520" s="96"/>
      <c r="L520" s="96"/>
      <c r="M520" s="518"/>
      <c r="N520" s="369"/>
      <c r="O520" s="370"/>
      <c r="P520" s="196"/>
      <c r="Q520" s="197"/>
      <c r="R520" s="198"/>
      <c r="S520" s="199"/>
      <c r="T520" s="200"/>
      <c r="U520" s="201"/>
      <c r="V520" s="202"/>
      <c r="W520" s="202"/>
      <c r="X520" s="109"/>
      <c r="Y520" s="280"/>
      <c r="Z520" s="106"/>
      <c r="AA520" s="281"/>
      <c r="AB520" s="282"/>
      <c r="AC520" s="273"/>
      <c r="AD520" s="110"/>
      <c r="AE520" s="99"/>
      <c r="AF520" s="110"/>
      <c r="AG520" s="427"/>
      <c r="AH520" s="112"/>
      <c r="AI520" s="110"/>
      <c r="AJ520" s="113"/>
      <c r="AK520" s="114"/>
    </row>
    <row r="521">
      <c r="A521" s="128"/>
      <c r="B521" s="129"/>
      <c r="C521" s="130"/>
      <c r="D521" s="131"/>
      <c r="E521" s="132"/>
      <c r="F521" s="132"/>
      <c r="G521" s="132"/>
      <c r="H521" s="132"/>
      <c r="I521" s="132"/>
      <c r="J521" s="130"/>
      <c r="K521" s="130"/>
      <c r="L521" s="130"/>
      <c r="M521" s="519"/>
      <c r="N521" s="369"/>
      <c r="O521" s="370"/>
      <c r="P521" s="196"/>
      <c r="Q521" s="197"/>
      <c r="R521" s="198"/>
      <c r="S521" s="199"/>
      <c r="T521" s="200"/>
      <c r="U521" s="201"/>
      <c r="V521" s="202"/>
      <c r="W521" s="202"/>
      <c r="X521" s="143"/>
      <c r="Y521" s="367"/>
      <c r="Z521" s="140"/>
      <c r="AA521" s="420"/>
      <c r="AB521" s="421"/>
      <c r="AC521" s="206"/>
      <c r="AD521" s="144"/>
      <c r="AE521" s="133"/>
      <c r="AF521" s="144"/>
      <c r="AG521" s="430"/>
      <c r="AH521" s="146"/>
      <c r="AI521" s="144"/>
      <c r="AJ521" s="147"/>
      <c r="AK521" s="114"/>
    </row>
    <row r="522">
      <c r="A522" s="94"/>
      <c r="B522" s="95"/>
      <c r="C522" s="96"/>
      <c r="D522" s="97"/>
      <c r="E522" s="98"/>
      <c r="F522" s="98"/>
      <c r="G522" s="98"/>
      <c r="H522" s="98"/>
      <c r="I522" s="98"/>
      <c r="J522" s="96"/>
      <c r="K522" s="96"/>
      <c r="L522" s="96"/>
      <c r="M522" s="518"/>
      <c r="N522" s="369"/>
      <c r="O522" s="370"/>
      <c r="P522" s="196"/>
      <c r="Q522" s="197"/>
      <c r="R522" s="198"/>
      <c r="S522" s="199"/>
      <c r="T522" s="200"/>
      <c r="U522" s="201"/>
      <c r="V522" s="202"/>
      <c r="W522" s="202"/>
      <c r="X522" s="109"/>
      <c r="Y522" s="280"/>
      <c r="Z522" s="106"/>
      <c r="AA522" s="281"/>
      <c r="AB522" s="282"/>
      <c r="AC522" s="273"/>
      <c r="AD522" s="110"/>
      <c r="AE522" s="99"/>
      <c r="AF522" s="110"/>
      <c r="AG522" s="427"/>
      <c r="AH522" s="112"/>
      <c r="AI522" s="110"/>
      <c r="AJ522" s="113"/>
      <c r="AK522" s="114"/>
    </row>
    <row r="523">
      <c r="A523" s="128"/>
      <c r="B523" s="129"/>
      <c r="C523" s="130"/>
      <c r="D523" s="131"/>
      <c r="E523" s="132"/>
      <c r="F523" s="132"/>
      <c r="G523" s="132"/>
      <c r="H523" s="132"/>
      <c r="I523" s="132"/>
      <c r="J523" s="130"/>
      <c r="K523" s="130"/>
      <c r="L523" s="130"/>
      <c r="M523" s="519"/>
      <c r="N523" s="369"/>
      <c r="O523" s="370"/>
      <c r="P523" s="196"/>
      <c r="Q523" s="197"/>
      <c r="R523" s="198"/>
      <c r="S523" s="199"/>
      <c r="T523" s="200"/>
      <c r="U523" s="201"/>
      <c r="V523" s="202"/>
      <c r="W523" s="202"/>
      <c r="X523" s="143"/>
      <c r="Y523" s="367"/>
      <c r="Z523" s="140"/>
      <c r="AA523" s="420"/>
      <c r="AB523" s="421"/>
      <c r="AC523" s="206"/>
      <c r="AD523" s="144"/>
      <c r="AE523" s="133"/>
      <c r="AF523" s="144"/>
      <c r="AG523" s="430"/>
      <c r="AH523" s="146"/>
      <c r="AI523" s="144"/>
      <c r="AJ523" s="147"/>
      <c r="AK523" s="114"/>
    </row>
    <row r="524">
      <c r="A524" s="94"/>
      <c r="B524" s="95"/>
      <c r="C524" s="96"/>
      <c r="D524" s="97"/>
      <c r="E524" s="98"/>
      <c r="F524" s="98"/>
      <c r="G524" s="98"/>
      <c r="H524" s="98"/>
      <c r="I524" s="98"/>
      <c r="J524" s="96"/>
      <c r="K524" s="96"/>
      <c r="L524" s="96"/>
      <c r="M524" s="518"/>
      <c r="N524" s="369"/>
      <c r="O524" s="370"/>
      <c r="P524" s="196"/>
      <c r="Q524" s="197"/>
      <c r="R524" s="198"/>
      <c r="S524" s="199"/>
      <c r="T524" s="200"/>
      <c r="U524" s="201"/>
      <c r="V524" s="202"/>
      <c r="W524" s="202"/>
      <c r="X524" s="109"/>
      <c r="Y524" s="280"/>
      <c r="Z524" s="106"/>
      <c r="AA524" s="281"/>
      <c r="AB524" s="282"/>
      <c r="AC524" s="273"/>
      <c r="AD524" s="110"/>
      <c r="AE524" s="99"/>
      <c r="AF524" s="110"/>
      <c r="AG524" s="427"/>
      <c r="AH524" s="112"/>
      <c r="AI524" s="110"/>
      <c r="AJ524" s="113"/>
      <c r="AK524" s="114"/>
    </row>
    <row r="525">
      <c r="A525" s="128"/>
      <c r="B525" s="129"/>
      <c r="C525" s="130"/>
      <c r="D525" s="131"/>
      <c r="E525" s="132"/>
      <c r="F525" s="132"/>
      <c r="G525" s="132"/>
      <c r="H525" s="132"/>
      <c r="I525" s="132"/>
      <c r="J525" s="130"/>
      <c r="K525" s="130"/>
      <c r="L525" s="130"/>
      <c r="M525" s="519"/>
      <c r="N525" s="369"/>
      <c r="O525" s="370"/>
      <c r="P525" s="196"/>
      <c r="Q525" s="197"/>
      <c r="R525" s="198"/>
      <c r="S525" s="199"/>
      <c r="T525" s="200"/>
      <c r="U525" s="201"/>
      <c r="V525" s="202"/>
      <c r="W525" s="202"/>
      <c r="X525" s="143"/>
      <c r="Y525" s="367"/>
      <c r="Z525" s="140"/>
      <c r="AA525" s="420"/>
      <c r="AB525" s="421"/>
      <c r="AC525" s="206"/>
      <c r="AD525" s="144"/>
      <c r="AE525" s="133"/>
      <c r="AF525" s="144"/>
      <c r="AG525" s="430"/>
      <c r="AH525" s="146"/>
      <c r="AI525" s="144"/>
      <c r="AJ525" s="147"/>
      <c r="AK525" s="114"/>
    </row>
    <row r="526">
      <c r="A526" s="94"/>
      <c r="B526" s="95"/>
      <c r="C526" s="96"/>
      <c r="D526" s="97"/>
      <c r="E526" s="98"/>
      <c r="F526" s="98"/>
      <c r="G526" s="98"/>
      <c r="H526" s="98"/>
      <c r="I526" s="98"/>
      <c r="J526" s="96"/>
      <c r="K526" s="96"/>
      <c r="L526" s="96"/>
      <c r="M526" s="518"/>
      <c r="N526" s="369"/>
      <c r="O526" s="370"/>
      <c r="P526" s="196"/>
      <c r="Q526" s="197"/>
      <c r="R526" s="198"/>
      <c r="S526" s="199"/>
      <c r="T526" s="200"/>
      <c r="U526" s="201"/>
      <c r="V526" s="202"/>
      <c r="W526" s="202"/>
      <c r="X526" s="109"/>
      <c r="Y526" s="280"/>
      <c r="Z526" s="106"/>
      <c r="AA526" s="281"/>
      <c r="AB526" s="282"/>
      <c r="AC526" s="273"/>
      <c r="AD526" s="110"/>
      <c r="AE526" s="99"/>
      <c r="AF526" s="110"/>
      <c r="AG526" s="427"/>
      <c r="AH526" s="112"/>
      <c r="AI526" s="110"/>
      <c r="AJ526" s="113"/>
      <c r="AK526" s="114"/>
    </row>
    <row r="527">
      <c r="A527" s="128"/>
      <c r="B527" s="129"/>
      <c r="C527" s="130"/>
      <c r="D527" s="131"/>
      <c r="E527" s="132"/>
      <c r="F527" s="132"/>
      <c r="G527" s="132"/>
      <c r="H527" s="132"/>
      <c r="I527" s="132"/>
      <c r="J527" s="130"/>
      <c r="K527" s="130"/>
      <c r="L527" s="130"/>
      <c r="M527" s="519"/>
      <c r="N527" s="369"/>
      <c r="O527" s="370"/>
      <c r="P527" s="196"/>
      <c r="Q527" s="197"/>
      <c r="R527" s="198"/>
      <c r="S527" s="199"/>
      <c r="T527" s="200"/>
      <c r="U527" s="201"/>
      <c r="V527" s="202"/>
      <c r="W527" s="202"/>
      <c r="X527" s="143"/>
      <c r="Y527" s="367"/>
      <c r="Z527" s="140"/>
      <c r="AA527" s="420"/>
      <c r="AB527" s="421"/>
      <c r="AC527" s="206"/>
      <c r="AD527" s="144"/>
      <c r="AE527" s="133"/>
      <c r="AF527" s="144"/>
      <c r="AG527" s="430"/>
      <c r="AH527" s="146"/>
      <c r="AI527" s="144"/>
      <c r="AJ527" s="147"/>
      <c r="AK527" s="114"/>
    </row>
    <row r="528">
      <c r="A528" s="94"/>
      <c r="B528" s="95"/>
      <c r="C528" s="96"/>
      <c r="D528" s="97"/>
      <c r="E528" s="98"/>
      <c r="F528" s="98"/>
      <c r="G528" s="98"/>
      <c r="H528" s="98"/>
      <c r="I528" s="98"/>
      <c r="J528" s="96"/>
      <c r="K528" s="96"/>
      <c r="L528" s="96"/>
      <c r="M528" s="518"/>
      <c r="N528" s="369"/>
      <c r="O528" s="370"/>
      <c r="P528" s="196"/>
      <c r="Q528" s="197"/>
      <c r="R528" s="198"/>
      <c r="S528" s="199"/>
      <c r="T528" s="200"/>
      <c r="U528" s="201"/>
      <c r="V528" s="202"/>
      <c r="W528" s="202"/>
      <c r="X528" s="109"/>
      <c r="Y528" s="280"/>
      <c r="Z528" s="106"/>
      <c r="AA528" s="281"/>
      <c r="AB528" s="282"/>
      <c r="AC528" s="273"/>
      <c r="AD528" s="110"/>
      <c r="AE528" s="99"/>
      <c r="AF528" s="110"/>
      <c r="AG528" s="427"/>
      <c r="AH528" s="112"/>
      <c r="AI528" s="110"/>
      <c r="AJ528" s="113"/>
      <c r="AK528" s="114"/>
    </row>
    <row r="529">
      <c r="A529" s="128"/>
      <c r="B529" s="129"/>
      <c r="C529" s="130"/>
      <c r="D529" s="131"/>
      <c r="E529" s="132"/>
      <c r="F529" s="132"/>
      <c r="G529" s="132"/>
      <c r="H529" s="132"/>
      <c r="I529" s="132"/>
      <c r="J529" s="130"/>
      <c r="K529" s="130"/>
      <c r="L529" s="130"/>
      <c r="M529" s="519"/>
      <c r="N529" s="369"/>
      <c r="O529" s="370"/>
      <c r="P529" s="196"/>
      <c r="Q529" s="197"/>
      <c r="R529" s="198"/>
      <c r="S529" s="199"/>
      <c r="T529" s="200"/>
      <c r="U529" s="201"/>
      <c r="V529" s="202"/>
      <c r="W529" s="202"/>
      <c r="X529" s="143"/>
      <c r="Y529" s="367"/>
      <c r="Z529" s="140"/>
      <c r="AA529" s="420"/>
      <c r="AB529" s="421"/>
      <c r="AC529" s="206"/>
      <c r="AD529" s="144"/>
      <c r="AE529" s="133"/>
      <c r="AF529" s="144"/>
      <c r="AG529" s="430"/>
      <c r="AH529" s="146"/>
      <c r="AI529" s="144"/>
      <c r="AJ529" s="147"/>
      <c r="AK529" s="114"/>
    </row>
    <row r="530">
      <c r="A530" s="94"/>
      <c r="B530" s="95"/>
      <c r="C530" s="96"/>
      <c r="D530" s="97"/>
      <c r="E530" s="98"/>
      <c r="F530" s="98"/>
      <c r="G530" s="98"/>
      <c r="H530" s="98"/>
      <c r="I530" s="98"/>
      <c r="J530" s="96"/>
      <c r="K530" s="96"/>
      <c r="L530" s="96"/>
      <c r="M530" s="518"/>
      <c r="N530" s="369"/>
      <c r="O530" s="370"/>
      <c r="P530" s="196"/>
      <c r="Q530" s="197"/>
      <c r="R530" s="198"/>
      <c r="S530" s="199"/>
      <c r="T530" s="200"/>
      <c r="U530" s="201"/>
      <c r="V530" s="202"/>
      <c r="W530" s="202"/>
      <c r="X530" s="109"/>
      <c r="Y530" s="280"/>
      <c r="Z530" s="106"/>
      <c r="AA530" s="281"/>
      <c r="AB530" s="282"/>
      <c r="AC530" s="273"/>
      <c r="AD530" s="110"/>
      <c r="AE530" s="99"/>
      <c r="AF530" s="110"/>
      <c r="AG530" s="427"/>
      <c r="AH530" s="112"/>
      <c r="AI530" s="110"/>
      <c r="AJ530" s="113"/>
      <c r="AK530" s="114"/>
    </row>
    <row r="531">
      <c r="A531" s="128"/>
      <c r="B531" s="129"/>
      <c r="C531" s="130"/>
      <c r="D531" s="131"/>
      <c r="E531" s="132"/>
      <c r="F531" s="132"/>
      <c r="G531" s="132"/>
      <c r="H531" s="132"/>
      <c r="I531" s="132"/>
      <c r="J531" s="130"/>
      <c r="K531" s="130"/>
      <c r="L531" s="130"/>
      <c r="M531" s="519"/>
      <c r="N531" s="369"/>
      <c r="O531" s="370"/>
      <c r="P531" s="196"/>
      <c r="Q531" s="197"/>
      <c r="R531" s="198"/>
      <c r="S531" s="199"/>
      <c r="T531" s="200"/>
      <c r="U531" s="201"/>
      <c r="V531" s="202"/>
      <c r="W531" s="202"/>
      <c r="X531" s="143"/>
      <c r="Y531" s="367"/>
      <c r="Z531" s="140"/>
      <c r="AA531" s="420"/>
      <c r="AB531" s="421"/>
      <c r="AC531" s="206"/>
      <c r="AD531" s="144"/>
      <c r="AE531" s="133"/>
      <c r="AF531" s="144"/>
      <c r="AG531" s="430"/>
      <c r="AH531" s="146"/>
      <c r="AI531" s="144"/>
      <c r="AJ531" s="147"/>
      <c r="AK531" s="114"/>
    </row>
    <row r="532">
      <c r="A532" s="94"/>
      <c r="B532" s="95"/>
      <c r="C532" s="96"/>
      <c r="D532" s="97"/>
      <c r="E532" s="98"/>
      <c r="F532" s="98"/>
      <c r="G532" s="98"/>
      <c r="H532" s="98"/>
      <c r="I532" s="98"/>
      <c r="J532" s="96"/>
      <c r="K532" s="96"/>
      <c r="L532" s="96"/>
      <c r="M532" s="518"/>
      <c r="N532" s="369"/>
      <c r="O532" s="370"/>
      <c r="P532" s="196"/>
      <c r="Q532" s="197"/>
      <c r="R532" s="198"/>
      <c r="S532" s="199"/>
      <c r="T532" s="200"/>
      <c r="U532" s="201"/>
      <c r="V532" s="202"/>
      <c r="W532" s="202"/>
      <c r="X532" s="109"/>
      <c r="Y532" s="280"/>
      <c r="Z532" s="106"/>
      <c r="AA532" s="281"/>
      <c r="AB532" s="282"/>
      <c r="AC532" s="273"/>
      <c r="AD532" s="110"/>
      <c r="AE532" s="99"/>
      <c r="AF532" s="110"/>
      <c r="AG532" s="427"/>
      <c r="AH532" s="112"/>
      <c r="AI532" s="110"/>
      <c r="AJ532" s="113"/>
      <c r="AK532" s="114"/>
    </row>
    <row r="533">
      <c r="A533" s="128"/>
      <c r="B533" s="129"/>
      <c r="C533" s="130"/>
      <c r="D533" s="131"/>
      <c r="E533" s="132"/>
      <c r="F533" s="132"/>
      <c r="G533" s="132"/>
      <c r="H533" s="132"/>
      <c r="I533" s="132"/>
      <c r="J533" s="130"/>
      <c r="K533" s="130"/>
      <c r="L533" s="130"/>
      <c r="M533" s="519"/>
      <c r="N533" s="369"/>
      <c r="O533" s="370"/>
      <c r="P533" s="196"/>
      <c r="Q533" s="197"/>
      <c r="R533" s="198"/>
      <c r="S533" s="199"/>
      <c r="T533" s="200"/>
      <c r="U533" s="201"/>
      <c r="V533" s="202"/>
      <c r="W533" s="202"/>
      <c r="X533" s="143"/>
      <c r="Y533" s="367"/>
      <c r="Z533" s="140"/>
      <c r="AA533" s="420"/>
      <c r="AB533" s="421"/>
      <c r="AC533" s="206"/>
      <c r="AD533" s="144"/>
      <c r="AE533" s="133"/>
      <c r="AF533" s="144"/>
      <c r="AG533" s="430"/>
      <c r="AH533" s="146"/>
      <c r="AI533" s="144"/>
      <c r="AJ533" s="147"/>
      <c r="AK533" s="114"/>
    </row>
    <row r="534">
      <c r="A534" s="94"/>
      <c r="B534" s="95"/>
      <c r="C534" s="96"/>
      <c r="D534" s="97"/>
      <c r="E534" s="98"/>
      <c r="F534" s="98"/>
      <c r="G534" s="98"/>
      <c r="H534" s="98"/>
      <c r="I534" s="98"/>
      <c r="J534" s="96"/>
      <c r="K534" s="96"/>
      <c r="L534" s="96"/>
      <c r="M534" s="518"/>
      <c r="N534" s="369"/>
      <c r="O534" s="370"/>
      <c r="P534" s="196"/>
      <c r="Q534" s="197"/>
      <c r="R534" s="198"/>
      <c r="S534" s="199"/>
      <c r="T534" s="200"/>
      <c r="U534" s="201"/>
      <c r="V534" s="202"/>
      <c r="W534" s="202"/>
      <c r="X534" s="109"/>
      <c r="Y534" s="280"/>
      <c r="Z534" s="106"/>
      <c r="AA534" s="281"/>
      <c r="AB534" s="282"/>
      <c r="AC534" s="273"/>
      <c r="AD534" s="110"/>
      <c r="AE534" s="99"/>
      <c r="AF534" s="110"/>
      <c r="AG534" s="427"/>
      <c r="AH534" s="112"/>
      <c r="AI534" s="110"/>
      <c r="AJ534" s="113"/>
      <c r="AK534" s="114"/>
    </row>
    <row r="535">
      <c r="A535" s="128"/>
      <c r="B535" s="129"/>
      <c r="C535" s="130"/>
      <c r="D535" s="131"/>
      <c r="E535" s="132"/>
      <c r="F535" s="132"/>
      <c r="G535" s="132"/>
      <c r="H535" s="132"/>
      <c r="I535" s="132"/>
      <c r="J535" s="130"/>
      <c r="K535" s="130"/>
      <c r="L535" s="130"/>
      <c r="M535" s="519"/>
      <c r="N535" s="369"/>
      <c r="O535" s="370"/>
      <c r="P535" s="196"/>
      <c r="Q535" s="197"/>
      <c r="R535" s="198"/>
      <c r="S535" s="199"/>
      <c r="T535" s="200"/>
      <c r="U535" s="201"/>
      <c r="V535" s="202"/>
      <c r="W535" s="202"/>
      <c r="X535" s="143"/>
      <c r="Y535" s="367"/>
      <c r="Z535" s="140"/>
      <c r="AA535" s="420"/>
      <c r="AB535" s="421"/>
      <c r="AC535" s="206"/>
      <c r="AD535" s="144"/>
      <c r="AE535" s="133"/>
      <c r="AF535" s="144"/>
      <c r="AG535" s="430"/>
      <c r="AH535" s="146"/>
      <c r="AI535" s="144"/>
      <c r="AJ535" s="147"/>
      <c r="AK535" s="114"/>
    </row>
    <row r="536">
      <c r="A536" s="94"/>
      <c r="B536" s="95"/>
      <c r="C536" s="96"/>
      <c r="D536" s="97"/>
      <c r="E536" s="98"/>
      <c r="F536" s="98"/>
      <c r="G536" s="98"/>
      <c r="H536" s="98"/>
      <c r="I536" s="98"/>
      <c r="J536" s="96"/>
      <c r="K536" s="96"/>
      <c r="L536" s="96"/>
      <c r="M536" s="518"/>
      <c r="N536" s="369"/>
      <c r="O536" s="370"/>
      <c r="P536" s="196"/>
      <c r="Q536" s="197"/>
      <c r="R536" s="198"/>
      <c r="S536" s="199"/>
      <c r="T536" s="200"/>
      <c r="U536" s="201"/>
      <c r="V536" s="202"/>
      <c r="W536" s="202"/>
      <c r="X536" s="109"/>
      <c r="Y536" s="280"/>
      <c r="Z536" s="106"/>
      <c r="AA536" s="281"/>
      <c r="AB536" s="282"/>
      <c r="AC536" s="273"/>
      <c r="AD536" s="110"/>
      <c r="AE536" s="99"/>
      <c r="AF536" s="110"/>
      <c r="AG536" s="427"/>
      <c r="AH536" s="112"/>
      <c r="AI536" s="110"/>
      <c r="AJ536" s="113"/>
      <c r="AK536" s="114"/>
    </row>
    <row r="537">
      <c r="A537" s="128"/>
      <c r="B537" s="129"/>
      <c r="C537" s="130"/>
      <c r="D537" s="131"/>
      <c r="E537" s="132"/>
      <c r="F537" s="132"/>
      <c r="G537" s="132"/>
      <c r="H537" s="132"/>
      <c r="I537" s="132"/>
      <c r="J537" s="130"/>
      <c r="K537" s="130"/>
      <c r="L537" s="130"/>
      <c r="M537" s="519"/>
      <c r="N537" s="369"/>
      <c r="O537" s="370"/>
      <c r="P537" s="196"/>
      <c r="Q537" s="197"/>
      <c r="R537" s="198"/>
      <c r="S537" s="199"/>
      <c r="T537" s="200"/>
      <c r="U537" s="201"/>
      <c r="V537" s="202"/>
      <c r="W537" s="202"/>
      <c r="X537" s="143"/>
      <c r="Y537" s="367"/>
      <c r="Z537" s="140"/>
      <c r="AA537" s="420"/>
      <c r="AB537" s="421"/>
      <c r="AC537" s="206"/>
      <c r="AD537" s="144"/>
      <c r="AE537" s="133"/>
      <c r="AF537" s="144"/>
      <c r="AG537" s="430"/>
      <c r="AH537" s="146"/>
      <c r="AI537" s="144"/>
      <c r="AJ537" s="147"/>
      <c r="AK537" s="114"/>
    </row>
    <row r="538">
      <c r="A538" s="94"/>
      <c r="B538" s="95"/>
      <c r="C538" s="96"/>
      <c r="D538" s="97"/>
      <c r="E538" s="98"/>
      <c r="F538" s="98"/>
      <c r="G538" s="98"/>
      <c r="H538" s="98"/>
      <c r="I538" s="98"/>
      <c r="J538" s="96"/>
      <c r="K538" s="96"/>
      <c r="L538" s="96"/>
      <c r="M538" s="518"/>
      <c r="N538" s="369"/>
      <c r="O538" s="370"/>
      <c r="P538" s="196"/>
      <c r="Q538" s="197"/>
      <c r="R538" s="198"/>
      <c r="S538" s="199"/>
      <c r="T538" s="200"/>
      <c r="U538" s="201"/>
      <c r="V538" s="202"/>
      <c r="W538" s="202"/>
      <c r="X538" s="109"/>
      <c r="Y538" s="280"/>
      <c r="Z538" s="106"/>
      <c r="AA538" s="281"/>
      <c r="AB538" s="282"/>
      <c r="AC538" s="273"/>
      <c r="AD538" s="110"/>
      <c r="AE538" s="99"/>
      <c r="AF538" s="110"/>
      <c r="AG538" s="427"/>
      <c r="AH538" s="112"/>
      <c r="AI538" s="110"/>
      <c r="AJ538" s="113"/>
      <c r="AK538" s="114"/>
    </row>
    <row r="539">
      <c r="A539" s="128"/>
      <c r="B539" s="129"/>
      <c r="C539" s="130"/>
      <c r="D539" s="131"/>
      <c r="E539" s="132"/>
      <c r="F539" s="132"/>
      <c r="G539" s="132"/>
      <c r="H539" s="132"/>
      <c r="I539" s="132"/>
      <c r="J539" s="130"/>
      <c r="K539" s="130"/>
      <c r="L539" s="130"/>
      <c r="M539" s="519"/>
      <c r="N539" s="369"/>
      <c r="O539" s="370"/>
      <c r="P539" s="196"/>
      <c r="Q539" s="197"/>
      <c r="R539" s="198"/>
      <c r="S539" s="199"/>
      <c r="T539" s="200"/>
      <c r="U539" s="201"/>
      <c r="V539" s="202"/>
      <c r="W539" s="202"/>
      <c r="X539" s="143"/>
      <c r="Y539" s="367"/>
      <c r="Z539" s="140"/>
      <c r="AA539" s="420"/>
      <c r="AB539" s="421"/>
      <c r="AC539" s="206"/>
      <c r="AD539" s="144"/>
      <c r="AE539" s="133"/>
      <c r="AF539" s="144"/>
      <c r="AG539" s="430"/>
      <c r="AH539" s="146"/>
      <c r="AI539" s="144"/>
      <c r="AJ539" s="147"/>
      <c r="AK539" s="114"/>
    </row>
    <row r="540">
      <c r="A540" s="94"/>
      <c r="B540" s="95"/>
      <c r="C540" s="96"/>
      <c r="D540" s="97"/>
      <c r="E540" s="98"/>
      <c r="F540" s="98"/>
      <c r="G540" s="98"/>
      <c r="H540" s="98"/>
      <c r="I540" s="98"/>
      <c r="J540" s="96"/>
      <c r="K540" s="96"/>
      <c r="L540" s="96"/>
      <c r="M540" s="518"/>
      <c r="N540" s="369"/>
      <c r="O540" s="370"/>
      <c r="P540" s="196"/>
      <c r="Q540" s="197"/>
      <c r="R540" s="198"/>
      <c r="S540" s="199"/>
      <c r="T540" s="200"/>
      <c r="U540" s="201"/>
      <c r="V540" s="202"/>
      <c r="W540" s="202"/>
      <c r="X540" s="109"/>
      <c r="Y540" s="280"/>
      <c r="Z540" s="106"/>
      <c r="AA540" s="281"/>
      <c r="AB540" s="282"/>
      <c r="AC540" s="273"/>
      <c r="AD540" s="110"/>
      <c r="AE540" s="99"/>
      <c r="AF540" s="110"/>
      <c r="AG540" s="427"/>
      <c r="AH540" s="112"/>
      <c r="AI540" s="110"/>
      <c r="AJ540" s="113"/>
      <c r="AK540" s="114"/>
    </row>
    <row r="541">
      <c r="A541" s="128"/>
      <c r="B541" s="129"/>
      <c r="C541" s="130"/>
      <c r="D541" s="131"/>
      <c r="E541" s="132"/>
      <c r="F541" s="132"/>
      <c r="G541" s="132"/>
      <c r="H541" s="132"/>
      <c r="I541" s="132"/>
      <c r="J541" s="130"/>
      <c r="K541" s="130"/>
      <c r="L541" s="130"/>
      <c r="M541" s="519"/>
      <c r="N541" s="369"/>
      <c r="O541" s="370"/>
      <c r="P541" s="196"/>
      <c r="Q541" s="197"/>
      <c r="R541" s="198"/>
      <c r="S541" s="199"/>
      <c r="T541" s="200"/>
      <c r="U541" s="201"/>
      <c r="V541" s="202"/>
      <c r="W541" s="202"/>
      <c r="X541" s="143"/>
      <c r="Y541" s="367"/>
      <c r="Z541" s="140"/>
      <c r="AA541" s="420"/>
      <c r="AB541" s="421"/>
      <c r="AC541" s="206"/>
      <c r="AD541" s="144"/>
      <c r="AE541" s="133"/>
      <c r="AF541" s="144"/>
      <c r="AG541" s="430"/>
      <c r="AH541" s="146"/>
      <c r="AI541" s="144"/>
      <c r="AJ541" s="147"/>
      <c r="AK541" s="114"/>
    </row>
    <row r="542">
      <c r="A542" s="94"/>
      <c r="B542" s="95"/>
      <c r="C542" s="96"/>
      <c r="D542" s="97"/>
      <c r="E542" s="98"/>
      <c r="F542" s="98"/>
      <c r="G542" s="98"/>
      <c r="H542" s="98"/>
      <c r="I542" s="98"/>
      <c r="J542" s="96"/>
      <c r="K542" s="96"/>
      <c r="L542" s="96"/>
      <c r="M542" s="518"/>
      <c r="N542" s="369"/>
      <c r="O542" s="370"/>
      <c r="P542" s="196"/>
      <c r="Q542" s="197"/>
      <c r="R542" s="198"/>
      <c r="S542" s="199"/>
      <c r="T542" s="200"/>
      <c r="U542" s="201"/>
      <c r="V542" s="202"/>
      <c r="W542" s="202"/>
      <c r="X542" s="109"/>
      <c r="Y542" s="280"/>
      <c r="Z542" s="106"/>
      <c r="AA542" s="281"/>
      <c r="AB542" s="282"/>
      <c r="AC542" s="273"/>
      <c r="AD542" s="110"/>
      <c r="AE542" s="99"/>
      <c r="AF542" s="110"/>
      <c r="AG542" s="427"/>
      <c r="AH542" s="112"/>
      <c r="AI542" s="110"/>
      <c r="AJ542" s="113"/>
      <c r="AK542" s="114"/>
    </row>
    <row r="543">
      <c r="A543" s="128"/>
      <c r="B543" s="129"/>
      <c r="C543" s="130"/>
      <c r="D543" s="131"/>
      <c r="E543" s="132"/>
      <c r="F543" s="132"/>
      <c r="G543" s="132"/>
      <c r="H543" s="132"/>
      <c r="I543" s="132"/>
      <c r="J543" s="130"/>
      <c r="K543" s="130"/>
      <c r="L543" s="130"/>
      <c r="M543" s="519"/>
      <c r="N543" s="369"/>
      <c r="O543" s="370"/>
      <c r="P543" s="196"/>
      <c r="Q543" s="197"/>
      <c r="R543" s="198"/>
      <c r="S543" s="199"/>
      <c r="T543" s="200"/>
      <c r="U543" s="201"/>
      <c r="V543" s="202"/>
      <c r="W543" s="202"/>
      <c r="X543" s="143"/>
      <c r="Y543" s="367"/>
      <c r="Z543" s="140"/>
      <c r="AA543" s="420"/>
      <c r="AB543" s="421"/>
      <c r="AC543" s="206"/>
      <c r="AD543" s="144"/>
      <c r="AE543" s="133"/>
      <c r="AF543" s="144"/>
      <c r="AG543" s="430"/>
      <c r="AH543" s="146"/>
      <c r="AI543" s="144"/>
      <c r="AJ543" s="147"/>
      <c r="AK543" s="114"/>
    </row>
    <row r="544">
      <c r="A544" s="94"/>
      <c r="B544" s="95"/>
      <c r="C544" s="96"/>
      <c r="D544" s="97"/>
      <c r="E544" s="98"/>
      <c r="F544" s="98"/>
      <c r="G544" s="98"/>
      <c r="H544" s="98"/>
      <c r="I544" s="98"/>
      <c r="J544" s="96"/>
      <c r="K544" s="96"/>
      <c r="L544" s="96"/>
      <c r="M544" s="518"/>
      <c r="N544" s="369"/>
      <c r="O544" s="370"/>
      <c r="P544" s="196"/>
      <c r="Q544" s="197"/>
      <c r="R544" s="198"/>
      <c r="S544" s="199"/>
      <c r="T544" s="200"/>
      <c r="U544" s="201"/>
      <c r="V544" s="202"/>
      <c r="W544" s="202"/>
      <c r="X544" s="109"/>
      <c r="Y544" s="280"/>
      <c r="Z544" s="106"/>
      <c r="AA544" s="281"/>
      <c r="AB544" s="282"/>
      <c r="AC544" s="273"/>
      <c r="AD544" s="110"/>
      <c r="AE544" s="99"/>
      <c r="AF544" s="110"/>
      <c r="AG544" s="427"/>
      <c r="AH544" s="112"/>
      <c r="AI544" s="110"/>
      <c r="AJ544" s="113"/>
      <c r="AK544" s="114"/>
    </row>
    <row r="545">
      <c r="A545" s="128"/>
      <c r="B545" s="129"/>
      <c r="C545" s="130"/>
      <c r="D545" s="131"/>
      <c r="E545" s="132"/>
      <c r="F545" s="132"/>
      <c r="G545" s="132"/>
      <c r="H545" s="132"/>
      <c r="I545" s="132"/>
      <c r="J545" s="130"/>
      <c r="K545" s="130"/>
      <c r="L545" s="130"/>
      <c r="M545" s="519"/>
      <c r="N545" s="369"/>
      <c r="O545" s="370"/>
      <c r="P545" s="196"/>
      <c r="Q545" s="197"/>
      <c r="R545" s="198"/>
      <c r="S545" s="199"/>
      <c r="T545" s="200"/>
      <c r="U545" s="201"/>
      <c r="V545" s="202"/>
      <c r="W545" s="202"/>
      <c r="X545" s="143"/>
      <c r="Y545" s="367"/>
      <c r="Z545" s="140"/>
      <c r="AA545" s="420"/>
      <c r="AB545" s="421"/>
      <c r="AC545" s="206"/>
      <c r="AD545" s="144"/>
      <c r="AE545" s="133"/>
      <c r="AF545" s="144"/>
      <c r="AG545" s="430"/>
      <c r="AH545" s="146"/>
      <c r="AI545" s="144"/>
      <c r="AJ545" s="147"/>
      <c r="AK545" s="114"/>
    </row>
    <row r="546">
      <c r="A546" s="94"/>
      <c r="B546" s="95"/>
      <c r="C546" s="96"/>
      <c r="D546" s="97"/>
      <c r="E546" s="98"/>
      <c r="F546" s="98"/>
      <c r="G546" s="98"/>
      <c r="H546" s="98"/>
      <c r="I546" s="98"/>
      <c r="J546" s="96"/>
      <c r="K546" s="96"/>
      <c r="L546" s="96"/>
      <c r="M546" s="518"/>
      <c r="N546" s="369"/>
      <c r="O546" s="370"/>
      <c r="P546" s="196"/>
      <c r="Q546" s="197"/>
      <c r="R546" s="198"/>
      <c r="S546" s="199"/>
      <c r="T546" s="200"/>
      <c r="U546" s="201"/>
      <c r="V546" s="202"/>
      <c r="W546" s="202"/>
      <c r="X546" s="109"/>
      <c r="Y546" s="280"/>
      <c r="Z546" s="106"/>
      <c r="AA546" s="281"/>
      <c r="AB546" s="282"/>
      <c r="AC546" s="273"/>
      <c r="AD546" s="110"/>
      <c r="AE546" s="99"/>
      <c r="AF546" s="110"/>
      <c r="AG546" s="427"/>
      <c r="AH546" s="112"/>
      <c r="AI546" s="110"/>
      <c r="AJ546" s="113"/>
      <c r="AK546" s="114"/>
    </row>
    <row r="547">
      <c r="A547" s="128"/>
      <c r="B547" s="129"/>
      <c r="C547" s="130"/>
      <c r="D547" s="131"/>
      <c r="E547" s="132"/>
      <c r="F547" s="132"/>
      <c r="G547" s="132"/>
      <c r="H547" s="132"/>
      <c r="I547" s="132"/>
      <c r="J547" s="130"/>
      <c r="K547" s="130"/>
      <c r="L547" s="130"/>
      <c r="M547" s="519"/>
      <c r="N547" s="369"/>
      <c r="O547" s="370"/>
      <c r="P547" s="196"/>
      <c r="Q547" s="197"/>
      <c r="R547" s="198"/>
      <c r="S547" s="199"/>
      <c r="T547" s="200"/>
      <c r="U547" s="201"/>
      <c r="V547" s="202"/>
      <c r="W547" s="202"/>
      <c r="X547" s="143"/>
      <c r="Y547" s="367"/>
      <c r="Z547" s="140"/>
      <c r="AA547" s="420"/>
      <c r="AB547" s="421"/>
      <c r="AC547" s="206"/>
      <c r="AD547" s="144"/>
      <c r="AE547" s="133"/>
      <c r="AF547" s="144"/>
      <c r="AG547" s="430"/>
      <c r="AH547" s="146"/>
      <c r="AI547" s="144"/>
      <c r="AJ547" s="147"/>
      <c r="AK547" s="114"/>
    </row>
    <row r="548">
      <c r="A548" s="94"/>
      <c r="B548" s="95"/>
      <c r="C548" s="96"/>
      <c r="D548" s="97"/>
      <c r="E548" s="98"/>
      <c r="F548" s="98"/>
      <c r="G548" s="98"/>
      <c r="H548" s="98"/>
      <c r="I548" s="98"/>
      <c r="J548" s="96"/>
      <c r="K548" s="96"/>
      <c r="L548" s="96"/>
      <c r="M548" s="518"/>
      <c r="N548" s="369"/>
      <c r="O548" s="370"/>
      <c r="P548" s="196"/>
      <c r="Q548" s="197"/>
      <c r="R548" s="198"/>
      <c r="S548" s="199"/>
      <c r="T548" s="200"/>
      <c r="U548" s="201"/>
      <c r="V548" s="202"/>
      <c r="W548" s="202"/>
      <c r="X548" s="109"/>
      <c r="Y548" s="280"/>
      <c r="Z548" s="106"/>
      <c r="AA548" s="281"/>
      <c r="AB548" s="282"/>
      <c r="AC548" s="273"/>
      <c r="AD548" s="110"/>
      <c r="AE548" s="99"/>
      <c r="AF548" s="110"/>
      <c r="AG548" s="427"/>
      <c r="AH548" s="112"/>
      <c r="AI548" s="110"/>
      <c r="AJ548" s="113"/>
      <c r="AK548" s="114"/>
    </row>
    <row r="549">
      <c r="A549" s="128"/>
      <c r="B549" s="129"/>
      <c r="C549" s="130"/>
      <c r="D549" s="131"/>
      <c r="E549" s="132"/>
      <c r="F549" s="132"/>
      <c r="G549" s="132"/>
      <c r="H549" s="132"/>
      <c r="I549" s="132"/>
      <c r="J549" s="130"/>
      <c r="K549" s="130"/>
      <c r="L549" s="130"/>
      <c r="M549" s="519"/>
      <c r="N549" s="369"/>
      <c r="O549" s="370"/>
      <c r="P549" s="196"/>
      <c r="Q549" s="197"/>
      <c r="R549" s="198"/>
      <c r="S549" s="199"/>
      <c r="T549" s="200"/>
      <c r="U549" s="201"/>
      <c r="V549" s="202"/>
      <c r="W549" s="202"/>
      <c r="X549" s="143"/>
      <c r="Y549" s="367"/>
      <c r="Z549" s="140"/>
      <c r="AA549" s="420"/>
      <c r="AB549" s="421"/>
      <c r="AC549" s="206"/>
      <c r="AD549" s="144"/>
      <c r="AE549" s="133"/>
      <c r="AF549" s="144"/>
      <c r="AG549" s="430"/>
      <c r="AH549" s="146"/>
      <c r="AI549" s="144"/>
      <c r="AJ549" s="147"/>
      <c r="AK549" s="114"/>
    </row>
    <row r="550">
      <c r="A550" s="94"/>
      <c r="B550" s="95"/>
      <c r="C550" s="96"/>
      <c r="D550" s="97"/>
      <c r="E550" s="98"/>
      <c r="F550" s="98"/>
      <c r="G550" s="98"/>
      <c r="H550" s="98"/>
      <c r="I550" s="98"/>
      <c r="J550" s="96"/>
      <c r="K550" s="96"/>
      <c r="L550" s="96"/>
      <c r="M550" s="518"/>
      <c r="N550" s="369"/>
      <c r="O550" s="370"/>
      <c r="P550" s="196"/>
      <c r="Q550" s="197"/>
      <c r="R550" s="198"/>
      <c r="S550" s="199"/>
      <c r="T550" s="200"/>
      <c r="U550" s="201"/>
      <c r="V550" s="202"/>
      <c r="W550" s="202"/>
      <c r="X550" s="109"/>
      <c r="Y550" s="280"/>
      <c r="Z550" s="106"/>
      <c r="AA550" s="281"/>
      <c r="AB550" s="282"/>
      <c r="AC550" s="273"/>
      <c r="AD550" s="110"/>
      <c r="AE550" s="99"/>
      <c r="AF550" s="110"/>
      <c r="AG550" s="427"/>
      <c r="AH550" s="112"/>
      <c r="AI550" s="110"/>
      <c r="AJ550" s="113"/>
      <c r="AK550" s="114"/>
    </row>
    <row r="551">
      <c r="A551" s="128"/>
      <c r="B551" s="129"/>
      <c r="C551" s="130"/>
      <c r="D551" s="131"/>
      <c r="E551" s="132"/>
      <c r="F551" s="132"/>
      <c r="G551" s="132"/>
      <c r="H551" s="132"/>
      <c r="I551" s="132"/>
      <c r="J551" s="130"/>
      <c r="K551" s="130"/>
      <c r="L551" s="130"/>
      <c r="M551" s="519"/>
      <c r="N551" s="369"/>
      <c r="O551" s="370"/>
      <c r="P551" s="196"/>
      <c r="Q551" s="197"/>
      <c r="R551" s="198"/>
      <c r="S551" s="199"/>
      <c r="T551" s="200"/>
      <c r="U551" s="201"/>
      <c r="V551" s="202"/>
      <c r="W551" s="202"/>
      <c r="X551" s="143"/>
      <c r="Y551" s="367"/>
      <c r="Z551" s="140"/>
      <c r="AA551" s="420"/>
      <c r="AB551" s="421"/>
      <c r="AC551" s="206"/>
      <c r="AD551" s="144"/>
      <c r="AE551" s="133"/>
      <c r="AF551" s="144"/>
      <c r="AG551" s="430"/>
      <c r="AH551" s="146"/>
      <c r="AI551" s="144"/>
      <c r="AJ551" s="147"/>
      <c r="AK551" s="114"/>
    </row>
    <row r="552">
      <c r="A552" s="94"/>
      <c r="B552" s="95"/>
      <c r="C552" s="96"/>
      <c r="D552" s="97"/>
      <c r="E552" s="98"/>
      <c r="F552" s="98"/>
      <c r="G552" s="98"/>
      <c r="H552" s="98"/>
      <c r="I552" s="98"/>
      <c r="J552" s="96"/>
      <c r="K552" s="96"/>
      <c r="L552" s="96"/>
      <c r="M552" s="518"/>
      <c r="N552" s="369"/>
      <c r="O552" s="370"/>
      <c r="P552" s="196"/>
      <c r="Q552" s="197"/>
      <c r="R552" s="198"/>
      <c r="S552" s="199"/>
      <c r="T552" s="200"/>
      <c r="U552" s="201"/>
      <c r="V552" s="202"/>
      <c r="W552" s="202"/>
      <c r="X552" s="109"/>
      <c r="Y552" s="280"/>
      <c r="Z552" s="106"/>
      <c r="AA552" s="281"/>
      <c r="AB552" s="282"/>
      <c r="AC552" s="273"/>
      <c r="AD552" s="110"/>
      <c r="AE552" s="99"/>
      <c r="AF552" s="110"/>
      <c r="AG552" s="427"/>
      <c r="AH552" s="112"/>
      <c r="AI552" s="110"/>
      <c r="AJ552" s="113"/>
      <c r="AK552" s="114"/>
    </row>
    <row r="553">
      <c r="A553" s="128"/>
      <c r="B553" s="129"/>
      <c r="C553" s="130"/>
      <c r="D553" s="131"/>
      <c r="E553" s="132"/>
      <c r="F553" s="132"/>
      <c r="G553" s="132"/>
      <c r="H553" s="132"/>
      <c r="I553" s="132"/>
      <c r="J553" s="130"/>
      <c r="K553" s="130"/>
      <c r="L553" s="130"/>
      <c r="M553" s="519"/>
      <c r="N553" s="369"/>
      <c r="O553" s="370"/>
      <c r="P553" s="196"/>
      <c r="Q553" s="197"/>
      <c r="R553" s="198"/>
      <c r="S553" s="199"/>
      <c r="T553" s="200"/>
      <c r="U553" s="201"/>
      <c r="V553" s="202"/>
      <c r="W553" s="202"/>
      <c r="X553" s="143"/>
      <c r="Y553" s="367"/>
      <c r="Z553" s="140"/>
      <c r="AA553" s="420"/>
      <c r="AB553" s="421"/>
      <c r="AC553" s="206"/>
      <c r="AD553" s="144"/>
      <c r="AE553" s="133"/>
      <c r="AF553" s="144"/>
      <c r="AG553" s="430"/>
      <c r="AH553" s="146"/>
      <c r="AI553" s="144"/>
      <c r="AJ553" s="147"/>
      <c r="AK553" s="114"/>
    </row>
    <row r="554">
      <c r="A554" s="94"/>
      <c r="B554" s="95"/>
      <c r="C554" s="96"/>
      <c r="D554" s="97"/>
      <c r="E554" s="98"/>
      <c r="F554" s="98"/>
      <c r="G554" s="98"/>
      <c r="H554" s="98"/>
      <c r="I554" s="98"/>
      <c r="J554" s="96"/>
      <c r="K554" s="96"/>
      <c r="L554" s="96"/>
      <c r="M554" s="518"/>
      <c r="N554" s="369"/>
      <c r="O554" s="370"/>
      <c r="P554" s="196"/>
      <c r="Q554" s="197"/>
      <c r="R554" s="198"/>
      <c r="S554" s="199"/>
      <c r="T554" s="200"/>
      <c r="U554" s="201"/>
      <c r="V554" s="202"/>
      <c r="W554" s="202"/>
      <c r="X554" s="109"/>
      <c r="Y554" s="280"/>
      <c r="Z554" s="106"/>
      <c r="AA554" s="281"/>
      <c r="AB554" s="282"/>
      <c r="AC554" s="273"/>
      <c r="AD554" s="110"/>
      <c r="AE554" s="99"/>
      <c r="AF554" s="110"/>
      <c r="AG554" s="427"/>
      <c r="AH554" s="112"/>
      <c r="AI554" s="110"/>
      <c r="AJ554" s="113"/>
      <c r="AK554" s="114"/>
    </row>
    <row r="555">
      <c r="A555" s="128"/>
      <c r="B555" s="129"/>
      <c r="C555" s="130"/>
      <c r="D555" s="131"/>
      <c r="E555" s="132"/>
      <c r="F555" s="132"/>
      <c r="G555" s="132"/>
      <c r="H555" s="132"/>
      <c r="I555" s="132"/>
      <c r="J555" s="130"/>
      <c r="K555" s="130"/>
      <c r="L555" s="130"/>
      <c r="M555" s="519"/>
      <c r="N555" s="369"/>
      <c r="O555" s="370"/>
      <c r="P555" s="196"/>
      <c r="Q555" s="197"/>
      <c r="R555" s="198"/>
      <c r="S555" s="199"/>
      <c r="T555" s="200"/>
      <c r="U555" s="201"/>
      <c r="V555" s="202"/>
      <c r="W555" s="202"/>
      <c r="X555" s="143"/>
      <c r="Y555" s="367"/>
      <c r="Z555" s="140"/>
      <c r="AA555" s="420"/>
      <c r="AB555" s="421"/>
      <c r="AC555" s="206"/>
      <c r="AD555" s="144"/>
      <c r="AE555" s="133"/>
      <c r="AF555" s="144"/>
      <c r="AG555" s="430"/>
      <c r="AH555" s="146"/>
      <c r="AI555" s="144"/>
      <c r="AJ555" s="147"/>
      <c r="AK555" s="114"/>
    </row>
    <row r="556">
      <c r="A556" s="94"/>
      <c r="B556" s="95"/>
      <c r="C556" s="96"/>
      <c r="D556" s="97"/>
      <c r="E556" s="98"/>
      <c r="F556" s="98"/>
      <c r="G556" s="98"/>
      <c r="H556" s="98"/>
      <c r="I556" s="98"/>
      <c r="J556" s="96"/>
      <c r="K556" s="96"/>
      <c r="L556" s="96"/>
      <c r="M556" s="518"/>
      <c r="N556" s="369"/>
      <c r="O556" s="370"/>
      <c r="P556" s="196"/>
      <c r="Q556" s="197"/>
      <c r="R556" s="198"/>
      <c r="S556" s="199"/>
      <c r="T556" s="200"/>
      <c r="U556" s="201"/>
      <c r="V556" s="202"/>
      <c r="W556" s="202"/>
      <c r="X556" s="109"/>
      <c r="Y556" s="280"/>
      <c r="Z556" s="106"/>
      <c r="AA556" s="281"/>
      <c r="AB556" s="282"/>
      <c r="AC556" s="273"/>
      <c r="AD556" s="110"/>
      <c r="AE556" s="99"/>
      <c r="AF556" s="110"/>
      <c r="AG556" s="427"/>
      <c r="AH556" s="112"/>
      <c r="AI556" s="110"/>
      <c r="AJ556" s="113"/>
      <c r="AK556" s="114"/>
    </row>
    <row r="557">
      <c r="A557" s="128"/>
      <c r="B557" s="129"/>
      <c r="C557" s="130"/>
      <c r="D557" s="131"/>
      <c r="E557" s="132"/>
      <c r="F557" s="132"/>
      <c r="G557" s="132"/>
      <c r="H557" s="132"/>
      <c r="I557" s="132"/>
      <c r="J557" s="130"/>
      <c r="K557" s="130"/>
      <c r="L557" s="130"/>
      <c r="M557" s="519"/>
      <c r="N557" s="369"/>
      <c r="O557" s="370"/>
      <c r="P557" s="196"/>
      <c r="Q557" s="197"/>
      <c r="R557" s="198"/>
      <c r="S557" s="199"/>
      <c r="T557" s="200"/>
      <c r="U557" s="201"/>
      <c r="V557" s="202"/>
      <c r="W557" s="202"/>
      <c r="X557" s="143"/>
      <c r="Y557" s="367"/>
      <c r="Z557" s="140"/>
      <c r="AA557" s="420"/>
      <c r="AB557" s="421"/>
      <c r="AC557" s="206"/>
      <c r="AD557" s="144"/>
      <c r="AE557" s="133"/>
      <c r="AF557" s="144"/>
      <c r="AG557" s="430"/>
      <c r="AH557" s="146"/>
      <c r="AI557" s="144"/>
      <c r="AJ557" s="147"/>
      <c r="AK557" s="114"/>
    </row>
    <row r="558">
      <c r="A558" s="94"/>
      <c r="B558" s="95"/>
      <c r="C558" s="96"/>
      <c r="D558" s="97"/>
      <c r="E558" s="98"/>
      <c r="F558" s="98"/>
      <c r="G558" s="98"/>
      <c r="H558" s="98"/>
      <c r="I558" s="98"/>
      <c r="J558" s="96"/>
      <c r="K558" s="96"/>
      <c r="L558" s="96"/>
      <c r="M558" s="518"/>
      <c r="N558" s="369"/>
      <c r="O558" s="370"/>
      <c r="P558" s="196"/>
      <c r="Q558" s="197"/>
      <c r="R558" s="198"/>
      <c r="S558" s="199"/>
      <c r="T558" s="200"/>
      <c r="U558" s="201"/>
      <c r="V558" s="202"/>
      <c r="W558" s="202"/>
      <c r="X558" s="109"/>
      <c r="Y558" s="280"/>
      <c r="Z558" s="106"/>
      <c r="AA558" s="281"/>
      <c r="AB558" s="282"/>
      <c r="AC558" s="273"/>
      <c r="AD558" s="110"/>
      <c r="AE558" s="99"/>
      <c r="AF558" s="110"/>
      <c r="AG558" s="427"/>
      <c r="AH558" s="112"/>
      <c r="AI558" s="110"/>
      <c r="AJ558" s="113"/>
      <c r="AK558" s="114"/>
    </row>
    <row r="559">
      <c r="A559" s="128"/>
      <c r="B559" s="129"/>
      <c r="C559" s="130"/>
      <c r="D559" s="131"/>
      <c r="E559" s="132"/>
      <c r="F559" s="132"/>
      <c r="G559" s="132"/>
      <c r="H559" s="132"/>
      <c r="I559" s="132"/>
      <c r="J559" s="130"/>
      <c r="K559" s="130"/>
      <c r="L559" s="130"/>
      <c r="M559" s="519"/>
      <c r="N559" s="369"/>
      <c r="O559" s="370"/>
      <c r="P559" s="196"/>
      <c r="Q559" s="197"/>
      <c r="R559" s="198"/>
      <c r="S559" s="199"/>
      <c r="T559" s="200"/>
      <c r="U559" s="201"/>
      <c r="V559" s="202"/>
      <c r="W559" s="202"/>
      <c r="X559" s="143"/>
      <c r="Y559" s="367"/>
      <c r="Z559" s="140"/>
      <c r="AA559" s="420"/>
      <c r="AB559" s="421"/>
      <c r="AC559" s="206"/>
      <c r="AD559" s="144"/>
      <c r="AE559" s="133"/>
      <c r="AF559" s="144"/>
      <c r="AG559" s="430"/>
      <c r="AH559" s="146"/>
      <c r="AI559" s="144"/>
      <c r="AJ559" s="147"/>
      <c r="AK559" s="114"/>
    </row>
    <row r="560">
      <c r="A560" s="94"/>
      <c r="B560" s="95"/>
      <c r="C560" s="96"/>
      <c r="D560" s="97"/>
      <c r="E560" s="98"/>
      <c r="F560" s="98"/>
      <c r="G560" s="98"/>
      <c r="H560" s="98"/>
      <c r="I560" s="98"/>
      <c r="J560" s="96"/>
      <c r="K560" s="96"/>
      <c r="L560" s="96"/>
      <c r="M560" s="518"/>
      <c r="N560" s="369"/>
      <c r="O560" s="370"/>
      <c r="P560" s="196"/>
      <c r="Q560" s="197"/>
      <c r="R560" s="198"/>
      <c r="S560" s="199"/>
      <c r="T560" s="200"/>
      <c r="U560" s="201"/>
      <c r="V560" s="202"/>
      <c r="W560" s="202"/>
      <c r="X560" s="109"/>
      <c r="Y560" s="280"/>
      <c r="Z560" s="106"/>
      <c r="AA560" s="281"/>
      <c r="AB560" s="282"/>
      <c r="AC560" s="273"/>
      <c r="AD560" s="110"/>
      <c r="AE560" s="99"/>
      <c r="AF560" s="110"/>
      <c r="AG560" s="427"/>
      <c r="AH560" s="112"/>
      <c r="AI560" s="110"/>
      <c r="AJ560" s="113"/>
      <c r="AK560" s="114"/>
    </row>
    <row r="561">
      <c r="A561" s="128"/>
      <c r="B561" s="129"/>
      <c r="C561" s="130"/>
      <c r="D561" s="131"/>
      <c r="E561" s="132"/>
      <c r="F561" s="132"/>
      <c r="G561" s="132"/>
      <c r="H561" s="132"/>
      <c r="I561" s="132"/>
      <c r="J561" s="130"/>
      <c r="K561" s="130"/>
      <c r="L561" s="130"/>
      <c r="M561" s="519"/>
      <c r="N561" s="369"/>
      <c r="O561" s="370"/>
      <c r="P561" s="196"/>
      <c r="Q561" s="197"/>
      <c r="R561" s="198"/>
      <c r="S561" s="199"/>
      <c r="T561" s="200"/>
      <c r="U561" s="201"/>
      <c r="V561" s="202"/>
      <c r="W561" s="202"/>
      <c r="X561" s="143"/>
      <c r="Y561" s="367"/>
      <c r="Z561" s="140"/>
      <c r="AA561" s="420"/>
      <c r="AB561" s="421"/>
      <c r="AC561" s="206"/>
      <c r="AD561" s="144"/>
      <c r="AE561" s="133"/>
      <c r="AF561" s="144"/>
      <c r="AG561" s="430"/>
      <c r="AH561" s="146"/>
      <c r="AI561" s="144"/>
      <c r="AJ561" s="147"/>
      <c r="AK561" s="114"/>
    </row>
    <row r="562">
      <c r="A562" s="94"/>
      <c r="B562" s="95"/>
      <c r="C562" s="96"/>
      <c r="D562" s="97"/>
      <c r="E562" s="98"/>
      <c r="F562" s="98"/>
      <c r="G562" s="98"/>
      <c r="H562" s="98"/>
      <c r="I562" s="98"/>
      <c r="J562" s="96"/>
      <c r="K562" s="96"/>
      <c r="L562" s="96"/>
      <c r="M562" s="518"/>
      <c r="N562" s="369"/>
      <c r="O562" s="370"/>
      <c r="P562" s="196"/>
      <c r="Q562" s="197"/>
      <c r="R562" s="198"/>
      <c r="S562" s="199"/>
      <c r="T562" s="200"/>
      <c r="U562" s="201"/>
      <c r="V562" s="202"/>
      <c r="W562" s="202"/>
      <c r="X562" s="109"/>
      <c r="Y562" s="280"/>
      <c r="Z562" s="106"/>
      <c r="AA562" s="281"/>
      <c r="AB562" s="282"/>
      <c r="AC562" s="273"/>
      <c r="AD562" s="110"/>
      <c r="AE562" s="99"/>
      <c r="AF562" s="110"/>
      <c r="AG562" s="427"/>
      <c r="AH562" s="112"/>
      <c r="AI562" s="110"/>
      <c r="AJ562" s="113"/>
      <c r="AK562" s="114"/>
    </row>
    <row r="563">
      <c r="A563" s="128"/>
      <c r="B563" s="129"/>
      <c r="C563" s="130"/>
      <c r="D563" s="131"/>
      <c r="E563" s="132"/>
      <c r="F563" s="132"/>
      <c r="G563" s="132"/>
      <c r="H563" s="132"/>
      <c r="I563" s="132"/>
      <c r="J563" s="130"/>
      <c r="K563" s="130"/>
      <c r="L563" s="130"/>
      <c r="M563" s="519"/>
      <c r="N563" s="369"/>
      <c r="O563" s="370"/>
      <c r="P563" s="196"/>
      <c r="Q563" s="197"/>
      <c r="R563" s="198"/>
      <c r="S563" s="199"/>
      <c r="T563" s="200"/>
      <c r="U563" s="201"/>
      <c r="V563" s="202"/>
      <c r="W563" s="202"/>
      <c r="X563" s="143"/>
      <c r="Y563" s="367"/>
      <c r="Z563" s="140"/>
      <c r="AA563" s="420"/>
      <c r="AB563" s="421"/>
      <c r="AC563" s="206"/>
      <c r="AD563" s="144"/>
      <c r="AE563" s="133"/>
      <c r="AF563" s="144"/>
      <c r="AG563" s="430"/>
      <c r="AH563" s="146"/>
      <c r="AI563" s="144"/>
      <c r="AJ563" s="147"/>
      <c r="AK563" s="114"/>
    </row>
    <row r="564">
      <c r="A564" s="94"/>
      <c r="B564" s="95"/>
      <c r="C564" s="96"/>
      <c r="D564" s="97"/>
      <c r="E564" s="98"/>
      <c r="F564" s="98"/>
      <c r="G564" s="98"/>
      <c r="H564" s="98"/>
      <c r="I564" s="98"/>
      <c r="J564" s="96"/>
      <c r="K564" s="96"/>
      <c r="L564" s="96"/>
      <c r="M564" s="518"/>
      <c r="N564" s="369"/>
      <c r="O564" s="370"/>
      <c r="P564" s="196"/>
      <c r="Q564" s="197"/>
      <c r="R564" s="198"/>
      <c r="S564" s="199"/>
      <c r="T564" s="200"/>
      <c r="U564" s="201"/>
      <c r="V564" s="202"/>
      <c r="W564" s="202"/>
      <c r="X564" s="109"/>
      <c r="Y564" s="280"/>
      <c r="Z564" s="106"/>
      <c r="AA564" s="281"/>
      <c r="AB564" s="282"/>
      <c r="AC564" s="273"/>
      <c r="AD564" s="110"/>
      <c r="AE564" s="99"/>
      <c r="AF564" s="110"/>
      <c r="AG564" s="427"/>
      <c r="AH564" s="112"/>
      <c r="AI564" s="110"/>
      <c r="AJ564" s="113"/>
      <c r="AK564" s="114"/>
    </row>
    <row r="565">
      <c r="A565" s="128"/>
      <c r="B565" s="129"/>
      <c r="C565" s="130"/>
      <c r="D565" s="131"/>
      <c r="E565" s="132"/>
      <c r="F565" s="132"/>
      <c r="G565" s="132"/>
      <c r="H565" s="132"/>
      <c r="I565" s="132"/>
      <c r="J565" s="130"/>
      <c r="K565" s="130"/>
      <c r="L565" s="130"/>
      <c r="M565" s="519"/>
      <c r="N565" s="369"/>
      <c r="O565" s="370"/>
      <c r="P565" s="196"/>
      <c r="Q565" s="197"/>
      <c r="R565" s="198"/>
      <c r="S565" s="199"/>
      <c r="T565" s="200"/>
      <c r="U565" s="201"/>
      <c r="V565" s="202"/>
      <c r="W565" s="202"/>
      <c r="X565" s="143"/>
      <c r="Y565" s="367"/>
      <c r="Z565" s="140"/>
      <c r="AA565" s="420"/>
      <c r="AB565" s="421"/>
      <c r="AC565" s="206"/>
      <c r="AD565" s="144"/>
      <c r="AE565" s="133"/>
      <c r="AF565" s="144"/>
      <c r="AG565" s="430"/>
      <c r="AH565" s="146"/>
      <c r="AI565" s="144"/>
      <c r="AJ565" s="147"/>
      <c r="AK565" s="114"/>
    </row>
    <row r="566">
      <c r="A566" s="94"/>
      <c r="B566" s="95"/>
      <c r="C566" s="96"/>
      <c r="D566" s="97"/>
      <c r="E566" s="98"/>
      <c r="F566" s="98"/>
      <c r="G566" s="98"/>
      <c r="H566" s="98"/>
      <c r="I566" s="98"/>
      <c r="J566" s="96"/>
      <c r="K566" s="96"/>
      <c r="L566" s="96"/>
      <c r="M566" s="518"/>
      <c r="N566" s="369"/>
      <c r="O566" s="370"/>
      <c r="P566" s="196"/>
      <c r="Q566" s="197"/>
      <c r="R566" s="198"/>
      <c r="S566" s="199"/>
      <c r="T566" s="200"/>
      <c r="U566" s="201"/>
      <c r="V566" s="202"/>
      <c r="W566" s="202"/>
      <c r="X566" s="109"/>
      <c r="Y566" s="280"/>
      <c r="Z566" s="106"/>
      <c r="AA566" s="281"/>
      <c r="AB566" s="282"/>
      <c r="AC566" s="273"/>
      <c r="AD566" s="110"/>
      <c r="AE566" s="99"/>
      <c r="AF566" s="110"/>
      <c r="AG566" s="427"/>
      <c r="AH566" s="112"/>
      <c r="AI566" s="110"/>
      <c r="AJ566" s="113"/>
      <c r="AK566" s="114"/>
    </row>
    <row r="567">
      <c r="A567" s="128"/>
      <c r="B567" s="129"/>
      <c r="C567" s="130"/>
      <c r="D567" s="131"/>
      <c r="E567" s="132"/>
      <c r="F567" s="132"/>
      <c r="G567" s="132"/>
      <c r="H567" s="132"/>
      <c r="I567" s="132"/>
      <c r="J567" s="130"/>
      <c r="K567" s="130"/>
      <c r="L567" s="130"/>
      <c r="M567" s="519"/>
      <c r="N567" s="369"/>
      <c r="O567" s="370"/>
      <c r="P567" s="196"/>
      <c r="Q567" s="197"/>
      <c r="R567" s="198"/>
      <c r="S567" s="199"/>
      <c r="T567" s="200"/>
      <c r="U567" s="201"/>
      <c r="V567" s="202"/>
      <c r="W567" s="202"/>
      <c r="X567" s="143"/>
      <c r="Y567" s="367"/>
      <c r="Z567" s="140"/>
      <c r="AA567" s="420"/>
      <c r="AB567" s="421"/>
      <c r="AC567" s="206"/>
      <c r="AD567" s="144"/>
      <c r="AE567" s="133"/>
      <c r="AF567" s="144"/>
      <c r="AG567" s="430"/>
      <c r="AH567" s="146"/>
      <c r="AI567" s="144"/>
      <c r="AJ567" s="147"/>
      <c r="AK567" s="114"/>
    </row>
    <row r="568">
      <c r="A568" s="94"/>
      <c r="B568" s="95"/>
      <c r="C568" s="96"/>
      <c r="D568" s="97"/>
      <c r="E568" s="98"/>
      <c r="F568" s="98"/>
      <c r="G568" s="98"/>
      <c r="H568" s="98"/>
      <c r="I568" s="98"/>
      <c r="J568" s="96"/>
      <c r="K568" s="96"/>
      <c r="L568" s="96"/>
      <c r="M568" s="518"/>
      <c r="N568" s="369"/>
      <c r="O568" s="370"/>
      <c r="P568" s="196"/>
      <c r="Q568" s="197"/>
      <c r="R568" s="198"/>
      <c r="S568" s="199"/>
      <c r="T568" s="200"/>
      <c r="U568" s="201"/>
      <c r="V568" s="202"/>
      <c r="W568" s="202"/>
      <c r="X568" s="109"/>
      <c r="Y568" s="280"/>
      <c r="Z568" s="106"/>
      <c r="AA568" s="281"/>
      <c r="AB568" s="282"/>
      <c r="AC568" s="273"/>
      <c r="AD568" s="110"/>
      <c r="AE568" s="99"/>
      <c r="AF568" s="110"/>
      <c r="AG568" s="427"/>
      <c r="AH568" s="112"/>
      <c r="AI568" s="110"/>
      <c r="AJ568" s="113"/>
      <c r="AK568" s="114"/>
    </row>
    <row r="569">
      <c r="A569" s="128"/>
      <c r="B569" s="129"/>
      <c r="C569" s="130"/>
      <c r="D569" s="131"/>
      <c r="E569" s="132"/>
      <c r="F569" s="132"/>
      <c r="G569" s="132"/>
      <c r="H569" s="132"/>
      <c r="I569" s="132"/>
      <c r="J569" s="130"/>
      <c r="K569" s="130"/>
      <c r="L569" s="130"/>
      <c r="M569" s="519"/>
      <c r="N569" s="369"/>
      <c r="O569" s="370"/>
      <c r="P569" s="196"/>
      <c r="Q569" s="197"/>
      <c r="R569" s="198"/>
      <c r="S569" s="199"/>
      <c r="T569" s="200"/>
      <c r="U569" s="201"/>
      <c r="V569" s="202"/>
      <c r="W569" s="202"/>
      <c r="X569" s="143"/>
      <c r="Y569" s="367"/>
      <c r="Z569" s="140"/>
      <c r="AA569" s="420"/>
      <c r="AB569" s="421"/>
      <c r="AC569" s="206"/>
      <c r="AD569" s="144"/>
      <c r="AE569" s="133"/>
      <c r="AF569" s="144"/>
      <c r="AG569" s="430"/>
      <c r="AH569" s="146"/>
      <c r="AI569" s="144"/>
      <c r="AJ569" s="147"/>
      <c r="AK569" s="114"/>
    </row>
    <row r="570">
      <c r="A570" s="94"/>
      <c r="B570" s="95"/>
      <c r="C570" s="96"/>
      <c r="D570" s="97"/>
      <c r="E570" s="98"/>
      <c r="F570" s="98"/>
      <c r="G570" s="98"/>
      <c r="H570" s="98"/>
      <c r="I570" s="98"/>
      <c r="J570" s="96"/>
      <c r="K570" s="96"/>
      <c r="L570" s="96"/>
      <c r="M570" s="518"/>
      <c r="N570" s="369"/>
      <c r="O570" s="370"/>
      <c r="P570" s="196"/>
      <c r="Q570" s="197"/>
      <c r="R570" s="198"/>
      <c r="S570" s="199"/>
      <c r="T570" s="200"/>
      <c r="U570" s="201"/>
      <c r="V570" s="202"/>
      <c r="W570" s="202"/>
      <c r="X570" s="109"/>
      <c r="Y570" s="280"/>
      <c r="Z570" s="106"/>
      <c r="AA570" s="281"/>
      <c r="AB570" s="282"/>
      <c r="AC570" s="273"/>
      <c r="AD570" s="110"/>
      <c r="AE570" s="99"/>
      <c r="AF570" s="110"/>
      <c r="AG570" s="427"/>
      <c r="AH570" s="112"/>
      <c r="AI570" s="110"/>
      <c r="AJ570" s="113"/>
      <c r="AK570" s="114"/>
    </row>
    <row r="571">
      <c r="A571" s="128"/>
      <c r="B571" s="129"/>
      <c r="C571" s="130"/>
      <c r="D571" s="131"/>
      <c r="E571" s="132"/>
      <c r="F571" s="132"/>
      <c r="G571" s="132"/>
      <c r="H571" s="132"/>
      <c r="I571" s="132"/>
      <c r="J571" s="130"/>
      <c r="K571" s="130"/>
      <c r="L571" s="130"/>
      <c r="M571" s="519"/>
      <c r="N571" s="369"/>
      <c r="O571" s="370"/>
      <c r="P571" s="196"/>
      <c r="Q571" s="197"/>
      <c r="R571" s="198"/>
      <c r="S571" s="199"/>
      <c r="T571" s="200"/>
      <c r="U571" s="201"/>
      <c r="V571" s="202"/>
      <c r="W571" s="202"/>
      <c r="X571" s="143"/>
      <c r="Y571" s="367"/>
      <c r="Z571" s="140"/>
      <c r="AA571" s="420"/>
      <c r="AB571" s="421"/>
      <c r="AC571" s="206"/>
      <c r="AD571" s="144"/>
      <c r="AE571" s="133"/>
      <c r="AF571" s="144"/>
      <c r="AG571" s="430"/>
      <c r="AH571" s="146"/>
      <c r="AI571" s="144"/>
      <c r="AJ571" s="147"/>
      <c r="AK571" s="114"/>
    </row>
    <row r="572">
      <c r="A572" s="94"/>
      <c r="B572" s="95"/>
      <c r="C572" s="96"/>
      <c r="D572" s="97"/>
      <c r="E572" s="98"/>
      <c r="F572" s="98"/>
      <c r="G572" s="98"/>
      <c r="H572" s="98"/>
      <c r="I572" s="98"/>
      <c r="J572" s="96"/>
      <c r="K572" s="96"/>
      <c r="L572" s="96"/>
      <c r="M572" s="518"/>
      <c r="N572" s="369"/>
      <c r="O572" s="370"/>
      <c r="P572" s="196"/>
      <c r="Q572" s="197"/>
      <c r="R572" s="198"/>
      <c r="S572" s="199"/>
      <c r="T572" s="200"/>
      <c r="U572" s="201"/>
      <c r="V572" s="202"/>
      <c r="W572" s="202"/>
      <c r="X572" s="109"/>
      <c r="Y572" s="280"/>
      <c r="Z572" s="106"/>
      <c r="AA572" s="281"/>
      <c r="AB572" s="282"/>
      <c r="AC572" s="273"/>
      <c r="AD572" s="110"/>
      <c r="AE572" s="99"/>
      <c r="AF572" s="110"/>
      <c r="AG572" s="427"/>
      <c r="AH572" s="112"/>
      <c r="AI572" s="110"/>
      <c r="AJ572" s="113"/>
      <c r="AK572" s="114"/>
    </row>
    <row r="573">
      <c r="A573" s="128"/>
      <c r="B573" s="129"/>
      <c r="C573" s="130"/>
      <c r="D573" s="131"/>
      <c r="E573" s="132"/>
      <c r="F573" s="132"/>
      <c r="G573" s="132"/>
      <c r="H573" s="132"/>
      <c r="I573" s="132"/>
      <c r="J573" s="130"/>
      <c r="K573" s="130"/>
      <c r="L573" s="130"/>
      <c r="M573" s="519"/>
      <c r="N573" s="369"/>
      <c r="O573" s="370"/>
      <c r="P573" s="196"/>
      <c r="Q573" s="197"/>
      <c r="R573" s="198"/>
      <c r="S573" s="199"/>
      <c r="T573" s="200"/>
      <c r="U573" s="201"/>
      <c r="V573" s="202"/>
      <c r="W573" s="202"/>
      <c r="X573" s="143"/>
      <c r="Y573" s="367"/>
      <c r="Z573" s="140"/>
      <c r="AA573" s="420"/>
      <c r="AB573" s="421"/>
      <c r="AC573" s="206"/>
      <c r="AD573" s="144"/>
      <c r="AE573" s="133"/>
      <c r="AF573" s="144"/>
      <c r="AG573" s="430"/>
      <c r="AH573" s="146"/>
      <c r="AI573" s="144"/>
      <c r="AJ573" s="147"/>
      <c r="AK573" s="114"/>
    </row>
    <row r="574">
      <c r="A574" s="94"/>
      <c r="B574" s="95"/>
      <c r="C574" s="96"/>
      <c r="D574" s="97"/>
      <c r="E574" s="98"/>
      <c r="F574" s="98"/>
      <c r="G574" s="98"/>
      <c r="H574" s="98"/>
      <c r="I574" s="98"/>
      <c r="J574" s="96"/>
      <c r="K574" s="96"/>
      <c r="L574" s="96"/>
      <c r="M574" s="518"/>
      <c r="N574" s="369"/>
      <c r="O574" s="370"/>
      <c r="P574" s="196"/>
      <c r="Q574" s="197"/>
      <c r="R574" s="198"/>
      <c r="S574" s="199"/>
      <c r="T574" s="200"/>
      <c r="U574" s="201"/>
      <c r="V574" s="202"/>
      <c r="W574" s="202"/>
      <c r="X574" s="109"/>
      <c r="Y574" s="280"/>
      <c r="Z574" s="106"/>
      <c r="AA574" s="281"/>
      <c r="AB574" s="282"/>
      <c r="AC574" s="273"/>
      <c r="AD574" s="110"/>
      <c r="AE574" s="99"/>
      <c r="AF574" s="110"/>
      <c r="AG574" s="427"/>
      <c r="AH574" s="112"/>
      <c r="AI574" s="110"/>
      <c r="AJ574" s="113"/>
      <c r="AK574" s="114"/>
    </row>
    <row r="575">
      <c r="A575" s="128"/>
      <c r="B575" s="129"/>
      <c r="C575" s="130"/>
      <c r="D575" s="131"/>
      <c r="E575" s="132"/>
      <c r="F575" s="132"/>
      <c r="G575" s="132"/>
      <c r="H575" s="132"/>
      <c r="I575" s="132"/>
      <c r="J575" s="130"/>
      <c r="K575" s="130"/>
      <c r="L575" s="130"/>
      <c r="M575" s="519"/>
      <c r="N575" s="369"/>
      <c r="O575" s="370"/>
      <c r="P575" s="196"/>
      <c r="Q575" s="197"/>
      <c r="R575" s="198"/>
      <c r="S575" s="199"/>
      <c r="T575" s="200"/>
      <c r="U575" s="201"/>
      <c r="V575" s="202"/>
      <c r="W575" s="202"/>
      <c r="X575" s="143"/>
      <c r="Y575" s="367"/>
      <c r="Z575" s="140"/>
      <c r="AA575" s="420"/>
      <c r="AB575" s="421"/>
      <c r="AC575" s="206"/>
      <c r="AD575" s="144"/>
      <c r="AE575" s="133"/>
      <c r="AF575" s="144"/>
      <c r="AG575" s="430"/>
      <c r="AH575" s="146"/>
      <c r="AI575" s="144"/>
      <c r="AJ575" s="147"/>
      <c r="AK575" s="114"/>
    </row>
    <row r="576">
      <c r="A576" s="94"/>
      <c r="B576" s="95"/>
      <c r="C576" s="96"/>
      <c r="D576" s="97"/>
      <c r="E576" s="98"/>
      <c r="F576" s="98"/>
      <c r="G576" s="98"/>
      <c r="H576" s="98"/>
      <c r="I576" s="98"/>
      <c r="J576" s="96"/>
      <c r="K576" s="96"/>
      <c r="L576" s="96"/>
      <c r="M576" s="518"/>
      <c r="N576" s="369"/>
      <c r="O576" s="370"/>
      <c r="P576" s="196"/>
      <c r="Q576" s="197"/>
      <c r="R576" s="198"/>
      <c r="S576" s="199"/>
      <c r="T576" s="200"/>
      <c r="U576" s="201"/>
      <c r="V576" s="202"/>
      <c r="W576" s="202"/>
      <c r="X576" s="109"/>
      <c r="Y576" s="280"/>
      <c r="Z576" s="106"/>
      <c r="AA576" s="281"/>
      <c r="AB576" s="282"/>
      <c r="AC576" s="273"/>
      <c r="AD576" s="110"/>
      <c r="AE576" s="99"/>
      <c r="AF576" s="110"/>
      <c r="AG576" s="427"/>
      <c r="AH576" s="112"/>
      <c r="AI576" s="110"/>
      <c r="AJ576" s="113"/>
      <c r="AK576" s="114"/>
    </row>
    <row r="577">
      <c r="A577" s="128"/>
      <c r="B577" s="129"/>
      <c r="C577" s="130"/>
      <c r="D577" s="131"/>
      <c r="E577" s="132"/>
      <c r="F577" s="132"/>
      <c r="G577" s="132"/>
      <c r="H577" s="132"/>
      <c r="I577" s="132"/>
      <c r="J577" s="130"/>
      <c r="K577" s="130"/>
      <c r="L577" s="130"/>
      <c r="M577" s="519"/>
      <c r="N577" s="369"/>
      <c r="O577" s="370"/>
      <c r="P577" s="196"/>
      <c r="Q577" s="197"/>
      <c r="R577" s="198"/>
      <c r="S577" s="199"/>
      <c r="T577" s="200"/>
      <c r="U577" s="201"/>
      <c r="V577" s="202"/>
      <c r="W577" s="202"/>
      <c r="X577" s="143"/>
      <c r="Y577" s="367"/>
      <c r="Z577" s="140"/>
      <c r="AA577" s="420"/>
      <c r="AB577" s="421"/>
      <c r="AC577" s="206"/>
      <c r="AD577" s="144"/>
      <c r="AE577" s="133"/>
      <c r="AF577" s="144"/>
      <c r="AG577" s="430"/>
      <c r="AH577" s="146"/>
      <c r="AI577" s="144"/>
      <c r="AJ577" s="147"/>
      <c r="AK577" s="114"/>
    </row>
    <row r="578">
      <c r="A578" s="94"/>
      <c r="B578" s="95"/>
      <c r="C578" s="96"/>
      <c r="D578" s="97"/>
      <c r="E578" s="98"/>
      <c r="F578" s="98"/>
      <c r="G578" s="98"/>
      <c r="H578" s="98"/>
      <c r="I578" s="98"/>
      <c r="J578" s="96"/>
      <c r="K578" s="96"/>
      <c r="L578" s="96"/>
      <c r="M578" s="518"/>
      <c r="N578" s="369"/>
      <c r="O578" s="370"/>
      <c r="P578" s="196"/>
      <c r="Q578" s="197"/>
      <c r="R578" s="198"/>
      <c r="S578" s="199"/>
      <c r="T578" s="200"/>
      <c r="U578" s="201"/>
      <c r="V578" s="202"/>
      <c r="W578" s="202"/>
      <c r="X578" s="109"/>
      <c r="Y578" s="280"/>
      <c r="Z578" s="106"/>
      <c r="AA578" s="281"/>
      <c r="AB578" s="282"/>
      <c r="AC578" s="273"/>
      <c r="AD578" s="110"/>
      <c r="AE578" s="99"/>
      <c r="AF578" s="110"/>
      <c r="AG578" s="427"/>
      <c r="AH578" s="112"/>
      <c r="AI578" s="110"/>
      <c r="AJ578" s="113"/>
      <c r="AK578" s="114"/>
    </row>
    <row r="579">
      <c r="A579" s="128"/>
      <c r="B579" s="129"/>
      <c r="C579" s="130"/>
      <c r="D579" s="131"/>
      <c r="E579" s="132"/>
      <c r="F579" s="132"/>
      <c r="G579" s="132"/>
      <c r="H579" s="132"/>
      <c r="I579" s="132"/>
      <c r="J579" s="130"/>
      <c r="K579" s="130"/>
      <c r="L579" s="130"/>
      <c r="M579" s="519"/>
      <c r="N579" s="369"/>
      <c r="O579" s="370"/>
      <c r="P579" s="196"/>
      <c r="Q579" s="197"/>
      <c r="R579" s="198"/>
      <c r="S579" s="199"/>
      <c r="T579" s="200"/>
      <c r="U579" s="201"/>
      <c r="V579" s="202"/>
      <c r="W579" s="202"/>
      <c r="X579" s="143"/>
      <c r="Y579" s="367"/>
      <c r="Z579" s="140"/>
      <c r="AA579" s="420"/>
      <c r="AB579" s="421"/>
      <c r="AC579" s="206"/>
      <c r="AD579" s="144"/>
      <c r="AE579" s="133"/>
      <c r="AF579" s="144"/>
      <c r="AG579" s="430"/>
      <c r="AH579" s="146"/>
      <c r="AI579" s="144"/>
      <c r="AJ579" s="147"/>
      <c r="AK579" s="114"/>
    </row>
    <row r="580">
      <c r="A580" s="94"/>
      <c r="B580" s="95"/>
      <c r="C580" s="96"/>
      <c r="D580" s="97"/>
      <c r="E580" s="98"/>
      <c r="F580" s="98"/>
      <c r="G580" s="98"/>
      <c r="H580" s="98"/>
      <c r="I580" s="98"/>
      <c r="J580" s="96"/>
      <c r="K580" s="96"/>
      <c r="L580" s="96"/>
      <c r="M580" s="518"/>
      <c r="N580" s="369"/>
      <c r="O580" s="370"/>
      <c r="P580" s="196"/>
      <c r="Q580" s="197"/>
      <c r="R580" s="198"/>
      <c r="S580" s="199"/>
      <c r="T580" s="200"/>
      <c r="U580" s="201"/>
      <c r="V580" s="202"/>
      <c r="W580" s="202"/>
      <c r="X580" s="109"/>
      <c r="Y580" s="280"/>
      <c r="Z580" s="106"/>
      <c r="AA580" s="281"/>
      <c r="AB580" s="282"/>
      <c r="AC580" s="273"/>
      <c r="AD580" s="110"/>
      <c r="AE580" s="99"/>
      <c r="AF580" s="110"/>
      <c r="AG580" s="427"/>
      <c r="AH580" s="112"/>
      <c r="AI580" s="110"/>
      <c r="AJ580" s="113"/>
      <c r="AK580" s="114"/>
    </row>
    <row r="581">
      <c r="A581" s="128"/>
      <c r="B581" s="129"/>
      <c r="C581" s="130"/>
      <c r="D581" s="131"/>
      <c r="E581" s="132"/>
      <c r="F581" s="132"/>
      <c r="G581" s="132"/>
      <c r="H581" s="132"/>
      <c r="I581" s="132"/>
      <c r="J581" s="130"/>
      <c r="K581" s="130"/>
      <c r="L581" s="130"/>
      <c r="M581" s="519"/>
      <c r="N581" s="369"/>
      <c r="O581" s="370"/>
      <c r="P581" s="196"/>
      <c r="Q581" s="197"/>
      <c r="R581" s="198"/>
      <c r="S581" s="199"/>
      <c r="T581" s="200"/>
      <c r="U581" s="201"/>
      <c r="V581" s="202"/>
      <c r="W581" s="202"/>
      <c r="X581" s="143"/>
      <c r="Y581" s="367"/>
      <c r="Z581" s="140"/>
      <c r="AA581" s="420"/>
      <c r="AB581" s="421"/>
      <c r="AC581" s="206"/>
      <c r="AD581" s="144"/>
      <c r="AE581" s="133"/>
      <c r="AF581" s="144"/>
      <c r="AG581" s="430"/>
      <c r="AH581" s="146"/>
      <c r="AI581" s="144"/>
      <c r="AJ581" s="147"/>
      <c r="AK581" s="114"/>
    </row>
    <row r="582">
      <c r="A582" s="94"/>
      <c r="B582" s="95"/>
      <c r="C582" s="96"/>
      <c r="D582" s="97"/>
      <c r="E582" s="98"/>
      <c r="F582" s="98"/>
      <c r="G582" s="98"/>
      <c r="H582" s="98"/>
      <c r="I582" s="98"/>
      <c r="J582" s="96"/>
      <c r="K582" s="96"/>
      <c r="L582" s="96"/>
      <c r="M582" s="518"/>
      <c r="N582" s="369"/>
      <c r="O582" s="370"/>
      <c r="P582" s="196"/>
      <c r="Q582" s="197"/>
      <c r="R582" s="198"/>
      <c r="S582" s="199"/>
      <c r="T582" s="200"/>
      <c r="U582" s="201"/>
      <c r="V582" s="202"/>
      <c r="W582" s="202"/>
      <c r="X582" s="109"/>
      <c r="Y582" s="280"/>
      <c r="Z582" s="106"/>
      <c r="AA582" s="281"/>
      <c r="AB582" s="282"/>
      <c r="AC582" s="273"/>
      <c r="AD582" s="110"/>
      <c r="AE582" s="99"/>
      <c r="AF582" s="110"/>
      <c r="AG582" s="427"/>
      <c r="AH582" s="112"/>
      <c r="AI582" s="110"/>
      <c r="AJ582" s="113"/>
      <c r="AK582" s="114"/>
    </row>
    <row r="583">
      <c r="A583" s="128"/>
      <c r="B583" s="129"/>
      <c r="C583" s="130"/>
      <c r="D583" s="131"/>
      <c r="E583" s="132"/>
      <c r="F583" s="132"/>
      <c r="G583" s="132"/>
      <c r="H583" s="132"/>
      <c r="I583" s="132"/>
      <c r="J583" s="130"/>
      <c r="K583" s="130"/>
      <c r="L583" s="130"/>
      <c r="M583" s="519"/>
      <c r="N583" s="369"/>
      <c r="O583" s="370"/>
      <c r="P583" s="196"/>
      <c r="Q583" s="197"/>
      <c r="R583" s="198"/>
      <c r="S583" s="199"/>
      <c r="T583" s="200"/>
      <c r="U583" s="201"/>
      <c r="V583" s="202"/>
      <c r="W583" s="202"/>
      <c r="X583" s="143"/>
      <c r="Y583" s="367"/>
      <c r="Z583" s="140"/>
      <c r="AA583" s="420"/>
      <c r="AB583" s="421"/>
      <c r="AC583" s="206"/>
      <c r="AD583" s="144"/>
      <c r="AE583" s="133"/>
      <c r="AF583" s="144"/>
      <c r="AG583" s="430"/>
      <c r="AH583" s="146"/>
      <c r="AI583" s="144"/>
      <c r="AJ583" s="147"/>
      <c r="AK583" s="114"/>
    </row>
    <row r="584">
      <c r="A584" s="94"/>
      <c r="B584" s="95"/>
      <c r="C584" s="96"/>
      <c r="D584" s="97"/>
      <c r="E584" s="98"/>
      <c r="F584" s="98"/>
      <c r="G584" s="98"/>
      <c r="H584" s="98"/>
      <c r="I584" s="98"/>
      <c r="J584" s="96"/>
      <c r="K584" s="96"/>
      <c r="L584" s="96"/>
      <c r="M584" s="518"/>
      <c r="N584" s="369"/>
      <c r="O584" s="370"/>
      <c r="P584" s="196"/>
      <c r="Q584" s="197"/>
      <c r="R584" s="198"/>
      <c r="S584" s="199"/>
      <c r="T584" s="200"/>
      <c r="U584" s="201"/>
      <c r="V584" s="202"/>
      <c r="W584" s="202"/>
      <c r="X584" s="109"/>
      <c r="Y584" s="280"/>
      <c r="Z584" s="106"/>
      <c r="AA584" s="281"/>
      <c r="AB584" s="282"/>
      <c r="AC584" s="273"/>
      <c r="AD584" s="110"/>
      <c r="AE584" s="99"/>
      <c r="AF584" s="110"/>
      <c r="AG584" s="427"/>
      <c r="AH584" s="112"/>
      <c r="AI584" s="110"/>
      <c r="AJ584" s="113"/>
      <c r="AK584" s="114"/>
    </row>
    <row r="585">
      <c r="A585" s="128"/>
      <c r="B585" s="129"/>
      <c r="C585" s="130"/>
      <c r="D585" s="131"/>
      <c r="E585" s="132"/>
      <c r="F585" s="132"/>
      <c r="G585" s="132"/>
      <c r="H585" s="132"/>
      <c r="I585" s="132"/>
      <c r="J585" s="130"/>
      <c r="K585" s="130"/>
      <c r="L585" s="130"/>
      <c r="M585" s="519"/>
      <c r="N585" s="369"/>
      <c r="O585" s="370"/>
      <c r="P585" s="196"/>
      <c r="Q585" s="197"/>
      <c r="R585" s="198"/>
      <c r="S585" s="199"/>
      <c r="T585" s="200"/>
      <c r="U585" s="201"/>
      <c r="V585" s="202"/>
      <c r="W585" s="202"/>
      <c r="X585" s="143"/>
      <c r="Y585" s="367"/>
      <c r="Z585" s="140"/>
      <c r="AA585" s="420"/>
      <c r="AB585" s="421"/>
      <c r="AC585" s="206"/>
      <c r="AD585" s="144"/>
      <c r="AE585" s="133"/>
      <c r="AF585" s="144"/>
      <c r="AG585" s="430"/>
      <c r="AH585" s="146"/>
      <c r="AI585" s="144"/>
      <c r="AJ585" s="147"/>
      <c r="AK585" s="114"/>
    </row>
    <row r="586">
      <c r="A586" s="94"/>
      <c r="B586" s="95"/>
      <c r="C586" s="96"/>
      <c r="D586" s="97"/>
      <c r="E586" s="98"/>
      <c r="F586" s="98"/>
      <c r="G586" s="98"/>
      <c r="H586" s="98"/>
      <c r="I586" s="98"/>
      <c r="J586" s="96"/>
      <c r="K586" s="96"/>
      <c r="L586" s="96"/>
      <c r="M586" s="518"/>
      <c r="N586" s="369"/>
      <c r="O586" s="370"/>
      <c r="P586" s="196"/>
      <c r="Q586" s="197"/>
      <c r="R586" s="198"/>
      <c r="S586" s="199"/>
      <c r="T586" s="200"/>
      <c r="U586" s="201"/>
      <c r="V586" s="202"/>
      <c r="W586" s="202"/>
      <c r="X586" s="109"/>
      <c r="Y586" s="280"/>
      <c r="Z586" s="106"/>
      <c r="AA586" s="281"/>
      <c r="AB586" s="282"/>
      <c r="AC586" s="273"/>
      <c r="AD586" s="110"/>
      <c r="AE586" s="99"/>
      <c r="AF586" s="110"/>
      <c r="AG586" s="427"/>
      <c r="AH586" s="112"/>
      <c r="AI586" s="110"/>
      <c r="AJ586" s="113"/>
      <c r="AK586" s="114"/>
    </row>
    <row r="587">
      <c r="A587" s="128"/>
      <c r="B587" s="129"/>
      <c r="C587" s="130"/>
      <c r="D587" s="131"/>
      <c r="E587" s="132"/>
      <c r="F587" s="132"/>
      <c r="G587" s="132"/>
      <c r="H587" s="132"/>
      <c r="I587" s="132"/>
      <c r="J587" s="130"/>
      <c r="K587" s="130"/>
      <c r="L587" s="130"/>
      <c r="M587" s="519"/>
      <c r="N587" s="369"/>
      <c r="O587" s="370"/>
      <c r="P587" s="196"/>
      <c r="Q587" s="197"/>
      <c r="R587" s="198"/>
      <c r="S587" s="199"/>
      <c r="T587" s="200"/>
      <c r="U587" s="201"/>
      <c r="V587" s="202"/>
      <c r="W587" s="202"/>
      <c r="X587" s="143"/>
      <c r="Y587" s="367"/>
      <c r="Z587" s="140"/>
      <c r="AA587" s="420"/>
      <c r="AB587" s="421"/>
      <c r="AC587" s="206"/>
      <c r="AD587" s="144"/>
      <c r="AE587" s="133"/>
      <c r="AF587" s="144"/>
      <c r="AG587" s="430"/>
      <c r="AH587" s="146"/>
      <c r="AI587" s="144"/>
      <c r="AJ587" s="147"/>
      <c r="AK587" s="114"/>
    </row>
    <row r="588">
      <c r="A588" s="94"/>
      <c r="B588" s="95"/>
      <c r="C588" s="96"/>
      <c r="D588" s="97"/>
      <c r="E588" s="98"/>
      <c r="F588" s="98"/>
      <c r="G588" s="98"/>
      <c r="H588" s="98"/>
      <c r="I588" s="98"/>
      <c r="J588" s="96"/>
      <c r="K588" s="96"/>
      <c r="L588" s="96"/>
      <c r="M588" s="518"/>
      <c r="N588" s="369"/>
      <c r="O588" s="370"/>
      <c r="P588" s="196"/>
      <c r="Q588" s="197"/>
      <c r="R588" s="198"/>
      <c r="S588" s="199"/>
      <c r="T588" s="200"/>
      <c r="U588" s="201"/>
      <c r="V588" s="202"/>
      <c r="W588" s="202"/>
      <c r="X588" s="109"/>
      <c r="Y588" s="280"/>
      <c r="Z588" s="106"/>
      <c r="AA588" s="281"/>
      <c r="AB588" s="282"/>
      <c r="AC588" s="273"/>
      <c r="AD588" s="110"/>
      <c r="AE588" s="99"/>
      <c r="AF588" s="110"/>
      <c r="AG588" s="427"/>
      <c r="AH588" s="112"/>
      <c r="AI588" s="110"/>
      <c r="AJ588" s="113"/>
      <c r="AK588" s="114"/>
    </row>
    <row r="589">
      <c r="A589" s="128"/>
      <c r="B589" s="129"/>
      <c r="C589" s="130"/>
      <c r="D589" s="131"/>
      <c r="E589" s="132"/>
      <c r="F589" s="132"/>
      <c r="G589" s="132"/>
      <c r="H589" s="132"/>
      <c r="I589" s="132"/>
      <c r="J589" s="130"/>
      <c r="K589" s="130"/>
      <c r="L589" s="130"/>
      <c r="M589" s="519"/>
      <c r="N589" s="369"/>
      <c r="O589" s="370"/>
      <c r="P589" s="196"/>
      <c r="Q589" s="197"/>
      <c r="R589" s="198"/>
      <c r="S589" s="199"/>
      <c r="T589" s="200"/>
      <c r="U589" s="201"/>
      <c r="V589" s="202"/>
      <c r="W589" s="202"/>
      <c r="X589" s="143"/>
      <c r="Y589" s="367"/>
      <c r="Z589" s="140"/>
      <c r="AA589" s="420"/>
      <c r="AB589" s="421"/>
      <c r="AC589" s="206"/>
      <c r="AD589" s="144"/>
      <c r="AE589" s="133"/>
      <c r="AF589" s="144"/>
      <c r="AG589" s="430"/>
      <c r="AH589" s="146"/>
      <c r="AI589" s="144"/>
      <c r="AJ589" s="147"/>
      <c r="AK589" s="114"/>
    </row>
    <row r="590">
      <c r="A590" s="94"/>
      <c r="B590" s="95"/>
      <c r="C590" s="96"/>
      <c r="D590" s="97"/>
      <c r="E590" s="98"/>
      <c r="F590" s="98"/>
      <c r="G590" s="98"/>
      <c r="H590" s="98"/>
      <c r="I590" s="98"/>
      <c r="J590" s="96"/>
      <c r="K590" s="96"/>
      <c r="L590" s="96"/>
      <c r="M590" s="518"/>
      <c r="N590" s="369"/>
      <c r="O590" s="370"/>
      <c r="P590" s="196"/>
      <c r="Q590" s="197"/>
      <c r="R590" s="198"/>
      <c r="S590" s="199"/>
      <c r="T590" s="200"/>
      <c r="U590" s="201"/>
      <c r="V590" s="202"/>
      <c r="W590" s="202"/>
      <c r="X590" s="109"/>
      <c r="Y590" s="280"/>
      <c r="Z590" s="106"/>
      <c r="AA590" s="281"/>
      <c r="AB590" s="282"/>
      <c r="AC590" s="273"/>
      <c r="AD590" s="110"/>
      <c r="AE590" s="99"/>
      <c r="AF590" s="110"/>
      <c r="AG590" s="427"/>
      <c r="AH590" s="112"/>
      <c r="AI590" s="110"/>
      <c r="AJ590" s="113"/>
      <c r="AK590" s="114"/>
    </row>
    <row r="591">
      <c r="A591" s="128"/>
      <c r="B591" s="129"/>
      <c r="C591" s="130"/>
      <c r="D591" s="131"/>
      <c r="E591" s="132"/>
      <c r="F591" s="132"/>
      <c r="G591" s="132"/>
      <c r="H591" s="132"/>
      <c r="I591" s="132"/>
      <c r="J591" s="130"/>
      <c r="K591" s="130"/>
      <c r="L591" s="130"/>
      <c r="M591" s="519"/>
      <c r="N591" s="369"/>
      <c r="O591" s="370"/>
      <c r="P591" s="196"/>
      <c r="Q591" s="197"/>
      <c r="R591" s="198"/>
      <c r="S591" s="199"/>
      <c r="T591" s="200"/>
      <c r="U591" s="201"/>
      <c r="V591" s="202"/>
      <c r="W591" s="202"/>
      <c r="X591" s="143"/>
      <c r="Y591" s="367"/>
      <c r="Z591" s="140"/>
      <c r="AA591" s="420"/>
      <c r="AB591" s="421"/>
      <c r="AC591" s="206"/>
      <c r="AD591" s="144"/>
      <c r="AE591" s="133"/>
      <c r="AF591" s="144"/>
      <c r="AG591" s="430"/>
      <c r="AH591" s="146"/>
      <c r="AI591" s="144"/>
      <c r="AJ591" s="147"/>
      <c r="AK591" s="114"/>
    </row>
    <row r="592">
      <c r="A592" s="94"/>
      <c r="B592" s="95"/>
      <c r="C592" s="96"/>
      <c r="D592" s="97"/>
      <c r="E592" s="98"/>
      <c r="F592" s="98"/>
      <c r="G592" s="98"/>
      <c r="H592" s="98"/>
      <c r="I592" s="98"/>
      <c r="J592" s="96"/>
      <c r="K592" s="96"/>
      <c r="L592" s="96"/>
      <c r="M592" s="518"/>
      <c r="N592" s="369"/>
      <c r="O592" s="370"/>
      <c r="P592" s="196"/>
      <c r="Q592" s="197"/>
      <c r="R592" s="198"/>
      <c r="S592" s="199"/>
      <c r="T592" s="200"/>
      <c r="U592" s="201"/>
      <c r="V592" s="202"/>
      <c r="W592" s="202"/>
      <c r="X592" s="109"/>
      <c r="Y592" s="280"/>
      <c r="Z592" s="106"/>
      <c r="AA592" s="281"/>
      <c r="AB592" s="282"/>
      <c r="AC592" s="273"/>
      <c r="AD592" s="110"/>
      <c r="AE592" s="99"/>
      <c r="AF592" s="110"/>
      <c r="AG592" s="427"/>
      <c r="AH592" s="112"/>
      <c r="AI592" s="110"/>
      <c r="AJ592" s="113"/>
      <c r="AK592" s="114"/>
    </row>
    <row r="593">
      <c r="A593" s="128"/>
      <c r="B593" s="129"/>
      <c r="C593" s="130"/>
      <c r="D593" s="131"/>
      <c r="E593" s="132"/>
      <c r="F593" s="132"/>
      <c r="G593" s="132"/>
      <c r="H593" s="132"/>
      <c r="I593" s="132"/>
      <c r="J593" s="130"/>
      <c r="K593" s="130"/>
      <c r="L593" s="130"/>
      <c r="M593" s="519"/>
      <c r="N593" s="369"/>
      <c r="O593" s="370"/>
      <c r="P593" s="196"/>
      <c r="Q593" s="197"/>
      <c r="R593" s="198"/>
      <c r="S593" s="199"/>
      <c r="T593" s="200"/>
      <c r="U593" s="201"/>
      <c r="V593" s="202"/>
      <c r="W593" s="202"/>
      <c r="X593" s="143"/>
      <c r="Y593" s="367"/>
      <c r="Z593" s="140"/>
      <c r="AA593" s="420"/>
      <c r="AB593" s="421"/>
      <c r="AC593" s="206"/>
      <c r="AD593" s="144"/>
      <c r="AE593" s="133"/>
      <c r="AF593" s="144"/>
      <c r="AG593" s="430"/>
      <c r="AH593" s="146"/>
      <c r="AI593" s="144"/>
      <c r="AJ593" s="147"/>
      <c r="AK593" s="114"/>
    </row>
    <row r="594">
      <c r="A594" s="94"/>
      <c r="B594" s="95"/>
      <c r="C594" s="96"/>
      <c r="D594" s="97"/>
      <c r="E594" s="98"/>
      <c r="F594" s="98"/>
      <c r="G594" s="98"/>
      <c r="H594" s="98"/>
      <c r="I594" s="98"/>
      <c r="J594" s="96"/>
      <c r="K594" s="96"/>
      <c r="L594" s="96"/>
      <c r="M594" s="518"/>
      <c r="N594" s="369"/>
      <c r="O594" s="370"/>
      <c r="P594" s="196"/>
      <c r="Q594" s="197"/>
      <c r="R594" s="198"/>
      <c r="S594" s="199"/>
      <c r="T594" s="200"/>
      <c r="U594" s="201"/>
      <c r="V594" s="202"/>
      <c r="W594" s="202"/>
      <c r="X594" s="109"/>
      <c r="Y594" s="280"/>
      <c r="Z594" s="106"/>
      <c r="AA594" s="281"/>
      <c r="AB594" s="282"/>
      <c r="AC594" s="273"/>
      <c r="AD594" s="110"/>
      <c r="AE594" s="99"/>
      <c r="AF594" s="110"/>
      <c r="AG594" s="427"/>
      <c r="AH594" s="112"/>
      <c r="AI594" s="110"/>
      <c r="AJ594" s="113"/>
      <c r="AK594" s="114"/>
    </row>
    <row r="595">
      <c r="A595" s="128"/>
      <c r="B595" s="129"/>
      <c r="C595" s="130"/>
      <c r="D595" s="131"/>
      <c r="E595" s="132"/>
      <c r="F595" s="132"/>
      <c r="G595" s="132"/>
      <c r="H595" s="132"/>
      <c r="I595" s="132"/>
      <c r="J595" s="130"/>
      <c r="K595" s="130"/>
      <c r="L595" s="130"/>
      <c r="M595" s="519"/>
      <c r="N595" s="369"/>
      <c r="O595" s="370"/>
      <c r="P595" s="196"/>
      <c r="Q595" s="197"/>
      <c r="R595" s="198"/>
      <c r="S595" s="199"/>
      <c r="T595" s="200"/>
      <c r="U595" s="201"/>
      <c r="V595" s="202"/>
      <c r="W595" s="202"/>
      <c r="X595" s="143"/>
      <c r="Y595" s="367"/>
      <c r="Z595" s="140"/>
      <c r="AA595" s="420"/>
      <c r="AB595" s="421"/>
      <c r="AC595" s="206"/>
      <c r="AD595" s="144"/>
      <c r="AE595" s="133"/>
      <c r="AF595" s="144"/>
      <c r="AG595" s="430"/>
      <c r="AH595" s="146"/>
      <c r="AI595" s="144"/>
      <c r="AJ595" s="147"/>
      <c r="AK595" s="114"/>
    </row>
    <row r="596">
      <c r="A596" s="94"/>
      <c r="B596" s="95"/>
      <c r="C596" s="96"/>
      <c r="D596" s="97"/>
      <c r="E596" s="98"/>
      <c r="F596" s="98"/>
      <c r="G596" s="98"/>
      <c r="H596" s="98"/>
      <c r="I596" s="98"/>
      <c r="J596" s="96"/>
      <c r="K596" s="96"/>
      <c r="L596" s="96"/>
      <c r="M596" s="518"/>
      <c r="N596" s="369"/>
      <c r="O596" s="370"/>
      <c r="P596" s="196"/>
      <c r="Q596" s="197"/>
      <c r="R596" s="198"/>
      <c r="S596" s="199"/>
      <c r="T596" s="200"/>
      <c r="U596" s="201"/>
      <c r="V596" s="202"/>
      <c r="W596" s="202"/>
      <c r="X596" s="109"/>
      <c r="Y596" s="280"/>
      <c r="Z596" s="106"/>
      <c r="AA596" s="281"/>
      <c r="AB596" s="282"/>
      <c r="AC596" s="273"/>
      <c r="AD596" s="110"/>
      <c r="AE596" s="99"/>
      <c r="AF596" s="110"/>
      <c r="AG596" s="427"/>
      <c r="AH596" s="112"/>
      <c r="AI596" s="110"/>
      <c r="AJ596" s="113"/>
      <c r="AK596" s="114"/>
    </row>
    <row r="597">
      <c r="A597" s="128"/>
      <c r="B597" s="129"/>
      <c r="C597" s="130"/>
      <c r="D597" s="131"/>
      <c r="E597" s="132"/>
      <c r="F597" s="132"/>
      <c r="G597" s="132"/>
      <c r="H597" s="132"/>
      <c r="I597" s="132"/>
      <c r="J597" s="130"/>
      <c r="K597" s="130"/>
      <c r="L597" s="130"/>
      <c r="M597" s="519"/>
      <c r="N597" s="369"/>
      <c r="O597" s="370"/>
      <c r="P597" s="196"/>
      <c r="Q597" s="197"/>
      <c r="R597" s="198"/>
      <c r="S597" s="199"/>
      <c r="T597" s="200"/>
      <c r="U597" s="201"/>
      <c r="V597" s="202"/>
      <c r="W597" s="202"/>
      <c r="X597" s="143"/>
      <c r="Y597" s="367"/>
      <c r="Z597" s="140"/>
      <c r="AA597" s="420"/>
      <c r="AB597" s="421"/>
      <c r="AC597" s="206"/>
      <c r="AD597" s="144"/>
      <c r="AE597" s="133"/>
      <c r="AF597" s="144"/>
      <c r="AG597" s="430"/>
      <c r="AH597" s="146"/>
      <c r="AI597" s="144"/>
      <c r="AJ597" s="147"/>
      <c r="AK597" s="114"/>
    </row>
    <row r="598">
      <c r="A598" s="94"/>
      <c r="B598" s="95"/>
      <c r="C598" s="96"/>
      <c r="D598" s="97"/>
      <c r="E598" s="98"/>
      <c r="F598" s="98"/>
      <c r="G598" s="98"/>
      <c r="H598" s="98"/>
      <c r="I598" s="98"/>
      <c r="J598" s="96"/>
      <c r="K598" s="96"/>
      <c r="L598" s="96"/>
      <c r="M598" s="518"/>
      <c r="N598" s="369"/>
      <c r="O598" s="370"/>
      <c r="P598" s="196"/>
      <c r="Q598" s="197"/>
      <c r="R598" s="198"/>
      <c r="S598" s="199"/>
      <c r="T598" s="200"/>
      <c r="U598" s="201"/>
      <c r="V598" s="202"/>
      <c r="W598" s="202"/>
      <c r="X598" s="109"/>
      <c r="Y598" s="280"/>
      <c r="Z598" s="106"/>
      <c r="AA598" s="281"/>
      <c r="AB598" s="282"/>
      <c r="AC598" s="273"/>
      <c r="AD598" s="110"/>
      <c r="AE598" s="99"/>
      <c r="AF598" s="110"/>
      <c r="AG598" s="427"/>
      <c r="AH598" s="112"/>
      <c r="AI598" s="110"/>
      <c r="AJ598" s="113"/>
      <c r="AK598" s="114"/>
    </row>
    <row r="599">
      <c r="A599" s="128"/>
      <c r="B599" s="129"/>
      <c r="C599" s="130"/>
      <c r="D599" s="131"/>
      <c r="E599" s="132"/>
      <c r="F599" s="132"/>
      <c r="G599" s="132"/>
      <c r="H599" s="132"/>
      <c r="I599" s="132"/>
      <c r="J599" s="130"/>
      <c r="K599" s="130"/>
      <c r="L599" s="130"/>
      <c r="M599" s="519"/>
      <c r="N599" s="369"/>
      <c r="O599" s="370"/>
      <c r="P599" s="196"/>
      <c r="Q599" s="197"/>
      <c r="R599" s="198"/>
      <c r="S599" s="199"/>
      <c r="T599" s="200"/>
      <c r="U599" s="201"/>
      <c r="V599" s="202"/>
      <c r="W599" s="202"/>
      <c r="X599" s="143"/>
      <c r="Y599" s="367"/>
      <c r="Z599" s="140"/>
      <c r="AA599" s="420"/>
      <c r="AB599" s="421"/>
      <c r="AC599" s="206"/>
      <c r="AD599" s="144"/>
      <c r="AE599" s="133"/>
      <c r="AF599" s="144"/>
      <c r="AG599" s="430"/>
      <c r="AH599" s="146"/>
      <c r="AI599" s="144"/>
      <c r="AJ599" s="147"/>
      <c r="AK599" s="114"/>
    </row>
    <row r="600">
      <c r="A600" s="94"/>
      <c r="B600" s="95"/>
      <c r="C600" s="96"/>
      <c r="D600" s="97"/>
      <c r="E600" s="98"/>
      <c r="F600" s="98"/>
      <c r="G600" s="98"/>
      <c r="H600" s="98"/>
      <c r="I600" s="98"/>
      <c r="J600" s="96"/>
      <c r="K600" s="96"/>
      <c r="L600" s="96"/>
      <c r="M600" s="518"/>
      <c r="N600" s="369"/>
      <c r="O600" s="370"/>
      <c r="P600" s="196"/>
      <c r="Q600" s="197"/>
      <c r="R600" s="198"/>
      <c r="S600" s="199"/>
      <c r="T600" s="200"/>
      <c r="U600" s="201"/>
      <c r="V600" s="202"/>
      <c r="W600" s="202"/>
      <c r="X600" s="109"/>
      <c r="Y600" s="280"/>
      <c r="Z600" s="106"/>
      <c r="AA600" s="281"/>
      <c r="AB600" s="282"/>
      <c r="AC600" s="273"/>
      <c r="AD600" s="110"/>
      <c r="AE600" s="99"/>
      <c r="AF600" s="110"/>
      <c r="AG600" s="427"/>
      <c r="AH600" s="112"/>
      <c r="AI600" s="110"/>
      <c r="AJ600" s="113"/>
      <c r="AK600" s="114"/>
    </row>
    <row r="601">
      <c r="A601" s="128"/>
      <c r="B601" s="129"/>
      <c r="C601" s="130"/>
      <c r="D601" s="131"/>
      <c r="E601" s="132"/>
      <c r="F601" s="132"/>
      <c r="G601" s="132"/>
      <c r="H601" s="132"/>
      <c r="I601" s="132"/>
      <c r="J601" s="130"/>
      <c r="K601" s="130"/>
      <c r="L601" s="130"/>
      <c r="M601" s="519"/>
      <c r="N601" s="369"/>
      <c r="O601" s="370"/>
      <c r="P601" s="196"/>
      <c r="Q601" s="197"/>
      <c r="R601" s="198"/>
      <c r="S601" s="199"/>
      <c r="T601" s="200"/>
      <c r="U601" s="201"/>
      <c r="V601" s="202"/>
      <c r="W601" s="202"/>
      <c r="X601" s="143"/>
      <c r="Y601" s="367"/>
      <c r="Z601" s="140"/>
      <c r="AA601" s="420"/>
      <c r="AB601" s="421"/>
      <c r="AC601" s="206"/>
      <c r="AD601" s="144"/>
      <c r="AE601" s="133"/>
      <c r="AF601" s="144"/>
      <c r="AG601" s="430"/>
      <c r="AH601" s="146"/>
      <c r="AI601" s="144"/>
      <c r="AJ601" s="147"/>
      <c r="AK601" s="114"/>
    </row>
    <row r="602">
      <c r="A602" s="94"/>
      <c r="B602" s="95"/>
      <c r="C602" s="96"/>
      <c r="D602" s="97"/>
      <c r="E602" s="98"/>
      <c r="F602" s="98"/>
      <c r="G602" s="98"/>
      <c r="H602" s="98"/>
      <c r="I602" s="98"/>
      <c r="J602" s="96"/>
      <c r="K602" s="96"/>
      <c r="L602" s="96"/>
      <c r="M602" s="518"/>
      <c r="N602" s="369"/>
      <c r="O602" s="370"/>
      <c r="P602" s="196"/>
      <c r="Q602" s="197"/>
      <c r="R602" s="198"/>
      <c r="S602" s="199"/>
      <c r="T602" s="200"/>
      <c r="U602" s="201"/>
      <c r="V602" s="202"/>
      <c r="W602" s="202"/>
      <c r="X602" s="109"/>
      <c r="Y602" s="280"/>
      <c r="Z602" s="106"/>
      <c r="AA602" s="281"/>
      <c r="AB602" s="282"/>
      <c r="AC602" s="273"/>
      <c r="AD602" s="110"/>
      <c r="AE602" s="99"/>
      <c r="AF602" s="110"/>
      <c r="AG602" s="427"/>
      <c r="AH602" s="112"/>
      <c r="AI602" s="110"/>
      <c r="AJ602" s="113"/>
      <c r="AK602" s="114"/>
    </row>
    <row r="603">
      <c r="A603" s="128"/>
      <c r="B603" s="129"/>
      <c r="C603" s="130"/>
      <c r="D603" s="131"/>
      <c r="E603" s="132"/>
      <c r="F603" s="132"/>
      <c r="G603" s="132"/>
      <c r="H603" s="132"/>
      <c r="I603" s="132"/>
      <c r="J603" s="130"/>
      <c r="K603" s="130"/>
      <c r="L603" s="130"/>
      <c r="M603" s="519"/>
      <c r="N603" s="369"/>
      <c r="O603" s="370"/>
      <c r="P603" s="196"/>
      <c r="Q603" s="197"/>
      <c r="R603" s="198"/>
      <c r="S603" s="199"/>
      <c r="T603" s="200"/>
      <c r="U603" s="201"/>
      <c r="V603" s="202"/>
      <c r="W603" s="202"/>
      <c r="X603" s="143"/>
      <c r="Y603" s="367"/>
      <c r="Z603" s="140"/>
      <c r="AA603" s="420"/>
      <c r="AB603" s="421"/>
      <c r="AC603" s="206"/>
      <c r="AD603" s="144"/>
      <c r="AE603" s="133"/>
      <c r="AF603" s="144"/>
      <c r="AG603" s="430"/>
      <c r="AH603" s="146"/>
      <c r="AI603" s="144"/>
      <c r="AJ603" s="147"/>
      <c r="AK603" s="114"/>
    </row>
    <row r="604">
      <c r="A604" s="94"/>
      <c r="B604" s="95"/>
      <c r="C604" s="96"/>
      <c r="D604" s="97"/>
      <c r="E604" s="98"/>
      <c r="F604" s="98"/>
      <c r="G604" s="98"/>
      <c r="H604" s="98"/>
      <c r="I604" s="98"/>
      <c r="J604" s="96"/>
      <c r="K604" s="96"/>
      <c r="L604" s="96"/>
      <c r="M604" s="518"/>
      <c r="N604" s="369"/>
      <c r="O604" s="370"/>
      <c r="P604" s="196"/>
      <c r="Q604" s="197"/>
      <c r="R604" s="198"/>
      <c r="S604" s="199"/>
      <c r="T604" s="200"/>
      <c r="U604" s="201"/>
      <c r="V604" s="202"/>
      <c r="W604" s="202"/>
      <c r="X604" s="109"/>
      <c r="Y604" s="280"/>
      <c r="Z604" s="106"/>
      <c r="AA604" s="281"/>
      <c r="AB604" s="282"/>
      <c r="AC604" s="273"/>
      <c r="AD604" s="110"/>
      <c r="AE604" s="99"/>
      <c r="AF604" s="110"/>
      <c r="AG604" s="427"/>
      <c r="AH604" s="112"/>
      <c r="AI604" s="110"/>
      <c r="AJ604" s="113"/>
      <c r="AK604" s="114"/>
    </row>
    <row r="605">
      <c r="A605" s="128"/>
      <c r="B605" s="129"/>
      <c r="C605" s="130"/>
      <c r="D605" s="131"/>
      <c r="E605" s="132"/>
      <c r="F605" s="132"/>
      <c r="G605" s="132"/>
      <c r="H605" s="132"/>
      <c r="I605" s="132"/>
      <c r="J605" s="130"/>
      <c r="K605" s="130"/>
      <c r="L605" s="130"/>
      <c r="M605" s="519"/>
      <c r="N605" s="369"/>
      <c r="O605" s="370"/>
      <c r="P605" s="196"/>
      <c r="Q605" s="197"/>
      <c r="R605" s="198"/>
      <c r="S605" s="199"/>
      <c r="T605" s="200"/>
      <c r="U605" s="201"/>
      <c r="V605" s="202"/>
      <c r="W605" s="202"/>
      <c r="X605" s="143"/>
      <c r="Y605" s="367"/>
      <c r="Z605" s="140"/>
      <c r="AA605" s="420"/>
      <c r="AB605" s="421"/>
      <c r="AC605" s="206"/>
      <c r="AD605" s="144"/>
      <c r="AE605" s="133"/>
      <c r="AF605" s="144"/>
      <c r="AG605" s="430"/>
      <c r="AH605" s="146"/>
      <c r="AI605" s="144"/>
      <c r="AJ605" s="147"/>
      <c r="AK605" s="114"/>
    </row>
    <row r="606">
      <c r="A606" s="94"/>
      <c r="B606" s="95"/>
      <c r="C606" s="96"/>
      <c r="D606" s="97"/>
      <c r="E606" s="98"/>
      <c r="F606" s="98"/>
      <c r="G606" s="98"/>
      <c r="H606" s="98"/>
      <c r="I606" s="98"/>
      <c r="J606" s="96"/>
      <c r="K606" s="96"/>
      <c r="L606" s="96"/>
      <c r="M606" s="518"/>
      <c r="N606" s="369"/>
      <c r="O606" s="370"/>
      <c r="P606" s="196"/>
      <c r="Q606" s="197"/>
      <c r="R606" s="198"/>
      <c r="S606" s="199"/>
      <c r="T606" s="200"/>
      <c r="U606" s="201"/>
      <c r="V606" s="202"/>
      <c r="W606" s="202"/>
      <c r="X606" s="109"/>
      <c r="Y606" s="280"/>
      <c r="Z606" s="106"/>
      <c r="AA606" s="281"/>
      <c r="AB606" s="282"/>
      <c r="AC606" s="273"/>
      <c r="AD606" s="110"/>
      <c r="AE606" s="99"/>
      <c r="AF606" s="110"/>
      <c r="AG606" s="427"/>
      <c r="AH606" s="112"/>
      <c r="AI606" s="110"/>
      <c r="AJ606" s="113"/>
      <c r="AK606" s="114"/>
    </row>
    <row r="607">
      <c r="A607" s="128"/>
      <c r="B607" s="129"/>
      <c r="C607" s="130"/>
      <c r="D607" s="131"/>
      <c r="E607" s="132"/>
      <c r="F607" s="132"/>
      <c r="G607" s="132"/>
      <c r="H607" s="132"/>
      <c r="I607" s="132"/>
      <c r="J607" s="130"/>
      <c r="K607" s="130"/>
      <c r="L607" s="130"/>
      <c r="M607" s="519"/>
      <c r="N607" s="369"/>
      <c r="O607" s="370"/>
      <c r="P607" s="196"/>
      <c r="Q607" s="197"/>
      <c r="R607" s="198"/>
      <c r="S607" s="199"/>
      <c r="T607" s="200"/>
      <c r="U607" s="201"/>
      <c r="V607" s="202"/>
      <c r="W607" s="202"/>
      <c r="X607" s="143"/>
      <c r="Y607" s="367"/>
      <c r="Z607" s="140"/>
      <c r="AA607" s="420"/>
      <c r="AB607" s="421"/>
      <c r="AC607" s="206"/>
      <c r="AD607" s="144"/>
      <c r="AE607" s="133"/>
      <c r="AF607" s="144"/>
      <c r="AG607" s="430"/>
      <c r="AH607" s="146"/>
      <c r="AI607" s="144"/>
      <c r="AJ607" s="147"/>
      <c r="AK607" s="114"/>
    </row>
    <row r="608">
      <c r="A608" s="94"/>
      <c r="B608" s="95"/>
      <c r="C608" s="96"/>
      <c r="D608" s="97"/>
      <c r="E608" s="98"/>
      <c r="F608" s="98"/>
      <c r="G608" s="98"/>
      <c r="H608" s="98"/>
      <c r="I608" s="98"/>
      <c r="J608" s="96"/>
      <c r="K608" s="96"/>
      <c r="L608" s="96"/>
      <c r="M608" s="518"/>
      <c r="N608" s="369"/>
      <c r="O608" s="370"/>
      <c r="P608" s="196"/>
      <c r="Q608" s="197"/>
      <c r="R608" s="198"/>
      <c r="S608" s="199"/>
      <c r="T608" s="200"/>
      <c r="U608" s="201"/>
      <c r="V608" s="202"/>
      <c r="W608" s="202"/>
      <c r="X608" s="109"/>
      <c r="Y608" s="280"/>
      <c r="Z608" s="106"/>
      <c r="AA608" s="281"/>
      <c r="AB608" s="282"/>
      <c r="AC608" s="273"/>
      <c r="AD608" s="110"/>
      <c r="AE608" s="99"/>
      <c r="AF608" s="110"/>
      <c r="AG608" s="427"/>
      <c r="AH608" s="112"/>
      <c r="AI608" s="110"/>
      <c r="AJ608" s="113"/>
      <c r="AK608" s="114"/>
    </row>
    <row r="609">
      <c r="A609" s="128"/>
      <c r="B609" s="129"/>
      <c r="C609" s="130"/>
      <c r="D609" s="131"/>
      <c r="E609" s="132"/>
      <c r="F609" s="132"/>
      <c r="G609" s="132"/>
      <c r="H609" s="132"/>
      <c r="I609" s="132"/>
      <c r="J609" s="130"/>
      <c r="K609" s="130"/>
      <c r="L609" s="130"/>
      <c r="M609" s="519"/>
      <c r="N609" s="369"/>
      <c r="O609" s="370"/>
      <c r="P609" s="196"/>
      <c r="Q609" s="197"/>
      <c r="R609" s="198"/>
      <c r="S609" s="199"/>
      <c r="T609" s="200"/>
      <c r="U609" s="201"/>
      <c r="V609" s="202"/>
      <c r="W609" s="202"/>
      <c r="X609" s="143"/>
      <c r="Y609" s="367"/>
      <c r="Z609" s="140"/>
      <c r="AA609" s="420"/>
      <c r="AB609" s="421"/>
      <c r="AC609" s="206"/>
      <c r="AD609" s="144"/>
      <c r="AE609" s="133"/>
      <c r="AF609" s="144"/>
      <c r="AG609" s="430"/>
      <c r="AH609" s="146"/>
      <c r="AI609" s="144"/>
      <c r="AJ609" s="147"/>
      <c r="AK609" s="114"/>
    </row>
    <row r="610">
      <c r="A610" s="94"/>
      <c r="B610" s="95"/>
      <c r="C610" s="96"/>
      <c r="D610" s="97"/>
      <c r="E610" s="98"/>
      <c r="F610" s="98"/>
      <c r="G610" s="98"/>
      <c r="H610" s="98"/>
      <c r="I610" s="98"/>
      <c r="J610" s="96"/>
      <c r="K610" s="96"/>
      <c r="L610" s="96"/>
      <c r="M610" s="518"/>
      <c r="N610" s="369"/>
      <c r="O610" s="370"/>
      <c r="P610" s="196"/>
      <c r="Q610" s="197"/>
      <c r="R610" s="198"/>
      <c r="S610" s="199"/>
      <c r="T610" s="200"/>
      <c r="U610" s="201"/>
      <c r="V610" s="202"/>
      <c r="W610" s="202"/>
      <c r="X610" s="109"/>
      <c r="Y610" s="280"/>
      <c r="Z610" s="106"/>
      <c r="AA610" s="281"/>
      <c r="AB610" s="282"/>
      <c r="AC610" s="273"/>
      <c r="AD610" s="110"/>
      <c r="AE610" s="99"/>
      <c r="AF610" s="110"/>
      <c r="AG610" s="427"/>
      <c r="AH610" s="112"/>
      <c r="AI610" s="110"/>
      <c r="AJ610" s="113"/>
      <c r="AK610" s="114"/>
    </row>
    <row r="611">
      <c r="A611" s="128"/>
      <c r="B611" s="129"/>
      <c r="C611" s="130"/>
      <c r="D611" s="131"/>
      <c r="E611" s="132"/>
      <c r="F611" s="132"/>
      <c r="G611" s="132"/>
      <c r="H611" s="132"/>
      <c r="I611" s="132"/>
      <c r="J611" s="130"/>
      <c r="K611" s="130"/>
      <c r="L611" s="130"/>
      <c r="M611" s="519"/>
      <c r="N611" s="369"/>
      <c r="O611" s="370"/>
      <c r="P611" s="196"/>
      <c r="Q611" s="197"/>
      <c r="R611" s="198"/>
      <c r="S611" s="199"/>
      <c r="T611" s="200"/>
      <c r="U611" s="201"/>
      <c r="V611" s="202"/>
      <c r="W611" s="202"/>
      <c r="X611" s="143"/>
      <c r="Y611" s="367"/>
      <c r="Z611" s="140"/>
      <c r="AA611" s="420"/>
      <c r="AB611" s="421"/>
      <c r="AC611" s="206"/>
      <c r="AD611" s="144"/>
      <c r="AE611" s="133"/>
      <c r="AF611" s="144"/>
      <c r="AG611" s="430"/>
      <c r="AH611" s="146"/>
      <c r="AI611" s="144"/>
      <c r="AJ611" s="147"/>
      <c r="AK611" s="114"/>
    </row>
    <row r="612">
      <c r="A612" s="94"/>
      <c r="B612" s="95"/>
      <c r="C612" s="96"/>
      <c r="D612" s="97"/>
      <c r="E612" s="98"/>
      <c r="F612" s="98"/>
      <c r="G612" s="98"/>
      <c r="H612" s="98"/>
      <c r="I612" s="98"/>
      <c r="J612" s="96"/>
      <c r="K612" s="96"/>
      <c r="L612" s="96"/>
      <c r="M612" s="518"/>
      <c r="N612" s="369"/>
      <c r="O612" s="370"/>
      <c r="P612" s="196"/>
      <c r="Q612" s="197"/>
      <c r="R612" s="198"/>
      <c r="S612" s="199"/>
      <c r="T612" s="200"/>
      <c r="U612" s="201"/>
      <c r="V612" s="202"/>
      <c r="W612" s="202"/>
      <c r="X612" s="109"/>
      <c r="Y612" s="280"/>
      <c r="Z612" s="106"/>
      <c r="AA612" s="281"/>
      <c r="AB612" s="282"/>
      <c r="AC612" s="273"/>
      <c r="AD612" s="110"/>
      <c r="AE612" s="99"/>
      <c r="AF612" s="110"/>
      <c r="AG612" s="427"/>
      <c r="AH612" s="112"/>
      <c r="AI612" s="110"/>
      <c r="AJ612" s="113"/>
      <c r="AK612" s="114"/>
    </row>
    <row r="613">
      <c r="A613" s="128"/>
      <c r="B613" s="129"/>
      <c r="C613" s="130"/>
      <c r="D613" s="131"/>
      <c r="E613" s="132"/>
      <c r="F613" s="132"/>
      <c r="G613" s="132"/>
      <c r="H613" s="132"/>
      <c r="I613" s="132"/>
      <c r="J613" s="130"/>
      <c r="K613" s="130"/>
      <c r="L613" s="130"/>
      <c r="M613" s="519"/>
      <c r="N613" s="369"/>
      <c r="O613" s="370"/>
      <c r="P613" s="196"/>
      <c r="Q613" s="197"/>
      <c r="R613" s="198"/>
      <c r="S613" s="199"/>
      <c r="T613" s="200"/>
      <c r="U613" s="201"/>
      <c r="V613" s="202"/>
      <c r="W613" s="202"/>
      <c r="X613" s="143"/>
      <c r="Y613" s="367"/>
      <c r="Z613" s="140"/>
      <c r="AA613" s="420"/>
      <c r="AB613" s="421"/>
      <c r="AC613" s="206"/>
      <c r="AD613" s="144"/>
      <c r="AE613" s="133"/>
      <c r="AF613" s="144"/>
      <c r="AG613" s="430"/>
      <c r="AH613" s="146"/>
      <c r="AI613" s="144"/>
      <c r="AJ613" s="147"/>
      <c r="AK613" s="114"/>
    </row>
    <row r="614">
      <c r="A614" s="94"/>
      <c r="B614" s="95"/>
      <c r="C614" s="96"/>
      <c r="D614" s="97"/>
      <c r="E614" s="98"/>
      <c r="F614" s="98"/>
      <c r="G614" s="98"/>
      <c r="H614" s="98"/>
      <c r="I614" s="98"/>
      <c r="J614" s="96"/>
      <c r="K614" s="96"/>
      <c r="L614" s="96"/>
      <c r="M614" s="518"/>
      <c r="N614" s="369"/>
      <c r="O614" s="370"/>
      <c r="P614" s="196"/>
      <c r="Q614" s="197"/>
      <c r="R614" s="198"/>
      <c r="S614" s="199"/>
      <c r="T614" s="200"/>
      <c r="U614" s="201"/>
      <c r="V614" s="202"/>
      <c r="W614" s="202"/>
      <c r="X614" s="109"/>
      <c r="Y614" s="280"/>
      <c r="Z614" s="106"/>
      <c r="AA614" s="281"/>
      <c r="AB614" s="282"/>
      <c r="AC614" s="273"/>
      <c r="AD614" s="110"/>
      <c r="AE614" s="99"/>
      <c r="AF614" s="110"/>
      <c r="AG614" s="427"/>
      <c r="AH614" s="112"/>
      <c r="AI614" s="110"/>
      <c r="AJ614" s="113"/>
      <c r="AK614" s="114"/>
    </row>
    <row r="615">
      <c r="A615" s="128"/>
      <c r="B615" s="129"/>
      <c r="C615" s="130"/>
      <c r="D615" s="131"/>
      <c r="E615" s="132"/>
      <c r="F615" s="132"/>
      <c r="G615" s="132"/>
      <c r="H615" s="132"/>
      <c r="I615" s="132"/>
      <c r="J615" s="130"/>
      <c r="K615" s="130"/>
      <c r="L615" s="130"/>
      <c r="M615" s="519"/>
      <c r="N615" s="369"/>
      <c r="O615" s="370"/>
      <c r="P615" s="196"/>
      <c r="Q615" s="197"/>
      <c r="R615" s="198"/>
      <c r="S615" s="199"/>
      <c r="T615" s="200"/>
      <c r="U615" s="201"/>
      <c r="V615" s="202"/>
      <c r="W615" s="202"/>
      <c r="X615" s="143"/>
      <c r="Y615" s="367"/>
      <c r="Z615" s="140"/>
      <c r="AA615" s="420"/>
      <c r="AB615" s="421"/>
      <c r="AC615" s="206"/>
      <c r="AD615" s="144"/>
      <c r="AE615" s="133"/>
      <c r="AF615" s="144"/>
      <c r="AG615" s="430"/>
      <c r="AH615" s="146"/>
      <c r="AI615" s="144"/>
      <c r="AJ615" s="147"/>
      <c r="AK615" s="114"/>
    </row>
    <row r="616">
      <c r="A616" s="94"/>
      <c r="B616" s="95"/>
      <c r="C616" s="96"/>
      <c r="D616" s="97"/>
      <c r="E616" s="98"/>
      <c r="F616" s="98"/>
      <c r="G616" s="98"/>
      <c r="H616" s="98"/>
      <c r="I616" s="98"/>
      <c r="J616" s="96"/>
      <c r="K616" s="96"/>
      <c r="L616" s="96"/>
      <c r="M616" s="518"/>
      <c r="N616" s="369"/>
      <c r="O616" s="370"/>
      <c r="P616" s="196"/>
      <c r="Q616" s="197"/>
      <c r="R616" s="198"/>
      <c r="S616" s="199"/>
      <c r="T616" s="200"/>
      <c r="U616" s="201"/>
      <c r="V616" s="202"/>
      <c r="W616" s="202"/>
      <c r="X616" s="109"/>
      <c r="Y616" s="280"/>
      <c r="Z616" s="106"/>
      <c r="AA616" s="281"/>
      <c r="AB616" s="282"/>
      <c r="AC616" s="273"/>
      <c r="AD616" s="110"/>
      <c r="AE616" s="99"/>
      <c r="AF616" s="110"/>
      <c r="AG616" s="427"/>
      <c r="AH616" s="112"/>
      <c r="AI616" s="110"/>
      <c r="AJ616" s="113"/>
      <c r="AK616" s="114"/>
    </row>
    <row r="617">
      <c r="A617" s="128"/>
      <c r="B617" s="129"/>
      <c r="C617" s="130"/>
      <c r="D617" s="131"/>
      <c r="E617" s="132"/>
      <c r="F617" s="132"/>
      <c r="G617" s="132"/>
      <c r="H617" s="132"/>
      <c r="I617" s="132"/>
      <c r="J617" s="130"/>
      <c r="K617" s="130"/>
      <c r="L617" s="130"/>
      <c r="M617" s="519"/>
      <c r="N617" s="369"/>
      <c r="O617" s="370"/>
      <c r="P617" s="196"/>
      <c r="Q617" s="197"/>
      <c r="R617" s="198"/>
      <c r="S617" s="199"/>
      <c r="T617" s="200"/>
      <c r="U617" s="201"/>
      <c r="V617" s="202"/>
      <c r="W617" s="202"/>
      <c r="X617" s="143"/>
      <c r="Y617" s="367"/>
      <c r="Z617" s="140"/>
      <c r="AA617" s="420"/>
      <c r="AB617" s="421"/>
      <c r="AC617" s="206"/>
      <c r="AD617" s="144"/>
      <c r="AE617" s="133"/>
      <c r="AF617" s="144"/>
      <c r="AG617" s="430"/>
      <c r="AH617" s="146"/>
      <c r="AI617" s="144"/>
      <c r="AJ617" s="147"/>
      <c r="AK617" s="114"/>
    </row>
    <row r="618">
      <c r="A618" s="94"/>
      <c r="B618" s="95"/>
      <c r="C618" s="96"/>
      <c r="D618" s="97"/>
      <c r="E618" s="98"/>
      <c r="F618" s="98"/>
      <c r="G618" s="98"/>
      <c r="H618" s="98"/>
      <c r="I618" s="98"/>
      <c r="J618" s="96"/>
      <c r="K618" s="96"/>
      <c r="L618" s="96"/>
      <c r="M618" s="518"/>
      <c r="N618" s="369"/>
      <c r="O618" s="370"/>
      <c r="P618" s="196"/>
      <c r="Q618" s="197"/>
      <c r="R618" s="198"/>
      <c r="S618" s="199"/>
      <c r="T618" s="200"/>
      <c r="U618" s="201"/>
      <c r="V618" s="202"/>
      <c r="W618" s="202"/>
      <c r="X618" s="109"/>
      <c r="Y618" s="280"/>
      <c r="Z618" s="106"/>
      <c r="AA618" s="281"/>
      <c r="AB618" s="282"/>
      <c r="AC618" s="273"/>
      <c r="AD618" s="110"/>
      <c r="AE618" s="99"/>
      <c r="AF618" s="110"/>
      <c r="AG618" s="427"/>
      <c r="AH618" s="112"/>
      <c r="AI618" s="110"/>
      <c r="AJ618" s="113"/>
      <c r="AK618" s="114"/>
    </row>
    <row r="619">
      <c r="A619" s="128"/>
      <c r="B619" s="129"/>
      <c r="C619" s="130"/>
      <c r="D619" s="131"/>
      <c r="E619" s="132"/>
      <c r="F619" s="132"/>
      <c r="G619" s="132"/>
      <c r="H619" s="132"/>
      <c r="I619" s="132"/>
      <c r="J619" s="130"/>
      <c r="K619" s="130"/>
      <c r="L619" s="130"/>
      <c r="M619" s="519"/>
      <c r="N619" s="369"/>
      <c r="O619" s="370"/>
      <c r="P619" s="196"/>
      <c r="Q619" s="197"/>
      <c r="R619" s="198"/>
      <c r="S619" s="199"/>
      <c r="T619" s="200"/>
      <c r="U619" s="201"/>
      <c r="V619" s="202"/>
      <c r="W619" s="202"/>
      <c r="X619" s="143"/>
      <c r="Y619" s="367"/>
      <c r="Z619" s="140"/>
      <c r="AA619" s="420"/>
      <c r="AB619" s="421"/>
      <c r="AC619" s="206"/>
      <c r="AD619" s="144"/>
      <c r="AE619" s="133"/>
      <c r="AF619" s="144"/>
      <c r="AG619" s="430"/>
      <c r="AH619" s="146"/>
      <c r="AI619" s="144"/>
      <c r="AJ619" s="147"/>
      <c r="AK619" s="114"/>
    </row>
    <row r="620">
      <c r="A620" s="94"/>
      <c r="B620" s="95"/>
      <c r="C620" s="96"/>
      <c r="D620" s="97"/>
      <c r="E620" s="98"/>
      <c r="F620" s="98"/>
      <c r="G620" s="98"/>
      <c r="H620" s="98"/>
      <c r="I620" s="98"/>
      <c r="J620" s="96"/>
      <c r="K620" s="96"/>
      <c r="L620" s="96"/>
      <c r="M620" s="518"/>
      <c r="N620" s="369"/>
      <c r="O620" s="370"/>
      <c r="P620" s="196"/>
      <c r="Q620" s="197"/>
      <c r="R620" s="198"/>
      <c r="S620" s="199"/>
      <c r="T620" s="200"/>
      <c r="U620" s="201"/>
      <c r="V620" s="202"/>
      <c r="W620" s="202"/>
      <c r="X620" s="109"/>
      <c r="Y620" s="280"/>
      <c r="Z620" s="106"/>
      <c r="AA620" s="281"/>
      <c r="AB620" s="282"/>
      <c r="AC620" s="273"/>
      <c r="AD620" s="110"/>
      <c r="AE620" s="99"/>
      <c r="AF620" s="110"/>
      <c r="AG620" s="427"/>
      <c r="AH620" s="112"/>
      <c r="AI620" s="110"/>
      <c r="AJ620" s="113"/>
      <c r="AK620" s="114"/>
    </row>
    <row r="621">
      <c r="A621" s="128"/>
      <c r="B621" s="129"/>
      <c r="C621" s="130"/>
      <c r="D621" s="131"/>
      <c r="E621" s="132"/>
      <c r="F621" s="132"/>
      <c r="G621" s="132"/>
      <c r="H621" s="132"/>
      <c r="I621" s="132"/>
      <c r="J621" s="130"/>
      <c r="K621" s="130"/>
      <c r="L621" s="130"/>
      <c r="M621" s="519"/>
      <c r="N621" s="369"/>
      <c r="O621" s="370"/>
      <c r="P621" s="196"/>
      <c r="Q621" s="197"/>
      <c r="R621" s="198"/>
      <c r="S621" s="199"/>
      <c r="T621" s="200"/>
      <c r="U621" s="201"/>
      <c r="V621" s="202"/>
      <c r="W621" s="202"/>
      <c r="X621" s="143"/>
      <c r="Y621" s="367"/>
      <c r="Z621" s="140"/>
      <c r="AA621" s="420"/>
      <c r="AB621" s="421"/>
      <c r="AC621" s="206"/>
      <c r="AD621" s="144"/>
      <c r="AE621" s="133"/>
      <c r="AF621" s="144"/>
      <c r="AG621" s="430"/>
      <c r="AH621" s="146"/>
      <c r="AI621" s="144"/>
      <c r="AJ621" s="147"/>
      <c r="AK621" s="114"/>
    </row>
    <row r="622">
      <c r="A622" s="94"/>
      <c r="B622" s="95"/>
      <c r="C622" s="96"/>
      <c r="D622" s="97"/>
      <c r="E622" s="98"/>
      <c r="F622" s="98"/>
      <c r="G622" s="98"/>
      <c r="H622" s="98"/>
      <c r="I622" s="98"/>
      <c r="J622" s="96"/>
      <c r="K622" s="96"/>
      <c r="L622" s="96"/>
      <c r="M622" s="518"/>
      <c r="N622" s="369"/>
      <c r="O622" s="370"/>
      <c r="P622" s="196"/>
      <c r="Q622" s="197"/>
      <c r="R622" s="198"/>
      <c r="S622" s="199"/>
      <c r="T622" s="200"/>
      <c r="U622" s="201"/>
      <c r="V622" s="202"/>
      <c r="W622" s="202"/>
      <c r="X622" s="109"/>
      <c r="Y622" s="280"/>
      <c r="Z622" s="106"/>
      <c r="AA622" s="281"/>
      <c r="AB622" s="282"/>
      <c r="AC622" s="273"/>
      <c r="AD622" s="110"/>
      <c r="AE622" s="99"/>
      <c r="AF622" s="110"/>
      <c r="AG622" s="427"/>
      <c r="AH622" s="112"/>
      <c r="AI622" s="110"/>
      <c r="AJ622" s="113"/>
      <c r="AK622" s="114"/>
    </row>
    <row r="623">
      <c r="A623" s="128"/>
      <c r="B623" s="129"/>
      <c r="C623" s="130"/>
      <c r="D623" s="131"/>
      <c r="E623" s="132"/>
      <c r="F623" s="132"/>
      <c r="G623" s="132"/>
      <c r="H623" s="132"/>
      <c r="I623" s="132"/>
      <c r="J623" s="130"/>
      <c r="K623" s="130"/>
      <c r="L623" s="130"/>
      <c r="M623" s="519"/>
      <c r="N623" s="369"/>
      <c r="O623" s="370"/>
      <c r="P623" s="196"/>
      <c r="Q623" s="197"/>
      <c r="R623" s="198"/>
      <c r="S623" s="199"/>
      <c r="T623" s="200"/>
      <c r="U623" s="201"/>
      <c r="V623" s="202"/>
      <c r="W623" s="202"/>
      <c r="X623" s="143"/>
      <c r="Y623" s="367"/>
      <c r="Z623" s="140"/>
      <c r="AA623" s="420"/>
      <c r="AB623" s="421"/>
      <c r="AC623" s="206"/>
      <c r="AD623" s="144"/>
      <c r="AE623" s="133"/>
      <c r="AF623" s="144"/>
      <c r="AG623" s="430"/>
      <c r="AH623" s="146"/>
      <c r="AI623" s="144"/>
      <c r="AJ623" s="147"/>
      <c r="AK623" s="114"/>
    </row>
    <row r="624">
      <c r="A624" s="94"/>
      <c r="B624" s="95"/>
      <c r="C624" s="96"/>
      <c r="D624" s="97"/>
      <c r="E624" s="98"/>
      <c r="F624" s="98"/>
      <c r="G624" s="98"/>
      <c r="H624" s="98"/>
      <c r="I624" s="98"/>
      <c r="J624" s="96"/>
      <c r="K624" s="96"/>
      <c r="L624" s="96"/>
      <c r="M624" s="518"/>
      <c r="N624" s="369"/>
      <c r="O624" s="370"/>
      <c r="P624" s="196"/>
      <c r="Q624" s="197"/>
      <c r="R624" s="198"/>
      <c r="S624" s="199"/>
      <c r="T624" s="200"/>
      <c r="U624" s="201"/>
      <c r="V624" s="202"/>
      <c r="W624" s="202"/>
      <c r="X624" s="109"/>
      <c r="Y624" s="280"/>
      <c r="Z624" s="106"/>
      <c r="AA624" s="281"/>
      <c r="AB624" s="282"/>
      <c r="AC624" s="273"/>
      <c r="AD624" s="110"/>
      <c r="AE624" s="99"/>
      <c r="AF624" s="110"/>
      <c r="AG624" s="427"/>
      <c r="AH624" s="112"/>
      <c r="AI624" s="110"/>
      <c r="AJ624" s="113"/>
      <c r="AK624" s="114"/>
    </row>
    <row r="625">
      <c r="A625" s="128"/>
      <c r="B625" s="129"/>
      <c r="C625" s="130"/>
      <c r="D625" s="131"/>
      <c r="E625" s="132"/>
      <c r="F625" s="132"/>
      <c r="G625" s="132"/>
      <c r="H625" s="132"/>
      <c r="I625" s="132"/>
      <c r="J625" s="130"/>
      <c r="K625" s="130"/>
      <c r="L625" s="130"/>
      <c r="M625" s="519"/>
      <c r="N625" s="369"/>
      <c r="O625" s="370"/>
      <c r="P625" s="196"/>
      <c r="Q625" s="197"/>
      <c r="R625" s="198"/>
      <c r="S625" s="199"/>
      <c r="T625" s="200"/>
      <c r="U625" s="201"/>
      <c r="V625" s="202"/>
      <c r="W625" s="202"/>
      <c r="X625" s="143"/>
      <c r="Y625" s="367"/>
      <c r="Z625" s="140"/>
      <c r="AA625" s="420"/>
      <c r="AB625" s="421"/>
      <c r="AC625" s="206"/>
      <c r="AD625" s="144"/>
      <c r="AE625" s="133"/>
      <c r="AF625" s="144"/>
      <c r="AG625" s="430"/>
      <c r="AH625" s="146"/>
      <c r="AI625" s="144"/>
      <c r="AJ625" s="147"/>
      <c r="AK625" s="114"/>
    </row>
    <row r="626">
      <c r="A626" s="94"/>
      <c r="B626" s="95"/>
      <c r="C626" s="96"/>
      <c r="D626" s="97"/>
      <c r="E626" s="98"/>
      <c r="F626" s="98"/>
      <c r="G626" s="98"/>
      <c r="H626" s="98"/>
      <c r="I626" s="98"/>
      <c r="J626" s="96"/>
      <c r="K626" s="96"/>
      <c r="L626" s="96"/>
      <c r="M626" s="518"/>
      <c r="N626" s="369"/>
      <c r="O626" s="370"/>
      <c r="P626" s="196"/>
      <c r="Q626" s="197"/>
      <c r="R626" s="198"/>
      <c r="S626" s="199"/>
      <c r="T626" s="200"/>
      <c r="U626" s="201"/>
      <c r="V626" s="202"/>
      <c r="W626" s="202"/>
      <c r="X626" s="109"/>
      <c r="Y626" s="280"/>
      <c r="Z626" s="106"/>
      <c r="AA626" s="281"/>
      <c r="AB626" s="282"/>
      <c r="AC626" s="273"/>
      <c r="AD626" s="110"/>
      <c r="AE626" s="99"/>
      <c r="AF626" s="110"/>
      <c r="AG626" s="427"/>
      <c r="AH626" s="112"/>
      <c r="AI626" s="110"/>
      <c r="AJ626" s="113"/>
      <c r="AK626" s="114"/>
    </row>
    <row r="627">
      <c r="A627" s="128"/>
      <c r="B627" s="129"/>
      <c r="C627" s="130"/>
      <c r="D627" s="131"/>
      <c r="E627" s="132"/>
      <c r="F627" s="132"/>
      <c r="G627" s="132"/>
      <c r="H627" s="132"/>
      <c r="I627" s="132"/>
      <c r="J627" s="130"/>
      <c r="K627" s="130"/>
      <c r="L627" s="130"/>
      <c r="M627" s="519"/>
      <c r="N627" s="369"/>
      <c r="O627" s="370"/>
      <c r="P627" s="196"/>
      <c r="Q627" s="197"/>
      <c r="R627" s="198"/>
      <c r="S627" s="199"/>
      <c r="T627" s="200"/>
      <c r="U627" s="201"/>
      <c r="V627" s="202"/>
      <c r="W627" s="202"/>
      <c r="X627" s="143"/>
      <c r="Y627" s="367"/>
      <c r="Z627" s="140"/>
      <c r="AA627" s="420"/>
      <c r="AB627" s="421"/>
      <c r="AC627" s="206"/>
      <c r="AD627" s="144"/>
      <c r="AE627" s="133"/>
      <c r="AF627" s="144"/>
      <c r="AG627" s="430"/>
      <c r="AH627" s="146"/>
      <c r="AI627" s="144"/>
      <c r="AJ627" s="147"/>
      <c r="AK627" s="114"/>
    </row>
    <row r="628">
      <c r="A628" s="94"/>
      <c r="B628" s="95"/>
      <c r="C628" s="96"/>
      <c r="D628" s="97"/>
      <c r="E628" s="98"/>
      <c r="F628" s="98"/>
      <c r="G628" s="98"/>
      <c r="H628" s="98"/>
      <c r="I628" s="98"/>
      <c r="J628" s="96"/>
      <c r="K628" s="96"/>
      <c r="L628" s="96"/>
      <c r="M628" s="518"/>
      <c r="N628" s="369"/>
      <c r="O628" s="370"/>
      <c r="P628" s="196"/>
      <c r="Q628" s="197"/>
      <c r="R628" s="198"/>
      <c r="S628" s="199"/>
      <c r="T628" s="200"/>
      <c r="U628" s="201"/>
      <c r="V628" s="202"/>
      <c r="W628" s="202"/>
      <c r="X628" s="109"/>
      <c r="Y628" s="280"/>
      <c r="Z628" s="106"/>
      <c r="AA628" s="281"/>
      <c r="AB628" s="282"/>
      <c r="AC628" s="273"/>
      <c r="AD628" s="110"/>
      <c r="AE628" s="99"/>
      <c r="AF628" s="110"/>
      <c r="AG628" s="427"/>
      <c r="AH628" s="112"/>
      <c r="AI628" s="110"/>
      <c r="AJ628" s="113"/>
      <c r="AK628" s="114"/>
    </row>
    <row r="629">
      <c r="A629" s="128"/>
      <c r="B629" s="129"/>
      <c r="C629" s="130"/>
      <c r="D629" s="131"/>
      <c r="E629" s="132"/>
      <c r="F629" s="132"/>
      <c r="G629" s="132"/>
      <c r="H629" s="132"/>
      <c r="I629" s="132"/>
      <c r="J629" s="130"/>
      <c r="K629" s="130"/>
      <c r="L629" s="130"/>
      <c r="M629" s="519"/>
      <c r="N629" s="369"/>
      <c r="O629" s="370"/>
      <c r="P629" s="196"/>
      <c r="Q629" s="197"/>
      <c r="R629" s="198"/>
      <c r="S629" s="199"/>
      <c r="T629" s="200"/>
      <c r="U629" s="201"/>
      <c r="V629" s="202"/>
      <c r="W629" s="202"/>
      <c r="X629" s="143"/>
      <c r="Y629" s="367"/>
      <c r="Z629" s="140"/>
      <c r="AA629" s="420"/>
      <c r="AB629" s="421"/>
      <c r="AC629" s="206"/>
      <c r="AD629" s="144"/>
      <c r="AE629" s="133"/>
      <c r="AF629" s="144"/>
      <c r="AG629" s="430"/>
      <c r="AH629" s="146"/>
      <c r="AI629" s="144"/>
      <c r="AJ629" s="147"/>
      <c r="AK629" s="114"/>
    </row>
    <row r="630">
      <c r="A630" s="94"/>
      <c r="B630" s="95"/>
      <c r="C630" s="96"/>
      <c r="D630" s="97"/>
      <c r="E630" s="98"/>
      <c r="F630" s="98"/>
      <c r="G630" s="98"/>
      <c r="H630" s="98"/>
      <c r="I630" s="98"/>
      <c r="J630" s="96"/>
      <c r="K630" s="96"/>
      <c r="L630" s="96"/>
      <c r="M630" s="518"/>
      <c r="N630" s="369"/>
      <c r="O630" s="370"/>
      <c r="P630" s="196"/>
      <c r="Q630" s="197"/>
      <c r="R630" s="198"/>
      <c r="S630" s="199"/>
      <c r="T630" s="200"/>
      <c r="U630" s="201"/>
      <c r="V630" s="202"/>
      <c r="W630" s="202"/>
      <c r="X630" s="109"/>
      <c r="Y630" s="280"/>
      <c r="Z630" s="106"/>
      <c r="AA630" s="281"/>
      <c r="AB630" s="282"/>
      <c r="AC630" s="273"/>
      <c r="AD630" s="110"/>
      <c r="AE630" s="99"/>
      <c r="AF630" s="110"/>
      <c r="AG630" s="427"/>
      <c r="AH630" s="112"/>
      <c r="AI630" s="110"/>
      <c r="AJ630" s="113"/>
      <c r="AK630" s="114"/>
    </row>
    <row r="631">
      <c r="A631" s="128"/>
      <c r="B631" s="129"/>
      <c r="C631" s="130"/>
      <c r="D631" s="131"/>
      <c r="E631" s="132"/>
      <c r="F631" s="132"/>
      <c r="G631" s="132"/>
      <c r="H631" s="132"/>
      <c r="I631" s="132"/>
      <c r="J631" s="130"/>
      <c r="K631" s="130"/>
      <c r="L631" s="130"/>
      <c r="M631" s="519"/>
      <c r="N631" s="369"/>
      <c r="O631" s="370"/>
      <c r="P631" s="196"/>
      <c r="Q631" s="197"/>
      <c r="R631" s="198"/>
      <c r="S631" s="199"/>
      <c r="T631" s="200"/>
      <c r="U631" s="201"/>
      <c r="V631" s="202"/>
      <c r="W631" s="202"/>
      <c r="X631" s="143"/>
      <c r="Y631" s="367"/>
      <c r="Z631" s="140"/>
      <c r="AA631" s="420"/>
      <c r="AB631" s="421"/>
      <c r="AC631" s="206"/>
      <c r="AD631" s="144"/>
      <c r="AE631" s="133"/>
      <c r="AF631" s="144"/>
      <c r="AG631" s="430"/>
      <c r="AH631" s="146"/>
      <c r="AI631" s="144"/>
      <c r="AJ631" s="147"/>
      <c r="AK631" s="114"/>
    </row>
    <row r="632">
      <c r="A632" s="94"/>
      <c r="B632" s="95"/>
      <c r="C632" s="96"/>
      <c r="D632" s="97"/>
      <c r="E632" s="98"/>
      <c r="F632" s="98"/>
      <c r="G632" s="98"/>
      <c r="H632" s="98"/>
      <c r="I632" s="98"/>
      <c r="J632" s="96"/>
      <c r="K632" s="96"/>
      <c r="L632" s="96"/>
      <c r="M632" s="518"/>
      <c r="N632" s="369"/>
      <c r="O632" s="370"/>
      <c r="P632" s="196"/>
      <c r="Q632" s="197"/>
      <c r="R632" s="198"/>
      <c r="S632" s="199"/>
      <c r="T632" s="200"/>
      <c r="U632" s="201"/>
      <c r="V632" s="202"/>
      <c r="W632" s="202"/>
      <c r="X632" s="109"/>
      <c r="Y632" s="280"/>
      <c r="Z632" s="106"/>
      <c r="AA632" s="281"/>
      <c r="AB632" s="282"/>
      <c r="AC632" s="273"/>
      <c r="AD632" s="110"/>
      <c r="AE632" s="99"/>
      <c r="AF632" s="110"/>
      <c r="AG632" s="427"/>
      <c r="AH632" s="112"/>
      <c r="AI632" s="110"/>
      <c r="AJ632" s="113"/>
      <c r="AK632" s="114"/>
    </row>
    <row r="633">
      <c r="A633" s="128"/>
      <c r="B633" s="129"/>
      <c r="C633" s="130"/>
      <c r="D633" s="131"/>
      <c r="E633" s="132"/>
      <c r="F633" s="132"/>
      <c r="G633" s="132"/>
      <c r="H633" s="132"/>
      <c r="I633" s="132"/>
      <c r="J633" s="130"/>
      <c r="K633" s="130"/>
      <c r="L633" s="130"/>
      <c r="M633" s="519"/>
      <c r="N633" s="369"/>
      <c r="O633" s="370"/>
      <c r="P633" s="196"/>
      <c r="Q633" s="197"/>
      <c r="R633" s="198"/>
      <c r="S633" s="199"/>
      <c r="T633" s="200"/>
      <c r="U633" s="201"/>
      <c r="V633" s="202"/>
      <c r="W633" s="202"/>
      <c r="X633" s="143"/>
      <c r="Y633" s="367"/>
      <c r="Z633" s="140"/>
      <c r="AA633" s="420"/>
      <c r="AB633" s="421"/>
      <c r="AC633" s="206"/>
      <c r="AD633" s="144"/>
      <c r="AE633" s="133"/>
      <c r="AF633" s="144"/>
      <c r="AG633" s="430"/>
      <c r="AH633" s="146"/>
      <c r="AI633" s="144"/>
      <c r="AJ633" s="147"/>
      <c r="AK633" s="114"/>
    </row>
    <row r="634">
      <c r="A634" s="94"/>
      <c r="B634" s="95"/>
      <c r="C634" s="96"/>
      <c r="D634" s="97"/>
      <c r="E634" s="98"/>
      <c r="F634" s="98"/>
      <c r="G634" s="98"/>
      <c r="H634" s="98"/>
      <c r="I634" s="98"/>
      <c r="J634" s="96"/>
      <c r="K634" s="96"/>
      <c r="L634" s="96"/>
      <c r="M634" s="518"/>
      <c r="N634" s="369"/>
      <c r="O634" s="370"/>
      <c r="P634" s="196"/>
      <c r="Q634" s="197"/>
      <c r="R634" s="198"/>
      <c r="S634" s="199"/>
      <c r="T634" s="200"/>
      <c r="U634" s="201"/>
      <c r="V634" s="202"/>
      <c r="W634" s="202"/>
      <c r="X634" s="109"/>
      <c r="Y634" s="280"/>
      <c r="Z634" s="106"/>
      <c r="AA634" s="281"/>
      <c r="AB634" s="282"/>
      <c r="AC634" s="273"/>
      <c r="AD634" s="110"/>
      <c r="AE634" s="99"/>
      <c r="AF634" s="110"/>
      <c r="AG634" s="427"/>
      <c r="AH634" s="112"/>
      <c r="AI634" s="110"/>
      <c r="AJ634" s="113"/>
      <c r="AK634" s="114"/>
    </row>
    <row r="635">
      <c r="A635" s="313"/>
      <c r="B635" s="314"/>
      <c r="C635" s="315"/>
      <c r="D635" s="316"/>
      <c r="E635" s="317"/>
      <c r="F635" s="317"/>
      <c r="G635" s="317"/>
      <c r="H635" s="317"/>
      <c r="I635" s="317"/>
      <c r="J635" s="315"/>
      <c r="K635" s="315"/>
      <c r="L635" s="315"/>
      <c r="M635" s="762"/>
      <c r="N635" s="422"/>
      <c r="O635" s="423"/>
      <c r="P635" s="223"/>
      <c r="Q635" s="224"/>
      <c r="R635" s="225"/>
      <c r="S635" s="226"/>
      <c r="T635" s="227"/>
      <c r="U635" s="228"/>
      <c r="V635" s="229"/>
      <c r="W635" s="229"/>
      <c r="X635" s="342"/>
      <c r="Y635" s="323"/>
      <c r="Z635" s="324"/>
      <c r="AA635" s="343"/>
      <c r="AB635" s="326"/>
      <c r="AC635" s="322"/>
      <c r="AD635" s="327"/>
      <c r="AE635" s="328"/>
      <c r="AF635" s="327"/>
      <c r="AG635" s="444"/>
      <c r="AH635" s="384"/>
      <c r="AI635" s="327"/>
      <c r="AJ635" s="385"/>
      <c r="AK635" s="114"/>
    </row>
  </sheetData>
  <mergeCells count="12">
    <mergeCell ref="U1:U3"/>
    <mergeCell ref="V1:V3"/>
    <mergeCell ref="W1:W3"/>
    <mergeCell ref="X1:X3"/>
    <mergeCell ref="Y1:Y3"/>
    <mergeCell ref="N1:N3"/>
    <mergeCell ref="O1:O3"/>
    <mergeCell ref="P1:P3"/>
    <mergeCell ref="Q1:Q3"/>
    <mergeCell ref="R1:R3"/>
    <mergeCell ref="S1:S3"/>
    <mergeCell ref="T1:T3"/>
  </mergeCells>
  <conditionalFormatting sqref="AE4:AE635">
    <cfRule type="containsText" dxfId="6" priority="1" operator="containsText" text="b">
      <formula>NOT(ISERROR(SEARCH(("b"),(AE4))))</formula>
    </cfRule>
  </conditionalFormatting>
  <conditionalFormatting sqref="AE4:AE635">
    <cfRule type="containsText" dxfId="7" priority="2" operator="containsText" text="l">
      <formula>NOT(ISERROR(SEARCH(("l"),(AE4))))</formula>
    </cfRule>
  </conditionalFormatting>
  <conditionalFormatting sqref="AC1:AC635">
    <cfRule type="cellIs" dxfId="8" priority="3" operator="equal">
      <formula>"OPEN"</formula>
    </cfRule>
  </conditionalFormatting>
  <conditionalFormatting sqref="AC1:AC635">
    <cfRule type="containsText" dxfId="9" priority="4" operator="containsText" text="INCRE">
      <formula>NOT(ISERROR(SEARCH(("INCRE"),(AC1))))</formula>
    </cfRule>
  </conditionalFormatting>
  <conditionalFormatting sqref="AC1:AC635">
    <cfRule type="containsText" dxfId="10" priority="5" operator="containsText" text="DECR">
      <formula>NOT(ISERROR(SEARCH(("DECR"),(AC1))))</formula>
    </cfRule>
  </conditionalFormatting>
  <conditionalFormatting sqref="AC1:AC635">
    <cfRule type="containsText" dxfId="11" priority="6" operator="containsText" text="CLO">
      <formula>NOT(ISERROR(SEARCH(("CLO"),(AC1))))</formula>
    </cfRule>
  </conditionalFormatting>
  <conditionalFormatting sqref="AI1:AK635 AH4:AH635">
    <cfRule type="cellIs" dxfId="12" priority="7" operator="greaterThan">
      <formula>0</formula>
    </cfRule>
  </conditionalFormatting>
  <conditionalFormatting sqref="AI1:AK635 AH4:AH635">
    <cfRule type="cellIs" dxfId="13" priority="8" operator="lessThan">
      <formula>0</formula>
    </cfRule>
  </conditionalFormatting>
  <conditionalFormatting sqref="AC1:AC635">
    <cfRule type="containsText" dxfId="14" priority="9" operator="containsText" text="FINA">
      <formula>NOT(ISERROR(SEARCH(("FINA"),(AC1))))</formula>
    </cfRule>
  </conditionalFormatting>
  <conditionalFormatting sqref="N4:N635">
    <cfRule type="cellIs" dxfId="15" priority="10" operator="greaterThan">
      <formula>O4</formula>
    </cfRule>
  </conditionalFormatting>
  <conditionalFormatting sqref="O4:O635">
    <cfRule type="cellIs" dxfId="15" priority="11" operator="greaterThan">
      <formula>N4</formula>
    </cfRule>
  </conditionalFormatting>
  <conditionalFormatting sqref="P4:P635">
    <cfRule type="cellIs" dxfId="15" priority="12" operator="greaterThan">
      <formula>Q4</formula>
    </cfRule>
  </conditionalFormatting>
  <conditionalFormatting sqref="Q4:Q635">
    <cfRule type="cellIs" dxfId="15" priority="13" operator="greaterThan">
      <formula>P4</formula>
    </cfRule>
  </conditionalFormatting>
  <conditionalFormatting sqref="R4:R635">
    <cfRule type="cellIs" dxfId="15" priority="14" operator="greaterThan">
      <formula>S4</formula>
    </cfRule>
  </conditionalFormatting>
  <conditionalFormatting sqref="S4:S635">
    <cfRule type="cellIs" dxfId="15" priority="15" operator="greaterThan">
      <formula>R4</formula>
    </cfRule>
  </conditionalFormatting>
  <conditionalFormatting sqref="T4:T635">
    <cfRule type="cellIs" dxfId="15" priority="16" operator="greaterThan">
      <formula>U4</formula>
    </cfRule>
  </conditionalFormatting>
  <conditionalFormatting sqref="U4:U635">
    <cfRule type="cellIs" dxfId="15" priority="17" operator="greaterThan">
      <formula>T4</formula>
    </cfRule>
  </conditionalFormatting>
  <conditionalFormatting sqref="V4:V635">
    <cfRule type="cellIs" dxfId="15" priority="18" operator="greaterThan">
      <formula>W4</formula>
    </cfRule>
  </conditionalFormatting>
  <conditionalFormatting sqref="W4:W635">
    <cfRule type="cellIs" dxfId="15" priority="19" operator="greaterThan">
      <formula>V4</formula>
    </cfRule>
  </conditionalFormatting>
  <conditionalFormatting sqref="X4:X635">
    <cfRule type="expression" dxfId="16" priority="20">
      <formula>if(Z4="A",true,false)</formula>
    </cfRule>
  </conditionalFormatting>
  <conditionalFormatting sqref="Y4:Y635">
    <cfRule type="expression" dxfId="16" priority="21">
      <formula>if(Z4="B",true,false)</formula>
    </cfRule>
  </conditionalFormatting>
  <conditionalFormatting sqref="A1:A635">
    <cfRule type="timePeriod" dxfId="17" priority="22" timePeriod="today"/>
  </conditionalFormatting>
  <conditionalFormatting sqref="H1:H635">
    <cfRule type="cellIs" dxfId="15" priority="23" operator="greaterThan">
      <formula>I1</formula>
    </cfRule>
  </conditionalFormatting>
  <conditionalFormatting sqref="I1:I635">
    <cfRule type="cellIs" dxfId="15" priority="24" operator="greaterThan">
      <formula>H1</formula>
    </cfRule>
  </conditionalFormatting>
  <conditionalFormatting sqref="D1:D635">
    <cfRule type="containsText" dxfId="19" priority="25" operator="containsText" text="it">
      <formula>NOT(ISERROR(SEARCH(("it"),(D1))))</formula>
    </cfRule>
  </conditionalFormatting>
  <conditionalFormatting sqref="D1:D635">
    <cfRule type="containsText" dxfId="20" priority="26" operator="containsText" text="uk">
      <formula>NOT(ISERROR(SEARCH(("uk"),(D1))))</formula>
    </cfRule>
  </conditionalFormatting>
  <dataValidations>
    <dataValidation type="list" allowBlank="1" sqref="D4:D635">
      <formula1>REPORT!$A$2:$A$15</formula1>
    </dataValidation>
    <dataValidation type="list" allowBlank="1" sqref="E4:E635">
      <formula1>"BAGNA,KEVIN,KITO,BAGNA KEVIN,BAGNA KITO,KEVIN KITO,BAGNA KEVIN KITO,BAGNA KEVIN"</formula1>
    </dataValidation>
    <dataValidation type="list" allowBlank="1" sqref="AC4:AC635">
      <formula1>VALIDATION!$A:$A</formula1>
    </dataValidation>
    <dataValidation type="list" allowBlank="1" sqref="AE4:AE635">
      <formula1>"B,L"</formula1>
    </dataValidation>
    <dataValidation type="list" allowBlank="1" sqref="Z4:Z635">
      <formula1>"A,B"</formula1>
    </dataValidation>
    <dataValidation type="list" allowBlank="1" sqref="F4:F635">
      <formula1>REPORT!$A$27:$A$68</formula1>
    </dataValidation>
    <dataValidation type="list" allowBlank="1" sqref="AD4:AD635">
      <formula1>"A,B,C"</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0"/>
    <col customWidth="1" min="2" max="2" width="27.57"/>
    <col customWidth="1" min="3" max="7" width="15.57"/>
    <col customWidth="1" min="8" max="8" width="16.29"/>
  </cols>
  <sheetData>
    <row r="1">
      <c r="A1" s="793" t="s">
        <v>1505</v>
      </c>
      <c r="B1" s="793" t="s">
        <v>1506</v>
      </c>
      <c r="C1" s="793" t="s">
        <v>122</v>
      </c>
      <c r="D1" s="793" t="s">
        <v>1507</v>
      </c>
      <c r="E1" s="793" t="s">
        <v>1508</v>
      </c>
      <c r="F1" s="793" t="s">
        <v>1509</v>
      </c>
      <c r="G1" s="793" t="s">
        <v>1510</v>
      </c>
      <c r="H1" s="793" t="s">
        <v>1511</v>
      </c>
      <c r="I1" s="794"/>
      <c r="J1" s="793" t="s">
        <v>1512</v>
      </c>
      <c r="K1" s="794"/>
      <c r="L1" s="794"/>
      <c r="M1" s="794"/>
      <c r="N1" s="794"/>
      <c r="O1" s="794"/>
      <c r="P1" s="794"/>
      <c r="Q1" s="794"/>
      <c r="R1" s="794"/>
      <c r="S1" s="794"/>
      <c r="T1" s="794"/>
      <c r="U1" s="794"/>
      <c r="V1" s="794"/>
      <c r="W1" s="794"/>
      <c r="X1" s="794"/>
      <c r="Y1" s="794"/>
      <c r="Z1" s="794"/>
      <c r="AA1" s="794"/>
    </row>
    <row r="2">
      <c r="A2" s="795" t="s">
        <v>1513</v>
      </c>
      <c r="B2" s="795" t="s">
        <v>1514</v>
      </c>
      <c r="C2" s="795"/>
      <c r="D2" s="795"/>
      <c r="E2" s="795"/>
      <c r="F2" s="795"/>
      <c r="G2" s="795"/>
      <c r="H2" s="795"/>
      <c r="I2" s="796"/>
      <c r="J2" s="795"/>
      <c r="K2" s="796"/>
      <c r="L2" s="796"/>
      <c r="M2" s="796"/>
      <c r="N2" s="796"/>
      <c r="O2" s="796"/>
      <c r="P2" s="796"/>
      <c r="Q2" s="796"/>
      <c r="R2" s="796"/>
      <c r="S2" s="796"/>
      <c r="T2" s="796"/>
      <c r="U2" s="796"/>
      <c r="V2" s="796"/>
      <c r="W2" s="796"/>
      <c r="X2" s="796"/>
      <c r="Y2" s="796"/>
      <c r="Z2" s="796"/>
      <c r="AA2" s="796"/>
    </row>
    <row r="3">
      <c r="A3" s="795" t="s">
        <v>1515</v>
      </c>
      <c r="B3" s="796"/>
      <c r="C3" s="796"/>
      <c r="D3" s="796"/>
      <c r="E3" s="796"/>
      <c r="F3" s="796"/>
      <c r="G3" s="796"/>
      <c r="H3" s="796"/>
      <c r="I3" s="796"/>
      <c r="J3" s="796"/>
      <c r="K3" s="796"/>
      <c r="L3" s="796"/>
      <c r="M3" s="796"/>
      <c r="N3" s="796"/>
      <c r="O3" s="796"/>
      <c r="P3" s="796"/>
      <c r="Q3" s="796"/>
      <c r="R3" s="796"/>
      <c r="S3" s="796"/>
      <c r="T3" s="796"/>
      <c r="U3" s="796"/>
      <c r="V3" s="796"/>
      <c r="W3" s="796"/>
      <c r="X3" s="796"/>
      <c r="Y3" s="796"/>
      <c r="Z3" s="796"/>
      <c r="AA3" s="796"/>
    </row>
    <row r="4">
      <c r="A4" s="796"/>
      <c r="B4" s="795" t="s">
        <v>1516</v>
      </c>
      <c r="C4" s="795">
        <v>4.65</v>
      </c>
      <c r="D4" s="795">
        <v>56.5</v>
      </c>
      <c r="E4" s="795">
        <v>37.8</v>
      </c>
      <c r="F4" s="795">
        <v>72.1</v>
      </c>
      <c r="G4" s="795">
        <v>39.0</v>
      </c>
      <c r="H4" s="795">
        <v>23.2</v>
      </c>
      <c r="I4" s="796"/>
      <c r="J4" s="795" t="s">
        <v>1517</v>
      </c>
      <c r="K4" s="796"/>
      <c r="L4" s="796"/>
      <c r="M4" s="796"/>
      <c r="N4" s="796"/>
      <c r="O4" s="796"/>
      <c r="P4" s="796"/>
      <c r="Q4" s="796"/>
      <c r="R4" s="796"/>
      <c r="S4" s="796"/>
      <c r="T4" s="796"/>
      <c r="U4" s="796"/>
      <c r="V4" s="796"/>
      <c r="W4" s="796"/>
      <c r="X4" s="796"/>
      <c r="Y4" s="796"/>
      <c r="Z4" s="796"/>
      <c r="AA4" s="796"/>
    </row>
    <row r="5">
      <c r="A5" s="796"/>
      <c r="B5" s="795" t="s">
        <v>750</v>
      </c>
      <c r="C5" s="795">
        <v>1.21</v>
      </c>
      <c r="D5" s="795">
        <v>62.7</v>
      </c>
      <c r="E5" s="795">
        <v>36.9</v>
      </c>
      <c r="F5" s="795">
        <v>66.3</v>
      </c>
      <c r="G5" s="795">
        <v>33.7</v>
      </c>
      <c r="H5" s="795">
        <v>16.5</v>
      </c>
      <c r="I5" s="796"/>
      <c r="J5" s="796"/>
      <c r="K5" s="796"/>
      <c r="L5" s="796"/>
      <c r="M5" s="796"/>
      <c r="N5" s="796"/>
      <c r="O5" s="796"/>
      <c r="P5" s="796"/>
      <c r="Q5" s="796"/>
      <c r="R5" s="796"/>
      <c r="S5" s="796"/>
      <c r="T5" s="796"/>
      <c r="U5" s="796"/>
      <c r="V5" s="796"/>
      <c r="W5" s="796"/>
      <c r="X5" s="796"/>
      <c r="Y5" s="796"/>
      <c r="Z5" s="796"/>
      <c r="AA5" s="796"/>
    </row>
    <row r="6">
      <c r="A6" s="796"/>
      <c r="B6" s="796"/>
      <c r="C6" s="796"/>
      <c r="D6" s="796"/>
      <c r="E6" s="796"/>
      <c r="F6" s="796"/>
      <c r="G6" s="796"/>
      <c r="H6" s="796"/>
      <c r="I6" s="796"/>
      <c r="J6" s="796"/>
      <c r="K6" s="796"/>
      <c r="L6" s="796"/>
      <c r="M6" s="796"/>
      <c r="N6" s="796"/>
      <c r="O6" s="796"/>
      <c r="P6" s="796"/>
      <c r="Q6" s="796"/>
      <c r="R6" s="796"/>
      <c r="S6" s="796"/>
      <c r="T6" s="796"/>
      <c r="U6" s="796"/>
      <c r="V6" s="796"/>
      <c r="W6" s="796"/>
      <c r="X6" s="796"/>
      <c r="Y6" s="796"/>
      <c r="Z6" s="796"/>
      <c r="AA6" s="796"/>
    </row>
    <row r="7">
      <c r="A7" s="795" t="s">
        <v>726</v>
      </c>
      <c r="B7" s="796"/>
      <c r="C7" s="796"/>
      <c r="D7" s="796"/>
      <c r="E7" s="796"/>
      <c r="F7" s="796"/>
      <c r="G7" s="796"/>
      <c r="H7" s="796"/>
      <c r="I7" s="796"/>
      <c r="J7" s="796"/>
      <c r="K7" s="796"/>
      <c r="L7" s="796"/>
      <c r="M7" s="796"/>
      <c r="N7" s="796"/>
      <c r="O7" s="796"/>
      <c r="P7" s="796"/>
      <c r="Q7" s="796"/>
      <c r="R7" s="796"/>
      <c r="S7" s="796"/>
      <c r="T7" s="796"/>
      <c r="U7" s="796"/>
      <c r="V7" s="796"/>
      <c r="W7" s="796"/>
      <c r="X7" s="796"/>
      <c r="Y7" s="796"/>
      <c r="Z7" s="796"/>
      <c r="AA7" s="796"/>
    </row>
    <row r="8">
      <c r="A8" s="796"/>
      <c r="B8" s="795" t="s">
        <v>727</v>
      </c>
      <c r="C8" s="795">
        <v>2.7</v>
      </c>
      <c r="D8" s="795">
        <v>64.2</v>
      </c>
      <c r="E8" s="795">
        <v>39.6</v>
      </c>
      <c r="F8" s="795">
        <v>78.1</v>
      </c>
      <c r="G8" s="795">
        <v>38.1</v>
      </c>
      <c r="H8" s="795">
        <v>16.8</v>
      </c>
      <c r="I8" s="796"/>
      <c r="J8" s="796"/>
      <c r="K8" s="796"/>
      <c r="L8" s="796"/>
      <c r="M8" s="796"/>
      <c r="N8" s="796"/>
      <c r="O8" s="796"/>
      <c r="P8" s="796"/>
      <c r="Q8" s="796"/>
      <c r="R8" s="796"/>
      <c r="S8" s="796"/>
      <c r="T8" s="796"/>
      <c r="U8" s="796"/>
      <c r="V8" s="796"/>
      <c r="W8" s="796"/>
      <c r="X8" s="796"/>
      <c r="Y8" s="796"/>
      <c r="Z8" s="796"/>
      <c r="AA8" s="796"/>
    </row>
    <row r="9">
      <c r="A9" s="796"/>
      <c r="B9" s="795" t="s">
        <v>728</v>
      </c>
      <c r="C9" s="795">
        <v>1.49</v>
      </c>
      <c r="D9" s="795">
        <v>70.8</v>
      </c>
      <c r="E9" s="795">
        <v>33.3</v>
      </c>
      <c r="F9" s="795">
        <v>67.2</v>
      </c>
      <c r="G9" s="795">
        <v>35.9</v>
      </c>
      <c r="H9" s="795">
        <v>11.7</v>
      </c>
      <c r="I9" s="796"/>
      <c r="J9" s="796"/>
      <c r="K9" s="796"/>
      <c r="L9" s="796"/>
      <c r="M9" s="796"/>
      <c r="N9" s="796"/>
      <c r="O9" s="796"/>
      <c r="P9" s="796"/>
      <c r="Q9" s="796"/>
      <c r="R9" s="796"/>
      <c r="S9" s="796"/>
      <c r="T9" s="796"/>
      <c r="U9" s="796"/>
      <c r="V9" s="796"/>
      <c r="W9" s="796"/>
      <c r="X9" s="796"/>
      <c r="Y9" s="796"/>
      <c r="Z9" s="796"/>
      <c r="AA9" s="796"/>
    </row>
    <row r="10">
      <c r="A10" s="796"/>
      <c r="B10" s="796"/>
      <c r="C10" s="796"/>
      <c r="D10" s="796"/>
      <c r="E10" s="796"/>
      <c r="F10" s="796"/>
      <c r="G10" s="796"/>
      <c r="H10" s="796"/>
      <c r="I10" s="796"/>
      <c r="J10" s="796"/>
      <c r="K10" s="796"/>
      <c r="L10" s="796"/>
      <c r="M10" s="796"/>
      <c r="N10" s="796"/>
      <c r="O10" s="796"/>
      <c r="P10" s="796"/>
      <c r="Q10" s="796"/>
      <c r="R10" s="796"/>
      <c r="S10" s="796"/>
      <c r="T10" s="796"/>
      <c r="U10" s="796"/>
      <c r="V10" s="796"/>
      <c r="W10" s="796"/>
      <c r="X10" s="796"/>
      <c r="Y10" s="796"/>
      <c r="Z10" s="796"/>
      <c r="AA10" s="796"/>
    </row>
    <row r="11">
      <c r="A11" s="795" t="s">
        <v>1518</v>
      </c>
      <c r="B11" s="796"/>
      <c r="C11" s="796"/>
      <c r="D11" s="796"/>
      <c r="E11" s="796"/>
      <c r="F11" s="796"/>
      <c r="G11" s="796"/>
      <c r="H11" s="796"/>
      <c r="I11" s="796"/>
      <c r="J11" s="796"/>
      <c r="K11" s="796"/>
      <c r="L11" s="796"/>
      <c r="M11" s="796"/>
      <c r="N11" s="796"/>
      <c r="O11" s="796"/>
      <c r="P11" s="796"/>
      <c r="Q11" s="796"/>
      <c r="R11" s="796"/>
      <c r="S11" s="796"/>
      <c r="T11" s="796"/>
      <c r="U11" s="796"/>
      <c r="V11" s="796"/>
      <c r="W11" s="796"/>
      <c r="X11" s="796"/>
      <c r="Y11" s="796"/>
      <c r="Z11" s="796"/>
      <c r="AA11" s="796"/>
    </row>
    <row r="12">
      <c r="A12" s="796"/>
      <c r="B12" s="795" t="s">
        <v>1307</v>
      </c>
      <c r="C12" s="795">
        <v>2.47</v>
      </c>
      <c r="D12" s="795">
        <v>64.6</v>
      </c>
      <c r="E12" s="795">
        <v>35.1</v>
      </c>
      <c r="F12" s="795">
        <v>66.3</v>
      </c>
      <c r="G12" s="795">
        <v>31.0</v>
      </c>
      <c r="H12" s="795">
        <v>14.0</v>
      </c>
      <c r="I12" s="796"/>
      <c r="J12" s="796"/>
      <c r="K12" s="796"/>
      <c r="L12" s="796"/>
      <c r="M12" s="796"/>
      <c r="N12" s="796"/>
      <c r="O12" s="796"/>
      <c r="P12" s="796"/>
      <c r="Q12" s="796"/>
      <c r="R12" s="796"/>
      <c r="S12" s="796"/>
      <c r="T12" s="796"/>
      <c r="U12" s="796"/>
      <c r="V12" s="796"/>
      <c r="W12" s="796"/>
      <c r="X12" s="796"/>
      <c r="Y12" s="796"/>
      <c r="Z12" s="796"/>
      <c r="AA12" s="796"/>
    </row>
    <row r="13">
      <c r="A13" s="796"/>
      <c r="B13" s="795" t="s">
        <v>1431</v>
      </c>
      <c r="C13" s="795">
        <v>1.57</v>
      </c>
      <c r="D13" s="795">
        <v>64.4</v>
      </c>
      <c r="E13" s="795">
        <v>38.1</v>
      </c>
      <c r="F13" s="795">
        <v>72.7</v>
      </c>
      <c r="G13" s="795">
        <v>25.8</v>
      </c>
      <c r="H13" s="795">
        <v>11.4</v>
      </c>
      <c r="I13" s="796"/>
      <c r="J13" s="796"/>
      <c r="K13" s="796"/>
      <c r="L13" s="796"/>
      <c r="M13" s="796"/>
      <c r="N13" s="796"/>
      <c r="O13" s="796"/>
      <c r="P13" s="796"/>
      <c r="Q13" s="796"/>
      <c r="R13" s="796"/>
      <c r="S13" s="796"/>
      <c r="T13" s="796"/>
      <c r="U13" s="796"/>
      <c r="V13" s="796"/>
      <c r="W13" s="796"/>
      <c r="X13" s="796"/>
      <c r="Y13" s="796"/>
      <c r="Z13" s="796"/>
      <c r="AA13" s="796"/>
    </row>
    <row r="14">
      <c r="A14" s="796"/>
      <c r="B14" s="796"/>
      <c r="C14" s="796"/>
      <c r="D14" s="796"/>
      <c r="E14" s="796"/>
      <c r="F14" s="796"/>
      <c r="G14" s="796"/>
      <c r="H14" s="796"/>
      <c r="I14" s="796"/>
      <c r="J14" s="796"/>
      <c r="K14" s="796"/>
      <c r="L14" s="796"/>
      <c r="M14" s="796"/>
      <c r="N14" s="796"/>
      <c r="O14" s="796"/>
      <c r="P14" s="796"/>
      <c r="Q14" s="796"/>
      <c r="R14" s="796"/>
      <c r="S14" s="796"/>
      <c r="T14" s="796"/>
      <c r="U14" s="796"/>
      <c r="V14" s="796"/>
      <c r="W14" s="796"/>
      <c r="X14" s="796"/>
      <c r="Y14" s="796"/>
      <c r="Z14" s="796"/>
      <c r="AA14" s="796"/>
    </row>
    <row r="15">
      <c r="A15" s="795" t="s">
        <v>1429</v>
      </c>
      <c r="B15" s="796"/>
      <c r="C15" s="796"/>
      <c r="D15" s="796"/>
      <c r="E15" s="796"/>
      <c r="F15" s="796"/>
      <c r="G15" s="796"/>
      <c r="H15" s="796"/>
      <c r="I15" s="796"/>
      <c r="J15" s="796"/>
      <c r="K15" s="796"/>
      <c r="L15" s="796"/>
      <c r="M15" s="796"/>
      <c r="N15" s="796"/>
      <c r="O15" s="796"/>
      <c r="P15" s="796"/>
      <c r="Q15" s="796"/>
      <c r="R15" s="796"/>
      <c r="S15" s="796"/>
      <c r="T15" s="796"/>
      <c r="U15" s="796"/>
      <c r="V15" s="796"/>
      <c r="W15" s="796"/>
      <c r="X15" s="796"/>
      <c r="Y15" s="796"/>
      <c r="Z15" s="796"/>
      <c r="AA15" s="796"/>
    </row>
    <row r="16">
      <c r="A16" s="796"/>
      <c r="B16" s="795" t="s">
        <v>1419</v>
      </c>
      <c r="C16" s="795">
        <v>3.52</v>
      </c>
      <c r="D16" s="795">
        <v>62.4</v>
      </c>
      <c r="E16" s="795">
        <v>36.0</v>
      </c>
      <c r="F16" s="795">
        <v>65.2</v>
      </c>
      <c r="G16" s="795">
        <v>30.0</v>
      </c>
      <c r="H16" s="795">
        <v>18.4</v>
      </c>
      <c r="I16" s="796"/>
      <c r="J16" s="796"/>
      <c r="K16" s="796"/>
      <c r="L16" s="796"/>
      <c r="M16" s="796"/>
      <c r="N16" s="796"/>
      <c r="O16" s="796"/>
      <c r="P16" s="796"/>
      <c r="Q16" s="796"/>
      <c r="R16" s="796"/>
      <c r="S16" s="796"/>
      <c r="T16" s="796"/>
      <c r="U16" s="796"/>
      <c r="V16" s="796"/>
      <c r="W16" s="796"/>
      <c r="X16" s="796"/>
      <c r="Y16" s="796"/>
      <c r="Z16" s="796"/>
      <c r="AA16" s="796"/>
    </row>
    <row r="17">
      <c r="A17" s="796"/>
      <c r="B17" s="795" t="s">
        <v>752</v>
      </c>
      <c r="C17" s="795">
        <v>1.32</v>
      </c>
      <c r="D17" s="795">
        <v>64.6</v>
      </c>
      <c r="E17" s="795">
        <v>39.0</v>
      </c>
      <c r="F17" s="795">
        <v>73.4</v>
      </c>
      <c r="G17" s="795">
        <v>34.9</v>
      </c>
      <c r="H17" s="795">
        <v>16.8</v>
      </c>
      <c r="I17" s="796"/>
      <c r="J17" s="796"/>
      <c r="K17" s="796"/>
      <c r="L17" s="796"/>
      <c r="M17" s="796"/>
      <c r="N17" s="796"/>
      <c r="O17" s="796"/>
      <c r="P17" s="796"/>
      <c r="Q17" s="796"/>
      <c r="R17" s="796"/>
      <c r="S17" s="796"/>
      <c r="T17" s="796"/>
      <c r="U17" s="796"/>
      <c r="V17" s="796"/>
      <c r="W17" s="796"/>
      <c r="X17" s="796"/>
      <c r="Y17" s="796"/>
      <c r="Z17" s="796"/>
      <c r="AA17" s="796"/>
    </row>
    <row r="18">
      <c r="A18" s="796"/>
      <c r="B18" s="796"/>
      <c r="C18" s="796"/>
      <c r="D18" s="796"/>
      <c r="E18" s="796"/>
      <c r="F18" s="796"/>
      <c r="G18" s="796"/>
      <c r="H18" s="796"/>
      <c r="I18" s="796"/>
      <c r="J18" s="796"/>
      <c r="K18" s="796"/>
      <c r="L18" s="796"/>
      <c r="M18" s="796"/>
      <c r="N18" s="796"/>
      <c r="O18" s="796"/>
      <c r="P18" s="796"/>
      <c r="Q18" s="796"/>
      <c r="R18" s="796"/>
      <c r="S18" s="796"/>
      <c r="T18" s="796"/>
      <c r="U18" s="796"/>
      <c r="V18" s="796"/>
      <c r="W18" s="796"/>
      <c r="X18" s="796"/>
      <c r="Y18" s="796"/>
      <c r="Z18" s="796"/>
      <c r="AA18" s="796"/>
    </row>
    <row r="19">
      <c r="A19" s="795" t="s">
        <v>1519</v>
      </c>
      <c r="B19" s="796"/>
      <c r="C19" s="796"/>
      <c r="D19" s="796"/>
      <c r="E19" s="796"/>
      <c r="F19" s="796"/>
      <c r="G19" s="796"/>
      <c r="H19" s="796"/>
      <c r="I19" s="796"/>
      <c r="J19" s="796"/>
      <c r="K19" s="796"/>
      <c r="L19" s="796"/>
      <c r="M19" s="796"/>
      <c r="N19" s="796"/>
      <c r="O19" s="796"/>
      <c r="P19" s="796"/>
      <c r="Q19" s="796"/>
      <c r="R19" s="796"/>
      <c r="S19" s="796"/>
      <c r="T19" s="796"/>
      <c r="U19" s="796"/>
      <c r="V19" s="796"/>
      <c r="W19" s="796"/>
      <c r="X19" s="796"/>
      <c r="Y19" s="796"/>
      <c r="Z19" s="796"/>
      <c r="AA19" s="796"/>
    </row>
    <row r="20">
      <c r="A20" s="796"/>
      <c r="B20" s="795" t="s">
        <v>1008</v>
      </c>
      <c r="C20" s="795">
        <v>1.53</v>
      </c>
      <c r="D20" s="795">
        <v>67.6</v>
      </c>
      <c r="E20" s="795">
        <v>36.3</v>
      </c>
      <c r="F20" s="795">
        <v>71.6</v>
      </c>
      <c r="G20" s="795">
        <v>40.8</v>
      </c>
      <c r="H20" s="795">
        <v>16.1</v>
      </c>
      <c r="I20" s="796"/>
      <c r="J20" s="796"/>
      <c r="K20" s="796"/>
      <c r="L20" s="796"/>
      <c r="M20" s="796"/>
      <c r="N20" s="796"/>
      <c r="O20" s="796"/>
      <c r="P20" s="796"/>
      <c r="Q20" s="796"/>
      <c r="R20" s="796"/>
      <c r="S20" s="796"/>
      <c r="T20" s="796"/>
      <c r="U20" s="796"/>
      <c r="V20" s="796"/>
      <c r="W20" s="796"/>
      <c r="X20" s="796"/>
      <c r="Y20" s="796"/>
      <c r="Z20" s="796"/>
      <c r="AA20" s="796"/>
    </row>
    <row r="21">
      <c r="A21" s="796"/>
      <c r="B21" s="795" t="s">
        <v>1433</v>
      </c>
      <c r="C21" s="795">
        <v>2.47</v>
      </c>
      <c r="D21" s="795">
        <v>71.4</v>
      </c>
      <c r="E21" s="795">
        <v>30.0</v>
      </c>
      <c r="F21" s="795">
        <v>66.3</v>
      </c>
      <c r="G21" s="795">
        <v>33.3</v>
      </c>
      <c r="H21" s="795">
        <v>14.4</v>
      </c>
      <c r="I21" s="796"/>
      <c r="J21" s="796"/>
      <c r="K21" s="796"/>
      <c r="L21" s="796"/>
      <c r="M21" s="796"/>
      <c r="N21" s="796"/>
      <c r="O21" s="796"/>
      <c r="P21" s="796"/>
      <c r="Q21" s="796"/>
      <c r="R21" s="796"/>
      <c r="S21" s="796"/>
      <c r="T21" s="796"/>
      <c r="U21" s="796"/>
      <c r="V21" s="796"/>
      <c r="W21" s="796"/>
      <c r="X21" s="796"/>
      <c r="Y21" s="796"/>
      <c r="Z21" s="796"/>
      <c r="AA21" s="796"/>
    </row>
    <row r="22">
      <c r="A22" s="796"/>
      <c r="B22" s="796"/>
      <c r="C22" s="796"/>
      <c r="D22" s="796"/>
      <c r="E22" s="796"/>
      <c r="F22" s="796"/>
      <c r="G22" s="796"/>
      <c r="H22" s="796"/>
      <c r="I22" s="796"/>
      <c r="J22" s="796"/>
      <c r="K22" s="796"/>
      <c r="L22" s="796"/>
      <c r="M22" s="796"/>
      <c r="N22" s="796"/>
      <c r="O22" s="796"/>
      <c r="P22" s="796"/>
      <c r="Q22" s="796"/>
      <c r="R22" s="796"/>
      <c r="S22" s="796"/>
      <c r="T22" s="796"/>
      <c r="U22" s="796"/>
      <c r="V22" s="796"/>
      <c r="W22" s="796"/>
      <c r="X22" s="796"/>
      <c r="Y22" s="796"/>
      <c r="Z22" s="796"/>
      <c r="AA22" s="796"/>
    </row>
    <row r="23">
      <c r="A23" s="795" t="s">
        <v>1520</v>
      </c>
      <c r="B23" s="796"/>
      <c r="C23" s="796"/>
      <c r="D23" s="796"/>
      <c r="E23" s="796"/>
      <c r="F23" s="796"/>
      <c r="G23" s="796"/>
      <c r="H23" s="796"/>
      <c r="I23" s="796"/>
      <c r="J23" s="796"/>
      <c r="K23" s="796"/>
      <c r="L23" s="796"/>
      <c r="M23" s="796"/>
      <c r="N23" s="796"/>
      <c r="O23" s="796"/>
      <c r="P23" s="796"/>
      <c r="Q23" s="796"/>
      <c r="R23" s="796"/>
      <c r="S23" s="796"/>
      <c r="T23" s="796"/>
      <c r="U23" s="796"/>
      <c r="V23" s="796"/>
      <c r="W23" s="796"/>
      <c r="X23" s="796"/>
      <c r="Y23" s="796"/>
      <c r="Z23" s="796"/>
      <c r="AA23" s="796"/>
    </row>
    <row r="24">
      <c r="A24" s="796"/>
      <c r="B24" s="795" t="s">
        <v>1127</v>
      </c>
      <c r="C24" s="795">
        <v>1.75</v>
      </c>
      <c r="D24" s="795">
        <v>68.2</v>
      </c>
      <c r="E24" s="795">
        <v>37.5</v>
      </c>
      <c r="F24" s="795">
        <v>73.4</v>
      </c>
      <c r="G24" s="795">
        <v>42.5</v>
      </c>
      <c r="H24" s="795">
        <v>14.0</v>
      </c>
      <c r="I24" s="796"/>
      <c r="J24" s="796"/>
      <c r="K24" s="796"/>
      <c r="L24" s="796"/>
      <c r="M24" s="796"/>
      <c r="N24" s="796"/>
      <c r="O24" s="796"/>
      <c r="P24" s="796"/>
      <c r="Q24" s="796"/>
      <c r="R24" s="796"/>
      <c r="S24" s="796"/>
      <c r="T24" s="796"/>
      <c r="U24" s="796"/>
      <c r="V24" s="796"/>
      <c r="W24" s="796"/>
      <c r="X24" s="796"/>
      <c r="Y24" s="796"/>
      <c r="Z24" s="796"/>
      <c r="AA24" s="796"/>
    </row>
    <row r="25">
      <c r="A25" s="796"/>
      <c r="B25" s="795" t="s">
        <v>1521</v>
      </c>
      <c r="C25" s="795">
        <v>2.16</v>
      </c>
      <c r="D25" s="795">
        <v>67.0</v>
      </c>
      <c r="E25" s="795">
        <v>37.8</v>
      </c>
      <c r="F25" s="795">
        <v>68.0</v>
      </c>
      <c r="G25" s="795">
        <v>35.3</v>
      </c>
      <c r="H25" s="795">
        <v>17.9</v>
      </c>
      <c r="I25" s="796"/>
      <c r="J25" s="796"/>
      <c r="K25" s="796"/>
      <c r="L25" s="796"/>
      <c r="M25" s="796"/>
      <c r="N25" s="796"/>
      <c r="O25" s="796"/>
      <c r="P25" s="796"/>
      <c r="Q25" s="796"/>
      <c r="R25" s="796"/>
      <c r="S25" s="796"/>
      <c r="T25" s="796"/>
      <c r="U25" s="796"/>
      <c r="V25" s="796"/>
      <c r="W25" s="796"/>
      <c r="X25" s="796"/>
      <c r="Y25" s="796"/>
      <c r="Z25" s="796"/>
      <c r="AA25" s="796"/>
    </row>
    <row r="26">
      <c r="A26" s="796"/>
      <c r="B26" s="796"/>
      <c r="C26" s="796"/>
      <c r="D26" s="796"/>
      <c r="E26" s="796"/>
      <c r="F26" s="796"/>
      <c r="G26" s="796"/>
      <c r="H26" s="796"/>
      <c r="I26" s="796"/>
      <c r="J26" s="796"/>
      <c r="K26" s="796"/>
      <c r="L26" s="796"/>
      <c r="M26" s="796"/>
      <c r="N26" s="796"/>
      <c r="O26" s="796"/>
      <c r="P26" s="796"/>
      <c r="Q26" s="796"/>
      <c r="R26" s="796"/>
      <c r="S26" s="796"/>
      <c r="T26" s="796"/>
      <c r="U26" s="796"/>
      <c r="V26" s="796"/>
      <c r="W26" s="796"/>
      <c r="X26" s="796"/>
      <c r="Y26" s="796"/>
      <c r="Z26" s="796"/>
      <c r="AA26" s="796"/>
    </row>
    <row r="27">
      <c r="A27" s="795" t="s">
        <v>1522</v>
      </c>
      <c r="B27" s="796"/>
      <c r="C27" s="796"/>
      <c r="D27" s="796"/>
      <c r="E27" s="796"/>
      <c r="F27" s="796"/>
      <c r="G27" s="796"/>
      <c r="H27" s="796"/>
      <c r="I27" s="796"/>
      <c r="J27" s="796"/>
      <c r="K27" s="796"/>
      <c r="L27" s="796"/>
      <c r="M27" s="796"/>
      <c r="N27" s="796"/>
      <c r="O27" s="796"/>
      <c r="P27" s="796"/>
      <c r="Q27" s="796"/>
      <c r="R27" s="796"/>
      <c r="S27" s="796"/>
      <c r="T27" s="796"/>
      <c r="U27" s="796"/>
      <c r="V27" s="796"/>
      <c r="W27" s="796"/>
      <c r="X27" s="796"/>
      <c r="Y27" s="796"/>
      <c r="Z27" s="796"/>
      <c r="AA27" s="796"/>
    </row>
    <row r="28">
      <c r="A28" s="796"/>
      <c r="B28" s="795" t="s">
        <v>1523</v>
      </c>
      <c r="C28" s="796"/>
      <c r="D28" s="795">
        <v>61.1</v>
      </c>
      <c r="E28" s="795">
        <v>43.9</v>
      </c>
      <c r="F28" s="795">
        <v>81.9</v>
      </c>
      <c r="G28" s="795">
        <v>45.0</v>
      </c>
      <c r="H28" s="795">
        <v>18.8</v>
      </c>
      <c r="I28" s="796"/>
      <c r="J28" s="796"/>
      <c r="K28" s="796"/>
      <c r="L28" s="796"/>
      <c r="M28" s="796"/>
      <c r="N28" s="796"/>
      <c r="O28" s="796"/>
      <c r="P28" s="796"/>
      <c r="Q28" s="796"/>
      <c r="R28" s="796"/>
      <c r="S28" s="796"/>
      <c r="T28" s="796"/>
      <c r="U28" s="796"/>
      <c r="V28" s="796"/>
      <c r="W28" s="796"/>
      <c r="X28" s="796"/>
      <c r="Y28" s="796"/>
      <c r="Z28" s="796"/>
      <c r="AA28" s="796"/>
    </row>
    <row r="29">
      <c r="A29" s="796"/>
      <c r="B29" s="795" t="s">
        <v>1524</v>
      </c>
      <c r="C29" s="796"/>
      <c r="D29" s="795">
        <v>60.1</v>
      </c>
      <c r="E29" s="795">
        <v>43.4</v>
      </c>
      <c r="F29" s="795">
        <v>70.4</v>
      </c>
      <c r="G29" s="795">
        <v>42.6</v>
      </c>
      <c r="H29" s="795">
        <v>26.8</v>
      </c>
      <c r="I29" s="796"/>
      <c r="J29" s="796"/>
      <c r="K29" s="796"/>
      <c r="L29" s="796"/>
      <c r="M29" s="796"/>
      <c r="N29" s="796"/>
      <c r="O29" s="796"/>
      <c r="P29" s="796"/>
      <c r="Q29" s="796"/>
      <c r="R29" s="796"/>
      <c r="S29" s="796"/>
      <c r="T29" s="796"/>
      <c r="U29" s="796"/>
      <c r="V29" s="796"/>
      <c r="W29" s="796"/>
      <c r="X29" s="796"/>
      <c r="Y29" s="796"/>
      <c r="Z29" s="796"/>
      <c r="AA29" s="796"/>
    </row>
    <row r="30">
      <c r="A30" s="796"/>
      <c r="B30" s="796"/>
      <c r="C30" s="796"/>
      <c r="D30" s="796"/>
      <c r="E30" s="796"/>
      <c r="F30" s="796"/>
      <c r="G30" s="796"/>
      <c r="H30" s="796"/>
      <c r="I30" s="796"/>
      <c r="J30" s="796"/>
      <c r="K30" s="796"/>
      <c r="L30" s="796"/>
      <c r="M30" s="796"/>
      <c r="N30" s="796"/>
      <c r="O30" s="796"/>
      <c r="P30" s="796"/>
      <c r="Q30" s="796"/>
      <c r="R30" s="796"/>
      <c r="S30" s="796"/>
      <c r="T30" s="796"/>
      <c r="U30" s="796"/>
      <c r="V30" s="796"/>
      <c r="W30" s="796"/>
      <c r="X30" s="796"/>
      <c r="Y30" s="796"/>
      <c r="Z30" s="796"/>
      <c r="AA30" s="796"/>
    </row>
    <row r="31">
      <c r="A31" s="795" t="s">
        <v>1525</v>
      </c>
      <c r="B31" s="796"/>
      <c r="C31" s="796"/>
      <c r="D31" s="796"/>
      <c r="E31" s="796"/>
      <c r="F31" s="796"/>
      <c r="G31" s="796"/>
      <c r="H31" s="796"/>
      <c r="I31" s="796"/>
      <c r="J31" s="796"/>
      <c r="K31" s="796"/>
      <c r="L31" s="796"/>
      <c r="M31" s="796"/>
      <c r="N31" s="796"/>
      <c r="O31" s="796"/>
      <c r="P31" s="796"/>
      <c r="Q31" s="796"/>
      <c r="R31" s="796"/>
      <c r="S31" s="796"/>
      <c r="T31" s="796"/>
      <c r="U31" s="796"/>
      <c r="V31" s="796"/>
      <c r="W31" s="796"/>
      <c r="X31" s="796"/>
      <c r="Y31" s="796"/>
      <c r="Z31" s="796"/>
      <c r="AA31" s="796"/>
    </row>
    <row r="32">
      <c r="A32" s="796"/>
      <c r="B32" s="795" t="s">
        <v>1227</v>
      </c>
      <c r="C32" s="795">
        <v>3.58</v>
      </c>
      <c r="D32" s="795">
        <v>56.3</v>
      </c>
      <c r="E32" s="795">
        <v>45.6</v>
      </c>
      <c r="F32" s="795">
        <v>70.7</v>
      </c>
      <c r="G32" s="795">
        <v>39.2</v>
      </c>
      <c r="H32" s="795">
        <v>32.0</v>
      </c>
      <c r="I32" s="796"/>
      <c r="J32" s="796"/>
      <c r="K32" s="796"/>
      <c r="L32" s="796"/>
      <c r="M32" s="796"/>
      <c r="N32" s="796"/>
      <c r="O32" s="796"/>
      <c r="P32" s="796"/>
      <c r="Q32" s="796"/>
      <c r="R32" s="796"/>
      <c r="S32" s="796"/>
      <c r="T32" s="796"/>
      <c r="U32" s="796"/>
      <c r="V32" s="796"/>
      <c r="W32" s="796"/>
      <c r="X32" s="796"/>
      <c r="Y32" s="796"/>
      <c r="Z32" s="796"/>
      <c r="AA32" s="796"/>
    </row>
    <row r="33">
      <c r="A33" s="796"/>
      <c r="B33" s="795" t="s">
        <v>1526</v>
      </c>
      <c r="C33" s="795">
        <v>1.31</v>
      </c>
      <c r="D33" s="795">
        <v>66.0</v>
      </c>
      <c r="E33" s="795">
        <v>35.8</v>
      </c>
      <c r="F33" s="795">
        <v>72.8</v>
      </c>
      <c r="G33" s="795">
        <v>41.4</v>
      </c>
      <c r="H33" s="795">
        <v>22.2</v>
      </c>
      <c r="I33" s="796"/>
      <c r="J33" s="796"/>
      <c r="K33" s="796"/>
      <c r="L33" s="796"/>
      <c r="M33" s="796"/>
      <c r="N33" s="796"/>
      <c r="O33" s="796"/>
      <c r="P33" s="796"/>
      <c r="Q33" s="796"/>
      <c r="R33" s="796"/>
      <c r="S33" s="796"/>
      <c r="T33" s="796"/>
      <c r="U33" s="796"/>
      <c r="V33" s="796"/>
      <c r="W33" s="796"/>
      <c r="X33" s="796"/>
      <c r="Y33" s="796"/>
      <c r="Z33" s="796"/>
      <c r="AA33" s="796"/>
    </row>
    <row r="34">
      <c r="A34" s="796"/>
      <c r="B34" s="796"/>
      <c r="C34" s="796"/>
      <c r="D34" s="796"/>
      <c r="E34" s="796"/>
      <c r="F34" s="796"/>
      <c r="G34" s="796"/>
      <c r="H34" s="796"/>
      <c r="I34" s="796"/>
      <c r="J34" s="796"/>
      <c r="K34" s="796"/>
      <c r="L34" s="796"/>
      <c r="M34" s="796"/>
      <c r="N34" s="796"/>
      <c r="O34" s="796"/>
      <c r="P34" s="796"/>
      <c r="Q34" s="796"/>
      <c r="R34" s="796"/>
      <c r="S34" s="796"/>
      <c r="T34" s="796"/>
      <c r="U34" s="796"/>
      <c r="V34" s="796"/>
      <c r="W34" s="796"/>
      <c r="X34" s="796"/>
      <c r="Y34" s="796"/>
      <c r="Z34" s="796"/>
      <c r="AA34" s="796"/>
    </row>
    <row r="35">
      <c r="A35" s="795" t="s">
        <v>1527</v>
      </c>
      <c r="B35" s="795" t="s">
        <v>1528</v>
      </c>
      <c r="C35" s="796"/>
      <c r="D35" s="796"/>
      <c r="E35" s="796"/>
      <c r="F35" s="796"/>
      <c r="G35" s="796"/>
      <c r="H35" s="796"/>
      <c r="I35" s="796"/>
      <c r="J35" s="796"/>
      <c r="K35" s="796"/>
      <c r="L35" s="796"/>
      <c r="M35" s="796"/>
      <c r="N35" s="796"/>
      <c r="O35" s="796"/>
      <c r="P35" s="796"/>
      <c r="Q35" s="796"/>
      <c r="R35" s="796"/>
      <c r="S35" s="796"/>
      <c r="T35" s="796"/>
      <c r="U35" s="796"/>
      <c r="V35" s="796"/>
      <c r="W35" s="796"/>
      <c r="X35" s="796"/>
      <c r="Y35" s="796"/>
      <c r="Z35" s="796"/>
      <c r="AA35" s="796"/>
    </row>
    <row r="36">
      <c r="A36" s="795" t="s">
        <v>1529</v>
      </c>
      <c r="B36" s="796"/>
      <c r="C36" s="796"/>
      <c r="D36" s="796"/>
      <c r="E36" s="796"/>
      <c r="F36" s="796"/>
      <c r="G36" s="796"/>
      <c r="H36" s="796"/>
      <c r="I36" s="796"/>
      <c r="J36" s="796"/>
      <c r="K36" s="796"/>
      <c r="L36" s="796"/>
      <c r="M36" s="796"/>
      <c r="N36" s="796"/>
      <c r="O36" s="796"/>
      <c r="P36" s="796"/>
      <c r="Q36" s="796"/>
      <c r="R36" s="796"/>
      <c r="S36" s="796"/>
      <c r="T36" s="796"/>
      <c r="U36" s="796"/>
      <c r="V36" s="796"/>
      <c r="W36" s="796"/>
      <c r="X36" s="796"/>
      <c r="Y36" s="796"/>
      <c r="Z36" s="796"/>
      <c r="AA36" s="796"/>
    </row>
    <row r="37">
      <c r="A37" s="796"/>
      <c r="B37" s="795" t="s">
        <v>268</v>
      </c>
      <c r="C37" s="796"/>
      <c r="D37" s="795">
        <v>54.3</v>
      </c>
      <c r="E37" s="795">
        <v>47.3</v>
      </c>
      <c r="F37" s="795">
        <v>70.5</v>
      </c>
      <c r="G37" s="795">
        <v>35.5</v>
      </c>
      <c r="H37" s="795">
        <v>20.7</v>
      </c>
      <c r="I37" s="796"/>
      <c r="J37" s="796"/>
      <c r="K37" s="796"/>
      <c r="L37" s="796"/>
      <c r="M37" s="796"/>
      <c r="N37" s="796"/>
      <c r="O37" s="796"/>
      <c r="P37" s="796"/>
      <c r="Q37" s="796"/>
      <c r="R37" s="796"/>
      <c r="S37" s="796"/>
      <c r="T37" s="796"/>
      <c r="U37" s="796"/>
      <c r="V37" s="796"/>
      <c r="W37" s="796"/>
      <c r="X37" s="796"/>
      <c r="Y37" s="796"/>
      <c r="Z37" s="796"/>
      <c r="AA37" s="796"/>
    </row>
    <row r="38">
      <c r="A38" s="796"/>
      <c r="B38" s="795" t="s">
        <v>1530</v>
      </c>
      <c r="C38" s="796"/>
      <c r="D38" s="795">
        <v>64.7</v>
      </c>
      <c r="E38" s="795">
        <v>40.6</v>
      </c>
      <c r="F38" s="795">
        <v>73.5</v>
      </c>
      <c r="G38" s="795">
        <v>34.9</v>
      </c>
      <c r="H38" s="795">
        <v>6.7</v>
      </c>
      <c r="I38" s="796"/>
      <c r="J38" s="796"/>
      <c r="K38" s="796"/>
      <c r="L38" s="796"/>
      <c r="M38" s="796"/>
      <c r="N38" s="796"/>
      <c r="O38" s="796"/>
      <c r="P38" s="796"/>
      <c r="Q38" s="796"/>
      <c r="R38" s="796"/>
      <c r="S38" s="796"/>
      <c r="T38" s="796"/>
      <c r="U38" s="796"/>
      <c r="V38" s="796"/>
      <c r="W38" s="796"/>
      <c r="X38" s="796"/>
      <c r="Y38" s="796"/>
      <c r="Z38" s="796"/>
      <c r="AA38" s="796"/>
    </row>
    <row r="39">
      <c r="A39" s="796"/>
      <c r="B39" s="796"/>
      <c r="C39" s="796"/>
      <c r="D39" s="796"/>
      <c r="E39" s="796"/>
      <c r="F39" s="796"/>
      <c r="G39" s="796"/>
      <c r="H39" s="796"/>
      <c r="I39" s="796"/>
      <c r="J39" s="796"/>
      <c r="K39" s="796"/>
      <c r="L39" s="796"/>
      <c r="M39" s="796"/>
      <c r="N39" s="796"/>
      <c r="O39" s="796"/>
      <c r="P39" s="796"/>
      <c r="Q39" s="796"/>
      <c r="R39" s="796"/>
      <c r="S39" s="796"/>
      <c r="T39" s="796"/>
      <c r="U39" s="796"/>
      <c r="V39" s="796"/>
      <c r="W39" s="796"/>
      <c r="X39" s="796"/>
      <c r="Y39" s="796"/>
      <c r="Z39" s="796"/>
      <c r="AA39" s="796"/>
    </row>
    <row r="40">
      <c r="A40" s="795" t="s">
        <v>1531</v>
      </c>
      <c r="B40" s="796"/>
      <c r="C40" s="796"/>
      <c r="D40" s="796"/>
      <c r="E40" s="796"/>
      <c r="F40" s="796"/>
      <c r="G40" s="796"/>
      <c r="H40" s="796"/>
      <c r="I40" s="796"/>
      <c r="J40" s="796"/>
      <c r="K40" s="796"/>
      <c r="L40" s="796"/>
      <c r="M40" s="796"/>
      <c r="N40" s="796"/>
      <c r="O40" s="796"/>
      <c r="P40" s="796"/>
      <c r="Q40" s="796"/>
      <c r="R40" s="796"/>
      <c r="S40" s="796"/>
      <c r="T40" s="796"/>
      <c r="U40" s="796"/>
      <c r="V40" s="796"/>
      <c r="W40" s="796"/>
      <c r="X40" s="796"/>
      <c r="Y40" s="796"/>
      <c r="Z40" s="796"/>
      <c r="AA40" s="796"/>
    </row>
    <row r="41">
      <c r="A41" s="796"/>
      <c r="B41" s="795" t="s">
        <v>1396</v>
      </c>
      <c r="C41" s="796"/>
      <c r="D41" s="795">
        <v>66.1</v>
      </c>
      <c r="E41" s="795">
        <v>39.2</v>
      </c>
      <c r="F41" s="795">
        <v>71.8</v>
      </c>
      <c r="G41" s="795">
        <v>33.1</v>
      </c>
      <c r="H41" s="795">
        <v>21.4</v>
      </c>
      <c r="I41" s="796"/>
      <c r="J41" s="796"/>
      <c r="K41" s="796"/>
      <c r="L41" s="796"/>
      <c r="M41" s="796"/>
      <c r="N41" s="796"/>
      <c r="O41" s="796"/>
      <c r="P41" s="796"/>
      <c r="Q41" s="796"/>
      <c r="R41" s="796"/>
      <c r="S41" s="796"/>
      <c r="T41" s="796"/>
      <c r="U41" s="796"/>
      <c r="V41" s="796"/>
      <c r="W41" s="796"/>
      <c r="X41" s="796"/>
      <c r="Y41" s="796"/>
      <c r="Z41" s="796"/>
      <c r="AA41" s="796"/>
    </row>
    <row r="42">
      <c r="A42" s="796"/>
      <c r="B42" s="795" t="s">
        <v>330</v>
      </c>
      <c r="C42" s="796"/>
      <c r="D42" s="795">
        <v>63.1</v>
      </c>
      <c r="E42" s="795">
        <v>38.8</v>
      </c>
      <c r="F42" s="795">
        <v>71.4</v>
      </c>
      <c r="G42" s="795">
        <v>41.5</v>
      </c>
      <c r="H42" s="795">
        <v>23.6</v>
      </c>
      <c r="I42" s="796"/>
      <c r="J42" s="796"/>
      <c r="K42" s="796"/>
      <c r="L42" s="796"/>
      <c r="M42" s="796"/>
      <c r="N42" s="796"/>
      <c r="O42" s="796"/>
      <c r="P42" s="796"/>
      <c r="Q42" s="796"/>
      <c r="R42" s="796"/>
      <c r="S42" s="796"/>
      <c r="T42" s="796"/>
      <c r="U42" s="796"/>
      <c r="V42" s="796"/>
      <c r="W42" s="796"/>
      <c r="X42" s="796"/>
      <c r="Y42" s="796"/>
      <c r="Z42" s="796"/>
      <c r="AA42" s="796"/>
    </row>
    <row r="43">
      <c r="A43" s="796"/>
      <c r="B43" s="796"/>
      <c r="C43" s="796"/>
      <c r="D43" s="796"/>
      <c r="E43" s="796"/>
      <c r="F43" s="796"/>
      <c r="G43" s="796"/>
      <c r="H43" s="796"/>
      <c r="I43" s="796"/>
      <c r="J43" s="796"/>
      <c r="K43" s="796"/>
      <c r="L43" s="796"/>
      <c r="M43" s="796"/>
      <c r="N43" s="796"/>
      <c r="O43" s="796"/>
      <c r="P43" s="796"/>
      <c r="Q43" s="796"/>
      <c r="R43" s="796"/>
      <c r="S43" s="796"/>
      <c r="T43" s="796"/>
      <c r="U43" s="796"/>
      <c r="V43" s="796"/>
      <c r="W43" s="796"/>
      <c r="X43" s="796"/>
      <c r="Y43" s="796"/>
      <c r="Z43" s="796"/>
      <c r="AA43" s="796"/>
    </row>
    <row r="44">
      <c r="A44" s="795" t="s">
        <v>1532</v>
      </c>
      <c r="B44" s="796"/>
      <c r="C44" s="796"/>
      <c r="D44" s="796"/>
      <c r="E44" s="796"/>
      <c r="F44" s="796"/>
      <c r="G44" s="796"/>
      <c r="H44" s="796"/>
      <c r="I44" s="796"/>
      <c r="J44" s="796"/>
      <c r="K44" s="796"/>
      <c r="L44" s="796"/>
      <c r="M44" s="796"/>
      <c r="N44" s="796"/>
      <c r="O44" s="796"/>
      <c r="P44" s="796"/>
      <c r="Q44" s="796"/>
      <c r="R44" s="796"/>
      <c r="S44" s="796"/>
      <c r="T44" s="796"/>
      <c r="U44" s="796"/>
      <c r="V44" s="796"/>
      <c r="W44" s="796"/>
      <c r="X44" s="796"/>
      <c r="Y44" s="796"/>
      <c r="Z44" s="796"/>
      <c r="AA44" s="796"/>
    </row>
    <row r="45">
      <c r="A45" s="796"/>
      <c r="B45" s="795" t="s">
        <v>1394</v>
      </c>
      <c r="C45" s="795">
        <v>1.35</v>
      </c>
      <c r="D45" s="795">
        <v>65.4</v>
      </c>
      <c r="E45" s="795">
        <v>40.8</v>
      </c>
      <c r="F45" s="795">
        <v>80.7</v>
      </c>
      <c r="G45" s="795">
        <v>43.6</v>
      </c>
      <c r="H45" s="795">
        <v>35.8</v>
      </c>
      <c r="I45" s="796"/>
      <c r="J45" s="796"/>
      <c r="K45" s="796"/>
      <c r="L45" s="796"/>
      <c r="M45" s="796"/>
      <c r="N45" s="796"/>
      <c r="O45" s="796"/>
      <c r="P45" s="796"/>
      <c r="Q45" s="796"/>
      <c r="R45" s="796"/>
      <c r="S45" s="796"/>
      <c r="T45" s="796"/>
      <c r="U45" s="796"/>
      <c r="V45" s="796"/>
      <c r="W45" s="796"/>
      <c r="X45" s="796"/>
      <c r="Y45" s="796"/>
      <c r="Z45" s="796"/>
      <c r="AA45" s="796"/>
    </row>
    <row r="46">
      <c r="A46" s="796"/>
      <c r="B46" s="795" t="s">
        <v>791</v>
      </c>
      <c r="C46" s="795">
        <v>3.32</v>
      </c>
      <c r="D46" s="795">
        <v>59.6</v>
      </c>
      <c r="E46" s="795">
        <v>43.1</v>
      </c>
      <c r="F46" s="795">
        <v>78.6</v>
      </c>
      <c r="G46" s="795">
        <v>37.7</v>
      </c>
      <c r="H46" s="795">
        <v>36.5</v>
      </c>
      <c r="I46" s="796"/>
      <c r="J46" s="796"/>
      <c r="K46" s="796"/>
      <c r="L46" s="796"/>
      <c r="M46" s="796"/>
      <c r="N46" s="796"/>
      <c r="O46" s="796"/>
      <c r="P46" s="796"/>
      <c r="Q46" s="796"/>
      <c r="R46" s="796"/>
      <c r="S46" s="796"/>
      <c r="T46" s="796"/>
      <c r="U46" s="796"/>
      <c r="V46" s="796"/>
      <c r="W46" s="796"/>
      <c r="X46" s="796"/>
      <c r="Y46" s="796"/>
      <c r="Z46" s="796"/>
      <c r="AA46" s="796"/>
    </row>
    <row r="47">
      <c r="A47" s="796"/>
      <c r="B47" s="796"/>
      <c r="C47" s="796"/>
      <c r="D47" s="796"/>
      <c r="E47" s="796"/>
      <c r="F47" s="796"/>
      <c r="G47" s="796"/>
      <c r="H47" s="796"/>
      <c r="I47" s="796"/>
      <c r="J47" s="796"/>
      <c r="K47" s="796"/>
      <c r="L47" s="796"/>
      <c r="M47" s="796"/>
      <c r="N47" s="796"/>
      <c r="O47" s="796"/>
      <c r="P47" s="796"/>
      <c r="Q47" s="796"/>
      <c r="R47" s="796"/>
      <c r="S47" s="796"/>
      <c r="T47" s="796"/>
      <c r="U47" s="796"/>
      <c r="V47" s="796"/>
      <c r="W47" s="796"/>
      <c r="X47" s="796"/>
      <c r="Y47" s="796"/>
      <c r="Z47" s="796"/>
      <c r="AA47" s="796"/>
    </row>
    <row r="48">
      <c r="A48" s="795" t="s">
        <v>1533</v>
      </c>
      <c r="B48" s="796"/>
      <c r="C48" s="796"/>
      <c r="D48" s="796"/>
      <c r="E48" s="796"/>
      <c r="F48" s="796"/>
      <c r="G48" s="796"/>
      <c r="H48" s="796"/>
      <c r="I48" s="796"/>
      <c r="J48" s="796"/>
      <c r="K48" s="796"/>
      <c r="L48" s="796"/>
      <c r="M48" s="796"/>
      <c r="N48" s="796"/>
      <c r="O48" s="796"/>
      <c r="P48" s="796"/>
      <c r="Q48" s="796"/>
      <c r="R48" s="796"/>
      <c r="S48" s="796"/>
      <c r="T48" s="796"/>
      <c r="U48" s="796"/>
      <c r="V48" s="796"/>
      <c r="W48" s="796"/>
      <c r="X48" s="796"/>
      <c r="Y48" s="796"/>
      <c r="Z48" s="796"/>
      <c r="AA48" s="796"/>
    </row>
    <row r="49">
      <c r="A49" s="796"/>
      <c r="B49" s="795" t="s">
        <v>1534</v>
      </c>
      <c r="C49" s="796"/>
      <c r="D49" s="795">
        <v>64.4</v>
      </c>
      <c r="E49" s="795">
        <v>33.2</v>
      </c>
      <c r="F49" s="795">
        <v>64.2</v>
      </c>
      <c r="G49" s="795">
        <v>32.5</v>
      </c>
      <c r="H49" s="795">
        <v>17.2</v>
      </c>
      <c r="I49" s="796"/>
      <c r="J49" s="796"/>
      <c r="K49" s="796"/>
      <c r="L49" s="796"/>
      <c r="M49" s="796"/>
      <c r="N49" s="796"/>
      <c r="O49" s="796"/>
      <c r="P49" s="796"/>
      <c r="Q49" s="796"/>
      <c r="R49" s="796"/>
      <c r="S49" s="796"/>
      <c r="T49" s="796"/>
      <c r="U49" s="796"/>
      <c r="V49" s="796"/>
      <c r="W49" s="796"/>
      <c r="X49" s="796"/>
      <c r="Y49" s="796"/>
      <c r="Z49" s="796"/>
      <c r="AA49" s="796"/>
    </row>
    <row r="50">
      <c r="A50" s="796"/>
      <c r="B50" s="795" t="s">
        <v>1535</v>
      </c>
      <c r="C50" s="796"/>
      <c r="D50" s="795">
        <v>58.0</v>
      </c>
      <c r="E50" s="795">
        <v>40.8</v>
      </c>
      <c r="F50" s="795">
        <v>75.4</v>
      </c>
      <c r="G50" s="795">
        <v>38.6</v>
      </c>
      <c r="H50" s="795">
        <v>16.3</v>
      </c>
      <c r="I50" s="796"/>
      <c r="J50" s="796"/>
      <c r="K50" s="796"/>
      <c r="L50" s="796"/>
      <c r="M50" s="796"/>
      <c r="N50" s="796"/>
      <c r="O50" s="796"/>
      <c r="P50" s="796"/>
      <c r="Q50" s="796"/>
      <c r="R50" s="796"/>
      <c r="S50" s="796"/>
      <c r="T50" s="796"/>
      <c r="U50" s="796"/>
      <c r="V50" s="796"/>
      <c r="W50" s="796"/>
      <c r="X50" s="796"/>
      <c r="Y50" s="796"/>
      <c r="Z50" s="796"/>
      <c r="AA50" s="796"/>
    </row>
    <row r="51">
      <c r="A51" s="796"/>
      <c r="B51" s="796"/>
      <c r="C51" s="796"/>
      <c r="D51" s="796"/>
      <c r="E51" s="796"/>
      <c r="F51" s="796"/>
      <c r="G51" s="796"/>
      <c r="H51" s="796"/>
      <c r="I51" s="796"/>
      <c r="J51" s="796"/>
      <c r="K51" s="796"/>
      <c r="L51" s="796"/>
      <c r="M51" s="796"/>
      <c r="N51" s="796"/>
      <c r="O51" s="796"/>
      <c r="P51" s="796"/>
      <c r="Q51" s="796"/>
      <c r="R51" s="796"/>
      <c r="S51" s="796"/>
      <c r="T51" s="796"/>
      <c r="U51" s="796"/>
      <c r="V51" s="796"/>
      <c r="W51" s="796"/>
      <c r="X51" s="796"/>
      <c r="Y51" s="796"/>
      <c r="Z51" s="796"/>
      <c r="AA51" s="796"/>
    </row>
    <row r="52">
      <c r="A52" s="795" t="s">
        <v>1536</v>
      </c>
      <c r="B52" s="796"/>
      <c r="C52" s="796"/>
      <c r="D52" s="796"/>
      <c r="E52" s="796"/>
      <c r="F52" s="796"/>
      <c r="G52" s="796"/>
      <c r="H52" s="796"/>
      <c r="I52" s="796"/>
      <c r="J52" s="796"/>
      <c r="K52" s="796"/>
      <c r="L52" s="796"/>
      <c r="M52" s="796"/>
      <c r="N52" s="796"/>
      <c r="O52" s="796"/>
      <c r="P52" s="796"/>
      <c r="Q52" s="796"/>
      <c r="R52" s="796"/>
      <c r="S52" s="796"/>
      <c r="T52" s="796"/>
      <c r="U52" s="796"/>
      <c r="V52" s="796"/>
      <c r="W52" s="796"/>
      <c r="X52" s="796"/>
      <c r="Y52" s="796"/>
      <c r="Z52" s="796"/>
      <c r="AA52" s="796"/>
    </row>
    <row r="53">
      <c r="A53" s="796"/>
      <c r="B53" s="795" t="s">
        <v>1537</v>
      </c>
      <c r="C53" s="796"/>
      <c r="D53" s="795">
        <v>61.4</v>
      </c>
      <c r="E53" s="795">
        <v>37.5</v>
      </c>
      <c r="F53" s="795">
        <v>84.5</v>
      </c>
      <c r="G53" s="795">
        <v>34.1</v>
      </c>
      <c r="H53" s="795">
        <v>17.0</v>
      </c>
      <c r="I53" s="796"/>
      <c r="J53" s="796"/>
      <c r="K53" s="796"/>
      <c r="L53" s="796"/>
      <c r="M53" s="796"/>
      <c r="N53" s="796"/>
      <c r="O53" s="796"/>
      <c r="P53" s="796"/>
      <c r="Q53" s="796"/>
      <c r="R53" s="796"/>
      <c r="S53" s="796"/>
      <c r="T53" s="796"/>
      <c r="U53" s="796"/>
      <c r="V53" s="796"/>
      <c r="W53" s="796"/>
      <c r="X53" s="796"/>
      <c r="Y53" s="796"/>
      <c r="Z53" s="796"/>
      <c r="AA53" s="796"/>
    </row>
    <row r="54">
      <c r="A54" s="796"/>
      <c r="B54" s="795" t="s">
        <v>1404</v>
      </c>
      <c r="C54" s="796"/>
      <c r="D54" s="795">
        <v>62.4</v>
      </c>
      <c r="E54" s="795">
        <v>34.8</v>
      </c>
      <c r="F54" s="795">
        <v>75.2</v>
      </c>
      <c r="G54" s="795">
        <v>47.6</v>
      </c>
      <c r="H54" s="795">
        <v>25.0</v>
      </c>
      <c r="I54" s="796"/>
      <c r="J54" s="796"/>
      <c r="K54" s="796"/>
      <c r="L54" s="796"/>
      <c r="M54" s="796"/>
      <c r="N54" s="796"/>
      <c r="O54" s="796"/>
      <c r="P54" s="796"/>
      <c r="Q54" s="796"/>
      <c r="R54" s="796"/>
      <c r="S54" s="796"/>
      <c r="T54" s="796"/>
      <c r="U54" s="796"/>
      <c r="V54" s="796"/>
      <c r="W54" s="796"/>
      <c r="X54" s="796"/>
      <c r="Y54" s="796"/>
      <c r="Z54" s="796"/>
      <c r="AA54" s="796"/>
    </row>
    <row r="55">
      <c r="A55" s="796"/>
      <c r="B55" s="796"/>
      <c r="C55" s="796"/>
      <c r="D55" s="796"/>
      <c r="E55" s="796"/>
      <c r="F55" s="796"/>
      <c r="G55" s="796"/>
      <c r="H55" s="796"/>
      <c r="I55" s="796"/>
      <c r="J55" s="796"/>
      <c r="K55" s="796"/>
      <c r="L55" s="796"/>
      <c r="M55" s="796"/>
      <c r="N55" s="796"/>
      <c r="O55" s="796"/>
      <c r="P55" s="796"/>
      <c r="Q55" s="796"/>
      <c r="R55" s="796"/>
      <c r="S55" s="796"/>
      <c r="T55" s="796"/>
      <c r="U55" s="796"/>
      <c r="V55" s="796"/>
      <c r="W55" s="796"/>
      <c r="X55" s="796"/>
      <c r="Y55" s="796"/>
      <c r="Z55" s="796"/>
      <c r="AA55" s="796"/>
    </row>
    <row r="56">
      <c r="A56" s="795" t="s">
        <v>1538</v>
      </c>
      <c r="B56" s="796"/>
      <c r="C56" s="796"/>
      <c r="D56" s="796"/>
      <c r="E56" s="796"/>
      <c r="F56" s="796"/>
      <c r="G56" s="796"/>
      <c r="H56" s="796"/>
      <c r="I56" s="796"/>
      <c r="J56" s="796"/>
      <c r="K56" s="796"/>
      <c r="L56" s="796"/>
      <c r="M56" s="796"/>
      <c r="N56" s="796"/>
      <c r="O56" s="796"/>
      <c r="P56" s="796"/>
      <c r="Q56" s="796"/>
      <c r="R56" s="796"/>
      <c r="S56" s="796"/>
      <c r="T56" s="796"/>
      <c r="U56" s="796"/>
      <c r="V56" s="796"/>
      <c r="W56" s="796"/>
      <c r="X56" s="796"/>
      <c r="Y56" s="796"/>
      <c r="Z56" s="796"/>
      <c r="AA56" s="796"/>
    </row>
    <row r="57">
      <c r="A57" s="796"/>
      <c r="B57" s="795" t="s">
        <v>1328</v>
      </c>
      <c r="C57" s="796"/>
      <c r="D57" s="795">
        <v>69.2</v>
      </c>
      <c r="E57" s="795">
        <v>32.7</v>
      </c>
      <c r="F57" s="795">
        <v>70.0</v>
      </c>
      <c r="G57" s="795">
        <v>41.2</v>
      </c>
      <c r="H57" s="795">
        <v>19.3</v>
      </c>
      <c r="I57" s="796"/>
      <c r="J57" s="796"/>
      <c r="K57" s="796"/>
      <c r="L57" s="796"/>
      <c r="M57" s="796"/>
      <c r="N57" s="796"/>
      <c r="O57" s="796"/>
      <c r="P57" s="796"/>
      <c r="Q57" s="796"/>
      <c r="R57" s="796"/>
      <c r="S57" s="796"/>
      <c r="T57" s="796"/>
      <c r="U57" s="796"/>
      <c r="V57" s="796"/>
      <c r="W57" s="796"/>
      <c r="X57" s="796"/>
      <c r="Y57" s="796"/>
      <c r="Z57" s="796"/>
      <c r="AA57" s="796"/>
    </row>
    <row r="58">
      <c r="A58" s="796"/>
      <c r="B58" s="795" t="s">
        <v>1539</v>
      </c>
      <c r="C58" s="796"/>
      <c r="D58" s="795">
        <v>73.6</v>
      </c>
      <c r="E58" s="795">
        <v>33.0</v>
      </c>
      <c r="F58" s="795">
        <v>74.9</v>
      </c>
      <c r="G58" s="795">
        <v>37.7</v>
      </c>
      <c r="H58" s="795">
        <v>22.0</v>
      </c>
      <c r="I58" s="796"/>
      <c r="J58" s="796"/>
      <c r="K58" s="796"/>
      <c r="L58" s="796"/>
      <c r="M58" s="796"/>
      <c r="N58" s="796"/>
      <c r="O58" s="796"/>
      <c r="P58" s="796"/>
      <c r="Q58" s="796"/>
      <c r="R58" s="796"/>
      <c r="S58" s="796"/>
      <c r="T58" s="796"/>
      <c r="U58" s="796"/>
      <c r="V58" s="796"/>
      <c r="W58" s="796"/>
      <c r="X58" s="796"/>
      <c r="Y58" s="796"/>
      <c r="Z58" s="796"/>
      <c r="AA58" s="796"/>
    </row>
    <row r="59">
      <c r="A59" s="796"/>
      <c r="B59" s="796"/>
      <c r="C59" s="796"/>
      <c r="D59" s="796"/>
      <c r="E59" s="796"/>
      <c r="F59" s="796"/>
      <c r="G59" s="796"/>
      <c r="H59" s="796"/>
      <c r="I59" s="796"/>
      <c r="J59" s="796"/>
      <c r="K59" s="796"/>
      <c r="L59" s="796"/>
      <c r="M59" s="796"/>
      <c r="N59" s="796"/>
      <c r="O59" s="796"/>
      <c r="P59" s="796"/>
      <c r="Q59" s="796"/>
      <c r="R59" s="796"/>
      <c r="S59" s="796"/>
      <c r="T59" s="796"/>
      <c r="U59" s="796"/>
      <c r="V59" s="796"/>
      <c r="W59" s="796"/>
      <c r="X59" s="796"/>
      <c r="Y59" s="796"/>
      <c r="Z59" s="796"/>
      <c r="AA59" s="796"/>
    </row>
    <row r="60">
      <c r="A60" s="796"/>
      <c r="B60" s="796"/>
      <c r="C60" s="796"/>
      <c r="D60" s="796"/>
      <c r="E60" s="796"/>
      <c r="F60" s="796"/>
      <c r="G60" s="796"/>
      <c r="H60" s="796"/>
      <c r="I60" s="796"/>
      <c r="J60" s="796"/>
      <c r="K60" s="796"/>
      <c r="L60" s="796"/>
      <c r="M60" s="796"/>
      <c r="N60" s="796"/>
      <c r="O60" s="796"/>
      <c r="P60" s="796"/>
      <c r="Q60" s="796"/>
      <c r="R60" s="796"/>
      <c r="S60" s="796"/>
      <c r="T60" s="796"/>
      <c r="U60" s="796"/>
      <c r="V60" s="796"/>
      <c r="W60" s="796"/>
      <c r="X60" s="796"/>
      <c r="Y60" s="796"/>
      <c r="Z60" s="796"/>
      <c r="AA60" s="796"/>
    </row>
    <row r="61">
      <c r="A61" s="796"/>
      <c r="B61" s="796"/>
      <c r="C61" s="796"/>
      <c r="D61" s="796"/>
      <c r="E61" s="796"/>
      <c r="F61" s="796"/>
      <c r="G61" s="796"/>
      <c r="H61" s="796"/>
      <c r="I61" s="796"/>
      <c r="J61" s="796"/>
      <c r="K61" s="796"/>
      <c r="L61" s="796"/>
      <c r="M61" s="796"/>
      <c r="N61" s="796"/>
      <c r="O61" s="796"/>
      <c r="P61" s="796"/>
      <c r="Q61" s="796"/>
      <c r="R61" s="796"/>
      <c r="S61" s="796"/>
      <c r="T61" s="796"/>
      <c r="U61" s="796"/>
      <c r="V61" s="796"/>
      <c r="W61" s="796"/>
      <c r="X61" s="796"/>
      <c r="Y61" s="796"/>
      <c r="Z61" s="796"/>
      <c r="AA61" s="796"/>
    </row>
    <row r="62">
      <c r="A62" s="796"/>
      <c r="B62" s="796"/>
      <c r="C62" s="796"/>
      <c r="D62" s="796"/>
      <c r="E62" s="796"/>
      <c r="F62" s="796"/>
      <c r="G62" s="796"/>
      <c r="H62" s="796"/>
      <c r="I62" s="796"/>
      <c r="J62" s="796"/>
      <c r="K62" s="796"/>
      <c r="L62" s="796"/>
      <c r="M62" s="796"/>
      <c r="N62" s="796"/>
      <c r="O62" s="796"/>
      <c r="P62" s="796"/>
      <c r="Q62" s="796"/>
      <c r="R62" s="796"/>
      <c r="S62" s="796"/>
      <c r="T62" s="796"/>
      <c r="U62" s="796"/>
      <c r="V62" s="796"/>
      <c r="W62" s="796"/>
      <c r="X62" s="796"/>
      <c r="Y62" s="796"/>
      <c r="Z62" s="796"/>
      <c r="AA62" s="796"/>
    </row>
    <row r="63">
      <c r="A63" s="796"/>
      <c r="B63" s="796"/>
      <c r="C63" s="796"/>
      <c r="D63" s="796"/>
      <c r="E63" s="796"/>
      <c r="F63" s="796"/>
      <c r="G63" s="796"/>
      <c r="H63" s="796"/>
      <c r="I63" s="796"/>
      <c r="J63" s="796"/>
      <c r="K63" s="796"/>
      <c r="L63" s="796"/>
      <c r="M63" s="796"/>
      <c r="N63" s="796"/>
      <c r="O63" s="796"/>
      <c r="P63" s="796"/>
      <c r="Q63" s="796"/>
      <c r="R63" s="796"/>
      <c r="S63" s="796"/>
      <c r="T63" s="796"/>
      <c r="U63" s="796"/>
      <c r="V63" s="796"/>
      <c r="W63" s="796"/>
      <c r="X63" s="796"/>
      <c r="Y63" s="796"/>
      <c r="Z63" s="796"/>
      <c r="AA63" s="796"/>
    </row>
    <row r="64">
      <c r="A64" s="796"/>
      <c r="B64" s="796"/>
      <c r="C64" s="796"/>
      <c r="D64" s="796"/>
      <c r="E64" s="796"/>
      <c r="F64" s="796"/>
      <c r="G64" s="796"/>
      <c r="H64" s="796"/>
      <c r="I64" s="796"/>
      <c r="J64" s="796"/>
      <c r="K64" s="796"/>
      <c r="L64" s="796"/>
      <c r="M64" s="796"/>
      <c r="N64" s="796"/>
      <c r="O64" s="796"/>
      <c r="P64" s="796"/>
      <c r="Q64" s="796"/>
      <c r="R64" s="796"/>
      <c r="S64" s="796"/>
      <c r="T64" s="796"/>
      <c r="U64" s="796"/>
      <c r="V64" s="796"/>
      <c r="W64" s="796"/>
      <c r="X64" s="796"/>
      <c r="Y64" s="796"/>
      <c r="Z64" s="796"/>
      <c r="AA64" s="796"/>
    </row>
    <row r="65">
      <c r="A65" s="796"/>
      <c r="B65" s="796"/>
      <c r="C65" s="796"/>
      <c r="D65" s="796"/>
      <c r="E65" s="796"/>
      <c r="F65" s="796"/>
      <c r="G65" s="796"/>
      <c r="H65" s="796"/>
      <c r="I65" s="796"/>
      <c r="J65" s="796"/>
      <c r="K65" s="796"/>
      <c r="L65" s="796"/>
      <c r="M65" s="796"/>
      <c r="N65" s="796"/>
      <c r="O65" s="796"/>
      <c r="P65" s="796"/>
      <c r="Q65" s="796"/>
      <c r="R65" s="796"/>
      <c r="S65" s="796"/>
      <c r="T65" s="796"/>
      <c r="U65" s="796"/>
      <c r="V65" s="796"/>
      <c r="W65" s="796"/>
      <c r="X65" s="796"/>
      <c r="Y65" s="796"/>
      <c r="Z65" s="796"/>
      <c r="AA65" s="796"/>
    </row>
    <row r="66">
      <c r="A66" s="796"/>
      <c r="B66" s="796"/>
      <c r="C66" s="796"/>
      <c r="D66" s="796"/>
      <c r="E66" s="796"/>
      <c r="F66" s="796"/>
      <c r="G66" s="796"/>
      <c r="H66" s="796"/>
      <c r="I66" s="796"/>
      <c r="J66" s="796"/>
      <c r="K66" s="796"/>
      <c r="L66" s="796"/>
      <c r="M66" s="796"/>
      <c r="N66" s="796"/>
      <c r="O66" s="796"/>
      <c r="P66" s="796"/>
      <c r="Q66" s="796"/>
      <c r="R66" s="796"/>
      <c r="S66" s="796"/>
      <c r="T66" s="796"/>
      <c r="U66" s="796"/>
      <c r="V66" s="796"/>
      <c r="W66" s="796"/>
      <c r="X66" s="796"/>
      <c r="Y66" s="796"/>
      <c r="Z66" s="796"/>
      <c r="AA66" s="796"/>
    </row>
    <row r="67">
      <c r="A67" s="796"/>
      <c r="B67" s="796"/>
      <c r="C67" s="796"/>
      <c r="D67" s="796"/>
      <c r="E67" s="796"/>
      <c r="F67" s="796"/>
      <c r="G67" s="796"/>
      <c r="H67" s="796"/>
      <c r="I67" s="796"/>
      <c r="J67" s="796"/>
      <c r="K67" s="796"/>
      <c r="L67" s="796"/>
      <c r="M67" s="796"/>
      <c r="N67" s="796"/>
      <c r="O67" s="796"/>
      <c r="P67" s="796"/>
      <c r="Q67" s="796"/>
      <c r="R67" s="796"/>
      <c r="S67" s="796"/>
      <c r="T67" s="796"/>
      <c r="U67" s="796"/>
      <c r="V67" s="796"/>
      <c r="W67" s="796"/>
      <c r="X67" s="796"/>
      <c r="Y67" s="796"/>
      <c r="Z67" s="796"/>
      <c r="AA67" s="796"/>
    </row>
    <row r="68">
      <c r="A68" s="796"/>
      <c r="B68" s="796"/>
      <c r="C68" s="796"/>
      <c r="D68" s="796"/>
      <c r="E68" s="796"/>
      <c r="F68" s="796"/>
      <c r="G68" s="796"/>
      <c r="H68" s="796"/>
      <c r="I68" s="796"/>
      <c r="J68" s="796"/>
      <c r="K68" s="796"/>
      <c r="L68" s="796"/>
      <c r="M68" s="796"/>
      <c r="N68" s="796"/>
      <c r="O68" s="796"/>
      <c r="P68" s="796"/>
      <c r="Q68" s="796"/>
      <c r="R68" s="796"/>
      <c r="S68" s="796"/>
      <c r="T68" s="796"/>
      <c r="U68" s="796"/>
      <c r="V68" s="796"/>
      <c r="W68" s="796"/>
      <c r="X68" s="796"/>
      <c r="Y68" s="796"/>
      <c r="Z68" s="796"/>
      <c r="AA68" s="796"/>
    </row>
    <row r="69">
      <c r="A69" s="796"/>
      <c r="B69" s="796"/>
      <c r="C69" s="796"/>
      <c r="D69" s="796"/>
      <c r="E69" s="796"/>
      <c r="F69" s="796"/>
      <c r="G69" s="796"/>
      <c r="H69" s="796"/>
      <c r="I69" s="796"/>
      <c r="J69" s="796"/>
      <c r="K69" s="796"/>
      <c r="L69" s="796"/>
      <c r="M69" s="796"/>
      <c r="N69" s="796"/>
      <c r="O69" s="796"/>
      <c r="P69" s="796"/>
      <c r="Q69" s="796"/>
      <c r="R69" s="796"/>
      <c r="S69" s="796"/>
      <c r="T69" s="796"/>
      <c r="U69" s="796"/>
      <c r="V69" s="796"/>
      <c r="W69" s="796"/>
      <c r="X69" s="796"/>
      <c r="Y69" s="796"/>
      <c r="Z69" s="796"/>
      <c r="AA69" s="796"/>
    </row>
    <row r="70">
      <c r="A70" s="796"/>
      <c r="B70" s="796"/>
      <c r="C70" s="796"/>
      <c r="D70" s="796"/>
      <c r="E70" s="796"/>
      <c r="F70" s="796"/>
      <c r="G70" s="796"/>
      <c r="H70" s="796"/>
      <c r="I70" s="796"/>
      <c r="J70" s="796"/>
      <c r="K70" s="796"/>
      <c r="L70" s="796"/>
      <c r="M70" s="796"/>
      <c r="N70" s="796"/>
      <c r="O70" s="796"/>
      <c r="P70" s="796"/>
      <c r="Q70" s="796"/>
      <c r="R70" s="796"/>
      <c r="S70" s="796"/>
      <c r="T70" s="796"/>
      <c r="U70" s="796"/>
      <c r="V70" s="796"/>
      <c r="W70" s="796"/>
      <c r="X70" s="796"/>
      <c r="Y70" s="796"/>
      <c r="Z70" s="796"/>
      <c r="AA70" s="796"/>
    </row>
    <row r="71">
      <c r="A71" s="796"/>
      <c r="B71" s="796"/>
      <c r="C71" s="796"/>
      <c r="D71" s="796"/>
      <c r="E71" s="796"/>
      <c r="F71" s="796"/>
      <c r="G71" s="796"/>
      <c r="H71" s="796"/>
      <c r="I71" s="796"/>
      <c r="J71" s="796"/>
      <c r="K71" s="796"/>
      <c r="L71" s="796"/>
      <c r="M71" s="796"/>
      <c r="N71" s="796"/>
      <c r="O71" s="796"/>
      <c r="P71" s="796"/>
      <c r="Q71" s="796"/>
      <c r="R71" s="796"/>
      <c r="S71" s="796"/>
      <c r="T71" s="796"/>
      <c r="U71" s="796"/>
      <c r="V71" s="796"/>
      <c r="W71" s="796"/>
      <c r="X71" s="796"/>
      <c r="Y71" s="796"/>
      <c r="Z71" s="796"/>
      <c r="AA71" s="796"/>
    </row>
    <row r="72">
      <c r="A72" s="796"/>
      <c r="B72" s="796"/>
      <c r="C72" s="796"/>
      <c r="D72" s="796"/>
      <c r="E72" s="796"/>
      <c r="F72" s="796"/>
      <c r="G72" s="796"/>
      <c r="H72" s="796"/>
      <c r="I72" s="796"/>
      <c r="J72" s="796"/>
      <c r="K72" s="796"/>
      <c r="L72" s="796"/>
      <c r="M72" s="796"/>
      <c r="N72" s="796"/>
      <c r="O72" s="796"/>
      <c r="P72" s="796"/>
      <c r="Q72" s="796"/>
      <c r="R72" s="796"/>
      <c r="S72" s="796"/>
      <c r="T72" s="796"/>
      <c r="U72" s="796"/>
      <c r="V72" s="796"/>
      <c r="W72" s="796"/>
      <c r="X72" s="796"/>
      <c r="Y72" s="796"/>
      <c r="Z72" s="796"/>
      <c r="AA72" s="796"/>
    </row>
    <row r="73">
      <c r="A73" s="796"/>
      <c r="B73" s="796"/>
      <c r="C73" s="796"/>
      <c r="D73" s="796"/>
      <c r="E73" s="796"/>
      <c r="F73" s="796"/>
      <c r="G73" s="796"/>
      <c r="H73" s="796"/>
      <c r="I73" s="796"/>
      <c r="J73" s="796"/>
      <c r="K73" s="796"/>
      <c r="L73" s="796"/>
      <c r="M73" s="796"/>
      <c r="N73" s="796"/>
      <c r="O73" s="796"/>
      <c r="P73" s="796"/>
      <c r="Q73" s="796"/>
      <c r="R73" s="796"/>
      <c r="S73" s="796"/>
      <c r="T73" s="796"/>
      <c r="U73" s="796"/>
      <c r="V73" s="796"/>
      <c r="W73" s="796"/>
      <c r="X73" s="796"/>
      <c r="Y73" s="796"/>
      <c r="Z73" s="796"/>
      <c r="AA73" s="796"/>
    </row>
    <row r="74">
      <c r="A74" s="796"/>
      <c r="B74" s="796"/>
      <c r="C74" s="796"/>
      <c r="D74" s="796"/>
      <c r="E74" s="796"/>
      <c r="F74" s="796"/>
      <c r="G74" s="796"/>
      <c r="H74" s="796"/>
      <c r="I74" s="796"/>
      <c r="J74" s="796"/>
      <c r="K74" s="796"/>
      <c r="L74" s="796"/>
      <c r="M74" s="796"/>
      <c r="N74" s="796"/>
      <c r="O74" s="796"/>
      <c r="P74" s="796"/>
      <c r="Q74" s="796"/>
      <c r="R74" s="796"/>
      <c r="S74" s="796"/>
      <c r="T74" s="796"/>
      <c r="U74" s="796"/>
      <c r="V74" s="796"/>
      <c r="W74" s="796"/>
      <c r="X74" s="796"/>
      <c r="Y74" s="796"/>
      <c r="Z74" s="796"/>
      <c r="AA74" s="796"/>
    </row>
    <row r="75">
      <c r="A75" s="796"/>
      <c r="B75" s="796"/>
      <c r="C75" s="796"/>
      <c r="D75" s="796"/>
      <c r="E75" s="796"/>
      <c r="F75" s="796"/>
      <c r="G75" s="796"/>
      <c r="H75" s="796"/>
      <c r="I75" s="796"/>
      <c r="J75" s="796"/>
      <c r="K75" s="796"/>
      <c r="L75" s="796"/>
      <c r="M75" s="796"/>
      <c r="N75" s="796"/>
      <c r="O75" s="796"/>
      <c r="P75" s="796"/>
      <c r="Q75" s="796"/>
      <c r="R75" s="796"/>
      <c r="S75" s="796"/>
      <c r="T75" s="796"/>
      <c r="U75" s="796"/>
      <c r="V75" s="796"/>
      <c r="W75" s="796"/>
      <c r="X75" s="796"/>
      <c r="Y75" s="796"/>
      <c r="Z75" s="796"/>
      <c r="AA75" s="796"/>
    </row>
    <row r="76">
      <c r="A76" s="796"/>
      <c r="B76" s="796"/>
      <c r="C76" s="796"/>
      <c r="D76" s="796"/>
      <c r="E76" s="796"/>
      <c r="F76" s="796"/>
      <c r="G76" s="796"/>
      <c r="H76" s="796"/>
      <c r="I76" s="796"/>
      <c r="J76" s="796"/>
      <c r="K76" s="796"/>
      <c r="L76" s="796"/>
      <c r="M76" s="796"/>
      <c r="N76" s="796"/>
      <c r="O76" s="796"/>
      <c r="P76" s="796"/>
      <c r="Q76" s="796"/>
      <c r="R76" s="796"/>
      <c r="S76" s="796"/>
      <c r="T76" s="796"/>
      <c r="U76" s="796"/>
      <c r="V76" s="796"/>
      <c r="W76" s="796"/>
      <c r="X76" s="796"/>
      <c r="Y76" s="796"/>
      <c r="Z76" s="796"/>
      <c r="AA76" s="796"/>
    </row>
    <row r="77">
      <c r="A77" s="796"/>
      <c r="B77" s="796"/>
      <c r="C77" s="796"/>
      <c r="D77" s="796"/>
      <c r="E77" s="796"/>
      <c r="F77" s="796"/>
      <c r="G77" s="796"/>
      <c r="H77" s="796"/>
      <c r="I77" s="796"/>
      <c r="J77" s="796"/>
      <c r="K77" s="796"/>
      <c r="L77" s="796"/>
      <c r="M77" s="796"/>
      <c r="N77" s="796"/>
      <c r="O77" s="796"/>
      <c r="P77" s="796"/>
      <c r="Q77" s="796"/>
      <c r="R77" s="796"/>
      <c r="S77" s="796"/>
      <c r="T77" s="796"/>
      <c r="U77" s="796"/>
      <c r="V77" s="796"/>
      <c r="W77" s="796"/>
      <c r="X77" s="796"/>
      <c r="Y77" s="796"/>
      <c r="Z77" s="796"/>
      <c r="AA77" s="796"/>
    </row>
    <row r="78">
      <c r="A78" s="796"/>
      <c r="B78" s="796"/>
      <c r="C78" s="796"/>
      <c r="D78" s="796"/>
      <c r="E78" s="796"/>
      <c r="F78" s="796"/>
      <c r="G78" s="796"/>
      <c r="H78" s="796"/>
      <c r="I78" s="796"/>
      <c r="J78" s="796"/>
      <c r="K78" s="796"/>
      <c r="L78" s="796"/>
      <c r="M78" s="796"/>
      <c r="N78" s="796"/>
      <c r="O78" s="796"/>
      <c r="P78" s="796"/>
      <c r="Q78" s="796"/>
      <c r="R78" s="796"/>
      <c r="S78" s="796"/>
      <c r="T78" s="796"/>
      <c r="U78" s="796"/>
      <c r="V78" s="796"/>
      <c r="W78" s="796"/>
      <c r="X78" s="796"/>
      <c r="Y78" s="796"/>
      <c r="Z78" s="796"/>
      <c r="AA78" s="796"/>
    </row>
    <row r="79">
      <c r="A79" s="796"/>
      <c r="B79" s="796"/>
      <c r="C79" s="796"/>
      <c r="D79" s="796"/>
      <c r="E79" s="796"/>
      <c r="F79" s="796"/>
      <c r="G79" s="796"/>
      <c r="H79" s="796"/>
      <c r="I79" s="796"/>
      <c r="J79" s="796"/>
      <c r="K79" s="796"/>
      <c r="L79" s="796"/>
      <c r="M79" s="796"/>
      <c r="N79" s="796"/>
      <c r="O79" s="796"/>
      <c r="P79" s="796"/>
      <c r="Q79" s="796"/>
      <c r="R79" s="796"/>
      <c r="S79" s="796"/>
      <c r="T79" s="796"/>
      <c r="U79" s="796"/>
      <c r="V79" s="796"/>
      <c r="W79" s="796"/>
      <c r="X79" s="796"/>
      <c r="Y79" s="796"/>
      <c r="Z79" s="796"/>
      <c r="AA79" s="796"/>
    </row>
    <row r="80">
      <c r="A80" s="796"/>
      <c r="B80" s="796"/>
      <c r="C80" s="796"/>
      <c r="D80" s="796"/>
      <c r="E80" s="796"/>
      <c r="F80" s="796"/>
      <c r="G80" s="796"/>
      <c r="H80" s="796"/>
      <c r="I80" s="796"/>
      <c r="J80" s="796"/>
      <c r="K80" s="796"/>
      <c r="L80" s="796"/>
      <c r="M80" s="796"/>
      <c r="N80" s="796"/>
      <c r="O80" s="796"/>
      <c r="P80" s="796"/>
      <c r="Q80" s="796"/>
      <c r="R80" s="796"/>
      <c r="S80" s="796"/>
      <c r="T80" s="796"/>
      <c r="U80" s="796"/>
      <c r="V80" s="796"/>
      <c r="W80" s="796"/>
      <c r="X80" s="796"/>
      <c r="Y80" s="796"/>
      <c r="Z80" s="796"/>
      <c r="AA80" s="796"/>
    </row>
    <row r="81">
      <c r="A81" s="796"/>
      <c r="B81" s="796"/>
      <c r="C81" s="796"/>
      <c r="D81" s="796"/>
      <c r="E81" s="796"/>
      <c r="F81" s="796"/>
      <c r="G81" s="796"/>
      <c r="H81" s="796"/>
      <c r="I81" s="796"/>
      <c r="J81" s="796"/>
      <c r="K81" s="796"/>
      <c r="L81" s="796"/>
      <c r="M81" s="796"/>
      <c r="N81" s="796"/>
      <c r="O81" s="796"/>
      <c r="P81" s="796"/>
      <c r="Q81" s="796"/>
      <c r="R81" s="796"/>
      <c r="S81" s="796"/>
      <c r="T81" s="796"/>
      <c r="U81" s="796"/>
      <c r="V81" s="796"/>
      <c r="W81" s="796"/>
      <c r="X81" s="796"/>
      <c r="Y81" s="796"/>
      <c r="Z81" s="796"/>
      <c r="AA81" s="796"/>
    </row>
    <row r="82">
      <c r="A82" s="796"/>
      <c r="B82" s="796"/>
      <c r="C82" s="796"/>
      <c r="D82" s="796"/>
      <c r="E82" s="796"/>
      <c r="F82" s="796"/>
      <c r="G82" s="796"/>
      <c r="H82" s="796"/>
      <c r="I82" s="796"/>
      <c r="J82" s="796"/>
      <c r="K82" s="796"/>
      <c r="L82" s="796"/>
      <c r="M82" s="796"/>
      <c r="N82" s="796"/>
      <c r="O82" s="796"/>
      <c r="P82" s="796"/>
      <c r="Q82" s="796"/>
      <c r="R82" s="796"/>
      <c r="S82" s="796"/>
      <c r="T82" s="796"/>
      <c r="U82" s="796"/>
      <c r="V82" s="796"/>
      <c r="W82" s="796"/>
      <c r="X82" s="796"/>
      <c r="Y82" s="796"/>
      <c r="Z82" s="796"/>
      <c r="AA82" s="796"/>
    </row>
    <row r="83">
      <c r="A83" s="796"/>
      <c r="B83" s="796"/>
      <c r="C83" s="796"/>
      <c r="D83" s="796"/>
      <c r="E83" s="796"/>
      <c r="F83" s="796"/>
      <c r="G83" s="796"/>
      <c r="H83" s="796"/>
      <c r="I83" s="796"/>
      <c r="J83" s="796"/>
      <c r="K83" s="796"/>
      <c r="L83" s="796"/>
      <c r="M83" s="796"/>
      <c r="N83" s="796"/>
      <c r="O83" s="796"/>
      <c r="P83" s="796"/>
      <c r="Q83" s="796"/>
      <c r="R83" s="796"/>
      <c r="S83" s="796"/>
      <c r="T83" s="796"/>
      <c r="U83" s="796"/>
      <c r="V83" s="796"/>
      <c r="W83" s="796"/>
      <c r="X83" s="796"/>
      <c r="Y83" s="796"/>
      <c r="Z83" s="796"/>
      <c r="AA83" s="796"/>
    </row>
    <row r="84">
      <c r="A84" s="796"/>
      <c r="B84" s="796"/>
      <c r="C84" s="796"/>
      <c r="D84" s="796"/>
      <c r="E84" s="796"/>
      <c r="F84" s="796"/>
      <c r="G84" s="796"/>
      <c r="H84" s="796"/>
      <c r="I84" s="796"/>
      <c r="J84" s="796"/>
      <c r="K84" s="796"/>
      <c r="L84" s="796"/>
      <c r="M84" s="796"/>
      <c r="N84" s="796"/>
      <c r="O84" s="796"/>
      <c r="P84" s="796"/>
      <c r="Q84" s="796"/>
      <c r="R84" s="796"/>
      <c r="S84" s="796"/>
      <c r="T84" s="796"/>
      <c r="U84" s="796"/>
      <c r="V84" s="796"/>
      <c r="W84" s="796"/>
      <c r="X84" s="796"/>
      <c r="Y84" s="796"/>
      <c r="Z84" s="796"/>
      <c r="AA84" s="796"/>
    </row>
    <row r="85">
      <c r="A85" s="796"/>
      <c r="B85" s="796"/>
      <c r="C85" s="796"/>
      <c r="D85" s="796"/>
      <c r="E85" s="796"/>
      <c r="F85" s="796"/>
      <c r="G85" s="796"/>
      <c r="H85" s="796"/>
      <c r="I85" s="796"/>
      <c r="J85" s="796"/>
      <c r="K85" s="796"/>
      <c r="L85" s="796"/>
      <c r="M85" s="796"/>
      <c r="N85" s="796"/>
      <c r="O85" s="796"/>
      <c r="P85" s="796"/>
      <c r="Q85" s="796"/>
      <c r="R85" s="796"/>
      <c r="S85" s="796"/>
      <c r="T85" s="796"/>
      <c r="U85" s="796"/>
      <c r="V85" s="796"/>
      <c r="W85" s="796"/>
      <c r="X85" s="796"/>
      <c r="Y85" s="796"/>
      <c r="Z85" s="796"/>
      <c r="AA85" s="796"/>
    </row>
    <row r="86">
      <c r="A86" s="796"/>
      <c r="B86" s="796"/>
      <c r="C86" s="796"/>
      <c r="D86" s="796"/>
      <c r="E86" s="796"/>
      <c r="F86" s="796"/>
      <c r="G86" s="796"/>
      <c r="H86" s="796"/>
      <c r="I86" s="796"/>
      <c r="J86" s="796"/>
      <c r="K86" s="796"/>
      <c r="L86" s="796"/>
      <c r="M86" s="796"/>
      <c r="N86" s="796"/>
      <c r="O86" s="796"/>
      <c r="P86" s="796"/>
      <c r="Q86" s="796"/>
      <c r="R86" s="796"/>
      <c r="S86" s="796"/>
      <c r="T86" s="796"/>
      <c r="U86" s="796"/>
      <c r="V86" s="796"/>
      <c r="W86" s="796"/>
      <c r="X86" s="796"/>
      <c r="Y86" s="796"/>
      <c r="Z86" s="796"/>
      <c r="AA86" s="796"/>
    </row>
    <row r="87">
      <c r="A87" s="796"/>
      <c r="B87" s="796"/>
      <c r="C87" s="796"/>
      <c r="D87" s="796"/>
      <c r="E87" s="796"/>
      <c r="F87" s="796"/>
      <c r="G87" s="796"/>
      <c r="H87" s="796"/>
      <c r="I87" s="796"/>
      <c r="J87" s="796"/>
      <c r="K87" s="796"/>
      <c r="L87" s="796"/>
      <c r="M87" s="796"/>
      <c r="N87" s="796"/>
      <c r="O87" s="796"/>
      <c r="P87" s="796"/>
      <c r="Q87" s="796"/>
      <c r="R87" s="796"/>
      <c r="S87" s="796"/>
      <c r="T87" s="796"/>
      <c r="U87" s="796"/>
      <c r="V87" s="796"/>
      <c r="W87" s="796"/>
      <c r="X87" s="796"/>
      <c r="Y87" s="796"/>
      <c r="Z87" s="796"/>
      <c r="AA87" s="796"/>
    </row>
    <row r="88">
      <c r="A88" s="796"/>
      <c r="B88" s="796"/>
      <c r="C88" s="796"/>
      <c r="D88" s="796"/>
      <c r="E88" s="796"/>
      <c r="F88" s="796"/>
      <c r="G88" s="796"/>
      <c r="H88" s="796"/>
      <c r="I88" s="796"/>
      <c r="J88" s="796"/>
      <c r="K88" s="796"/>
      <c r="L88" s="796"/>
      <c r="M88" s="796"/>
      <c r="N88" s="796"/>
      <c r="O88" s="796"/>
      <c r="P88" s="796"/>
      <c r="Q88" s="796"/>
      <c r="R88" s="796"/>
      <c r="S88" s="796"/>
      <c r="T88" s="796"/>
      <c r="U88" s="796"/>
      <c r="V88" s="796"/>
      <c r="W88" s="796"/>
      <c r="X88" s="796"/>
      <c r="Y88" s="796"/>
      <c r="Z88" s="796"/>
      <c r="AA88" s="796"/>
    </row>
    <row r="89">
      <c r="A89" s="796"/>
      <c r="B89" s="796"/>
      <c r="C89" s="796"/>
      <c r="D89" s="796"/>
      <c r="E89" s="796"/>
      <c r="F89" s="796"/>
      <c r="G89" s="796"/>
      <c r="H89" s="796"/>
      <c r="I89" s="796"/>
      <c r="J89" s="796"/>
      <c r="K89" s="796"/>
      <c r="L89" s="796"/>
      <c r="M89" s="796"/>
      <c r="N89" s="796"/>
      <c r="O89" s="796"/>
      <c r="P89" s="796"/>
      <c r="Q89" s="796"/>
      <c r="R89" s="796"/>
      <c r="S89" s="796"/>
      <c r="T89" s="796"/>
      <c r="U89" s="796"/>
      <c r="V89" s="796"/>
      <c r="W89" s="796"/>
      <c r="X89" s="796"/>
      <c r="Y89" s="796"/>
      <c r="Z89" s="796"/>
      <c r="AA89" s="796"/>
    </row>
    <row r="90">
      <c r="A90" s="796"/>
      <c r="B90" s="796"/>
      <c r="C90" s="796"/>
      <c r="D90" s="796"/>
      <c r="E90" s="796"/>
      <c r="F90" s="796"/>
      <c r="G90" s="796"/>
      <c r="H90" s="796"/>
      <c r="I90" s="796"/>
      <c r="J90" s="796"/>
      <c r="K90" s="796"/>
      <c r="L90" s="796"/>
      <c r="M90" s="796"/>
      <c r="N90" s="796"/>
      <c r="O90" s="796"/>
      <c r="P90" s="796"/>
      <c r="Q90" s="796"/>
      <c r="R90" s="796"/>
      <c r="S90" s="796"/>
      <c r="T90" s="796"/>
      <c r="U90" s="796"/>
      <c r="V90" s="796"/>
      <c r="W90" s="796"/>
      <c r="X90" s="796"/>
      <c r="Y90" s="796"/>
      <c r="Z90" s="796"/>
      <c r="AA90" s="796"/>
    </row>
    <row r="91">
      <c r="A91" s="796"/>
      <c r="B91" s="796"/>
      <c r="C91" s="796"/>
      <c r="D91" s="796"/>
      <c r="E91" s="796"/>
      <c r="F91" s="796"/>
      <c r="G91" s="796"/>
      <c r="H91" s="796"/>
      <c r="I91" s="796"/>
      <c r="J91" s="796"/>
      <c r="K91" s="796"/>
      <c r="L91" s="796"/>
      <c r="M91" s="796"/>
      <c r="N91" s="796"/>
      <c r="O91" s="796"/>
      <c r="P91" s="796"/>
      <c r="Q91" s="796"/>
      <c r="R91" s="796"/>
      <c r="S91" s="796"/>
      <c r="T91" s="796"/>
      <c r="U91" s="796"/>
      <c r="V91" s="796"/>
      <c r="W91" s="796"/>
      <c r="X91" s="796"/>
      <c r="Y91" s="796"/>
      <c r="Z91" s="796"/>
      <c r="AA91" s="796"/>
    </row>
    <row r="92">
      <c r="A92" s="796"/>
      <c r="B92" s="796"/>
      <c r="C92" s="796"/>
      <c r="D92" s="796"/>
      <c r="E92" s="796"/>
      <c r="F92" s="796"/>
      <c r="G92" s="796"/>
      <c r="H92" s="796"/>
      <c r="I92" s="796"/>
      <c r="J92" s="796"/>
      <c r="K92" s="796"/>
      <c r="L92" s="796"/>
      <c r="M92" s="796"/>
      <c r="N92" s="796"/>
      <c r="O92" s="796"/>
      <c r="P92" s="796"/>
      <c r="Q92" s="796"/>
      <c r="R92" s="796"/>
      <c r="S92" s="796"/>
      <c r="T92" s="796"/>
      <c r="U92" s="796"/>
      <c r="V92" s="796"/>
      <c r="W92" s="796"/>
      <c r="X92" s="796"/>
      <c r="Y92" s="796"/>
      <c r="Z92" s="796"/>
      <c r="AA92" s="796"/>
    </row>
    <row r="93">
      <c r="A93" s="796"/>
      <c r="B93" s="796"/>
      <c r="C93" s="796"/>
      <c r="D93" s="796"/>
      <c r="E93" s="796"/>
      <c r="F93" s="796"/>
      <c r="G93" s="796"/>
      <c r="H93" s="796"/>
      <c r="I93" s="796"/>
      <c r="J93" s="796"/>
      <c r="K93" s="796"/>
      <c r="L93" s="796"/>
      <c r="M93" s="796"/>
      <c r="N93" s="796"/>
      <c r="O93" s="796"/>
      <c r="P93" s="796"/>
      <c r="Q93" s="796"/>
      <c r="R93" s="796"/>
      <c r="S93" s="796"/>
      <c r="T93" s="796"/>
      <c r="U93" s="796"/>
      <c r="V93" s="796"/>
      <c r="W93" s="796"/>
      <c r="X93" s="796"/>
      <c r="Y93" s="796"/>
      <c r="Z93" s="796"/>
      <c r="AA93" s="796"/>
    </row>
    <row r="94">
      <c r="A94" s="796"/>
      <c r="B94" s="796"/>
      <c r="C94" s="796"/>
      <c r="D94" s="796"/>
      <c r="E94" s="796"/>
      <c r="F94" s="796"/>
      <c r="G94" s="796"/>
      <c r="H94" s="796"/>
      <c r="I94" s="796"/>
      <c r="J94" s="796"/>
      <c r="K94" s="796"/>
      <c r="L94" s="796"/>
      <c r="M94" s="796"/>
      <c r="N94" s="796"/>
      <c r="O94" s="796"/>
      <c r="P94" s="796"/>
      <c r="Q94" s="796"/>
      <c r="R94" s="796"/>
      <c r="S94" s="796"/>
      <c r="T94" s="796"/>
      <c r="U94" s="796"/>
      <c r="V94" s="796"/>
      <c r="W94" s="796"/>
      <c r="X94" s="796"/>
      <c r="Y94" s="796"/>
      <c r="Z94" s="796"/>
      <c r="AA94" s="796"/>
    </row>
    <row r="95">
      <c r="A95" s="796"/>
      <c r="B95" s="796"/>
      <c r="C95" s="796"/>
      <c r="D95" s="796"/>
      <c r="E95" s="796"/>
      <c r="F95" s="796"/>
      <c r="G95" s="796"/>
      <c r="H95" s="796"/>
      <c r="I95" s="796"/>
      <c r="J95" s="796"/>
      <c r="K95" s="796"/>
      <c r="L95" s="796"/>
      <c r="M95" s="796"/>
      <c r="N95" s="796"/>
      <c r="O95" s="796"/>
      <c r="P95" s="796"/>
      <c r="Q95" s="796"/>
      <c r="R95" s="796"/>
      <c r="S95" s="796"/>
      <c r="T95" s="796"/>
      <c r="U95" s="796"/>
      <c r="V95" s="796"/>
      <c r="W95" s="796"/>
      <c r="X95" s="796"/>
      <c r="Y95" s="796"/>
      <c r="Z95" s="796"/>
      <c r="AA95" s="796"/>
    </row>
    <row r="96">
      <c r="A96" s="796"/>
      <c r="B96" s="796"/>
      <c r="C96" s="796"/>
      <c r="D96" s="796"/>
      <c r="E96" s="796"/>
      <c r="F96" s="796"/>
      <c r="G96" s="796"/>
      <c r="H96" s="796"/>
      <c r="I96" s="796"/>
      <c r="J96" s="796"/>
      <c r="K96" s="796"/>
      <c r="L96" s="796"/>
      <c r="M96" s="796"/>
      <c r="N96" s="796"/>
      <c r="O96" s="796"/>
      <c r="P96" s="796"/>
      <c r="Q96" s="796"/>
      <c r="R96" s="796"/>
      <c r="S96" s="796"/>
      <c r="T96" s="796"/>
      <c r="U96" s="796"/>
      <c r="V96" s="796"/>
      <c r="W96" s="796"/>
      <c r="X96" s="796"/>
      <c r="Y96" s="796"/>
      <c r="Z96" s="796"/>
      <c r="AA96" s="796"/>
    </row>
    <row r="97">
      <c r="A97" s="796"/>
      <c r="B97" s="796"/>
      <c r="C97" s="796"/>
      <c r="D97" s="796"/>
      <c r="E97" s="796"/>
      <c r="F97" s="796"/>
      <c r="G97" s="796"/>
      <c r="H97" s="796"/>
      <c r="I97" s="796"/>
      <c r="J97" s="796"/>
      <c r="K97" s="796"/>
      <c r="L97" s="796"/>
      <c r="M97" s="796"/>
      <c r="N97" s="796"/>
      <c r="O97" s="796"/>
      <c r="P97" s="796"/>
      <c r="Q97" s="796"/>
      <c r="R97" s="796"/>
      <c r="S97" s="796"/>
      <c r="T97" s="796"/>
      <c r="U97" s="796"/>
      <c r="V97" s="796"/>
      <c r="W97" s="796"/>
      <c r="X97" s="796"/>
      <c r="Y97" s="796"/>
      <c r="Z97" s="796"/>
      <c r="AA97" s="796"/>
    </row>
    <row r="98">
      <c r="A98" s="796"/>
      <c r="B98" s="796"/>
      <c r="C98" s="796"/>
      <c r="D98" s="796"/>
      <c r="E98" s="796"/>
      <c r="F98" s="796"/>
      <c r="G98" s="796"/>
      <c r="H98" s="796"/>
      <c r="I98" s="796"/>
      <c r="J98" s="796"/>
      <c r="K98" s="796"/>
      <c r="L98" s="796"/>
      <c r="M98" s="796"/>
      <c r="N98" s="796"/>
      <c r="O98" s="796"/>
      <c r="P98" s="796"/>
      <c r="Q98" s="796"/>
      <c r="R98" s="796"/>
      <c r="S98" s="796"/>
      <c r="T98" s="796"/>
      <c r="U98" s="796"/>
      <c r="V98" s="796"/>
      <c r="W98" s="796"/>
      <c r="X98" s="796"/>
      <c r="Y98" s="796"/>
      <c r="Z98" s="796"/>
      <c r="AA98" s="796"/>
    </row>
    <row r="99">
      <c r="A99" s="796"/>
      <c r="B99" s="796"/>
      <c r="C99" s="796"/>
      <c r="D99" s="796"/>
      <c r="E99" s="796"/>
      <c r="F99" s="796"/>
      <c r="G99" s="796"/>
      <c r="H99" s="796"/>
      <c r="I99" s="796"/>
      <c r="J99" s="796"/>
      <c r="K99" s="796"/>
      <c r="L99" s="796"/>
      <c r="M99" s="796"/>
      <c r="N99" s="796"/>
      <c r="O99" s="796"/>
      <c r="P99" s="796"/>
      <c r="Q99" s="796"/>
      <c r="R99" s="796"/>
      <c r="S99" s="796"/>
      <c r="T99" s="796"/>
      <c r="U99" s="796"/>
      <c r="V99" s="796"/>
      <c r="W99" s="796"/>
      <c r="X99" s="796"/>
      <c r="Y99" s="796"/>
      <c r="Z99" s="796"/>
      <c r="AA99" s="796"/>
    </row>
    <row r="100">
      <c r="A100" s="796"/>
      <c r="B100" s="796"/>
      <c r="C100" s="796"/>
      <c r="D100" s="796"/>
      <c r="E100" s="796"/>
      <c r="F100" s="796"/>
      <c r="G100" s="796"/>
      <c r="H100" s="796"/>
      <c r="I100" s="796"/>
      <c r="J100" s="796"/>
      <c r="K100" s="796"/>
      <c r="L100" s="796"/>
      <c r="M100" s="796"/>
      <c r="N100" s="796"/>
      <c r="O100" s="796"/>
      <c r="P100" s="796"/>
      <c r="Q100" s="796"/>
      <c r="R100" s="796"/>
      <c r="S100" s="796"/>
      <c r="T100" s="796"/>
      <c r="U100" s="796"/>
      <c r="V100" s="796"/>
      <c r="W100" s="796"/>
      <c r="X100" s="796"/>
      <c r="Y100" s="796"/>
      <c r="Z100" s="796"/>
      <c r="AA100" s="796"/>
    </row>
    <row r="101">
      <c r="A101" s="796"/>
      <c r="B101" s="796"/>
      <c r="C101" s="796"/>
      <c r="D101" s="796"/>
      <c r="E101" s="796"/>
      <c r="F101" s="796"/>
      <c r="G101" s="796"/>
      <c r="H101" s="796"/>
      <c r="I101" s="796"/>
      <c r="J101" s="796"/>
      <c r="K101" s="796"/>
      <c r="L101" s="796"/>
      <c r="M101" s="796"/>
      <c r="N101" s="796"/>
      <c r="O101" s="796"/>
      <c r="P101" s="796"/>
      <c r="Q101" s="796"/>
      <c r="R101" s="796"/>
      <c r="S101" s="796"/>
      <c r="T101" s="796"/>
      <c r="U101" s="796"/>
      <c r="V101" s="796"/>
      <c r="W101" s="796"/>
      <c r="X101" s="796"/>
      <c r="Y101" s="796"/>
      <c r="Z101" s="796"/>
      <c r="AA101" s="796"/>
    </row>
    <row r="102">
      <c r="A102" s="796"/>
      <c r="B102" s="796"/>
      <c r="C102" s="796"/>
      <c r="D102" s="796"/>
      <c r="E102" s="796"/>
      <c r="F102" s="796"/>
      <c r="G102" s="796"/>
      <c r="H102" s="796"/>
      <c r="I102" s="796"/>
      <c r="J102" s="796"/>
      <c r="K102" s="796"/>
      <c r="L102" s="796"/>
      <c r="M102" s="796"/>
      <c r="N102" s="796"/>
      <c r="O102" s="796"/>
      <c r="P102" s="796"/>
      <c r="Q102" s="796"/>
      <c r="R102" s="796"/>
      <c r="S102" s="796"/>
      <c r="T102" s="796"/>
      <c r="U102" s="796"/>
      <c r="V102" s="796"/>
      <c r="W102" s="796"/>
      <c r="X102" s="796"/>
      <c r="Y102" s="796"/>
      <c r="Z102" s="796"/>
      <c r="AA102" s="796"/>
    </row>
    <row r="103">
      <c r="A103" s="796"/>
      <c r="B103" s="796"/>
      <c r="C103" s="796"/>
      <c r="D103" s="796"/>
      <c r="E103" s="796"/>
      <c r="F103" s="796"/>
      <c r="G103" s="796"/>
      <c r="H103" s="796"/>
      <c r="I103" s="796"/>
      <c r="J103" s="796"/>
      <c r="K103" s="796"/>
      <c r="L103" s="796"/>
      <c r="M103" s="796"/>
      <c r="N103" s="796"/>
      <c r="O103" s="796"/>
      <c r="P103" s="796"/>
      <c r="Q103" s="796"/>
      <c r="R103" s="796"/>
      <c r="S103" s="796"/>
      <c r="T103" s="796"/>
      <c r="U103" s="796"/>
      <c r="V103" s="796"/>
      <c r="W103" s="796"/>
      <c r="X103" s="796"/>
      <c r="Y103" s="796"/>
      <c r="Z103" s="796"/>
      <c r="AA103" s="796"/>
    </row>
    <row r="104">
      <c r="A104" s="796"/>
      <c r="B104" s="796"/>
      <c r="C104" s="796"/>
      <c r="D104" s="796"/>
      <c r="E104" s="796"/>
      <c r="F104" s="796"/>
      <c r="G104" s="796"/>
      <c r="H104" s="796"/>
      <c r="I104" s="796"/>
      <c r="J104" s="796"/>
      <c r="K104" s="796"/>
      <c r="L104" s="796"/>
      <c r="M104" s="796"/>
      <c r="N104" s="796"/>
      <c r="O104" s="796"/>
      <c r="P104" s="796"/>
      <c r="Q104" s="796"/>
      <c r="R104" s="796"/>
      <c r="S104" s="796"/>
      <c r="T104" s="796"/>
      <c r="U104" s="796"/>
      <c r="V104" s="796"/>
      <c r="W104" s="796"/>
      <c r="X104" s="796"/>
      <c r="Y104" s="796"/>
      <c r="Z104" s="796"/>
      <c r="AA104" s="796"/>
    </row>
    <row r="105">
      <c r="A105" s="796"/>
      <c r="B105" s="796"/>
      <c r="C105" s="796"/>
      <c r="D105" s="796"/>
      <c r="E105" s="796"/>
      <c r="F105" s="796"/>
      <c r="G105" s="796"/>
      <c r="H105" s="796"/>
      <c r="I105" s="796"/>
      <c r="J105" s="796"/>
      <c r="K105" s="796"/>
      <c r="L105" s="796"/>
      <c r="M105" s="796"/>
      <c r="N105" s="796"/>
      <c r="O105" s="796"/>
      <c r="P105" s="796"/>
      <c r="Q105" s="796"/>
      <c r="R105" s="796"/>
      <c r="S105" s="796"/>
      <c r="T105" s="796"/>
      <c r="U105" s="796"/>
      <c r="V105" s="796"/>
      <c r="W105" s="796"/>
      <c r="X105" s="796"/>
      <c r="Y105" s="796"/>
      <c r="Z105" s="796"/>
      <c r="AA105" s="796"/>
    </row>
    <row r="106">
      <c r="A106" s="796"/>
      <c r="B106" s="796"/>
      <c r="C106" s="796"/>
      <c r="D106" s="796"/>
      <c r="E106" s="796"/>
      <c r="F106" s="796"/>
      <c r="G106" s="796"/>
      <c r="H106" s="796"/>
      <c r="I106" s="796"/>
      <c r="J106" s="796"/>
      <c r="K106" s="796"/>
      <c r="L106" s="796"/>
      <c r="M106" s="796"/>
      <c r="N106" s="796"/>
      <c r="O106" s="796"/>
      <c r="P106" s="796"/>
      <c r="Q106" s="796"/>
      <c r="R106" s="796"/>
      <c r="S106" s="796"/>
      <c r="T106" s="796"/>
      <c r="U106" s="796"/>
      <c r="V106" s="796"/>
      <c r="W106" s="796"/>
      <c r="X106" s="796"/>
      <c r="Y106" s="796"/>
      <c r="Z106" s="796"/>
      <c r="AA106" s="796"/>
    </row>
    <row r="107">
      <c r="A107" s="796"/>
      <c r="B107" s="796"/>
      <c r="C107" s="796"/>
      <c r="D107" s="796"/>
      <c r="E107" s="796"/>
      <c r="F107" s="796"/>
      <c r="G107" s="796"/>
      <c r="H107" s="796"/>
      <c r="I107" s="796"/>
      <c r="J107" s="796"/>
      <c r="K107" s="796"/>
      <c r="L107" s="796"/>
      <c r="M107" s="796"/>
      <c r="N107" s="796"/>
      <c r="O107" s="796"/>
      <c r="P107" s="796"/>
      <c r="Q107" s="796"/>
      <c r="R107" s="796"/>
      <c r="S107" s="796"/>
      <c r="T107" s="796"/>
      <c r="U107" s="796"/>
      <c r="V107" s="796"/>
      <c r="W107" s="796"/>
      <c r="X107" s="796"/>
      <c r="Y107" s="796"/>
      <c r="Z107" s="796"/>
      <c r="AA107" s="796"/>
    </row>
    <row r="108">
      <c r="A108" s="796"/>
      <c r="B108" s="796"/>
      <c r="C108" s="796"/>
      <c r="D108" s="796"/>
      <c r="E108" s="796"/>
      <c r="F108" s="796"/>
      <c r="G108" s="796"/>
      <c r="H108" s="796"/>
      <c r="I108" s="796"/>
      <c r="J108" s="796"/>
      <c r="K108" s="796"/>
      <c r="L108" s="796"/>
      <c r="M108" s="796"/>
      <c r="N108" s="796"/>
      <c r="O108" s="796"/>
      <c r="P108" s="796"/>
      <c r="Q108" s="796"/>
      <c r="R108" s="796"/>
      <c r="S108" s="796"/>
      <c r="T108" s="796"/>
      <c r="U108" s="796"/>
      <c r="V108" s="796"/>
      <c r="W108" s="796"/>
      <c r="X108" s="796"/>
      <c r="Y108" s="796"/>
      <c r="Z108" s="796"/>
      <c r="AA108" s="796"/>
    </row>
    <row r="109">
      <c r="A109" s="796"/>
      <c r="B109" s="796"/>
      <c r="C109" s="796"/>
      <c r="D109" s="796"/>
      <c r="E109" s="796"/>
      <c r="F109" s="796"/>
      <c r="G109" s="796"/>
      <c r="H109" s="796"/>
      <c r="I109" s="796"/>
      <c r="J109" s="796"/>
      <c r="K109" s="796"/>
      <c r="L109" s="796"/>
      <c r="M109" s="796"/>
      <c r="N109" s="796"/>
      <c r="O109" s="796"/>
      <c r="P109" s="796"/>
      <c r="Q109" s="796"/>
      <c r="R109" s="796"/>
      <c r="S109" s="796"/>
      <c r="T109" s="796"/>
      <c r="U109" s="796"/>
      <c r="V109" s="796"/>
      <c r="W109" s="796"/>
      <c r="X109" s="796"/>
      <c r="Y109" s="796"/>
      <c r="Z109" s="796"/>
      <c r="AA109" s="796"/>
    </row>
    <row r="110">
      <c r="A110" s="796"/>
      <c r="B110" s="796"/>
      <c r="C110" s="796"/>
      <c r="D110" s="796"/>
      <c r="E110" s="796"/>
      <c r="F110" s="796"/>
      <c r="G110" s="796"/>
      <c r="H110" s="796"/>
      <c r="I110" s="796"/>
      <c r="J110" s="796"/>
      <c r="K110" s="796"/>
      <c r="L110" s="796"/>
      <c r="M110" s="796"/>
      <c r="N110" s="796"/>
      <c r="O110" s="796"/>
      <c r="P110" s="796"/>
      <c r="Q110" s="796"/>
      <c r="R110" s="796"/>
      <c r="S110" s="796"/>
      <c r="T110" s="796"/>
      <c r="U110" s="796"/>
      <c r="V110" s="796"/>
      <c r="W110" s="796"/>
      <c r="X110" s="796"/>
      <c r="Y110" s="796"/>
      <c r="Z110" s="796"/>
      <c r="AA110" s="796"/>
    </row>
    <row r="111">
      <c r="A111" s="796"/>
      <c r="B111" s="796"/>
      <c r="C111" s="796"/>
      <c r="D111" s="796"/>
      <c r="E111" s="796"/>
      <c r="F111" s="796"/>
      <c r="G111" s="796"/>
      <c r="H111" s="796"/>
      <c r="I111" s="796"/>
      <c r="J111" s="796"/>
      <c r="K111" s="796"/>
      <c r="L111" s="796"/>
      <c r="M111" s="796"/>
      <c r="N111" s="796"/>
      <c r="O111" s="796"/>
      <c r="P111" s="796"/>
      <c r="Q111" s="796"/>
      <c r="R111" s="796"/>
      <c r="S111" s="796"/>
      <c r="T111" s="796"/>
      <c r="U111" s="796"/>
      <c r="V111" s="796"/>
      <c r="W111" s="796"/>
      <c r="X111" s="796"/>
      <c r="Y111" s="796"/>
      <c r="Z111" s="796"/>
      <c r="AA111" s="796"/>
    </row>
    <row r="112">
      <c r="A112" s="796"/>
      <c r="B112" s="796"/>
      <c r="C112" s="796"/>
      <c r="D112" s="796"/>
      <c r="E112" s="796"/>
      <c r="F112" s="796"/>
      <c r="G112" s="796"/>
      <c r="H112" s="796"/>
      <c r="I112" s="796"/>
      <c r="J112" s="796"/>
      <c r="K112" s="796"/>
      <c r="L112" s="796"/>
      <c r="M112" s="796"/>
      <c r="N112" s="796"/>
      <c r="O112" s="796"/>
      <c r="P112" s="796"/>
      <c r="Q112" s="796"/>
      <c r="R112" s="796"/>
      <c r="S112" s="796"/>
      <c r="T112" s="796"/>
      <c r="U112" s="796"/>
      <c r="V112" s="796"/>
      <c r="W112" s="796"/>
      <c r="X112" s="796"/>
      <c r="Y112" s="796"/>
      <c r="Z112" s="796"/>
      <c r="AA112" s="796"/>
    </row>
    <row r="113">
      <c r="A113" s="796"/>
      <c r="B113" s="796"/>
      <c r="C113" s="796"/>
      <c r="D113" s="796"/>
      <c r="E113" s="796"/>
      <c r="F113" s="796"/>
      <c r="G113" s="796"/>
      <c r="H113" s="796"/>
      <c r="I113" s="796"/>
      <c r="J113" s="796"/>
      <c r="K113" s="796"/>
      <c r="L113" s="796"/>
      <c r="M113" s="796"/>
      <c r="N113" s="796"/>
      <c r="O113" s="796"/>
      <c r="P113" s="796"/>
      <c r="Q113" s="796"/>
      <c r="R113" s="796"/>
      <c r="S113" s="796"/>
      <c r="T113" s="796"/>
      <c r="U113" s="796"/>
      <c r="V113" s="796"/>
      <c r="W113" s="796"/>
      <c r="X113" s="796"/>
      <c r="Y113" s="796"/>
      <c r="Z113" s="796"/>
      <c r="AA113" s="796"/>
    </row>
    <row r="114">
      <c r="A114" s="796"/>
      <c r="B114" s="796"/>
      <c r="C114" s="796"/>
      <c r="D114" s="796"/>
      <c r="E114" s="796"/>
      <c r="F114" s="796"/>
      <c r="G114" s="796"/>
      <c r="H114" s="796"/>
      <c r="I114" s="796"/>
      <c r="J114" s="796"/>
      <c r="K114" s="796"/>
      <c r="L114" s="796"/>
      <c r="M114" s="796"/>
      <c r="N114" s="796"/>
      <c r="O114" s="796"/>
      <c r="P114" s="796"/>
      <c r="Q114" s="796"/>
      <c r="R114" s="796"/>
      <c r="S114" s="796"/>
      <c r="T114" s="796"/>
      <c r="U114" s="796"/>
      <c r="V114" s="796"/>
      <c r="W114" s="796"/>
      <c r="X114" s="796"/>
      <c r="Y114" s="796"/>
      <c r="Z114" s="796"/>
      <c r="AA114" s="796"/>
    </row>
    <row r="115">
      <c r="A115" s="796"/>
      <c r="B115" s="796"/>
      <c r="C115" s="796"/>
      <c r="D115" s="796"/>
      <c r="E115" s="796"/>
      <c r="F115" s="796"/>
      <c r="G115" s="796"/>
      <c r="H115" s="796"/>
      <c r="I115" s="796"/>
      <c r="J115" s="796"/>
      <c r="K115" s="796"/>
      <c r="L115" s="796"/>
      <c r="M115" s="796"/>
      <c r="N115" s="796"/>
      <c r="O115" s="796"/>
      <c r="P115" s="796"/>
      <c r="Q115" s="796"/>
      <c r="R115" s="796"/>
      <c r="S115" s="796"/>
      <c r="T115" s="796"/>
      <c r="U115" s="796"/>
      <c r="V115" s="796"/>
      <c r="W115" s="796"/>
      <c r="X115" s="796"/>
      <c r="Y115" s="796"/>
      <c r="Z115" s="796"/>
      <c r="AA115" s="796"/>
    </row>
    <row r="116">
      <c r="A116" s="796"/>
      <c r="B116" s="796"/>
      <c r="C116" s="796"/>
      <c r="D116" s="796"/>
      <c r="E116" s="796"/>
      <c r="F116" s="796"/>
      <c r="G116" s="796"/>
      <c r="H116" s="796"/>
      <c r="I116" s="796"/>
      <c r="J116" s="796"/>
      <c r="K116" s="796"/>
      <c r="L116" s="796"/>
      <c r="M116" s="796"/>
      <c r="N116" s="796"/>
      <c r="O116" s="796"/>
      <c r="P116" s="796"/>
      <c r="Q116" s="796"/>
      <c r="R116" s="796"/>
      <c r="S116" s="796"/>
      <c r="T116" s="796"/>
      <c r="U116" s="796"/>
      <c r="V116" s="796"/>
      <c r="W116" s="796"/>
      <c r="X116" s="796"/>
      <c r="Y116" s="796"/>
      <c r="Z116" s="796"/>
      <c r="AA116" s="796"/>
    </row>
    <row r="117">
      <c r="A117" s="796"/>
      <c r="B117" s="796"/>
      <c r="C117" s="796"/>
      <c r="D117" s="796"/>
      <c r="E117" s="796"/>
      <c r="F117" s="796"/>
      <c r="G117" s="796"/>
      <c r="H117" s="796"/>
      <c r="I117" s="796"/>
      <c r="J117" s="796"/>
      <c r="K117" s="796"/>
      <c r="L117" s="796"/>
      <c r="M117" s="796"/>
      <c r="N117" s="796"/>
      <c r="O117" s="796"/>
      <c r="P117" s="796"/>
      <c r="Q117" s="796"/>
      <c r="R117" s="796"/>
      <c r="S117" s="796"/>
      <c r="T117" s="796"/>
      <c r="U117" s="796"/>
      <c r="V117" s="796"/>
      <c r="W117" s="796"/>
      <c r="X117" s="796"/>
      <c r="Y117" s="796"/>
      <c r="Z117" s="796"/>
      <c r="AA117" s="796"/>
    </row>
    <row r="118">
      <c r="A118" s="796"/>
      <c r="B118" s="796"/>
      <c r="C118" s="796"/>
      <c r="D118" s="796"/>
      <c r="E118" s="796"/>
      <c r="F118" s="796"/>
      <c r="G118" s="796"/>
      <c r="H118" s="796"/>
      <c r="I118" s="796"/>
      <c r="J118" s="796"/>
      <c r="K118" s="796"/>
      <c r="L118" s="796"/>
      <c r="M118" s="796"/>
      <c r="N118" s="796"/>
      <c r="O118" s="796"/>
      <c r="P118" s="796"/>
      <c r="Q118" s="796"/>
      <c r="R118" s="796"/>
      <c r="S118" s="796"/>
      <c r="T118" s="796"/>
      <c r="U118" s="796"/>
      <c r="V118" s="796"/>
      <c r="W118" s="796"/>
      <c r="X118" s="796"/>
      <c r="Y118" s="796"/>
      <c r="Z118" s="796"/>
      <c r="AA118" s="796"/>
    </row>
    <row r="119">
      <c r="A119" s="796"/>
      <c r="B119" s="796"/>
      <c r="C119" s="796"/>
      <c r="D119" s="796"/>
      <c r="E119" s="796"/>
      <c r="F119" s="796"/>
      <c r="G119" s="796"/>
      <c r="H119" s="796"/>
      <c r="I119" s="796"/>
      <c r="J119" s="796"/>
      <c r="K119" s="796"/>
      <c r="L119" s="796"/>
      <c r="M119" s="796"/>
      <c r="N119" s="796"/>
      <c r="O119" s="796"/>
      <c r="P119" s="796"/>
      <c r="Q119" s="796"/>
      <c r="R119" s="796"/>
      <c r="S119" s="796"/>
      <c r="T119" s="796"/>
      <c r="U119" s="796"/>
      <c r="V119" s="796"/>
      <c r="W119" s="796"/>
      <c r="X119" s="796"/>
      <c r="Y119" s="796"/>
      <c r="Z119" s="796"/>
      <c r="AA119" s="796"/>
    </row>
    <row r="120">
      <c r="A120" s="796"/>
      <c r="B120" s="796"/>
      <c r="C120" s="796"/>
      <c r="D120" s="796"/>
      <c r="E120" s="796"/>
      <c r="F120" s="796"/>
      <c r="G120" s="796"/>
      <c r="H120" s="796"/>
      <c r="I120" s="796"/>
      <c r="J120" s="796"/>
      <c r="K120" s="796"/>
      <c r="L120" s="796"/>
      <c r="M120" s="796"/>
      <c r="N120" s="796"/>
      <c r="O120" s="796"/>
      <c r="P120" s="796"/>
      <c r="Q120" s="796"/>
      <c r="R120" s="796"/>
      <c r="S120" s="796"/>
      <c r="T120" s="796"/>
      <c r="U120" s="796"/>
      <c r="V120" s="796"/>
      <c r="W120" s="796"/>
      <c r="X120" s="796"/>
      <c r="Y120" s="796"/>
      <c r="Z120" s="796"/>
      <c r="AA120" s="796"/>
    </row>
    <row r="121">
      <c r="A121" s="796"/>
      <c r="B121" s="796"/>
      <c r="C121" s="796"/>
      <c r="D121" s="796"/>
      <c r="E121" s="796"/>
      <c r="F121" s="796"/>
      <c r="G121" s="796"/>
      <c r="H121" s="796"/>
      <c r="I121" s="796"/>
      <c r="J121" s="796"/>
      <c r="K121" s="796"/>
      <c r="L121" s="796"/>
      <c r="M121" s="796"/>
      <c r="N121" s="796"/>
      <c r="O121" s="796"/>
      <c r="P121" s="796"/>
      <c r="Q121" s="796"/>
      <c r="R121" s="796"/>
      <c r="S121" s="796"/>
      <c r="T121" s="796"/>
      <c r="U121" s="796"/>
      <c r="V121" s="796"/>
      <c r="W121" s="796"/>
      <c r="X121" s="796"/>
      <c r="Y121" s="796"/>
      <c r="Z121" s="796"/>
      <c r="AA121" s="796"/>
    </row>
    <row r="122">
      <c r="A122" s="796"/>
      <c r="B122" s="796"/>
      <c r="C122" s="796"/>
      <c r="D122" s="796"/>
      <c r="E122" s="796"/>
      <c r="F122" s="796"/>
      <c r="G122" s="796"/>
      <c r="H122" s="796"/>
      <c r="I122" s="796"/>
      <c r="J122" s="796"/>
      <c r="K122" s="796"/>
      <c r="L122" s="796"/>
      <c r="M122" s="796"/>
      <c r="N122" s="796"/>
      <c r="O122" s="796"/>
      <c r="P122" s="796"/>
      <c r="Q122" s="796"/>
      <c r="R122" s="796"/>
      <c r="S122" s="796"/>
      <c r="T122" s="796"/>
      <c r="U122" s="796"/>
      <c r="V122" s="796"/>
      <c r="W122" s="796"/>
      <c r="X122" s="796"/>
      <c r="Y122" s="796"/>
      <c r="Z122" s="796"/>
      <c r="AA122" s="796"/>
    </row>
    <row r="123">
      <c r="A123" s="796"/>
      <c r="B123" s="796"/>
      <c r="C123" s="796"/>
      <c r="D123" s="796"/>
      <c r="E123" s="796"/>
      <c r="F123" s="796"/>
      <c r="G123" s="796"/>
      <c r="H123" s="796"/>
      <c r="I123" s="796"/>
      <c r="J123" s="796"/>
      <c r="K123" s="796"/>
      <c r="L123" s="796"/>
      <c r="M123" s="796"/>
      <c r="N123" s="796"/>
      <c r="O123" s="796"/>
      <c r="P123" s="796"/>
      <c r="Q123" s="796"/>
      <c r="R123" s="796"/>
      <c r="S123" s="796"/>
      <c r="T123" s="796"/>
      <c r="U123" s="796"/>
      <c r="V123" s="796"/>
      <c r="W123" s="796"/>
      <c r="X123" s="796"/>
      <c r="Y123" s="796"/>
      <c r="Z123" s="796"/>
      <c r="AA123" s="796"/>
    </row>
    <row r="124">
      <c r="A124" s="796"/>
      <c r="B124" s="796"/>
      <c r="C124" s="796"/>
      <c r="D124" s="796"/>
      <c r="E124" s="796"/>
      <c r="F124" s="796"/>
      <c r="G124" s="796"/>
      <c r="H124" s="796"/>
      <c r="I124" s="796"/>
      <c r="J124" s="796"/>
      <c r="K124" s="796"/>
      <c r="L124" s="796"/>
      <c r="M124" s="796"/>
      <c r="N124" s="796"/>
      <c r="O124" s="796"/>
      <c r="P124" s="796"/>
      <c r="Q124" s="796"/>
      <c r="R124" s="796"/>
      <c r="S124" s="796"/>
      <c r="T124" s="796"/>
      <c r="U124" s="796"/>
      <c r="V124" s="796"/>
      <c r="W124" s="796"/>
      <c r="X124" s="796"/>
      <c r="Y124" s="796"/>
      <c r="Z124" s="796"/>
      <c r="AA124" s="796"/>
    </row>
    <row r="125">
      <c r="A125" s="796"/>
      <c r="B125" s="796"/>
      <c r="C125" s="796"/>
      <c r="D125" s="796"/>
      <c r="E125" s="796"/>
      <c r="F125" s="796"/>
      <c r="G125" s="796"/>
      <c r="H125" s="796"/>
      <c r="I125" s="796"/>
      <c r="J125" s="796"/>
      <c r="K125" s="796"/>
      <c r="L125" s="796"/>
      <c r="M125" s="796"/>
      <c r="N125" s="796"/>
      <c r="O125" s="796"/>
      <c r="P125" s="796"/>
      <c r="Q125" s="796"/>
      <c r="R125" s="796"/>
      <c r="S125" s="796"/>
      <c r="T125" s="796"/>
      <c r="U125" s="796"/>
      <c r="V125" s="796"/>
      <c r="W125" s="796"/>
      <c r="X125" s="796"/>
      <c r="Y125" s="796"/>
      <c r="Z125" s="796"/>
      <c r="AA125" s="796"/>
    </row>
    <row r="126">
      <c r="A126" s="796"/>
      <c r="B126" s="796"/>
      <c r="C126" s="796"/>
      <c r="D126" s="796"/>
      <c r="E126" s="796"/>
      <c r="F126" s="796"/>
      <c r="G126" s="796"/>
      <c r="H126" s="796"/>
      <c r="I126" s="796"/>
      <c r="J126" s="796"/>
      <c r="K126" s="796"/>
      <c r="L126" s="796"/>
      <c r="M126" s="796"/>
      <c r="N126" s="796"/>
      <c r="O126" s="796"/>
      <c r="P126" s="796"/>
      <c r="Q126" s="796"/>
      <c r="R126" s="796"/>
      <c r="S126" s="796"/>
      <c r="T126" s="796"/>
      <c r="U126" s="796"/>
      <c r="V126" s="796"/>
      <c r="W126" s="796"/>
      <c r="X126" s="796"/>
      <c r="Y126" s="796"/>
      <c r="Z126" s="796"/>
      <c r="AA126" s="796"/>
    </row>
    <row r="127">
      <c r="A127" s="796"/>
      <c r="B127" s="796"/>
      <c r="C127" s="796"/>
      <c r="D127" s="796"/>
      <c r="E127" s="796"/>
      <c r="F127" s="796"/>
      <c r="G127" s="796"/>
      <c r="H127" s="796"/>
      <c r="I127" s="796"/>
      <c r="J127" s="796"/>
      <c r="K127" s="796"/>
      <c r="L127" s="796"/>
      <c r="M127" s="796"/>
      <c r="N127" s="796"/>
      <c r="O127" s="796"/>
      <c r="P127" s="796"/>
      <c r="Q127" s="796"/>
      <c r="R127" s="796"/>
      <c r="S127" s="796"/>
      <c r="T127" s="796"/>
      <c r="U127" s="796"/>
      <c r="V127" s="796"/>
      <c r="W127" s="796"/>
      <c r="X127" s="796"/>
      <c r="Y127" s="796"/>
      <c r="Z127" s="796"/>
      <c r="AA127" s="796"/>
    </row>
    <row r="128">
      <c r="A128" s="796"/>
      <c r="B128" s="796"/>
      <c r="C128" s="796"/>
      <c r="D128" s="796"/>
      <c r="E128" s="796"/>
      <c r="F128" s="796"/>
      <c r="G128" s="796"/>
      <c r="H128" s="796"/>
      <c r="I128" s="796"/>
      <c r="J128" s="796"/>
      <c r="K128" s="796"/>
      <c r="L128" s="796"/>
      <c r="M128" s="796"/>
      <c r="N128" s="796"/>
      <c r="O128" s="796"/>
      <c r="P128" s="796"/>
      <c r="Q128" s="796"/>
      <c r="R128" s="796"/>
      <c r="S128" s="796"/>
      <c r="T128" s="796"/>
      <c r="U128" s="796"/>
      <c r="V128" s="796"/>
      <c r="W128" s="796"/>
      <c r="X128" s="796"/>
      <c r="Y128" s="796"/>
      <c r="Z128" s="796"/>
      <c r="AA128" s="796"/>
    </row>
    <row r="129">
      <c r="A129" s="796"/>
      <c r="B129" s="796"/>
      <c r="C129" s="796"/>
      <c r="D129" s="796"/>
      <c r="E129" s="796"/>
      <c r="F129" s="796"/>
      <c r="G129" s="796"/>
      <c r="H129" s="796"/>
      <c r="I129" s="796"/>
      <c r="J129" s="796"/>
      <c r="K129" s="796"/>
      <c r="L129" s="796"/>
      <c r="M129" s="796"/>
      <c r="N129" s="796"/>
      <c r="O129" s="796"/>
      <c r="P129" s="796"/>
      <c r="Q129" s="796"/>
      <c r="R129" s="796"/>
      <c r="S129" s="796"/>
      <c r="T129" s="796"/>
      <c r="U129" s="796"/>
      <c r="V129" s="796"/>
      <c r="W129" s="796"/>
      <c r="X129" s="796"/>
      <c r="Y129" s="796"/>
      <c r="Z129" s="796"/>
      <c r="AA129" s="796"/>
    </row>
    <row r="130">
      <c r="A130" s="796"/>
      <c r="B130" s="796"/>
      <c r="C130" s="796"/>
      <c r="D130" s="796"/>
      <c r="E130" s="796"/>
      <c r="F130" s="796"/>
      <c r="G130" s="796"/>
      <c r="H130" s="796"/>
      <c r="I130" s="796"/>
      <c r="J130" s="796"/>
      <c r="K130" s="796"/>
      <c r="L130" s="796"/>
      <c r="M130" s="796"/>
      <c r="N130" s="796"/>
      <c r="O130" s="796"/>
      <c r="P130" s="796"/>
      <c r="Q130" s="796"/>
      <c r="R130" s="796"/>
      <c r="S130" s="796"/>
      <c r="T130" s="796"/>
      <c r="U130" s="796"/>
      <c r="V130" s="796"/>
      <c r="W130" s="796"/>
      <c r="X130" s="796"/>
      <c r="Y130" s="796"/>
      <c r="Z130" s="796"/>
      <c r="AA130" s="796"/>
    </row>
    <row r="131">
      <c r="A131" s="796"/>
      <c r="B131" s="796"/>
      <c r="C131" s="796"/>
      <c r="D131" s="796"/>
      <c r="E131" s="796"/>
      <c r="F131" s="796"/>
      <c r="G131" s="796"/>
      <c r="H131" s="796"/>
      <c r="I131" s="796"/>
      <c r="J131" s="796"/>
      <c r="K131" s="796"/>
      <c r="L131" s="796"/>
      <c r="M131" s="796"/>
      <c r="N131" s="796"/>
      <c r="O131" s="796"/>
      <c r="P131" s="796"/>
      <c r="Q131" s="796"/>
      <c r="R131" s="796"/>
      <c r="S131" s="796"/>
      <c r="T131" s="796"/>
      <c r="U131" s="796"/>
      <c r="V131" s="796"/>
      <c r="W131" s="796"/>
      <c r="X131" s="796"/>
      <c r="Y131" s="796"/>
      <c r="Z131" s="796"/>
      <c r="AA131" s="796"/>
    </row>
    <row r="132">
      <c r="A132" s="796"/>
      <c r="B132" s="796"/>
      <c r="C132" s="796"/>
      <c r="D132" s="796"/>
      <c r="E132" s="796"/>
      <c r="F132" s="796"/>
      <c r="G132" s="796"/>
      <c r="H132" s="796"/>
      <c r="I132" s="796"/>
      <c r="J132" s="796"/>
      <c r="K132" s="796"/>
      <c r="L132" s="796"/>
      <c r="M132" s="796"/>
      <c r="N132" s="796"/>
      <c r="O132" s="796"/>
      <c r="P132" s="796"/>
      <c r="Q132" s="796"/>
      <c r="R132" s="796"/>
      <c r="S132" s="796"/>
      <c r="T132" s="796"/>
      <c r="U132" s="796"/>
      <c r="V132" s="796"/>
      <c r="W132" s="796"/>
      <c r="X132" s="796"/>
      <c r="Y132" s="796"/>
      <c r="Z132" s="796"/>
      <c r="AA132" s="796"/>
    </row>
    <row r="133">
      <c r="A133" s="796"/>
      <c r="B133" s="796"/>
      <c r="C133" s="796"/>
      <c r="D133" s="796"/>
      <c r="E133" s="796"/>
      <c r="F133" s="796"/>
      <c r="G133" s="796"/>
      <c r="H133" s="796"/>
      <c r="I133" s="796"/>
      <c r="J133" s="796"/>
      <c r="K133" s="796"/>
      <c r="L133" s="796"/>
      <c r="M133" s="796"/>
      <c r="N133" s="796"/>
      <c r="O133" s="796"/>
      <c r="P133" s="796"/>
      <c r="Q133" s="796"/>
      <c r="R133" s="796"/>
      <c r="S133" s="796"/>
      <c r="T133" s="796"/>
      <c r="U133" s="796"/>
      <c r="V133" s="796"/>
      <c r="W133" s="796"/>
      <c r="X133" s="796"/>
      <c r="Y133" s="796"/>
      <c r="Z133" s="796"/>
      <c r="AA133" s="796"/>
    </row>
    <row r="134">
      <c r="A134" s="796"/>
      <c r="B134" s="796"/>
      <c r="C134" s="796"/>
      <c r="D134" s="796"/>
      <c r="E134" s="796"/>
      <c r="F134" s="796"/>
      <c r="G134" s="796"/>
      <c r="H134" s="796"/>
      <c r="I134" s="796"/>
      <c r="J134" s="796"/>
      <c r="K134" s="796"/>
      <c r="L134" s="796"/>
      <c r="M134" s="796"/>
      <c r="N134" s="796"/>
      <c r="O134" s="796"/>
      <c r="P134" s="796"/>
      <c r="Q134" s="796"/>
      <c r="R134" s="796"/>
      <c r="S134" s="796"/>
      <c r="T134" s="796"/>
      <c r="U134" s="796"/>
      <c r="V134" s="796"/>
      <c r="W134" s="796"/>
      <c r="X134" s="796"/>
      <c r="Y134" s="796"/>
      <c r="Z134" s="796"/>
      <c r="AA134" s="796"/>
    </row>
    <row r="135">
      <c r="A135" s="796"/>
      <c r="B135" s="796"/>
      <c r="C135" s="796"/>
      <c r="D135" s="796"/>
      <c r="E135" s="796"/>
      <c r="F135" s="796"/>
      <c r="G135" s="796"/>
      <c r="H135" s="796"/>
      <c r="I135" s="796"/>
      <c r="J135" s="796"/>
      <c r="K135" s="796"/>
      <c r="L135" s="796"/>
      <c r="M135" s="796"/>
      <c r="N135" s="796"/>
      <c r="O135" s="796"/>
      <c r="P135" s="796"/>
      <c r="Q135" s="796"/>
      <c r="R135" s="796"/>
      <c r="S135" s="796"/>
      <c r="T135" s="796"/>
      <c r="U135" s="796"/>
      <c r="V135" s="796"/>
      <c r="W135" s="796"/>
      <c r="X135" s="796"/>
      <c r="Y135" s="796"/>
      <c r="Z135" s="796"/>
      <c r="AA135" s="796"/>
    </row>
    <row r="136">
      <c r="A136" s="796"/>
      <c r="B136" s="796"/>
      <c r="C136" s="796"/>
      <c r="D136" s="796"/>
      <c r="E136" s="796"/>
      <c r="F136" s="796"/>
      <c r="G136" s="796"/>
      <c r="H136" s="796"/>
      <c r="I136" s="796"/>
      <c r="J136" s="796"/>
      <c r="K136" s="796"/>
      <c r="L136" s="796"/>
      <c r="M136" s="796"/>
      <c r="N136" s="796"/>
      <c r="O136" s="796"/>
      <c r="P136" s="796"/>
      <c r="Q136" s="796"/>
      <c r="R136" s="796"/>
      <c r="S136" s="796"/>
      <c r="T136" s="796"/>
      <c r="U136" s="796"/>
      <c r="V136" s="796"/>
      <c r="W136" s="796"/>
      <c r="X136" s="796"/>
      <c r="Y136" s="796"/>
      <c r="Z136" s="796"/>
      <c r="AA136" s="796"/>
    </row>
    <row r="137">
      <c r="A137" s="796"/>
      <c r="B137" s="796"/>
      <c r="C137" s="796"/>
      <c r="D137" s="796"/>
      <c r="E137" s="796"/>
      <c r="F137" s="796"/>
      <c r="G137" s="796"/>
      <c r="H137" s="796"/>
      <c r="I137" s="796"/>
      <c r="J137" s="796"/>
      <c r="K137" s="796"/>
      <c r="L137" s="796"/>
      <c r="M137" s="796"/>
      <c r="N137" s="796"/>
      <c r="O137" s="796"/>
      <c r="P137" s="796"/>
      <c r="Q137" s="796"/>
      <c r="R137" s="796"/>
      <c r="S137" s="796"/>
      <c r="T137" s="796"/>
      <c r="U137" s="796"/>
      <c r="V137" s="796"/>
      <c r="W137" s="796"/>
      <c r="X137" s="796"/>
      <c r="Y137" s="796"/>
      <c r="Z137" s="796"/>
      <c r="AA137" s="796"/>
    </row>
    <row r="138">
      <c r="A138" s="796"/>
      <c r="B138" s="796"/>
      <c r="C138" s="796"/>
      <c r="D138" s="796"/>
      <c r="E138" s="796"/>
      <c r="F138" s="796"/>
      <c r="G138" s="796"/>
      <c r="H138" s="796"/>
      <c r="I138" s="796"/>
      <c r="J138" s="796"/>
      <c r="K138" s="796"/>
      <c r="L138" s="796"/>
      <c r="M138" s="796"/>
      <c r="N138" s="796"/>
      <c r="O138" s="796"/>
      <c r="P138" s="796"/>
      <c r="Q138" s="796"/>
      <c r="R138" s="796"/>
      <c r="S138" s="796"/>
      <c r="T138" s="796"/>
      <c r="U138" s="796"/>
      <c r="V138" s="796"/>
      <c r="W138" s="796"/>
      <c r="X138" s="796"/>
      <c r="Y138" s="796"/>
      <c r="Z138" s="796"/>
      <c r="AA138" s="796"/>
    </row>
    <row r="139">
      <c r="A139" s="796"/>
      <c r="B139" s="796"/>
      <c r="C139" s="796"/>
      <c r="D139" s="796"/>
      <c r="E139" s="796"/>
      <c r="F139" s="796"/>
      <c r="G139" s="796"/>
      <c r="H139" s="796"/>
      <c r="I139" s="796"/>
      <c r="J139" s="796"/>
      <c r="K139" s="796"/>
      <c r="L139" s="796"/>
      <c r="M139" s="796"/>
      <c r="N139" s="796"/>
      <c r="O139" s="796"/>
      <c r="P139" s="796"/>
      <c r="Q139" s="796"/>
      <c r="R139" s="796"/>
      <c r="S139" s="796"/>
      <c r="T139" s="796"/>
      <c r="U139" s="796"/>
      <c r="V139" s="796"/>
      <c r="W139" s="796"/>
      <c r="X139" s="796"/>
      <c r="Y139" s="796"/>
      <c r="Z139" s="796"/>
      <c r="AA139" s="796"/>
    </row>
    <row r="140">
      <c r="A140" s="796"/>
      <c r="B140" s="796"/>
      <c r="C140" s="796"/>
      <c r="D140" s="796"/>
      <c r="E140" s="796"/>
      <c r="F140" s="796"/>
      <c r="G140" s="796"/>
      <c r="H140" s="796"/>
      <c r="I140" s="796"/>
      <c r="J140" s="796"/>
      <c r="K140" s="796"/>
      <c r="L140" s="796"/>
      <c r="M140" s="796"/>
      <c r="N140" s="796"/>
      <c r="O140" s="796"/>
      <c r="P140" s="796"/>
      <c r="Q140" s="796"/>
      <c r="R140" s="796"/>
      <c r="S140" s="796"/>
      <c r="T140" s="796"/>
      <c r="U140" s="796"/>
      <c r="V140" s="796"/>
      <c r="W140" s="796"/>
      <c r="X140" s="796"/>
      <c r="Y140" s="796"/>
      <c r="Z140" s="796"/>
      <c r="AA140" s="796"/>
    </row>
    <row r="141">
      <c r="A141" s="796"/>
      <c r="B141" s="796"/>
      <c r="C141" s="796"/>
      <c r="D141" s="796"/>
      <c r="E141" s="796"/>
      <c r="F141" s="796"/>
      <c r="G141" s="796"/>
      <c r="H141" s="796"/>
      <c r="I141" s="796"/>
      <c r="J141" s="796"/>
      <c r="K141" s="796"/>
      <c r="L141" s="796"/>
      <c r="M141" s="796"/>
      <c r="N141" s="796"/>
      <c r="O141" s="796"/>
      <c r="P141" s="796"/>
      <c r="Q141" s="796"/>
      <c r="R141" s="796"/>
      <c r="S141" s="796"/>
      <c r="T141" s="796"/>
      <c r="U141" s="796"/>
      <c r="V141" s="796"/>
      <c r="W141" s="796"/>
      <c r="X141" s="796"/>
      <c r="Y141" s="796"/>
      <c r="Z141" s="796"/>
      <c r="AA141" s="796"/>
    </row>
    <row r="142">
      <c r="A142" s="796"/>
      <c r="B142" s="796"/>
      <c r="C142" s="796"/>
      <c r="D142" s="796"/>
      <c r="E142" s="796"/>
      <c r="F142" s="796"/>
      <c r="G142" s="796"/>
      <c r="H142" s="796"/>
      <c r="I142" s="796"/>
      <c r="J142" s="796"/>
      <c r="K142" s="796"/>
      <c r="L142" s="796"/>
      <c r="M142" s="796"/>
      <c r="N142" s="796"/>
      <c r="O142" s="796"/>
      <c r="P142" s="796"/>
      <c r="Q142" s="796"/>
      <c r="R142" s="796"/>
      <c r="S142" s="796"/>
      <c r="T142" s="796"/>
      <c r="U142" s="796"/>
      <c r="V142" s="796"/>
      <c r="W142" s="796"/>
      <c r="X142" s="796"/>
      <c r="Y142" s="796"/>
      <c r="Z142" s="796"/>
      <c r="AA142" s="796"/>
    </row>
    <row r="143">
      <c r="A143" s="796"/>
      <c r="B143" s="796"/>
      <c r="C143" s="796"/>
      <c r="D143" s="796"/>
      <c r="E143" s="796"/>
      <c r="F143" s="796"/>
      <c r="G143" s="796"/>
      <c r="H143" s="796"/>
      <c r="I143" s="796"/>
      <c r="J143" s="796"/>
      <c r="K143" s="796"/>
      <c r="L143" s="796"/>
      <c r="M143" s="796"/>
      <c r="N143" s="796"/>
      <c r="O143" s="796"/>
      <c r="P143" s="796"/>
      <c r="Q143" s="796"/>
      <c r="R143" s="796"/>
      <c r="S143" s="796"/>
      <c r="T143" s="796"/>
      <c r="U143" s="796"/>
      <c r="V143" s="796"/>
      <c r="W143" s="796"/>
      <c r="X143" s="796"/>
      <c r="Y143" s="796"/>
      <c r="Z143" s="796"/>
      <c r="AA143" s="796"/>
    </row>
    <row r="144">
      <c r="A144" s="796"/>
      <c r="B144" s="796"/>
      <c r="C144" s="796"/>
      <c r="D144" s="796"/>
      <c r="E144" s="796"/>
      <c r="F144" s="796"/>
      <c r="G144" s="796"/>
      <c r="H144" s="796"/>
      <c r="I144" s="796"/>
      <c r="J144" s="796"/>
      <c r="K144" s="796"/>
      <c r="L144" s="796"/>
      <c r="M144" s="796"/>
      <c r="N144" s="796"/>
      <c r="O144" s="796"/>
      <c r="P144" s="796"/>
      <c r="Q144" s="796"/>
      <c r="R144" s="796"/>
      <c r="S144" s="796"/>
      <c r="T144" s="796"/>
      <c r="U144" s="796"/>
      <c r="V144" s="796"/>
      <c r="W144" s="796"/>
      <c r="X144" s="796"/>
      <c r="Y144" s="796"/>
      <c r="Z144" s="796"/>
      <c r="AA144" s="796"/>
    </row>
    <row r="145">
      <c r="A145" s="796"/>
      <c r="B145" s="796"/>
      <c r="C145" s="796"/>
      <c r="D145" s="796"/>
      <c r="E145" s="796"/>
      <c r="F145" s="796"/>
      <c r="G145" s="796"/>
      <c r="H145" s="796"/>
      <c r="I145" s="796"/>
      <c r="J145" s="796"/>
      <c r="K145" s="796"/>
      <c r="L145" s="796"/>
      <c r="M145" s="796"/>
      <c r="N145" s="796"/>
      <c r="O145" s="796"/>
      <c r="P145" s="796"/>
      <c r="Q145" s="796"/>
      <c r="R145" s="796"/>
      <c r="S145" s="796"/>
      <c r="T145" s="796"/>
      <c r="U145" s="796"/>
      <c r="V145" s="796"/>
      <c r="W145" s="796"/>
      <c r="X145" s="796"/>
      <c r="Y145" s="796"/>
      <c r="Z145" s="796"/>
      <c r="AA145" s="796"/>
    </row>
    <row r="146">
      <c r="A146" s="796"/>
      <c r="B146" s="796"/>
      <c r="C146" s="796"/>
      <c r="D146" s="796"/>
      <c r="E146" s="796"/>
      <c r="F146" s="796"/>
      <c r="G146" s="796"/>
      <c r="H146" s="796"/>
      <c r="I146" s="796"/>
      <c r="J146" s="796"/>
      <c r="K146" s="796"/>
      <c r="L146" s="796"/>
      <c r="M146" s="796"/>
      <c r="N146" s="796"/>
      <c r="O146" s="796"/>
      <c r="P146" s="796"/>
      <c r="Q146" s="796"/>
      <c r="R146" s="796"/>
      <c r="S146" s="796"/>
      <c r="T146" s="796"/>
      <c r="U146" s="796"/>
      <c r="V146" s="796"/>
      <c r="W146" s="796"/>
      <c r="X146" s="796"/>
      <c r="Y146" s="796"/>
      <c r="Z146" s="796"/>
      <c r="AA146" s="796"/>
    </row>
    <row r="147">
      <c r="A147" s="796"/>
      <c r="B147" s="796"/>
      <c r="C147" s="796"/>
      <c r="D147" s="796"/>
      <c r="E147" s="796"/>
      <c r="F147" s="796"/>
      <c r="G147" s="796"/>
      <c r="H147" s="796"/>
      <c r="I147" s="796"/>
      <c r="J147" s="796"/>
      <c r="K147" s="796"/>
      <c r="L147" s="796"/>
      <c r="M147" s="796"/>
      <c r="N147" s="796"/>
      <c r="O147" s="796"/>
      <c r="P147" s="796"/>
      <c r="Q147" s="796"/>
      <c r="R147" s="796"/>
      <c r="S147" s="796"/>
      <c r="T147" s="796"/>
      <c r="U147" s="796"/>
      <c r="V147" s="796"/>
      <c r="W147" s="796"/>
      <c r="X147" s="796"/>
      <c r="Y147" s="796"/>
      <c r="Z147" s="796"/>
      <c r="AA147" s="796"/>
    </row>
    <row r="148">
      <c r="A148" s="796"/>
      <c r="B148" s="796"/>
      <c r="C148" s="796"/>
      <c r="D148" s="796"/>
      <c r="E148" s="796"/>
      <c r="F148" s="796"/>
      <c r="G148" s="796"/>
      <c r="H148" s="796"/>
      <c r="I148" s="796"/>
      <c r="J148" s="796"/>
      <c r="K148" s="796"/>
      <c r="L148" s="796"/>
      <c r="M148" s="796"/>
      <c r="N148" s="796"/>
      <c r="O148" s="796"/>
      <c r="P148" s="796"/>
      <c r="Q148" s="796"/>
      <c r="R148" s="796"/>
      <c r="S148" s="796"/>
      <c r="T148" s="796"/>
      <c r="U148" s="796"/>
      <c r="V148" s="796"/>
      <c r="W148" s="796"/>
      <c r="X148" s="796"/>
      <c r="Y148" s="796"/>
      <c r="Z148" s="796"/>
      <c r="AA148" s="796"/>
    </row>
    <row r="149">
      <c r="A149" s="796"/>
      <c r="B149" s="796"/>
      <c r="C149" s="796"/>
      <c r="D149" s="796"/>
      <c r="E149" s="796"/>
      <c r="F149" s="796"/>
      <c r="G149" s="796"/>
      <c r="H149" s="796"/>
      <c r="I149" s="796"/>
      <c r="J149" s="796"/>
      <c r="K149" s="796"/>
      <c r="L149" s="796"/>
      <c r="M149" s="796"/>
      <c r="N149" s="796"/>
      <c r="O149" s="796"/>
      <c r="P149" s="796"/>
      <c r="Q149" s="796"/>
      <c r="R149" s="796"/>
      <c r="S149" s="796"/>
      <c r="T149" s="796"/>
      <c r="U149" s="796"/>
      <c r="V149" s="796"/>
      <c r="W149" s="796"/>
      <c r="X149" s="796"/>
      <c r="Y149" s="796"/>
      <c r="Z149" s="796"/>
      <c r="AA149" s="796"/>
    </row>
    <row r="150">
      <c r="A150" s="796"/>
      <c r="B150" s="796"/>
      <c r="C150" s="796"/>
      <c r="D150" s="796"/>
      <c r="E150" s="796"/>
      <c r="F150" s="796"/>
      <c r="G150" s="796"/>
      <c r="H150" s="796"/>
      <c r="I150" s="796"/>
      <c r="J150" s="796"/>
      <c r="K150" s="796"/>
      <c r="L150" s="796"/>
      <c r="M150" s="796"/>
      <c r="N150" s="796"/>
      <c r="O150" s="796"/>
      <c r="P150" s="796"/>
      <c r="Q150" s="796"/>
      <c r="R150" s="796"/>
      <c r="S150" s="796"/>
      <c r="T150" s="796"/>
      <c r="U150" s="796"/>
      <c r="V150" s="796"/>
      <c r="W150" s="796"/>
      <c r="X150" s="796"/>
      <c r="Y150" s="796"/>
      <c r="Z150" s="796"/>
      <c r="AA150" s="796"/>
    </row>
    <row r="151">
      <c r="A151" s="796"/>
      <c r="B151" s="796"/>
      <c r="C151" s="796"/>
      <c r="D151" s="796"/>
      <c r="E151" s="796"/>
      <c r="F151" s="796"/>
      <c r="G151" s="796"/>
      <c r="H151" s="796"/>
      <c r="I151" s="796"/>
      <c r="J151" s="796"/>
      <c r="K151" s="796"/>
      <c r="L151" s="796"/>
      <c r="M151" s="796"/>
      <c r="N151" s="796"/>
      <c r="O151" s="796"/>
      <c r="P151" s="796"/>
      <c r="Q151" s="796"/>
      <c r="R151" s="796"/>
      <c r="S151" s="796"/>
      <c r="T151" s="796"/>
      <c r="U151" s="796"/>
      <c r="V151" s="796"/>
      <c r="W151" s="796"/>
      <c r="X151" s="796"/>
      <c r="Y151" s="796"/>
      <c r="Z151" s="796"/>
      <c r="AA151" s="796"/>
    </row>
    <row r="152">
      <c r="A152" s="796"/>
      <c r="B152" s="796"/>
      <c r="C152" s="796"/>
      <c r="D152" s="796"/>
      <c r="E152" s="796"/>
      <c r="F152" s="796"/>
      <c r="G152" s="796"/>
      <c r="H152" s="796"/>
      <c r="I152" s="796"/>
      <c r="J152" s="796"/>
      <c r="K152" s="796"/>
      <c r="L152" s="796"/>
      <c r="M152" s="796"/>
      <c r="N152" s="796"/>
      <c r="O152" s="796"/>
      <c r="P152" s="796"/>
      <c r="Q152" s="796"/>
      <c r="R152" s="796"/>
      <c r="S152" s="796"/>
      <c r="T152" s="796"/>
      <c r="U152" s="796"/>
      <c r="V152" s="796"/>
      <c r="W152" s="796"/>
      <c r="X152" s="796"/>
      <c r="Y152" s="796"/>
      <c r="Z152" s="796"/>
      <c r="AA152" s="796"/>
    </row>
    <row r="153">
      <c r="A153" s="796"/>
      <c r="B153" s="796"/>
      <c r="C153" s="796"/>
      <c r="D153" s="796"/>
      <c r="E153" s="796"/>
      <c r="F153" s="796"/>
      <c r="G153" s="796"/>
      <c r="H153" s="796"/>
      <c r="I153" s="796"/>
      <c r="J153" s="796"/>
      <c r="K153" s="796"/>
      <c r="L153" s="796"/>
      <c r="M153" s="796"/>
      <c r="N153" s="796"/>
      <c r="O153" s="796"/>
      <c r="P153" s="796"/>
      <c r="Q153" s="796"/>
      <c r="R153" s="796"/>
      <c r="S153" s="796"/>
      <c r="T153" s="796"/>
      <c r="U153" s="796"/>
      <c r="V153" s="796"/>
      <c r="W153" s="796"/>
      <c r="X153" s="796"/>
      <c r="Y153" s="796"/>
      <c r="Z153" s="796"/>
      <c r="AA153" s="796"/>
    </row>
    <row r="154">
      <c r="A154" s="796"/>
      <c r="B154" s="796"/>
      <c r="C154" s="796"/>
      <c r="D154" s="796"/>
      <c r="E154" s="796"/>
      <c r="F154" s="796"/>
      <c r="G154" s="796"/>
      <c r="H154" s="796"/>
      <c r="I154" s="796"/>
      <c r="J154" s="796"/>
      <c r="K154" s="796"/>
      <c r="L154" s="796"/>
      <c r="M154" s="796"/>
      <c r="N154" s="796"/>
      <c r="O154" s="796"/>
      <c r="P154" s="796"/>
      <c r="Q154" s="796"/>
      <c r="R154" s="796"/>
      <c r="S154" s="796"/>
      <c r="T154" s="796"/>
      <c r="U154" s="796"/>
      <c r="V154" s="796"/>
      <c r="W154" s="796"/>
      <c r="X154" s="796"/>
      <c r="Y154" s="796"/>
      <c r="Z154" s="796"/>
      <c r="AA154" s="796"/>
    </row>
    <row r="155">
      <c r="A155" s="796"/>
      <c r="B155" s="796"/>
      <c r="C155" s="796"/>
      <c r="D155" s="796"/>
      <c r="E155" s="796"/>
      <c r="F155" s="796"/>
      <c r="G155" s="796"/>
      <c r="H155" s="796"/>
      <c r="I155" s="796"/>
      <c r="J155" s="796"/>
      <c r="K155" s="796"/>
      <c r="L155" s="796"/>
      <c r="M155" s="796"/>
      <c r="N155" s="796"/>
      <c r="O155" s="796"/>
      <c r="P155" s="796"/>
      <c r="Q155" s="796"/>
      <c r="R155" s="796"/>
      <c r="S155" s="796"/>
      <c r="T155" s="796"/>
      <c r="U155" s="796"/>
      <c r="V155" s="796"/>
      <c r="W155" s="796"/>
      <c r="X155" s="796"/>
      <c r="Y155" s="796"/>
      <c r="Z155" s="796"/>
      <c r="AA155" s="796"/>
    </row>
    <row r="156">
      <c r="A156" s="796"/>
      <c r="B156" s="796"/>
      <c r="C156" s="796"/>
      <c r="D156" s="796"/>
      <c r="E156" s="796"/>
      <c r="F156" s="796"/>
      <c r="G156" s="796"/>
      <c r="H156" s="796"/>
      <c r="I156" s="796"/>
      <c r="J156" s="796"/>
      <c r="K156" s="796"/>
      <c r="L156" s="796"/>
      <c r="M156" s="796"/>
      <c r="N156" s="796"/>
      <c r="O156" s="796"/>
      <c r="P156" s="796"/>
      <c r="Q156" s="796"/>
      <c r="R156" s="796"/>
      <c r="S156" s="796"/>
      <c r="T156" s="796"/>
      <c r="U156" s="796"/>
      <c r="V156" s="796"/>
      <c r="W156" s="796"/>
      <c r="X156" s="796"/>
      <c r="Y156" s="796"/>
      <c r="Z156" s="796"/>
      <c r="AA156" s="796"/>
    </row>
    <row r="157">
      <c r="A157" s="796"/>
      <c r="B157" s="796"/>
      <c r="C157" s="796"/>
      <c r="D157" s="796"/>
      <c r="E157" s="796"/>
      <c r="F157" s="796"/>
      <c r="G157" s="796"/>
      <c r="H157" s="796"/>
      <c r="I157" s="796"/>
      <c r="J157" s="796"/>
      <c r="K157" s="796"/>
      <c r="L157" s="796"/>
      <c r="M157" s="796"/>
      <c r="N157" s="796"/>
      <c r="O157" s="796"/>
      <c r="P157" s="796"/>
      <c r="Q157" s="796"/>
      <c r="R157" s="796"/>
      <c r="S157" s="796"/>
      <c r="T157" s="796"/>
      <c r="U157" s="796"/>
      <c r="V157" s="796"/>
      <c r="W157" s="796"/>
      <c r="X157" s="796"/>
      <c r="Y157" s="796"/>
      <c r="Z157" s="796"/>
      <c r="AA157" s="796"/>
    </row>
    <row r="158">
      <c r="A158" s="796"/>
      <c r="B158" s="796"/>
      <c r="C158" s="796"/>
      <c r="D158" s="796"/>
      <c r="E158" s="796"/>
      <c r="F158" s="796"/>
      <c r="G158" s="796"/>
      <c r="H158" s="796"/>
      <c r="I158" s="796"/>
      <c r="J158" s="796"/>
      <c r="K158" s="796"/>
      <c r="L158" s="796"/>
      <c r="M158" s="796"/>
      <c r="N158" s="796"/>
      <c r="O158" s="796"/>
      <c r="P158" s="796"/>
      <c r="Q158" s="796"/>
      <c r="R158" s="796"/>
      <c r="S158" s="796"/>
      <c r="T158" s="796"/>
      <c r="U158" s="796"/>
      <c r="V158" s="796"/>
      <c r="W158" s="796"/>
      <c r="X158" s="796"/>
      <c r="Y158" s="796"/>
      <c r="Z158" s="796"/>
      <c r="AA158" s="796"/>
    </row>
    <row r="159">
      <c r="A159" s="796"/>
      <c r="B159" s="796"/>
      <c r="C159" s="796"/>
      <c r="D159" s="796"/>
      <c r="E159" s="796"/>
      <c r="F159" s="796"/>
      <c r="G159" s="796"/>
      <c r="H159" s="796"/>
      <c r="I159" s="796"/>
      <c r="J159" s="796"/>
      <c r="K159" s="796"/>
      <c r="L159" s="796"/>
      <c r="M159" s="796"/>
      <c r="N159" s="796"/>
      <c r="O159" s="796"/>
      <c r="P159" s="796"/>
      <c r="Q159" s="796"/>
      <c r="R159" s="796"/>
      <c r="S159" s="796"/>
      <c r="T159" s="796"/>
      <c r="U159" s="796"/>
      <c r="V159" s="796"/>
      <c r="W159" s="796"/>
      <c r="X159" s="796"/>
      <c r="Y159" s="796"/>
      <c r="Z159" s="796"/>
      <c r="AA159" s="796"/>
    </row>
    <row r="160">
      <c r="A160" s="796"/>
      <c r="B160" s="796"/>
      <c r="C160" s="796"/>
      <c r="D160" s="796"/>
      <c r="E160" s="796"/>
      <c r="F160" s="796"/>
      <c r="G160" s="796"/>
      <c r="H160" s="796"/>
      <c r="I160" s="796"/>
      <c r="J160" s="796"/>
      <c r="K160" s="796"/>
      <c r="L160" s="796"/>
      <c r="M160" s="796"/>
      <c r="N160" s="796"/>
      <c r="O160" s="796"/>
      <c r="P160" s="796"/>
      <c r="Q160" s="796"/>
      <c r="R160" s="796"/>
      <c r="S160" s="796"/>
      <c r="T160" s="796"/>
      <c r="U160" s="796"/>
      <c r="V160" s="796"/>
      <c r="W160" s="796"/>
      <c r="X160" s="796"/>
      <c r="Y160" s="796"/>
      <c r="Z160" s="796"/>
      <c r="AA160" s="796"/>
    </row>
    <row r="161">
      <c r="A161" s="796"/>
      <c r="B161" s="796"/>
      <c r="C161" s="796"/>
      <c r="D161" s="796"/>
      <c r="E161" s="796"/>
      <c r="F161" s="796"/>
      <c r="G161" s="796"/>
      <c r="H161" s="796"/>
      <c r="I161" s="796"/>
      <c r="J161" s="796"/>
      <c r="K161" s="796"/>
      <c r="L161" s="796"/>
      <c r="M161" s="796"/>
      <c r="N161" s="796"/>
      <c r="O161" s="796"/>
      <c r="P161" s="796"/>
      <c r="Q161" s="796"/>
      <c r="R161" s="796"/>
      <c r="S161" s="796"/>
      <c r="T161" s="796"/>
      <c r="U161" s="796"/>
      <c r="V161" s="796"/>
      <c r="W161" s="796"/>
      <c r="X161" s="796"/>
      <c r="Y161" s="796"/>
      <c r="Z161" s="796"/>
      <c r="AA161" s="796"/>
    </row>
    <row r="162">
      <c r="A162" s="796"/>
      <c r="B162" s="796"/>
      <c r="C162" s="796"/>
      <c r="D162" s="796"/>
      <c r="E162" s="796"/>
      <c r="F162" s="796"/>
      <c r="G162" s="796"/>
      <c r="H162" s="796"/>
      <c r="I162" s="796"/>
      <c r="J162" s="796"/>
      <c r="K162" s="796"/>
      <c r="L162" s="796"/>
      <c r="M162" s="796"/>
      <c r="N162" s="796"/>
      <c r="O162" s="796"/>
      <c r="P162" s="796"/>
      <c r="Q162" s="796"/>
      <c r="R162" s="796"/>
      <c r="S162" s="796"/>
      <c r="T162" s="796"/>
      <c r="U162" s="796"/>
      <c r="V162" s="796"/>
      <c r="W162" s="796"/>
      <c r="X162" s="796"/>
      <c r="Y162" s="796"/>
      <c r="Z162" s="796"/>
      <c r="AA162" s="796"/>
    </row>
    <row r="163">
      <c r="A163" s="796"/>
      <c r="B163" s="796"/>
      <c r="C163" s="796"/>
      <c r="D163" s="796"/>
      <c r="E163" s="796"/>
      <c r="F163" s="796"/>
      <c r="G163" s="796"/>
      <c r="H163" s="796"/>
      <c r="I163" s="796"/>
      <c r="J163" s="796"/>
      <c r="K163" s="796"/>
      <c r="L163" s="796"/>
      <c r="M163" s="796"/>
      <c r="N163" s="796"/>
      <c r="O163" s="796"/>
      <c r="P163" s="796"/>
      <c r="Q163" s="796"/>
      <c r="R163" s="796"/>
      <c r="S163" s="796"/>
      <c r="T163" s="796"/>
      <c r="U163" s="796"/>
      <c r="V163" s="796"/>
      <c r="W163" s="796"/>
      <c r="X163" s="796"/>
      <c r="Y163" s="796"/>
      <c r="Z163" s="796"/>
      <c r="AA163" s="796"/>
    </row>
    <row r="164">
      <c r="A164" s="796"/>
      <c r="B164" s="796"/>
      <c r="C164" s="796"/>
      <c r="D164" s="796"/>
      <c r="E164" s="796"/>
      <c r="F164" s="796"/>
      <c r="G164" s="796"/>
      <c r="H164" s="796"/>
      <c r="I164" s="796"/>
      <c r="J164" s="796"/>
      <c r="K164" s="796"/>
      <c r="L164" s="796"/>
      <c r="M164" s="796"/>
      <c r="N164" s="796"/>
      <c r="O164" s="796"/>
      <c r="P164" s="796"/>
      <c r="Q164" s="796"/>
      <c r="R164" s="796"/>
      <c r="S164" s="796"/>
      <c r="T164" s="796"/>
      <c r="U164" s="796"/>
      <c r="V164" s="796"/>
      <c r="W164" s="796"/>
      <c r="X164" s="796"/>
      <c r="Y164" s="796"/>
      <c r="Z164" s="796"/>
      <c r="AA164" s="796"/>
    </row>
    <row r="165">
      <c r="A165" s="796"/>
      <c r="B165" s="796"/>
      <c r="C165" s="796"/>
      <c r="D165" s="796"/>
      <c r="E165" s="796"/>
      <c r="F165" s="796"/>
      <c r="G165" s="796"/>
      <c r="H165" s="796"/>
      <c r="I165" s="796"/>
      <c r="J165" s="796"/>
      <c r="K165" s="796"/>
      <c r="L165" s="796"/>
      <c r="M165" s="796"/>
      <c r="N165" s="796"/>
      <c r="O165" s="796"/>
      <c r="P165" s="796"/>
      <c r="Q165" s="796"/>
      <c r="R165" s="796"/>
      <c r="S165" s="796"/>
      <c r="T165" s="796"/>
      <c r="U165" s="796"/>
      <c r="V165" s="796"/>
      <c r="W165" s="796"/>
      <c r="X165" s="796"/>
      <c r="Y165" s="796"/>
      <c r="Z165" s="796"/>
      <c r="AA165" s="796"/>
    </row>
    <row r="166">
      <c r="A166" s="796"/>
      <c r="B166" s="796"/>
      <c r="C166" s="796"/>
      <c r="D166" s="796"/>
      <c r="E166" s="796"/>
      <c r="F166" s="796"/>
      <c r="G166" s="796"/>
      <c r="H166" s="796"/>
      <c r="I166" s="796"/>
      <c r="J166" s="796"/>
      <c r="K166" s="796"/>
      <c r="L166" s="796"/>
      <c r="M166" s="796"/>
      <c r="N166" s="796"/>
      <c r="O166" s="796"/>
      <c r="P166" s="796"/>
      <c r="Q166" s="796"/>
      <c r="R166" s="796"/>
      <c r="S166" s="796"/>
      <c r="T166" s="796"/>
      <c r="U166" s="796"/>
      <c r="V166" s="796"/>
      <c r="W166" s="796"/>
      <c r="X166" s="796"/>
      <c r="Y166" s="796"/>
      <c r="Z166" s="796"/>
      <c r="AA166" s="796"/>
    </row>
    <row r="167">
      <c r="A167" s="796"/>
      <c r="B167" s="796"/>
      <c r="C167" s="796"/>
      <c r="D167" s="796"/>
      <c r="E167" s="796"/>
      <c r="F167" s="796"/>
      <c r="G167" s="796"/>
      <c r="H167" s="796"/>
      <c r="I167" s="796"/>
      <c r="J167" s="796"/>
      <c r="K167" s="796"/>
      <c r="L167" s="796"/>
      <c r="M167" s="796"/>
      <c r="N167" s="796"/>
      <c r="O167" s="796"/>
      <c r="P167" s="796"/>
      <c r="Q167" s="796"/>
      <c r="R167" s="796"/>
      <c r="S167" s="796"/>
      <c r="T167" s="796"/>
      <c r="U167" s="796"/>
      <c r="V167" s="796"/>
      <c r="W167" s="796"/>
      <c r="X167" s="796"/>
      <c r="Y167" s="796"/>
      <c r="Z167" s="796"/>
      <c r="AA167" s="796"/>
    </row>
    <row r="168">
      <c r="A168" s="796"/>
      <c r="B168" s="796"/>
      <c r="C168" s="796"/>
      <c r="D168" s="796"/>
      <c r="E168" s="796"/>
      <c r="F168" s="796"/>
      <c r="G168" s="796"/>
      <c r="H168" s="796"/>
      <c r="I168" s="796"/>
      <c r="J168" s="796"/>
      <c r="K168" s="796"/>
      <c r="L168" s="796"/>
      <c r="M168" s="796"/>
      <c r="N168" s="796"/>
      <c r="O168" s="796"/>
      <c r="P168" s="796"/>
      <c r="Q168" s="796"/>
      <c r="R168" s="796"/>
      <c r="S168" s="796"/>
      <c r="T168" s="796"/>
      <c r="U168" s="796"/>
      <c r="V168" s="796"/>
      <c r="W168" s="796"/>
      <c r="X168" s="796"/>
      <c r="Y168" s="796"/>
      <c r="Z168" s="796"/>
      <c r="AA168" s="796"/>
    </row>
    <row r="169">
      <c r="A169" s="796"/>
      <c r="B169" s="796"/>
      <c r="C169" s="796"/>
      <c r="D169" s="796"/>
      <c r="E169" s="796"/>
      <c r="F169" s="796"/>
      <c r="G169" s="796"/>
      <c r="H169" s="796"/>
      <c r="I169" s="796"/>
      <c r="J169" s="796"/>
      <c r="K169" s="796"/>
      <c r="L169" s="796"/>
      <c r="M169" s="796"/>
      <c r="N169" s="796"/>
      <c r="O169" s="796"/>
      <c r="P169" s="796"/>
      <c r="Q169" s="796"/>
      <c r="R169" s="796"/>
      <c r="S169" s="796"/>
      <c r="T169" s="796"/>
      <c r="U169" s="796"/>
      <c r="V169" s="796"/>
      <c r="W169" s="796"/>
      <c r="X169" s="796"/>
      <c r="Y169" s="796"/>
      <c r="Z169" s="796"/>
      <c r="AA169" s="796"/>
    </row>
    <row r="170">
      <c r="A170" s="796"/>
      <c r="B170" s="796"/>
      <c r="C170" s="796"/>
      <c r="D170" s="796"/>
      <c r="E170" s="796"/>
      <c r="F170" s="796"/>
      <c r="G170" s="796"/>
      <c r="H170" s="796"/>
      <c r="I170" s="796"/>
      <c r="J170" s="796"/>
      <c r="K170" s="796"/>
      <c r="L170" s="796"/>
      <c r="M170" s="796"/>
      <c r="N170" s="796"/>
      <c r="O170" s="796"/>
      <c r="P170" s="796"/>
      <c r="Q170" s="796"/>
      <c r="R170" s="796"/>
      <c r="S170" s="796"/>
      <c r="T170" s="796"/>
      <c r="U170" s="796"/>
      <c r="V170" s="796"/>
      <c r="W170" s="796"/>
      <c r="X170" s="796"/>
      <c r="Y170" s="796"/>
      <c r="Z170" s="796"/>
      <c r="AA170" s="796"/>
    </row>
    <row r="171">
      <c r="A171" s="796"/>
      <c r="B171" s="796"/>
      <c r="C171" s="796"/>
      <c r="D171" s="796"/>
      <c r="E171" s="796"/>
      <c r="F171" s="796"/>
      <c r="G171" s="796"/>
      <c r="H171" s="796"/>
      <c r="I171" s="796"/>
      <c r="J171" s="796"/>
      <c r="K171" s="796"/>
      <c r="L171" s="796"/>
      <c r="M171" s="796"/>
      <c r="N171" s="796"/>
      <c r="O171" s="796"/>
      <c r="P171" s="796"/>
      <c r="Q171" s="796"/>
      <c r="R171" s="796"/>
      <c r="S171" s="796"/>
      <c r="T171" s="796"/>
      <c r="U171" s="796"/>
      <c r="V171" s="796"/>
      <c r="W171" s="796"/>
      <c r="X171" s="796"/>
      <c r="Y171" s="796"/>
      <c r="Z171" s="796"/>
      <c r="AA171" s="796"/>
    </row>
    <row r="172">
      <c r="A172" s="796"/>
      <c r="B172" s="796"/>
      <c r="C172" s="796"/>
      <c r="D172" s="796"/>
      <c r="E172" s="796"/>
      <c r="F172" s="796"/>
      <c r="G172" s="796"/>
      <c r="H172" s="796"/>
      <c r="I172" s="796"/>
      <c r="J172" s="796"/>
      <c r="K172" s="796"/>
      <c r="L172" s="796"/>
      <c r="M172" s="796"/>
      <c r="N172" s="796"/>
      <c r="O172" s="796"/>
      <c r="P172" s="796"/>
      <c r="Q172" s="796"/>
      <c r="R172" s="796"/>
      <c r="S172" s="796"/>
      <c r="T172" s="796"/>
      <c r="U172" s="796"/>
      <c r="V172" s="796"/>
      <c r="W172" s="796"/>
      <c r="X172" s="796"/>
      <c r="Y172" s="796"/>
      <c r="Z172" s="796"/>
      <c r="AA172" s="796"/>
    </row>
    <row r="173">
      <c r="A173" s="796"/>
      <c r="B173" s="796"/>
      <c r="C173" s="796"/>
      <c r="D173" s="796"/>
      <c r="E173" s="796"/>
      <c r="F173" s="796"/>
      <c r="G173" s="796"/>
      <c r="H173" s="796"/>
      <c r="I173" s="796"/>
      <c r="J173" s="796"/>
      <c r="K173" s="796"/>
      <c r="L173" s="796"/>
      <c r="M173" s="796"/>
      <c r="N173" s="796"/>
      <c r="O173" s="796"/>
      <c r="P173" s="796"/>
      <c r="Q173" s="796"/>
      <c r="R173" s="796"/>
      <c r="S173" s="796"/>
      <c r="T173" s="796"/>
      <c r="U173" s="796"/>
      <c r="V173" s="796"/>
      <c r="W173" s="796"/>
      <c r="X173" s="796"/>
      <c r="Y173" s="796"/>
      <c r="Z173" s="796"/>
      <c r="AA173" s="796"/>
    </row>
    <row r="174">
      <c r="A174" s="796"/>
      <c r="B174" s="796"/>
      <c r="C174" s="796"/>
      <c r="D174" s="796"/>
      <c r="E174" s="796"/>
      <c r="F174" s="796"/>
      <c r="G174" s="796"/>
      <c r="H174" s="796"/>
      <c r="I174" s="796"/>
      <c r="J174" s="796"/>
      <c r="K174" s="796"/>
      <c r="L174" s="796"/>
      <c r="M174" s="796"/>
      <c r="N174" s="796"/>
      <c r="O174" s="796"/>
      <c r="P174" s="796"/>
      <c r="Q174" s="796"/>
      <c r="R174" s="796"/>
      <c r="S174" s="796"/>
      <c r="T174" s="796"/>
      <c r="U174" s="796"/>
      <c r="V174" s="796"/>
      <c r="W174" s="796"/>
      <c r="X174" s="796"/>
      <c r="Y174" s="796"/>
      <c r="Z174" s="796"/>
      <c r="AA174" s="796"/>
    </row>
    <row r="175">
      <c r="A175" s="796"/>
      <c r="B175" s="796"/>
      <c r="C175" s="796"/>
      <c r="D175" s="796"/>
      <c r="E175" s="796"/>
      <c r="F175" s="796"/>
      <c r="G175" s="796"/>
      <c r="H175" s="796"/>
      <c r="I175" s="796"/>
      <c r="J175" s="796"/>
      <c r="K175" s="796"/>
      <c r="L175" s="796"/>
      <c r="M175" s="796"/>
      <c r="N175" s="796"/>
      <c r="O175" s="796"/>
      <c r="P175" s="796"/>
      <c r="Q175" s="796"/>
      <c r="R175" s="796"/>
      <c r="S175" s="796"/>
      <c r="T175" s="796"/>
      <c r="U175" s="796"/>
      <c r="V175" s="796"/>
      <c r="W175" s="796"/>
      <c r="X175" s="796"/>
      <c r="Y175" s="796"/>
      <c r="Z175" s="796"/>
      <c r="AA175" s="796"/>
    </row>
    <row r="176">
      <c r="A176" s="796"/>
      <c r="B176" s="796"/>
      <c r="C176" s="796"/>
      <c r="D176" s="796"/>
      <c r="E176" s="796"/>
      <c r="F176" s="796"/>
      <c r="G176" s="796"/>
      <c r="H176" s="796"/>
      <c r="I176" s="796"/>
      <c r="J176" s="796"/>
      <c r="K176" s="796"/>
      <c r="L176" s="796"/>
      <c r="M176" s="796"/>
      <c r="N176" s="796"/>
      <c r="O176" s="796"/>
      <c r="P176" s="796"/>
      <c r="Q176" s="796"/>
      <c r="R176" s="796"/>
      <c r="S176" s="796"/>
      <c r="T176" s="796"/>
      <c r="U176" s="796"/>
      <c r="V176" s="796"/>
      <c r="W176" s="796"/>
      <c r="X176" s="796"/>
      <c r="Y176" s="796"/>
      <c r="Z176" s="796"/>
      <c r="AA176" s="796"/>
    </row>
    <row r="177">
      <c r="A177" s="796"/>
      <c r="B177" s="796"/>
      <c r="C177" s="796"/>
      <c r="D177" s="796"/>
      <c r="E177" s="796"/>
      <c r="F177" s="796"/>
      <c r="G177" s="796"/>
      <c r="H177" s="796"/>
      <c r="I177" s="796"/>
      <c r="J177" s="796"/>
      <c r="K177" s="796"/>
      <c r="L177" s="796"/>
      <c r="M177" s="796"/>
      <c r="N177" s="796"/>
      <c r="O177" s="796"/>
      <c r="P177" s="796"/>
      <c r="Q177" s="796"/>
      <c r="R177" s="796"/>
      <c r="S177" s="796"/>
      <c r="T177" s="796"/>
      <c r="U177" s="796"/>
      <c r="V177" s="796"/>
      <c r="W177" s="796"/>
      <c r="X177" s="796"/>
      <c r="Y177" s="796"/>
      <c r="Z177" s="796"/>
      <c r="AA177" s="796"/>
    </row>
    <row r="178">
      <c r="A178" s="796"/>
      <c r="B178" s="796"/>
      <c r="C178" s="796"/>
      <c r="D178" s="796"/>
      <c r="E178" s="796"/>
      <c r="F178" s="796"/>
      <c r="G178" s="796"/>
      <c r="H178" s="796"/>
      <c r="I178" s="796"/>
      <c r="J178" s="796"/>
      <c r="K178" s="796"/>
      <c r="L178" s="796"/>
      <c r="M178" s="796"/>
      <c r="N178" s="796"/>
      <c r="O178" s="796"/>
      <c r="P178" s="796"/>
      <c r="Q178" s="796"/>
      <c r="R178" s="796"/>
      <c r="S178" s="796"/>
      <c r="T178" s="796"/>
      <c r="U178" s="796"/>
      <c r="V178" s="796"/>
      <c r="W178" s="796"/>
      <c r="X178" s="796"/>
      <c r="Y178" s="796"/>
      <c r="Z178" s="796"/>
      <c r="AA178" s="796"/>
    </row>
    <row r="179">
      <c r="A179" s="796"/>
      <c r="B179" s="796"/>
      <c r="C179" s="796"/>
      <c r="D179" s="796"/>
      <c r="E179" s="796"/>
      <c r="F179" s="796"/>
      <c r="G179" s="796"/>
      <c r="H179" s="796"/>
      <c r="I179" s="796"/>
      <c r="J179" s="796"/>
      <c r="K179" s="796"/>
      <c r="L179" s="796"/>
      <c r="M179" s="796"/>
      <c r="N179" s="796"/>
      <c r="O179" s="796"/>
      <c r="P179" s="796"/>
      <c r="Q179" s="796"/>
      <c r="R179" s="796"/>
      <c r="S179" s="796"/>
      <c r="T179" s="796"/>
      <c r="U179" s="796"/>
      <c r="V179" s="796"/>
      <c r="W179" s="796"/>
      <c r="X179" s="796"/>
      <c r="Y179" s="796"/>
      <c r="Z179" s="796"/>
      <c r="AA179" s="796"/>
    </row>
    <row r="180">
      <c r="A180" s="796"/>
      <c r="B180" s="796"/>
      <c r="C180" s="796"/>
      <c r="D180" s="796"/>
      <c r="E180" s="796"/>
      <c r="F180" s="796"/>
      <c r="G180" s="796"/>
      <c r="H180" s="796"/>
      <c r="I180" s="796"/>
      <c r="J180" s="796"/>
      <c r="K180" s="796"/>
      <c r="L180" s="796"/>
      <c r="M180" s="796"/>
      <c r="N180" s="796"/>
      <c r="O180" s="796"/>
      <c r="P180" s="796"/>
      <c r="Q180" s="796"/>
      <c r="R180" s="796"/>
      <c r="S180" s="796"/>
      <c r="T180" s="796"/>
      <c r="U180" s="796"/>
      <c r="V180" s="796"/>
      <c r="W180" s="796"/>
      <c r="X180" s="796"/>
      <c r="Y180" s="796"/>
      <c r="Z180" s="796"/>
      <c r="AA180" s="796"/>
    </row>
    <row r="181">
      <c r="A181" s="796"/>
      <c r="B181" s="796"/>
      <c r="C181" s="796"/>
      <c r="D181" s="796"/>
      <c r="E181" s="796"/>
      <c r="F181" s="796"/>
      <c r="G181" s="796"/>
      <c r="H181" s="796"/>
      <c r="I181" s="796"/>
      <c r="J181" s="796"/>
      <c r="K181" s="796"/>
      <c r="L181" s="796"/>
      <c r="M181" s="796"/>
      <c r="N181" s="796"/>
      <c r="O181" s="796"/>
      <c r="P181" s="796"/>
      <c r="Q181" s="796"/>
      <c r="R181" s="796"/>
      <c r="S181" s="796"/>
      <c r="T181" s="796"/>
      <c r="U181" s="796"/>
      <c r="V181" s="796"/>
      <c r="W181" s="796"/>
      <c r="X181" s="796"/>
      <c r="Y181" s="796"/>
      <c r="Z181" s="796"/>
      <c r="AA181" s="796"/>
    </row>
    <row r="182">
      <c r="A182" s="796"/>
      <c r="B182" s="796"/>
      <c r="C182" s="796"/>
      <c r="D182" s="796"/>
      <c r="E182" s="796"/>
      <c r="F182" s="796"/>
      <c r="G182" s="796"/>
      <c r="H182" s="796"/>
      <c r="I182" s="796"/>
      <c r="J182" s="796"/>
      <c r="K182" s="796"/>
      <c r="L182" s="796"/>
      <c r="M182" s="796"/>
      <c r="N182" s="796"/>
      <c r="O182" s="796"/>
      <c r="P182" s="796"/>
      <c r="Q182" s="796"/>
      <c r="R182" s="796"/>
      <c r="S182" s="796"/>
      <c r="T182" s="796"/>
      <c r="U182" s="796"/>
      <c r="V182" s="796"/>
      <c r="W182" s="796"/>
      <c r="X182" s="796"/>
      <c r="Y182" s="796"/>
      <c r="Z182" s="796"/>
      <c r="AA182" s="796"/>
    </row>
    <row r="183">
      <c r="A183" s="796"/>
      <c r="B183" s="796"/>
      <c r="C183" s="796"/>
      <c r="D183" s="796"/>
      <c r="E183" s="796"/>
      <c r="F183" s="796"/>
      <c r="G183" s="796"/>
      <c r="H183" s="796"/>
      <c r="I183" s="796"/>
      <c r="J183" s="796"/>
      <c r="K183" s="796"/>
      <c r="L183" s="796"/>
      <c r="M183" s="796"/>
      <c r="N183" s="796"/>
      <c r="O183" s="796"/>
      <c r="P183" s="796"/>
      <c r="Q183" s="796"/>
      <c r="R183" s="796"/>
      <c r="S183" s="796"/>
      <c r="T183" s="796"/>
      <c r="U183" s="796"/>
      <c r="V183" s="796"/>
      <c r="W183" s="796"/>
      <c r="X183" s="796"/>
      <c r="Y183" s="796"/>
      <c r="Z183" s="796"/>
      <c r="AA183" s="796"/>
    </row>
    <row r="184">
      <c r="A184" s="796"/>
      <c r="B184" s="796"/>
      <c r="C184" s="796"/>
      <c r="D184" s="796"/>
      <c r="E184" s="796"/>
      <c r="F184" s="796"/>
      <c r="G184" s="796"/>
      <c r="H184" s="796"/>
      <c r="I184" s="796"/>
      <c r="J184" s="796"/>
      <c r="K184" s="796"/>
      <c r="L184" s="796"/>
      <c r="M184" s="796"/>
      <c r="N184" s="796"/>
      <c r="O184" s="796"/>
      <c r="P184" s="796"/>
      <c r="Q184" s="796"/>
      <c r="R184" s="796"/>
      <c r="S184" s="796"/>
      <c r="T184" s="796"/>
      <c r="U184" s="796"/>
      <c r="V184" s="796"/>
      <c r="W184" s="796"/>
      <c r="X184" s="796"/>
      <c r="Y184" s="796"/>
      <c r="Z184" s="796"/>
      <c r="AA184" s="796"/>
    </row>
    <row r="185">
      <c r="A185" s="796"/>
      <c r="B185" s="796"/>
      <c r="C185" s="796"/>
      <c r="D185" s="796"/>
      <c r="E185" s="796"/>
      <c r="F185" s="796"/>
      <c r="G185" s="796"/>
      <c r="H185" s="796"/>
      <c r="I185" s="796"/>
      <c r="J185" s="796"/>
      <c r="K185" s="796"/>
      <c r="L185" s="796"/>
      <c r="M185" s="796"/>
      <c r="N185" s="796"/>
      <c r="O185" s="796"/>
      <c r="P185" s="796"/>
      <c r="Q185" s="796"/>
      <c r="R185" s="796"/>
      <c r="S185" s="796"/>
      <c r="T185" s="796"/>
      <c r="U185" s="796"/>
      <c r="V185" s="796"/>
      <c r="W185" s="796"/>
      <c r="X185" s="796"/>
      <c r="Y185" s="796"/>
      <c r="Z185" s="796"/>
      <c r="AA185" s="796"/>
    </row>
    <row r="186">
      <c r="A186" s="796"/>
      <c r="B186" s="796"/>
      <c r="C186" s="796"/>
      <c r="D186" s="796"/>
      <c r="E186" s="796"/>
      <c r="F186" s="796"/>
      <c r="G186" s="796"/>
      <c r="H186" s="796"/>
      <c r="I186" s="796"/>
      <c r="J186" s="796"/>
      <c r="K186" s="796"/>
      <c r="L186" s="796"/>
      <c r="M186" s="796"/>
      <c r="N186" s="796"/>
      <c r="O186" s="796"/>
      <c r="P186" s="796"/>
      <c r="Q186" s="796"/>
      <c r="R186" s="796"/>
      <c r="S186" s="796"/>
      <c r="T186" s="796"/>
      <c r="U186" s="796"/>
      <c r="V186" s="796"/>
      <c r="W186" s="796"/>
      <c r="X186" s="796"/>
      <c r="Y186" s="796"/>
      <c r="Z186" s="796"/>
      <c r="AA186" s="796"/>
    </row>
    <row r="187">
      <c r="A187" s="796"/>
      <c r="B187" s="796"/>
      <c r="C187" s="796"/>
      <c r="D187" s="796"/>
      <c r="E187" s="796"/>
      <c r="F187" s="796"/>
      <c r="G187" s="796"/>
      <c r="H187" s="796"/>
      <c r="I187" s="796"/>
      <c r="J187" s="796"/>
      <c r="K187" s="796"/>
      <c r="L187" s="796"/>
      <c r="M187" s="796"/>
      <c r="N187" s="796"/>
      <c r="O187" s="796"/>
      <c r="P187" s="796"/>
      <c r="Q187" s="796"/>
      <c r="R187" s="796"/>
      <c r="S187" s="796"/>
      <c r="T187" s="796"/>
      <c r="U187" s="796"/>
      <c r="V187" s="796"/>
      <c r="W187" s="796"/>
      <c r="X187" s="796"/>
      <c r="Y187" s="796"/>
      <c r="Z187" s="796"/>
      <c r="AA187" s="796"/>
    </row>
    <row r="188">
      <c r="A188" s="796"/>
      <c r="B188" s="796"/>
      <c r="C188" s="796"/>
      <c r="D188" s="796"/>
      <c r="E188" s="796"/>
      <c r="F188" s="796"/>
      <c r="G188" s="796"/>
      <c r="H188" s="796"/>
      <c r="I188" s="796"/>
      <c r="J188" s="796"/>
      <c r="K188" s="796"/>
      <c r="L188" s="796"/>
      <c r="M188" s="796"/>
      <c r="N188" s="796"/>
      <c r="O188" s="796"/>
      <c r="P188" s="796"/>
      <c r="Q188" s="796"/>
      <c r="R188" s="796"/>
      <c r="S188" s="796"/>
      <c r="T188" s="796"/>
      <c r="U188" s="796"/>
      <c r="V188" s="796"/>
      <c r="W188" s="796"/>
      <c r="X188" s="796"/>
      <c r="Y188" s="796"/>
      <c r="Z188" s="796"/>
      <c r="AA188" s="796"/>
    </row>
    <row r="189">
      <c r="A189" s="796"/>
      <c r="B189" s="796"/>
      <c r="C189" s="796"/>
      <c r="D189" s="796"/>
      <c r="E189" s="796"/>
      <c r="F189" s="796"/>
      <c r="G189" s="796"/>
      <c r="H189" s="796"/>
      <c r="I189" s="796"/>
      <c r="J189" s="796"/>
      <c r="K189" s="796"/>
      <c r="L189" s="796"/>
      <c r="M189" s="796"/>
      <c r="N189" s="796"/>
      <c r="O189" s="796"/>
      <c r="P189" s="796"/>
      <c r="Q189" s="796"/>
      <c r="R189" s="796"/>
      <c r="S189" s="796"/>
      <c r="T189" s="796"/>
      <c r="U189" s="796"/>
      <c r="V189" s="796"/>
      <c r="W189" s="796"/>
      <c r="X189" s="796"/>
      <c r="Y189" s="796"/>
      <c r="Z189" s="796"/>
      <c r="AA189" s="796"/>
    </row>
    <row r="190">
      <c r="A190" s="796"/>
      <c r="B190" s="796"/>
      <c r="C190" s="796"/>
      <c r="D190" s="796"/>
      <c r="E190" s="796"/>
      <c r="F190" s="796"/>
      <c r="G190" s="796"/>
      <c r="H190" s="796"/>
      <c r="I190" s="796"/>
      <c r="J190" s="796"/>
      <c r="K190" s="796"/>
      <c r="L190" s="796"/>
      <c r="M190" s="796"/>
      <c r="N190" s="796"/>
      <c r="O190" s="796"/>
      <c r="P190" s="796"/>
      <c r="Q190" s="796"/>
      <c r="R190" s="796"/>
      <c r="S190" s="796"/>
      <c r="T190" s="796"/>
      <c r="U190" s="796"/>
      <c r="V190" s="796"/>
      <c r="W190" s="796"/>
      <c r="X190" s="796"/>
      <c r="Y190" s="796"/>
      <c r="Z190" s="796"/>
      <c r="AA190" s="796"/>
    </row>
    <row r="191">
      <c r="A191" s="796"/>
      <c r="B191" s="796"/>
      <c r="C191" s="796"/>
      <c r="D191" s="796"/>
      <c r="E191" s="796"/>
      <c r="F191" s="796"/>
      <c r="G191" s="796"/>
      <c r="H191" s="796"/>
      <c r="I191" s="796"/>
      <c r="J191" s="796"/>
      <c r="K191" s="796"/>
      <c r="L191" s="796"/>
      <c r="M191" s="796"/>
      <c r="N191" s="796"/>
      <c r="O191" s="796"/>
      <c r="P191" s="796"/>
      <c r="Q191" s="796"/>
      <c r="R191" s="796"/>
      <c r="S191" s="796"/>
      <c r="T191" s="796"/>
      <c r="U191" s="796"/>
      <c r="V191" s="796"/>
      <c r="W191" s="796"/>
      <c r="X191" s="796"/>
      <c r="Y191" s="796"/>
      <c r="Z191" s="796"/>
      <c r="AA191" s="796"/>
    </row>
    <row r="192">
      <c r="A192" s="796"/>
      <c r="B192" s="796"/>
      <c r="C192" s="796"/>
      <c r="D192" s="796"/>
      <c r="E192" s="796"/>
      <c r="F192" s="796"/>
      <c r="G192" s="796"/>
      <c r="H192" s="796"/>
      <c r="I192" s="796"/>
      <c r="J192" s="796"/>
      <c r="K192" s="796"/>
      <c r="L192" s="796"/>
      <c r="M192" s="796"/>
      <c r="N192" s="796"/>
      <c r="O192" s="796"/>
      <c r="P192" s="796"/>
      <c r="Q192" s="796"/>
      <c r="R192" s="796"/>
      <c r="S192" s="796"/>
      <c r="T192" s="796"/>
      <c r="U192" s="796"/>
      <c r="V192" s="796"/>
      <c r="W192" s="796"/>
      <c r="X192" s="796"/>
      <c r="Y192" s="796"/>
      <c r="Z192" s="796"/>
      <c r="AA192" s="796"/>
    </row>
    <row r="193">
      <c r="A193" s="796"/>
      <c r="B193" s="796"/>
      <c r="C193" s="796"/>
      <c r="D193" s="796"/>
      <c r="E193" s="796"/>
      <c r="F193" s="796"/>
      <c r="G193" s="796"/>
      <c r="H193" s="796"/>
      <c r="I193" s="796"/>
      <c r="J193" s="796"/>
      <c r="K193" s="796"/>
      <c r="L193" s="796"/>
      <c r="M193" s="796"/>
      <c r="N193" s="796"/>
      <c r="O193" s="796"/>
      <c r="P193" s="796"/>
      <c r="Q193" s="796"/>
      <c r="R193" s="796"/>
      <c r="S193" s="796"/>
      <c r="T193" s="796"/>
      <c r="U193" s="796"/>
      <c r="V193" s="796"/>
      <c r="W193" s="796"/>
      <c r="X193" s="796"/>
      <c r="Y193" s="796"/>
      <c r="Z193" s="796"/>
      <c r="AA193" s="796"/>
    </row>
    <row r="194">
      <c r="A194" s="796"/>
      <c r="B194" s="796"/>
      <c r="C194" s="796"/>
      <c r="D194" s="796"/>
      <c r="E194" s="796"/>
      <c r="F194" s="796"/>
      <c r="G194" s="796"/>
      <c r="H194" s="796"/>
      <c r="I194" s="796"/>
      <c r="J194" s="796"/>
      <c r="K194" s="796"/>
      <c r="L194" s="796"/>
      <c r="M194" s="796"/>
      <c r="N194" s="796"/>
      <c r="O194" s="796"/>
      <c r="P194" s="796"/>
      <c r="Q194" s="796"/>
      <c r="R194" s="796"/>
      <c r="S194" s="796"/>
      <c r="T194" s="796"/>
      <c r="U194" s="796"/>
      <c r="V194" s="796"/>
      <c r="W194" s="796"/>
      <c r="X194" s="796"/>
      <c r="Y194" s="796"/>
      <c r="Z194" s="796"/>
      <c r="AA194" s="796"/>
    </row>
    <row r="195">
      <c r="A195" s="796"/>
      <c r="B195" s="796"/>
      <c r="C195" s="796"/>
      <c r="D195" s="796"/>
      <c r="E195" s="796"/>
      <c r="F195" s="796"/>
      <c r="G195" s="796"/>
      <c r="H195" s="796"/>
      <c r="I195" s="796"/>
      <c r="J195" s="796"/>
      <c r="K195" s="796"/>
      <c r="L195" s="796"/>
      <c r="M195" s="796"/>
      <c r="N195" s="796"/>
      <c r="O195" s="796"/>
      <c r="P195" s="796"/>
      <c r="Q195" s="796"/>
      <c r="R195" s="796"/>
      <c r="S195" s="796"/>
      <c r="T195" s="796"/>
      <c r="U195" s="796"/>
      <c r="V195" s="796"/>
      <c r="W195" s="796"/>
      <c r="X195" s="796"/>
      <c r="Y195" s="796"/>
      <c r="Z195" s="796"/>
      <c r="AA195" s="796"/>
    </row>
    <row r="196">
      <c r="A196" s="796"/>
      <c r="B196" s="796"/>
      <c r="C196" s="796"/>
      <c r="D196" s="796"/>
      <c r="E196" s="796"/>
      <c r="F196" s="796"/>
      <c r="G196" s="796"/>
      <c r="H196" s="796"/>
      <c r="I196" s="796"/>
      <c r="J196" s="796"/>
      <c r="K196" s="796"/>
      <c r="L196" s="796"/>
      <c r="M196" s="796"/>
      <c r="N196" s="796"/>
      <c r="O196" s="796"/>
      <c r="P196" s="796"/>
      <c r="Q196" s="796"/>
      <c r="R196" s="796"/>
      <c r="S196" s="796"/>
      <c r="T196" s="796"/>
      <c r="U196" s="796"/>
      <c r="V196" s="796"/>
      <c r="W196" s="796"/>
      <c r="X196" s="796"/>
      <c r="Y196" s="796"/>
      <c r="Z196" s="796"/>
      <c r="AA196" s="796"/>
    </row>
    <row r="197">
      <c r="A197" s="796"/>
      <c r="B197" s="796"/>
      <c r="C197" s="796"/>
      <c r="D197" s="796"/>
      <c r="E197" s="796"/>
      <c r="F197" s="796"/>
      <c r="G197" s="796"/>
      <c r="H197" s="796"/>
      <c r="I197" s="796"/>
      <c r="J197" s="796"/>
      <c r="K197" s="796"/>
      <c r="L197" s="796"/>
      <c r="M197" s="796"/>
      <c r="N197" s="796"/>
      <c r="O197" s="796"/>
      <c r="P197" s="796"/>
      <c r="Q197" s="796"/>
      <c r="R197" s="796"/>
      <c r="S197" s="796"/>
      <c r="T197" s="796"/>
      <c r="U197" s="796"/>
      <c r="V197" s="796"/>
      <c r="W197" s="796"/>
      <c r="X197" s="796"/>
      <c r="Y197" s="796"/>
      <c r="Z197" s="796"/>
      <c r="AA197" s="796"/>
    </row>
    <row r="198">
      <c r="A198" s="796"/>
      <c r="B198" s="796"/>
      <c r="C198" s="796"/>
      <c r="D198" s="796"/>
      <c r="E198" s="796"/>
      <c r="F198" s="796"/>
      <c r="G198" s="796"/>
      <c r="H198" s="796"/>
      <c r="I198" s="796"/>
      <c r="J198" s="796"/>
      <c r="K198" s="796"/>
      <c r="L198" s="796"/>
      <c r="M198" s="796"/>
      <c r="N198" s="796"/>
      <c r="O198" s="796"/>
      <c r="P198" s="796"/>
      <c r="Q198" s="796"/>
      <c r="R198" s="796"/>
      <c r="S198" s="796"/>
      <c r="T198" s="796"/>
      <c r="U198" s="796"/>
      <c r="V198" s="796"/>
      <c r="W198" s="796"/>
      <c r="X198" s="796"/>
      <c r="Y198" s="796"/>
      <c r="Z198" s="796"/>
      <c r="AA198" s="796"/>
    </row>
    <row r="199">
      <c r="A199" s="796"/>
      <c r="B199" s="796"/>
      <c r="C199" s="796"/>
      <c r="D199" s="796"/>
      <c r="E199" s="796"/>
      <c r="F199" s="796"/>
      <c r="G199" s="796"/>
      <c r="H199" s="796"/>
      <c r="I199" s="796"/>
      <c r="J199" s="796"/>
      <c r="K199" s="796"/>
      <c r="L199" s="796"/>
      <c r="M199" s="796"/>
      <c r="N199" s="796"/>
      <c r="O199" s="796"/>
      <c r="P199" s="796"/>
      <c r="Q199" s="796"/>
      <c r="R199" s="796"/>
      <c r="S199" s="796"/>
      <c r="T199" s="796"/>
      <c r="U199" s="796"/>
      <c r="V199" s="796"/>
      <c r="W199" s="796"/>
      <c r="X199" s="796"/>
      <c r="Y199" s="796"/>
      <c r="Z199" s="796"/>
      <c r="AA199" s="796"/>
    </row>
    <row r="200">
      <c r="A200" s="796"/>
      <c r="B200" s="796"/>
      <c r="C200" s="796"/>
      <c r="D200" s="796"/>
      <c r="E200" s="796"/>
      <c r="F200" s="796"/>
      <c r="G200" s="796"/>
      <c r="H200" s="796"/>
      <c r="I200" s="796"/>
      <c r="J200" s="796"/>
      <c r="K200" s="796"/>
      <c r="L200" s="796"/>
      <c r="M200" s="796"/>
      <c r="N200" s="796"/>
      <c r="O200" s="796"/>
      <c r="P200" s="796"/>
      <c r="Q200" s="796"/>
      <c r="R200" s="796"/>
      <c r="S200" s="796"/>
      <c r="T200" s="796"/>
      <c r="U200" s="796"/>
      <c r="V200" s="796"/>
      <c r="W200" s="796"/>
      <c r="X200" s="796"/>
      <c r="Y200" s="796"/>
      <c r="Z200" s="796"/>
      <c r="AA200" s="796"/>
    </row>
    <row r="201">
      <c r="A201" s="796"/>
      <c r="B201" s="796"/>
      <c r="C201" s="796"/>
      <c r="D201" s="796"/>
      <c r="E201" s="796"/>
      <c r="F201" s="796"/>
      <c r="G201" s="796"/>
      <c r="H201" s="796"/>
      <c r="I201" s="796"/>
      <c r="J201" s="796"/>
      <c r="K201" s="796"/>
      <c r="L201" s="796"/>
      <c r="M201" s="796"/>
      <c r="N201" s="796"/>
      <c r="O201" s="796"/>
      <c r="P201" s="796"/>
      <c r="Q201" s="796"/>
      <c r="R201" s="796"/>
      <c r="S201" s="796"/>
      <c r="T201" s="796"/>
      <c r="U201" s="796"/>
      <c r="V201" s="796"/>
      <c r="W201" s="796"/>
      <c r="X201" s="796"/>
      <c r="Y201" s="796"/>
      <c r="Z201" s="796"/>
      <c r="AA201" s="796"/>
    </row>
    <row r="202">
      <c r="A202" s="796"/>
      <c r="B202" s="796"/>
      <c r="C202" s="796"/>
      <c r="D202" s="796"/>
      <c r="E202" s="796"/>
      <c r="F202" s="796"/>
      <c r="G202" s="796"/>
      <c r="H202" s="796"/>
      <c r="I202" s="796"/>
      <c r="J202" s="796"/>
      <c r="K202" s="796"/>
      <c r="L202" s="796"/>
      <c r="M202" s="796"/>
      <c r="N202" s="796"/>
      <c r="O202" s="796"/>
      <c r="P202" s="796"/>
      <c r="Q202" s="796"/>
      <c r="R202" s="796"/>
      <c r="S202" s="796"/>
      <c r="T202" s="796"/>
      <c r="U202" s="796"/>
      <c r="V202" s="796"/>
      <c r="W202" s="796"/>
      <c r="X202" s="796"/>
      <c r="Y202" s="796"/>
      <c r="Z202" s="796"/>
      <c r="AA202" s="796"/>
    </row>
    <row r="203">
      <c r="A203" s="796"/>
      <c r="B203" s="796"/>
      <c r="C203" s="796"/>
      <c r="D203" s="796"/>
      <c r="E203" s="796"/>
      <c r="F203" s="796"/>
      <c r="G203" s="796"/>
      <c r="H203" s="796"/>
      <c r="I203" s="796"/>
      <c r="J203" s="796"/>
      <c r="K203" s="796"/>
      <c r="L203" s="796"/>
      <c r="M203" s="796"/>
      <c r="N203" s="796"/>
      <c r="O203" s="796"/>
      <c r="P203" s="796"/>
      <c r="Q203" s="796"/>
      <c r="R203" s="796"/>
      <c r="S203" s="796"/>
      <c r="T203" s="796"/>
      <c r="U203" s="796"/>
      <c r="V203" s="796"/>
      <c r="W203" s="796"/>
      <c r="X203" s="796"/>
      <c r="Y203" s="796"/>
      <c r="Z203" s="796"/>
      <c r="AA203" s="796"/>
    </row>
    <row r="204">
      <c r="A204" s="796"/>
      <c r="B204" s="796"/>
      <c r="C204" s="796"/>
      <c r="D204" s="796"/>
      <c r="E204" s="796"/>
      <c r="F204" s="796"/>
      <c r="G204" s="796"/>
      <c r="H204" s="796"/>
      <c r="I204" s="796"/>
      <c r="J204" s="796"/>
      <c r="K204" s="796"/>
      <c r="L204" s="796"/>
      <c r="M204" s="796"/>
      <c r="N204" s="796"/>
      <c r="O204" s="796"/>
      <c r="P204" s="796"/>
      <c r="Q204" s="796"/>
      <c r="R204" s="796"/>
      <c r="S204" s="796"/>
      <c r="T204" s="796"/>
      <c r="U204" s="796"/>
      <c r="V204" s="796"/>
      <c r="W204" s="796"/>
      <c r="X204" s="796"/>
      <c r="Y204" s="796"/>
      <c r="Z204" s="796"/>
      <c r="AA204" s="796"/>
    </row>
    <row r="205">
      <c r="A205" s="796"/>
      <c r="B205" s="796"/>
      <c r="C205" s="796"/>
      <c r="D205" s="796"/>
      <c r="E205" s="796"/>
      <c r="F205" s="796"/>
      <c r="G205" s="796"/>
      <c r="H205" s="796"/>
      <c r="I205" s="796"/>
      <c r="J205" s="796"/>
      <c r="K205" s="796"/>
      <c r="L205" s="796"/>
      <c r="M205" s="796"/>
      <c r="N205" s="796"/>
      <c r="O205" s="796"/>
      <c r="P205" s="796"/>
      <c r="Q205" s="796"/>
      <c r="R205" s="796"/>
      <c r="S205" s="796"/>
      <c r="T205" s="796"/>
      <c r="U205" s="796"/>
      <c r="V205" s="796"/>
      <c r="W205" s="796"/>
      <c r="X205" s="796"/>
      <c r="Y205" s="796"/>
      <c r="Z205" s="796"/>
      <c r="AA205" s="796"/>
    </row>
    <row r="206">
      <c r="A206" s="796"/>
      <c r="B206" s="796"/>
      <c r="C206" s="796"/>
      <c r="D206" s="796"/>
      <c r="E206" s="796"/>
      <c r="F206" s="796"/>
      <c r="G206" s="796"/>
      <c r="H206" s="796"/>
      <c r="I206" s="796"/>
      <c r="J206" s="796"/>
      <c r="K206" s="796"/>
      <c r="L206" s="796"/>
      <c r="M206" s="796"/>
      <c r="N206" s="796"/>
      <c r="O206" s="796"/>
      <c r="P206" s="796"/>
      <c r="Q206" s="796"/>
      <c r="R206" s="796"/>
      <c r="S206" s="796"/>
      <c r="T206" s="796"/>
      <c r="U206" s="796"/>
      <c r="V206" s="796"/>
      <c r="W206" s="796"/>
      <c r="X206" s="796"/>
      <c r="Y206" s="796"/>
      <c r="Z206" s="796"/>
      <c r="AA206" s="796"/>
    </row>
    <row r="207">
      <c r="A207" s="796"/>
      <c r="B207" s="796"/>
      <c r="C207" s="796"/>
      <c r="D207" s="796"/>
      <c r="E207" s="796"/>
      <c r="F207" s="796"/>
      <c r="G207" s="796"/>
      <c r="H207" s="796"/>
      <c r="I207" s="796"/>
      <c r="J207" s="796"/>
      <c r="K207" s="796"/>
      <c r="L207" s="796"/>
      <c r="M207" s="796"/>
      <c r="N207" s="796"/>
      <c r="O207" s="796"/>
      <c r="P207" s="796"/>
      <c r="Q207" s="796"/>
      <c r="R207" s="796"/>
      <c r="S207" s="796"/>
      <c r="T207" s="796"/>
      <c r="U207" s="796"/>
      <c r="V207" s="796"/>
      <c r="W207" s="796"/>
      <c r="X207" s="796"/>
      <c r="Y207" s="796"/>
      <c r="Z207" s="796"/>
      <c r="AA207" s="796"/>
    </row>
    <row r="208">
      <c r="A208" s="796"/>
      <c r="B208" s="796"/>
      <c r="C208" s="796"/>
      <c r="D208" s="796"/>
      <c r="E208" s="796"/>
      <c r="F208" s="796"/>
      <c r="G208" s="796"/>
      <c r="H208" s="796"/>
      <c r="I208" s="796"/>
      <c r="J208" s="796"/>
      <c r="K208" s="796"/>
      <c r="L208" s="796"/>
      <c r="M208" s="796"/>
      <c r="N208" s="796"/>
      <c r="O208" s="796"/>
      <c r="P208" s="796"/>
      <c r="Q208" s="796"/>
      <c r="R208" s="796"/>
      <c r="S208" s="796"/>
      <c r="T208" s="796"/>
      <c r="U208" s="796"/>
      <c r="V208" s="796"/>
      <c r="W208" s="796"/>
      <c r="X208" s="796"/>
      <c r="Y208" s="796"/>
      <c r="Z208" s="796"/>
      <c r="AA208" s="796"/>
    </row>
    <row r="209">
      <c r="A209" s="796"/>
      <c r="B209" s="796"/>
      <c r="C209" s="796"/>
      <c r="D209" s="796"/>
      <c r="E209" s="796"/>
      <c r="F209" s="796"/>
      <c r="G209" s="796"/>
      <c r="H209" s="796"/>
      <c r="I209" s="796"/>
      <c r="J209" s="796"/>
      <c r="K209" s="796"/>
      <c r="L209" s="796"/>
      <c r="M209" s="796"/>
      <c r="N209" s="796"/>
      <c r="O209" s="796"/>
      <c r="P209" s="796"/>
      <c r="Q209" s="796"/>
      <c r="R209" s="796"/>
      <c r="S209" s="796"/>
      <c r="T209" s="796"/>
      <c r="U209" s="796"/>
      <c r="V209" s="796"/>
      <c r="W209" s="796"/>
      <c r="X209" s="796"/>
      <c r="Y209" s="796"/>
      <c r="Z209" s="796"/>
      <c r="AA209" s="796"/>
    </row>
    <row r="210">
      <c r="A210" s="796"/>
      <c r="B210" s="796"/>
      <c r="C210" s="796"/>
      <c r="D210" s="796"/>
      <c r="E210" s="796"/>
      <c r="F210" s="796"/>
      <c r="G210" s="796"/>
      <c r="H210" s="796"/>
      <c r="I210" s="796"/>
      <c r="J210" s="796"/>
      <c r="K210" s="796"/>
      <c r="L210" s="796"/>
      <c r="M210" s="796"/>
      <c r="N210" s="796"/>
      <c r="O210" s="796"/>
      <c r="P210" s="796"/>
      <c r="Q210" s="796"/>
      <c r="R210" s="796"/>
      <c r="S210" s="796"/>
      <c r="T210" s="796"/>
      <c r="U210" s="796"/>
      <c r="V210" s="796"/>
      <c r="W210" s="796"/>
      <c r="X210" s="796"/>
      <c r="Y210" s="796"/>
      <c r="Z210" s="796"/>
      <c r="AA210" s="796"/>
    </row>
    <row r="211">
      <c r="A211" s="796"/>
      <c r="B211" s="796"/>
      <c r="C211" s="796"/>
      <c r="D211" s="796"/>
      <c r="E211" s="796"/>
      <c r="F211" s="796"/>
      <c r="G211" s="796"/>
      <c r="H211" s="796"/>
      <c r="I211" s="796"/>
      <c r="J211" s="796"/>
      <c r="K211" s="796"/>
      <c r="L211" s="796"/>
      <c r="M211" s="796"/>
      <c r="N211" s="796"/>
      <c r="O211" s="796"/>
      <c r="P211" s="796"/>
      <c r="Q211" s="796"/>
      <c r="R211" s="796"/>
      <c r="S211" s="796"/>
      <c r="T211" s="796"/>
      <c r="U211" s="796"/>
      <c r="V211" s="796"/>
      <c r="W211" s="796"/>
      <c r="X211" s="796"/>
      <c r="Y211" s="796"/>
      <c r="Z211" s="796"/>
      <c r="AA211" s="796"/>
    </row>
    <row r="212">
      <c r="A212" s="796"/>
      <c r="B212" s="796"/>
      <c r="C212" s="796"/>
      <c r="D212" s="796"/>
      <c r="E212" s="796"/>
      <c r="F212" s="796"/>
      <c r="G212" s="796"/>
      <c r="H212" s="796"/>
      <c r="I212" s="796"/>
      <c r="J212" s="796"/>
      <c r="K212" s="796"/>
      <c r="L212" s="796"/>
      <c r="M212" s="796"/>
      <c r="N212" s="796"/>
      <c r="O212" s="796"/>
      <c r="P212" s="796"/>
      <c r="Q212" s="796"/>
      <c r="R212" s="796"/>
      <c r="S212" s="796"/>
      <c r="T212" s="796"/>
      <c r="U212" s="796"/>
      <c r="V212" s="796"/>
      <c r="W212" s="796"/>
      <c r="X212" s="796"/>
      <c r="Y212" s="796"/>
      <c r="Z212" s="796"/>
      <c r="AA212" s="796"/>
    </row>
    <row r="213">
      <c r="A213" s="796"/>
      <c r="B213" s="796"/>
      <c r="C213" s="796"/>
      <c r="D213" s="796"/>
      <c r="E213" s="796"/>
      <c r="F213" s="796"/>
      <c r="G213" s="796"/>
      <c r="H213" s="796"/>
      <c r="I213" s="796"/>
      <c r="J213" s="796"/>
      <c r="K213" s="796"/>
      <c r="L213" s="796"/>
      <c r="M213" s="796"/>
      <c r="N213" s="796"/>
      <c r="O213" s="796"/>
      <c r="P213" s="796"/>
      <c r="Q213" s="796"/>
      <c r="R213" s="796"/>
      <c r="S213" s="796"/>
      <c r="T213" s="796"/>
      <c r="U213" s="796"/>
      <c r="V213" s="796"/>
      <c r="W213" s="796"/>
      <c r="X213" s="796"/>
      <c r="Y213" s="796"/>
      <c r="Z213" s="796"/>
      <c r="AA213" s="796"/>
    </row>
    <row r="214">
      <c r="A214" s="796"/>
      <c r="B214" s="796"/>
      <c r="C214" s="796"/>
      <c r="D214" s="796"/>
      <c r="E214" s="796"/>
      <c r="F214" s="796"/>
      <c r="G214" s="796"/>
      <c r="H214" s="796"/>
      <c r="I214" s="796"/>
      <c r="J214" s="796"/>
      <c r="K214" s="796"/>
      <c r="L214" s="796"/>
      <c r="M214" s="796"/>
      <c r="N214" s="796"/>
      <c r="O214" s="796"/>
      <c r="P214" s="796"/>
      <c r="Q214" s="796"/>
      <c r="R214" s="796"/>
      <c r="S214" s="796"/>
      <c r="T214" s="796"/>
      <c r="U214" s="796"/>
      <c r="V214" s="796"/>
      <c r="W214" s="796"/>
      <c r="X214" s="796"/>
      <c r="Y214" s="796"/>
      <c r="Z214" s="796"/>
      <c r="AA214" s="796"/>
    </row>
    <row r="215">
      <c r="A215" s="796"/>
      <c r="B215" s="796"/>
      <c r="C215" s="796"/>
      <c r="D215" s="796"/>
      <c r="E215" s="796"/>
      <c r="F215" s="796"/>
      <c r="G215" s="796"/>
      <c r="H215" s="796"/>
      <c r="I215" s="796"/>
      <c r="J215" s="796"/>
      <c r="K215" s="796"/>
      <c r="L215" s="796"/>
      <c r="M215" s="796"/>
      <c r="N215" s="796"/>
      <c r="O215" s="796"/>
      <c r="P215" s="796"/>
      <c r="Q215" s="796"/>
      <c r="R215" s="796"/>
      <c r="S215" s="796"/>
      <c r="T215" s="796"/>
      <c r="U215" s="796"/>
      <c r="V215" s="796"/>
      <c r="W215" s="796"/>
      <c r="X215" s="796"/>
      <c r="Y215" s="796"/>
      <c r="Z215" s="796"/>
      <c r="AA215" s="796"/>
    </row>
    <row r="216">
      <c r="A216" s="796"/>
      <c r="B216" s="796"/>
      <c r="C216" s="796"/>
      <c r="D216" s="796"/>
      <c r="E216" s="796"/>
      <c r="F216" s="796"/>
      <c r="G216" s="796"/>
      <c r="H216" s="796"/>
      <c r="I216" s="796"/>
      <c r="J216" s="796"/>
      <c r="K216" s="796"/>
      <c r="L216" s="796"/>
      <c r="M216" s="796"/>
      <c r="N216" s="796"/>
      <c r="O216" s="796"/>
      <c r="P216" s="796"/>
      <c r="Q216" s="796"/>
      <c r="R216" s="796"/>
      <c r="S216" s="796"/>
      <c r="T216" s="796"/>
      <c r="U216" s="796"/>
      <c r="V216" s="796"/>
      <c r="W216" s="796"/>
      <c r="X216" s="796"/>
      <c r="Y216" s="796"/>
      <c r="Z216" s="796"/>
      <c r="AA216" s="796"/>
    </row>
    <row r="217">
      <c r="A217" s="796"/>
      <c r="B217" s="796"/>
      <c r="C217" s="796"/>
      <c r="D217" s="796"/>
      <c r="E217" s="796"/>
      <c r="F217" s="796"/>
      <c r="G217" s="796"/>
      <c r="H217" s="796"/>
      <c r="I217" s="796"/>
      <c r="J217" s="796"/>
      <c r="K217" s="796"/>
      <c r="L217" s="796"/>
      <c r="M217" s="796"/>
      <c r="N217" s="796"/>
      <c r="O217" s="796"/>
      <c r="P217" s="796"/>
      <c r="Q217" s="796"/>
      <c r="R217" s="796"/>
      <c r="S217" s="796"/>
      <c r="T217" s="796"/>
      <c r="U217" s="796"/>
      <c r="V217" s="796"/>
      <c r="W217" s="796"/>
      <c r="X217" s="796"/>
      <c r="Y217" s="796"/>
      <c r="Z217" s="796"/>
      <c r="AA217" s="796"/>
    </row>
    <row r="218">
      <c r="A218" s="796"/>
      <c r="B218" s="796"/>
      <c r="C218" s="796"/>
      <c r="D218" s="796"/>
      <c r="E218" s="796"/>
      <c r="F218" s="796"/>
      <c r="G218" s="796"/>
      <c r="H218" s="796"/>
      <c r="I218" s="796"/>
      <c r="J218" s="796"/>
      <c r="K218" s="796"/>
      <c r="L218" s="796"/>
      <c r="M218" s="796"/>
      <c r="N218" s="796"/>
      <c r="O218" s="796"/>
      <c r="P218" s="796"/>
      <c r="Q218" s="796"/>
      <c r="R218" s="796"/>
      <c r="S218" s="796"/>
      <c r="T218" s="796"/>
      <c r="U218" s="796"/>
      <c r="V218" s="796"/>
      <c r="W218" s="796"/>
      <c r="X218" s="796"/>
      <c r="Y218" s="796"/>
      <c r="Z218" s="796"/>
      <c r="AA218" s="796"/>
    </row>
    <row r="219">
      <c r="A219" s="796"/>
      <c r="B219" s="796"/>
      <c r="C219" s="796"/>
      <c r="D219" s="796"/>
      <c r="E219" s="796"/>
      <c r="F219" s="796"/>
      <c r="G219" s="796"/>
      <c r="H219" s="796"/>
      <c r="I219" s="796"/>
      <c r="J219" s="796"/>
      <c r="K219" s="796"/>
      <c r="L219" s="796"/>
      <c r="M219" s="796"/>
      <c r="N219" s="796"/>
      <c r="O219" s="796"/>
      <c r="P219" s="796"/>
      <c r="Q219" s="796"/>
      <c r="R219" s="796"/>
      <c r="S219" s="796"/>
      <c r="T219" s="796"/>
      <c r="U219" s="796"/>
      <c r="V219" s="796"/>
      <c r="W219" s="796"/>
      <c r="X219" s="796"/>
      <c r="Y219" s="796"/>
      <c r="Z219" s="796"/>
      <c r="AA219" s="796"/>
    </row>
    <row r="220">
      <c r="A220" s="796"/>
      <c r="B220" s="796"/>
      <c r="C220" s="796"/>
      <c r="D220" s="796"/>
      <c r="E220" s="796"/>
      <c r="F220" s="796"/>
      <c r="G220" s="796"/>
      <c r="H220" s="796"/>
      <c r="I220" s="796"/>
      <c r="J220" s="796"/>
      <c r="K220" s="796"/>
      <c r="L220" s="796"/>
      <c r="M220" s="796"/>
      <c r="N220" s="796"/>
      <c r="O220" s="796"/>
      <c r="P220" s="796"/>
      <c r="Q220" s="796"/>
      <c r="R220" s="796"/>
      <c r="S220" s="796"/>
      <c r="T220" s="796"/>
      <c r="U220" s="796"/>
      <c r="V220" s="796"/>
      <c r="W220" s="796"/>
      <c r="X220" s="796"/>
      <c r="Y220" s="796"/>
      <c r="Z220" s="796"/>
      <c r="AA220" s="796"/>
    </row>
    <row r="221">
      <c r="A221" s="796"/>
      <c r="B221" s="796"/>
      <c r="C221" s="796"/>
      <c r="D221" s="796"/>
      <c r="E221" s="796"/>
      <c r="F221" s="796"/>
      <c r="G221" s="796"/>
      <c r="H221" s="796"/>
      <c r="I221" s="796"/>
      <c r="J221" s="796"/>
      <c r="K221" s="796"/>
      <c r="L221" s="796"/>
      <c r="M221" s="796"/>
      <c r="N221" s="796"/>
      <c r="O221" s="796"/>
      <c r="P221" s="796"/>
      <c r="Q221" s="796"/>
      <c r="R221" s="796"/>
      <c r="S221" s="796"/>
      <c r="T221" s="796"/>
      <c r="U221" s="796"/>
      <c r="V221" s="796"/>
      <c r="W221" s="796"/>
      <c r="X221" s="796"/>
      <c r="Y221" s="796"/>
      <c r="Z221" s="796"/>
      <c r="AA221" s="796"/>
    </row>
    <row r="222">
      <c r="A222" s="796"/>
      <c r="B222" s="796"/>
      <c r="C222" s="796"/>
      <c r="D222" s="796"/>
      <c r="E222" s="796"/>
      <c r="F222" s="796"/>
      <c r="G222" s="796"/>
      <c r="H222" s="796"/>
      <c r="I222" s="796"/>
      <c r="J222" s="796"/>
      <c r="K222" s="796"/>
      <c r="L222" s="796"/>
      <c r="M222" s="796"/>
      <c r="N222" s="796"/>
      <c r="O222" s="796"/>
      <c r="P222" s="796"/>
      <c r="Q222" s="796"/>
      <c r="R222" s="796"/>
      <c r="S222" s="796"/>
      <c r="T222" s="796"/>
      <c r="U222" s="796"/>
      <c r="V222" s="796"/>
      <c r="W222" s="796"/>
      <c r="X222" s="796"/>
      <c r="Y222" s="796"/>
      <c r="Z222" s="796"/>
      <c r="AA222" s="796"/>
    </row>
    <row r="223">
      <c r="A223" s="796"/>
      <c r="B223" s="796"/>
      <c r="C223" s="796"/>
      <c r="D223" s="796"/>
      <c r="E223" s="796"/>
      <c r="F223" s="796"/>
      <c r="G223" s="796"/>
      <c r="H223" s="796"/>
      <c r="I223" s="796"/>
      <c r="J223" s="796"/>
      <c r="K223" s="796"/>
      <c r="L223" s="796"/>
      <c r="M223" s="796"/>
      <c r="N223" s="796"/>
      <c r="O223" s="796"/>
      <c r="P223" s="796"/>
      <c r="Q223" s="796"/>
      <c r="R223" s="796"/>
      <c r="S223" s="796"/>
      <c r="T223" s="796"/>
      <c r="U223" s="796"/>
      <c r="V223" s="796"/>
      <c r="W223" s="796"/>
      <c r="X223" s="796"/>
      <c r="Y223" s="796"/>
      <c r="Z223" s="796"/>
      <c r="AA223" s="796"/>
    </row>
    <row r="224">
      <c r="A224" s="796"/>
      <c r="B224" s="796"/>
      <c r="C224" s="796"/>
      <c r="D224" s="796"/>
      <c r="E224" s="796"/>
      <c r="F224" s="796"/>
      <c r="G224" s="796"/>
      <c r="H224" s="796"/>
      <c r="I224" s="796"/>
      <c r="J224" s="796"/>
      <c r="K224" s="796"/>
      <c r="L224" s="796"/>
      <c r="M224" s="796"/>
      <c r="N224" s="796"/>
      <c r="O224" s="796"/>
      <c r="P224" s="796"/>
      <c r="Q224" s="796"/>
      <c r="R224" s="796"/>
      <c r="S224" s="796"/>
      <c r="T224" s="796"/>
      <c r="U224" s="796"/>
      <c r="V224" s="796"/>
      <c r="W224" s="796"/>
      <c r="X224" s="796"/>
      <c r="Y224" s="796"/>
      <c r="Z224" s="796"/>
      <c r="AA224" s="796"/>
    </row>
    <row r="225">
      <c r="A225" s="796"/>
      <c r="B225" s="796"/>
      <c r="C225" s="796"/>
      <c r="D225" s="796"/>
      <c r="E225" s="796"/>
      <c r="F225" s="796"/>
      <c r="G225" s="796"/>
      <c r="H225" s="796"/>
      <c r="I225" s="796"/>
      <c r="J225" s="796"/>
      <c r="K225" s="796"/>
      <c r="L225" s="796"/>
      <c r="M225" s="796"/>
      <c r="N225" s="796"/>
      <c r="O225" s="796"/>
      <c r="P225" s="796"/>
      <c r="Q225" s="796"/>
      <c r="R225" s="796"/>
      <c r="S225" s="796"/>
      <c r="T225" s="796"/>
      <c r="U225" s="796"/>
      <c r="V225" s="796"/>
      <c r="W225" s="796"/>
      <c r="X225" s="796"/>
      <c r="Y225" s="796"/>
      <c r="Z225" s="796"/>
      <c r="AA225" s="796"/>
    </row>
    <row r="226">
      <c r="A226" s="796"/>
      <c r="B226" s="796"/>
      <c r="C226" s="796"/>
      <c r="D226" s="796"/>
      <c r="E226" s="796"/>
      <c r="F226" s="796"/>
      <c r="G226" s="796"/>
      <c r="H226" s="796"/>
      <c r="I226" s="796"/>
      <c r="J226" s="796"/>
      <c r="K226" s="796"/>
      <c r="L226" s="796"/>
      <c r="M226" s="796"/>
      <c r="N226" s="796"/>
      <c r="O226" s="796"/>
      <c r="P226" s="796"/>
      <c r="Q226" s="796"/>
      <c r="R226" s="796"/>
      <c r="S226" s="796"/>
      <c r="T226" s="796"/>
      <c r="U226" s="796"/>
      <c r="V226" s="796"/>
      <c r="W226" s="796"/>
      <c r="X226" s="796"/>
      <c r="Y226" s="796"/>
      <c r="Z226" s="796"/>
      <c r="AA226" s="796"/>
    </row>
    <row r="227">
      <c r="A227" s="796"/>
      <c r="B227" s="796"/>
      <c r="C227" s="796"/>
      <c r="D227" s="796"/>
      <c r="E227" s="796"/>
      <c r="F227" s="796"/>
      <c r="G227" s="796"/>
      <c r="H227" s="796"/>
      <c r="I227" s="796"/>
      <c r="J227" s="796"/>
      <c r="K227" s="796"/>
      <c r="L227" s="796"/>
      <c r="M227" s="796"/>
      <c r="N227" s="796"/>
      <c r="O227" s="796"/>
      <c r="P227" s="796"/>
      <c r="Q227" s="796"/>
      <c r="R227" s="796"/>
      <c r="S227" s="796"/>
      <c r="T227" s="796"/>
      <c r="U227" s="796"/>
      <c r="V227" s="796"/>
      <c r="W227" s="796"/>
      <c r="X227" s="796"/>
      <c r="Y227" s="796"/>
      <c r="Z227" s="796"/>
      <c r="AA227" s="796"/>
    </row>
    <row r="228">
      <c r="A228" s="796"/>
      <c r="B228" s="796"/>
      <c r="C228" s="796"/>
      <c r="D228" s="796"/>
      <c r="E228" s="796"/>
      <c r="F228" s="796"/>
      <c r="G228" s="796"/>
      <c r="H228" s="796"/>
      <c r="I228" s="796"/>
      <c r="J228" s="796"/>
      <c r="K228" s="796"/>
      <c r="L228" s="796"/>
      <c r="M228" s="796"/>
      <c r="N228" s="796"/>
      <c r="O228" s="796"/>
      <c r="P228" s="796"/>
      <c r="Q228" s="796"/>
      <c r="R228" s="796"/>
      <c r="S228" s="796"/>
      <c r="T228" s="796"/>
      <c r="U228" s="796"/>
      <c r="V228" s="796"/>
      <c r="W228" s="796"/>
      <c r="X228" s="796"/>
      <c r="Y228" s="796"/>
      <c r="Z228" s="796"/>
      <c r="AA228" s="796"/>
    </row>
    <row r="229">
      <c r="A229" s="796"/>
      <c r="B229" s="796"/>
      <c r="C229" s="796"/>
      <c r="D229" s="796"/>
      <c r="E229" s="796"/>
      <c r="F229" s="796"/>
      <c r="G229" s="796"/>
      <c r="H229" s="796"/>
      <c r="I229" s="796"/>
      <c r="J229" s="796"/>
      <c r="K229" s="796"/>
      <c r="L229" s="796"/>
      <c r="M229" s="796"/>
      <c r="N229" s="796"/>
      <c r="O229" s="796"/>
      <c r="P229" s="796"/>
      <c r="Q229" s="796"/>
      <c r="R229" s="796"/>
      <c r="S229" s="796"/>
      <c r="T229" s="796"/>
      <c r="U229" s="796"/>
      <c r="V229" s="796"/>
      <c r="W229" s="796"/>
      <c r="X229" s="796"/>
      <c r="Y229" s="796"/>
      <c r="Z229" s="796"/>
      <c r="AA229" s="796"/>
    </row>
    <row r="230">
      <c r="A230" s="796"/>
      <c r="B230" s="796"/>
      <c r="C230" s="796"/>
      <c r="D230" s="796"/>
      <c r="E230" s="796"/>
      <c r="F230" s="796"/>
      <c r="G230" s="796"/>
      <c r="H230" s="796"/>
      <c r="I230" s="796"/>
      <c r="J230" s="796"/>
      <c r="K230" s="796"/>
      <c r="L230" s="796"/>
      <c r="M230" s="796"/>
      <c r="N230" s="796"/>
      <c r="O230" s="796"/>
      <c r="P230" s="796"/>
      <c r="Q230" s="796"/>
      <c r="R230" s="796"/>
      <c r="S230" s="796"/>
      <c r="T230" s="796"/>
      <c r="U230" s="796"/>
      <c r="V230" s="796"/>
      <c r="W230" s="796"/>
      <c r="X230" s="796"/>
      <c r="Y230" s="796"/>
      <c r="Z230" s="796"/>
      <c r="AA230" s="796"/>
    </row>
    <row r="231">
      <c r="A231" s="796"/>
      <c r="B231" s="796"/>
      <c r="C231" s="796"/>
      <c r="D231" s="796"/>
      <c r="E231" s="796"/>
      <c r="F231" s="796"/>
      <c r="G231" s="796"/>
      <c r="H231" s="796"/>
      <c r="I231" s="796"/>
      <c r="J231" s="796"/>
      <c r="K231" s="796"/>
      <c r="L231" s="796"/>
      <c r="M231" s="796"/>
      <c r="N231" s="796"/>
      <c r="O231" s="796"/>
      <c r="P231" s="796"/>
      <c r="Q231" s="796"/>
      <c r="R231" s="796"/>
      <c r="S231" s="796"/>
      <c r="T231" s="796"/>
      <c r="U231" s="796"/>
      <c r="V231" s="796"/>
      <c r="W231" s="796"/>
      <c r="X231" s="796"/>
      <c r="Y231" s="796"/>
      <c r="Z231" s="796"/>
      <c r="AA231" s="796"/>
    </row>
    <row r="232">
      <c r="A232" s="796"/>
      <c r="B232" s="796"/>
      <c r="C232" s="796"/>
      <c r="D232" s="796"/>
      <c r="E232" s="796"/>
      <c r="F232" s="796"/>
      <c r="G232" s="796"/>
      <c r="H232" s="796"/>
      <c r="I232" s="796"/>
      <c r="J232" s="796"/>
      <c r="K232" s="796"/>
      <c r="L232" s="796"/>
      <c r="M232" s="796"/>
      <c r="N232" s="796"/>
      <c r="O232" s="796"/>
      <c r="P232" s="796"/>
      <c r="Q232" s="796"/>
      <c r="R232" s="796"/>
      <c r="S232" s="796"/>
      <c r="T232" s="796"/>
      <c r="U232" s="796"/>
      <c r="V232" s="796"/>
      <c r="W232" s="796"/>
      <c r="X232" s="796"/>
      <c r="Y232" s="796"/>
      <c r="Z232" s="796"/>
      <c r="AA232" s="796"/>
    </row>
    <row r="233">
      <c r="A233" s="796"/>
      <c r="B233" s="796"/>
      <c r="C233" s="796"/>
      <c r="D233" s="796"/>
      <c r="E233" s="796"/>
      <c r="F233" s="796"/>
      <c r="G233" s="796"/>
      <c r="H233" s="796"/>
      <c r="I233" s="796"/>
      <c r="J233" s="796"/>
      <c r="K233" s="796"/>
      <c r="L233" s="796"/>
      <c r="M233" s="796"/>
      <c r="N233" s="796"/>
      <c r="O233" s="796"/>
      <c r="P233" s="796"/>
      <c r="Q233" s="796"/>
      <c r="R233" s="796"/>
      <c r="S233" s="796"/>
      <c r="T233" s="796"/>
      <c r="U233" s="796"/>
      <c r="V233" s="796"/>
      <c r="W233" s="796"/>
      <c r="X233" s="796"/>
      <c r="Y233" s="796"/>
      <c r="Z233" s="796"/>
      <c r="AA233" s="796"/>
    </row>
    <row r="234">
      <c r="A234" s="796"/>
      <c r="B234" s="796"/>
      <c r="C234" s="796"/>
      <c r="D234" s="796"/>
      <c r="E234" s="796"/>
      <c r="F234" s="796"/>
      <c r="G234" s="796"/>
      <c r="H234" s="796"/>
      <c r="I234" s="796"/>
      <c r="J234" s="796"/>
      <c r="K234" s="796"/>
      <c r="L234" s="796"/>
      <c r="M234" s="796"/>
      <c r="N234" s="796"/>
      <c r="O234" s="796"/>
      <c r="P234" s="796"/>
      <c r="Q234" s="796"/>
      <c r="R234" s="796"/>
      <c r="S234" s="796"/>
      <c r="T234" s="796"/>
      <c r="U234" s="796"/>
      <c r="V234" s="796"/>
      <c r="W234" s="796"/>
      <c r="X234" s="796"/>
      <c r="Y234" s="796"/>
      <c r="Z234" s="796"/>
      <c r="AA234" s="796"/>
    </row>
    <row r="235">
      <c r="A235" s="796"/>
      <c r="B235" s="796"/>
      <c r="C235" s="796"/>
      <c r="D235" s="796"/>
      <c r="E235" s="796"/>
      <c r="F235" s="796"/>
      <c r="G235" s="796"/>
      <c r="H235" s="796"/>
      <c r="I235" s="796"/>
      <c r="J235" s="796"/>
      <c r="K235" s="796"/>
      <c r="L235" s="796"/>
      <c r="M235" s="796"/>
      <c r="N235" s="796"/>
      <c r="O235" s="796"/>
      <c r="P235" s="796"/>
      <c r="Q235" s="796"/>
      <c r="R235" s="796"/>
      <c r="S235" s="796"/>
      <c r="T235" s="796"/>
      <c r="U235" s="796"/>
      <c r="V235" s="796"/>
      <c r="W235" s="796"/>
      <c r="X235" s="796"/>
      <c r="Y235" s="796"/>
      <c r="Z235" s="796"/>
      <c r="AA235" s="796"/>
    </row>
    <row r="236">
      <c r="A236" s="796"/>
      <c r="B236" s="796"/>
      <c r="C236" s="796"/>
      <c r="D236" s="796"/>
      <c r="E236" s="796"/>
      <c r="F236" s="796"/>
      <c r="G236" s="796"/>
      <c r="H236" s="796"/>
      <c r="I236" s="796"/>
      <c r="J236" s="796"/>
      <c r="K236" s="796"/>
      <c r="L236" s="796"/>
      <c r="M236" s="796"/>
      <c r="N236" s="796"/>
      <c r="O236" s="796"/>
      <c r="P236" s="796"/>
      <c r="Q236" s="796"/>
      <c r="R236" s="796"/>
      <c r="S236" s="796"/>
      <c r="T236" s="796"/>
      <c r="U236" s="796"/>
      <c r="V236" s="796"/>
      <c r="W236" s="796"/>
      <c r="X236" s="796"/>
      <c r="Y236" s="796"/>
      <c r="Z236" s="796"/>
      <c r="AA236" s="796"/>
    </row>
    <row r="237">
      <c r="A237" s="796"/>
      <c r="B237" s="796"/>
      <c r="C237" s="796"/>
      <c r="D237" s="796"/>
      <c r="E237" s="796"/>
      <c r="F237" s="796"/>
      <c r="G237" s="796"/>
      <c r="H237" s="796"/>
      <c r="I237" s="796"/>
      <c r="J237" s="796"/>
      <c r="K237" s="796"/>
      <c r="L237" s="796"/>
      <c r="M237" s="796"/>
      <c r="N237" s="796"/>
      <c r="O237" s="796"/>
      <c r="P237" s="796"/>
      <c r="Q237" s="796"/>
      <c r="R237" s="796"/>
      <c r="S237" s="796"/>
      <c r="T237" s="796"/>
      <c r="U237" s="796"/>
      <c r="V237" s="796"/>
      <c r="W237" s="796"/>
      <c r="X237" s="796"/>
      <c r="Y237" s="796"/>
      <c r="Z237" s="796"/>
      <c r="AA237" s="796"/>
    </row>
    <row r="238">
      <c r="A238" s="796"/>
      <c r="B238" s="796"/>
      <c r="C238" s="796"/>
      <c r="D238" s="796"/>
      <c r="E238" s="796"/>
      <c r="F238" s="796"/>
      <c r="G238" s="796"/>
      <c r="H238" s="796"/>
      <c r="I238" s="796"/>
      <c r="J238" s="796"/>
      <c r="K238" s="796"/>
      <c r="L238" s="796"/>
      <c r="M238" s="796"/>
      <c r="N238" s="796"/>
      <c r="O238" s="796"/>
      <c r="P238" s="796"/>
      <c r="Q238" s="796"/>
      <c r="R238" s="796"/>
      <c r="S238" s="796"/>
      <c r="T238" s="796"/>
      <c r="U238" s="796"/>
      <c r="V238" s="796"/>
      <c r="W238" s="796"/>
      <c r="X238" s="796"/>
      <c r="Y238" s="796"/>
      <c r="Z238" s="796"/>
      <c r="AA238" s="796"/>
    </row>
    <row r="239">
      <c r="A239" s="796"/>
      <c r="B239" s="796"/>
      <c r="C239" s="796"/>
      <c r="D239" s="796"/>
      <c r="E239" s="796"/>
      <c r="F239" s="796"/>
      <c r="G239" s="796"/>
      <c r="H239" s="796"/>
      <c r="I239" s="796"/>
      <c r="J239" s="796"/>
      <c r="K239" s="796"/>
      <c r="L239" s="796"/>
      <c r="M239" s="796"/>
      <c r="N239" s="796"/>
      <c r="O239" s="796"/>
      <c r="P239" s="796"/>
      <c r="Q239" s="796"/>
      <c r="R239" s="796"/>
      <c r="S239" s="796"/>
      <c r="T239" s="796"/>
      <c r="U239" s="796"/>
      <c r="V239" s="796"/>
      <c r="W239" s="796"/>
      <c r="X239" s="796"/>
      <c r="Y239" s="796"/>
      <c r="Z239" s="796"/>
      <c r="AA239" s="796"/>
    </row>
    <row r="240">
      <c r="A240" s="796"/>
      <c r="B240" s="796"/>
      <c r="C240" s="796"/>
      <c r="D240" s="796"/>
      <c r="E240" s="796"/>
      <c r="F240" s="796"/>
      <c r="G240" s="796"/>
      <c r="H240" s="796"/>
      <c r="I240" s="796"/>
      <c r="J240" s="796"/>
      <c r="K240" s="796"/>
      <c r="L240" s="796"/>
      <c r="M240" s="796"/>
      <c r="N240" s="796"/>
      <c r="O240" s="796"/>
      <c r="P240" s="796"/>
      <c r="Q240" s="796"/>
      <c r="R240" s="796"/>
      <c r="S240" s="796"/>
      <c r="T240" s="796"/>
      <c r="U240" s="796"/>
      <c r="V240" s="796"/>
      <c r="W240" s="796"/>
      <c r="X240" s="796"/>
      <c r="Y240" s="796"/>
      <c r="Z240" s="796"/>
      <c r="AA240" s="796"/>
    </row>
    <row r="241">
      <c r="A241" s="796"/>
      <c r="B241" s="796"/>
      <c r="C241" s="796"/>
      <c r="D241" s="796"/>
      <c r="E241" s="796"/>
      <c r="F241" s="796"/>
      <c r="G241" s="796"/>
      <c r="H241" s="796"/>
      <c r="I241" s="796"/>
      <c r="J241" s="796"/>
      <c r="K241" s="796"/>
      <c r="L241" s="796"/>
      <c r="M241" s="796"/>
      <c r="N241" s="796"/>
      <c r="O241" s="796"/>
      <c r="P241" s="796"/>
      <c r="Q241" s="796"/>
      <c r="R241" s="796"/>
      <c r="S241" s="796"/>
      <c r="T241" s="796"/>
      <c r="U241" s="796"/>
      <c r="V241" s="796"/>
      <c r="W241" s="796"/>
      <c r="X241" s="796"/>
      <c r="Y241" s="796"/>
      <c r="Z241" s="796"/>
      <c r="AA241" s="796"/>
    </row>
    <row r="242">
      <c r="A242" s="796"/>
      <c r="B242" s="796"/>
      <c r="C242" s="796"/>
      <c r="D242" s="796"/>
      <c r="E242" s="796"/>
      <c r="F242" s="796"/>
      <c r="G242" s="796"/>
      <c r="H242" s="796"/>
      <c r="I242" s="796"/>
      <c r="J242" s="796"/>
      <c r="K242" s="796"/>
      <c r="L242" s="796"/>
      <c r="M242" s="796"/>
      <c r="N242" s="796"/>
      <c r="O242" s="796"/>
      <c r="P242" s="796"/>
      <c r="Q242" s="796"/>
      <c r="R242" s="796"/>
      <c r="S242" s="796"/>
      <c r="T242" s="796"/>
      <c r="U242" s="796"/>
      <c r="V242" s="796"/>
      <c r="W242" s="796"/>
      <c r="X242" s="796"/>
      <c r="Y242" s="796"/>
      <c r="Z242" s="796"/>
      <c r="AA242" s="796"/>
    </row>
    <row r="243">
      <c r="A243" s="796"/>
      <c r="B243" s="796"/>
      <c r="C243" s="796"/>
      <c r="D243" s="796"/>
      <c r="E243" s="796"/>
      <c r="F243" s="796"/>
      <c r="G243" s="796"/>
      <c r="H243" s="796"/>
      <c r="I243" s="796"/>
      <c r="J243" s="796"/>
      <c r="K243" s="796"/>
      <c r="L243" s="796"/>
      <c r="M243" s="796"/>
      <c r="N243" s="796"/>
      <c r="O243" s="796"/>
      <c r="P243" s="796"/>
      <c r="Q243" s="796"/>
      <c r="R243" s="796"/>
      <c r="S243" s="796"/>
      <c r="T243" s="796"/>
      <c r="U243" s="796"/>
      <c r="V243" s="796"/>
      <c r="W243" s="796"/>
      <c r="X243" s="796"/>
      <c r="Y243" s="796"/>
      <c r="Z243" s="796"/>
      <c r="AA243" s="796"/>
    </row>
    <row r="244">
      <c r="A244" s="796"/>
      <c r="B244" s="796"/>
      <c r="C244" s="796"/>
      <c r="D244" s="796"/>
      <c r="E244" s="796"/>
      <c r="F244" s="796"/>
      <c r="G244" s="796"/>
      <c r="H244" s="796"/>
      <c r="I244" s="796"/>
      <c r="J244" s="796"/>
      <c r="K244" s="796"/>
      <c r="L244" s="796"/>
      <c r="M244" s="796"/>
      <c r="N244" s="796"/>
      <c r="O244" s="796"/>
      <c r="P244" s="796"/>
      <c r="Q244" s="796"/>
      <c r="R244" s="796"/>
      <c r="S244" s="796"/>
      <c r="T244" s="796"/>
      <c r="U244" s="796"/>
      <c r="V244" s="796"/>
      <c r="W244" s="796"/>
      <c r="X244" s="796"/>
      <c r="Y244" s="796"/>
      <c r="Z244" s="796"/>
      <c r="AA244" s="796"/>
    </row>
    <row r="245">
      <c r="A245" s="796"/>
      <c r="B245" s="796"/>
      <c r="C245" s="796"/>
      <c r="D245" s="796"/>
      <c r="E245" s="796"/>
      <c r="F245" s="796"/>
      <c r="G245" s="796"/>
      <c r="H245" s="796"/>
      <c r="I245" s="796"/>
      <c r="J245" s="796"/>
      <c r="K245" s="796"/>
      <c r="L245" s="796"/>
      <c r="M245" s="796"/>
      <c r="N245" s="796"/>
      <c r="O245" s="796"/>
      <c r="P245" s="796"/>
      <c r="Q245" s="796"/>
      <c r="R245" s="796"/>
      <c r="S245" s="796"/>
      <c r="T245" s="796"/>
      <c r="U245" s="796"/>
      <c r="V245" s="796"/>
      <c r="W245" s="796"/>
      <c r="X245" s="796"/>
      <c r="Y245" s="796"/>
      <c r="Z245" s="796"/>
      <c r="AA245" s="796"/>
    </row>
    <row r="246">
      <c r="A246" s="796"/>
      <c r="B246" s="796"/>
      <c r="C246" s="796"/>
      <c r="D246" s="796"/>
      <c r="E246" s="796"/>
      <c r="F246" s="796"/>
      <c r="G246" s="796"/>
      <c r="H246" s="796"/>
      <c r="I246" s="796"/>
      <c r="J246" s="796"/>
      <c r="K246" s="796"/>
      <c r="L246" s="796"/>
      <c r="M246" s="796"/>
      <c r="N246" s="796"/>
      <c r="O246" s="796"/>
      <c r="P246" s="796"/>
      <c r="Q246" s="796"/>
      <c r="R246" s="796"/>
      <c r="S246" s="796"/>
      <c r="T246" s="796"/>
      <c r="U246" s="796"/>
      <c r="V246" s="796"/>
      <c r="W246" s="796"/>
      <c r="X246" s="796"/>
      <c r="Y246" s="796"/>
      <c r="Z246" s="796"/>
      <c r="AA246" s="796"/>
    </row>
    <row r="247">
      <c r="A247" s="796"/>
      <c r="B247" s="796"/>
      <c r="C247" s="796"/>
      <c r="D247" s="796"/>
      <c r="E247" s="796"/>
      <c r="F247" s="796"/>
      <c r="G247" s="796"/>
      <c r="H247" s="796"/>
      <c r="I247" s="796"/>
      <c r="J247" s="796"/>
      <c r="K247" s="796"/>
      <c r="L247" s="796"/>
      <c r="M247" s="796"/>
      <c r="N247" s="796"/>
      <c r="O247" s="796"/>
      <c r="P247" s="796"/>
      <c r="Q247" s="796"/>
      <c r="R247" s="796"/>
      <c r="S247" s="796"/>
      <c r="T247" s="796"/>
      <c r="U247" s="796"/>
      <c r="V247" s="796"/>
      <c r="W247" s="796"/>
      <c r="X247" s="796"/>
      <c r="Y247" s="796"/>
      <c r="Z247" s="796"/>
      <c r="AA247" s="796"/>
    </row>
    <row r="248">
      <c r="A248" s="796"/>
      <c r="B248" s="796"/>
      <c r="C248" s="796"/>
      <c r="D248" s="796"/>
      <c r="E248" s="796"/>
      <c r="F248" s="796"/>
      <c r="G248" s="796"/>
      <c r="H248" s="796"/>
      <c r="I248" s="796"/>
      <c r="J248" s="796"/>
      <c r="K248" s="796"/>
      <c r="L248" s="796"/>
      <c r="M248" s="796"/>
      <c r="N248" s="796"/>
      <c r="O248" s="796"/>
      <c r="P248" s="796"/>
      <c r="Q248" s="796"/>
      <c r="R248" s="796"/>
      <c r="S248" s="796"/>
      <c r="T248" s="796"/>
      <c r="U248" s="796"/>
      <c r="V248" s="796"/>
      <c r="W248" s="796"/>
      <c r="X248" s="796"/>
      <c r="Y248" s="796"/>
      <c r="Z248" s="796"/>
      <c r="AA248" s="796"/>
    </row>
    <row r="249">
      <c r="A249" s="796"/>
      <c r="B249" s="796"/>
      <c r="C249" s="796"/>
      <c r="D249" s="796"/>
      <c r="E249" s="796"/>
      <c r="F249" s="796"/>
      <c r="G249" s="796"/>
      <c r="H249" s="796"/>
      <c r="I249" s="796"/>
      <c r="J249" s="796"/>
      <c r="K249" s="796"/>
      <c r="L249" s="796"/>
      <c r="M249" s="796"/>
      <c r="N249" s="796"/>
      <c r="O249" s="796"/>
      <c r="P249" s="796"/>
      <c r="Q249" s="796"/>
      <c r="R249" s="796"/>
      <c r="S249" s="796"/>
      <c r="T249" s="796"/>
      <c r="U249" s="796"/>
      <c r="V249" s="796"/>
      <c r="W249" s="796"/>
      <c r="X249" s="796"/>
      <c r="Y249" s="796"/>
      <c r="Z249" s="796"/>
      <c r="AA249" s="796"/>
    </row>
    <row r="250">
      <c r="A250" s="796"/>
      <c r="B250" s="796"/>
      <c r="C250" s="796"/>
      <c r="D250" s="796"/>
      <c r="E250" s="796"/>
      <c r="F250" s="796"/>
      <c r="G250" s="796"/>
      <c r="H250" s="796"/>
      <c r="I250" s="796"/>
      <c r="J250" s="796"/>
      <c r="K250" s="796"/>
      <c r="L250" s="796"/>
      <c r="M250" s="796"/>
      <c r="N250" s="796"/>
      <c r="O250" s="796"/>
      <c r="P250" s="796"/>
      <c r="Q250" s="796"/>
      <c r="R250" s="796"/>
      <c r="S250" s="796"/>
      <c r="T250" s="796"/>
      <c r="U250" s="796"/>
      <c r="V250" s="796"/>
      <c r="W250" s="796"/>
      <c r="X250" s="796"/>
      <c r="Y250" s="796"/>
      <c r="Z250" s="796"/>
      <c r="AA250" s="796"/>
    </row>
    <row r="251">
      <c r="A251" s="796"/>
      <c r="B251" s="796"/>
      <c r="C251" s="796"/>
      <c r="D251" s="796"/>
      <c r="E251" s="796"/>
      <c r="F251" s="796"/>
      <c r="G251" s="796"/>
      <c r="H251" s="796"/>
      <c r="I251" s="796"/>
      <c r="J251" s="796"/>
      <c r="K251" s="796"/>
      <c r="L251" s="796"/>
      <c r="M251" s="796"/>
      <c r="N251" s="796"/>
      <c r="O251" s="796"/>
      <c r="P251" s="796"/>
      <c r="Q251" s="796"/>
      <c r="R251" s="796"/>
      <c r="S251" s="796"/>
      <c r="T251" s="796"/>
      <c r="U251" s="796"/>
      <c r="V251" s="796"/>
      <c r="W251" s="796"/>
      <c r="X251" s="796"/>
      <c r="Y251" s="796"/>
      <c r="Z251" s="796"/>
      <c r="AA251" s="796"/>
    </row>
    <row r="252">
      <c r="A252" s="796"/>
      <c r="B252" s="796"/>
      <c r="C252" s="796"/>
      <c r="D252" s="796"/>
      <c r="E252" s="796"/>
      <c r="F252" s="796"/>
      <c r="G252" s="796"/>
      <c r="H252" s="796"/>
      <c r="I252" s="796"/>
      <c r="J252" s="796"/>
      <c r="K252" s="796"/>
      <c r="L252" s="796"/>
      <c r="M252" s="796"/>
      <c r="N252" s="796"/>
      <c r="O252" s="796"/>
      <c r="P252" s="796"/>
      <c r="Q252" s="796"/>
      <c r="R252" s="796"/>
      <c r="S252" s="796"/>
      <c r="T252" s="796"/>
      <c r="U252" s="796"/>
      <c r="V252" s="796"/>
      <c r="W252" s="796"/>
      <c r="X252" s="796"/>
      <c r="Y252" s="796"/>
      <c r="Z252" s="796"/>
      <c r="AA252" s="796"/>
    </row>
    <row r="253">
      <c r="A253" s="796"/>
      <c r="B253" s="796"/>
      <c r="C253" s="796"/>
      <c r="D253" s="796"/>
      <c r="E253" s="796"/>
      <c r="F253" s="796"/>
      <c r="G253" s="796"/>
      <c r="H253" s="796"/>
      <c r="I253" s="796"/>
      <c r="J253" s="796"/>
      <c r="K253" s="796"/>
      <c r="L253" s="796"/>
      <c r="M253" s="796"/>
      <c r="N253" s="796"/>
      <c r="O253" s="796"/>
      <c r="P253" s="796"/>
      <c r="Q253" s="796"/>
      <c r="R253" s="796"/>
      <c r="S253" s="796"/>
      <c r="T253" s="796"/>
      <c r="U253" s="796"/>
      <c r="V253" s="796"/>
      <c r="W253" s="796"/>
      <c r="X253" s="796"/>
      <c r="Y253" s="796"/>
      <c r="Z253" s="796"/>
      <c r="AA253" s="796"/>
    </row>
    <row r="254">
      <c r="A254" s="796"/>
      <c r="B254" s="796"/>
      <c r="C254" s="796"/>
      <c r="D254" s="796"/>
      <c r="E254" s="796"/>
      <c r="F254" s="796"/>
      <c r="G254" s="796"/>
      <c r="H254" s="796"/>
      <c r="I254" s="796"/>
      <c r="J254" s="796"/>
      <c r="K254" s="796"/>
      <c r="L254" s="796"/>
      <c r="M254" s="796"/>
      <c r="N254" s="796"/>
      <c r="O254" s="796"/>
      <c r="P254" s="796"/>
      <c r="Q254" s="796"/>
      <c r="R254" s="796"/>
      <c r="S254" s="796"/>
      <c r="T254" s="796"/>
      <c r="U254" s="796"/>
      <c r="V254" s="796"/>
      <c r="W254" s="796"/>
      <c r="X254" s="796"/>
      <c r="Y254" s="796"/>
      <c r="Z254" s="796"/>
      <c r="AA254" s="796"/>
    </row>
    <row r="255">
      <c r="A255" s="796"/>
      <c r="B255" s="796"/>
      <c r="C255" s="796"/>
      <c r="D255" s="796"/>
      <c r="E255" s="796"/>
      <c r="F255" s="796"/>
      <c r="G255" s="796"/>
      <c r="H255" s="796"/>
      <c r="I255" s="796"/>
      <c r="J255" s="796"/>
      <c r="K255" s="796"/>
      <c r="L255" s="796"/>
      <c r="M255" s="796"/>
      <c r="N255" s="796"/>
      <c r="O255" s="796"/>
      <c r="P255" s="796"/>
      <c r="Q255" s="796"/>
      <c r="R255" s="796"/>
      <c r="S255" s="796"/>
      <c r="T255" s="796"/>
      <c r="U255" s="796"/>
      <c r="V255" s="796"/>
      <c r="W255" s="796"/>
      <c r="X255" s="796"/>
      <c r="Y255" s="796"/>
      <c r="Z255" s="796"/>
      <c r="AA255" s="796"/>
    </row>
    <row r="256">
      <c r="A256" s="796"/>
      <c r="B256" s="796"/>
      <c r="C256" s="796"/>
      <c r="D256" s="796"/>
      <c r="E256" s="796"/>
      <c r="F256" s="796"/>
      <c r="G256" s="796"/>
      <c r="H256" s="796"/>
      <c r="I256" s="796"/>
      <c r="J256" s="796"/>
      <c r="K256" s="796"/>
      <c r="L256" s="796"/>
      <c r="M256" s="796"/>
      <c r="N256" s="796"/>
      <c r="O256" s="796"/>
      <c r="P256" s="796"/>
      <c r="Q256" s="796"/>
      <c r="R256" s="796"/>
      <c r="S256" s="796"/>
      <c r="T256" s="796"/>
      <c r="U256" s="796"/>
      <c r="V256" s="796"/>
      <c r="W256" s="796"/>
      <c r="X256" s="796"/>
      <c r="Y256" s="796"/>
      <c r="Z256" s="796"/>
      <c r="AA256" s="796"/>
    </row>
    <row r="257">
      <c r="A257" s="796"/>
      <c r="B257" s="796"/>
      <c r="C257" s="796"/>
      <c r="D257" s="796"/>
      <c r="E257" s="796"/>
      <c r="F257" s="796"/>
      <c r="G257" s="796"/>
      <c r="H257" s="796"/>
      <c r="I257" s="796"/>
      <c r="J257" s="796"/>
      <c r="K257" s="796"/>
      <c r="L257" s="796"/>
      <c r="M257" s="796"/>
      <c r="N257" s="796"/>
      <c r="O257" s="796"/>
      <c r="P257" s="796"/>
      <c r="Q257" s="796"/>
      <c r="R257" s="796"/>
      <c r="S257" s="796"/>
      <c r="T257" s="796"/>
      <c r="U257" s="796"/>
      <c r="V257" s="796"/>
      <c r="W257" s="796"/>
      <c r="X257" s="796"/>
      <c r="Y257" s="796"/>
      <c r="Z257" s="796"/>
      <c r="AA257" s="796"/>
    </row>
    <row r="258">
      <c r="A258" s="796"/>
      <c r="B258" s="796"/>
      <c r="C258" s="796"/>
      <c r="D258" s="796"/>
      <c r="E258" s="796"/>
      <c r="F258" s="796"/>
      <c r="G258" s="796"/>
      <c r="H258" s="796"/>
      <c r="I258" s="796"/>
      <c r="J258" s="796"/>
      <c r="K258" s="796"/>
      <c r="L258" s="796"/>
      <c r="M258" s="796"/>
      <c r="N258" s="796"/>
      <c r="O258" s="796"/>
      <c r="P258" s="796"/>
      <c r="Q258" s="796"/>
      <c r="R258" s="796"/>
      <c r="S258" s="796"/>
      <c r="T258" s="796"/>
      <c r="U258" s="796"/>
      <c r="V258" s="796"/>
      <c r="W258" s="796"/>
      <c r="X258" s="796"/>
      <c r="Y258" s="796"/>
      <c r="Z258" s="796"/>
      <c r="AA258" s="796"/>
    </row>
    <row r="259">
      <c r="A259" s="796"/>
      <c r="B259" s="796"/>
      <c r="C259" s="796"/>
      <c r="D259" s="796"/>
      <c r="E259" s="796"/>
      <c r="F259" s="796"/>
      <c r="G259" s="796"/>
      <c r="H259" s="796"/>
      <c r="I259" s="796"/>
      <c r="J259" s="796"/>
      <c r="K259" s="796"/>
      <c r="L259" s="796"/>
      <c r="M259" s="796"/>
      <c r="N259" s="796"/>
      <c r="O259" s="796"/>
      <c r="P259" s="796"/>
      <c r="Q259" s="796"/>
      <c r="R259" s="796"/>
      <c r="S259" s="796"/>
      <c r="T259" s="796"/>
      <c r="U259" s="796"/>
      <c r="V259" s="796"/>
      <c r="W259" s="796"/>
      <c r="X259" s="796"/>
      <c r="Y259" s="796"/>
      <c r="Z259" s="796"/>
      <c r="AA259" s="796"/>
    </row>
    <row r="260">
      <c r="A260" s="796"/>
      <c r="B260" s="796"/>
      <c r="C260" s="796"/>
      <c r="D260" s="796"/>
      <c r="E260" s="796"/>
      <c r="F260" s="796"/>
      <c r="G260" s="796"/>
      <c r="H260" s="796"/>
      <c r="I260" s="796"/>
      <c r="J260" s="796"/>
      <c r="K260" s="796"/>
      <c r="L260" s="796"/>
      <c r="M260" s="796"/>
      <c r="N260" s="796"/>
      <c r="O260" s="796"/>
      <c r="P260" s="796"/>
      <c r="Q260" s="796"/>
      <c r="R260" s="796"/>
      <c r="S260" s="796"/>
      <c r="T260" s="796"/>
      <c r="U260" s="796"/>
      <c r="V260" s="796"/>
      <c r="W260" s="796"/>
      <c r="X260" s="796"/>
      <c r="Y260" s="796"/>
      <c r="Z260" s="796"/>
      <c r="AA260" s="796"/>
    </row>
    <row r="261">
      <c r="A261" s="796"/>
      <c r="B261" s="796"/>
      <c r="C261" s="796"/>
      <c r="D261" s="796"/>
      <c r="E261" s="796"/>
      <c r="F261" s="796"/>
      <c r="G261" s="796"/>
      <c r="H261" s="796"/>
      <c r="I261" s="796"/>
      <c r="J261" s="796"/>
      <c r="K261" s="796"/>
      <c r="L261" s="796"/>
      <c r="M261" s="796"/>
      <c r="N261" s="796"/>
      <c r="O261" s="796"/>
      <c r="P261" s="796"/>
      <c r="Q261" s="796"/>
      <c r="R261" s="796"/>
      <c r="S261" s="796"/>
      <c r="T261" s="796"/>
      <c r="U261" s="796"/>
      <c r="V261" s="796"/>
      <c r="W261" s="796"/>
      <c r="X261" s="796"/>
      <c r="Y261" s="796"/>
      <c r="Z261" s="796"/>
      <c r="AA261" s="796"/>
    </row>
    <row r="262">
      <c r="A262" s="796"/>
      <c r="B262" s="796"/>
      <c r="C262" s="796"/>
      <c r="D262" s="796"/>
      <c r="E262" s="796"/>
      <c r="F262" s="796"/>
      <c r="G262" s="796"/>
      <c r="H262" s="796"/>
      <c r="I262" s="796"/>
      <c r="J262" s="796"/>
      <c r="K262" s="796"/>
      <c r="L262" s="796"/>
      <c r="M262" s="796"/>
      <c r="N262" s="796"/>
      <c r="O262" s="796"/>
      <c r="P262" s="796"/>
      <c r="Q262" s="796"/>
      <c r="R262" s="796"/>
      <c r="S262" s="796"/>
      <c r="T262" s="796"/>
      <c r="U262" s="796"/>
      <c r="V262" s="796"/>
      <c r="W262" s="796"/>
      <c r="X262" s="796"/>
      <c r="Y262" s="796"/>
      <c r="Z262" s="796"/>
      <c r="AA262" s="796"/>
    </row>
    <row r="263">
      <c r="A263" s="796"/>
      <c r="B263" s="796"/>
      <c r="C263" s="796"/>
      <c r="D263" s="796"/>
      <c r="E263" s="796"/>
      <c r="F263" s="796"/>
      <c r="G263" s="796"/>
      <c r="H263" s="796"/>
      <c r="I263" s="796"/>
      <c r="J263" s="796"/>
      <c r="K263" s="796"/>
      <c r="L263" s="796"/>
      <c r="M263" s="796"/>
      <c r="N263" s="796"/>
      <c r="O263" s="796"/>
      <c r="P263" s="796"/>
      <c r="Q263" s="796"/>
      <c r="R263" s="796"/>
      <c r="S263" s="796"/>
      <c r="T263" s="796"/>
      <c r="U263" s="796"/>
      <c r="V263" s="796"/>
      <c r="W263" s="796"/>
      <c r="X263" s="796"/>
      <c r="Y263" s="796"/>
      <c r="Z263" s="796"/>
      <c r="AA263" s="796"/>
    </row>
    <row r="264">
      <c r="A264" s="796"/>
      <c r="B264" s="796"/>
      <c r="C264" s="796"/>
      <c r="D264" s="796"/>
      <c r="E264" s="796"/>
      <c r="F264" s="796"/>
      <c r="G264" s="796"/>
      <c r="H264" s="796"/>
      <c r="I264" s="796"/>
      <c r="J264" s="796"/>
      <c r="K264" s="796"/>
      <c r="L264" s="796"/>
      <c r="M264" s="796"/>
      <c r="N264" s="796"/>
      <c r="O264" s="796"/>
      <c r="P264" s="796"/>
      <c r="Q264" s="796"/>
      <c r="R264" s="796"/>
      <c r="S264" s="796"/>
      <c r="T264" s="796"/>
      <c r="U264" s="796"/>
      <c r="V264" s="796"/>
      <c r="W264" s="796"/>
      <c r="X264" s="796"/>
      <c r="Y264" s="796"/>
      <c r="Z264" s="796"/>
      <c r="AA264" s="796"/>
    </row>
    <row r="265">
      <c r="A265" s="796"/>
      <c r="B265" s="796"/>
      <c r="C265" s="796"/>
      <c r="D265" s="796"/>
      <c r="E265" s="796"/>
      <c r="F265" s="796"/>
      <c r="G265" s="796"/>
      <c r="H265" s="796"/>
      <c r="I265" s="796"/>
      <c r="J265" s="796"/>
      <c r="K265" s="796"/>
      <c r="L265" s="796"/>
      <c r="M265" s="796"/>
      <c r="N265" s="796"/>
      <c r="O265" s="796"/>
      <c r="P265" s="796"/>
      <c r="Q265" s="796"/>
      <c r="R265" s="796"/>
      <c r="S265" s="796"/>
      <c r="T265" s="796"/>
      <c r="U265" s="796"/>
      <c r="V265" s="796"/>
      <c r="W265" s="796"/>
      <c r="X265" s="796"/>
      <c r="Y265" s="796"/>
      <c r="Z265" s="796"/>
      <c r="AA265" s="796"/>
    </row>
    <row r="266">
      <c r="A266" s="796"/>
      <c r="B266" s="796"/>
      <c r="C266" s="796"/>
      <c r="D266" s="796"/>
      <c r="E266" s="796"/>
      <c r="F266" s="796"/>
      <c r="G266" s="796"/>
      <c r="H266" s="796"/>
      <c r="I266" s="796"/>
      <c r="J266" s="796"/>
      <c r="K266" s="796"/>
      <c r="L266" s="796"/>
      <c r="M266" s="796"/>
      <c r="N266" s="796"/>
      <c r="O266" s="796"/>
      <c r="P266" s="796"/>
      <c r="Q266" s="796"/>
      <c r="R266" s="796"/>
      <c r="S266" s="796"/>
      <c r="T266" s="796"/>
      <c r="U266" s="796"/>
      <c r="V266" s="796"/>
      <c r="W266" s="796"/>
      <c r="X266" s="796"/>
      <c r="Y266" s="796"/>
      <c r="Z266" s="796"/>
      <c r="AA266" s="796"/>
    </row>
    <row r="267">
      <c r="A267" s="796"/>
      <c r="B267" s="796"/>
      <c r="C267" s="796"/>
      <c r="D267" s="796"/>
      <c r="E267" s="796"/>
      <c r="F267" s="796"/>
      <c r="G267" s="796"/>
      <c r="H267" s="796"/>
      <c r="I267" s="796"/>
      <c r="J267" s="796"/>
      <c r="K267" s="796"/>
      <c r="L267" s="796"/>
      <c r="M267" s="796"/>
      <c r="N267" s="796"/>
      <c r="O267" s="796"/>
      <c r="P267" s="796"/>
      <c r="Q267" s="796"/>
      <c r="R267" s="796"/>
      <c r="S267" s="796"/>
      <c r="T267" s="796"/>
      <c r="U267" s="796"/>
      <c r="V267" s="796"/>
      <c r="W267" s="796"/>
      <c r="X267" s="796"/>
      <c r="Y267" s="796"/>
      <c r="Z267" s="796"/>
      <c r="AA267" s="796"/>
    </row>
    <row r="268">
      <c r="A268" s="796"/>
      <c r="B268" s="796"/>
      <c r="C268" s="796"/>
      <c r="D268" s="796"/>
      <c r="E268" s="796"/>
      <c r="F268" s="796"/>
      <c r="G268" s="796"/>
      <c r="H268" s="796"/>
      <c r="I268" s="796"/>
      <c r="J268" s="796"/>
      <c r="K268" s="796"/>
      <c r="L268" s="796"/>
      <c r="M268" s="796"/>
      <c r="N268" s="796"/>
      <c r="O268" s="796"/>
      <c r="P268" s="796"/>
      <c r="Q268" s="796"/>
      <c r="R268" s="796"/>
      <c r="S268" s="796"/>
      <c r="T268" s="796"/>
      <c r="U268" s="796"/>
      <c r="V268" s="796"/>
      <c r="W268" s="796"/>
      <c r="X268" s="796"/>
      <c r="Y268" s="796"/>
      <c r="Z268" s="796"/>
      <c r="AA268" s="796"/>
    </row>
    <row r="269">
      <c r="A269" s="796"/>
      <c r="B269" s="796"/>
      <c r="C269" s="796"/>
      <c r="D269" s="796"/>
      <c r="E269" s="796"/>
      <c r="F269" s="796"/>
      <c r="G269" s="796"/>
      <c r="H269" s="796"/>
      <c r="I269" s="796"/>
      <c r="J269" s="796"/>
      <c r="K269" s="796"/>
      <c r="L269" s="796"/>
      <c r="M269" s="796"/>
      <c r="N269" s="796"/>
      <c r="O269" s="796"/>
      <c r="P269" s="796"/>
      <c r="Q269" s="796"/>
      <c r="R269" s="796"/>
      <c r="S269" s="796"/>
      <c r="T269" s="796"/>
      <c r="U269" s="796"/>
      <c r="V269" s="796"/>
      <c r="W269" s="796"/>
      <c r="X269" s="796"/>
      <c r="Y269" s="796"/>
      <c r="Z269" s="796"/>
      <c r="AA269" s="796"/>
    </row>
    <row r="270">
      <c r="A270" s="796"/>
      <c r="B270" s="796"/>
      <c r="C270" s="796"/>
      <c r="D270" s="796"/>
      <c r="E270" s="796"/>
      <c r="F270" s="796"/>
      <c r="G270" s="796"/>
      <c r="H270" s="796"/>
      <c r="I270" s="796"/>
      <c r="J270" s="796"/>
      <c r="K270" s="796"/>
      <c r="L270" s="796"/>
      <c r="M270" s="796"/>
      <c r="N270" s="796"/>
      <c r="O270" s="796"/>
      <c r="P270" s="796"/>
      <c r="Q270" s="796"/>
      <c r="R270" s="796"/>
      <c r="S270" s="796"/>
      <c r="T270" s="796"/>
      <c r="U270" s="796"/>
      <c r="V270" s="796"/>
      <c r="W270" s="796"/>
      <c r="X270" s="796"/>
      <c r="Y270" s="796"/>
      <c r="Z270" s="796"/>
      <c r="AA270" s="796"/>
    </row>
    <row r="271">
      <c r="A271" s="796"/>
      <c r="B271" s="796"/>
      <c r="C271" s="796"/>
      <c r="D271" s="796"/>
      <c r="E271" s="796"/>
      <c r="F271" s="796"/>
      <c r="G271" s="796"/>
      <c r="H271" s="796"/>
      <c r="I271" s="796"/>
      <c r="J271" s="796"/>
      <c r="K271" s="796"/>
      <c r="L271" s="796"/>
      <c r="M271" s="796"/>
      <c r="N271" s="796"/>
      <c r="O271" s="796"/>
      <c r="P271" s="796"/>
      <c r="Q271" s="796"/>
      <c r="R271" s="796"/>
      <c r="S271" s="796"/>
      <c r="T271" s="796"/>
      <c r="U271" s="796"/>
      <c r="V271" s="796"/>
      <c r="W271" s="796"/>
      <c r="X271" s="796"/>
      <c r="Y271" s="796"/>
      <c r="Z271" s="796"/>
      <c r="AA271" s="796"/>
    </row>
    <row r="272">
      <c r="A272" s="796"/>
      <c r="B272" s="796"/>
      <c r="C272" s="796"/>
      <c r="D272" s="796"/>
      <c r="E272" s="796"/>
      <c r="F272" s="796"/>
      <c r="G272" s="796"/>
      <c r="H272" s="796"/>
      <c r="I272" s="796"/>
      <c r="J272" s="796"/>
      <c r="K272" s="796"/>
      <c r="L272" s="796"/>
      <c r="M272" s="796"/>
      <c r="N272" s="796"/>
      <c r="O272" s="796"/>
      <c r="P272" s="796"/>
      <c r="Q272" s="796"/>
      <c r="R272" s="796"/>
      <c r="S272" s="796"/>
      <c r="T272" s="796"/>
      <c r="U272" s="796"/>
      <c r="V272" s="796"/>
      <c r="W272" s="796"/>
      <c r="X272" s="796"/>
      <c r="Y272" s="796"/>
      <c r="Z272" s="796"/>
      <c r="AA272" s="796"/>
    </row>
    <row r="273">
      <c r="A273" s="796"/>
      <c r="B273" s="796"/>
      <c r="C273" s="796"/>
      <c r="D273" s="796"/>
      <c r="E273" s="796"/>
      <c r="F273" s="796"/>
      <c r="G273" s="796"/>
      <c r="H273" s="796"/>
      <c r="I273" s="796"/>
      <c r="J273" s="796"/>
      <c r="K273" s="796"/>
      <c r="L273" s="796"/>
      <c r="M273" s="796"/>
      <c r="N273" s="796"/>
      <c r="O273" s="796"/>
      <c r="P273" s="796"/>
      <c r="Q273" s="796"/>
      <c r="R273" s="796"/>
      <c r="S273" s="796"/>
      <c r="T273" s="796"/>
      <c r="U273" s="796"/>
      <c r="V273" s="796"/>
      <c r="W273" s="796"/>
      <c r="X273" s="796"/>
      <c r="Y273" s="796"/>
      <c r="Z273" s="796"/>
      <c r="AA273" s="796"/>
    </row>
    <row r="274">
      <c r="A274" s="796"/>
      <c r="B274" s="796"/>
      <c r="C274" s="796"/>
      <c r="D274" s="796"/>
      <c r="E274" s="796"/>
      <c r="F274" s="796"/>
      <c r="G274" s="796"/>
      <c r="H274" s="796"/>
      <c r="I274" s="796"/>
      <c r="J274" s="796"/>
      <c r="K274" s="796"/>
      <c r="L274" s="796"/>
      <c r="M274" s="796"/>
      <c r="N274" s="796"/>
      <c r="O274" s="796"/>
      <c r="P274" s="796"/>
      <c r="Q274" s="796"/>
      <c r="R274" s="796"/>
      <c r="S274" s="796"/>
      <c r="T274" s="796"/>
      <c r="U274" s="796"/>
      <c r="V274" s="796"/>
      <c r="W274" s="796"/>
      <c r="X274" s="796"/>
      <c r="Y274" s="796"/>
      <c r="Z274" s="796"/>
      <c r="AA274" s="796"/>
    </row>
    <row r="275">
      <c r="A275" s="796"/>
      <c r="B275" s="796"/>
      <c r="C275" s="796"/>
      <c r="D275" s="796"/>
      <c r="E275" s="796"/>
      <c r="F275" s="796"/>
      <c r="G275" s="796"/>
      <c r="H275" s="796"/>
      <c r="I275" s="796"/>
      <c r="J275" s="796"/>
      <c r="K275" s="796"/>
      <c r="L275" s="796"/>
      <c r="M275" s="796"/>
      <c r="N275" s="796"/>
      <c r="O275" s="796"/>
      <c r="P275" s="796"/>
      <c r="Q275" s="796"/>
      <c r="R275" s="796"/>
      <c r="S275" s="796"/>
      <c r="T275" s="796"/>
      <c r="U275" s="796"/>
      <c r="V275" s="796"/>
      <c r="W275" s="796"/>
      <c r="X275" s="796"/>
      <c r="Y275" s="796"/>
      <c r="Z275" s="796"/>
      <c r="AA275" s="796"/>
    </row>
    <row r="276">
      <c r="A276" s="796"/>
      <c r="B276" s="796"/>
      <c r="C276" s="796"/>
      <c r="D276" s="796"/>
      <c r="E276" s="796"/>
      <c r="F276" s="796"/>
      <c r="G276" s="796"/>
      <c r="H276" s="796"/>
      <c r="I276" s="796"/>
      <c r="J276" s="796"/>
      <c r="K276" s="796"/>
      <c r="L276" s="796"/>
      <c r="M276" s="796"/>
      <c r="N276" s="796"/>
      <c r="O276" s="796"/>
      <c r="P276" s="796"/>
      <c r="Q276" s="796"/>
      <c r="R276" s="796"/>
      <c r="S276" s="796"/>
      <c r="T276" s="796"/>
      <c r="U276" s="796"/>
      <c r="V276" s="796"/>
      <c r="W276" s="796"/>
      <c r="X276" s="796"/>
      <c r="Y276" s="796"/>
      <c r="Z276" s="796"/>
      <c r="AA276" s="796"/>
    </row>
    <row r="277">
      <c r="A277" s="796"/>
      <c r="B277" s="796"/>
      <c r="C277" s="796"/>
      <c r="D277" s="796"/>
      <c r="E277" s="796"/>
      <c r="F277" s="796"/>
      <c r="G277" s="796"/>
      <c r="H277" s="796"/>
      <c r="I277" s="796"/>
      <c r="J277" s="796"/>
      <c r="K277" s="796"/>
      <c r="L277" s="796"/>
      <c r="M277" s="796"/>
      <c r="N277" s="796"/>
      <c r="O277" s="796"/>
      <c r="P277" s="796"/>
      <c r="Q277" s="796"/>
      <c r="R277" s="796"/>
      <c r="S277" s="796"/>
      <c r="T277" s="796"/>
      <c r="U277" s="796"/>
      <c r="V277" s="796"/>
      <c r="W277" s="796"/>
      <c r="X277" s="796"/>
      <c r="Y277" s="796"/>
      <c r="Z277" s="796"/>
      <c r="AA277" s="796"/>
    </row>
    <row r="278">
      <c r="A278" s="796"/>
      <c r="B278" s="796"/>
      <c r="C278" s="796"/>
      <c r="D278" s="796"/>
      <c r="E278" s="796"/>
      <c r="F278" s="796"/>
      <c r="G278" s="796"/>
      <c r="H278" s="796"/>
      <c r="I278" s="796"/>
      <c r="J278" s="796"/>
      <c r="K278" s="796"/>
      <c r="L278" s="796"/>
      <c r="M278" s="796"/>
      <c r="N278" s="796"/>
      <c r="O278" s="796"/>
      <c r="P278" s="796"/>
      <c r="Q278" s="796"/>
      <c r="R278" s="796"/>
      <c r="S278" s="796"/>
      <c r="T278" s="796"/>
      <c r="U278" s="796"/>
      <c r="V278" s="796"/>
      <c r="W278" s="796"/>
      <c r="X278" s="796"/>
      <c r="Y278" s="796"/>
      <c r="Z278" s="796"/>
      <c r="AA278" s="796"/>
    </row>
    <row r="279">
      <c r="A279" s="796"/>
      <c r="B279" s="796"/>
      <c r="C279" s="796"/>
      <c r="D279" s="796"/>
      <c r="E279" s="796"/>
      <c r="F279" s="796"/>
      <c r="G279" s="796"/>
      <c r="H279" s="796"/>
      <c r="I279" s="796"/>
      <c r="J279" s="796"/>
      <c r="K279" s="796"/>
      <c r="L279" s="796"/>
      <c r="M279" s="796"/>
      <c r="N279" s="796"/>
      <c r="O279" s="796"/>
      <c r="P279" s="796"/>
      <c r="Q279" s="796"/>
      <c r="R279" s="796"/>
      <c r="S279" s="796"/>
      <c r="T279" s="796"/>
      <c r="U279" s="796"/>
      <c r="V279" s="796"/>
      <c r="W279" s="796"/>
      <c r="X279" s="796"/>
      <c r="Y279" s="796"/>
      <c r="Z279" s="796"/>
      <c r="AA279" s="796"/>
    </row>
    <row r="280">
      <c r="A280" s="796"/>
      <c r="B280" s="796"/>
      <c r="C280" s="796"/>
      <c r="D280" s="796"/>
      <c r="E280" s="796"/>
      <c r="F280" s="796"/>
      <c r="G280" s="796"/>
      <c r="H280" s="796"/>
      <c r="I280" s="796"/>
      <c r="J280" s="796"/>
      <c r="K280" s="796"/>
      <c r="L280" s="796"/>
      <c r="M280" s="796"/>
      <c r="N280" s="796"/>
      <c r="O280" s="796"/>
      <c r="P280" s="796"/>
      <c r="Q280" s="796"/>
      <c r="R280" s="796"/>
      <c r="S280" s="796"/>
      <c r="T280" s="796"/>
      <c r="U280" s="796"/>
      <c r="V280" s="796"/>
      <c r="W280" s="796"/>
      <c r="X280" s="796"/>
      <c r="Y280" s="796"/>
      <c r="Z280" s="796"/>
      <c r="AA280" s="796"/>
    </row>
    <row r="281">
      <c r="A281" s="796"/>
      <c r="B281" s="796"/>
      <c r="C281" s="796"/>
      <c r="D281" s="796"/>
      <c r="E281" s="796"/>
      <c r="F281" s="796"/>
      <c r="G281" s="796"/>
      <c r="H281" s="796"/>
      <c r="I281" s="796"/>
      <c r="J281" s="796"/>
      <c r="K281" s="796"/>
      <c r="L281" s="796"/>
      <c r="M281" s="796"/>
      <c r="N281" s="796"/>
      <c r="O281" s="796"/>
      <c r="P281" s="796"/>
      <c r="Q281" s="796"/>
      <c r="R281" s="796"/>
      <c r="S281" s="796"/>
      <c r="T281" s="796"/>
      <c r="U281" s="796"/>
      <c r="V281" s="796"/>
      <c r="W281" s="796"/>
      <c r="X281" s="796"/>
      <c r="Y281" s="796"/>
      <c r="Z281" s="796"/>
      <c r="AA281" s="796"/>
    </row>
    <row r="282">
      <c r="A282" s="796"/>
      <c r="B282" s="796"/>
      <c r="C282" s="796"/>
      <c r="D282" s="796"/>
      <c r="E282" s="796"/>
      <c r="F282" s="796"/>
      <c r="G282" s="796"/>
      <c r="H282" s="796"/>
      <c r="I282" s="796"/>
      <c r="J282" s="796"/>
      <c r="K282" s="796"/>
      <c r="L282" s="796"/>
      <c r="M282" s="796"/>
      <c r="N282" s="796"/>
      <c r="O282" s="796"/>
      <c r="P282" s="796"/>
      <c r="Q282" s="796"/>
      <c r="R282" s="796"/>
      <c r="S282" s="796"/>
      <c r="T282" s="796"/>
      <c r="U282" s="796"/>
      <c r="V282" s="796"/>
      <c r="W282" s="796"/>
      <c r="X282" s="796"/>
      <c r="Y282" s="796"/>
      <c r="Z282" s="796"/>
      <c r="AA282" s="796"/>
    </row>
    <row r="283">
      <c r="A283" s="796"/>
      <c r="B283" s="796"/>
      <c r="C283" s="796"/>
      <c r="D283" s="796"/>
      <c r="E283" s="796"/>
      <c r="F283" s="796"/>
      <c r="G283" s="796"/>
      <c r="H283" s="796"/>
      <c r="I283" s="796"/>
      <c r="J283" s="796"/>
      <c r="K283" s="796"/>
      <c r="L283" s="796"/>
      <c r="M283" s="796"/>
      <c r="N283" s="796"/>
      <c r="O283" s="796"/>
      <c r="P283" s="796"/>
      <c r="Q283" s="796"/>
      <c r="R283" s="796"/>
      <c r="S283" s="796"/>
      <c r="T283" s="796"/>
      <c r="U283" s="796"/>
      <c r="V283" s="796"/>
      <c r="W283" s="796"/>
      <c r="X283" s="796"/>
      <c r="Y283" s="796"/>
      <c r="Z283" s="796"/>
      <c r="AA283" s="796"/>
    </row>
    <row r="284">
      <c r="A284" s="796"/>
      <c r="B284" s="796"/>
      <c r="C284" s="796"/>
      <c r="D284" s="796"/>
      <c r="E284" s="796"/>
      <c r="F284" s="796"/>
      <c r="G284" s="796"/>
      <c r="H284" s="796"/>
      <c r="I284" s="796"/>
      <c r="J284" s="796"/>
      <c r="K284" s="796"/>
      <c r="L284" s="796"/>
      <c r="M284" s="796"/>
      <c r="N284" s="796"/>
      <c r="O284" s="796"/>
      <c r="P284" s="796"/>
      <c r="Q284" s="796"/>
      <c r="R284" s="796"/>
      <c r="S284" s="796"/>
      <c r="T284" s="796"/>
      <c r="U284" s="796"/>
      <c r="V284" s="796"/>
      <c r="W284" s="796"/>
      <c r="X284" s="796"/>
      <c r="Y284" s="796"/>
      <c r="Z284" s="796"/>
      <c r="AA284" s="796"/>
    </row>
    <row r="285">
      <c r="A285" s="796"/>
      <c r="B285" s="796"/>
      <c r="C285" s="796"/>
      <c r="D285" s="796"/>
      <c r="E285" s="796"/>
      <c r="F285" s="796"/>
      <c r="G285" s="796"/>
      <c r="H285" s="796"/>
      <c r="I285" s="796"/>
      <c r="J285" s="796"/>
      <c r="K285" s="796"/>
      <c r="L285" s="796"/>
      <c r="M285" s="796"/>
      <c r="N285" s="796"/>
      <c r="O285" s="796"/>
      <c r="P285" s="796"/>
      <c r="Q285" s="796"/>
      <c r="R285" s="796"/>
      <c r="S285" s="796"/>
      <c r="T285" s="796"/>
      <c r="U285" s="796"/>
      <c r="V285" s="796"/>
      <c r="W285" s="796"/>
      <c r="X285" s="796"/>
      <c r="Y285" s="796"/>
      <c r="Z285" s="796"/>
      <c r="AA285" s="796"/>
    </row>
    <row r="286">
      <c r="A286" s="796"/>
      <c r="B286" s="796"/>
      <c r="C286" s="796"/>
      <c r="D286" s="796"/>
      <c r="E286" s="796"/>
      <c r="F286" s="796"/>
      <c r="G286" s="796"/>
      <c r="H286" s="796"/>
      <c r="I286" s="796"/>
      <c r="J286" s="796"/>
      <c r="K286" s="796"/>
      <c r="L286" s="796"/>
      <c r="M286" s="796"/>
      <c r="N286" s="796"/>
      <c r="O286" s="796"/>
      <c r="P286" s="796"/>
      <c r="Q286" s="796"/>
      <c r="R286" s="796"/>
      <c r="S286" s="796"/>
      <c r="T286" s="796"/>
      <c r="U286" s="796"/>
      <c r="V286" s="796"/>
      <c r="W286" s="796"/>
      <c r="X286" s="796"/>
      <c r="Y286" s="796"/>
      <c r="Z286" s="796"/>
      <c r="AA286" s="796"/>
    </row>
    <row r="287">
      <c r="A287" s="796"/>
      <c r="B287" s="796"/>
      <c r="C287" s="796"/>
      <c r="D287" s="796"/>
      <c r="E287" s="796"/>
      <c r="F287" s="796"/>
      <c r="G287" s="796"/>
      <c r="H287" s="796"/>
      <c r="I287" s="796"/>
      <c r="J287" s="796"/>
      <c r="K287" s="796"/>
      <c r="L287" s="796"/>
      <c r="M287" s="796"/>
      <c r="N287" s="796"/>
      <c r="O287" s="796"/>
      <c r="P287" s="796"/>
      <c r="Q287" s="796"/>
      <c r="R287" s="796"/>
      <c r="S287" s="796"/>
      <c r="T287" s="796"/>
      <c r="U287" s="796"/>
      <c r="V287" s="796"/>
      <c r="W287" s="796"/>
      <c r="X287" s="796"/>
      <c r="Y287" s="796"/>
      <c r="Z287" s="796"/>
      <c r="AA287" s="796"/>
    </row>
    <row r="288">
      <c r="A288" s="796"/>
      <c r="B288" s="796"/>
      <c r="C288" s="796"/>
      <c r="D288" s="796"/>
      <c r="E288" s="796"/>
      <c r="F288" s="796"/>
      <c r="G288" s="796"/>
      <c r="H288" s="796"/>
      <c r="I288" s="796"/>
      <c r="J288" s="796"/>
      <c r="K288" s="796"/>
      <c r="L288" s="796"/>
      <c r="M288" s="796"/>
      <c r="N288" s="796"/>
      <c r="O288" s="796"/>
      <c r="P288" s="796"/>
      <c r="Q288" s="796"/>
      <c r="R288" s="796"/>
      <c r="S288" s="796"/>
      <c r="T288" s="796"/>
      <c r="U288" s="796"/>
      <c r="V288" s="796"/>
      <c r="W288" s="796"/>
      <c r="X288" s="796"/>
      <c r="Y288" s="796"/>
      <c r="Z288" s="796"/>
      <c r="AA288" s="796"/>
    </row>
    <row r="289">
      <c r="A289" s="796"/>
      <c r="B289" s="796"/>
      <c r="C289" s="796"/>
      <c r="D289" s="796"/>
      <c r="E289" s="796"/>
      <c r="F289" s="796"/>
      <c r="G289" s="796"/>
      <c r="H289" s="796"/>
      <c r="I289" s="796"/>
      <c r="J289" s="796"/>
      <c r="K289" s="796"/>
      <c r="L289" s="796"/>
      <c r="M289" s="796"/>
      <c r="N289" s="796"/>
      <c r="O289" s="796"/>
      <c r="P289" s="796"/>
      <c r="Q289" s="796"/>
      <c r="R289" s="796"/>
      <c r="S289" s="796"/>
      <c r="T289" s="796"/>
      <c r="U289" s="796"/>
      <c r="V289" s="796"/>
      <c r="W289" s="796"/>
      <c r="X289" s="796"/>
      <c r="Y289" s="796"/>
      <c r="Z289" s="796"/>
      <c r="AA289" s="796"/>
    </row>
    <row r="290">
      <c r="A290" s="796"/>
      <c r="B290" s="796"/>
      <c r="C290" s="796"/>
      <c r="D290" s="796"/>
      <c r="E290" s="796"/>
      <c r="F290" s="796"/>
      <c r="G290" s="796"/>
      <c r="H290" s="796"/>
      <c r="I290" s="796"/>
      <c r="J290" s="796"/>
      <c r="K290" s="796"/>
      <c r="L290" s="796"/>
      <c r="M290" s="796"/>
      <c r="N290" s="796"/>
      <c r="O290" s="796"/>
      <c r="P290" s="796"/>
      <c r="Q290" s="796"/>
      <c r="R290" s="796"/>
      <c r="S290" s="796"/>
      <c r="T290" s="796"/>
      <c r="U290" s="796"/>
      <c r="V290" s="796"/>
      <c r="W290" s="796"/>
      <c r="X290" s="796"/>
      <c r="Y290" s="796"/>
      <c r="Z290" s="796"/>
      <c r="AA290" s="796"/>
    </row>
    <row r="291">
      <c r="A291" s="796"/>
      <c r="B291" s="796"/>
      <c r="C291" s="796"/>
      <c r="D291" s="796"/>
      <c r="E291" s="796"/>
      <c r="F291" s="796"/>
      <c r="G291" s="796"/>
      <c r="H291" s="796"/>
      <c r="I291" s="796"/>
      <c r="J291" s="796"/>
      <c r="K291" s="796"/>
      <c r="L291" s="796"/>
      <c r="M291" s="796"/>
      <c r="N291" s="796"/>
      <c r="O291" s="796"/>
      <c r="P291" s="796"/>
      <c r="Q291" s="796"/>
      <c r="R291" s="796"/>
      <c r="S291" s="796"/>
      <c r="T291" s="796"/>
      <c r="U291" s="796"/>
      <c r="V291" s="796"/>
      <c r="W291" s="796"/>
      <c r="X291" s="796"/>
      <c r="Y291" s="796"/>
      <c r="Z291" s="796"/>
      <c r="AA291" s="796"/>
    </row>
    <row r="292">
      <c r="A292" s="796"/>
      <c r="B292" s="796"/>
      <c r="C292" s="796"/>
      <c r="D292" s="796"/>
      <c r="E292" s="796"/>
      <c r="F292" s="796"/>
      <c r="G292" s="796"/>
      <c r="H292" s="796"/>
      <c r="I292" s="796"/>
      <c r="J292" s="796"/>
      <c r="K292" s="796"/>
      <c r="L292" s="796"/>
      <c r="M292" s="796"/>
      <c r="N292" s="796"/>
      <c r="O292" s="796"/>
      <c r="P292" s="796"/>
      <c r="Q292" s="796"/>
      <c r="R292" s="796"/>
      <c r="S292" s="796"/>
      <c r="T292" s="796"/>
      <c r="U292" s="796"/>
      <c r="V292" s="796"/>
      <c r="W292" s="796"/>
      <c r="X292" s="796"/>
      <c r="Y292" s="796"/>
      <c r="Z292" s="796"/>
      <c r="AA292" s="796"/>
    </row>
    <row r="293">
      <c r="A293" s="796"/>
      <c r="B293" s="796"/>
      <c r="C293" s="796"/>
      <c r="D293" s="796"/>
      <c r="E293" s="796"/>
      <c r="F293" s="796"/>
      <c r="G293" s="796"/>
      <c r="H293" s="796"/>
      <c r="I293" s="796"/>
      <c r="J293" s="796"/>
      <c r="K293" s="796"/>
      <c r="L293" s="796"/>
      <c r="M293" s="796"/>
      <c r="N293" s="796"/>
      <c r="O293" s="796"/>
      <c r="P293" s="796"/>
      <c r="Q293" s="796"/>
      <c r="R293" s="796"/>
      <c r="S293" s="796"/>
      <c r="T293" s="796"/>
      <c r="U293" s="796"/>
      <c r="V293" s="796"/>
      <c r="W293" s="796"/>
      <c r="X293" s="796"/>
      <c r="Y293" s="796"/>
      <c r="Z293" s="796"/>
      <c r="AA293" s="796"/>
    </row>
    <row r="294">
      <c r="A294" s="796"/>
      <c r="B294" s="796"/>
      <c r="C294" s="796"/>
      <c r="D294" s="796"/>
      <c r="E294" s="796"/>
      <c r="F294" s="796"/>
      <c r="G294" s="796"/>
      <c r="H294" s="796"/>
      <c r="I294" s="796"/>
      <c r="J294" s="796"/>
      <c r="K294" s="796"/>
      <c r="L294" s="796"/>
      <c r="M294" s="796"/>
      <c r="N294" s="796"/>
      <c r="O294" s="796"/>
      <c r="P294" s="796"/>
      <c r="Q294" s="796"/>
      <c r="R294" s="796"/>
      <c r="S294" s="796"/>
      <c r="T294" s="796"/>
      <c r="U294" s="796"/>
      <c r="V294" s="796"/>
      <c r="W294" s="796"/>
      <c r="X294" s="796"/>
      <c r="Y294" s="796"/>
      <c r="Z294" s="796"/>
      <c r="AA294" s="796"/>
    </row>
    <row r="295">
      <c r="A295" s="796"/>
      <c r="B295" s="796"/>
      <c r="C295" s="796"/>
      <c r="D295" s="796"/>
      <c r="E295" s="796"/>
      <c r="F295" s="796"/>
      <c r="G295" s="796"/>
      <c r="H295" s="796"/>
      <c r="I295" s="796"/>
      <c r="J295" s="796"/>
      <c r="K295" s="796"/>
      <c r="L295" s="796"/>
      <c r="M295" s="796"/>
      <c r="N295" s="796"/>
      <c r="O295" s="796"/>
      <c r="P295" s="796"/>
      <c r="Q295" s="796"/>
      <c r="R295" s="796"/>
      <c r="S295" s="796"/>
      <c r="T295" s="796"/>
      <c r="U295" s="796"/>
      <c r="V295" s="796"/>
      <c r="W295" s="796"/>
      <c r="X295" s="796"/>
      <c r="Y295" s="796"/>
      <c r="Z295" s="796"/>
      <c r="AA295" s="796"/>
    </row>
    <row r="296">
      <c r="A296" s="796"/>
      <c r="B296" s="796"/>
      <c r="C296" s="796"/>
      <c r="D296" s="796"/>
      <c r="E296" s="796"/>
      <c r="F296" s="796"/>
      <c r="G296" s="796"/>
      <c r="H296" s="796"/>
      <c r="I296" s="796"/>
      <c r="J296" s="796"/>
      <c r="K296" s="796"/>
      <c r="L296" s="796"/>
      <c r="M296" s="796"/>
      <c r="N296" s="796"/>
      <c r="O296" s="796"/>
      <c r="P296" s="796"/>
      <c r="Q296" s="796"/>
      <c r="R296" s="796"/>
      <c r="S296" s="796"/>
      <c r="T296" s="796"/>
      <c r="U296" s="796"/>
      <c r="V296" s="796"/>
      <c r="W296" s="796"/>
      <c r="X296" s="796"/>
      <c r="Y296" s="796"/>
      <c r="Z296" s="796"/>
      <c r="AA296" s="796"/>
    </row>
    <row r="297">
      <c r="A297" s="796"/>
      <c r="B297" s="796"/>
      <c r="C297" s="796"/>
      <c r="D297" s="796"/>
      <c r="E297" s="796"/>
      <c r="F297" s="796"/>
      <c r="G297" s="796"/>
      <c r="H297" s="796"/>
      <c r="I297" s="796"/>
      <c r="J297" s="796"/>
      <c r="K297" s="796"/>
      <c r="L297" s="796"/>
      <c r="M297" s="796"/>
      <c r="N297" s="796"/>
      <c r="O297" s="796"/>
      <c r="P297" s="796"/>
      <c r="Q297" s="796"/>
      <c r="R297" s="796"/>
      <c r="S297" s="796"/>
      <c r="T297" s="796"/>
      <c r="U297" s="796"/>
      <c r="V297" s="796"/>
      <c r="W297" s="796"/>
      <c r="X297" s="796"/>
      <c r="Y297" s="796"/>
      <c r="Z297" s="796"/>
      <c r="AA297" s="796"/>
    </row>
    <row r="298">
      <c r="A298" s="796"/>
      <c r="B298" s="796"/>
      <c r="C298" s="796"/>
      <c r="D298" s="796"/>
      <c r="E298" s="796"/>
      <c r="F298" s="796"/>
      <c r="G298" s="796"/>
      <c r="H298" s="796"/>
      <c r="I298" s="796"/>
      <c r="J298" s="796"/>
      <c r="K298" s="796"/>
      <c r="L298" s="796"/>
      <c r="M298" s="796"/>
      <c r="N298" s="796"/>
      <c r="O298" s="796"/>
      <c r="P298" s="796"/>
      <c r="Q298" s="796"/>
      <c r="R298" s="796"/>
      <c r="S298" s="796"/>
      <c r="T298" s="796"/>
      <c r="U298" s="796"/>
      <c r="V298" s="796"/>
      <c r="W298" s="796"/>
      <c r="X298" s="796"/>
      <c r="Y298" s="796"/>
      <c r="Z298" s="796"/>
      <c r="AA298" s="796"/>
    </row>
    <row r="299">
      <c r="A299" s="796"/>
      <c r="B299" s="796"/>
      <c r="C299" s="796"/>
      <c r="D299" s="796"/>
      <c r="E299" s="796"/>
      <c r="F299" s="796"/>
      <c r="G299" s="796"/>
      <c r="H299" s="796"/>
      <c r="I299" s="796"/>
      <c r="J299" s="796"/>
      <c r="K299" s="796"/>
      <c r="L299" s="796"/>
      <c r="M299" s="796"/>
      <c r="N299" s="796"/>
      <c r="O299" s="796"/>
      <c r="P299" s="796"/>
      <c r="Q299" s="796"/>
      <c r="R299" s="796"/>
      <c r="S299" s="796"/>
      <c r="T299" s="796"/>
      <c r="U299" s="796"/>
      <c r="V299" s="796"/>
      <c r="W299" s="796"/>
      <c r="X299" s="796"/>
      <c r="Y299" s="796"/>
      <c r="Z299" s="796"/>
      <c r="AA299" s="796"/>
    </row>
    <row r="300">
      <c r="A300" s="796"/>
      <c r="B300" s="796"/>
      <c r="C300" s="796"/>
      <c r="D300" s="796"/>
      <c r="E300" s="796"/>
      <c r="F300" s="796"/>
      <c r="G300" s="796"/>
      <c r="H300" s="796"/>
      <c r="I300" s="796"/>
      <c r="J300" s="796"/>
      <c r="K300" s="796"/>
      <c r="L300" s="796"/>
      <c r="M300" s="796"/>
      <c r="N300" s="796"/>
      <c r="O300" s="796"/>
      <c r="P300" s="796"/>
      <c r="Q300" s="796"/>
      <c r="R300" s="796"/>
      <c r="S300" s="796"/>
      <c r="T300" s="796"/>
      <c r="U300" s="796"/>
      <c r="V300" s="796"/>
      <c r="W300" s="796"/>
      <c r="X300" s="796"/>
      <c r="Y300" s="796"/>
      <c r="Z300" s="796"/>
      <c r="AA300" s="796"/>
    </row>
    <row r="301">
      <c r="A301" s="796"/>
      <c r="B301" s="796"/>
      <c r="C301" s="796"/>
      <c r="D301" s="796"/>
      <c r="E301" s="796"/>
      <c r="F301" s="796"/>
      <c r="G301" s="796"/>
      <c r="H301" s="796"/>
      <c r="I301" s="796"/>
      <c r="J301" s="796"/>
      <c r="K301" s="796"/>
      <c r="L301" s="796"/>
      <c r="M301" s="796"/>
      <c r="N301" s="796"/>
      <c r="O301" s="796"/>
      <c r="P301" s="796"/>
      <c r="Q301" s="796"/>
      <c r="R301" s="796"/>
      <c r="S301" s="796"/>
      <c r="T301" s="796"/>
      <c r="U301" s="796"/>
      <c r="V301" s="796"/>
      <c r="W301" s="796"/>
      <c r="X301" s="796"/>
      <c r="Y301" s="796"/>
      <c r="Z301" s="796"/>
      <c r="AA301" s="796"/>
    </row>
    <row r="302">
      <c r="A302" s="796"/>
      <c r="B302" s="796"/>
      <c r="C302" s="796"/>
      <c r="D302" s="796"/>
      <c r="E302" s="796"/>
      <c r="F302" s="796"/>
      <c r="G302" s="796"/>
      <c r="H302" s="796"/>
      <c r="I302" s="796"/>
      <c r="J302" s="796"/>
      <c r="K302" s="796"/>
      <c r="L302" s="796"/>
      <c r="M302" s="796"/>
      <c r="N302" s="796"/>
      <c r="O302" s="796"/>
      <c r="P302" s="796"/>
      <c r="Q302" s="796"/>
      <c r="R302" s="796"/>
      <c r="S302" s="796"/>
      <c r="T302" s="796"/>
      <c r="U302" s="796"/>
      <c r="V302" s="796"/>
      <c r="W302" s="796"/>
      <c r="X302" s="796"/>
      <c r="Y302" s="796"/>
      <c r="Z302" s="796"/>
      <c r="AA302" s="796"/>
    </row>
    <row r="303">
      <c r="A303" s="796"/>
      <c r="B303" s="796"/>
      <c r="C303" s="796"/>
      <c r="D303" s="796"/>
      <c r="E303" s="796"/>
      <c r="F303" s="796"/>
      <c r="G303" s="796"/>
      <c r="H303" s="796"/>
      <c r="I303" s="796"/>
      <c r="J303" s="796"/>
      <c r="K303" s="796"/>
      <c r="L303" s="796"/>
      <c r="M303" s="796"/>
      <c r="N303" s="796"/>
      <c r="O303" s="796"/>
      <c r="P303" s="796"/>
      <c r="Q303" s="796"/>
      <c r="R303" s="796"/>
      <c r="S303" s="796"/>
      <c r="T303" s="796"/>
      <c r="U303" s="796"/>
      <c r="V303" s="796"/>
      <c r="W303" s="796"/>
      <c r="X303" s="796"/>
      <c r="Y303" s="796"/>
      <c r="Z303" s="796"/>
      <c r="AA303" s="796"/>
    </row>
    <row r="304">
      <c r="A304" s="796"/>
      <c r="B304" s="796"/>
      <c r="C304" s="796"/>
      <c r="D304" s="796"/>
      <c r="E304" s="796"/>
      <c r="F304" s="796"/>
      <c r="G304" s="796"/>
      <c r="H304" s="796"/>
      <c r="I304" s="796"/>
      <c r="J304" s="796"/>
      <c r="K304" s="796"/>
      <c r="L304" s="796"/>
      <c r="M304" s="796"/>
      <c r="N304" s="796"/>
      <c r="O304" s="796"/>
      <c r="P304" s="796"/>
      <c r="Q304" s="796"/>
      <c r="R304" s="796"/>
      <c r="S304" s="796"/>
      <c r="T304" s="796"/>
      <c r="U304" s="796"/>
      <c r="V304" s="796"/>
      <c r="W304" s="796"/>
      <c r="X304" s="796"/>
      <c r="Y304" s="796"/>
      <c r="Z304" s="796"/>
      <c r="AA304" s="796"/>
    </row>
    <row r="305">
      <c r="A305" s="796"/>
      <c r="B305" s="796"/>
      <c r="C305" s="796"/>
      <c r="D305" s="796"/>
      <c r="E305" s="796"/>
      <c r="F305" s="796"/>
      <c r="G305" s="796"/>
      <c r="H305" s="796"/>
      <c r="I305" s="796"/>
      <c r="J305" s="796"/>
      <c r="K305" s="796"/>
      <c r="L305" s="796"/>
      <c r="M305" s="796"/>
      <c r="N305" s="796"/>
      <c r="O305" s="796"/>
      <c r="P305" s="796"/>
      <c r="Q305" s="796"/>
      <c r="R305" s="796"/>
      <c r="S305" s="796"/>
      <c r="T305" s="796"/>
      <c r="U305" s="796"/>
      <c r="V305" s="796"/>
      <c r="W305" s="796"/>
      <c r="X305" s="796"/>
      <c r="Y305" s="796"/>
      <c r="Z305" s="796"/>
      <c r="AA305" s="796"/>
    </row>
    <row r="306">
      <c r="A306" s="796"/>
      <c r="B306" s="796"/>
      <c r="C306" s="796"/>
      <c r="D306" s="796"/>
      <c r="E306" s="796"/>
      <c r="F306" s="796"/>
      <c r="G306" s="796"/>
      <c r="H306" s="796"/>
      <c r="I306" s="796"/>
      <c r="J306" s="796"/>
      <c r="K306" s="796"/>
      <c r="L306" s="796"/>
      <c r="M306" s="796"/>
      <c r="N306" s="796"/>
      <c r="O306" s="796"/>
      <c r="P306" s="796"/>
      <c r="Q306" s="796"/>
      <c r="R306" s="796"/>
      <c r="S306" s="796"/>
      <c r="T306" s="796"/>
      <c r="U306" s="796"/>
      <c r="V306" s="796"/>
      <c r="W306" s="796"/>
      <c r="X306" s="796"/>
      <c r="Y306" s="796"/>
      <c r="Z306" s="796"/>
      <c r="AA306" s="796"/>
    </row>
    <row r="307">
      <c r="A307" s="796"/>
      <c r="B307" s="796"/>
      <c r="C307" s="796"/>
      <c r="D307" s="796"/>
      <c r="E307" s="796"/>
      <c r="F307" s="796"/>
      <c r="G307" s="796"/>
      <c r="H307" s="796"/>
      <c r="I307" s="796"/>
      <c r="J307" s="796"/>
      <c r="K307" s="796"/>
      <c r="L307" s="796"/>
      <c r="M307" s="796"/>
      <c r="N307" s="796"/>
      <c r="O307" s="796"/>
      <c r="P307" s="796"/>
      <c r="Q307" s="796"/>
      <c r="R307" s="796"/>
      <c r="S307" s="796"/>
      <c r="T307" s="796"/>
      <c r="U307" s="796"/>
      <c r="V307" s="796"/>
      <c r="W307" s="796"/>
      <c r="X307" s="796"/>
      <c r="Y307" s="796"/>
      <c r="Z307" s="796"/>
      <c r="AA307" s="796"/>
    </row>
    <row r="308">
      <c r="A308" s="796"/>
      <c r="B308" s="796"/>
      <c r="C308" s="796"/>
      <c r="D308" s="796"/>
      <c r="E308" s="796"/>
      <c r="F308" s="796"/>
      <c r="G308" s="796"/>
      <c r="H308" s="796"/>
      <c r="I308" s="796"/>
      <c r="J308" s="796"/>
      <c r="K308" s="796"/>
      <c r="L308" s="796"/>
      <c r="M308" s="796"/>
      <c r="N308" s="796"/>
      <c r="O308" s="796"/>
      <c r="P308" s="796"/>
      <c r="Q308" s="796"/>
      <c r="R308" s="796"/>
      <c r="S308" s="796"/>
      <c r="T308" s="796"/>
      <c r="U308" s="796"/>
      <c r="V308" s="796"/>
      <c r="W308" s="796"/>
      <c r="X308" s="796"/>
      <c r="Y308" s="796"/>
      <c r="Z308" s="796"/>
      <c r="AA308" s="796"/>
    </row>
    <row r="309">
      <c r="A309" s="796"/>
      <c r="B309" s="796"/>
      <c r="C309" s="796"/>
      <c r="D309" s="796"/>
      <c r="E309" s="796"/>
      <c r="F309" s="796"/>
      <c r="G309" s="796"/>
      <c r="H309" s="796"/>
      <c r="I309" s="796"/>
      <c r="J309" s="796"/>
      <c r="K309" s="796"/>
      <c r="L309" s="796"/>
      <c r="M309" s="796"/>
      <c r="N309" s="796"/>
      <c r="O309" s="796"/>
      <c r="P309" s="796"/>
      <c r="Q309" s="796"/>
      <c r="R309" s="796"/>
      <c r="S309" s="796"/>
      <c r="T309" s="796"/>
      <c r="U309" s="796"/>
      <c r="V309" s="796"/>
      <c r="W309" s="796"/>
      <c r="X309" s="796"/>
      <c r="Y309" s="796"/>
      <c r="Z309" s="796"/>
      <c r="AA309" s="796"/>
    </row>
    <row r="310">
      <c r="A310" s="796"/>
      <c r="B310" s="796"/>
      <c r="C310" s="796"/>
      <c r="D310" s="796"/>
      <c r="E310" s="796"/>
      <c r="F310" s="796"/>
      <c r="G310" s="796"/>
      <c r="H310" s="796"/>
      <c r="I310" s="796"/>
      <c r="J310" s="796"/>
      <c r="K310" s="796"/>
      <c r="L310" s="796"/>
      <c r="M310" s="796"/>
      <c r="N310" s="796"/>
      <c r="O310" s="796"/>
      <c r="P310" s="796"/>
      <c r="Q310" s="796"/>
      <c r="R310" s="796"/>
      <c r="S310" s="796"/>
      <c r="T310" s="796"/>
      <c r="U310" s="796"/>
      <c r="V310" s="796"/>
      <c r="W310" s="796"/>
      <c r="X310" s="796"/>
      <c r="Y310" s="796"/>
      <c r="Z310" s="796"/>
      <c r="AA310" s="796"/>
    </row>
    <row r="311">
      <c r="A311" s="796"/>
      <c r="B311" s="796"/>
      <c r="C311" s="796"/>
      <c r="D311" s="796"/>
      <c r="E311" s="796"/>
      <c r="F311" s="796"/>
      <c r="G311" s="796"/>
      <c r="H311" s="796"/>
      <c r="I311" s="796"/>
      <c r="J311" s="796"/>
      <c r="K311" s="796"/>
      <c r="L311" s="796"/>
      <c r="M311" s="796"/>
      <c r="N311" s="796"/>
      <c r="O311" s="796"/>
      <c r="P311" s="796"/>
      <c r="Q311" s="796"/>
      <c r="R311" s="796"/>
      <c r="S311" s="796"/>
      <c r="T311" s="796"/>
      <c r="U311" s="796"/>
      <c r="V311" s="796"/>
      <c r="W311" s="796"/>
      <c r="X311" s="796"/>
      <c r="Y311" s="796"/>
      <c r="Z311" s="796"/>
      <c r="AA311" s="796"/>
    </row>
    <row r="312">
      <c r="A312" s="796"/>
      <c r="B312" s="796"/>
      <c r="C312" s="796"/>
      <c r="D312" s="796"/>
      <c r="E312" s="796"/>
      <c r="F312" s="796"/>
      <c r="G312" s="796"/>
      <c r="H312" s="796"/>
      <c r="I312" s="796"/>
      <c r="J312" s="796"/>
      <c r="K312" s="796"/>
      <c r="L312" s="796"/>
      <c r="M312" s="796"/>
      <c r="N312" s="796"/>
      <c r="O312" s="796"/>
      <c r="P312" s="796"/>
      <c r="Q312" s="796"/>
      <c r="R312" s="796"/>
      <c r="S312" s="796"/>
      <c r="T312" s="796"/>
      <c r="U312" s="796"/>
      <c r="V312" s="796"/>
      <c r="W312" s="796"/>
      <c r="X312" s="796"/>
      <c r="Y312" s="796"/>
      <c r="Z312" s="796"/>
      <c r="AA312" s="796"/>
    </row>
    <row r="313">
      <c r="A313" s="796"/>
      <c r="B313" s="796"/>
      <c r="C313" s="796"/>
      <c r="D313" s="796"/>
      <c r="E313" s="796"/>
      <c r="F313" s="796"/>
      <c r="G313" s="796"/>
      <c r="H313" s="796"/>
      <c r="I313" s="796"/>
      <c r="J313" s="796"/>
      <c r="K313" s="796"/>
      <c r="L313" s="796"/>
      <c r="M313" s="796"/>
      <c r="N313" s="796"/>
      <c r="O313" s="796"/>
      <c r="P313" s="796"/>
      <c r="Q313" s="796"/>
      <c r="R313" s="796"/>
      <c r="S313" s="796"/>
      <c r="T313" s="796"/>
      <c r="U313" s="796"/>
      <c r="V313" s="796"/>
      <c r="W313" s="796"/>
      <c r="X313" s="796"/>
      <c r="Y313" s="796"/>
      <c r="Z313" s="796"/>
      <c r="AA313" s="796"/>
    </row>
    <row r="314">
      <c r="A314" s="796"/>
      <c r="B314" s="796"/>
      <c r="C314" s="796"/>
      <c r="D314" s="796"/>
      <c r="E314" s="796"/>
      <c r="F314" s="796"/>
      <c r="G314" s="796"/>
      <c r="H314" s="796"/>
      <c r="I314" s="796"/>
      <c r="J314" s="796"/>
      <c r="K314" s="796"/>
      <c r="L314" s="796"/>
      <c r="M314" s="796"/>
      <c r="N314" s="796"/>
      <c r="O314" s="796"/>
      <c r="P314" s="796"/>
      <c r="Q314" s="796"/>
      <c r="R314" s="796"/>
      <c r="S314" s="796"/>
      <c r="T314" s="796"/>
      <c r="U314" s="796"/>
      <c r="V314" s="796"/>
      <c r="W314" s="796"/>
      <c r="X314" s="796"/>
      <c r="Y314" s="796"/>
      <c r="Z314" s="796"/>
      <c r="AA314" s="796"/>
    </row>
    <row r="315">
      <c r="A315" s="796"/>
      <c r="B315" s="796"/>
      <c r="C315" s="796"/>
      <c r="D315" s="796"/>
      <c r="E315" s="796"/>
      <c r="F315" s="796"/>
      <c r="G315" s="796"/>
      <c r="H315" s="796"/>
      <c r="I315" s="796"/>
      <c r="J315" s="796"/>
      <c r="K315" s="796"/>
      <c r="L315" s="796"/>
      <c r="M315" s="796"/>
      <c r="N315" s="796"/>
      <c r="O315" s="796"/>
      <c r="P315" s="796"/>
      <c r="Q315" s="796"/>
      <c r="R315" s="796"/>
      <c r="S315" s="796"/>
      <c r="T315" s="796"/>
      <c r="U315" s="796"/>
      <c r="V315" s="796"/>
      <c r="W315" s="796"/>
      <c r="X315" s="796"/>
      <c r="Y315" s="796"/>
      <c r="Z315" s="796"/>
      <c r="AA315" s="796"/>
    </row>
    <row r="316">
      <c r="A316" s="796"/>
      <c r="B316" s="796"/>
      <c r="C316" s="796"/>
      <c r="D316" s="796"/>
      <c r="E316" s="796"/>
      <c r="F316" s="796"/>
      <c r="G316" s="796"/>
      <c r="H316" s="796"/>
      <c r="I316" s="796"/>
      <c r="J316" s="796"/>
      <c r="K316" s="796"/>
      <c r="L316" s="796"/>
      <c r="M316" s="796"/>
      <c r="N316" s="796"/>
      <c r="O316" s="796"/>
      <c r="P316" s="796"/>
      <c r="Q316" s="796"/>
      <c r="R316" s="796"/>
      <c r="S316" s="796"/>
      <c r="T316" s="796"/>
      <c r="U316" s="796"/>
      <c r="V316" s="796"/>
      <c r="W316" s="796"/>
      <c r="X316" s="796"/>
      <c r="Y316" s="796"/>
      <c r="Z316" s="796"/>
      <c r="AA316" s="796"/>
    </row>
    <row r="317">
      <c r="A317" s="796"/>
      <c r="B317" s="796"/>
      <c r="C317" s="796"/>
      <c r="D317" s="796"/>
      <c r="E317" s="796"/>
      <c r="F317" s="796"/>
      <c r="G317" s="796"/>
      <c r="H317" s="796"/>
      <c r="I317" s="796"/>
      <c r="J317" s="796"/>
      <c r="K317" s="796"/>
      <c r="L317" s="796"/>
      <c r="M317" s="796"/>
      <c r="N317" s="796"/>
      <c r="O317" s="796"/>
      <c r="P317" s="796"/>
      <c r="Q317" s="796"/>
      <c r="R317" s="796"/>
      <c r="S317" s="796"/>
      <c r="T317" s="796"/>
      <c r="U317" s="796"/>
      <c r="V317" s="796"/>
      <c r="W317" s="796"/>
      <c r="X317" s="796"/>
      <c r="Y317" s="796"/>
      <c r="Z317" s="796"/>
      <c r="AA317" s="796"/>
    </row>
    <row r="318">
      <c r="A318" s="796"/>
      <c r="B318" s="796"/>
      <c r="C318" s="796"/>
      <c r="D318" s="796"/>
      <c r="E318" s="796"/>
      <c r="F318" s="796"/>
      <c r="G318" s="796"/>
      <c r="H318" s="796"/>
      <c r="I318" s="796"/>
      <c r="J318" s="796"/>
      <c r="K318" s="796"/>
      <c r="L318" s="796"/>
      <c r="M318" s="796"/>
      <c r="N318" s="796"/>
      <c r="O318" s="796"/>
      <c r="P318" s="796"/>
      <c r="Q318" s="796"/>
      <c r="R318" s="796"/>
      <c r="S318" s="796"/>
      <c r="T318" s="796"/>
      <c r="U318" s="796"/>
      <c r="V318" s="796"/>
      <c r="W318" s="796"/>
      <c r="X318" s="796"/>
      <c r="Y318" s="796"/>
      <c r="Z318" s="796"/>
      <c r="AA318" s="796"/>
    </row>
    <row r="319">
      <c r="A319" s="796"/>
      <c r="B319" s="796"/>
      <c r="C319" s="796"/>
      <c r="D319" s="796"/>
      <c r="E319" s="796"/>
      <c r="F319" s="796"/>
      <c r="G319" s="796"/>
      <c r="H319" s="796"/>
      <c r="I319" s="796"/>
      <c r="J319" s="796"/>
      <c r="K319" s="796"/>
      <c r="L319" s="796"/>
      <c r="M319" s="796"/>
      <c r="N319" s="796"/>
      <c r="O319" s="796"/>
      <c r="P319" s="796"/>
      <c r="Q319" s="796"/>
      <c r="R319" s="796"/>
      <c r="S319" s="796"/>
      <c r="T319" s="796"/>
      <c r="U319" s="796"/>
      <c r="V319" s="796"/>
      <c r="W319" s="796"/>
      <c r="X319" s="796"/>
      <c r="Y319" s="796"/>
      <c r="Z319" s="796"/>
      <c r="AA319" s="796"/>
    </row>
    <row r="320">
      <c r="A320" s="796"/>
      <c r="B320" s="796"/>
      <c r="C320" s="796"/>
      <c r="D320" s="796"/>
      <c r="E320" s="796"/>
      <c r="F320" s="796"/>
      <c r="G320" s="796"/>
      <c r="H320" s="796"/>
      <c r="I320" s="796"/>
      <c r="J320" s="796"/>
      <c r="K320" s="796"/>
      <c r="L320" s="796"/>
      <c r="M320" s="796"/>
      <c r="N320" s="796"/>
      <c r="O320" s="796"/>
      <c r="P320" s="796"/>
      <c r="Q320" s="796"/>
      <c r="R320" s="796"/>
      <c r="S320" s="796"/>
      <c r="T320" s="796"/>
      <c r="U320" s="796"/>
      <c r="V320" s="796"/>
      <c r="W320" s="796"/>
      <c r="X320" s="796"/>
      <c r="Y320" s="796"/>
      <c r="Z320" s="796"/>
      <c r="AA320" s="796"/>
    </row>
    <row r="321">
      <c r="A321" s="796"/>
      <c r="B321" s="796"/>
      <c r="C321" s="796"/>
      <c r="D321" s="796"/>
      <c r="E321" s="796"/>
      <c r="F321" s="796"/>
      <c r="G321" s="796"/>
      <c r="H321" s="796"/>
      <c r="I321" s="796"/>
      <c r="J321" s="796"/>
      <c r="K321" s="796"/>
      <c r="L321" s="796"/>
      <c r="M321" s="796"/>
      <c r="N321" s="796"/>
      <c r="O321" s="796"/>
      <c r="P321" s="796"/>
      <c r="Q321" s="796"/>
      <c r="R321" s="796"/>
      <c r="S321" s="796"/>
      <c r="T321" s="796"/>
      <c r="U321" s="796"/>
      <c r="V321" s="796"/>
      <c r="W321" s="796"/>
      <c r="X321" s="796"/>
      <c r="Y321" s="796"/>
      <c r="Z321" s="796"/>
      <c r="AA321" s="796"/>
    </row>
    <row r="322">
      <c r="A322" s="796"/>
      <c r="B322" s="796"/>
      <c r="C322" s="796"/>
      <c r="D322" s="796"/>
      <c r="E322" s="796"/>
      <c r="F322" s="796"/>
      <c r="G322" s="796"/>
      <c r="H322" s="796"/>
      <c r="I322" s="796"/>
      <c r="J322" s="796"/>
      <c r="K322" s="796"/>
      <c r="L322" s="796"/>
      <c r="M322" s="796"/>
      <c r="N322" s="796"/>
      <c r="O322" s="796"/>
      <c r="P322" s="796"/>
      <c r="Q322" s="796"/>
      <c r="R322" s="796"/>
      <c r="S322" s="796"/>
      <c r="T322" s="796"/>
      <c r="U322" s="796"/>
      <c r="V322" s="796"/>
      <c r="W322" s="796"/>
      <c r="X322" s="796"/>
      <c r="Y322" s="796"/>
      <c r="Z322" s="796"/>
      <c r="AA322" s="796"/>
    </row>
    <row r="323">
      <c r="A323" s="796"/>
      <c r="B323" s="796"/>
      <c r="C323" s="796"/>
      <c r="D323" s="796"/>
      <c r="E323" s="796"/>
      <c r="F323" s="796"/>
      <c r="G323" s="796"/>
      <c r="H323" s="796"/>
      <c r="I323" s="796"/>
      <c r="J323" s="796"/>
      <c r="K323" s="796"/>
      <c r="L323" s="796"/>
      <c r="M323" s="796"/>
      <c r="N323" s="796"/>
      <c r="O323" s="796"/>
      <c r="P323" s="796"/>
      <c r="Q323" s="796"/>
      <c r="R323" s="796"/>
      <c r="S323" s="796"/>
      <c r="T323" s="796"/>
      <c r="U323" s="796"/>
      <c r="V323" s="796"/>
      <c r="W323" s="796"/>
      <c r="X323" s="796"/>
      <c r="Y323" s="796"/>
      <c r="Z323" s="796"/>
      <c r="AA323" s="796"/>
    </row>
    <row r="324">
      <c r="A324" s="796"/>
      <c r="B324" s="796"/>
      <c r="C324" s="796"/>
      <c r="D324" s="796"/>
      <c r="E324" s="796"/>
      <c r="F324" s="796"/>
      <c r="G324" s="796"/>
      <c r="H324" s="796"/>
      <c r="I324" s="796"/>
      <c r="J324" s="796"/>
      <c r="K324" s="796"/>
      <c r="L324" s="796"/>
      <c r="M324" s="796"/>
      <c r="N324" s="796"/>
      <c r="O324" s="796"/>
      <c r="P324" s="796"/>
      <c r="Q324" s="796"/>
      <c r="R324" s="796"/>
      <c r="S324" s="796"/>
      <c r="T324" s="796"/>
      <c r="U324" s="796"/>
      <c r="V324" s="796"/>
      <c r="W324" s="796"/>
      <c r="X324" s="796"/>
      <c r="Y324" s="796"/>
      <c r="Z324" s="796"/>
      <c r="AA324" s="796"/>
    </row>
    <row r="325">
      <c r="A325" s="796"/>
      <c r="B325" s="796"/>
      <c r="C325" s="796"/>
      <c r="D325" s="796"/>
      <c r="E325" s="796"/>
      <c r="F325" s="796"/>
      <c r="G325" s="796"/>
      <c r="H325" s="796"/>
      <c r="I325" s="796"/>
      <c r="J325" s="796"/>
      <c r="K325" s="796"/>
      <c r="L325" s="796"/>
      <c r="M325" s="796"/>
      <c r="N325" s="796"/>
      <c r="O325" s="796"/>
      <c r="P325" s="796"/>
      <c r="Q325" s="796"/>
      <c r="R325" s="796"/>
      <c r="S325" s="796"/>
      <c r="T325" s="796"/>
      <c r="U325" s="796"/>
      <c r="V325" s="796"/>
      <c r="W325" s="796"/>
      <c r="X325" s="796"/>
      <c r="Y325" s="796"/>
      <c r="Z325" s="796"/>
      <c r="AA325" s="796"/>
    </row>
    <row r="326">
      <c r="A326" s="796"/>
      <c r="B326" s="796"/>
      <c r="C326" s="796"/>
      <c r="D326" s="796"/>
      <c r="E326" s="796"/>
      <c r="F326" s="796"/>
      <c r="G326" s="796"/>
      <c r="H326" s="796"/>
      <c r="I326" s="796"/>
      <c r="J326" s="796"/>
      <c r="K326" s="796"/>
      <c r="L326" s="796"/>
      <c r="M326" s="796"/>
      <c r="N326" s="796"/>
      <c r="O326" s="796"/>
      <c r="P326" s="796"/>
      <c r="Q326" s="796"/>
      <c r="R326" s="796"/>
      <c r="S326" s="796"/>
      <c r="T326" s="796"/>
      <c r="U326" s="796"/>
      <c r="V326" s="796"/>
      <c r="W326" s="796"/>
      <c r="X326" s="796"/>
      <c r="Y326" s="796"/>
      <c r="Z326" s="796"/>
      <c r="AA326" s="796"/>
    </row>
    <row r="327">
      <c r="A327" s="796"/>
      <c r="B327" s="796"/>
      <c r="C327" s="796"/>
      <c r="D327" s="796"/>
      <c r="E327" s="796"/>
      <c r="F327" s="796"/>
      <c r="G327" s="796"/>
      <c r="H327" s="796"/>
      <c r="I327" s="796"/>
      <c r="J327" s="796"/>
      <c r="K327" s="796"/>
      <c r="L327" s="796"/>
      <c r="M327" s="796"/>
      <c r="N327" s="796"/>
      <c r="O327" s="796"/>
      <c r="P327" s="796"/>
      <c r="Q327" s="796"/>
      <c r="R327" s="796"/>
      <c r="S327" s="796"/>
      <c r="T327" s="796"/>
      <c r="U327" s="796"/>
      <c r="V327" s="796"/>
      <c r="W327" s="796"/>
      <c r="X327" s="796"/>
      <c r="Y327" s="796"/>
      <c r="Z327" s="796"/>
      <c r="AA327" s="796"/>
    </row>
    <row r="328">
      <c r="A328" s="796"/>
      <c r="B328" s="796"/>
      <c r="C328" s="796"/>
      <c r="D328" s="796"/>
      <c r="E328" s="796"/>
      <c r="F328" s="796"/>
      <c r="G328" s="796"/>
      <c r="H328" s="796"/>
      <c r="I328" s="796"/>
      <c r="J328" s="796"/>
      <c r="K328" s="796"/>
      <c r="L328" s="796"/>
      <c r="M328" s="796"/>
      <c r="N328" s="796"/>
      <c r="O328" s="796"/>
      <c r="P328" s="796"/>
      <c r="Q328" s="796"/>
      <c r="R328" s="796"/>
      <c r="S328" s="796"/>
      <c r="T328" s="796"/>
      <c r="U328" s="796"/>
      <c r="V328" s="796"/>
      <c r="W328" s="796"/>
      <c r="X328" s="796"/>
      <c r="Y328" s="796"/>
      <c r="Z328" s="796"/>
      <c r="AA328" s="796"/>
    </row>
    <row r="329">
      <c r="A329" s="796"/>
      <c r="B329" s="796"/>
      <c r="C329" s="796"/>
      <c r="D329" s="796"/>
      <c r="E329" s="796"/>
      <c r="F329" s="796"/>
      <c r="G329" s="796"/>
      <c r="H329" s="796"/>
      <c r="I329" s="796"/>
      <c r="J329" s="796"/>
      <c r="K329" s="796"/>
      <c r="L329" s="796"/>
      <c r="M329" s="796"/>
      <c r="N329" s="796"/>
      <c r="O329" s="796"/>
      <c r="P329" s="796"/>
      <c r="Q329" s="796"/>
      <c r="R329" s="796"/>
      <c r="S329" s="796"/>
      <c r="T329" s="796"/>
      <c r="U329" s="796"/>
      <c r="V329" s="796"/>
      <c r="W329" s="796"/>
      <c r="X329" s="796"/>
      <c r="Y329" s="796"/>
      <c r="Z329" s="796"/>
      <c r="AA329" s="796"/>
    </row>
    <row r="330">
      <c r="A330" s="796"/>
      <c r="B330" s="796"/>
      <c r="C330" s="796"/>
      <c r="D330" s="796"/>
      <c r="E330" s="796"/>
      <c r="F330" s="796"/>
      <c r="G330" s="796"/>
      <c r="H330" s="796"/>
      <c r="I330" s="796"/>
      <c r="J330" s="796"/>
      <c r="K330" s="796"/>
      <c r="L330" s="796"/>
      <c r="M330" s="796"/>
      <c r="N330" s="796"/>
      <c r="O330" s="796"/>
      <c r="P330" s="796"/>
      <c r="Q330" s="796"/>
      <c r="R330" s="796"/>
      <c r="S330" s="796"/>
      <c r="T330" s="796"/>
      <c r="U330" s="796"/>
      <c r="V330" s="796"/>
      <c r="W330" s="796"/>
      <c r="X330" s="796"/>
      <c r="Y330" s="796"/>
      <c r="Z330" s="796"/>
      <c r="AA330" s="796"/>
    </row>
    <row r="331">
      <c r="A331" s="796"/>
      <c r="B331" s="796"/>
      <c r="C331" s="796"/>
      <c r="D331" s="796"/>
      <c r="E331" s="796"/>
      <c r="F331" s="796"/>
      <c r="G331" s="796"/>
      <c r="H331" s="796"/>
      <c r="I331" s="796"/>
      <c r="J331" s="796"/>
      <c r="K331" s="796"/>
      <c r="L331" s="796"/>
      <c r="M331" s="796"/>
      <c r="N331" s="796"/>
      <c r="O331" s="796"/>
      <c r="P331" s="796"/>
      <c r="Q331" s="796"/>
      <c r="R331" s="796"/>
      <c r="S331" s="796"/>
      <c r="T331" s="796"/>
      <c r="U331" s="796"/>
      <c r="V331" s="796"/>
      <c r="W331" s="796"/>
      <c r="X331" s="796"/>
      <c r="Y331" s="796"/>
      <c r="Z331" s="796"/>
      <c r="AA331" s="796"/>
    </row>
    <row r="332">
      <c r="A332" s="796"/>
      <c r="B332" s="796"/>
      <c r="C332" s="796"/>
      <c r="D332" s="796"/>
      <c r="E332" s="796"/>
      <c r="F332" s="796"/>
      <c r="G332" s="796"/>
      <c r="H332" s="796"/>
      <c r="I332" s="796"/>
      <c r="J332" s="796"/>
      <c r="K332" s="796"/>
      <c r="L332" s="796"/>
      <c r="M332" s="796"/>
      <c r="N332" s="796"/>
      <c r="O332" s="796"/>
      <c r="P332" s="796"/>
      <c r="Q332" s="796"/>
      <c r="R332" s="796"/>
      <c r="S332" s="796"/>
      <c r="T332" s="796"/>
      <c r="U332" s="796"/>
      <c r="V332" s="796"/>
      <c r="W332" s="796"/>
      <c r="X332" s="796"/>
      <c r="Y332" s="796"/>
      <c r="Z332" s="796"/>
      <c r="AA332" s="796"/>
    </row>
    <row r="333">
      <c r="A333" s="796"/>
      <c r="B333" s="796"/>
      <c r="C333" s="796"/>
      <c r="D333" s="796"/>
      <c r="E333" s="796"/>
      <c r="F333" s="796"/>
      <c r="G333" s="796"/>
      <c r="H333" s="796"/>
      <c r="I333" s="796"/>
      <c r="J333" s="796"/>
      <c r="K333" s="796"/>
      <c r="L333" s="796"/>
      <c r="M333" s="796"/>
      <c r="N333" s="796"/>
      <c r="O333" s="796"/>
      <c r="P333" s="796"/>
      <c r="Q333" s="796"/>
      <c r="R333" s="796"/>
      <c r="S333" s="796"/>
      <c r="T333" s="796"/>
      <c r="U333" s="796"/>
      <c r="V333" s="796"/>
      <c r="W333" s="796"/>
      <c r="X333" s="796"/>
      <c r="Y333" s="796"/>
      <c r="Z333" s="796"/>
      <c r="AA333" s="796"/>
    </row>
    <row r="334">
      <c r="A334" s="796"/>
      <c r="B334" s="796"/>
      <c r="C334" s="796"/>
      <c r="D334" s="796"/>
      <c r="E334" s="796"/>
      <c r="F334" s="796"/>
      <c r="G334" s="796"/>
      <c r="H334" s="796"/>
      <c r="I334" s="796"/>
      <c r="J334" s="796"/>
      <c r="K334" s="796"/>
      <c r="L334" s="796"/>
      <c r="M334" s="796"/>
      <c r="N334" s="796"/>
      <c r="O334" s="796"/>
      <c r="P334" s="796"/>
      <c r="Q334" s="796"/>
      <c r="R334" s="796"/>
      <c r="S334" s="796"/>
      <c r="T334" s="796"/>
      <c r="U334" s="796"/>
      <c r="V334" s="796"/>
      <c r="W334" s="796"/>
      <c r="X334" s="796"/>
      <c r="Y334" s="796"/>
      <c r="Z334" s="796"/>
      <c r="AA334" s="796"/>
    </row>
    <row r="335">
      <c r="A335" s="796"/>
      <c r="B335" s="796"/>
      <c r="C335" s="796"/>
      <c r="D335" s="796"/>
      <c r="E335" s="796"/>
      <c r="F335" s="796"/>
      <c r="G335" s="796"/>
      <c r="H335" s="796"/>
      <c r="I335" s="796"/>
      <c r="J335" s="796"/>
      <c r="K335" s="796"/>
      <c r="L335" s="796"/>
      <c r="M335" s="796"/>
      <c r="N335" s="796"/>
      <c r="O335" s="796"/>
      <c r="P335" s="796"/>
      <c r="Q335" s="796"/>
      <c r="R335" s="796"/>
      <c r="S335" s="796"/>
      <c r="T335" s="796"/>
      <c r="U335" s="796"/>
      <c r="V335" s="796"/>
      <c r="W335" s="796"/>
      <c r="X335" s="796"/>
      <c r="Y335" s="796"/>
      <c r="Z335" s="796"/>
      <c r="AA335" s="796"/>
    </row>
    <row r="336">
      <c r="A336" s="796"/>
      <c r="B336" s="796"/>
      <c r="C336" s="796"/>
      <c r="D336" s="796"/>
      <c r="E336" s="796"/>
      <c r="F336" s="796"/>
      <c r="G336" s="796"/>
      <c r="H336" s="796"/>
      <c r="I336" s="796"/>
      <c r="J336" s="796"/>
      <c r="K336" s="796"/>
      <c r="L336" s="796"/>
      <c r="M336" s="796"/>
      <c r="N336" s="796"/>
      <c r="O336" s="796"/>
      <c r="P336" s="796"/>
      <c r="Q336" s="796"/>
      <c r="R336" s="796"/>
      <c r="S336" s="796"/>
      <c r="T336" s="796"/>
      <c r="U336" s="796"/>
      <c r="V336" s="796"/>
      <c r="W336" s="796"/>
      <c r="X336" s="796"/>
      <c r="Y336" s="796"/>
      <c r="Z336" s="796"/>
      <c r="AA336" s="796"/>
    </row>
    <row r="337">
      <c r="A337" s="796"/>
      <c r="B337" s="796"/>
      <c r="C337" s="796"/>
      <c r="D337" s="796"/>
      <c r="E337" s="796"/>
      <c r="F337" s="796"/>
      <c r="G337" s="796"/>
      <c r="H337" s="796"/>
      <c r="I337" s="796"/>
      <c r="J337" s="796"/>
      <c r="K337" s="796"/>
      <c r="L337" s="796"/>
      <c r="M337" s="796"/>
      <c r="N337" s="796"/>
      <c r="O337" s="796"/>
      <c r="P337" s="796"/>
      <c r="Q337" s="796"/>
      <c r="R337" s="796"/>
      <c r="S337" s="796"/>
      <c r="T337" s="796"/>
      <c r="U337" s="796"/>
      <c r="V337" s="796"/>
      <c r="W337" s="796"/>
      <c r="X337" s="796"/>
      <c r="Y337" s="796"/>
      <c r="Z337" s="796"/>
      <c r="AA337" s="796"/>
    </row>
    <row r="338">
      <c r="A338" s="796"/>
      <c r="B338" s="796"/>
      <c r="C338" s="796"/>
      <c r="D338" s="796"/>
      <c r="E338" s="796"/>
      <c r="F338" s="796"/>
      <c r="G338" s="796"/>
      <c r="H338" s="796"/>
      <c r="I338" s="796"/>
      <c r="J338" s="796"/>
      <c r="K338" s="796"/>
      <c r="L338" s="796"/>
      <c r="M338" s="796"/>
      <c r="N338" s="796"/>
      <c r="O338" s="796"/>
      <c r="P338" s="796"/>
      <c r="Q338" s="796"/>
      <c r="R338" s="796"/>
      <c r="S338" s="796"/>
      <c r="T338" s="796"/>
      <c r="U338" s="796"/>
      <c r="V338" s="796"/>
      <c r="W338" s="796"/>
      <c r="X338" s="796"/>
      <c r="Y338" s="796"/>
      <c r="Z338" s="796"/>
      <c r="AA338" s="796"/>
    </row>
    <row r="339">
      <c r="A339" s="796"/>
      <c r="B339" s="796"/>
      <c r="C339" s="796"/>
      <c r="D339" s="796"/>
      <c r="E339" s="796"/>
      <c r="F339" s="796"/>
      <c r="G339" s="796"/>
      <c r="H339" s="796"/>
      <c r="I339" s="796"/>
      <c r="J339" s="796"/>
      <c r="K339" s="796"/>
      <c r="L339" s="796"/>
      <c r="M339" s="796"/>
      <c r="N339" s="796"/>
      <c r="O339" s="796"/>
      <c r="P339" s="796"/>
      <c r="Q339" s="796"/>
      <c r="R339" s="796"/>
      <c r="S339" s="796"/>
      <c r="T339" s="796"/>
      <c r="U339" s="796"/>
      <c r="V339" s="796"/>
      <c r="W339" s="796"/>
      <c r="X339" s="796"/>
      <c r="Y339" s="796"/>
      <c r="Z339" s="796"/>
      <c r="AA339" s="796"/>
    </row>
    <row r="340">
      <c r="A340" s="796"/>
      <c r="B340" s="796"/>
      <c r="C340" s="796"/>
      <c r="D340" s="796"/>
      <c r="E340" s="796"/>
      <c r="F340" s="796"/>
      <c r="G340" s="796"/>
      <c r="H340" s="796"/>
      <c r="I340" s="796"/>
      <c r="J340" s="796"/>
      <c r="K340" s="796"/>
      <c r="L340" s="796"/>
      <c r="M340" s="796"/>
      <c r="N340" s="796"/>
      <c r="O340" s="796"/>
      <c r="P340" s="796"/>
      <c r="Q340" s="796"/>
      <c r="R340" s="796"/>
      <c r="S340" s="796"/>
      <c r="T340" s="796"/>
      <c r="U340" s="796"/>
      <c r="V340" s="796"/>
      <c r="W340" s="796"/>
      <c r="X340" s="796"/>
      <c r="Y340" s="796"/>
      <c r="Z340" s="796"/>
      <c r="AA340" s="796"/>
    </row>
    <row r="341">
      <c r="A341" s="796"/>
      <c r="B341" s="796"/>
      <c r="C341" s="796"/>
      <c r="D341" s="796"/>
      <c r="E341" s="796"/>
      <c r="F341" s="796"/>
      <c r="G341" s="796"/>
      <c r="H341" s="796"/>
      <c r="I341" s="796"/>
      <c r="J341" s="796"/>
      <c r="K341" s="796"/>
      <c r="L341" s="796"/>
      <c r="M341" s="796"/>
      <c r="N341" s="796"/>
      <c r="O341" s="796"/>
      <c r="P341" s="796"/>
      <c r="Q341" s="796"/>
      <c r="R341" s="796"/>
      <c r="S341" s="796"/>
      <c r="T341" s="796"/>
      <c r="U341" s="796"/>
      <c r="V341" s="796"/>
      <c r="W341" s="796"/>
      <c r="X341" s="796"/>
      <c r="Y341" s="796"/>
      <c r="Z341" s="796"/>
      <c r="AA341" s="796"/>
    </row>
    <row r="342">
      <c r="A342" s="796"/>
      <c r="B342" s="796"/>
      <c r="C342" s="796"/>
      <c r="D342" s="796"/>
      <c r="E342" s="796"/>
      <c r="F342" s="796"/>
      <c r="G342" s="796"/>
      <c r="H342" s="796"/>
      <c r="I342" s="796"/>
      <c r="J342" s="796"/>
      <c r="K342" s="796"/>
      <c r="L342" s="796"/>
      <c r="M342" s="796"/>
      <c r="N342" s="796"/>
      <c r="O342" s="796"/>
      <c r="P342" s="796"/>
      <c r="Q342" s="796"/>
      <c r="R342" s="796"/>
      <c r="S342" s="796"/>
      <c r="T342" s="796"/>
      <c r="U342" s="796"/>
      <c r="V342" s="796"/>
      <c r="W342" s="796"/>
      <c r="X342" s="796"/>
      <c r="Y342" s="796"/>
      <c r="Z342" s="796"/>
      <c r="AA342" s="796"/>
    </row>
    <row r="343">
      <c r="A343" s="796"/>
      <c r="B343" s="796"/>
      <c r="C343" s="796"/>
      <c r="D343" s="796"/>
      <c r="E343" s="796"/>
      <c r="F343" s="796"/>
      <c r="G343" s="796"/>
      <c r="H343" s="796"/>
      <c r="I343" s="796"/>
      <c r="J343" s="796"/>
      <c r="K343" s="796"/>
      <c r="L343" s="796"/>
      <c r="M343" s="796"/>
      <c r="N343" s="796"/>
      <c r="O343" s="796"/>
      <c r="P343" s="796"/>
      <c r="Q343" s="796"/>
      <c r="R343" s="796"/>
      <c r="S343" s="796"/>
      <c r="T343" s="796"/>
      <c r="U343" s="796"/>
      <c r="V343" s="796"/>
      <c r="W343" s="796"/>
      <c r="X343" s="796"/>
      <c r="Y343" s="796"/>
      <c r="Z343" s="796"/>
      <c r="AA343" s="796"/>
    </row>
    <row r="344">
      <c r="A344" s="796"/>
      <c r="B344" s="796"/>
      <c r="C344" s="796"/>
      <c r="D344" s="796"/>
      <c r="E344" s="796"/>
      <c r="F344" s="796"/>
      <c r="G344" s="796"/>
      <c r="H344" s="796"/>
      <c r="I344" s="796"/>
      <c r="J344" s="796"/>
      <c r="K344" s="796"/>
      <c r="L344" s="796"/>
      <c r="M344" s="796"/>
      <c r="N344" s="796"/>
      <c r="O344" s="796"/>
      <c r="P344" s="796"/>
      <c r="Q344" s="796"/>
      <c r="R344" s="796"/>
      <c r="S344" s="796"/>
      <c r="T344" s="796"/>
      <c r="U344" s="796"/>
      <c r="V344" s="796"/>
      <c r="W344" s="796"/>
      <c r="X344" s="796"/>
      <c r="Y344" s="796"/>
      <c r="Z344" s="796"/>
      <c r="AA344" s="796"/>
    </row>
    <row r="345">
      <c r="A345" s="796"/>
      <c r="B345" s="796"/>
      <c r="C345" s="796"/>
      <c r="D345" s="796"/>
      <c r="E345" s="796"/>
      <c r="F345" s="796"/>
      <c r="G345" s="796"/>
      <c r="H345" s="796"/>
      <c r="I345" s="796"/>
      <c r="J345" s="796"/>
      <c r="K345" s="796"/>
      <c r="L345" s="796"/>
      <c r="M345" s="796"/>
      <c r="N345" s="796"/>
      <c r="O345" s="796"/>
      <c r="P345" s="796"/>
      <c r="Q345" s="796"/>
      <c r="R345" s="796"/>
      <c r="S345" s="796"/>
      <c r="T345" s="796"/>
      <c r="U345" s="796"/>
      <c r="V345" s="796"/>
      <c r="W345" s="796"/>
      <c r="X345" s="796"/>
      <c r="Y345" s="796"/>
      <c r="Z345" s="796"/>
      <c r="AA345" s="796"/>
    </row>
    <row r="346">
      <c r="A346" s="796"/>
      <c r="B346" s="796"/>
      <c r="C346" s="796"/>
      <c r="D346" s="796"/>
      <c r="E346" s="796"/>
      <c r="F346" s="796"/>
      <c r="G346" s="796"/>
      <c r="H346" s="796"/>
      <c r="I346" s="796"/>
      <c r="J346" s="796"/>
      <c r="K346" s="796"/>
      <c r="L346" s="796"/>
      <c r="M346" s="796"/>
      <c r="N346" s="796"/>
      <c r="O346" s="796"/>
      <c r="P346" s="796"/>
      <c r="Q346" s="796"/>
      <c r="R346" s="796"/>
      <c r="S346" s="796"/>
      <c r="T346" s="796"/>
      <c r="U346" s="796"/>
      <c r="V346" s="796"/>
      <c r="W346" s="796"/>
      <c r="X346" s="796"/>
      <c r="Y346" s="796"/>
      <c r="Z346" s="796"/>
      <c r="AA346" s="796"/>
    </row>
    <row r="347">
      <c r="A347" s="796"/>
      <c r="B347" s="796"/>
      <c r="C347" s="796"/>
      <c r="D347" s="796"/>
      <c r="E347" s="796"/>
      <c r="F347" s="796"/>
      <c r="G347" s="796"/>
      <c r="H347" s="796"/>
      <c r="I347" s="796"/>
      <c r="J347" s="796"/>
      <c r="K347" s="796"/>
      <c r="L347" s="796"/>
      <c r="M347" s="796"/>
      <c r="N347" s="796"/>
      <c r="O347" s="796"/>
      <c r="P347" s="796"/>
      <c r="Q347" s="796"/>
      <c r="R347" s="796"/>
      <c r="S347" s="796"/>
      <c r="T347" s="796"/>
      <c r="U347" s="796"/>
      <c r="V347" s="796"/>
      <c r="W347" s="796"/>
      <c r="X347" s="796"/>
      <c r="Y347" s="796"/>
      <c r="Z347" s="796"/>
      <c r="AA347" s="796"/>
    </row>
    <row r="348">
      <c r="A348" s="796"/>
      <c r="B348" s="796"/>
      <c r="C348" s="796"/>
      <c r="D348" s="796"/>
      <c r="E348" s="796"/>
      <c r="F348" s="796"/>
      <c r="G348" s="796"/>
      <c r="H348" s="796"/>
      <c r="I348" s="796"/>
      <c r="J348" s="796"/>
      <c r="K348" s="796"/>
      <c r="L348" s="796"/>
      <c r="M348" s="796"/>
      <c r="N348" s="796"/>
      <c r="O348" s="796"/>
      <c r="P348" s="796"/>
      <c r="Q348" s="796"/>
      <c r="R348" s="796"/>
      <c r="S348" s="796"/>
      <c r="T348" s="796"/>
      <c r="U348" s="796"/>
      <c r="V348" s="796"/>
      <c r="W348" s="796"/>
      <c r="X348" s="796"/>
      <c r="Y348" s="796"/>
      <c r="Z348" s="796"/>
      <c r="AA348" s="796"/>
    </row>
    <row r="349">
      <c r="A349" s="796"/>
      <c r="B349" s="796"/>
      <c r="C349" s="796"/>
      <c r="D349" s="796"/>
      <c r="E349" s="796"/>
      <c r="F349" s="796"/>
      <c r="G349" s="796"/>
      <c r="H349" s="796"/>
      <c r="I349" s="796"/>
      <c r="J349" s="796"/>
      <c r="K349" s="796"/>
      <c r="L349" s="796"/>
      <c r="M349" s="796"/>
      <c r="N349" s="796"/>
      <c r="O349" s="796"/>
      <c r="P349" s="796"/>
      <c r="Q349" s="796"/>
      <c r="R349" s="796"/>
      <c r="S349" s="796"/>
      <c r="T349" s="796"/>
      <c r="U349" s="796"/>
      <c r="V349" s="796"/>
      <c r="W349" s="796"/>
      <c r="X349" s="796"/>
      <c r="Y349" s="796"/>
      <c r="Z349" s="796"/>
      <c r="AA349" s="796"/>
    </row>
    <row r="350">
      <c r="A350" s="796"/>
      <c r="B350" s="796"/>
      <c r="C350" s="796"/>
      <c r="D350" s="796"/>
      <c r="E350" s="796"/>
      <c r="F350" s="796"/>
      <c r="G350" s="796"/>
      <c r="H350" s="796"/>
      <c r="I350" s="796"/>
      <c r="J350" s="796"/>
      <c r="K350" s="796"/>
      <c r="L350" s="796"/>
      <c r="M350" s="796"/>
      <c r="N350" s="796"/>
      <c r="O350" s="796"/>
      <c r="P350" s="796"/>
      <c r="Q350" s="796"/>
      <c r="R350" s="796"/>
      <c r="S350" s="796"/>
      <c r="T350" s="796"/>
      <c r="U350" s="796"/>
      <c r="V350" s="796"/>
      <c r="W350" s="796"/>
      <c r="X350" s="796"/>
      <c r="Y350" s="796"/>
      <c r="Z350" s="796"/>
      <c r="AA350" s="796"/>
    </row>
    <row r="351">
      <c r="A351" s="796"/>
      <c r="B351" s="796"/>
      <c r="C351" s="796"/>
      <c r="D351" s="796"/>
      <c r="E351" s="796"/>
      <c r="F351" s="796"/>
      <c r="G351" s="796"/>
      <c r="H351" s="796"/>
      <c r="I351" s="796"/>
      <c r="J351" s="796"/>
      <c r="K351" s="796"/>
      <c r="L351" s="796"/>
      <c r="M351" s="796"/>
      <c r="N351" s="796"/>
      <c r="O351" s="796"/>
      <c r="P351" s="796"/>
      <c r="Q351" s="796"/>
      <c r="R351" s="796"/>
      <c r="S351" s="796"/>
      <c r="T351" s="796"/>
      <c r="U351" s="796"/>
      <c r="V351" s="796"/>
      <c r="W351" s="796"/>
      <c r="X351" s="796"/>
      <c r="Y351" s="796"/>
      <c r="Z351" s="796"/>
      <c r="AA351" s="796"/>
    </row>
    <row r="352">
      <c r="A352" s="796"/>
      <c r="B352" s="796"/>
      <c r="C352" s="796"/>
      <c r="D352" s="796"/>
      <c r="E352" s="796"/>
      <c r="F352" s="796"/>
      <c r="G352" s="796"/>
      <c r="H352" s="796"/>
      <c r="I352" s="796"/>
      <c r="J352" s="796"/>
      <c r="K352" s="796"/>
      <c r="L352" s="796"/>
      <c r="M352" s="796"/>
      <c r="N352" s="796"/>
      <c r="O352" s="796"/>
      <c r="P352" s="796"/>
      <c r="Q352" s="796"/>
      <c r="R352" s="796"/>
      <c r="S352" s="796"/>
      <c r="T352" s="796"/>
      <c r="U352" s="796"/>
      <c r="V352" s="796"/>
      <c r="W352" s="796"/>
      <c r="X352" s="796"/>
      <c r="Y352" s="796"/>
      <c r="Z352" s="796"/>
      <c r="AA352" s="796"/>
    </row>
    <row r="353">
      <c r="A353" s="796"/>
      <c r="B353" s="796"/>
      <c r="C353" s="796"/>
      <c r="D353" s="796"/>
      <c r="E353" s="796"/>
      <c r="F353" s="796"/>
      <c r="G353" s="796"/>
      <c r="H353" s="796"/>
      <c r="I353" s="796"/>
      <c r="J353" s="796"/>
      <c r="K353" s="796"/>
      <c r="L353" s="796"/>
      <c r="M353" s="796"/>
      <c r="N353" s="796"/>
      <c r="O353" s="796"/>
      <c r="P353" s="796"/>
      <c r="Q353" s="796"/>
      <c r="R353" s="796"/>
      <c r="S353" s="796"/>
      <c r="T353" s="796"/>
      <c r="U353" s="796"/>
      <c r="V353" s="796"/>
      <c r="W353" s="796"/>
      <c r="X353" s="796"/>
      <c r="Y353" s="796"/>
      <c r="Z353" s="796"/>
      <c r="AA353" s="796"/>
    </row>
    <row r="354">
      <c r="A354" s="796"/>
      <c r="B354" s="796"/>
      <c r="C354" s="796"/>
      <c r="D354" s="796"/>
      <c r="E354" s="796"/>
      <c r="F354" s="796"/>
      <c r="G354" s="796"/>
      <c r="H354" s="796"/>
      <c r="I354" s="796"/>
      <c r="J354" s="796"/>
      <c r="K354" s="796"/>
      <c r="L354" s="796"/>
      <c r="M354" s="796"/>
      <c r="N354" s="796"/>
      <c r="O354" s="796"/>
      <c r="P354" s="796"/>
      <c r="Q354" s="796"/>
      <c r="R354" s="796"/>
      <c r="S354" s="796"/>
      <c r="T354" s="796"/>
      <c r="U354" s="796"/>
      <c r="V354" s="796"/>
      <c r="W354" s="796"/>
      <c r="X354" s="796"/>
      <c r="Y354" s="796"/>
      <c r="Z354" s="796"/>
      <c r="AA354" s="796"/>
    </row>
    <row r="355">
      <c r="A355" s="796"/>
      <c r="B355" s="796"/>
      <c r="C355" s="796"/>
      <c r="D355" s="796"/>
      <c r="E355" s="796"/>
      <c r="F355" s="796"/>
      <c r="G355" s="796"/>
      <c r="H355" s="796"/>
      <c r="I355" s="796"/>
      <c r="J355" s="796"/>
      <c r="K355" s="796"/>
      <c r="L355" s="796"/>
      <c r="M355" s="796"/>
      <c r="N355" s="796"/>
      <c r="O355" s="796"/>
      <c r="P355" s="796"/>
      <c r="Q355" s="796"/>
      <c r="R355" s="796"/>
      <c r="S355" s="796"/>
      <c r="T355" s="796"/>
      <c r="U355" s="796"/>
      <c r="V355" s="796"/>
      <c r="W355" s="796"/>
      <c r="X355" s="796"/>
      <c r="Y355" s="796"/>
      <c r="Z355" s="796"/>
      <c r="AA355" s="796"/>
    </row>
    <row r="356">
      <c r="A356" s="796"/>
      <c r="B356" s="796"/>
      <c r="C356" s="796"/>
      <c r="D356" s="796"/>
      <c r="E356" s="796"/>
      <c r="F356" s="796"/>
      <c r="G356" s="796"/>
      <c r="H356" s="796"/>
      <c r="I356" s="796"/>
      <c r="J356" s="796"/>
      <c r="K356" s="796"/>
      <c r="L356" s="796"/>
      <c r="M356" s="796"/>
      <c r="N356" s="796"/>
      <c r="O356" s="796"/>
      <c r="P356" s="796"/>
      <c r="Q356" s="796"/>
      <c r="R356" s="796"/>
      <c r="S356" s="796"/>
      <c r="T356" s="796"/>
      <c r="U356" s="796"/>
      <c r="V356" s="796"/>
      <c r="W356" s="796"/>
      <c r="X356" s="796"/>
      <c r="Y356" s="796"/>
      <c r="Z356" s="796"/>
      <c r="AA356" s="796"/>
    </row>
    <row r="357">
      <c r="A357" s="796"/>
      <c r="B357" s="796"/>
      <c r="C357" s="796"/>
      <c r="D357" s="796"/>
      <c r="E357" s="796"/>
      <c r="F357" s="796"/>
      <c r="G357" s="796"/>
      <c r="H357" s="796"/>
      <c r="I357" s="796"/>
      <c r="J357" s="796"/>
      <c r="K357" s="796"/>
      <c r="L357" s="796"/>
      <c r="M357" s="796"/>
      <c r="N357" s="796"/>
      <c r="O357" s="796"/>
      <c r="P357" s="796"/>
      <c r="Q357" s="796"/>
      <c r="R357" s="796"/>
      <c r="S357" s="796"/>
      <c r="T357" s="796"/>
      <c r="U357" s="796"/>
      <c r="V357" s="796"/>
      <c r="W357" s="796"/>
      <c r="X357" s="796"/>
      <c r="Y357" s="796"/>
      <c r="Z357" s="796"/>
      <c r="AA357" s="796"/>
    </row>
    <row r="358">
      <c r="A358" s="796"/>
      <c r="B358" s="796"/>
      <c r="C358" s="796"/>
      <c r="D358" s="796"/>
      <c r="E358" s="796"/>
      <c r="F358" s="796"/>
      <c r="G358" s="796"/>
      <c r="H358" s="796"/>
      <c r="I358" s="796"/>
      <c r="J358" s="796"/>
      <c r="K358" s="796"/>
      <c r="L358" s="796"/>
      <c r="M358" s="796"/>
      <c r="N358" s="796"/>
      <c r="O358" s="796"/>
      <c r="P358" s="796"/>
      <c r="Q358" s="796"/>
      <c r="R358" s="796"/>
      <c r="S358" s="796"/>
      <c r="T358" s="796"/>
      <c r="U358" s="796"/>
      <c r="V358" s="796"/>
      <c r="W358" s="796"/>
      <c r="X358" s="796"/>
      <c r="Y358" s="796"/>
      <c r="Z358" s="796"/>
      <c r="AA358" s="796"/>
    </row>
    <row r="359">
      <c r="A359" s="796"/>
      <c r="B359" s="796"/>
      <c r="C359" s="796"/>
      <c r="D359" s="796"/>
      <c r="E359" s="796"/>
      <c r="F359" s="796"/>
      <c r="G359" s="796"/>
      <c r="H359" s="796"/>
      <c r="I359" s="796"/>
      <c r="J359" s="796"/>
      <c r="K359" s="796"/>
      <c r="L359" s="796"/>
      <c r="M359" s="796"/>
      <c r="N359" s="796"/>
      <c r="O359" s="796"/>
      <c r="P359" s="796"/>
      <c r="Q359" s="796"/>
      <c r="R359" s="796"/>
      <c r="S359" s="796"/>
      <c r="T359" s="796"/>
      <c r="U359" s="796"/>
      <c r="V359" s="796"/>
      <c r="W359" s="796"/>
      <c r="X359" s="796"/>
      <c r="Y359" s="796"/>
      <c r="Z359" s="796"/>
      <c r="AA359" s="796"/>
    </row>
    <row r="360">
      <c r="A360" s="796"/>
      <c r="B360" s="796"/>
      <c r="C360" s="796"/>
      <c r="D360" s="796"/>
      <c r="E360" s="796"/>
      <c r="F360" s="796"/>
      <c r="G360" s="796"/>
      <c r="H360" s="796"/>
      <c r="I360" s="796"/>
      <c r="J360" s="796"/>
      <c r="K360" s="796"/>
      <c r="L360" s="796"/>
      <c r="M360" s="796"/>
      <c r="N360" s="796"/>
      <c r="O360" s="796"/>
      <c r="P360" s="796"/>
      <c r="Q360" s="796"/>
      <c r="R360" s="796"/>
      <c r="S360" s="796"/>
      <c r="T360" s="796"/>
      <c r="U360" s="796"/>
      <c r="V360" s="796"/>
      <c r="W360" s="796"/>
      <c r="X360" s="796"/>
      <c r="Y360" s="796"/>
      <c r="Z360" s="796"/>
      <c r="AA360" s="796"/>
    </row>
    <row r="361">
      <c r="A361" s="796"/>
      <c r="B361" s="796"/>
      <c r="C361" s="796"/>
      <c r="D361" s="796"/>
      <c r="E361" s="796"/>
      <c r="F361" s="796"/>
      <c r="G361" s="796"/>
      <c r="H361" s="796"/>
      <c r="I361" s="796"/>
      <c r="J361" s="796"/>
      <c r="K361" s="796"/>
      <c r="L361" s="796"/>
      <c r="M361" s="796"/>
      <c r="N361" s="796"/>
      <c r="O361" s="796"/>
      <c r="P361" s="796"/>
      <c r="Q361" s="796"/>
      <c r="R361" s="796"/>
      <c r="S361" s="796"/>
      <c r="T361" s="796"/>
      <c r="U361" s="796"/>
      <c r="V361" s="796"/>
      <c r="W361" s="796"/>
      <c r="X361" s="796"/>
      <c r="Y361" s="796"/>
      <c r="Z361" s="796"/>
      <c r="AA361" s="796"/>
    </row>
    <row r="362">
      <c r="A362" s="796"/>
      <c r="B362" s="796"/>
      <c r="C362" s="796"/>
      <c r="D362" s="796"/>
      <c r="E362" s="796"/>
      <c r="F362" s="796"/>
      <c r="G362" s="796"/>
      <c r="H362" s="796"/>
      <c r="I362" s="796"/>
      <c r="J362" s="796"/>
      <c r="K362" s="796"/>
      <c r="L362" s="796"/>
      <c r="M362" s="796"/>
      <c r="N362" s="796"/>
      <c r="O362" s="796"/>
      <c r="P362" s="796"/>
      <c r="Q362" s="796"/>
      <c r="R362" s="796"/>
      <c r="S362" s="796"/>
      <c r="T362" s="796"/>
      <c r="U362" s="796"/>
      <c r="V362" s="796"/>
      <c r="W362" s="796"/>
      <c r="X362" s="796"/>
      <c r="Y362" s="796"/>
      <c r="Z362" s="796"/>
      <c r="AA362" s="796"/>
    </row>
    <row r="363">
      <c r="A363" s="796"/>
      <c r="B363" s="796"/>
      <c r="C363" s="796"/>
      <c r="D363" s="796"/>
      <c r="E363" s="796"/>
      <c r="F363" s="796"/>
      <c r="G363" s="796"/>
      <c r="H363" s="796"/>
      <c r="I363" s="796"/>
      <c r="J363" s="796"/>
      <c r="K363" s="796"/>
      <c r="L363" s="796"/>
      <c r="M363" s="796"/>
      <c r="N363" s="796"/>
      <c r="O363" s="796"/>
      <c r="P363" s="796"/>
      <c r="Q363" s="796"/>
      <c r="R363" s="796"/>
      <c r="S363" s="796"/>
      <c r="T363" s="796"/>
      <c r="U363" s="796"/>
      <c r="V363" s="796"/>
      <c r="W363" s="796"/>
      <c r="X363" s="796"/>
      <c r="Y363" s="796"/>
      <c r="Z363" s="796"/>
      <c r="AA363" s="796"/>
    </row>
    <row r="364">
      <c r="A364" s="796"/>
      <c r="B364" s="796"/>
      <c r="C364" s="796"/>
      <c r="D364" s="796"/>
      <c r="E364" s="796"/>
      <c r="F364" s="796"/>
      <c r="G364" s="796"/>
      <c r="H364" s="796"/>
      <c r="I364" s="796"/>
      <c r="J364" s="796"/>
      <c r="K364" s="796"/>
      <c r="L364" s="796"/>
      <c r="M364" s="796"/>
      <c r="N364" s="796"/>
      <c r="O364" s="796"/>
      <c r="P364" s="796"/>
      <c r="Q364" s="796"/>
      <c r="R364" s="796"/>
      <c r="S364" s="796"/>
      <c r="T364" s="796"/>
      <c r="U364" s="796"/>
      <c r="V364" s="796"/>
      <c r="W364" s="796"/>
      <c r="X364" s="796"/>
      <c r="Y364" s="796"/>
      <c r="Z364" s="796"/>
      <c r="AA364" s="796"/>
    </row>
    <row r="365">
      <c r="A365" s="796"/>
      <c r="B365" s="796"/>
      <c r="C365" s="796"/>
      <c r="D365" s="796"/>
      <c r="E365" s="796"/>
      <c r="F365" s="796"/>
      <c r="G365" s="796"/>
      <c r="H365" s="796"/>
      <c r="I365" s="796"/>
      <c r="J365" s="796"/>
      <c r="K365" s="796"/>
      <c r="L365" s="796"/>
      <c r="M365" s="796"/>
      <c r="N365" s="796"/>
      <c r="O365" s="796"/>
      <c r="P365" s="796"/>
      <c r="Q365" s="796"/>
      <c r="R365" s="796"/>
      <c r="S365" s="796"/>
      <c r="T365" s="796"/>
      <c r="U365" s="796"/>
      <c r="V365" s="796"/>
      <c r="W365" s="796"/>
      <c r="X365" s="796"/>
      <c r="Y365" s="796"/>
      <c r="Z365" s="796"/>
      <c r="AA365" s="796"/>
    </row>
    <row r="366">
      <c r="A366" s="796"/>
      <c r="B366" s="796"/>
      <c r="C366" s="796"/>
      <c r="D366" s="796"/>
      <c r="E366" s="796"/>
      <c r="F366" s="796"/>
      <c r="G366" s="796"/>
      <c r="H366" s="796"/>
      <c r="I366" s="796"/>
      <c r="J366" s="796"/>
      <c r="K366" s="796"/>
      <c r="L366" s="796"/>
      <c r="M366" s="796"/>
      <c r="N366" s="796"/>
      <c r="O366" s="796"/>
      <c r="P366" s="796"/>
      <c r="Q366" s="796"/>
      <c r="R366" s="796"/>
      <c r="S366" s="796"/>
      <c r="T366" s="796"/>
      <c r="U366" s="796"/>
      <c r="V366" s="796"/>
      <c r="W366" s="796"/>
      <c r="X366" s="796"/>
      <c r="Y366" s="796"/>
      <c r="Z366" s="796"/>
      <c r="AA366" s="796"/>
    </row>
    <row r="367">
      <c r="A367" s="796"/>
      <c r="B367" s="796"/>
      <c r="C367" s="796"/>
      <c r="D367" s="796"/>
      <c r="E367" s="796"/>
      <c r="F367" s="796"/>
      <c r="G367" s="796"/>
      <c r="H367" s="796"/>
      <c r="I367" s="796"/>
      <c r="J367" s="796"/>
      <c r="K367" s="796"/>
      <c r="L367" s="796"/>
      <c r="M367" s="796"/>
      <c r="N367" s="796"/>
      <c r="O367" s="796"/>
      <c r="P367" s="796"/>
      <c r="Q367" s="796"/>
      <c r="R367" s="796"/>
      <c r="S367" s="796"/>
      <c r="T367" s="796"/>
      <c r="U367" s="796"/>
      <c r="V367" s="796"/>
      <c r="W367" s="796"/>
      <c r="X367" s="796"/>
      <c r="Y367" s="796"/>
      <c r="Z367" s="796"/>
      <c r="AA367" s="796"/>
    </row>
    <row r="368">
      <c r="A368" s="796"/>
      <c r="B368" s="796"/>
      <c r="C368" s="796"/>
      <c r="D368" s="796"/>
      <c r="E368" s="796"/>
      <c r="F368" s="796"/>
      <c r="G368" s="796"/>
      <c r="H368" s="796"/>
      <c r="I368" s="796"/>
      <c r="J368" s="796"/>
      <c r="K368" s="796"/>
      <c r="L368" s="796"/>
      <c r="M368" s="796"/>
      <c r="N368" s="796"/>
      <c r="O368" s="796"/>
      <c r="P368" s="796"/>
      <c r="Q368" s="796"/>
      <c r="R368" s="796"/>
      <c r="S368" s="796"/>
      <c r="T368" s="796"/>
      <c r="U368" s="796"/>
      <c r="V368" s="796"/>
      <c r="W368" s="796"/>
      <c r="X368" s="796"/>
      <c r="Y368" s="796"/>
      <c r="Z368" s="796"/>
      <c r="AA368" s="796"/>
    </row>
    <row r="369">
      <c r="A369" s="796"/>
      <c r="B369" s="796"/>
      <c r="C369" s="796"/>
      <c r="D369" s="796"/>
      <c r="E369" s="796"/>
      <c r="F369" s="796"/>
      <c r="G369" s="796"/>
      <c r="H369" s="796"/>
      <c r="I369" s="796"/>
      <c r="J369" s="796"/>
      <c r="K369" s="796"/>
      <c r="L369" s="796"/>
      <c r="M369" s="796"/>
      <c r="N369" s="796"/>
      <c r="O369" s="796"/>
      <c r="P369" s="796"/>
      <c r="Q369" s="796"/>
      <c r="R369" s="796"/>
      <c r="S369" s="796"/>
      <c r="T369" s="796"/>
      <c r="U369" s="796"/>
      <c r="V369" s="796"/>
      <c r="W369" s="796"/>
      <c r="X369" s="796"/>
      <c r="Y369" s="796"/>
      <c r="Z369" s="796"/>
      <c r="AA369" s="796"/>
    </row>
    <row r="370">
      <c r="A370" s="796"/>
      <c r="B370" s="796"/>
      <c r="C370" s="796"/>
      <c r="D370" s="796"/>
      <c r="E370" s="796"/>
      <c r="F370" s="796"/>
      <c r="G370" s="796"/>
      <c r="H370" s="796"/>
      <c r="I370" s="796"/>
      <c r="J370" s="796"/>
      <c r="K370" s="796"/>
      <c r="L370" s="796"/>
      <c r="M370" s="796"/>
      <c r="N370" s="796"/>
      <c r="O370" s="796"/>
      <c r="P370" s="796"/>
      <c r="Q370" s="796"/>
      <c r="R370" s="796"/>
      <c r="S370" s="796"/>
      <c r="T370" s="796"/>
      <c r="U370" s="796"/>
      <c r="V370" s="796"/>
      <c r="W370" s="796"/>
      <c r="X370" s="796"/>
      <c r="Y370" s="796"/>
      <c r="Z370" s="796"/>
      <c r="AA370" s="796"/>
    </row>
    <row r="371">
      <c r="A371" s="796"/>
      <c r="B371" s="796"/>
      <c r="C371" s="796"/>
      <c r="D371" s="796"/>
      <c r="E371" s="796"/>
      <c r="F371" s="796"/>
      <c r="G371" s="796"/>
      <c r="H371" s="796"/>
      <c r="I371" s="796"/>
      <c r="J371" s="796"/>
      <c r="K371" s="796"/>
      <c r="L371" s="796"/>
      <c r="M371" s="796"/>
      <c r="N371" s="796"/>
      <c r="O371" s="796"/>
      <c r="P371" s="796"/>
      <c r="Q371" s="796"/>
      <c r="R371" s="796"/>
      <c r="S371" s="796"/>
      <c r="T371" s="796"/>
      <c r="U371" s="796"/>
      <c r="V371" s="796"/>
      <c r="W371" s="796"/>
      <c r="X371" s="796"/>
      <c r="Y371" s="796"/>
      <c r="Z371" s="796"/>
      <c r="AA371" s="796"/>
    </row>
    <row r="372">
      <c r="A372" s="796"/>
      <c r="B372" s="796"/>
      <c r="C372" s="796"/>
      <c r="D372" s="796"/>
      <c r="E372" s="796"/>
      <c r="F372" s="796"/>
      <c r="G372" s="796"/>
      <c r="H372" s="796"/>
      <c r="I372" s="796"/>
      <c r="J372" s="796"/>
      <c r="K372" s="796"/>
      <c r="L372" s="796"/>
      <c r="M372" s="796"/>
      <c r="N372" s="796"/>
      <c r="O372" s="796"/>
      <c r="P372" s="796"/>
      <c r="Q372" s="796"/>
      <c r="R372" s="796"/>
      <c r="S372" s="796"/>
      <c r="T372" s="796"/>
      <c r="U372" s="796"/>
      <c r="V372" s="796"/>
      <c r="W372" s="796"/>
      <c r="X372" s="796"/>
      <c r="Y372" s="796"/>
      <c r="Z372" s="796"/>
      <c r="AA372" s="796"/>
    </row>
    <row r="373">
      <c r="A373" s="796"/>
      <c r="B373" s="796"/>
      <c r="C373" s="796"/>
      <c r="D373" s="796"/>
      <c r="E373" s="796"/>
      <c r="F373" s="796"/>
      <c r="G373" s="796"/>
      <c r="H373" s="796"/>
      <c r="I373" s="796"/>
      <c r="J373" s="796"/>
      <c r="K373" s="796"/>
      <c r="L373" s="796"/>
      <c r="M373" s="796"/>
      <c r="N373" s="796"/>
      <c r="O373" s="796"/>
      <c r="P373" s="796"/>
      <c r="Q373" s="796"/>
      <c r="R373" s="796"/>
      <c r="S373" s="796"/>
      <c r="T373" s="796"/>
      <c r="U373" s="796"/>
      <c r="V373" s="796"/>
      <c r="W373" s="796"/>
      <c r="X373" s="796"/>
      <c r="Y373" s="796"/>
      <c r="Z373" s="796"/>
      <c r="AA373" s="796"/>
    </row>
    <row r="374">
      <c r="A374" s="796"/>
      <c r="B374" s="796"/>
      <c r="C374" s="796"/>
      <c r="D374" s="796"/>
      <c r="E374" s="796"/>
      <c r="F374" s="796"/>
      <c r="G374" s="796"/>
      <c r="H374" s="796"/>
      <c r="I374" s="796"/>
      <c r="J374" s="796"/>
      <c r="K374" s="796"/>
      <c r="L374" s="796"/>
      <c r="M374" s="796"/>
      <c r="N374" s="796"/>
      <c r="O374" s="796"/>
      <c r="P374" s="796"/>
      <c r="Q374" s="796"/>
      <c r="R374" s="796"/>
      <c r="S374" s="796"/>
      <c r="T374" s="796"/>
      <c r="U374" s="796"/>
      <c r="V374" s="796"/>
      <c r="W374" s="796"/>
      <c r="X374" s="796"/>
      <c r="Y374" s="796"/>
      <c r="Z374" s="796"/>
      <c r="AA374" s="796"/>
    </row>
    <row r="375">
      <c r="A375" s="796"/>
      <c r="B375" s="796"/>
      <c r="C375" s="796"/>
      <c r="D375" s="796"/>
      <c r="E375" s="796"/>
      <c r="F375" s="796"/>
      <c r="G375" s="796"/>
      <c r="H375" s="796"/>
      <c r="I375" s="796"/>
      <c r="J375" s="796"/>
      <c r="K375" s="796"/>
      <c r="L375" s="796"/>
      <c r="M375" s="796"/>
      <c r="N375" s="796"/>
      <c r="O375" s="796"/>
      <c r="P375" s="796"/>
      <c r="Q375" s="796"/>
      <c r="R375" s="796"/>
      <c r="S375" s="796"/>
      <c r="T375" s="796"/>
      <c r="U375" s="796"/>
      <c r="V375" s="796"/>
      <c r="W375" s="796"/>
      <c r="X375" s="796"/>
      <c r="Y375" s="796"/>
      <c r="Z375" s="796"/>
      <c r="AA375" s="796"/>
    </row>
    <row r="376">
      <c r="A376" s="796"/>
      <c r="B376" s="796"/>
      <c r="C376" s="796"/>
      <c r="D376" s="796"/>
      <c r="E376" s="796"/>
      <c r="F376" s="796"/>
      <c r="G376" s="796"/>
      <c r="H376" s="796"/>
      <c r="I376" s="796"/>
      <c r="J376" s="796"/>
      <c r="K376" s="796"/>
      <c r="L376" s="796"/>
      <c r="M376" s="796"/>
      <c r="N376" s="796"/>
      <c r="O376" s="796"/>
      <c r="P376" s="796"/>
      <c r="Q376" s="796"/>
      <c r="R376" s="796"/>
      <c r="S376" s="796"/>
      <c r="T376" s="796"/>
      <c r="U376" s="796"/>
      <c r="V376" s="796"/>
      <c r="W376" s="796"/>
      <c r="X376" s="796"/>
      <c r="Y376" s="796"/>
      <c r="Z376" s="796"/>
      <c r="AA376" s="796"/>
    </row>
    <row r="377">
      <c r="A377" s="796"/>
      <c r="B377" s="796"/>
      <c r="C377" s="796"/>
      <c r="D377" s="796"/>
      <c r="E377" s="796"/>
      <c r="F377" s="796"/>
      <c r="G377" s="796"/>
      <c r="H377" s="796"/>
      <c r="I377" s="796"/>
      <c r="J377" s="796"/>
      <c r="K377" s="796"/>
      <c r="L377" s="796"/>
      <c r="M377" s="796"/>
      <c r="N377" s="796"/>
      <c r="O377" s="796"/>
      <c r="P377" s="796"/>
      <c r="Q377" s="796"/>
      <c r="R377" s="796"/>
      <c r="S377" s="796"/>
      <c r="T377" s="796"/>
      <c r="U377" s="796"/>
      <c r="V377" s="796"/>
      <c r="W377" s="796"/>
      <c r="X377" s="796"/>
      <c r="Y377" s="796"/>
      <c r="Z377" s="796"/>
      <c r="AA377" s="796"/>
    </row>
    <row r="378">
      <c r="A378" s="796"/>
      <c r="B378" s="796"/>
      <c r="C378" s="796"/>
      <c r="D378" s="796"/>
      <c r="E378" s="796"/>
      <c r="F378" s="796"/>
      <c r="G378" s="796"/>
      <c r="H378" s="796"/>
      <c r="I378" s="796"/>
      <c r="J378" s="796"/>
      <c r="K378" s="796"/>
      <c r="L378" s="796"/>
      <c r="M378" s="796"/>
      <c r="N378" s="796"/>
      <c r="O378" s="796"/>
      <c r="P378" s="796"/>
      <c r="Q378" s="796"/>
      <c r="R378" s="796"/>
      <c r="S378" s="796"/>
      <c r="T378" s="796"/>
      <c r="U378" s="796"/>
      <c r="V378" s="796"/>
      <c r="W378" s="796"/>
      <c r="X378" s="796"/>
      <c r="Y378" s="796"/>
      <c r="Z378" s="796"/>
      <c r="AA378" s="796"/>
    </row>
    <row r="379">
      <c r="A379" s="796"/>
      <c r="B379" s="796"/>
      <c r="C379" s="796"/>
      <c r="D379" s="796"/>
      <c r="E379" s="796"/>
      <c r="F379" s="796"/>
      <c r="G379" s="796"/>
      <c r="H379" s="796"/>
      <c r="I379" s="796"/>
      <c r="J379" s="796"/>
      <c r="K379" s="796"/>
      <c r="L379" s="796"/>
      <c r="M379" s="796"/>
      <c r="N379" s="796"/>
      <c r="O379" s="796"/>
      <c r="P379" s="796"/>
      <c r="Q379" s="796"/>
      <c r="R379" s="796"/>
      <c r="S379" s="796"/>
      <c r="T379" s="796"/>
      <c r="U379" s="796"/>
      <c r="V379" s="796"/>
      <c r="W379" s="796"/>
      <c r="X379" s="796"/>
      <c r="Y379" s="796"/>
      <c r="Z379" s="796"/>
      <c r="AA379" s="796"/>
    </row>
    <row r="380">
      <c r="A380" s="796"/>
      <c r="B380" s="796"/>
      <c r="C380" s="796"/>
      <c r="D380" s="796"/>
      <c r="E380" s="796"/>
      <c r="F380" s="796"/>
      <c r="G380" s="796"/>
      <c r="H380" s="796"/>
      <c r="I380" s="796"/>
      <c r="J380" s="796"/>
      <c r="K380" s="796"/>
      <c r="L380" s="796"/>
      <c r="M380" s="796"/>
      <c r="N380" s="796"/>
      <c r="O380" s="796"/>
      <c r="P380" s="796"/>
      <c r="Q380" s="796"/>
      <c r="R380" s="796"/>
      <c r="S380" s="796"/>
      <c r="T380" s="796"/>
      <c r="U380" s="796"/>
      <c r="V380" s="796"/>
      <c r="W380" s="796"/>
      <c r="X380" s="796"/>
      <c r="Y380" s="796"/>
      <c r="Z380" s="796"/>
      <c r="AA380" s="796"/>
    </row>
    <row r="381">
      <c r="A381" s="796"/>
      <c r="B381" s="796"/>
      <c r="C381" s="796"/>
      <c r="D381" s="796"/>
      <c r="E381" s="796"/>
      <c r="F381" s="796"/>
      <c r="G381" s="796"/>
      <c r="H381" s="796"/>
      <c r="I381" s="796"/>
      <c r="J381" s="796"/>
      <c r="K381" s="796"/>
      <c r="L381" s="796"/>
      <c r="M381" s="796"/>
      <c r="N381" s="796"/>
      <c r="O381" s="796"/>
      <c r="P381" s="796"/>
      <c r="Q381" s="796"/>
      <c r="R381" s="796"/>
      <c r="S381" s="796"/>
      <c r="T381" s="796"/>
      <c r="U381" s="796"/>
      <c r="V381" s="796"/>
      <c r="W381" s="796"/>
      <c r="X381" s="796"/>
      <c r="Y381" s="796"/>
      <c r="Z381" s="796"/>
      <c r="AA381" s="796"/>
    </row>
    <row r="382">
      <c r="A382" s="796"/>
      <c r="B382" s="796"/>
      <c r="C382" s="796"/>
      <c r="D382" s="796"/>
      <c r="E382" s="796"/>
      <c r="F382" s="796"/>
      <c r="G382" s="796"/>
      <c r="H382" s="796"/>
      <c r="I382" s="796"/>
      <c r="J382" s="796"/>
      <c r="K382" s="796"/>
      <c r="L382" s="796"/>
      <c r="M382" s="796"/>
      <c r="N382" s="796"/>
      <c r="O382" s="796"/>
      <c r="P382" s="796"/>
      <c r="Q382" s="796"/>
      <c r="R382" s="796"/>
      <c r="S382" s="796"/>
      <c r="T382" s="796"/>
      <c r="U382" s="796"/>
      <c r="V382" s="796"/>
      <c r="W382" s="796"/>
      <c r="X382" s="796"/>
      <c r="Y382" s="796"/>
      <c r="Z382" s="796"/>
      <c r="AA382" s="796"/>
    </row>
    <row r="383">
      <c r="A383" s="796"/>
      <c r="B383" s="796"/>
      <c r="C383" s="796"/>
      <c r="D383" s="796"/>
      <c r="E383" s="796"/>
      <c r="F383" s="796"/>
      <c r="G383" s="796"/>
      <c r="H383" s="796"/>
      <c r="I383" s="796"/>
      <c r="J383" s="796"/>
      <c r="K383" s="796"/>
      <c r="L383" s="796"/>
      <c r="M383" s="796"/>
      <c r="N383" s="796"/>
      <c r="O383" s="796"/>
      <c r="P383" s="796"/>
      <c r="Q383" s="796"/>
      <c r="R383" s="796"/>
      <c r="S383" s="796"/>
      <c r="T383" s="796"/>
      <c r="U383" s="796"/>
      <c r="V383" s="796"/>
      <c r="W383" s="796"/>
      <c r="X383" s="796"/>
      <c r="Y383" s="796"/>
      <c r="Z383" s="796"/>
      <c r="AA383" s="796"/>
    </row>
    <row r="384">
      <c r="A384" s="796"/>
      <c r="B384" s="796"/>
      <c r="C384" s="796"/>
      <c r="D384" s="796"/>
      <c r="E384" s="796"/>
      <c r="F384" s="796"/>
      <c r="G384" s="796"/>
      <c r="H384" s="796"/>
      <c r="I384" s="796"/>
      <c r="J384" s="796"/>
      <c r="K384" s="796"/>
      <c r="L384" s="796"/>
      <c r="M384" s="796"/>
      <c r="N384" s="796"/>
      <c r="O384" s="796"/>
      <c r="P384" s="796"/>
      <c r="Q384" s="796"/>
      <c r="R384" s="796"/>
      <c r="S384" s="796"/>
      <c r="T384" s="796"/>
      <c r="U384" s="796"/>
      <c r="V384" s="796"/>
      <c r="W384" s="796"/>
      <c r="X384" s="796"/>
      <c r="Y384" s="796"/>
      <c r="Z384" s="796"/>
      <c r="AA384" s="796"/>
    </row>
    <row r="385">
      <c r="A385" s="796"/>
      <c r="B385" s="796"/>
      <c r="C385" s="796"/>
      <c r="D385" s="796"/>
      <c r="E385" s="796"/>
      <c r="F385" s="796"/>
      <c r="G385" s="796"/>
      <c r="H385" s="796"/>
      <c r="I385" s="796"/>
      <c r="J385" s="796"/>
      <c r="K385" s="796"/>
      <c r="L385" s="796"/>
      <c r="M385" s="796"/>
      <c r="N385" s="796"/>
      <c r="O385" s="796"/>
      <c r="P385" s="796"/>
      <c r="Q385" s="796"/>
      <c r="R385" s="796"/>
      <c r="S385" s="796"/>
      <c r="T385" s="796"/>
      <c r="U385" s="796"/>
      <c r="V385" s="796"/>
      <c r="W385" s="796"/>
      <c r="X385" s="796"/>
      <c r="Y385" s="796"/>
      <c r="Z385" s="796"/>
      <c r="AA385" s="796"/>
    </row>
    <row r="386">
      <c r="A386" s="796"/>
      <c r="B386" s="796"/>
      <c r="C386" s="796"/>
      <c r="D386" s="796"/>
      <c r="E386" s="796"/>
      <c r="F386" s="796"/>
      <c r="G386" s="796"/>
      <c r="H386" s="796"/>
      <c r="I386" s="796"/>
      <c r="J386" s="796"/>
      <c r="K386" s="796"/>
      <c r="L386" s="796"/>
      <c r="M386" s="796"/>
      <c r="N386" s="796"/>
      <c r="O386" s="796"/>
      <c r="P386" s="796"/>
      <c r="Q386" s="796"/>
      <c r="R386" s="796"/>
      <c r="S386" s="796"/>
      <c r="T386" s="796"/>
      <c r="U386" s="796"/>
      <c r="V386" s="796"/>
      <c r="W386" s="796"/>
      <c r="X386" s="796"/>
      <c r="Y386" s="796"/>
      <c r="Z386" s="796"/>
      <c r="AA386" s="796"/>
    </row>
    <row r="387">
      <c r="A387" s="796"/>
      <c r="B387" s="796"/>
      <c r="C387" s="796"/>
      <c r="D387" s="796"/>
      <c r="E387" s="796"/>
      <c r="F387" s="796"/>
      <c r="G387" s="796"/>
      <c r="H387" s="796"/>
      <c r="I387" s="796"/>
      <c r="J387" s="796"/>
      <c r="K387" s="796"/>
      <c r="L387" s="796"/>
      <c r="M387" s="796"/>
      <c r="N387" s="796"/>
      <c r="O387" s="796"/>
      <c r="P387" s="796"/>
      <c r="Q387" s="796"/>
      <c r="R387" s="796"/>
      <c r="S387" s="796"/>
      <c r="T387" s="796"/>
      <c r="U387" s="796"/>
      <c r="V387" s="796"/>
      <c r="W387" s="796"/>
      <c r="X387" s="796"/>
      <c r="Y387" s="796"/>
      <c r="Z387" s="796"/>
      <c r="AA387" s="796"/>
    </row>
    <row r="388">
      <c r="A388" s="796"/>
      <c r="B388" s="796"/>
      <c r="C388" s="796"/>
      <c r="D388" s="796"/>
      <c r="E388" s="796"/>
      <c r="F388" s="796"/>
      <c r="G388" s="796"/>
      <c r="H388" s="796"/>
      <c r="I388" s="796"/>
      <c r="J388" s="796"/>
      <c r="K388" s="796"/>
      <c r="L388" s="796"/>
      <c r="M388" s="796"/>
      <c r="N388" s="796"/>
      <c r="O388" s="796"/>
      <c r="P388" s="796"/>
      <c r="Q388" s="796"/>
      <c r="R388" s="796"/>
      <c r="S388" s="796"/>
      <c r="T388" s="796"/>
      <c r="U388" s="796"/>
      <c r="V388" s="796"/>
      <c r="W388" s="796"/>
      <c r="X388" s="796"/>
      <c r="Y388" s="796"/>
      <c r="Z388" s="796"/>
      <c r="AA388" s="796"/>
    </row>
    <row r="389">
      <c r="A389" s="796"/>
      <c r="B389" s="796"/>
      <c r="C389" s="796"/>
      <c r="D389" s="796"/>
      <c r="E389" s="796"/>
      <c r="F389" s="796"/>
      <c r="G389" s="796"/>
      <c r="H389" s="796"/>
      <c r="I389" s="796"/>
      <c r="J389" s="796"/>
      <c r="K389" s="796"/>
      <c r="L389" s="796"/>
      <c r="M389" s="796"/>
      <c r="N389" s="796"/>
      <c r="O389" s="796"/>
      <c r="P389" s="796"/>
      <c r="Q389" s="796"/>
      <c r="R389" s="796"/>
      <c r="S389" s="796"/>
      <c r="T389" s="796"/>
      <c r="U389" s="796"/>
      <c r="V389" s="796"/>
      <c r="W389" s="796"/>
      <c r="X389" s="796"/>
      <c r="Y389" s="796"/>
      <c r="Z389" s="796"/>
      <c r="AA389" s="796"/>
    </row>
    <row r="390">
      <c r="A390" s="796"/>
      <c r="B390" s="796"/>
      <c r="C390" s="796"/>
      <c r="D390" s="796"/>
      <c r="E390" s="796"/>
      <c r="F390" s="796"/>
      <c r="G390" s="796"/>
      <c r="H390" s="796"/>
      <c r="I390" s="796"/>
      <c r="J390" s="796"/>
      <c r="K390" s="796"/>
      <c r="L390" s="796"/>
      <c r="M390" s="796"/>
      <c r="N390" s="796"/>
      <c r="O390" s="796"/>
      <c r="P390" s="796"/>
      <c r="Q390" s="796"/>
      <c r="R390" s="796"/>
      <c r="S390" s="796"/>
      <c r="T390" s="796"/>
      <c r="U390" s="796"/>
      <c r="V390" s="796"/>
      <c r="W390" s="796"/>
      <c r="X390" s="796"/>
      <c r="Y390" s="796"/>
      <c r="Z390" s="796"/>
      <c r="AA390" s="796"/>
    </row>
    <row r="391">
      <c r="A391" s="796"/>
      <c r="B391" s="796"/>
      <c r="C391" s="796"/>
      <c r="D391" s="796"/>
      <c r="E391" s="796"/>
      <c r="F391" s="796"/>
      <c r="G391" s="796"/>
      <c r="H391" s="796"/>
      <c r="I391" s="796"/>
      <c r="J391" s="796"/>
      <c r="K391" s="796"/>
      <c r="L391" s="796"/>
      <c r="M391" s="796"/>
      <c r="N391" s="796"/>
      <c r="O391" s="796"/>
      <c r="P391" s="796"/>
      <c r="Q391" s="796"/>
      <c r="R391" s="796"/>
      <c r="S391" s="796"/>
      <c r="T391" s="796"/>
      <c r="U391" s="796"/>
      <c r="V391" s="796"/>
      <c r="W391" s="796"/>
      <c r="X391" s="796"/>
      <c r="Y391" s="796"/>
      <c r="Z391" s="796"/>
      <c r="AA391" s="796"/>
    </row>
    <row r="392">
      <c r="A392" s="796"/>
      <c r="B392" s="796"/>
      <c r="C392" s="796"/>
      <c r="D392" s="796"/>
      <c r="E392" s="796"/>
      <c r="F392" s="796"/>
      <c r="G392" s="796"/>
      <c r="H392" s="796"/>
      <c r="I392" s="796"/>
      <c r="J392" s="796"/>
      <c r="K392" s="796"/>
      <c r="L392" s="796"/>
      <c r="M392" s="796"/>
      <c r="N392" s="796"/>
      <c r="O392" s="796"/>
      <c r="P392" s="796"/>
      <c r="Q392" s="796"/>
      <c r="R392" s="796"/>
      <c r="S392" s="796"/>
      <c r="T392" s="796"/>
      <c r="U392" s="796"/>
      <c r="V392" s="796"/>
      <c r="W392" s="796"/>
      <c r="X392" s="796"/>
      <c r="Y392" s="796"/>
      <c r="Z392" s="796"/>
      <c r="AA392" s="796"/>
    </row>
    <row r="393">
      <c r="A393" s="796"/>
      <c r="B393" s="796"/>
      <c r="C393" s="796"/>
      <c r="D393" s="796"/>
      <c r="E393" s="796"/>
      <c r="F393" s="796"/>
      <c r="G393" s="796"/>
      <c r="H393" s="796"/>
      <c r="I393" s="796"/>
      <c r="J393" s="796"/>
      <c r="K393" s="796"/>
      <c r="L393" s="796"/>
      <c r="M393" s="796"/>
      <c r="N393" s="796"/>
      <c r="O393" s="796"/>
      <c r="P393" s="796"/>
      <c r="Q393" s="796"/>
      <c r="R393" s="796"/>
      <c r="S393" s="796"/>
      <c r="T393" s="796"/>
      <c r="U393" s="796"/>
      <c r="V393" s="796"/>
      <c r="W393" s="796"/>
      <c r="X393" s="796"/>
      <c r="Y393" s="796"/>
      <c r="Z393" s="796"/>
      <c r="AA393" s="796"/>
    </row>
    <row r="394">
      <c r="A394" s="796"/>
      <c r="B394" s="796"/>
      <c r="C394" s="796"/>
      <c r="D394" s="796"/>
      <c r="E394" s="796"/>
      <c r="F394" s="796"/>
      <c r="G394" s="796"/>
      <c r="H394" s="796"/>
      <c r="I394" s="796"/>
      <c r="J394" s="796"/>
      <c r="K394" s="796"/>
      <c r="L394" s="796"/>
      <c r="M394" s="796"/>
      <c r="N394" s="796"/>
      <c r="O394" s="796"/>
      <c r="P394" s="796"/>
      <c r="Q394" s="796"/>
      <c r="R394" s="796"/>
      <c r="S394" s="796"/>
      <c r="T394" s="796"/>
      <c r="U394" s="796"/>
      <c r="V394" s="796"/>
      <c r="W394" s="796"/>
      <c r="X394" s="796"/>
      <c r="Y394" s="796"/>
      <c r="Z394" s="796"/>
      <c r="AA394" s="796"/>
    </row>
    <row r="395">
      <c r="A395" s="796"/>
      <c r="B395" s="796"/>
      <c r="C395" s="796"/>
      <c r="D395" s="796"/>
      <c r="E395" s="796"/>
      <c r="F395" s="796"/>
      <c r="G395" s="796"/>
      <c r="H395" s="796"/>
      <c r="I395" s="796"/>
      <c r="J395" s="796"/>
      <c r="K395" s="796"/>
      <c r="L395" s="796"/>
      <c r="M395" s="796"/>
      <c r="N395" s="796"/>
      <c r="O395" s="796"/>
      <c r="P395" s="796"/>
      <c r="Q395" s="796"/>
      <c r="R395" s="796"/>
      <c r="S395" s="796"/>
      <c r="T395" s="796"/>
      <c r="U395" s="796"/>
      <c r="V395" s="796"/>
      <c r="W395" s="796"/>
      <c r="X395" s="796"/>
      <c r="Y395" s="796"/>
      <c r="Z395" s="796"/>
      <c r="AA395" s="796"/>
    </row>
    <row r="396">
      <c r="A396" s="796"/>
      <c r="B396" s="796"/>
      <c r="C396" s="796"/>
      <c r="D396" s="796"/>
      <c r="E396" s="796"/>
      <c r="F396" s="796"/>
      <c r="G396" s="796"/>
      <c r="H396" s="796"/>
      <c r="I396" s="796"/>
      <c r="J396" s="796"/>
      <c r="K396" s="796"/>
      <c r="L396" s="796"/>
      <c r="M396" s="796"/>
      <c r="N396" s="796"/>
      <c r="O396" s="796"/>
      <c r="P396" s="796"/>
      <c r="Q396" s="796"/>
      <c r="R396" s="796"/>
      <c r="S396" s="796"/>
      <c r="T396" s="796"/>
      <c r="U396" s="796"/>
      <c r="V396" s="796"/>
      <c r="W396" s="796"/>
      <c r="X396" s="796"/>
      <c r="Y396" s="796"/>
      <c r="Z396" s="796"/>
      <c r="AA396" s="796"/>
    </row>
    <row r="397">
      <c r="A397" s="796"/>
      <c r="B397" s="796"/>
      <c r="C397" s="796"/>
      <c r="D397" s="796"/>
      <c r="E397" s="796"/>
      <c r="F397" s="796"/>
      <c r="G397" s="796"/>
      <c r="H397" s="796"/>
      <c r="I397" s="796"/>
      <c r="J397" s="796"/>
      <c r="K397" s="796"/>
      <c r="L397" s="796"/>
      <c r="M397" s="796"/>
      <c r="N397" s="796"/>
      <c r="O397" s="796"/>
      <c r="P397" s="796"/>
      <c r="Q397" s="796"/>
      <c r="R397" s="796"/>
      <c r="S397" s="796"/>
      <c r="T397" s="796"/>
      <c r="U397" s="796"/>
      <c r="V397" s="796"/>
      <c r="W397" s="796"/>
      <c r="X397" s="796"/>
      <c r="Y397" s="796"/>
      <c r="Z397" s="796"/>
      <c r="AA397" s="796"/>
    </row>
    <row r="398">
      <c r="A398" s="796"/>
      <c r="B398" s="796"/>
      <c r="C398" s="796"/>
      <c r="D398" s="796"/>
      <c r="E398" s="796"/>
      <c r="F398" s="796"/>
      <c r="G398" s="796"/>
      <c r="H398" s="796"/>
      <c r="I398" s="796"/>
      <c r="J398" s="796"/>
      <c r="K398" s="796"/>
      <c r="L398" s="796"/>
      <c r="M398" s="796"/>
      <c r="N398" s="796"/>
      <c r="O398" s="796"/>
      <c r="P398" s="796"/>
      <c r="Q398" s="796"/>
      <c r="R398" s="796"/>
      <c r="S398" s="796"/>
      <c r="T398" s="796"/>
      <c r="U398" s="796"/>
      <c r="V398" s="796"/>
      <c r="W398" s="796"/>
      <c r="X398" s="796"/>
      <c r="Y398" s="796"/>
      <c r="Z398" s="796"/>
      <c r="AA398" s="796"/>
    </row>
    <row r="399">
      <c r="A399" s="796"/>
      <c r="B399" s="796"/>
      <c r="C399" s="796"/>
      <c r="D399" s="796"/>
      <c r="E399" s="796"/>
      <c r="F399" s="796"/>
      <c r="G399" s="796"/>
      <c r="H399" s="796"/>
      <c r="I399" s="796"/>
      <c r="J399" s="796"/>
      <c r="K399" s="796"/>
      <c r="L399" s="796"/>
      <c r="M399" s="796"/>
      <c r="N399" s="796"/>
      <c r="O399" s="796"/>
      <c r="P399" s="796"/>
      <c r="Q399" s="796"/>
      <c r="R399" s="796"/>
      <c r="S399" s="796"/>
      <c r="T399" s="796"/>
      <c r="U399" s="796"/>
      <c r="V399" s="796"/>
      <c r="W399" s="796"/>
      <c r="X399" s="796"/>
      <c r="Y399" s="796"/>
      <c r="Z399" s="796"/>
      <c r="AA399" s="796"/>
    </row>
    <row r="400">
      <c r="A400" s="796"/>
      <c r="B400" s="796"/>
      <c r="C400" s="796"/>
      <c r="D400" s="796"/>
      <c r="E400" s="796"/>
      <c r="F400" s="796"/>
      <c r="G400" s="796"/>
      <c r="H400" s="796"/>
      <c r="I400" s="796"/>
      <c r="J400" s="796"/>
      <c r="K400" s="796"/>
      <c r="L400" s="796"/>
      <c r="M400" s="796"/>
      <c r="N400" s="796"/>
      <c r="O400" s="796"/>
      <c r="P400" s="796"/>
      <c r="Q400" s="796"/>
      <c r="R400" s="796"/>
      <c r="S400" s="796"/>
      <c r="T400" s="796"/>
      <c r="U400" s="796"/>
      <c r="V400" s="796"/>
      <c r="W400" s="796"/>
      <c r="X400" s="796"/>
      <c r="Y400" s="796"/>
      <c r="Z400" s="796"/>
      <c r="AA400" s="796"/>
    </row>
    <row r="401">
      <c r="A401" s="796"/>
      <c r="B401" s="796"/>
      <c r="C401" s="796"/>
      <c r="D401" s="796"/>
      <c r="E401" s="796"/>
      <c r="F401" s="796"/>
      <c r="G401" s="796"/>
      <c r="H401" s="796"/>
      <c r="I401" s="796"/>
      <c r="J401" s="796"/>
      <c r="K401" s="796"/>
      <c r="L401" s="796"/>
      <c r="M401" s="796"/>
      <c r="N401" s="796"/>
      <c r="O401" s="796"/>
      <c r="P401" s="796"/>
      <c r="Q401" s="796"/>
      <c r="R401" s="796"/>
      <c r="S401" s="796"/>
      <c r="T401" s="796"/>
      <c r="U401" s="796"/>
      <c r="V401" s="796"/>
      <c r="W401" s="796"/>
      <c r="X401" s="796"/>
      <c r="Y401" s="796"/>
      <c r="Z401" s="796"/>
      <c r="AA401" s="796"/>
    </row>
    <row r="402">
      <c r="A402" s="796"/>
      <c r="B402" s="796"/>
      <c r="C402" s="796"/>
      <c r="D402" s="796"/>
      <c r="E402" s="796"/>
      <c r="F402" s="796"/>
      <c r="G402" s="796"/>
      <c r="H402" s="796"/>
      <c r="I402" s="796"/>
      <c r="J402" s="796"/>
      <c r="K402" s="796"/>
      <c r="L402" s="796"/>
      <c r="M402" s="796"/>
      <c r="N402" s="796"/>
      <c r="O402" s="796"/>
      <c r="P402" s="796"/>
      <c r="Q402" s="796"/>
      <c r="R402" s="796"/>
      <c r="S402" s="796"/>
      <c r="T402" s="796"/>
      <c r="U402" s="796"/>
      <c r="V402" s="796"/>
      <c r="W402" s="796"/>
      <c r="X402" s="796"/>
      <c r="Y402" s="796"/>
      <c r="Z402" s="796"/>
      <c r="AA402" s="796"/>
    </row>
    <row r="403">
      <c r="A403" s="796"/>
      <c r="B403" s="796"/>
      <c r="C403" s="796"/>
      <c r="D403" s="796"/>
      <c r="E403" s="796"/>
      <c r="F403" s="796"/>
      <c r="G403" s="796"/>
      <c r="H403" s="796"/>
      <c r="I403" s="796"/>
      <c r="J403" s="796"/>
      <c r="K403" s="796"/>
      <c r="L403" s="796"/>
      <c r="M403" s="796"/>
      <c r="N403" s="796"/>
      <c r="O403" s="796"/>
      <c r="P403" s="796"/>
      <c r="Q403" s="796"/>
      <c r="R403" s="796"/>
      <c r="S403" s="796"/>
      <c r="T403" s="796"/>
      <c r="U403" s="796"/>
      <c r="V403" s="796"/>
      <c r="W403" s="796"/>
      <c r="X403" s="796"/>
      <c r="Y403" s="796"/>
      <c r="Z403" s="796"/>
      <c r="AA403" s="796"/>
    </row>
    <row r="404">
      <c r="A404" s="796"/>
      <c r="B404" s="796"/>
      <c r="C404" s="796"/>
      <c r="D404" s="796"/>
      <c r="E404" s="796"/>
      <c r="F404" s="796"/>
      <c r="G404" s="796"/>
      <c r="H404" s="796"/>
      <c r="I404" s="796"/>
      <c r="J404" s="796"/>
      <c r="K404" s="796"/>
      <c r="L404" s="796"/>
      <c r="M404" s="796"/>
      <c r="N404" s="796"/>
      <c r="O404" s="796"/>
      <c r="P404" s="796"/>
      <c r="Q404" s="796"/>
      <c r="R404" s="796"/>
      <c r="S404" s="796"/>
      <c r="T404" s="796"/>
      <c r="U404" s="796"/>
      <c r="V404" s="796"/>
      <c r="W404" s="796"/>
      <c r="X404" s="796"/>
      <c r="Y404" s="796"/>
      <c r="Z404" s="796"/>
      <c r="AA404" s="796"/>
    </row>
    <row r="405">
      <c r="A405" s="796"/>
      <c r="B405" s="796"/>
      <c r="C405" s="796"/>
      <c r="D405" s="796"/>
      <c r="E405" s="796"/>
      <c r="F405" s="796"/>
      <c r="G405" s="796"/>
      <c r="H405" s="796"/>
      <c r="I405" s="796"/>
      <c r="J405" s="796"/>
      <c r="K405" s="796"/>
      <c r="L405" s="796"/>
      <c r="M405" s="796"/>
      <c r="N405" s="796"/>
      <c r="O405" s="796"/>
      <c r="P405" s="796"/>
      <c r="Q405" s="796"/>
      <c r="R405" s="796"/>
      <c r="S405" s="796"/>
      <c r="T405" s="796"/>
      <c r="U405" s="796"/>
      <c r="V405" s="796"/>
      <c r="W405" s="796"/>
      <c r="X405" s="796"/>
      <c r="Y405" s="796"/>
      <c r="Z405" s="796"/>
      <c r="AA405" s="796"/>
    </row>
    <row r="406">
      <c r="A406" s="796"/>
      <c r="B406" s="796"/>
      <c r="C406" s="796"/>
      <c r="D406" s="796"/>
      <c r="E406" s="796"/>
      <c r="F406" s="796"/>
      <c r="G406" s="796"/>
      <c r="H406" s="796"/>
      <c r="I406" s="796"/>
      <c r="J406" s="796"/>
      <c r="K406" s="796"/>
      <c r="L406" s="796"/>
      <c r="M406" s="796"/>
      <c r="N406" s="796"/>
      <c r="O406" s="796"/>
      <c r="P406" s="796"/>
      <c r="Q406" s="796"/>
      <c r="R406" s="796"/>
      <c r="S406" s="796"/>
      <c r="T406" s="796"/>
      <c r="U406" s="796"/>
      <c r="V406" s="796"/>
      <c r="W406" s="796"/>
      <c r="X406" s="796"/>
      <c r="Y406" s="796"/>
      <c r="Z406" s="796"/>
      <c r="AA406" s="796"/>
    </row>
    <row r="407">
      <c r="A407" s="796"/>
      <c r="B407" s="796"/>
      <c r="C407" s="796"/>
      <c r="D407" s="796"/>
      <c r="E407" s="796"/>
      <c r="F407" s="796"/>
      <c r="G407" s="796"/>
      <c r="H407" s="796"/>
      <c r="I407" s="796"/>
      <c r="J407" s="796"/>
      <c r="K407" s="796"/>
      <c r="L407" s="796"/>
      <c r="M407" s="796"/>
      <c r="N407" s="796"/>
      <c r="O407" s="796"/>
      <c r="P407" s="796"/>
      <c r="Q407" s="796"/>
      <c r="R407" s="796"/>
      <c r="S407" s="796"/>
      <c r="T407" s="796"/>
      <c r="U407" s="796"/>
      <c r="V407" s="796"/>
      <c r="W407" s="796"/>
      <c r="X407" s="796"/>
      <c r="Y407" s="796"/>
      <c r="Z407" s="796"/>
      <c r="AA407" s="796"/>
    </row>
    <row r="408">
      <c r="A408" s="796"/>
      <c r="B408" s="796"/>
      <c r="C408" s="796"/>
      <c r="D408" s="796"/>
      <c r="E408" s="796"/>
      <c r="F408" s="796"/>
      <c r="G408" s="796"/>
      <c r="H408" s="796"/>
      <c r="I408" s="796"/>
      <c r="J408" s="796"/>
      <c r="K408" s="796"/>
      <c r="L408" s="796"/>
      <c r="M408" s="796"/>
      <c r="N408" s="796"/>
      <c r="O408" s="796"/>
      <c r="P408" s="796"/>
      <c r="Q408" s="796"/>
      <c r="R408" s="796"/>
      <c r="S408" s="796"/>
      <c r="T408" s="796"/>
      <c r="U408" s="796"/>
      <c r="V408" s="796"/>
      <c r="W408" s="796"/>
      <c r="X408" s="796"/>
      <c r="Y408" s="796"/>
      <c r="Z408" s="796"/>
      <c r="AA408" s="796"/>
    </row>
    <row r="409">
      <c r="A409" s="796"/>
      <c r="B409" s="796"/>
      <c r="C409" s="796"/>
      <c r="D409" s="796"/>
      <c r="E409" s="796"/>
      <c r="F409" s="796"/>
      <c r="G409" s="796"/>
      <c r="H409" s="796"/>
      <c r="I409" s="796"/>
      <c r="J409" s="796"/>
      <c r="K409" s="796"/>
      <c r="L409" s="796"/>
      <c r="M409" s="796"/>
      <c r="N409" s="796"/>
      <c r="O409" s="796"/>
      <c r="P409" s="796"/>
      <c r="Q409" s="796"/>
      <c r="R409" s="796"/>
      <c r="S409" s="796"/>
      <c r="T409" s="796"/>
      <c r="U409" s="796"/>
      <c r="V409" s="796"/>
      <c r="W409" s="796"/>
      <c r="X409" s="796"/>
      <c r="Y409" s="796"/>
      <c r="Z409" s="796"/>
      <c r="AA409" s="796"/>
    </row>
    <row r="410">
      <c r="A410" s="796"/>
      <c r="B410" s="796"/>
      <c r="C410" s="796"/>
      <c r="D410" s="796"/>
      <c r="E410" s="796"/>
      <c r="F410" s="796"/>
      <c r="G410" s="796"/>
      <c r="H410" s="796"/>
      <c r="I410" s="796"/>
      <c r="J410" s="796"/>
      <c r="K410" s="796"/>
      <c r="L410" s="796"/>
      <c r="M410" s="796"/>
      <c r="N410" s="796"/>
      <c r="O410" s="796"/>
      <c r="P410" s="796"/>
      <c r="Q410" s="796"/>
      <c r="R410" s="796"/>
      <c r="S410" s="796"/>
      <c r="T410" s="796"/>
      <c r="U410" s="796"/>
      <c r="V410" s="796"/>
      <c r="W410" s="796"/>
      <c r="X410" s="796"/>
      <c r="Y410" s="796"/>
      <c r="Z410" s="796"/>
      <c r="AA410" s="796"/>
    </row>
    <row r="411">
      <c r="A411" s="796"/>
      <c r="B411" s="796"/>
      <c r="C411" s="796"/>
      <c r="D411" s="796"/>
      <c r="E411" s="796"/>
      <c r="F411" s="796"/>
      <c r="G411" s="796"/>
      <c r="H411" s="796"/>
      <c r="I411" s="796"/>
      <c r="J411" s="796"/>
      <c r="K411" s="796"/>
      <c r="L411" s="796"/>
      <c r="M411" s="796"/>
      <c r="N411" s="796"/>
      <c r="O411" s="796"/>
      <c r="P411" s="796"/>
      <c r="Q411" s="796"/>
      <c r="R411" s="796"/>
      <c r="S411" s="796"/>
      <c r="T411" s="796"/>
      <c r="U411" s="796"/>
      <c r="V411" s="796"/>
      <c r="W411" s="796"/>
      <c r="X411" s="796"/>
      <c r="Y411" s="796"/>
      <c r="Z411" s="796"/>
      <c r="AA411" s="796"/>
    </row>
    <row r="412">
      <c r="A412" s="796"/>
      <c r="B412" s="796"/>
      <c r="C412" s="796"/>
      <c r="D412" s="796"/>
      <c r="E412" s="796"/>
      <c r="F412" s="796"/>
      <c r="G412" s="796"/>
      <c r="H412" s="796"/>
      <c r="I412" s="796"/>
      <c r="J412" s="796"/>
      <c r="K412" s="796"/>
      <c r="L412" s="796"/>
      <c r="M412" s="796"/>
      <c r="N412" s="796"/>
      <c r="O412" s="796"/>
      <c r="P412" s="796"/>
      <c r="Q412" s="796"/>
      <c r="R412" s="796"/>
      <c r="S412" s="796"/>
      <c r="T412" s="796"/>
      <c r="U412" s="796"/>
      <c r="V412" s="796"/>
      <c r="W412" s="796"/>
      <c r="X412" s="796"/>
      <c r="Y412" s="796"/>
      <c r="Z412" s="796"/>
      <c r="AA412" s="796"/>
    </row>
    <row r="413">
      <c r="A413" s="796"/>
      <c r="B413" s="796"/>
      <c r="C413" s="796"/>
      <c r="D413" s="796"/>
      <c r="E413" s="796"/>
      <c r="F413" s="796"/>
      <c r="G413" s="796"/>
      <c r="H413" s="796"/>
      <c r="I413" s="796"/>
      <c r="J413" s="796"/>
      <c r="K413" s="796"/>
      <c r="L413" s="796"/>
      <c r="M413" s="796"/>
      <c r="N413" s="796"/>
      <c r="O413" s="796"/>
      <c r="P413" s="796"/>
      <c r="Q413" s="796"/>
      <c r="R413" s="796"/>
      <c r="S413" s="796"/>
      <c r="T413" s="796"/>
      <c r="U413" s="796"/>
      <c r="V413" s="796"/>
      <c r="W413" s="796"/>
      <c r="X413" s="796"/>
      <c r="Y413" s="796"/>
      <c r="Z413" s="796"/>
      <c r="AA413" s="796"/>
    </row>
    <row r="414">
      <c r="A414" s="796"/>
      <c r="B414" s="796"/>
      <c r="C414" s="796"/>
      <c r="D414" s="796"/>
      <c r="E414" s="796"/>
      <c r="F414" s="796"/>
      <c r="G414" s="796"/>
      <c r="H414" s="796"/>
      <c r="I414" s="796"/>
      <c r="J414" s="796"/>
      <c r="K414" s="796"/>
      <c r="L414" s="796"/>
      <c r="M414" s="796"/>
      <c r="N414" s="796"/>
      <c r="O414" s="796"/>
      <c r="P414" s="796"/>
      <c r="Q414" s="796"/>
      <c r="R414" s="796"/>
      <c r="S414" s="796"/>
      <c r="T414" s="796"/>
      <c r="U414" s="796"/>
      <c r="V414" s="796"/>
      <c r="W414" s="796"/>
      <c r="X414" s="796"/>
      <c r="Y414" s="796"/>
      <c r="Z414" s="796"/>
      <c r="AA414" s="796"/>
    </row>
    <row r="415">
      <c r="A415" s="796"/>
      <c r="B415" s="796"/>
      <c r="C415" s="796"/>
      <c r="D415" s="796"/>
      <c r="E415" s="796"/>
      <c r="F415" s="796"/>
      <c r="G415" s="796"/>
      <c r="H415" s="796"/>
      <c r="I415" s="796"/>
      <c r="J415" s="796"/>
      <c r="K415" s="796"/>
      <c r="L415" s="796"/>
      <c r="M415" s="796"/>
      <c r="N415" s="796"/>
      <c r="O415" s="796"/>
      <c r="P415" s="796"/>
      <c r="Q415" s="796"/>
      <c r="R415" s="796"/>
      <c r="S415" s="796"/>
      <c r="T415" s="796"/>
      <c r="U415" s="796"/>
      <c r="V415" s="796"/>
      <c r="W415" s="796"/>
      <c r="X415" s="796"/>
      <c r="Y415" s="796"/>
      <c r="Z415" s="796"/>
      <c r="AA415" s="796"/>
    </row>
    <row r="416">
      <c r="A416" s="796"/>
      <c r="B416" s="796"/>
      <c r="C416" s="796"/>
      <c r="D416" s="796"/>
      <c r="E416" s="796"/>
      <c r="F416" s="796"/>
      <c r="G416" s="796"/>
      <c r="H416" s="796"/>
      <c r="I416" s="796"/>
      <c r="J416" s="796"/>
      <c r="K416" s="796"/>
      <c r="L416" s="796"/>
      <c r="M416" s="796"/>
      <c r="N416" s="796"/>
      <c r="O416" s="796"/>
      <c r="P416" s="796"/>
      <c r="Q416" s="796"/>
      <c r="R416" s="796"/>
      <c r="S416" s="796"/>
      <c r="T416" s="796"/>
      <c r="U416" s="796"/>
      <c r="V416" s="796"/>
      <c r="W416" s="796"/>
      <c r="X416" s="796"/>
      <c r="Y416" s="796"/>
      <c r="Z416" s="796"/>
      <c r="AA416" s="796"/>
    </row>
    <row r="417">
      <c r="A417" s="796"/>
      <c r="B417" s="796"/>
      <c r="C417" s="796"/>
      <c r="D417" s="796"/>
      <c r="E417" s="796"/>
      <c r="F417" s="796"/>
      <c r="G417" s="796"/>
      <c r="H417" s="796"/>
      <c r="I417" s="796"/>
      <c r="J417" s="796"/>
      <c r="K417" s="796"/>
      <c r="L417" s="796"/>
      <c r="M417" s="796"/>
      <c r="N417" s="796"/>
      <c r="O417" s="796"/>
      <c r="P417" s="796"/>
      <c r="Q417" s="796"/>
      <c r="R417" s="796"/>
      <c r="S417" s="796"/>
      <c r="T417" s="796"/>
      <c r="U417" s="796"/>
      <c r="V417" s="796"/>
      <c r="W417" s="796"/>
      <c r="X417" s="796"/>
      <c r="Y417" s="796"/>
      <c r="Z417" s="796"/>
      <c r="AA417" s="796"/>
    </row>
    <row r="418">
      <c r="A418" s="796"/>
      <c r="B418" s="796"/>
      <c r="C418" s="796"/>
      <c r="D418" s="796"/>
      <c r="E418" s="796"/>
      <c r="F418" s="796"/>
      <c r="G418" s="796"/>
      <c r="H418" s="796"/>
      <c r="I418" s="796"/>
      <c r="J418" s="796"/>
      <c r="K418" s="796"/>
      <c r="L418" s="796"/>
      <c r="M418" s="796"/>
      <c r="N418" s="796"/>
      <c r="O418" s="796"/>
      <c r="P418" s="796"/>
      <c r="Q418" s="796"/>
      <c r="R418" s="796"/>
      <c r="S418" s="796"/>
      <c r="T418" s="796"/>
      <c r="U418" s="796"/>
      <c r="V418" s="796"/>
      <c r="W418" s="796"/>
      <c r="X418" s="796"/>
      <c r="Y418" s="796"/>
      <c r="Z418" s="796"/>
      <c r="AA418" s="796"/>
    </row>
    <row r="419">
      <c r="A419" s="796"/>
      <c r="B419" s="796"/>
      <c r="C419" s="796"/>
      <c r="D419" s="796"/>
      <c r="E419" s="796"/>
      <c r="F419" s="796"/>
      <c r="G419" s="796"/>
      <c r="H419" s="796"/>
      <c r="I419" s="796"/>
      <c r="J419" s="796"/>
      <c r="K419" s="796"/>
      <c r="L419" s="796"/>
      <c r="M419" s="796"/>
      <c r="N419" s="796"/>
      <c r="O419" s="796"/>
      <c r="P419" s="796"/>
      <c r="Q419" s="796"/>
      <c r="R419" s="796"/>
      <c r="S419" s="796"/>
      <c r="T419" s="796"/>
      <c r="U419" s="796"/>
      <c r="V419" s="796"/>
      <c r="W419" s="796"/>
      <c r="X419" s="796"/>
      <c r="Y419" s="796"/>
      <c r="Z419" s="796"/>
      <c r="AA419" s="796"/>
    </row>
    <row r="420">
      <c r="A420" s="796"/>
      <c r="B420" s="796"/>
      <c r="C420" s="796"/>
      <c r="D420" s="796"/>
      <c r="E420" s="796"/>
      <c r="F420" s="796"/>
      <c r="G420" s="796"/>
      <c r="H420" s="796"/>
      <c r="I420" s="796"/>
      <c r="J420" s="796"/>
      <c r="K420" s="796"/>
      <c r="L420" s="796"/>
      <c r="M420" s="796"/>
      <c r="N420" s="796"/>
      <c r="O420" s="796"/>
      <c r="P420" s="796"/>
      <c r="Q420" s="796"/>
      <c r="R420" s="796"/>
      <c r="S420" s="796"/>
      <c r="T420" s="796"/>
      <c r="U420" s="796"/>
      <c r="V420" s="796"/>
      <c r="W420" s="796"/>
      <c r="X420" s="796"/>
      <c r="Y420" s="796"/>
      <c r="Z420" s="796"/>
      <c r="AA420" s="796"/>
    </row>
    <row r="421">
      <c r="A421" s="796"/>
      <c r="B421" s="796"/>
      <c r="C421" s="796"/>
      <c r="D421" s="796"/>
      <c r="E421" s="796"/>
      <c r="F421" s="796"/>
      <c r="G421" s="796"/>
      <c r="H421" s="796"/>
      <c r="I421" s="796"/>
      <c r="J421" s="796"/>
      <c r="K421" s="796"/>
      <c r="L421" s="796"/>
      <c r="M421" s="796"/>
      <c r="N421" s="796"/>
      <c r="O421" s="796"/>
      <c r="P421" s="796"/>
      <c r="Q421" s="796"/>
      <c r="R421" s="796"/>
      <c r="S421" s="796"/>
      <c r="T421" s="796"/>
      <c r="U421" s="796"/>
      <c r="V421" s="796"/>
      <c r="W421" s="796"/>
      <c r="X421" s="796"/>
      <c r="Y421" s="796"/>
      <c r="Z421" s="796"/>
      <c r="AA421" s="796"/>
    </row>
    <row r="422">
      <c r="A422" s="796"/>
      <c r="B422" s="796"/>
      <c r="C422" s="796"/>
      <c r="D422" s="796"/>
      <c r="E422" s="796"/>
      <c r="F422" s="796"/>
      <c r="G422" s="796"/>
      <c r="H422" s="796"/>
      <c r="I422" s="796"/>
      <c r="J422" s="796"/>
      <c r="K422" s="796"/>
      <c r="L422" s="796"/>
      <c r="M422" s="796"/>
      <c r="N422" s="796"/>
      <c r="O422" s="796"/>
      <c r="P422" s="796"/>
      <c r="Q422" s="796"/>
      <c r="R422" s="796"/>
      <c r="S422" s="796"/>
      <c r="T422" s="796"/>
      <c r="U422" s="796"/>
      <c r="V422" s="796"/>
      <c r="W422" s="796"/>
      <c r="X422" s="796"/>
      <c r="Y422" s="796"/>
      <c r="Z422" s="796"/>
      <c r="AA422" s="796"/>
    </row>
    <row r="423">
      <c r="A423" s="796"/>
      <c r="B423" s="796"/>
      <c r="C423" s="796"/>
      <c r="D423" s="796"/>
      <c r="E423" s="796"/>
      <c r="F423" s="796"/>
      <c r="G423" s="796"/>
      <c r="H423" s="796"/>
      <c r="I423" s="796"/>
      <c r="J423" s="796"/>
      <c r="K423" s="796"/>
      <c r="L423" s="796"/>
      <c r="M423" s="796"/>
      <c r="N423" s="796"/>
      <c r="O423" s="796"/>
      <c r="P423" s="796"/>
      <c r="Q423" s="796"/>
      <c r="R423" s="796"/>
      <c r="S423" s="796"/>
      <c r="T423" s="796"/>
      <c r="U423" s="796"/>
      <c r="V423" s="796"/>
      <c r="W423" s="796"/>
      <c r="X423" s="796"/>
      <c r="Y423" s="796"/>
      <c r="Z423" s="796"/>
      <c r="AA423" s="796"/>
    </row>
    <row r="424">
      <c r="A424" s="796"/>
      <c r="B424" s="796"/>
      <c r="C424" s="796"/>
      <c r="D424" s="796"/>
      <c r="E424" s="796"/>
      <c r="F424" s="796"/>
      <c r="G424" s="796"/>
      <c r="H424" s="796"/>
      <c r="I424" s="796"/>
      <c r="J424" s="796"/>
      <c r="K424" s="796"/>
      <c r="L424" s="796"/>
      <c r="M424" s="796"/>
      <c r="N424" s="796"/>
      <c r="O424" s="796"/>
      <c r="P424" s="796"/>
      <c r="Q424" s="796"/>
      <c r="R424" s="796"/>
      <c r="S424" s="796"/>
      <c r="T424" s="796"/>
      <c r="U424" s="796"/>
      <c r="V424" s="796"/>
      <c r="W424" s="796"/>
      <c r="X424" s="796"/>
      <c r="Y424" s="796"/>
      <c r="Z424" s="796"/>
      <c r="AA424" s="796"/>
    </row>
    <row r="425">
      <c r="A425" s="796"/>
      <c r="B425" s="796"/>
      <c r="C425" s="796"/>
      <c r="D425" s="796"/>
      <c r="E425" s="796"/>
      <c r="F425" s="796"/>
      <c r="G425" s="796"/>
      <c r="H425" s="796"/>
      <c r="I425" s="796"/>
      <c r="J425" s="796"/>
      <c r="K425" s="796"/>
      <c r="L425" s="796"/>
      <c r="M425" s="796"/>
      <c r="N425" s="796"/>
      <c r="O425" s="796"/>
      <c r="P425" s="796"/>
      <c r="Q425" s="796"/>
      <c r="R425" s="796"/>
      <c r="S425" s="796"/>
      <c r="T425" s="796"/>
      <c r="U425" s="796"/>
      <c r="V425" s="796"/>
      <c r="W425" s="796"/>
      <c r="X425" s="796"/>
      <c r="Y425" s="796"/>
      <c r="Z425" s="796"/>
      <c r="AA425" s="796"/>
    </row>
    <row r="426">
      <c r="A426" s="796"/>
      <c r="B426" s="796"/>
      <c r="C426" s="796"/>
      <c r="D426" s="796"/>
      <c r="E426" s="796"/>
      <c r="F426" s="796"/>
      <c r="G426" s="796"/>
      <c r="H426" s="796"/>
      <c r="I426" s="796"/>
      <c r="J426" s="796"/>
      <c r="K426" s="796"/>
      <c r="L426" s="796"/>
      <c r="M426" s="796"/>
      <c r="N426" s="796"/>
      <c r="O426" s="796"/>
      <c r="P426" s="796"/>
      <c r="Q426" s="796"/>
      <c r="R426" s="796"/>
      <c r="S426" s="796"/>
      <c r="T426" s="796"/>
      <c r="U426" s="796"/>
      <c r="V426" s="796"/>
      <c r="W426" s="796"/>
      <c r="X426" s="796"/>
      <c r="Y426" s="796"/>
      <c r="Z426" s="796"/>
      <c r="AA426" s="796"/>
    </row>
    <row r="427">
      <c r="A427" s="796"/>
      <c r="B427" s="796"/>
      <c r="C427" s="796"/>
      <c r="D427" s="796"/>
      <c r="E427" s="796"/>
      <c r="F427" s="796"/>
      <c r="G427" s="796"/>
      <c r="H427" s="796"/>
      <c r="I427" s="796"/>
      <c r="J427" s="796"/>
      <c r="K427" s="796"/>
      <c r="L427" s="796"/>
      <c r="M427" s="796"/>
      <c r="N427" s="796"/>
      <c r="O427" s="796"/>
      <c r="P427" s="796"/>
      <c r="Q427" s="796"/>
      <c r="R427" s="796"/>
      <c r="S427" s="796"/>
      <c r="T427" s="796"/>
      <c r="U427" s="796"/>
      <c r="V427" s="796"/>
      <c r="W427" s="796"/>
      <c r="X427" s="796"/>
      <c r="Y427" s="796"/>
      <c r="Z427" s="796"/>
      <c r="AA427" s="796"/>
    </row>
    <row r="428">
      <c r="A428" s="796"/>
      <c r="B428" s="796"/>
      <c r="C428" s="796"/>
      <c r="D428" s="796"/>
      <c r="E428" s="796"/>
      <c r="F428" s="796"/>
      <c r="G428" s="796"/>
      <c r="H428" s="796"/>
      <c r="I428" s="796"/>
      <c r="J428" s="796"/>
      <c r="K428" s="796"/>
      <c r="L428" s="796"/>
      <c r="M428" s="796"/>
      <c r="N428" s="796"/>
      <c r="O428" s="796"/>
      <c r="P428" s="796"/>
      <c r="Q428" s="796"/>
      <c r="R428" s="796"/>
      <c r="S428" s="796"/>
      <c r="T428" s="796"/>
      <c r="U428" s="796"/>
      <c r="V428" s="796"/>
      <c r="W428" s="796"/>
      <c r="X428" s="796"/>
      <c r="Y428" s="796"/>
      <c r="Z428" s="796"/>
      <c r="AA428" s="796"/>
    </row>
    <row r="429">
      <c r="A429" s="796"/>
      <c r="B429" s="796"/>
      <c r="C429" s="796"/>
      <c r="D429" s="796"/>
      <c r="E429" s="796"/>
      <c r="F429" s="796"/>
      <c r="G429" s="796"/>
      <c r="H429" s="796"/>
      <c r="I429" s="796"/>
      <c r="J429" s="796"/>
      <c r="K429" s="796"/>
      <c r="L429" s="796"/>
      <c r="M429" s="796"/>
      <c r="N429" s="796"/>
      <c r="O429" s="796"/>
      <c r="P429" s="796"/>
      <c r="Q429" s="796"/>
      <c r="R429" s="796"/>
      <c r="S429" s="796"/>
      <c r="T429" s="796"/>
      <c r="U429" s="796"/>
      <c r="V429" s="796"/>
      <c r="W429" s="796"/>
      <c r="X429" s="796"/>
      <c r="Y429" s="796"/>
      <c r="Z429" s="796"/>
      <c r="AA429" s="796"/>
    </row>
    <row r="430">
      <c r="A430" s="796"/>
      <c r="B430" s="796"/>
      <c r="C430" s="796"/>
      <c r="D430" s="796"/>
      <c r="E430" s="796"/>
      <c r="F430" s="796"/>
      <c r="G430" s="796"/>
      <c r="H430" s="796"/>
      <c r="I430" s="796"/>
      <c r="J430" s="796"/>
      <c r="K430" s="796"/>
      <c r="L430" s="796"/>
      <c r="M430" s="796"/>
      <c r="N430" s="796"/>
      <c r="O430" s="796"/>
      <c r="P430" s="796"/>
      <c r="Q430" s="796"/>
      <c r="R430" s="796"/>
      <c r="S430" s="796"/>
      <c r="T430" s="796"/>
      <c r="U430" s="796"/>
      <c r="V430" s="796"/>
      <c r="W430" s="796"/>
      <c r="X430" s="796"/>
      <c r="Y430" s="796"/>
      <c r="Z430" s="796"/>
      <c r="AA430" s="796"/>
    </row>
    <row r="431">
      <c r="A431" s="796"/>
      <c r="B431" s="796"/>
      <c r="C431" s="796"/>
      <c r="D431" s="796"/>
      <c r="E431" s="796"/>
      <c r="F431" s="796"/>
      <c r="G431" s="796"/>
      <c r="H431" s="796"/>
      <c r="I431" s="796"/>
      <c r="J431" s="796"/>
      <c r="K431" s="796"/>
      <c r="L431" s="796"/>
      <c r="M431" s="796"/>
      <c r="N431" s="796"/>
      <c r="O431" s="796"/>
      <c r="P431" s="796"/>
      <c r="Q431" s="796"/>
      <c r="R431" s="796"/>
      <c r="S431" s="796"/>
      <c r="T431" s="796"/>
      <c r="U431" s="796"/>
      <c r="V431" s="796"/>
      <c r="W431" s="796"/>
      <c r="X431" s="796"/>
      <c r="Y431" s="796"/>
      <c r="Z431" s="796"/>
      <c r="AA431" s="796"/>
    </row>
    <row r="432">
      <c r="A432" s="796"/>
      <c r="B432" s="796"/>
      <c r="C432" s="796"/>
      <c r="D432" s="796"/>
      <c r="E432" s="796"/>
      <c r="F432" s="796"/>
      <c r="G432" s="796"/>
      <c r="H432" s="796"/>
      <c r="I432" s="796"/>
      <c r="J432" s="796"/>
      <c r="K432" s="796"/>
      <c r="L432" s="796"/>
      <c r="M432" s="796"/>
      <c r="N432" s="796"/>
      <c r="O432" s="796"/>
      <c r="P432" s="796"/>
      <c r="Q432" s="796"/>
      <c r="R432" s="796"/>
      <c r="S432" s="796"/>
      <c r="T432" s="796"/>
      <c r="U432" s="796"/>
      <c r="V432" s="796"/>
      <c r="W432" s="796"/>
      <c r="X432" s="796"/>
      <c r="Y432" s="796"/>
      <c r="Z432" s="796"/>
      <c r="AA432" s="796"/>
    </row>
    <row r="433">
      <c r="A433" s="796"/>
      <c r="B433" s="796"/>
      <c r="C433" s="796"/>
      <c r="D433" s="796"/>
      <c r="E433" s="796"/>
      <c r="F433" s="796"/>
      <c r="G433" s="796"/>
      <c r="H433" s="796"/>
      <c r="I433" s="796"/>
      <c r="J433" s="796"/>
      <c r="K433" s="796"/>
      <c r="L433" s="796"/>
      <c r="M433" s="796"/>
      <c r="N433" s="796"/>
      <c r="O433" s="796"/>
      <c r="P433" s="796"/>
      <c r="Q433" s="796"/>
      <c r="R433" s="796"/>
      <c r="S433" s="796"/>
      <c r="T433" s="796"/>
      <c r="U433" s="796"/>
      <c r="V433" s="796"/>
      <c r="W433" s="796"/>
      <c r="X433" s="796"/>
      <c r="Y433" s="796"/>
      <c r="Z433" s="796"/>
      <c r="AA433" s="796"/>
    </row>
    <row r="434">
      <c r="A434" s="796"/>
      <c r="B434" s="796"/>
      <c r="C434" s="796"/>
      <c r="D434" s="796"/>
      <c r="E434" s="796"/>
      <c r="F434" s="796"/>
      <c r="G434" s="796"/>
      <c r="H434" s="796"/>
      <c r="I434" s="796"/>
      <c r="J434" s="796"/>
      <c r="K434" s="796"/>
      <c r="L434" s="796"/>
      <c r="M434" s="796"/>
      <c r="N434" s="796"/>
      <c r="O434" s="796"/>
      <c r="P434" s="796"/>
      <c r="Q434" s="796"/>
      <c r="R434" s="796"/>
      <c r="S434" s="796"/>
      <c r="T434" s="796"/>
      <c r="U434" s="796"/>
      <c r="V434" s="796"/>
      <c r="W434" s="796"/>
      <c r="X434" s="796"/>
      <c r="Y434" s="796"/>
      <c r="Z434" s="796"/>
      <c r="AA434" s="796"/>
    </row>
    <row r="435">
      <c r="A435" s="796"/>
      <c r="B435" s="796"/>
      <c r="C435" s="796"/>
      <c r="D435" s="796"/>
      <c r="E435" s="796"/>
      <c r="F435" s="796"/>
      <c r="G435" s="796"/>
      <c r="H435" s="796"/>
      <c r="I435" s="796"/>
      <c r="J435" s="796"/>
      <c r="K435" s="796"/>
      <c r="L435" s="796"/>
      <c r="M435" s="796"/>
      <c r="N435" s="796"/>
      <c r="O435" s="796"/>
      <c r="P435" s="796"/>
      <c r="Q435" s="796"/>
      <c r="R435" s="796"/>
      <c r="S435" s="796"/>
      <c r="T435" s="796"/>
      <c r="U435" s="796"/>
      <c r="V435" s="796"/>
      <c r="W435" s="796"/>
      <c r="X435" s="796"/>
      <c r="Y435" s="796"/>
      <c r="Z435" s="796"/>
      <c r="AA435" s="796"/>
    </row>
    <row r="436">
      <c r="A436" s="796"/>
      <c r="B436" s="796"/>
      <c r="C436" s="796"/>
      <c r="D436" s="796"/>
      <c r="E436" s="796"/>
      <c r="F436" s="796"/>
      <c r="G436" s="796"/>
      <c r="H436" s="796"/>
      <c r="I436" s="796"/>
      <c r="J436" s="796"/>
      <c r="K436" s="796"/>
      <c r="L436" s="796"/>
      <c r="M436" s="796"/>
      <c r="N436" s="796"/>
      <c r="O436" s="796"/>
      <c r="P436" s="796"/>
      <c r="Q436" s="796"/>
      <c r="R436" s="796"/>
      <c r="S436" s="796"/>
      <c r="T436" s="796"/>
      <c r="U436" s="796"/>
      <c r="V436" s="796"/>
      <c r="W436" s="796"/>
      <c r="X436" s="796"/>
      <c r="Y436" s="796"/>
      <c r="Z436" s="796"/>
      <c r="AA436" s="796"/>
    </row>
    <row r="437">
      <c r="A437" s="796"/>
      <c r="B437" s="796"/>
      <c r="C437" s="796"/>
      <c r="D437" s="796"/>
      <c r="E437" s="796"/>
      <c r="F437" s="796"/>
      <c r="G437" s="796"/>
      <c r="H437" s="796"/>
      <c r="I437" s="796"/>
      <c r="J437" s="796"/>
      <c r="K437" s="796"/>
      <c r="L437" s="796"/>
      <c r="M437" s="796"/>
      <c r="N437" s="796"/>
      <c r="O437" s="796"/>
      <c r="P437" s="796"/>
      <c r="Q437" s="796"/>
      <c r="R437" s="796"/>
      <c r="S437" s="796"/>
      <c r="T437" s="796"/>
      <c r="U437" s="796"/>
      <c r="V437" s="796"/>
      <c r="W437" s="796"/>
      <c r="X437" s="796"/>
      <c r="Y437" s="796"/>
      <c r="Z437" s="796"/>
      <c r="AA437" s="796"/>
    </row>
    <row r="438">
      <c r="A438" s="796"/>
      <c r="B438" s="796"/>
      <c r="C438" s="796"/>
      <c r="D438" s="796"/>
      <c r="E438" s="796"/>
      <c r="F438" s="796"/>
      <c r="G438" s="796"/>
      <c r="H438" s="796"/>
      <c r="I438" s="796"/>
      <c r="J438" s="796"/>
      <c r="K438" s="796"/>
      <c r="L438" s="796"/>
      <c r="M438" s="796"/>
      <c r="N438" s="796"/>
      <c r="O438" s="796"/>
      <c r="P438" s="796"/>
      <c r="Q438" s="796"/>
      <c r="R438" s="796"/>
      <c r="S438" s="796"/>
      <c r="T438" s="796"/>
      <c r="U438" s="796"/>
      <c r="V438" s="796"/>
      <c r="W438" s="796"/>
      <c r="X438" s="796"/>
      <c r="Y438" s="796"/>
      <c r="Z438" s="796"/>
      <c r="AA438" s="796"/>
    </row>
    <row r="439">
      <c r="A439" s="796"/>
      <c r="B439" s="796"/>
      <c r="C439" s="796"/>
      <c r="D439" s="796"/>
      <c r="E439" s="796"/>
      <c r="F439" s="796"/>
      <c r="G439" s="796"/>
      <c r="H439" s="796"/>
      <c r="I439" s="796"/>
      <c r="J439" s="796"/>
      <c r="K439" s="796"/>
      <c r="L439" s="796"/>
      <c r="M439" s="796"/>
      <c r="N439" s="796"/>
      <c r="O439" s="796"/>
      <c r="P439" s="796"/>
      <c r="Q439" s="796"/>
      <c r="R439" s="796"/>
      <c r="S439" s="796"/>
      <c r="T439" s="796"/>
      <c r="U439" s="796"/>
      <c r="V439" s="796"/>
      <c r="W439" s="796"/>
      <c r="X439" s="796"/>
      <c r="Y439" s="796"/>
      <c r="Z439" s="796"/>
      <c r="AA439" s="796"/>
    </row>
    <row r="440">
      <c r="A440" s="796"/>
      <c r="B440" s="796"/>
      <c r="C440" s="796"/>
      <c r="D440" s="796"/>
      <c r="E440" s="796"/>
      <c r="F440" s="796"/>
      <c r="G440" s="796"/>
      <c r="H440" s="796"/>
      <c r="I440" s="796"/>
      <c r="J440" s="796"/>
      <c r="K440" s="796"/>
      <c r="L440" s="796"/>
      <c r="M440" s="796"/>
      <c r="N440" s="796"/>
      <c r="O440" s="796"/>
      <c r="P440" s="796"/>
      <c r="Q440" s="796"/>
      <c r="R440" s="796"/>
      <c r="S440" s="796"/>
      <c r="T440" s="796"/>
      <c r="U440" s="796"/>
      <c r="V440" s="796"/>
      <c r="W440" s="796"/>
      <c r="X440" s="796"/>
      <c r="Y440" s="796"/>
      <c r="Z440" s="796"/>
      <c r="AA440" s="796"/>
    </row>
    <row r="441">
      <c r="A441" s="796"/>
      <c r="B441" s="796"/>
      <c r="C441" s="796"/>
      <c r="D441" s="796"/>
      <c r="E441" s="796"/>
      <c r="F441" s="796"/>
      <c r="G441" s="796"/>
      <c r="H441" s="796"/>
      <c r="I441" s="796"/>
      <c r="J441" s="796"/>
      <c r="K441" s="796"/>
      <c r="L441" s="796"/>
      <c r="M441" s="796"/>
      <c r="N441" s="796"/>
      <c r="O441" s="796"/>
      <c r="P441" s="796"/>
      <c r="Q441" s="796"/>
      <c r="R441" s="796"/>
      <c r="S441" s="796"/>
      <c r="T441" s="796"/>
      <c r="U441" s="796"/>
      <c r="V441" s="796"/>
      <c r="W441" s="796"/>
      <c r="X441" s="796"/>
      <c r="Y441" s="796"/>
      <c r="Z441" s="796"/>
      <c r="AA441" s="796"/>
    </row>
    <row r="442">
      <c r="A442" s="796"/>
      <c r="B442" s="796"/>
      <c r="C442" s="796"/>
      <c r="D442" s="796"/>
      <c r="E442" s="796"/>
      <c r="F442" s="796"/>
      <c r="G442" s="796"/>
      <c r="H442" s="796"/>
      <c r="I442" s="796"/>
      <c r="J442" s="796"/>
      <c r="K442" s="796"/>
      <c r="L442" s="796"/>
      <c r="M442" s="796"/>
      <c r="N442" s="796"/>
      <c r="O442" s="796"/>
      <c r="P442" s="796"/>
      <c r="Q442" s="796"/>
      <c r="R442" s="796"/>
      <c r="S442" s="796"/>
      <c r="T442" s="796"/>
      <c r="U442" s="796"/>
      <c r="V442" s="796"/>
      <c r="W442" s="796"/>
      <c r="X442" s="796"/>
      <c r="Y442" s="796"/>
      <c r="Z442" s="796"/>
      <c r="AA442" s="796"/>
    </row>
    <row r="443">
      <c r="A443" s="796"/>
      <c r="B443" s="796"/>
      <c r="C443" s="796"/>
      <c r="D443" s="796"/>
      <c r="E443" s="796"/>
      <c r="F443" s="796"/>
      <c r="G443" s="796"/>
      <c r="H443" s="796"/>
      <c r="I443" s="796"/>
      <c r="J443" s="796"/>
      <c r="K443" s="796"/>
      <c r="L443" s="796"/>
      <c r="M443" s="796"/>
      <c r="N443" s="796"/>
      <c r="O443" s="796"/>
      <c r="P443" s="796"/>
      <c r="Q443" s="796"/>
      <c r="R443" s="796"/>
      <c r="S443" s="796"/>
      <c r="T443" s="796"/>
      <c r="U443" s="796"/>
      <c r="V443" s="796"/>
      <c r="W443" s="796"/>
      <c r="X443" s="796"/>
      <c r="Y443" s="796"/>
      <c r="Z443" s="796"/>
      <c r="AA443" s="796"/>
    </row>
    <row r="444">
      <c r="A444" s="796"/>
      <c r="B444" s="796"/>
      <c r="C444" s="796"/>
      <c r="D444" s="796"/>
      <c r="E444" s="796"/>
      <c r="F444" s="796"/>
      <c r="G444" s="796"/>
      <c r="H444" s="796"/>
      <c r="I444" s="796"/>
      <c r="J444" s="796"/>
      <c r="K444" s="796"/>
      <c r="L444" s="796"/>
      <c r="M444" s="796"/>
      <c r="N444" s="796"/>
      <c r="O444" s="796"/>
      <c r="P444" s="796"/>
      <c r="Q444" s="796"/>
      <c r="R444" s="796"/>
      <c r="S444" s="796"/>
      <c r="T444" s="796"/>
      <c r="U444" s="796"/>
      <c r="V444" s="796"/>
      <c r="W444" s="796"/>
      <c r="X444" s="796"/>
      <c r="Y444" s="796"/>
      <c r="Z444" s="796"/>
      <c r="AA444" s="796"/>
    </row>
    <row r="445">
      <c r="A445" s="796"/>
      <c r="B445" s="796"/>
      <c r="C445" s="796"/>
      <c r="D445" s="796"/>
      <c r="E445" s="796"/>
      <c r="F445" s="796"/>
      <c r="G445" s="796"/>
      <c r="H445" s="796"/>
      <c r="I445" s="796"/>
      <c r="J445" s="796"/>
      <c r="K445" s="796"/>
      <c r="L445" s="796"/>
      <c r="M445" s="796"/>
      <c r="N445" s="796"/>
      <c r="O445" s="796"/>
      <c r="P445" s="796"/>
      <c r="Q445" s="796"/>
      <c r="R445" s="796"/>
      <c r="S445" s="796"/>
      <c r="T445" s="796"/>
      <c r="U445" s="796"/>
      <c r="V445" s="796"/>
      <c r="W445" s="796"/>
      <c r="X445" s="796"/>
      <c r="Y445" s="796"/>
      <c r="Z445" s="796"/>
      <c r="AA445" s="796"/>
    </row>
    <row r="446">
      <c r="A446" s="796"/>
      <c r="B446" s="796"/>
      <c r="C446" s="796"/>
      <c r="D446" s="796"/>
      <c r="E446" s="796"/>
      <c r="F446" s="796"/>
      <c r="G446" s="796"/>
      <c r="H446" s="796"/>
      <c r="I446" s="796"/>
      <c r="J446" s="796"/>
      <c r="K446" s="796"/>
      <c r="L446" s="796"/>
      <c r="M446" s="796"/>
      <c r="N446" s="796"/>
      <c r="O446" s="796"/>
      <c r="P446" s="796"/>
      <c r="Q446" s="796"/>
      <c r="R446" s="796"/>
      <c r="S446" s="796"/>
      <c r="T446" s="796"/>
      <c r="U446" s="796"/>
      <c r="V446" s="796"/>
      <c r="W446" s="796"/>
      <c r="X446" s="796"/>
      <c r="Y446" s="796"/>
      <c r="Z446" s="796"/>
      <c r="AA446" s="796"/>
    </row>
    <row r="447">
      <c r="A447" s="796"/>
      <c r="B447" s="796"/>
      <c r="C447" s="796"/>
      <c r="D447" s="796"/>
      <c r="E447" s="796"/>
      <c r="F447" s="796"/>
      <c r="G447" s="796"/>
      <c r="H447" s="796"/>
      <c r="I447" s="796"/>
      <c r="J447" s="796"/>
      <c r="K447" s="796"/>
      <c r="L447" s="796"/>
      <c r="M447" s="796"/>
      <c r="N447" s="796"/>
      <c r="O447" s="796"/>
      <c r="P447" s="796"/>
      <c r="Q447" s="796"/>
      <c r="R447" s="796"/>
      <c r="S447" s="796"/>
      <c r="T447" s="796"/>
      <c r="U447" s="796"/>
      <c r="V447" s="796"/>
      <c r="W447" s="796"/>
      <c r="X447" s="796"/>
      <c r="Y447" s="796"/>
      <c r="Z447" s="796"/>
      <c r="AA447" s="796"/>
    </row>
    <row r="448">
      <c r="A448" s="796"/>
      <c r="B448" s="796"/>
      <c r="C448" s="796"/>
      <c r="D448" s="796"/>
      <c r="E448" s="796"/>
      <c r="F448" s="796"/>
      <c r="G448" s="796"/>
      <c r="H448" s="796"/>
      <c r="I448" s="796"/>
      <c r="J448" s="796"/>
      <c r="K448" s="796"/>
      <c r="L448" s="796"/>
      <c r="M448" s="796"/>
      <c r="N448" s="796"/>
      <c r="O448" s="796"/>
      <c r="P448" s="796"/>
      <c r="Q448" s="796"/>
      <c r="R448" s="796"/>
      <c r="S448" s="796"/>
      <c r="T448" s="796"/>
      <c r="U448" s="796"/>
      <c r="V448" s="796"/>
      <c r="W448" s="796"/>
      <c r="X448" s="796"/>
      <c r="Y448" s="796"/>
      <c r="Z448" s="796"/>
      <c r="AA448" s="796"/>
    </row>
    <row r="449">
      <c r="A449" s="796"/>
      <c r="B449" s="796"/>
      <c r="C449" s="796"/>
      <c r="D449" s="796"/>
      <c r="E449" s="796"/>
      <c r="F449" s="796"/>
      <c r="G449" s="796"/>
      <c r="H449" s="796"/>
      <c r="I449" s="796"/>
      <c r="J449" s="796"/>
      <c r="K449" s="796"/>
      <c r="L449" s="796"/>
      <c r="M449" s="796"/>
      <c r="N449" s="796"/>
      <c r="O449" s="796"/>
      <c r="P449" s="796"/>
      <c r="Q449" s="796"/>
      <c r="R449" s="796"/>
      <c r="S449" s="796"/>
      <c r="T449" s="796"/>
      <c r="U449" s="796"/>
      <c r="V449" s="796"/>
      <c r="W449" s="796"/>
      <c r="X449" s="796"/>
      <c r="Y449" s="796"/>
      <c r="Z449" s="796"/>
      <c r="AA449" s="796"/>
    </row>
    <row r="450">
      <c r="A450" s="796"/>
      <c r="B450" s="796"/>
      <c r="C450" s="796"/>
      <c r="D450" s="796"/>
      <c r="E450" s="796"/>
      <c r="F450" s="796"/>
      <c r="G450" s="796"/>
      <c r="H450" s="796"/>
      <c r="I450" s="796"/>
      <c r="J450" s="796"/>
      <c r="K450" s="796"/>
      <c r="L450" s="796"/>
      <c r="M450" s="796"/>
      <c r="N450" s="796"/>
      <c r="O450" s="796"/>
      <c r="P450" s="796"/>
      <c r="Q450" s="796"/>
      <c r="R450" s="796"/>
      <c r="S450" s="796"/>
      <c r="T450" s="796"/>
      <c r="U450" s="796"/>
      <c r="V450" s="796"/>
      <c r="W450" s="796"/>
      <c r="X450" s="796"/>
      <c r="Y450" s="796"/>
      <c r="Z450" s="796"/>
      <c r="AA450" s="796"/>
    </row>
    <row r="451">
      <c r="A451" s="796"/>
      <c r="B451" s="796"/>
      <c r="C451" s="796"/>
      <c r="D451" s="796"/>
      <c r="E451" s="796"/>
      <c r="F451" s="796"/>
      <c r="G451" s="796"/>
      <c r="H451" s="796"/>
      <c r="I451" s="796"/>
      <c r="J451" s="796"/>
      <c r="K451" s="796"/>
      <c r="L451" s="796"/>
      <c r="M451" s="796"/>
      <c r="N451" s="796"/>
      <c r="O451" s="796"/>
      <c r="P451" s="796"/>
      <c r="Q451" s="796"/>
      <c r="R451" s="796"/>
      <c r="S451" s="796"/>
      <c r="T451" s="796"/>
      <c r="U451" s="796"/>
      <c r="V451" s="796"/>
      <c r="W451" s="796"/>
      <c r="X451" s="796"/>
      <c r="Y451" s="796"/>
      <c r="Z451" s="796"/>
      <c r="AA451" s="796"/>
    </row>
    <row r="452">
      <c r="A452" s="796"/>
      <c r="B452" s="796"/>
      <c r="C452" s="796"/>
      <c r="D452" s="796"/>
      <c r="E452" s="796"/>
      <c r="F452" s="796"/>
      <c r="G452" s="796"/>
      <c r="H452" s="796"/>
      <c r="I452" s="796"/>
      <c r="J452" s="796"/>
      <c r="K452" s="796"/>
      <c r="L452" s="796"/>
      <c r="M452" s="796"/>
      <c r="N452" s="796"/>
      <c r="O452" s="796"/>
      <c r="P452" s="796"/>
      <c r="Q452" s="796"/>
      <c r="R452" s="796"/>
      <c r="S452" s="796"/>
      <c r="T452" s="796"/>
      <c r="U452" s="796"/>
      <c r="V452" s="796"/>
      <c r="W452" s="796"/>
      <c r="X452" s="796"/>
      <c r="Y452" s="796"/>
      <c r="Z452" s="796"/>
      <c r="AA452" s="796"/>
    </row>
    <row r="453">
      <c r="A453" s="796"/>
      <c r="B453" s="796"/>
      <c r="C453" s="796"/>
      <c r="D453" s="796"/>
      <c r="E453" s="796"/>
      <c r="F453" s="796"/>
      <c r="G453" s="796"/>
      <c r="H453" s="796"/>
      <c r="I453" s="796"/>
      <c r="J453" s="796"/>
      <c r="K453" s="796"/>
      <c r="L453" s="796"/>
      <c r="M453" s="796"/>
      <c r="N453" s="796"/>
      <c r="O453" s="796"/>
      <c r="P453" s="796"/>
      <c r="Q453" s="796"/>
      <c r="R453" s="796"/>
      <c r="S453" s="796"/>
      <c r="T453" s="796"/>
      <c r="U453" s="796"/>
      <c r="V453" s="796"/>
      <c r="W453" s="796"/>
      <c r="X453" s="796"/>
      <c r="Y453" s="796"/>
      <c r="Z453" s="796"/>
      <c r="AA453" s="796"/>
    </row>
    <row r="454">
      <c r="A454" s="796"/>
      <c r="B454" s="796"/>
      <c r="C454" s="796"/>
      <c r="D454" s="796"/>
      <c r="E454" s="796"/>
      <c r="F454" s="796"/>
      <c r="G454" s="796"/>
      <c r="H454" s="796"/>
      <c r="I454" s="796"/>
      <c r="J454" s="796"/>
      <c r="K454" s="796"/>
      <c r="L454" s="796"/>
      <c r="M454" s="796"/>
      <c r="N454" s="796"/>
      <c r="O454" s="796"/>
      <c r="P454" s="796"/>
      <c r="Q454" s="796"/>
      <c r="R454" s="796"/>
      <c r="S454" s="796"/>
      <c r="T454" s="796"/>
      <c r="U454" s="796"/>
      <c r="V454" s="796"/>
      <c r="W454" s="796"/>
      <c r="X454" s="796"/>
      <c r="Y454" s="796"/>
      <c r="Z454" s="796"/>
      <c r="AA454" s="796"/>
    </row>
    <row r="455">
      <c r="A455" s="796"/>
      <c r="B455" s="796"/>
      <c r="C455" s="796"/>
      <c r="D455" s="796"/>
      <c r="E455" s="796"/>
      <c r="F455" s="796"/>
      <c r="G455" s="796"/>
      <c r="H455" s="796"/>
      <c r="I455" s="796"/>
      <c r="J455" s="796"/>
      <c r="K455" s="796"/>
      <c r="L455" s="796"/>
      <c r="M455" s="796"/>
      <c r="N455" s="796"/>
      <c r="O455" s="796"/>
      <c r="P455" s="796"/>
      <c r="Q455" s="796"/>
      <c r="R455" s="796"/>
      <c r="S455" s="796"/>
      <c r="T455" s="796"/>
      <c r="U455" s="796"/>
      <c r="V455" s="796"/>
      <c r="W455" s="796"/>
      <c r="X455" s="796"/>
      <c r="Y455" s="796"/>
      <c r="Z455" s="796"/>
      <c r="AA455" s="796"/>
    </row>
    <row r="456">
      <c r="A456" s="796"/>
      <c r="B456" s="796"/>
      <c r="C456" s="796"/>
      <c r="D456" s="796"/>
      <c r="E456" s="796"/>
      <c r="F456" s="796"/>
      <c r="G456" s="796"/>
      <c r="H456" s="796"/>
      <c r="I456" s="796"/>
      <c r="J456" s="796"/>
      <c r="K456" s="796"/>
      <c r="L456" s="796"/>
      <c r="M456" s="796"/>
      <c r="N456" s="796"/>
      <c r="O456" s="796"/>
      <c r="P456" s="796"/>
      <c r="Q456" s="796"/>
      <c r="R456" s="796"/>
      <c r="S456" s="796"/>
      <c r="T456" s="796"/>
      <c r="U456" s="796"/>
      <c r="V456" s="796"/>
      <c r="W456" s="796"/>
      <c r="X456" s="796"/>
      <c r="Y456" s="796"/>
      <c r="Z456" s="796"/>
      <c r="AA456" s="796"/>
    </row>
    <row r="457">
      <c r="A457" s="796"/>
      <c r="B457" s="796"/>
      <c r="C457" s="796"/>
      <c r="D457" s="796"/>
      <c r="E457" s="796"/>
      <c r="F457" s="796"/>
      <c r="G457" s="796"/>
      <c r="H457" s="796"/>
      <c r="I457" s="796"/>
      <c r="J457" s="796"/>
      <c r="K457" s="796"/>
      <c r="L457" s="796"/>
      <c r="M457" s="796"/>
      <c r="N457" s="796"/>
      <c r="O457" s="796"/>
      <c r="P457" s="796"/>
      <c r="Q457" s="796"/>
      <c r="R457" s="796"/>
      <c r="S457" s="796"/>
      <c r="T457" s="796"/>
      <c r="U457" s="796"/>
      <c r="V457" s="796"/>
      <c r="W457" s="796"/>
      <c r="X457" s="796"/>
      <c r="Y457" s="796"/>
      <c r="Z457" s="796"/>
      <c r="AA457" s="796"/>
    </row>
    <row r="458">
      <c r="A458" s="796"/>
      <c r="B458" s="796"/>
      <c r="C458" s="796"/>
      <c r="D458" s="796"/>
      <c r="E458" s="796"/>
      <c r="F458" s="796"/>
      <c r="G458" s="796"/>
      <c r="H458" s="796"/>
      <c r="I458" s="796"/>
      <c r="J458" s="796"/>
      <c r="K458" s="796"/>
      <c r="L458" s="796"/>
      <c r="M458" s="796"/>
      <c r="N458" s="796"/>
      <c r="O458" s="796"/>
      <c r="P458" s="796"/>
      <c r="Q458" s="796"/>
      <c r="R458" s="796"/>
      <c r="S458" s="796"/>
      <c r="T458" s="796"/>
      <c r="U458" s="796"/>
      <c r="V458" s="796"/>
      <c r="W458" s="796"/>
      <c r="X458" s="796"/>
      <c r="Y458" s="796"/>
      <c r="Z458" s="796"/>
      <c r="AA458" s="796"/>
    </row>
    <row r="459">
      <c r="A459" s="796"/>
      <c r="B459" s="796"/>
      <c r="C459" s="796"/>
      <c r="D459" s="796"/>
      <c r="E459" s="796"/>
      <c r="F459" s="796"/>
      <c r="G459" s="796"/>
      <c r="H459" s="796"/>
      <c r="I459" s="796"/>
      <c r="J459" s="796"/>
      <c r="K459" s="796"/>
      <c r="L459" s="796"/>
      <c r="M459" s="796"/>
      <c r="N459" s="796"/>
      <c r="O459" s="796"/>
      <c r="P459" s="796"/>
      <c r="Q459" s="796"/>
      <c r="R459" s="796"/>
      <c r="S459" s="796"/>
      <c r="T459" s="796"/>
      <c r="U459" s="796"/>
      <c r="V459" s="796"/>
      <c r="W459" s="796"/>
      <c r="X459" s="796"/>
      <c r="Y459" s="796"/>
      <c r="Z459" s="796"/>
      <c r="AA459" s="796"/>
    </row>
    <row r="460">
      <c r="A460" s="796"/>
      <c r="B460" s="796"/>
      <c r="C460" s="796"/>
      <c r="D460" s="796"/>
      <c r="E460" s="796"/>
      <c r="F460" s="796"/>
      <c r="G460" s="796"/>
      <c r="H460" s="796"/>
      <c r="I460" s="796"/>
      <c r="J460" s="796"/>
      <c r="K460" s="796"/>
      <c r="L460" s="796"/>
      <c r="M460" s="796"/>
      <c r="N460" s="796"/>
      <c r="O460" s="796"/>
      <c r="P460" s="796"/>
      <c r="Q460" s="796"/>
      <c r="R460" s="796"/>
      <c r="S460" s="796"/>
      <c r="T460" s="796"/>
      <c r="U460" s="796"/>
      <c r="V460" s="796"/>
      <c r="W460" s="796"/>
      <c r="X460" s="796"/>
      <c r="Y460" s="796"/>
      <c r="Z460" s="796"/>
      <c r="AA460" s="796"/>
    </row>
    <row r="461">
      <c r="A461" s="796"/>
      <c r="B461" s="796"/>
      <c r="C461" s="796"/>
      <c r="D461" s="796"/>
      <c r="E461" s="796"/>
      <c r="F461" s="796"/>
      <c r="G461" s="796"/>
      <c r="H461" s="796"/>
      <c r="I461" s="796"/>
      <c r="J461" s="796"/>
      <c r="K461" s="796"/>
      <c r="L461" s="796"/>
      <c r="M461" s="796"/>
      <c r="N461" s="796"/>
      <c r="O461" s="796"/>
      <c r="P461" s="796"/>
      <c r="Q461" s="796"/>
      <c r="R461" s="796"/>
      <c r="S461" s="796"/>
      <c r="T461" s="796"/>
      <c r="U461" s="796"/>
      <c r="V461" s="796"/>
      <c r="W461" s="796"/>
      <c r="X461" s="796"/>
      <c r="Y461" s="796"/>
      <c r="Z461" s="796"/>
      <c r="AA461" s="796"/>
    </row>
    <row r="462">
      <c r="A462" s="796"/>
      <c r="B462" s="796"/>
      <c r="C462" s="796"/>
      <c r="D462" s="796"/>
      <c r="E462" s="796"/>
      <c r="F462" s="796"/>
      <c r="G462" s="796"/>
      <c r="H462" s="796"/>
      <c r="I462" s="796"/>
      <c r="J462" s="796"/>
      <c r="K462" s="796"/>
      <c r="L462" s="796"/>
      <c r="M462" s="796"/>
      <c r="N462" s="796"/>
      <c r="O462" s="796"/>
      <c r="P462" s="796"/>
      <c r="Q462" s="796"/>
      <c r="R462" s="796"/>
      <c r="S462" s="796"/>
      <c r="T462" s="796"/>
      <c r="U462" s="796"/>
      <c r="V462" s="796"/>
      <c r="W462" s="796"/>
      <c r="X462" s="796"/>
      <c r="Y462" s="796"/>
      <c r="Z462" s="796"/>
      <c r="AA462" s="796"/>
    </row>
    <row r="463">
      <c r="A463" s="796"/>
      <c r="B463" s="796"/>
      <c r="C463" s="796"/>
      <c r="D463" s="796"/>
      <c r="E463" s="796"/>
      <c r="F463" s="796"/>
      <c r="G463" s="796"/>
      <c r="H463" s="796"/>
      <c r="I463" s="796"/>
      <c r="J463" s="796"/>
      <c r="K463" s="796"/>
      <c r="L463" s="796"/>
      <c r="M463" s="796"/>
      <c r="N463" s="796"/>
      <c r="O463" s="796"/>
      <c r="P463" s="796"/>
      <c r="Q463" s="796"/>
      <c r="R463" s="796"/>
      <c r="S463" s="796"/>
      <c r="T463" s="796"/>
      <c r="U463" s="796"/>
      <c r="V463" s="796"/>
      <c r="W463" s="796"/>
      <c r="X463" s="796"/>
      <c r="Y463" s="796"/>
      <c r="Z463" s="796"/>
      <c r="AA463" s="796"/>
    </row>
    <row r="464">
      <c r="A464" s="796"/>
      <c r="B464" s="796"/>
      <c r="C464" s="796"/>
      <c r="D464" s="796"/>
      <c r="E464" s="796"/>
      <c r="F464" s="796"/>
      <c r="G464" s="796"/>
      <c r="H464" s="796"/>
      <c r="I464" s="796"/>
      <c r="J464" s="796"/>
      <c r="K464" s="796"/>
      <c r="L464" s="796"/>
      <c r="M464" s="796"/>
      <c r="N464" s="796"/>
      <c r="O464" s="796"/>
      <c r="P464" s="796"/>
      <c r="Q464" s="796"/>
      <c r="R464" s="796"/>
      <c r="S464" s="796"/>
      <c r="T464" s="796"/>
      <c r="U464" s="796"/>
      <c r="V464" s="796"/>
      <c r="W464" s="796"/>
      <c r="X464" s="796"/>
      <c r="Y464" s="796"/>
      <c r="Z464" s="796"/>
      <c r="AA464" s="796"/>
    </row>
    <row r="465">
      <c r="A465" s="796"/>
      <c r="B465" s="796"/>
      <c r="C465" s="796"/>
      <c r="D465" s="796"/>
      <c r="E465" s="796"/>
      <c r="F465" s="796"/>
      <c r="G465" s="796"/>
      <c r="H465" s="796"/>
      <c r="I465" s="796"/>
      <c r="J465" s="796"/>
      <c r="K465" s="796"/>
      <c r="L465" s="796"/>
      <c r="M465" s="796"/>
      <c r="N465" s="796"/>
      <c r="O465" s="796"/>
      <c r="P465" s="796"/>
      <c r="Q465" s="796"/>
      <c r="R465" s="796"/>
      <c r="S465" s="796"/>
      <c r="T465" s="796"/>
      <c r="U465" s="796"/>
      <c r="V465" s="796"/>
      <c r="W465" s="796"/>
      <c r="X465" s="796"/>
      <c r="Y465" s="796"/>
      <c r="Z465" s="796"/>
      <c r="AA465" s="796"/>
    </row>
    <row r="466">
      <c r="A466" s="796"/>
      <c r="B466" s="796"/>
      <c r="C466" s="796"/>
      <c r="D466" s="796"/>
      <c r="E466" s="796"/>
      <c r="F466" s="796"/>
      <c r="G466" s="796"/>
      <c r="H466" s="796"/>
      <c r="I466" s="796"/>
      <c r="J466" s="796"/>
      <c r="K466" s="796"/>
      <c r="L466" s="796"/>
      <c r="M466" s="796"/>
      <c r="N466" s="796"/>
      <c r="O466" s="796"/>
      <c r="P466" s="796"/>
      <c r="Q466" s="796"/>
      <c r="R466" s="796"/>
      <c r="S466" s="796"/>
      <c r="T466" s="796"/>
      <c r="U466" s="796"/>
      <c r="V466" s="796"/>
      <c r="W466" s="796"/>
      <c r="X466" s="796"/>
      <c r="Y466" s="796"/>
      <c r="Z466" s="796"/>
      <c r="AA466" s="796"/>
    </row>
    <row r="467">
      <c r="A467" s="796"/>
      <c r="B467" s="796"/>
      <c r="C467" s="796"/>
      <c r="D467" s="796"/>
      <c r="E467" s="796"/>
      <c r="F467" s="796"/>
      <c r="G467" s="796"/>
      <c r="H467" s="796"/>
      <c r="I467" s="796"/>
      <c r="J467" s="796"/>
      <c r="K467" s="796"/>
      <c r="L467" s="796"/>
      <c r="M467" s="796"/>
      <c r="N467" s="796"/>
      <c r="O467" s="796"/>
      <c r="P467" s="796"/>
      <c r="Q467" s="796"/>
      <c r="R467" s="796"/>
      <c r="S467" s="796"/>
      <c r="T467" s="796"/>
      <c r="U467" s="796"/>
      <c r="V467" s="796"/>
      <c r="W467" s="796"/>
      <c r="X467" s="796"/>
      <c r="Y467" s="796"/>
      <c r="Z467" s="796"/>
      <c r="AA467" s="796"/>
    </row>
    <row r="468">
      <c r="A468" s="796"/>
      <c r="B468" s="796"/>
      <c r="C468" s="796"/>
      <c r="D468" s="796"/>
      <c r="E468" s="796"/>
      <c r="F468" s="796"/>
      <c r="G468" s="796"/>
      <c r="H468" s="796"/>
      <c r="I468" s="796"/>
      <c r="J468" s="796"/>
      <c r="K468" s="796"/>
      <c r="L468" s="796"/>
      <c r="M468" s="796"/>
      <c r="N468" s="796"/>
      <c r="O468" s="796"/>
      <c r="P468" s="796"/>
      <c r="Q468" s="796"/>
      <c r="R468" s="796"/>
      <c r="S468" s="796"/>
      <c r="T468" s="796"/>
      <c r="U468" s="796"/>
      <c r="V468" s="796"/>
      <c r="W468" s="796"/>
      <c r="X468" s="796"/>
      <c r="Y468" s="796"/>
      <c r="Z468" s="796"/>
      <c r="AA468" s="796"/>
    </row>
    <row r="469">
      <c r="A469" s="796"/>
      <c r="B469" s="796"/>
      <c r="C469" s="796"/>
      <c r="D469" s="796"/>
      <c r="E469" s="796"/>
      <c r="F469" s="796"/>
      <c r="G469" s="796"/>
      <c r="H469" s="796"/>
      <c r="I469" s="796"/>
      <c r="J469" s="796"/>
      <c r="K469" s="796"/>
      <c r="L469" s="796"/>
      <c r="M469" s="796"/>
      <c r="N469" s="796"/>
      <c r="O469" s="796"/>
      <c r="P469" s="796"/>
      <c r="Q469" s="796"/>
      <c r="R469" s="796"/>
      <c r="S469" s="796"/>
      <c r="T469" s="796"/>
      <c r="U469" s="796"/>
      <c r="V469" s="796"/>
      <c r="W469" s="796"/>
      <c r="X469" s="796"/>
      <c r="Y469" s="796"/>
      <c r="Z469" s="796"/>
      <c r="AA469" s="796"/>
    </row>
    <row r="470">
      <c r="A470" s="796"/>
      <c r="B470" s="796"/>
      <c r="C470" s="796"/>
      <c r="D470" s="796"/>
      <c r="E470" s="796"/>
      <c r="F470" s="796"/>
      <c r="G470" s="796"/>
      <c r="H470" s="796"/>
      <c r="I470" s="796"/>
      <c r="J470" s="796"/>
      <c r="K470" s="796"/>
      <c r="L470" s="796"/>
      <c r="M470" s="796"/>
      <c r="N470" s="796"/>
      <c r="O470" s="796"/>
      <c r="P470" s="796"/>
      <c r="Q470" s="796"/>
      <c r="R470" s="796"/>
      <c r="S470" s="796"/>
      <c r="T470" s="796"/>
      <c r="U470" s="796"/>
      <c r="V470" s="796"/>
      <c r="W470" s="796"/>
      <c r="X470" s="796"/>
      <c r="Y470" s="796"/>
      <c r="Z470" s="796"/>
      <c r="AA470" s="796"/>
    </row>
    <row r="471">
      <c r="A471" s="796"/>
      <c r="B471" s="796"/>
      <c r="C471" s="796"/>
      <c r="D471" s="796"/>
      <c r="E471" s="796"/>
      <c r="F471" s="796"/>
      <c r="G471" s="796"/>
      <c r="H471" s="796"/>
      <c r="I471" s="796"/>
      <c r="J471" s="796"/>
      <c r="K471" s="796"/>
      <c r="L471" s="796"/>
      <c r="M471" s="796"/>
      <c r="N471" s="796"/>
      <c r="O471" s="796"/>
      <c r="P471" s="796"/>
      <c r="Q471" s="796"/>
      <c r="R471" s="796"/>
      <c r="S471" s="796"/>
      <c r="T471" s="796"/>
      <c r="U471" s="796"/>
      <c r="V471" s="796"/>
      <c r="W471" s="796"/>
      <c r="X471" s="796"/>
      <c r="Y471" s="796"/>
      <c r="Z471" s="796"/>
      <c r="AA471" s="796"/>
    </row>
    <row r="472">
      <c r="A472" s="796"/>
      <c r="B472" s="796"/>
      <c r="C472" s="796"/>
      <c r="D472" s="796"/>
      <c r="E472" s="796"/>
      <c r="F472" s="796"/>
      <c r="G472" s="796"/>
      <c r="H472" s="796"/>
      <c r="I472" s="796"/>
      <c r="J472" s="796"/>
      <c r="K472" s="796"/>
      <c r="L472" s="796"/>
      <c r="M472" s="796"/>
      <c r="N472" s="796"/>
      <c r="O472" s="796"/>
      <c r="P472" s="796"/>
      <c r="Q472" s="796"/>
      <c r="R472" s="796"/>
      <c r="S472" s="796"/>
      <c r="T472" s="796"/>
      <c r="U472" s="796"/>
      <c r="V472" s="796"/>
      <c r="W472" s="796"/>
      <c r="X472" s="796"/>
      <c r="Y472" s="796"/>
      <c r="Z472" s="796"/>
      <c r="AA472" s="796"/>
    </row>
    <row r="473">
      <c r="A473" s="796"/>
      <c r="B473" s="796"/>
      <c r="C473" s="796"/>
      <c r="D473" s="796"/>
      <c r="E473" s="796"/>
      <c r="F473" s="796"/>
      <c r="G473" s="796"/>
      <c r="H473" s="796"/>
      <c r="I473" s="796"/>
      <c r="J473" s="796"/>
      <c r="K473" s="796"/>
      <c r="L473" s="796"/>
      <c r="M473" s="796"/>
      <c r="N473" s="796"/>
      <c r="O473" s="796"/>
      <c r="P473" s="796"/>
      <c r="Q473" s="796"/>
      <c r="R473" s="796"/>
      <c r="S473" s="796"/>
      <c r="T473" s="796"/>
      <c r="U473" s="796"/>
      <c r="V473" s="796"/>
      <c r="W473" s="796"/>
      <c r="X473" s="796"/>
      <c r="Y473" s="796"/>
      <c r="Z473" s="796"/>
      <c r="AA473" s="796"/>
    </row>
    <row r="474">
      <c r="A474" s="796"/>
      <c r="B474" s="796"/>
      <c r="C474" s="796"/>
      <c r="D474" s="796"/>
      <c r="E474" s="796"/>
      <c r="F474" s="796"/>
      <c r="G474" s="796"/>
      <c r="H474" s="796"/>
      <c r="I474" s="796"/>
      <c r="J474" s="796"/>
      <c r="K474" s="796"/>
      <c r="L474" s="796"/>
      <c r="M474" s="796"/>
      <c r="N474" s="796"/>
      <c r="O474" s="796"/>
      <c r="P474" s="796"/>
      <c r="Q474" s="796"/>
      <c r="R474" s="796"/>
      <c r="S474" s="796"/>
      <c r="T474" s="796"/>
      <c r="U474" s="796"/>
      <c r="V474" s="796"/>
      <c r="W474" s="796"/>
      <c r="X474" s="796"/>
      <c r="Y474" s="796"/>
      <c r="Z474" s="796"/>
      <c r="AA474" s="796"/>
    </row>
    <row r="475">
      <c r="A475" s="796"/>
      <c r="B475" s="796"/>
      <c r="C475" s="796"/>
      <c r="D475" s="796"/>
      <c r="E475" s="796"/>
      <c r="F475" s="796"/>
      <c r="G475" s="796"/>
      <c r="H475" s="796"/>
      <c r="I475" s="796"/>
      <c r="J475" s="796"/>
      <c r="K475" s="796"/>
      <c r="L475" s="796"/>
      <c r="M475" s="796"/>
      <c r="N475" s="796"/>
      <c r="O475" s="796"/>
      <c r="P475" s="796"/>
      <c r="Q475" s="796"/>
      <c r="R475" s="796"/>
      <c r="S475" s="796"/>
      <c r="T475" s="796"/>
      <c r="U475" s="796"/>
      <c r="V475" s="796"/>
      <c r="W475" s="796"/>
      <c r="X475" s="796"/>
      <c r="Y475" s="796"/>
      <c r="Z475" s="796"/>
      <c r="AA475" s="796"/>
    </row>
    <row r="476">
      <c r="A476" s="796"/>
      <c r="B476" s="796"/>
      <c r="C476" s="796"/>
      <c r="D476" s="796"/>
      <c r="E476" s="796"/>
      <c r="F476" s="796"/>
      <c r="G476" s="796"/>
      <c r="H476" s="796"/>
      <c r="I476" s="796"/>
      <c r="J476" s="796"/>
      <c r="K476" s="796"/>
      <c r="L476" s="796"/>
      <c r="M476" s="796"/>
      <c r="N476" s="796"/>
      <c r="O476" s="796"/>
      <c r="P476" s="796"/>
      <c r="Q476" s="796"/>
      <c r="R476" s="796"/>
      <c r="S476" s="796"/>
      <c r="T476" s="796"/>
      <c r="U476" s="796"/>
      <c r="V476" s="796"/>
      <c r="W476" s="796"/>
      <c r="X476" s="796"/>
      <c r="Y476" s="796"/>
      <c r="Z476" s="796"/>
      <c r="AA476" s="796"/>
    </row>
    <row r="477">
      <c r="A477" s="796"/>
      <c r="B477" s="796"/>
      <c r="C477" s="796"/>
      <c r="D477" s="796"/>
      <c r="E477" s="796"/>
      <c r="F477" s="796"/>
      <c r="G477" s="796"/>
      <c r="H477" s="796"/>
      <c r="I477" s="796"/>
      <c r="J477" s="796"/>
      <c r="K477" s="796"/>
      <c r="L477" s="796"/>
      <c r="M477" s="796"/>
      <c r="N477" s="796"/>
      <c r="O477" s="796"/>
      <c r="P477" s="796"/>
      <c r="Q477" s="796"/>
      <c r="R477" s="796"/>
      <c r="S477" s="796"/>
      <c r="T477" s="796"/>
      <c r="U477" s="796"/>
      <c r="V477" s="796"/>
      <c r="W477" s="796"/>
      <c r="X477" s="796"/>
      <c r="Y477" s="796"/>
      <c r="Z477" s="796"/>
      <c r="AA477" s="796"/>
    </row>
    <row r="478">
      <c r="A478" s="796"/>
      <c r="B478" s="796"/>
      <c r="C478" s="796"/>
      <c r="D478" s="796"/>
      <c r="E478" s="796"/>
      <c r="F478" s="796"/>
      <c r="G478" s="796"/>
      <c r="H478" s="796"/>
      <c r="I478" s="796"/>
      <c r="J478" s="796"/>
      <c r="K478" s="796"/>
      <c r="L478" s="796"/>
      <c r="M478" s="796"/>
      <c r="N478" s="796"/>
      <c r="O478" s="796"/>
      <c r="P478" s="796"/>
      <c r="Q478" s="796"/>
      <c r="R478" s="796"/>
      <c r="S478" s="796"/>
      <c r="T478" s="796"/>
      <c r="U478" s="796"/>
      <c r="V478" s="796"/>
      <c r="W478" s="796"/>
      <c r="X478" s="796"/>
      <c r="Y478" s="796"/>
      <c r="Z478" s="796"/>
      <c r="AA478" s="796"/>
    </row>
    <row r="479">
      <c r="A479" s="796"/>
      <c r="B479" s="796"/>
      <c r="C479" s="796"/>
      <c r="D479" s="796"/>
      <c r="E479" s="796"/>
      <c r="F479" s="796"/>
      <c r="G479" s="796"/>
      <c r="H479" s="796"/>
      <c r="I479" s="796"/>
      <c r="J479" s="796"/>
      <c r="K479" s="796"/>
      <c r="L479" s="796"/>
      <c r="M479" s="796"/>
      <c r="N479" s="796"/>
      <c r="O479" s="796"/>
      <c r="P479" s="796"/>
      <c r="Q479" s="796"/>
      <c r="R479" s="796"/>
      <c r="S479" s="796"/>
      <c r="T479" s="796"/>
      <c r="U479" s="796"/>
      <c r="V479" s="796"/>
      <c r="W479" s="796"/>
      <c r="X479" s="796"/>
      <c r="Y479" s="796"/>
      <c r="Z479" s="796"/>
      <c r="AA479" s="796"/>
    </row>
    <row r="480">
      <c r="A480" s="796"/>
      <c r="B480" s="796"/>
      <c r="C480" s="796"/>
      <c r="D480" s="796"/>
      <c r="E480" s="796"/>
      <c r="F480" s="796"/>
      <c r="G480" s="796"/>
      <c r="H480" s="796"/>
      <c r="I480" s="796"/>
      <c r="J480" s="796"/>
      <c r="K480" s="796"/>
      <c r="L480" s="796"/>
      <c r="M480" s="796"/>
      <c r="N480" s="796"/>
      <c r="O480" s="796"/>
      <c r="P480" s="796"/>
      <c r="Q480" s="796"/>
      <c r="R480" s="796"/>
      <c r="S480" s="796"/>
      <c r="T480" s="796"/>
      <c r="U480" s="796"/>
      <c r="V480" s="796"/>
      <c r="W480" s="796"/>
      <c r="X480" s="796"/>
      <c r="Y480" s="796"/>
      <c r="Z480" s="796"/>
      <c r="AA480" s="796"/>
    </row>
    <row r="481">
      <c r="A481" s="796"/>
      <c r="B481" s="796"/>
      <c r="C481" s="796"/>
      <c r="D481" s="796"/>
      <c r="E481" s="796"/>
      <c r="F481" s="796"/>
      <c r="G481" s="796"/>
      <c r="H481" s="796"/>
      <c r="I481" s="796"/>
      <c r="J481" s="796"/>
      <c r="K481" s="796"/>
      <c r="L481" s="796"/>
      <c r="M481" s="796"/>
      <c r="N481" s="796"/>
      <c r="O481" s="796"/>
      <c r="P481" s="796"/>
      <c r="Q481" s="796"/>
      <c r="R481" s="796"/>
      <c r="S481" s="796"/>
      <c r="T481" s="796"/>
      <c r="U481" s="796"/>
      <c r="V481" s="796"/>
      <c r="W481" s="796"/>
      <c r="X481" s="796"/>
      <c r="Y481" s="796"/>
      <c r="Z481" s="796"/>
      <c r="AA481" s="796"/>
    </row>
    <row r="482">
      <c r="A482" s="796"/>
      <c r="B482" s="796"/>
      <c r="C482" s="796"/>
      <c r="D482" s="796"/>
      <c r="E482" s="796"/>
      <c r="F482" s="796"/>
      <c r="G482" s="796"/>
      <c r="H482" s="796"/>
      <c r="I482" s="796"/>
      <c r="J482" s="796"/>
      <c r="K482" s="796"/>
      <c r="L482" s="796"/>
      <c r="M482" s="796"/>
      <c r="N482" s="796"/>
      <c r="O482" s="796"/>
      <c r="P482" s="796"/>
      <c r="Q482" s="796"/>
      <c r="R482" s="796"/>
      <c r="S482" s="796"/>
      <c r="T482" s="796"/>
      <c r="U482" s="796"/>
      <c r="V482" s="796"/>
      <c r="W482" s="796"/>
      <c r="X482" s="796"/>
      <c r="Y482" s="796"/>
      <c r="Z482" s="796"/>
      <c r="AA482" s="796"/>
    </row>
    <row r="483">
      <c r="A483" s="796"/>
      <c r="B483" s="796"/>
      <c r="C483" s="796"/>
      <c r="D483" s="796"/>
      <c r="E483" s="796"/>
      <c r="F483" s="796"/>
      <c r="G483" s="796"/>
      <c r="H483" s="796"/>
      <c r="I483" s="796"/>
      <c r="J483" s="796"/>
      <c r="K483" s="796"/>
      <c r="L483" s="796"/>
      <c r="M483" s="796"/>
      <c r="N483" s="796"/>
      <c r="O483" s="796"/>
      <c r="P483" s="796"/>
      <c r="Q483" s="796"/>
      <c r="R483" s="796"/>
      <c r="S483" s="796"/>
      <c r="T483" s="796"/>
      <c r="U483" s="796"/>
      <c r="V483" s="796"/>
      <c r="W483" s="796"/>
      <c r="X483" s="796"/>
      <c r="Y483" s="796"/>
      <c r="Z483" s="796"/>
      <c r="AA483" s="796"/>
    </row>
    <row r="484">
      <c r="A484" s="796"/>
      <c r="B484" s="796"/>
      <c r="C484" s="796"/>
      <c r="D484" s="796"/>
      <c r="E484" s="796"/>
      <c r="F484" s="796"/>
      <c r="G484" s="796"/>
      <c r="H484" s="796"/>
      <c r="I484" s="796"/>
      <c r="J484" s="796"/>
      <c r="K484" s="796"/>
      <c r="L484" s="796"/>
      <c r="M484" s="796"/>
      <c r="N484" s="796"/>
      <c r="O484" s="796"/>
      <c r="P484" s="796"/>
      <c r="Q484" s="796"/>
      <c r="R484" s="796"/>
      <c r="S484" s="796"/>
      <c r="T484" s="796"/>
      <c r="U484" s="796"/>
      <c r="V484" s="796"/>
      <c r="W484" s="796"/>
      <c r="X484" s="796"/>
      <c r="Y484" s="796"/>
      <c r="Z484" s="796"/>
      <c r="AA484" s="796"/>
    </row>
    <row r="485">
      <c r="A485" s="796"/>
      <c r="B485" s="796"/>
      <c r="C485" s="796"/>
      <c r="D485" s="796"/>
      <c r="E485" s="796"/>
      <c r="F485" s="796"/>
      <c r="G485" s="796"/>
      <c r="H485" s="796"/>
      <c r="I485" s="796"/>
      <c r="J485" s="796"/>
      <c r="K485" s="796"/>
      <c r="L485" s="796"/>
      <c r="M485" s="796"/>
      <c r="N485" s="796"/>
      <c r="O485" s="796"/>
      <c r="P485" s="796"/>
      <c r="Q485" s="796"/>
      <c r="R485" s="796"/>
      <c r="S485" s="796"/>
      <c r="T485" s="796"/>
      <c r="U485" s="796"/>
      <c r="V485" s="796"/>
      <c r="W485" s="796"/>
      <c r="X485" s="796"/>
      <c r="Y485" s="796"/>
      <c r="Z485" s="796"/>
      <c r="AA485" s="796"/>
    </row>
    <row r="486">
      <c r="A486" s="796"/>
      <c r="B486" s="796"/>
      <c r="C486" s="796"/>
      <c r="D486" s="796"/>
      <c r="E486" s="796"/>
      <c r="F486" s="796"/>
      <c r="G486" s="796"/>
      <c r="H486" s="796"/>
      <c r="I486" s="796"/>
      <c r="J486" s="796"/>
      <c r="K486" s="796"/>
      <c r="L486" s="796"/>
      <c r="M486" s="796"/>
      <c r="N486" s="796"/>
      <c r="O486" s="796"/>
      <c r="P486" s="796"/>
      <c r="Q486" s="796"/>
      <c r="R486" s="796"/>
      <c r="S486" s="796"/>
      <c r="T486" s="796"/>
      <c r="U486" s="796"/>
      <c r="V486" s="796"/>
      <c r="W486" s="796"/>
      <c r="X486" s="796"/>
      <c r="Y486" s="796"/>
      <c r="Z486" s="796"/>
      <c r="AA486" s="796"/>
    </row>
    <row r="487">
      <c r="A487" s="796"/>
      <c r="B487" s="796"/>
      <c r="C487" s="796"/>
      <c r="D487" s="796"/>
      <c r="E487" s="796"/>
      <c r="F487" s="796"/>
      <c r="G487" s="796"/>
      <c r="H487" s="796"/>
      <c r="I487" s="796"/>
      <c r="J487" s="796"/>
      <c r="K487" s="796"/>
      <c r="L487" s="796"/>
      <c r="M487" s="796"/>
      <c r="N487" s="796"/>
      <c r="O487" s="796"/>
      <c r="P487" s="796"/>
      <c r="Q487" s="796"/>
      <c r="R487" s="796"/>
      <c r="S487" s="796"/>
      <c r="T487" s="796"/>
      <c r="U487" s="796"/>
      <c r="V487" s="796"/>
      <c r="W487" s="796"/>
      <c r="X487" s="796"/>
      <c r="Y487" s="796"/>
      <c r="Z487" s="796"/>
      <c r="AA487" s="796"/>
    </row>
    <row r="488">
      <c r="A488" s="796"/>
      <c r="B488" s="796"/>
      <c r="C488" s="796"/>
      <c r="D488" s="796"/>
      <c r="E488" s="796"/>
      <c r="F488" s="796"/>
      <c r="G488" s="796"/>
      <c r="H488" s="796"/>
      <c r="I488" s="796"/>
      <c r="J488" s="796"/>
      <c r="K488" s="796"/>
      <c r="L488" s="796"/>
      <c r="M488" s="796"/>
      <c r="N488" s="796"/>
      <c r="O488" s="796"/>
      <c r="P488" s="796"/>
      <c r="Q488" s="796"/>
      <c r="R488" s="796"/>
      <c r="S488" s="796"/>
      <c r="T488" s="796"/>
      <c r="U488" s="796"/>
      <c r="V488" s="796"/>
      <c r="W488" s="796"/>
      <c r="X488" s="796"/>
      <c r="Y488" s="796"/>
      <c r="Z488" s="796"/>
      <c r="AA488" s="796"/>
    </row>
    <row r="489">
      <c r="A489" s="796"/>
      <c r="B489" s="796"/>
      <c r="C489" s="796"/>
      <c r="D489" s="796"/>
      <c r="E489" s="796"/>
      <c r="F489" s="796"/>
      <c r="G489" s="796"/>
      <c r="H489" s="796"/>
      <c r="I489" s="796"/>
      <c r="J489" s="796"/>
      <c r="K489" s="796"/>
      <c r="L489" s="796"/>
      <c r="M489" s="796"/>
      <c r="N489" s="796"/>
      <c r="O489" s="796"/>
      <c r="P489" s="796"/>
      <c r="Q489" s="796"/>
      <c r="R489" s="796"/>
      <c r="S489" s="796"/>
      <c r="T489" s="796"/>
      <c r="U489" s="796"/>
      <c r="V489" s="796"/>
      <c r="W489" s="796"/>
      <c r="X489" s="796"/>
      <c r="Y489" s="796"/>
      <c r="Z489" s="796"/>
      <c r="AA489" s="796"/>
    </row>
    <row r="490">
      <c r="A490" s="796"/>
      <c r="B490" s="796"/>
      <c r="C490" s="796"/>
      <c r="D490" s="796"/>
      <c r="E490" s="796"/>
      <c r="F490" s="796"/>
      <c r="G490" s="796"/>
      <c r="H490" s="796"/>
      <c r="I490" s="796"/>
      <c r="J490" s="796"/>
      <c r="K490" s="796"/>
      <c r="L490" s="796"/>
      <c r="M490" s="796"/>
      <c r="N490" s="796"/>
      <c r="O490" s="796"/>
      <c r="P490" s="796"/>
      <c r="Q490" s="796"/>
      <c r="R490" s="796"/>
      <c r="S490" s="796"/>
      <c r="T490" s="796"/>
      <c r="U490" s="796"/>
      <c r="V490" s="796"/>
      <c r="W490" s="796"/>
      <c r="X490" s="796"/>
      <c r="Y490" s="796"/>
      <c r="Z490" s="796"/>
      <c r="AA490" s="796"/>
    </row>
    <row r="491">
      <c r="A491" s="796"/>
      <c r="B491" s="796"/>
      <c r="C491" s="796"/>
      <c r="D491" s="796"/>
      <c r="E491" s="796"/>
      <c r="F491" s="796"/>
      <c r="G491" s="796"/>
      <c r="H491" s="796"/>
      <c r="I491" s="796"/>
      <c r="J491" s="796"/>
      <c r="K491" s="796"/>
      <c r="L491" s="796"/>
      <c r="M491" s="796"/>
      <c r="N491" s="796"/>
      <c r="O491" s="796"/>
      <c r="P491" s="796"/>
      <c r="Q491" s="796"/>
      <c r="R491" s="796"/>
      <c r="S491" s="796"/>
      <c r="T491" s="796"/>
      <c r="U491" s="796"/>
      <c r="V491" s="796"/>
      <c r="W491" s="796"/>
      <c r="X491" s="796"/>
      <c r="Y491" s="796"/>
      <c r="Z491" s="796"/>
      <c r="AA491" s="796"/>
    </row>
    <row r="492">
      <c r="A492" s="796"/>
      <c r="B492" s="796"/>
      <c r="C492" s="796"/>
      <c r="D492" s="796"/>
      <c r="E492" s="796"/>
      <c r="F492" s="796"/>
      <c r="G492" s="796"/>
      <c r="H492" s="796"/>
      <c r="I492" s="796"/>
      <c r="J492" s="796"/>
      <c r="K492" s="796"/>
      <c r="L492" s="796"/>
      <c r="M492" s="796"/>
      <c r="N492" s="796"/>
      <c r="O492" s="796"/>
      <c r="P492" s="796"/>
      <c r="Q492" s="796"/>
      <c r="R492" s="796"/>
      <c r="S492" s="796"/>
      <c r="T492" s="796"/>
      <c r="U492" s="796"/>
      <c r="V492" s="796"/>
      <c r="W492" s="796"/>
      <c r="X492" s="796"/>
      <c r="Y492" s="796"/>
      <c r="Z492" s="796"/>
      <c r="AA492" s="796"/>
    </row>
    <row r="493">
      <c r="A493" s="796"/>
      <c r="B493" s="796"/>
      <c r="C493" s="796"/>
      <c r="D493" s="796"/>
      <c r="E493" s="796"/>
      <c r="F493" s="796"/>
      <c r="G493" s="796"/>
      <c r="H493" s="796"/>
      <c r="I493" s="796"/>
      <c r="J493" s="796"/>
      <c r="K493" s="796"/>
      <c r="L493" s="796"/>
      <c r="M493" s="796"/>
      <c r="N493" s="796"/>
      <c r="O493" s="796"/>
      <c r="P493" s="796"/>
      <c r="Q493" s="796"/>
      <c r="R493" s="796"/>
      <c r="S493" s="796"/>
      <c r="T493" s="796"/>
      <c r="U493" s="796"/>
      <c r="V493" s="796"/>
      <c r="W493" s="796"/>
      <c r="X493" s="796"/>
      <c r="Y493" s="796"/>
      <c r="Z493" s="796"/>
      <c r="AA493" s="796"/>
    </row>
    <row r="494">
      <c r="A494" s="796"/>
      <c r="B494" s="796"/>
      <c r="C494" s="796"/>
      <c r="D494" s="796"/>
      <c r="E494" s="796"/>
      <c r="F494" s="796"/>
      <c r="G494" s="796"/>
      <c r="H494" s="796"/>
      <c r="I494" s="796"/>
      <c r="J494" s="796"/>
      <c r="K494" s="796"/>
      <c r="L494" s="796"/>
      <c r="M494" s="796"/>
      <c r="N494" s="796"/>
      <c r="O494" s="796"/>
      <c r="P494" s="796"/>
      <c r="Q494" s="796"/>
      <c r="R494" s="796"/>
      <c r="S494" s="796"/>
      <c r="T494" s="796"/>
      <c r="U494" s="796"/>
      <c r="V494" s="796"/>
      <c r="W494" s="796"/>
      <c r="X494" s="796"/>
      <c r="Y494" s="796"/>
      <c r="Z494" s="796"/>
      <c r="AA494" s="796"/>
    </row>
    <row r="495">
      <c r="A495" s="796"/>
      <c r="B495" s="796"/>
      <c r="C495" s="796"/>
      <c r="D495" s="796"/>
      <c r="E495" s="796"/>
      <c r="F495" s="796"/>
      <c r="G495" s="796"/>
      <c r="H495" s="796"/>
      <c r="I495" s="796"/>
      <c r="J495" s="796"/>
      <c r="K495" s="796"/>
      <c r="L495" s="796"/>
      <c r="M495" s="796"/>
      <c r="N495" s="796"/>
      <c r="O495" s="796"/>
      <c r="P495" s="796"/>
      <c r="Q495" s="796"/>
      <c r="R495" s="796"/>
      <c r="S495" s="796"/>
      <c r="T495" s="796"/>
      <c r="U495" s="796"/>
      <c r="V495" s="796"/>
      <c r="W495" s="796"/>
      <c r="X495" s="796"/>
      <c r="Y495" s="796"/>
      <c r="Z495" s="796"/>
      <c r="AA495" s="796"/>
    </row>
    <row r="496">
      <c r="A496" s="796"/>
      <c r="B496" s="796"/>
      <c r="C496" s="796"/>
      <c r="D496" s="796"/>
      <c r="E496" s="796"/>
      <c r="F496" s="796"/>
      <c r="G496" s="796"/>
      <c r="H496" s="796"/>
      <c r="I496" s="796"/>
      <c r="J496" s="796"/>
      <c r="K496" s="796"/>
      <c r="L496" s="796"/>
      <c r="M496" s="796"/>
      <c r="N496" s="796"/>
      <c r="O496" s="796"/>
      <c r="P496" s="796"/>
      <c r="Q496" s="796"/>
      <c r="R496" s="796"/>
      <c r="S496" s="796"/>
      <c r="T496" s="796"/>
      <c r="U496" s="796"/>
      <c r="V496" s="796"/>
      <c r="W496" s="796"/>
      <c r="X496" s="796"/>
      <c r="Y496" s="796"/>
      <c r="Z496" s="796"/>
      <c r="AA496" s="796"/>
    </row>
    <row r="497">
      <c r="A497" s="796"/>
      <c r="B497" s="796"/>
      <c r="C497" s="796"/>
      <c r="D497" s="796"/>
      <c r="E497" s="796"/>
      <c r="F497" s="796"/>
      <c r="G497" s="796"/>
      <c r="H497" s="796"/>
      <c r="I497" s="796"/>
      <c r="J497" s="796"/>
      <c r="K497" s="796"/>
      <c r="L497" s="796"/>
      <c r="M497" s="796"/>
      <c r="N497" s="796"/>
      <c r="O497" s="796"/>
      <c r="P497" s="796"/>
      <c r="Q497" s="796"/>
      <c r="R497" s="796"/>
      <c r="S497" s="796"/>
      <c r="T497" s="796"/>
      <c r="U497" s="796"/>
      <c r="V497" s="796"/>
      <c r="W497" s="796"/>
      <c r="X497" s="796"/>
      <c r="Y497" s="796"/>
      <c r="Z497" s="796"/>
      <c r="AA497" s="796"/>
    </row>
    <row r="498">
      <c r="A498" s="796"/>
      <c r="B498" s="796"/>
      <c r="C498" s="796"/>
      <c r="D498" s="796"/>
      <c r="E498" s="796"/>
      <c r="F498" s="796"/>
      <c r="G498" s="796"/>
      <c r="H498" s="796"/>
      <c r="I498" s="796"/>
      <c r="J498" s="796"/>
      <c r="K498" s="796"/>
      <c r="L498" s="796"/>
      <c r="M498" s="796"/>
      <c r="N498" s="796"/>
      <c r="O498" s="796"/>
      <c r="P498" s="796"/>
      <c r="Q498" s="796"/>
      <c r="R498" s="796"/>
      <c r="S498" s="796"/>
      <c r="T498" s="796"/>
      <c r="U498" s="796"/>
      <c r="V498" s="796"/>
      <c r="W498" s="796"/>
      <c r="X498" s="796"/>
      <c r="Y498" s="796"/>
      <c r="Z498" s="796"/>
      <c r="AA498" s="796"/>
    </row>
    <row r="499">
      <c r="A499" s="796"/>
      <c r="B499" s="796"/>
      <c r="C499" s="796"/>
      <c r="D499" s="796"/>
      <c r="E499" s="796"/>
      <c r="F499" s="796"/>
      <c r="G499" s="796"/>
      <c r="H499" s="796"/>
      <c r="I499" s="796"/>
      <c r="J499" s="796"/>
      <c r="K499" s="796"/>
      <c r="L499" s="796"/>
      <c r="M499" s="796"/>
      <c r="N499" s="796"/>
      <c r="O499" s="796"/>
      <c r="P499" s="796"/>
      <c r="Q499" s="796"/>
      <c r="R499" s="796"/>
      <c r="S499" s="796"/>
      <c r="T499" s="796"/>
      <c r="U499" s="796"/>
      <c r="V499" s="796"/>
      <c r="W499" s="796"/>
      <c r="X499" s="796"/>
      <c r="Y499" s="796"/>
      <c r="Z499" s="796"/>
      <c r="AA499" s="796"/>
    </row>
    <row r="500">
      <c r="A500" s="796"/>
      <c r="B500" s="796"/>
      <c r="C500" s="796"/>
      <c r="D500" s="796"/>
      <c r="E500" s="796"/>
      <c r="F500" s="796"/>
      <c r="G500" s="796"/>
      <c r="H500" s="796"/>
      <c r="I500" s="796"/>
      <c r="J500" s="796"/>
      <c r="K500" s="796"/>
      <c r="L500" s="796"/>
      <c r="M500" s="796"/>
      <c r="N500" s="796"/>
      <c r="O500" s="796"/>
      <c r="P500" s="796"/>
      <c r="Q500" s="796"/>
      <c r="R500" s="796"/>
      <c r="S500" s="796"/>
      <c r="T500" s="796"/>
      <c r="U500" s="796"/>
      <c r="V500" s="796"/>
      <c r="W500" s="796"/>
      <c r="X500" s="796"/>
      <c r="Y500" s="796"/>
      <c r="Z500" s="796"/>
      <c r="AA500" s="796"/>
    </row>
    <row r="501">
      <c r="A501" s="796"/>
      <c r="B501" s="796"/>
      <c r="C501" s="796"/>
      <c r="D501" s="796"/>
      <c r="E501" s="796"/>
      <c r="F501" s="796"/>
      <c r="G501" s="796"/>
      <c r="H501" s="796"/>
      <c r="I501" s="796"/>
      <c r="J501" s="796"/>
      <c r="K501" s="796"/>
      <c r="L501" s="796"/>
      <c r="M501" s="796"/>
      <c r="N501" s="796"/>
      <c r="O501" s="796"/>
      <c r="P501" s="796"/>
      <c r="Q501" s="796"/>
      <c r="R501" s="796"/>
      <c r="S501" s="796"/>
      <c r="T501" s="796"/>
      <c r="U501" s="796"/>
      <c r="V501" s="796"/>
      <c r="W501" s="796"/>
      <c r="X501" s="796"/>
      <c r="Y501" s="796"/>
      <c r="Z501" s="796"/>
      <c r="AA501" s="796"/>
    </row>
    <row r="502">
      <c r="A502" s="796"/>
      <c r="B502" s="796"/>
      <c r="C502" s="796"/>
      <c r="D502" s="796"/>
      <c r="E502" s="796"/>
      <c r="F502" s="796"/>
      <c r="G502" s="796"/>
      <c r="H502" s="796"/>
      <c r="I502" s="796"/>
      <c r="J502" s="796"/>
      <c r="K502" s="796"/>
      <c r="L502" s="796"/>
      <c r="M502" s="796"/>
      <c r="N502" s="796"/>
      <c r="O502" s="796"/>
      <c r="P502" s="796"/>
      <c r="Q502" s="796"/>
      <c r="R502" s="796"/>
      <c r="S502" s="796"/>
      <c r="T502" s="796"/>
      <c r="U502" s="796"/>
      <c r="V502" s="796"/>
      <c r="W502" s="796"/>
      <c r="X502" s="796"/>
      <c r="Y502" s="796"/>
      <c r="Z502" s="796"/>
      <c r="AA502" s="796"/>
    </row>
    <row r="503">
      <c r="A503" s="796"/>
      <c r="B503" s="796"/>
      <c r="C503" s="796"/>
      <c r="D503" s="796"/>
      <c r="E503" s="796"/>
      <c r="F503" s="796"/>
      <c r="G503" s="796"/>
      <c r="H503" s="796"/>
      <c r="I503" s="796"/>
      <c r="J503" s="796"/>
      <c r="K503" s="796"/>
      <c r="L503" s="796"/>
      <c r="M503" s="796"/>
      <c r="N503" s="796"/>
      <c r="O503" s="796"/>
      <c r="P503" s="796"/>
      <c r="Q503" s="796"/>
      <c r="R503" s="796"/>
      <c r="S503" s="796"/>
      <c r="T503" s="796"/>
      <c r="U503" s="796"/>
      <c r="V503" s="796"/>
      <c r="W503" s="796"/>
      <c r="X503" s="796"/>
      <c r="Y503" s="796"/>
      <c r="Z503" s="796"/>
      <c r="AA503" s="796"/>
    </row>
    <row r="504">
      <c r="A504" s="796"/>
      <c r="B504" s="796"/>
      <c r="C504" s="796"/>
      <c r="D504" s="796"/>
      <c r="E504" s="796"/>
      <c r="F504" s="796"/>
      <c r="G504" s="796"/>
      <c r="H504" s="796"/>
      <c r="I504" s="796"/>
      <c r="J504" s="796"/>
      <c r="K504" s="796"/>
      <c r="L504" s="796"/>
      <c r="M504" s="796"/>
      <c r="N504" s="796"/>
      <c r="O504" s="796"/>
      <c r="P504" s="796"/>
      <c r="Q504" s="796"/>
      <c r="R504" s="796"/>
      <c r="S504" s="796"/>
      <c r="T504" s="796"/>
      <c r="U504" s="796"/>
      <c r="V504" s="796"/>
      <c r="W504" s="796"/>
      <c r="X504" s="796"/>
      <c r="Y504" s="796"/>
      <c r="Z504" s="796"/>
      <c r="AA504" s="796"/>
    </row>
    <row r="505">
      <c r="A505" s="796"/>
      <c r="B505" s="796"/>
      <c r="C505" s="796"/>
      <c r="D505" s="796"/>
      <c r="E505" s="796"/>
      <c r="F505" s="796"/>
      <c r="G505" s="796"/>
      <c r="H505" s="796"/>
      <c r="I505" s="796"/>
      <c r="J505" s="796"/>
      <c r="K505" s="796"/>
      <c r="L505" s="796"/>
      <c r="M505" s="796"/>
      <c r="N505" s="796"/>
      <c r="O505" s="796"/>
      <c r="P505" s="796"/>
      <c r="Q505" s="796"/>
      <c r="R505" s="796"/>
      <c r="S505" s="796"/>
      <c r="T505" s="796"/>
      <c r="U505" s="796"/>
      <c r="V505" s="796"/>
      <c r="W505" s="796"/>
      <c r="X505" s="796"/>
      <c r="Y505" s="796"/>
      <c r="Z505" s="796"/>
      <c r="AA505" s="796"/>
    </row>
    <row r="506">
      <c r="A506" s="796"/>
      <c r="B506" s="796"/>
      <c r="C506" s="796"/>
      <c r="D506" s="796"/>
      <c r="E506" s="796"/>
      <c r="F506" s="796"/>
      <c r="G506" s="796"/>
      <c r="H506" s="796"/>
      <c r="I506" s="796"/>
      <c r="J506" s="796"/>
      <c r="K506" s="796"/>
      <c r="L506" s="796"/>
      <c r="M506" s="796"/>
      <c r="N506" s="796"/>
      <c r="O506" s="796"/>
      <c r="P506" s="796"/>
      <c r="Q506" s="796"/>
      <c r="R506" s="796"/>
      <c r="S506" s="796"/>
      <c r="T506" s="796"/>
      <c r="U506" s="796"/>
      <c r="V506" s="796"/>
      <c r="W506" s="796"/>
      <c r="X506" s="796"/>
      <c r="Y506" s="796"/>
      <c r="Z506" s="796"/>
      <c r="AA506" s="796"/>
    </row>
    <row r="507">
      <c r="A507" s="796"/>
      <c r="B507" s="796"/>
      <c r="C507" s="796"/>
      <c r="D507" s="796"/>
      <c r="E507" s="796"/>
      <c r="F507" s="796"/>
      <c r="G507" s="796"/>
      <c r="H507" s="796"/>
      <c r="I507" s="796"/>
      <c r="J507" s="796"/>
      <c r="K507" s="796"/>
      <c r="L507" s="796"/>
      <c r="M507" s="796"/>
      <c r="N507" s="796"/>
      <c r="O507" s="796"/>
      <c r="P507" s="796"/>
      <c r="Q507" s="796"/>
      <c r="R507" s="796"/>
      <c r="S507" s="796"/>
      <c r="T507" s="796"/>
      <c r="U507" s="796"/>
      <c r="V507" s="796"/>
      <c r="W507" s="796"/>
      <c r="X507" s="796"/>
      <c r="Y507" s="796"/>
      <c r="Z507" s="796"/>
      <c r="AA507" s="796"/>
    </row>
    <row r="508">
      <c r="A508" s="796"/>
      <c r="B508" s="796"/>
      <c r="C508" s="796"/>
      <c r="D508" s="796"/>
      <c r="E508" s="796"/>
      <c r="F508" s="796"/>
      <c r="G508" s="796"/>
      <c r="H508" s="796"/>
      <c r="I508" s="796"/>
      <c r="J508" s="796"/>
      <c r="K508" s="796"/>
      <c r="L508" s="796"/>
      <c r="M508" s="796"/>
      <c r="N508" s="796"/>
      <c r="O508" s="796"/>
      <c r="P508" s="796"/>
      <c r="Q508" s="796"/>
      <c r="R508" s="796"/>
      <c r="S508" s="796"/>
      <c r="T508" s="796"/>
      <c r="U508" s="796"/>
      <c r="V508" s="796"/>
      <c r="W508" s="796"/>
      <c r="X508" s="796"/>
      <c r="Y508" s="796"/>
      <c r="Z508" s="796"/>
      <c r="AA508" s="796"/>
    </row>
    <row r="509">
      <c r="A509" s="796"/>
      <c r="B509" s="796"/>
      <c r="C509" s="796"/>
      <c r="D509" s="796"/>
      <c r="E509" s="796"/>
      <c r="F509" s="796"/>
      <c r="G509" s="796"/>
      <c r="H509" s="796"/>
      <c r="I509" s="796"/>
      <c r="J509" s="796"/>
      <c r="K509" s="796"/>
      <c r="L509" s="796"/>
      <c r="M509" s="796"/>
      <c r="N509" s="796"/>
      <c r="O509" s="796"/>
      <c r="P509" s="796"/>
      <c r="Q509" s="796"/>
      <c r="R509" s="796"/>
      <c r="S509" s="796"/>
      <c r="T509" s="796"/>
      <c r="U509" s="796"/>
      <c r="V509" s="796"/>
      <c r="W509" s="796"/>
      <c r="X509" s="796"/>
      <c r="Y509" s="796"/>
      <c r="Z509" s="796"/>
      <c r="AA509" s="796"/>
    </row>
    <row r="510">
      <c r="A510" s="796"/>
      <c r="B510" s="796"/>
      <c r="C510" s="796"/>
      <c r="D510" s="796"/>
      <c r="E510" s="796"/>
      <c r="F510" s="796"/>
      <c r="G510" s="796"/>
      <c r="H510" s="796"/>
      <c r="I510" s="796"/>
      <c r="J510" s="796"/>
      <c r="K510" s="796"/>
      <c r="L510" s="796"/>
      <c r="M510" s="796"/>
      <c r="N510" s="796"/>
      <c r="O510" s="796"/>
      <c r="P510" s="796"/>
      <c r="Q510" s="796"/>
      <c r="R510" s="796"/>
      <c r="S510" s="796"/>
      <c r="T510" s="796"/>
      <c r="U510" s="796"/>
      <c r="V510" s="796"/>
      <c r="W510" s="796"/>
      <c r="X510" s="796"/>
      <c r="Y510" s="796"/>
      <c r="Z510" s="796"/>
      <c r="AA510" s="796"/>
    </row>
    <row r="511">
      <c r="A511" s="796"/>
      <c r="B511" s="796"/>
      <c r="C511" s="796"/>
      <c r="D511" s="796"/>
      <c r="E511" s="796"/>
      <c r="F511" s="796"/>
      <c r="G511" s="796"/>
      <c r="H511" s="796"/>
      <c r="I511" s="796"/>
      <c r="J511" s="796"/>
      <c r="K511" s="796"/>
      <c r="L511" s="796"/>
      <c r="M511" s="796"/>
      <c r="N511" s="796"/>
      <c r="O511" s="796"/>
      <c r="P511" s="796"/>
      <c r="Q511" s="796"/>
      <c r="R511" s="796"/>
      <c r="S511" s="796"/>
      <c r="T511" s="796"/>
      <c r="U511" s="796"/>
      <c r="V511" s="796"/>
      <c r="W511" s="796"/>
      <c r="X511" s="796"/>
      <c r="Y511" s="796"/>
      <c r="Z511" s="796"/>
      <c r="AA511" s="796"/>
    </row>
    <row r="512">
      <c r="A512" s="796"/>
      <c r="B512" s="796"/>
      <c r="C512" s="796"/>
      <c r="D512" s="796"/>
      <c r="E512" s="796"/>
      <c r="F512" s="796"/>
      <c r="G512" s="796"/>
      <c r="H512" s="796"/>
      <c r="I512" s="796"/>
      <c r="J512" s="796"/>
      <c r="K512" s="796"/>
      <c r="L512" s="796"/>
      <c r="M512" s="796"/>
      <c r="N512" s="796"/>
      <c r="O512" s="796"/>
      <c r="P512" s="796"/>
      <c r="Q512" s="796"/>
      <c r="R512" s="796"/>
      <c r="S512" s="796"/>
      <c r="T512" s="796"/>
      <c r="U512" s="796"/>
      <c r="V512" s="796"/>
      <c r="W512" s="796"/>
      <c r="X512" s="796"/>
      <c r="Y512" s="796"/>
      <c r="Z512" s="796"/>
      <c r="AA512" s="796"/>
    </row>
    <row r="513">
      <c r="A513" s="796"/>
      <c r="B513" s="796"/>
      <c r="C513" s="796"/>
      <c r="D513" s="796"/>
      <c r="E513" s="796"/>
      <c r="F513" s="796"/>
      <c r="G513" s="796"/>
      <c r="H513" s="796"/>
      <c r="I513" s="796"/>
      <c r="J513" s="796"/>
      <c r="K513" s="796"/>
      <c r="L513" s="796"/>
      <c r="M513" s="796"/>
      <c r="N513" s="796"/>
      <c r="O513" s="796"/>
      <c r="P513" s="796"/>
      <c r="Q513" s="796"/>
      <c r="R513" s="796"/>
      <c r="S513" s="796"/>
      <c r="T513" s="796"/>
      <c r="U513" s="796"/>
      <c r="V513" s="796"/>
      <c r="W513" s="796"/>
      <c r="X513" s="796"/>
      <c r="Y513" s="796"/>
      <c r="Z513" s="796"/>
      <c r="AA513" s="796"/>
    </row>
    <row r="514">
      <c r="A514" s="796"/>
      <c r="B514" s="796"/>
      <c r="C514" s="796"/>
      <c r="D514" s="796"/>
      <c r="E514" s="796"/>
      <c r="F514" s="796"/>
      <c r="G514" s="796"/>
      <c r="H514" s="796"/>
      <c r="I514" s="796"/>
      <c r="J514" s="796"/>
      <c r="K514" s="796"/>
      <c r="L514" s="796"/>
      <c r="M514" s="796"/>
      <c r="N514" s="796"/>
      <c r="O514" s="796"/>
      <c r="P514" s="796"/>
      <c r="Q514" s="796"/>
      <c r="R514" s="796"/>
      <c r="S514" s="796"/>
      <c r="T514" s="796"/>
      <c r="U514" s="796"/>
      <c r="V514" s="796"/>
      <c r="W514" s="796"/>
      <c r="X514" s="796"/>
      <c r="Y514" s="796"/>
      <c r="Z514" s="796"/>
      <c r="AA514" s="796"/>
    </row>
    <row r="515">
      <c r="A515" s="796"/>
      <c r="B515" s="796"/>
      <c r="C515" s="796"/>
      <c r="D515" s="796"/>
      <c r="E515" s="796"/>
      <c r="F515" s="796"/>
      <c r="G515" s="796"/>
      <c r="H515" s="796"/>
      <c r="I515" s="796"/>
      <c r="J515" s="796"/>
      <c r="K515" s="796"/>
      <c r="L515" s="796"/>
      <c r="M515" s="796"/>
      <c r="N515" s="796"/>
      <c r="O515" s="796"/>
      <c r="P515" s="796"/>
      <c r="Q515" s="796"/>
      <c r="R515" s="796"/>
      <c r="S515" s="796"/>
      <c r="T515" s="796"/>
      <c r="U515" s="796"/>
      <c r="V515" s="796"/>
      <c r="W515" s="796"/>
      <c r="X515" s="796"/>
      <c r="Y515" s="796"/>
      <c r="Z515" s="796"/>
      <c r="AA515" s="796"/>
    </row>
    <row r="516">
      <c r="A516" s="796"/>
      <c r="B516" s="796"/>
      <c r="C516" s="796"/>
      <c r="D516" s="796"/>
      <c r="E516" s="796"/>
      <c r="F516" s="796"/>
      <c r="G516" s="796"/>
      <c r="H516" s="796"/>
      <c r="I516" s="796"/>
      <c r="J516" s="796"/>
      <c r="K516" s="796"/>
      <c r="L516" s="796"/>
      <c r="M516" s="796"/>
      <c r="N516" s="796"/>
      <c r="O516" s="796"/>
      <c r="P516" s="796"/>
      <c r="Q516" s="796"/>
      <c r="R516" s="796"/>
      <c r="S516" s="796"/>
      <c r="T516" s="796"/>
      <c r="U516" s="796"/>
      <c r="V516" s="796"/>
      <c r="W516" s="796"/>
      <c r="X516" s="796"/>
      <c r="Y516" s="796"/>
      <c r="Z516" s="796"/>
      <c r="AA516" s="796"/>
    </row>
    <row r="517">
      <c r="A517" s="796"/>
      <c r="B517" s="796"/>
      <c r="C517" s="796"/>
      <c r="D517" s="796"/>
      <c r="E517" s="796"/>
      <c r="F517" s="796"/>
      <c r="G517" s="796"/>
      <c r="H517" s="796"/>
      <c r="I517" s="796"/>
      <c r="J517" s="796"/>
      <c r="K517" s="796"/>
      <c r="L517" s="796"/>
      <c r="M517" s="796"/>
      <c r="N517" s="796"/>
      <c r="O517" s="796"/>
      <c r="P517" s="796"/>
      <c r="Q517" s="796"/>
      <c r="R517" s="796"/>
      <c r="S517" s="796"/>
      <c r="T517" s="796"/>
      <c r="U517" s="796"/>
      <c r="V517" s="796"/>
      <c r="W517" s="796"/>
      <c r="X517" s="796"/>
      <c r="Y517" s="796"/>
      <c r="Z517" s="796"/>
      <c r="AA517" s="796"/>
    </row>
    <row r="518">
      <c r="A518" s="796"/>
      <c r="B518" s="796"/>
      <c r="C518" s="796"/>
      <c r="D518" s="796"/>
      <c r="E518" s="796"/>
      <c r="F518" s="796"/>
      <c r="G518" s="796"/>
      <c r="H518" s="796"/>
      <c r="I518" s="796"/>
      <c r="J518" s="796"/>
      <c r="K518" s="796"/>
      <c r="L518" s="796"/>
      <c r="M518" s="796"/>
      <c r="N518" s="796"/>
      <c r="O518" s="796"/>
      <c r="P518" s="796"/>
      <c r="Q518" s="796"/>
      <c r="R518" s="796"/>
      <c r="S518" s="796"/>
      <c r="T518" s="796"/>
      <c r="U518" s="796"/>
      <c r="V518" s="796"/>
      <c r="W518" s="796"/>
      <c r="X518" s="796"/>
      <c r="Y518" s="796"/>
      <c r="Z518" s="796"/>
      <c r="AA518" s="796"/>
    </row>
    <row r="519">
      <c r="A519" s="796"/>
      <c r="B519" s="796"/>
      <c r="C519" s="796"/>
      <c r="D519" s="796"/>
      <c r="E519" s="796"/>
      <c r="F519" s="796"/>
      <c r="G519" s="796"/>
      <c r="H519" s="796"/>
      <c r="I519" s="796"/>
      <c r="J519" s="796"/>
      <c r="K519" s="796"/>
      <c r="L519" s="796"/>
      <c r="M519" s="796"/>
      <c r="N519" s="796"/>
      <c r="O519" s="796"/>
      <c r="P519" s="796"/>
      <c r="Q519" s="796"/>
      <c r="R519" s="796"/>
      <c r="S519" s="796"/>
      <c r="T519" s="796"/>
      <c r="U519" s="796"/>
      <c r="V519" s="796"/>
      <c r="W519" s="796"/>
      <c r="X519" s="796"/>
      <c r="Y519" s="796"/>
      <c r="Z519" s="796"/>
      <c r="AA519" s="796"/>
    </row>
    <row r="520">
      <c r="A520" s="796"/>
      <c r="B520" s="796"/>
      <c r="C520" s="796"/>
      <c r="D520" s="796"/>
      <c r="E520" s="796"/>
      <c r="F520" s="796"/>
      <c r="G520" s="796"/>
      <c r="H520" s="796"/>
      <c r="I520" s="796"/>
      <c r="J520" s="796"/>
      <c r="K520" s="796"/>
      <c r="L520" s="796"/>
      <c r="M520" s="796"/>
      <c r="N520" s="796"/>
      <c r="O520" s="796"/>
      <c r="P520" s="796"/>
      <c r="Q520" s="796"/>
      <c r="R520" s="796"/>
      <c r="S520" s="796"/>
      <c r="T520" s="796"/>
      <c r="U520" s="796"/>
      <c r="V520" s="796"/>
      <c r="W520" s="796"/>
      <c r="X520" s="796"/>
      <c r="Y520" s="796"/>
      <c r="Z520" s="796"/>
      <c r="AA520" s="796"/>
    </row>
    <row r="521">
      <c r="A521" s="796"/>
      <c r="B521" s="796"/>
      <c r="C521" s="796"/>
      <c r="D521" s="796"/>
      <c r="E521" s="796"/>
      <c r="F521" s="796"/>
      <c r="G521" s="796"/>
      <c r="H521" s="796"/>
      <c r="I521" s="796"/>
      <c r="J521" s="796"/>
      <c r="K521" s="796"/>
      <c r="L521" s="796"/>
      <c r="M521" s="796"/>
      <c r="N521" s="796"/>
      <c r="O521" s="796"/>
      <c r="P521" s="796"/>
      <c r="Q521" s="796"/>
      <c r="R521" s="796"/>
      <c r="S521" s="796"/>
      <c r="T521" s="796"/>
      <c r="U521" s="796"/>
      <c r="V521" s="796"/>
      <c r="W521" s="796"/>
      <c r="X521" s="796"/>
      <c r="Y521" s="796"/>
      <c r="Z521" s="796"/>
      <c r="AA521" s="796"/>
    </row>
    <row r="522">
      <c r="A522" s="796"/>
      <c r="B522" s="796"/>
      <c r="C522" s="796"/>
      <c r="D522" s="796"/>
      <c r="E522" s="796"/>
      <c r="F522" s="796"/>
      <c r="G522" s="796"/>
      <c r="H522" s="796"/>
      <c r="I522" s="796"/>
      <c r="J522" s="796"/>
      <c r="K522" s="796"/>
      <c r="L522" s="796"/>
      <c r="M522" s="796"/>
      <c r="N522" s="796"/>
      <c r="O522" s="796"/>
      <c r="P522" s="796"/>
      <c r="Q522" s="796"/>
      <c r="R522" s="796"/>
      <c r="S522" s="796"/>
      <c r="T522" s="796"/>
      <c r="U522" s="796"/>
      <c r="V522" s="796"/>
      <c r="W522" s="796"/>
      <c r="X522" s="796"/>
      <c r="Y522" s="796"/>
      <c r="Z522" s="796"/>
      <c r="AA522" s="796"/>
    </row>
    <row r="523">
      <c r="A523" s="796"/>
      <c r="B523" s="796"/>
      <c r="C523" s="796"/>
      <c r="D523" s="796"/>
      <c r="E523" s="796"/>
      <c r="F523" s="796"/>
      <c r="G523" s="796"/>
      <c r="H523" s="796"/>
      <c r="I523" s="796"/>
      <c r="J523" s="796"/>
      <c r="K523" s="796"/>
      <c r="L523" s="796"/>
      <c r="M523" s="796"/>
      <c r="N523" s="796"/>
      <c r="O523" s="796"/>
      <c r="P523" s="796"/>
      <c r="Q523" s="796"/>
      <c r="R523" s="796"/>
      <c r="S523" s="796"/>
      <c r="T523" s="796"/>
      <c r="U523" s="796"/>
      <c r="V523" s="796"/>
      <c r="W523" s="796"/>
      <c r="X523" s="796"/>
      <c r="Y523" s="796"/>
      <c r="Z523" s="796"/>
      <c r="AA523" s="796"/>
    </row>
    <row r="524">
      <c r="A524" s="796"/>
      <c r="B524" s="796"/>
      <c r="C524" s="796"/>
      <c r="D524" s="796"/>
      <c r="E524" s="796"/>
      <c r="F524" s="796"/>
      <c r="G524" s="796"/>
      <c r="H524" s="796"/>
      <c r="I524" s="796"/>
      <c r="J524" s="796"/>
      <c r="K524" s="796"/>
      <c r="L524" s="796"/>
      <c r="M524" s="796"/>
      <c r="N524" s="796"/>
      <c r="O524" s="796"/>
      <c r="P524" s="796"/>
      <c r="Q524" s="796"/>
      <c r="R524" s="796"/>
      <c r="S524" s="796"/>
      <c r="T524" s="796"/>
      <c r="U524" s="796"/>
      <c r="V524" s="796"/>
      <c r="W524" s="796"/>
      <c r="X524" s="796"/>
      <c r="Y524" s="796"/>
      <c r="Z524" s="796"/>
      <c r="AA524" s="796"/>
    </row>
    <row r="525">
      <c r="A525" s="796"/>
      <c r="B525" s="796"/>
      <c r="C525" s="796"/>
      <c r="D525" s="796"/>
      <c r="E525" s="796"/>
      <c r="F525" s="796"/>
      <c r="G525" s="796"/>
      <c r="H525" s="796"/>
      <c r="I525" s="796"/>
      <c r="J525" s="796"/>
      <c r="K525" s="796"/>
      <c r="L525" s="796"/>
      <c r="M525" s="796"/>
      <c r="N525" s="796"/>
      <c r="O525" s="796"/>
      <c r="P525" s="796"/>
      <c r="Q525" s="796"/>
      <c r="R525" s="796"/>
      <c r="S525" s="796"/>
      <c r="T525" s="796"/>
      <c r="U525" s="796"/>
      <c r="V525" s="796"/>
      <c r="W525" s="796"/>
      <c r="X525" s="796"/>
      <c r="Y525" s="796"/>
      <c r="Z525" s="796"/>
      <c r="AA525" s="796"/>
    </row>
    <row r="526">
      <c r="A526" s="796"/>
      <c r="B526" s="796"/>
      <c r="C526" s="796"/>
      <c r="D526" s="796"/>
      <c r="E526" s="796"/>
      <c r="F526" s="796"/>
      <c r="G526" s="796"/>
      <c r="H526" s="796"/>
      <c r="I526" s="796"/>
      <c r="J526" s="796"/>
      <c r="K526" s="796"/>
      <c r="L526" s="796"/>
      <c r="M526" s="796"/>
      <c r="N526" s="796"/>
      <c r="O526" s="796"/>
      <c r="P526" s="796"/>
      <c r="Q526" s="796"/>
      <c r="R526" s="796"/>
      <c r="S526" s="796"/>
      <c r="T526" s="796"/>
      <c r="U526" s="796"/>
      <c r="V526" s="796"/>
      <c r="W526" s="796"/>
      <c r="X526" s="796"/>
      <c r="Y526" s="796"/>
      <c r="Z526" s="796"/>
      <c r="AA526" s="796"/>
    </row>
    <row r="527">
      <c r="A527" s="796"/>
      <c r="B527" s="796"/>
      <c r="C527" s="796"/>
      <c r="D527" s="796"/>
      <c r="E527" s="796"/>
      <c r="F527" s="796"/>
      <c r="G527" s="796"/>
      <c r="H527" s="796"/>
      <c r="I527" s="796"/>
      <c r="J527" s="796"/>
      <c r="K527" s="796"/>
      <c r="L527" s="796"/>
      <c r="M527" s="796"/>
      <c r="N527" s="796"/>
      <c r="O527" s="796"/>
      <c r="P527" s="796"/>
      <c r="Q527" s="796"/>
      <c r="R527" s="796"/>
      <c r="S527" s="796"/>
      <c r="T527" s="796"/>
      <c r="U527" s="796"/>
      <c r="V527" s="796"/>
      <c r="W527" s="796"/>
      <c r="X527" s="796"/>
      <c r="Y527" s="796"/>
      <c r="Z527" s="796"/>
      <c r="AA527" s="796"/>
    </row>
    <row r="528">
      <c r="A528" s="796"/>
      <c r="B528" s="796"/>
      <c r="C528" s="796"/>
      <c r="D528" s="796"/>
      <c r="E528" s="796"/>
      <c r="F528" s="796"/>
      <c r="G528" s="796"/>
      <c r="H528" s="796"/>
      <c r="I528" s="796"/>
      <c r="J528" s="796"/>
      <c r="K528" s="796"/>
      <c r="L528" s="796"/>
      <c r="M528" s="796"/>
      <c r="N528" s="796"/>
      <c r="O528" s="796"/>
      <c r="P528" s="796"/>
      <c r="Q528" s="796"/>
      <c r="R528" s="796"/>
      <c r="S528" s="796"/>
      <c r="T528" s="796"/>
      <c r="U528" s="796"/>
      <c r="V528" s="796"/>
      <c r="W528" s="796"/>
      <c r="X528" s="796"/>
      <c r="Y528" s="796"/>
      <c r="Z528" s="796"/>
      <c r="AA528" s="796"/>
    </row>
    <row r="529">
      <c r="A529" s="796"/>
      <c r="B529" s="796"/>
      <c r="C529" s="796"/>
      <c r="D529" s="796"/>
      <c r="E529" s="796"/>
      <c r="F529" s="796"/>
      <c r="G529" s="796"/>
      <c r="H529" s="796"/>
      <c r="I529" s="796"/>
      <c r="J529" s="796"/>
      <c r="K529" s="796"/>
      <c r="L529" s="796"/>
      <c r="M529" s="796"/>
      <c r="N529" s="796"/>
      <c r="O529" s="796"/>
      <c r="P529" s="796"/>
      <c r="Q529" s="796"/>
      <c r="R529" s="796"/>
      <c r="S529" s="796"/>
      <c r="T529" s="796"/>
      <c r="U529" s="796"/>
      <c r="V529" s="796"/>
      <c r="W529" s="796"/>
      <c r="X529" s="796"/>
      <c r="Y529" s="796"/>
      <c r="Z529" s="796"/>
      <c r="AA529" s="796"/>
    </row>
    <row r="530">
      <c r="A530" s="796"/>
      <c r="B530" s="796"/>
      <c r="C530" s="796"/>
      <c r="D530" s="796"/>
      <c r="E530" s="796"/>
      <c r="F530" s="796"/>
      <c r="G530" s="796"/>
      <c r="H530" s="796"/>
      <c r="I530" s="796"/>
      <c r="J530" s="796"/>
      <c r="K530" s="796"/>
      <c r="L530" s="796"/>
      <c r="M530" s="796"/>
      <c r="N530" s="796"/>
      <c r="O530" s="796"/>
      <c r="P530" s="796"/>
      <c r="Q530" s="796"/>
      <c r="R530" s="796"/>
      <c r="S530" s="796"/>
      <c r="T530" s="796"/>
      <c r="U530" s="796"/>
      <c r="V530" s="796"/>
      <c r="W530" s="796"/>
      <c r="X530" s="796"/>
      <c r="Y530" s="796"/>
      <c r="Z530" s="796"/>
      <c r="AA530" s="796"/>
    </row>
    <row r="531">
      <c r="A531" s="796"/>
      <c r="B531" s="796"/>
      <c r="C531" s="796"/>
      <c r="D531" s="796"/>
      <c r="E531" s="796"/>
      <c r="F531" s="796"/>
      <c r="G531" s="796"/>
      <c r="H531" s="796"/>
      <c r="I531" s="796"/>
      <c r="J531" s="796"/>
      <c r="K531" s="796"/>
      <c r="L531" s="796"/>
      <c r="M531" s="796"/>
      <c r="N531" s="796"/>
      <c r="O531" s="796"/>
      <c r="P531" s="796"/>
      <c r="Q531" s="796"/>
      <c r="R531" s="796"/>
      <c r="S531" s="796"/>
      <c r="T531" s="796"/>
      <c r="U531" s="796"/>
      <c r="V531" s="796"/>
      <c r="W531" s="796"/>
      <c r="X531" s="796"/>
      <c r="Y531" s="796"/>
      <c r="Z531" s="796"/>
      <c r="AA531" s="796"/>
    </row>
    <row r="532">
      <c r="A532" s="796"/>
      <c r="B532" s="796"/>
      <c r="C532" s="796"/>
      <c r="D532" s="796"/>
      <c r="E532" s="796"/>
      <c r="F532" s="796"/>
      <c r="G532" s="796"/>
      <c r="H532" s="796"/>
      <c r="I532" s="796"/>
      <c r="J532" s="796"/>
      <c r="K532" s="796"/>
      <c r="L532" s="796"/>
      <c r="M532" s="796"/>
      <c r="N532" s="796"/>
      <c r="O532" s="796"/>
      <c r="P532" s="796"/>
      <c r="Q532" s="796"/>
      <c r="R532" s="796"/>
      <c r="S532" s="796"/>
      <c r="T532" s="796"/>
      <c r="U532" s="796"/>
      <c r="V532" s="796"/>
      <c r="W532" s="796"/>
      <c r="X532" s="796"/>
      <c r="Y532" s="796"/>
      <c r="Z532" s="796"/>
      <c r="AA532" s="796"/>
    </row>
    <row r="533">
      <c r="A533" s="796"/>
      <c r="B533" s="796"/>
      <c r="C533" s="796"/>
      <c r="D533" s="796"/>
      <c r="E533" s="796"/>
      <c r="F533" s="796"/>
      <c r="G533" s="796"/>
      <c r="H533" s="796"/>
      <c r="I533" s="796"/>
      <c r="J533" s="796"/>
      <c r="K533" s="796"/>
      <c r="L533" s="796"/>
      <c r="M533" s="796"/>
      <c r="N533" s="796"/>
      <c r="O533" s="796"/>
      <c r="P533" s="796"/>
      <c r="Q533" s="796"/>
      <c r="R533" s="796"/>
      <c r="S533" s="796"/>
      <c r="T533" s="796"/>
      <c r="U533" s="796"/>
      <c r="V533" s="796"/>
      <c r="W533" s="796"/>
      <c r="X533" s="796"/>
      <c r="Y533" s="796"/>
      <c r="Z533" s="796"/>
      <c r="AA533" s="796"/>
    </row>
    <row r="534">
      <c r="A534" s="796"/>
      <c r="B534" s="796"/>
      <c r="C534" s="796"/>
      <c r="D534" s="796"/>
      <c r="E534" s="796"/>
      <c r="F534" s="796"/>
      <c r="G534" s="796"/>
      <c r="H534" s="796"/>
      <c r="I534" s="796"/>
      <c r="J534" s="796"/>
      <c r="K534" s="796"/>
      <c r="L534" s="796"/>
      <c r="M534" s="796"/>
      <c r="N534" s="796"/>
      <c r="O534" s="796"/>
      <c r="P534" s="796"/>
      <c r="Q534" s="796"/>
      <c r="R534" s="796"/>
      <c r="S534" s="796"/>
      <c r="T534" s="796"/>
      <c r="U534" s="796"/>
      <c r="V534" s="796"/>
      <c r="W534" s="796"/>
      <c r="X534" s="796"/>
      <c r="Y534" s="796"/>
      <c r="Z534" s="796"/>
      <c r="AA534" s="796"/>
    </row>
    <row r="535">
      <c r="A535" s="796"/>
      <c r="B535" s="796"/>
      <c r="C535" s="796"/>
      <c r="D535" s="796"/>
      <c r="E535" s="796"/>
      <c r="F535" s="796"/>
      <c r="G535" s="796"/>
      <c r="H535" s="796"/>
      <c r="I535" s="796"/>
      <c r="J535" s="796"/>
      <c r="K535" s="796"/>
      <c r="L535" s="796"/>
      <c r="M535" s="796"/>
      <c r="N535" s="796"/>
      <c r="O535" s="796"/>
      <c r="P535" s="796"/>
      <c r="Q535" s="796"/>
      <c r="R535" s="796"/>
      <c r="S535" s="796"/>
      <c r="T535" s="796"/>
      <c r="U535" s="796"/>
      <c r="V535" s="796"/>
      <c r="W535" s="796"/>
      <c r="X535" s="796"/>
      <c r="Y535" s="796"/>
      <c r="Z535" s="796"/>
      <c r="AA535" s="796"/>
    </row>
    <row r="536">
      <c r="A536" s="796"/>
      <c r="B536" s="796"/>
      <c r="C536" s="796"/>
      <c r="D536" s="796"/>
      <c r="E536" s="796"/>
      <c r="F536" s="796"/>
      <c r="G536" s="796"/>
      <c r="H536" s="796"/>
      <c r="I536" s="796"/>
      <c r="J536" s="796"/>
      <c r="K536" s="796"/>
      <c r="L536" s="796"/>
      <c r="M536" s="796"/>
      <c r="N536" s="796"/>
      <c r="O536" s="796"/>
      <c r="P536" s="796"/>
      <c r="Q536" s="796"/>
      <c r="R536" s="796"/>
      <c r="S536" s="796"/>
      <c r="T536" s="796"/>
      <c r="U536" s="796"/>
      <c r="V536" s="796"/>
      <c r="W536" s="796"/>
      <c r="X536" s="796"/>
      <c r="Y536" s="796"/>
      <c r="Z536" s="796"/>
      <c r="AA536" s="796"/>
    </row>
    <row r="537">
      <c r="A537" s="796"/>
      <c r="B537" s="796"/>
      <c r="C537" s="796"/>
      <c r="D537" s="796"/>
      <c r="E537" s="796"/>
      <c r="F537" s="796"/>
      <c r="G537" s="796"/>
      <c r="H537" s="796"/>
      <c r="I537" s="796"/>
      <c r="J537" s="796"/>
      <c r="K537" s="796"/>
      <c r="L537" s="796"/>
      <c r="M537" s="796"/>
      <c r="N537" s="796"/>
      <c r="O537" s="796"/>
      <c r="P537" s="796"/>
      <c r="Q537" s="796"/>
      <c r="R537" s="796"/>
      <c r="S537" s="796"/>
      <c r="T537" s="796"/>
      <c r="U537" s="796"/>
      <c r="V537" s="796"/>
      <c r="W537" s="796"/>
      <c r="X537" s="796"/>
      <c r="Y537" s="796"/>
      <c r="Z537" s="796"/>
      <c r="AA537" s="796"/>
    </row>
    <row r="538">
      <c r="A538" s="796"/>
      <c r="B538" s="796"/>
      <c r="C538" s="796"/>
      <c r="D538" s="796"/>
      <c r="E538" s="796"/>
      <c r="F538" s="796"/>
      <c r="G538" s="796"/>
      <c r="H538" s="796"/>
      <c r="I538" s="796"/>
      <c r="J538" s="796"/>
      <c r="K538" s="796"/>
      <c r="L538" s="796"/>
      <c r="M538" s="796"/>
      <c r="N538" s="796"/>
      <c r="O538" s="796"/>
      <c r="P538" s="796"/>
      <c r="Q538" s="796"/>
      <c r="R538" s="796"/>
      <c r="S538" s="796"/>
      <c r="T538" s="796"/>
      <c r="U538" s="796"/>
      <c r="V538" s="796"/>
      <c r="W538" s="796"/>
      <c r="X538" s="796"/>
      <c r="Y538" s="796"/>
      <c r="Z538" s="796"/>
      <c r="AA538" s="796"/>
    </row>
    <row r="539">
      <c r="A539" s="796"/>
      <c r="B539" s="796"/>
      <c r="C539" s="796"/>
      <c r="D539" s="796"/>
      <c r="E539" s="796"/>
      <c r="F539" s="796"/>
      <c r="G539" s="796"/>
      <c r="H539" s="796"/>
      <c r="I539" s="796"/>
      <c r="J539" s="796"/>
      <c r="K539" s="796"/>
      <c r="L539" s="796"/>
      <c r="M539" s="796"/>
      <c r="N539" s="796"/>
      <c r="O539" s="796"/>
      <c r="P539" s="796"/>
      <c r="Q539" s="796"/>
      <c r="R539" s="796"/>
      <c r="S539" s="796"/>
      <c r="T539" s="796"/>
      <c r="U539" s="796"/>
      <c r="V539" s="796"/>
      <c r="W539" s="796"/>
      <c r="X539" s="796"/>
      <c r="Y539" s="796"/>
      <c r="Z539" s="796"/>
      <c r="AA539" s="796"/>
    </row>
    <row r="540">
      <c r="A540" s="796"/>
      <c r="B540" s="796"/>
      <c r="C540" s="796"/>
      <c r="D540" s="796"/>
      <c r="E540" s="796"/>
      <c r="F540" s="796"/>
      <c r="G540" s="796"/>
      <c r="H540" s="796"/>
      <c r="I540" s="796"/>
      <c r="J540" s="796"/>
      <c r="K540" s="796"/>
      <c r="L540" s="796"/>
      <c r="M540" s="796"/>
      <c r="N540" s="796"/>
      <c r="O540" s="796"/>
      <c r="P540" s="796"/>
      <c r="Q540" s="796"/>
      <c r="R540" s="796"/>
      <c r="S540" s="796"/>
      <c r="T540" s="796"/>
      <c r="U540" s="796"/>
      <c r="V540" s="796"/>
      <c r="W540" s="796"/>
      <c r="X540" s="796"/>
      <c r="Y540" s="796"/>
      <c r="Z540" s="796"/>
      <c r="AA540" s="796"/>
    </row>
    <row r="541">
      <c r="A541" s="796"/>
      <c r="B541" s="796"/>
      <c r="C541" s="796"/>
      <c r="D541" s="796"/>
      <c r="E541" s="796"/>
      <c r="F541" s="796"/>
      <c r="G541" s="796"/>
      <c r="H541" s="796"/>
      <c r="I541" s="796"/>
      <c r="J541" s="796"/>
      <c r="K541" s="796"/>
      <c r="L541" s="796"/>
      <c r="M541" s="796"/>
      <c r="N541" s="796"/>
      <c r="O541" s="796"/>
      <c r="P541" s="796"/>
      <c r="Q541" s="796"/>
      <c r="R541" s="796"/>
      <c r="S541" s="796"/>
      <c r="T541" s="796"/>
      <c r="U541" s="796"/>
      <c r="V541" s="796"/>
      <c r="W541" s="796"/>
      <c r="X541" s="796"/>
      <c r="Y541" s="796"/>
      <c r="Z541" s="796"/>
      <c r="AA541" s="796"/>
    </row>
    <row r="542">
      <c r="A542" s="796"/>
      <c r="B542" s="796"/>
      <c r="C542" s="796"/>
      <c r="D542" s="796"/>
      <c r="E542" s="796"/>
      <c r="F542" s="796"/>
      <c r="G542" s="796"/>
      <c r="H542" s="796"/>
      <c r="I542" s="796"/>
      <c r="J542" s="796"/>
      <c r="K542" s="796"/>
      <c r="L542" s="796"/>
      <c r="M542" s="796"/>
      <c r="N542" s="796"/>
      <c r="O542" s="796"/>
      <c r="P542" s="796"/>
      <c r="Q542" s="796"/>
      <c r="R542" s="796"/>
      <c r="S542" s="796"/>
      <c r="T542" s="796"/>
      <c r="U542" s="796"/>
      <c r="V542" s="796"/>
      <c r="W542" s="796"/>
      <c r="X542" s="796"/>
      <c r="Y542" s="796"/>
      <c r="Z542" s="796"/>
      <c r="AA542" s="796"/>
    </row>
    <row r="543">
      <c r="A543" s="796"/>
      <c r="B543" s="796"/>
      <c r="C543" s="796"/>
      <c r="D543" s="796"/>
      <c r="E543" s="796"/>
      <c r="F543" s="796"/>
      <c r="G543" s="796"/>
      <c r="H543" s="796"/>
      <c r="I543" s="796"/>
      <c r="J543" s="796"/>
      <c r="K543" s="796"/>
      <c r="L543" s="796"/>
      <c r="M543" s="796"/>
      <c r="N543" s="796"/>
      <c r="O543" s="796"/>
      <c r="P543" s="796"/>
      <c r="Q543" s="796"/>
      <c r="R543" s="796"/>
      <c r="S543" s="796"/>
      <c r="T543" s="796"/>
      <c r="U543" s="796"/>
      <c r="V543" s="796"/>
      <c r="W543" s="796"/>
      <c r="X543" s="796"/>
      <c r="Y543" s="796"/>
      <c r="Z543" s="796"/>
      <c r="AA543" s="796"/>
    </row>
    <row r="544">
      <c r="A544" s="796"/>
      <c r="B544" s="796"/>
      <c r="C544" s="796"/>
      <c r="D544" s="796"/>
      <c r="E544" s="796"/>
      <c r="F544" s="796"/>
      <c r="G544" s="796"/>
      <c r="H544" s="796"/>
      <c r="I544" s="796"/>
      <c r="J544" s="796"/>
      <c r="K544" s="796"/>
      <c r="L544" s="796"/>
      <c r="M544" s="796"/>
      <c r="N544" s="796"/>
      <c r="O544" s="796"/>
      <c r="P544" s="796"/>
      <c r="Q544" s="796"/>
      <c r="R544" s="796"/>
      <c r="S544" s="796"/>
      <c r="T544" s="796"/>
      <c r="U544" s="796"/>
      <c r="V544" s="796"/>
      <c r="W544" s="796"/>
      <c r="X544" s="796"/>
      <c r="Y544" s="796"/>
      <c r="Z544" s="796"/>
      <c r="AA544" s="796"/>
    </row>
    <row r="545">
      <c r="A545" s="796"/>
      <c r="B545" s="796"/>
      <c r="C545" s="796"/>
      <c r="D545" s="796"/>
      <c r="E545" s="796"/>
      <c r="F545" s="796"/>
      <c r="G545" s="796"/>
      <c r="H545" s="796"/>
      <c r="I545" s="796"/>
      <c r="J545" s="796"/>
      <c r="K545" s="796"/>
      <c r="L545" s="796"/>
      <c r="M545" s="796"/>
      <c r="N545" s="796"/>
      <c r="O545" s="796"/>
      <c r="P545" s="796"/>
      <c r="Q545" s="796"/>
      <c r="R545" s="796"/>
      <c r="S545" s="796"/>
      <c r="T545" s="796"/>
      <c r="U545" s="796"/>
      <c r="V545" s="796"/>
      <c r="W545" s="796"/>
      <c r="X545" s="796"/>
      <c r="Y545" s="796"/>
      <c r="Z545" s="796"/>
      <c r="AA545" s="796"/>
    </row>
    <row r="546">
      <c r="A546" s="796"/>
      <c r="B546" s="796"/>
      <c r="C546" s="796"/>
      <c r="D546" s="796"/>
      <c r="E546" s="796"/>
      <c r="F546" s="796"/>
      <c r="G546" s="796"/>
      <c r="H546" s="796"/>
      <c r="I546" s="796"/>
      <c r="J546" s="796"/>
      <c r="K546" s="796"/>
      <c r="L546" s="796"/>
      <c r="M546" s="796"/>
      <c r="N546" s="796"/>
      <c r="O546" s="796"/>
      <c r="P546" s="796"/>
      <c r="Q546" s="796"/>
      <c r="R546" s="796"/>
      <c r="S546" s="796"/>
      <c r="T546" s="796"/>
      <c r="U546" s="796"/>
      <c r="V546" s="796"/>
      <c r="W546" s="796"/>
      <c r="X546" s="796"/>
      <c r="Y546" s="796"/>
      <c r="Z546" s="796"/>
      <c r="AA546" s="796"/>
    </row>
    <row r="547">
      <c r="A547" s="796"/>
      <c r="B547" s="796"/>
      <c r="C547" s="796"/>
      <c r="D547" s="796"/>
      <c r="E547" s="796"/>
      <c r="F547" s="796"/>
      <c r="G547" s="796"/>
      <c r="H547" s="796"/>
      <c r="I547" s="796"/>
      <c r="J547" s="796"/>
      <c r="K547" s="796"/>
      <c r="L547" s="796"/>
      <c r="M547" s="796"/>
      <c r="N547" s="796"/>
      <c r="O547" s="796"/>
      <c r="P547" s="796"/>
      <c r="Q547" s="796"/>
      <c r="R547" s="796"/>
      <c r="S547" s="796"/>
      <c r="T547" s="796"/>
      <c r="U547" s="796"/>
      <c r="V547" s="796"/>
      <c r="W547" s="796"/>
      <c r="X547" s="796"/>
      <c r="Y547" s="796"/>
      <c r="Z547" s="796"/>
      <c r="AA547" s="796"/>
    </row>
    <row r="548">
      <c r="A548" s="796"/>
      <c r="B548" s="796"/>
      <c r="C548" s="796"/>
      <c r="D548" s="796"/>
      <c r="E548" s="796"/>
      <c r="F548" s="796"/>
      <c r="G548" s="796"/>
      <c r="H548" s="796"/>
      <c r="I548" s="796"/>
      <c r="J548" s="796"/>
      <c r="K548" s="796"/>
      <c r="L548" s="796"/>
      <c r="M548" s="796"/>
      <c r="N548" s="796"/>
      <c r="O548" s="796"/>
      <c r="P548" s="796"/>
      <c r="Q548" s="796"/>
      <c r="R548" s="796"/>
      <c r="S548" s="796"/>
      <c r="T548" s="796"/>
      <c r="U548" s="796"/>
      <c r="V548" s="796"/>
      <c r="W548" s="796"/>
      <c r="X548" s="796"/>
      <c r="Y548" s="796"/>
      <c r="Z548" s="796"/>
      <c r="AA548" s="796"/>
    </row>
    <row r="549">
      <c r="A549" s="796"/>
      <c r="B549" s="796"/>
      <c r="C549" s="796"/>
      <c r="D549" s="796"/>
      <c r="E549" s="796"/>
      <c r="F549" s="796"/>
      <c r="G549" s="796"/>
      <c r="H549" s="796"/>
      <c r="I549" s="796"/>
      <c r="J549" s="796"/>
      <c r="K549" s="796"/>
      <c r="L549" s="796"/>
      <c r="M549" s="796"/>
      <c r="N549" s="796"/>
      <c r="O549" s="796"/>
      <c r="P549" s="796"/>
      <c r="Q549" s="796"/>
      <c r="R549" s="796"/>
      <c r="S549" s="796"/>
      <c r="T549" s="796"/>
      <c r="U549" s="796"/>
      <c r="V549" s="796"/>
      <c r="W549" s="796"/>
      <c r="X549" s="796"/>
      <c r="Y549" s="796"/>
      <c r="Z549" s="796"/>
      <c r="AA549" s="796"/>
    </row>
    <row r="550">
      <c r="A550" s="796"/>
      <c r="B550" s="796"/>
      <c r="C550" s="796"/>
      <c r="D550" s="796"/>
      <c r="E550" s="796"/>
      <c r="F550" s="796"/>
      <c r="G550" s="796"/>
      <c r="H550" s="796"/>
      <c r="I550" s="796"/>
      <c r="J550" s="796"/>
      <c r="K550" s="796"/>
      <c r="L550" s="796"/>
      <c r="M550" s="796"/>
      <c r="N550" s="796"/>
      <c r="O550" s="796"/>
      <c r="P550" s="796"/>
      <c r="Q550" s="796"/>
      <c r="R550" s="796"/>
      <c r="S550" s="796"/>
      <c r="T550" s="796"/>
      <c r="U550" s="796"/>
      <c r="V550" s="796"/>
      <c r="W550" s="796"/>
      <c r="X550" s="796"/>
      <c r="Y550" s="796"/>
      <c r="Z550" s="796"/>
      <c r="AA550" s="796"/>
    </row>
    <row r="551">
      <c r="A551" s="796"/>
      <c r="B551" s="796"/>
      <c r="C551" s="796"/>
      <c r="D551" s="796"/>
      <c r="E551" s="796"/>
      <c r="F551" s="796"/>
      <c r="G551" s="796"/>
      <c r="H551" s="796"/>
      <c r="I551" s="796"/>
      <c r="J551" s="796"/>
      <c r="K551" s="796"/>
      <c r="L551" s="796"/>
      <c r="M551" s="796"/>
      <c r="N551" s="796"/>
      <c r="O551" s="796"/>
      <c r="P551" s="796"/>
      <c r="Q551" s="796"/>
      <c r="R551" s="796"/>
      <c r="S551" s="796"/>
      <c r="T551" s="796"/>
      <c r="U551" s="796"/>
      <c r="V551" s="796"/>
      <c r="W551" s="796"/>
      <c r="X551" s="796"/>
      <c r="Y551" s="796"/>
      <c r="Z551" s="796"/>
      <c r="AA551" s="796"/>
    </row>
    <row r="552">
      <c r="A552" s="796"/>
      <c r="B552" s="796"/>
      <c r="C552" s="796"/>
      <c r="D552" s="796"/>
      <c r="E552" s="796"/>
      <c r="F552" s="796"/>
      <c r="G552" s="796"/>
      <c r="H552" s="796"/>
      <c r="I552" s="796"/>
      <c r="J552" s="796"/>
      <c r="K552" s="796"/>
      <c r="L552" s="796"/>
      <c r="M552" s="796"/>
      <c r="N552" s="796"/>
      <c r="O552" s="796"/>
      <c r="P552" s="796"/>
      <c r="Q552" s="796"/>
      <c r="R552" s="796"/>
      <c r="S552" s="796"/>
      <c r="T552" s="796"/>
      <c r="U552" s="796"/>
      <c r="V552" s="796"/>
      <c r="W552" s="796"/>
      <c r="X552" s="796"/>
      <c r="Y552" s="796"/>
      <c r="Z552" s="796"/>
      <c r="AA552" s="796"/>
    </row>
    <row r="553">
      <c r="A553" s="796"/>
      <c r="B553" s="796"/>
      <c r="C553" s="796"/>
      <c r="D553" s="796"/>
      <c r="E553" s="796"/>
      <c r="F553" s="796"/>
      <c r="G553" s="796"/>
      <c r="H553" s="796"/>
      <c r="I553" s="796"/>
      <c r="J553" s="796"/>
      <c r="K553" s="796"/>
      <c r="L553" s="796"/>
      <c r="M553" s="796"/>
      <c r="N553" s="796"/>
      <c r="O553" s="796"/>
      <c r="P553" s="796"/>
      <c r="Q553" s="796"/>
      <c r="R553" s="796"/>
      <c r="S553" s="796"/>
      <c r="T553" s="796"/>
      <c r="U553" s="796"/>
      <c r="V553" s="796"/>
      <c r="W553" s="796"/>
      <c r="X553" s="796"/>
      <c r="Y553" s="796"/>
      <c r="Z553" s="796"/>
      <c r="AA553" s="796"/>
    </row>
    <row r="554">
      <c r="A554" s="796"/>
      <c r="B554" s="796"/>
      <c r="C554" s="796"/>
      <c r="D554" s="796"/>
      <c r="E554" s="796"/>
      <c r="F554" s="796"/>
      <c r="G554" s="796"/>
      <c r="H554" s="796"/>
      <c r="I554" s="796"/>
      <c r="J554" s="796"/>
      <c r="K554" s="796"/>
      <c r="L554" s="796"/>
      <c r="M554" s="796"/>
      <c r="N554" s="796"/>
      <c r="O554" s="796"/>
      <c r="P554" s="796"/>
      <c r="Q554" s="796"/>
      <c r="R554" s="796"/>
      <c r="S554" s="796"/>
      <c r="T554" s="796"/>
      <c r="U554" s="796"/>
      <c r="V554" s="796"/>
      <c r="W554" s="796"/>
      <c r="X554" s="796"/>
      <c r="Y554" s="796"/>
      <c r="Z554" s="796"/>
      <c r="AA554" s="796"/>
    </row>
    <row r="555">
      <c r="A555" s="796"/>
      <c r="B555" s="796"/>
      <c r="C555" s="796"/>
      <c r="D555" s="796"/>
      <c r="E555" s="796"/>
      <c r="F555" s="796"/>
      <c r="G555" s="796"/>
      <c r="H555" s="796"/>
      <c r="I555" s="796"/>
      <c r="J555" s="796"/>
      <c r="K555" s="796"/>
      <c r="L555" s="796"/>
      <c r="M555" s="796"/>
      <c r="N555" s="796"/>
      <c r="O555" s="796"/>
      <c r="P555" s="796"/>
      <c r="Q555" s="796"/>
      <c r="R555" s="796"/>
      <c r="S555" s="796"/>
      <c r="T555" s="796"/>
      <c r="U555" s="796"/>
      <c r="V555" s="796"/>
      <c r="W555" s="796"/>
      <c r="X555" s="796"/>
      <c r="Y555" s="796"/>
      <c r="Z555" s="796"/>
      <c r="AA555" s="796"/>
    </row>
    <row r="556">
      <c r="A556" s="796"/>
      <c r="B556" s="796"/>
      <c r="C556" s="796"/>
      <c r="D556" s="796"/>
      <c r="E556" s="796"/>
      <c r="F556" s="796"/>
      <c r="G556" s="796"/>
      <c r="H556" s="796"/>
      <c r="I556" s="796"/>
      <c r="J556" s="796"/>
      <c r="K556" s="796"/>
      <c r="L556" s="796"/>
      <c r="M556" s="796"/>
      <c r="N556" s="796"/>
      <c r="O556" s="796"/>
      <c r="P556" s="796"/>
      <c r="Q556" s="796"/>
      <c r="R556" s="796"/>
      <c r="S556" s="796"/>
      <c r="T556" s="796"/>
      <c r="U556" s="796"/>
      <c r="V556" s="796"/>
      <c r="W556" s="796"/>
      <c r="X556" s="796"/>
      <c r="Y556" s="796"/>
      <c r="Z556" s="796"/>
      <c r="AA556" s="796"/>
    </row>
    <row r="557">
      <c r="A557" s="796"/>
      <c r="B557" s="796"/>
      <c r="C557" s="796"/>
      <c r="D557" s="796"/>
      <c r="E557" s="796"/>
      <c r="F557" s="796"/>
      <c r="G557" s="796"/>
      <c r="H557" s="796"/>
      <c r="I557" s="796"/>
      <c r="J557" s="796"/>
      <c r="K557" s="796"/>
      <c r="L557" s="796"/>
      <c r="M557" s="796"/>
      <c r="N557" s="796"/>
      <c r="O557" s="796"/>
      <c r="P557" s="796"/>
      <c r="Q557" s="796"/>
      <c r="R557" s="796"/>
      <c r="S557" s="796"/>
      <c r="T557" s="796"/>
      <c r="U557" s="796"/>
      <c r="V557" s="796"/>
      <c r="W557" s="796"/>
      <c r="X557" s="796"/>
      <c r="Y557" s="796"/>
      <c r="Z557" s="796"/>
      <c r="AA557" s="796"/>
    </row>
    <row r="558">
      <c r="A558" s="796"/>
      <c r="B558" s="796"/>
      <c r="C558" s="796"/>
      <c r="D558" s="796"/>
      <c r="E558" s="796"/>
      <c r="F558" s="796"/>
      <c r="G558" s="796"/>
      <c r="H558" s="796"/>
      <c r="I558" s="796"/>
      <c r="J558" s="796"/>
      <c r="K558" s="796"/>
      <c r="L558" s="796"/>
      <c r="M558" s="796"/>
      <c r="N558" s="796"/>
      <c r="O558" s="796"/>
      <c r="P558" s="796"/>
      <c r="Q558" s="796"/>
      <c r="R558" s="796"/>
      <c r="S558" s="796"/>
      <c r="T558" s="796"/>
      <c r="U558" s="796"/>
      <c r="V558" s="796"/>
      <c r="W558" s="796"/>
      <c r="X558" s="796"/>
      <c r="Y558" s="796"/>
      <c r="Z558" s="796"/>
      <c r="AA558" s="796"/>
    </row>
    <row r="559">
      <c r="A559" s="796"/>
      <c r="B559" s="796"/>
      <c r="C559" s="796"/>
      <c r="D559" s="796"/>
      <c r="E559" s="796"/>
      <c r="F559" s="796"/>
      <c r="G559" s="796"/>
      <c r="H559" s="796"/>
      <c r="I559" s="796"/>
      <c r="J559" s="796"/>
      <c r="K559" s="796"/>
      <c r="L559" s="796"/>
      <c r="M559" s="796"/>
      <c r="N559" s="796"/>
      <c r="O559" s="796"/>
      <c r="P559" s="796"/>
      <c r="Q559" s="796"/>
      <c r="R559" s="796"/>
      <c r="S559" s="796"/>
      <c r="T559" s="796"/>
      <c r="U559" s="796"/>
      <c r="V559" s="796"/>
      <c r="W559" s="796"/>
      <c r="X559" s="796"/>
      <c r="Y559" s="796"/>
      <c r="Z559" s="796"/>
      <c r="AA559" s="796"/>
    </row>
    <row r="560">
      <c r="A560" s="796"/>
      <c r="B560" s="796"/>
      <c r="C560" s="796"/>
      <c r="D560" s="796"/>
      <c r="E560" s="796"/>
      <c r="F560" s="796"/>
      <c r="G560" s="796"/>
      <c r="H560" s="796"/>
      <c r="I560" s="796"/>
      <c r="J560" s="796"/>
      <c r="K560" s="796"/>
      <c r="L560" s="796"/>
      <c r="M560" s="796"/>
      <c r="N560" s="796"/>
      <c r="O560" s="796"/>
      <c r="P560" s="796"/>
      <c r="Q560" s="796"/>
      <c r="R560" s="796"/>
      <c r="S560" s="796"/>
      <c r="T560" s="796"/>
      <c r="U560" s="796"/>
      <c r="V560" s="796"/>
      <c r="W560" s="796"/>
      <c r="X560" s="796"/>
      <c r="Y560" s="796"/>
      <c r="Z560" s="796"/>
      <c r="AA560" s="796"/>
    </row>
    <row r="561">
      <c r="A561" s="796"/>
      <c r="B561" s="796"/>
      <c r="C561" s="796"/>
      <c r="D561" s="796"/>
      <c r="E561" s="796"/>
      <c r="F561" s="796"/>
      <c r="G561" s="796"/>
      <c r="H561" s="796"/>
      <c r="I561" s="796"/>
      <c r="J561" s="796"/>
      <c r="K561" s="796"/>
      <c r="L561" s="796"/>
      <c r="M561" s="796"/>
      <c r="N561" s="796"/>
      <c r="O561" s="796"/>
      <c r="P561" s="796"/>
      <c r="Q561" s="796"/>
      <c r="R561" s="796"/>
      <c r="S561" s="796"/>
      <c r="T561" s="796"/>
      <c r="U561" s="796"/>
      <c r="V561" s="796"/>
      <c r="W561" s="796"/>
      <c r="X561" s="796"/>
      <c r="Y561" s="796"/>
      <c r="Z561" s="796"/>
      <c r="AA561" s="796"/>
    </row>
    <row r="562">
      <c r="A562" s="796"/>
      <c r="B562" s="796"/>
      <c r="C562" s="796"/>
      <c r="D562" s="796"/>
      <c r="E562" s="796"/>
      <c r="F562" s="796"/>
      <c r="G562" s="796"/>
      <c r="H562" s="796"/>
      <c r="I562" s="796"/>
      <c r="J562" s="796"/>
      <c r="K562" s="796"/>
      <c r="L562" s="796"/>
      <c r="M562" s="796"/>
      <c r="N562" s="796"/>
      <c r="O562" s="796"/>
      <c r="P562" s="796"/>
      <c r="Q562" s="796"/>
      <c r="R562" s="796"/>
      <c r="S562" s="796"/>
      <c r="T562" s="796"/>
      <c r="U562" s="796"/>
      <c r="V562" s="796"/>
      <c r="W562" s="796"/>
      <c r="X562" s="796"/>
      <c r="Y562" s="796"/>
      <c r="Z562" s="796"/>
      <c r="AA562" s="796"/>
    </row>
    <row r="563">
      <c r="A563" s="796"/>
      <c r="B563" s="796"/>
      <c r="C563" s="796"/>
      <c r="D563" s="796"/>
      <c r="E563" s="796"/>
      <c r="F563" s="796"/>
      <c r="G563" s="796"/>
      <c r="H563" s="796"/>
      <c r="I563" s="796"/>
      <c r="J563" s="796"/>
      <c r="K563" s="796"/>
      <c r="L563" s="796"/>
      <c r="M563" s="796"/>
      <c r="N563" s="796"/>
      <c r="O563" s="796"/>
      <c r="P563" s="796"/>
      <c r="Q563" s="796"/>
      <c r="R563" s="796"/>
      <c r="S563" s="796"/>
      <c r="T563" s="796"/>
      <c r="U563" s="796"/>
      <c r="V563" s="796"/>
      <c r="W563" s="796"/>
      <c r="X563" s="796"/>
      <c r="Y563" s="796"/>
      <c r="Z563" s="796"/>
      <c r="AA563" s="796"/>
    </row>
    <row r="564">
      <c r="A564" s="796"/>
      <c r="B564" s="796"/>
      <c r="C564" s="796"/>
      <c r="D564" s="796"/>
      <c r="E564" s="796"/>
      <c r="F564" s="796"/>
      <c r="G564" s="796"/>
      <c r="H564" s="796"/>
      <c r="I564" s="796"/>
      <c r="J564" s="796"/>
      <c r="K564" s="796"/>
      <c r="L564" s="796"/>
      <c r="M564" s="796"/>
      <c r="N564" s="796"/>
      <c r="O564" s="796"/>
      <c r="P564" s="796"/>
      <c r="Q564" s="796"/>
      <c r="R564" s="796"/>
      <c r="S564" s="796"/>
      <c r="T564" s="796"/>
      <c r="U564" s="796"/>
      <c r="V564" s="796"/>
      <c r="W564" s="796"/>
      <c r="X564" s="796"/>
      <c r="Y564" s="796"/>
      <c r="Z564" s="796"/>
      <c r="AA564" s="796"/>
    </row>
    <row r="565">
      <c r="A565" s="796"/>
      <c r="B565" s="796"/>
      <c r="C565" s="796"/>
      <c r="D565" s="796"/>
      <c r="E565" s="796"/>
      <c r="F565" s="796"/>
      <c r="G565" s="796"/>
      <c r="H565" s="796"/>
      <c r="I565" s="796"/>
      <c r="J565" s="796"/>
      <c r="K565" s="796"/>
      <c r="L565" s="796"/>
      <c r="M565" s="796"/>
      <c r="N565" s="796"/>
      <c r="O565" s="796"/>
      <c r="P565" s="796"/>
      <c r="Q565" s="796"/>
      <c r="R565" s="796"/>
      <c r="S565" s="796"/>
      <c r="T565" s="796"/>
      <c r="U565" s="796"/>
      <c r="V565" s="796"/>
      <c r="W565" s="796"/>
      <c r="X565" s="796"/>
      <c r="Y565" s="796"/>
      <c r="Z565" s="796"/>
      <c r="AA565" s="796"/>
    </row>
    <row r="566">
      <c r="A566" s="796"/>
      <c r="B566" s="796"/>
      <c r="C566" s="796"/>
      <c r="D566" s="796"/>
      <c r="E566" s="796"/>
      <c r="F566" s="796"/>
      <c r="G566" s="796"/>
      <c r="H566" s="796"/>
      <c r="I566" s="796"/>
      <c r="J566" s="796"/>
      <c r="K566" s="796"/>
      <c r="L566" s="796"/>
      <c r="M566" s="796"/>
      <c r="N566" s="796"/>
      <c r="O566" s="796"/>
      <c r="P566" s="796"/>
      <c r="Q566" s="796"/>
      <c r="R566" s="796"/>
      <c r="S566" s="796"/>
      <c r="T566" s="796"/>
      <c r="U566" s="796"/>
      <c r="V566" s="796"/>
      <c r="W566" s="796"/>
      <c r="X566" s="796"/>
      <c r="Y566" s="796"/>
      <c r="Z566" s="796"/>
      <c r="AA566" s="796"/>
    </row>
    <row r="567">
      <c r="A567" s="796"/>
      <c r="B567" s="796"/>
      <c r="C567" s="796"/>
      <c r="D567" s="796"/>
      <c r="E567" s="796"/>
      <c r="F567" s="796"/>
      <c r="G567" s="796"/>
      <c r="H567" s="796"/>
      <c r="I567" s="796"/>
      <c r="J567" s="796"/>
      <c r="K567" s="796"/>
      <c r="L567" s="796"/>
      <c r="M567" s="796"/>
      <c r="N567" s="796"/>
      <c r="O567" s="796"/>
      <c r="P567" s="796"/>
      <c r="Q567" s="796"/>
      <c r="R567" s="796"/>
      <c r="S567" s="796"/>
      <c r="T567" s="796"/>
      <c r="U567" s="796"/>
      <c r="V567" s="796"/>
      <c r="W567" s="796"/>
      <c r="X567" s="796"/>
      <c r="Y567" s="796"/>
      <c r="Z567" s="796"/>
      <c r="AA567" s="796"/>
    </row>
    <row r="568">
      <c r="A568" s="796"/>
      <c r="B568" s="796"/>
      <c r="C568" s="796"/>
      <c r="D568" s="796"/>
      <c r="E568" s="796"/>
      <c r="F568" s="796"/>
      <c r="G568" s="796"/>
      <c r="H568" s="796"/>
      <c r="I568" s="796"/>
      <c r="J568" s="796"/>
      <c r="K568" s="796"/>
      <c r="L568" s="796"/>
      <c r="M568" s="796"/>
      <c r="N568" s="796"/>
      <c r="O568" s="796"/>
      <c r="P568" s="796"/>
      <c r="Q568" s="796"/>
      <c r="R568" s="796"/>
      <c r="S568" s="796"/>
      <c r="T568" s="796"/>
      <c r="U568" s="796"/>
      <c r="V568" s="796"/>
      <c r="W568" s="796"/>
      <c r="X568" s="796"/>
      <c r="Y568" s="796"/>
      <c r="Z568" s="796"/>
      <c r="AA568" s="796"/>
    </row>
    <row r="569">
      <c r="A569" s="796"/>
      <c r="B569" s="796"/>
      <c r="C569" s="796"/>
      <c r="D569" s="796"/>
      <c r="E569" s="796"/>
      <c r="F569" s="796"/>
      <c r="G569" s="796"/>
      <c r="H569" s="796"/>
      <c r="I569" s="796"/>
      <c r="J569" s="796"/>
      <c r="K569" s="796"/>
      <c r="L569" s="796"/>
      <c r="M569" s="796"/>
      <c r="N569" s="796"/>
      <c r="O569" s="796"/>
      <c r="P569" s="796"/>
      <c r="Q569" s="796"/>
      <c r="R569" s="796"/>
      <c r="S569" s="796"/>
      <c r="T569" s="796"/>
      <c r="U569" s="796"/>
      <c r="V569" s="796"/>
      <c r="W569" s="796"/>
      <c r="X569" s="796"/>
      <c r="Y569" s="796"/>
      <c r="Z569" s="796"/>
      <c r="AA569" s="796"/>
    </row>
    <row r="570">
      <c r="A570" s="796"/>
      <c r="B570" s="796"/>
      <c r="C570" s="796"/>
      <c r="D570" s="796"/>
      <c r="E570" s="796"/>
      <c r="F570" s="796"/>
      <c r="G570" s="796"/>
      <c r="H570" s="796"/>
      <c r="I570" s="796"/>
      <c r="J570" s="796"/>
      <c r="K570" s="796"/>
      <c r="L570" s="796"/>
      <c r="M570" s="796"/>
      <c r="N570" s="796"/>
      <c r="O570" s="796"/>
      <c r="P570" s="796"/>
      <c r="Q570" s="796"/>
      <c r="R570" s="796"/>
      <c r="S570" s="796"/>
      <c r="T570" s="796"/>
      <c r="U570" s="796"/>
      <c r="V570" s="796"/>
      <c r="W570" s="796"/>
      <c r="X570" s="796"/>
      <c r="Y570" s="796"/>
      <c r="Z570" s="796"/>
      <c r="AA570" s="796"/>
    </row>
    <row r="571">
      <c r="A571" s="796"/>
      <c r="B571" s="796"/>
      <c r="C571" s="796"/>
      <c r="D571" s="796"/>
      <c r="E571" s="796"/>
      <c r="F571" s="796"/>
      <c r="G571" s="796"/>
      <c r="H571" s="796"/>
      <c r="I571" s="796"/>
      <c r="J571" s="796"/>
      <c r="K571" s="796"/>
      <c r="L571" s="796"/>
      <c r="M571" s="796"/>
      <c r="N571" s="796"/>
      <c r="O571" s="796"/>
      <c r="P571" s="796"/>
      <c r="Q571" s="796"/>
      <c r="R571" s="796"/>
      <c r="S571" s="796"/>
      <c r="T571" s="796"/>
      <c r="U571" s="796"/>
      <c r="V571" s="796"/>
      <c r="W571" s="796"/>
      <c r="X571" s="796"/>
      <c r="Y571" s="796"/>
      <c r="Z571" s="796"/>
      <c r="AA571" s="796"/>
    </row>
    <row r="572">
      <c r="A572" s="796"/>
      <c r="B572" s="796"/>
      <c r="C572" s="796"/>
      <c r="D572" s="796"/>
      <c r="E572" s="796"/>
      <c r="F572" s="796"/>
      <c r="G572" s="796"/>
      <c r="H572" s="796"/>
      <c r="I572" s="796"/>
      <c r="J572" s="796"/>
      <c r="K572" s="796"/>
      <c r="L572" s="796"/>
      <c r="M572" s="796"/>
      <c r="N572" s="796"/>
      <c r="O572" s="796"/>
      <c r="P572" s="796"/>
      <c r="Q572" s="796"/>
      <c r="R572" s="796"/>
      <c r="S572" s="796"/>
      <c r="T572" s="796"/>
      <c r="U572" s="796"/>
      <c r="V572" s="796"/>
      <c r="W572" s="796"/>
      <c r="X572" s="796"/>
      <c r="Y572" s="796"/>
      <c r="Z572" s="796"/>
      <c r="AA572" s="796"/>
    </row>
    <row r="573">
      <c r="A573" s="796"/>
      <c r="B573" s="796"/>
      <c r="C573" s="796"/>
      <c r="D573" s="796"/>
      <c r="E573" s="796"/>
      <c r="F573" s="796"/>
      <c r="G573" s="796"/>
      <c r="H573" s="796"/>
      <c r="I573" s="796"/>
      <c r="J573" s="796"/>
      <c r="K573" s="796"/>
      <c r="L573" s="796"/>
      <c r="M573" s="796"/>
      <c r="N573" s="796"/>
      <c r="O573" s="796"/>
      <c r="P573" s="796"/>
      <c r="Q573" s="796"/>
      <c r="R573" s="796"/>
      <c r="S573" s="796"/>
      <c r="T573" s="796"/>
      <c r="U573" s="796"/>
      <c r="V573" s="796"/>
      <c r="W573" s="796"/>
      <c r="X573" s="796"/>
      <c r="Y573" s="796"/>
      <c r="Z573" s="796"/>
      <c r="AA573" s="796"/>
    </row>
    <row r="574">
      <c r="A574" s="796"/>
      <c r="B574" s="796"/>
      <c r="C574" s="796"/>
      <c r="D574" s="796"/>
      <c r="E574" s="796"/>
      <c r="F574" s="796"/>
      <c r="G574" s="796"/>
      <c r="H574" s="796"/>
      <c r="I574" s="796"/>
      <c r="J574" s="796"/>
      <c r="K574" s="796"/>
      <c r="L574" s="796"/>
      <c r="M574" s="796"/>
      <c r="N574" s="796"/>
      <c r="O574" s="796"/>
      <c r="P574" s="796"/>
      <c r="Q574" s="796"/>
      <c r="R574" s="796"/>
      <c r="S574" s="796"/>
      <c r="T574" s="796"/>
      <c r="U574" s="796"/>
      <c r="V574" s="796"/>
      <c r="W574" s="796"/>
      <c r="X574" s="796"/>
      <c r="Y574" s="796"/>
      <c r="Z574" s="796"/>
      <c r="AA574" s="796"/>
    </row>
    <row r="575">
      <c r="A575" s="796"/>
      <c r="B575" s="796"/>
      <c r="C575" s="796"/>
      <c r="D575" s="796"/>
      <c r="E575" s="796"/>
      <c r="F575" s="796"/>
      <c r="G575" s="796"/>
      <c r="H575" s="796"/>
      <c r="I575" s="796"/>
      <c r="J575" s="796"/>
      <c r="K575" s="796"/>
      <c r="L575" s="796"/>
      <c r="M575" s="796"/>
      <c r="N575" s="796"/>
      <c r="O575" s="796"/>
      <c r="P575" s="796"/>
      <c r="Q575" s="796"/>
      <c r="R575" s="796"/>
      <c r="S575" s="796"/>
      <c r="T575" s="796"/>
      <c r="U575" s="796"/>
      <c r="V575" s="796"/>
      <c r="W575" s="796"/>
      <c r="X575" s="796"/>
      <c r="Y575" s="796"/>
      <c r="Z575" s="796"/>
      <c r="AA575" s="796"/>
    </row>
    <row r="576">
      <c r="A576" s="796"/>
      <c r="B576" s="796"/>
      <c r="C576" s="796"/>
      <c r="D576" s="796"/>
      <c r="E576" s="796"/>
      <c r="F576" s="796"/>
      <c r="G576" s="796"/>
      <c r="H576" s="796"/>
      <c r="I576" s="796"/>
      <c r="J576" s="796"/>
      <c r="K576" s="796"/>
      <c r="L576" s="796"/>
      <c r="M576" s="796"/>
      <c r="N576" s="796"/>
      <c r="O576" s="796"/>
      <c r="P576" s="796"/>
      <c r="Q576" s="796"/>
      <c r="R576" s="796"/>
      <c r="S576" s="796"/>
      <c r="T576" s="796"/>
      <c r="U576" s="796"/>
      <c r="V576" s="796"/>
      <c r="W576" s="796"/>
      <c r="X576" s="796"/>
      <c r="Y576" s="796"/>
      <c r="Z576" s="796"/>
      <c r="AA576" s="796"/>
    </row>
    <row r="577">
      <c r="A577" s="796"/>
      <c r="B577" s="796"/>
      <c r="C577" s="796"/>
      <c r="D577" s="796"/>
      <c r="E577" s="796"/>
      <c r="F577" s="796"/>
      <c r="G577" s="796"/>
      <c r="H577" s="796"/>
      <c r="I577" s="796"/>
      <c r="J577" s="796"/>
      <c r="K577" s="796"/>
      <c r="L577" s="796"/>
      <c r="M577" s="796"/>
      <c r="N577" s="796"/>
      <c r="O577" s="796"/>
      <c r="P577" s="796"/>
      <c r="Q577" s="796"/>
      <c r="R577" s="796"/>
      <c r="S577" s="796"/>
      <c r="T577" s="796"/>
      <c r="U577" s="796"/>
      <c r="V577" s="796"/>
      <c r="W577" s="796"/>
      <c r="X577" s="796"/>
      <c r="Y577" s="796"/>
      <c r="Z577" s="796"/>
      <c r="AA577" s="796"/>
    </row>
    <row r="578">
      <c r="A578" s="796"/>
      <c r="B578" s="796"/>
      <c r="C578" s="796"/>
      <c r="D578" s="796"/>
      <c r="E578" s="796"/>
      <c r="F578" s="796"/>
      <c r="G578" s="796"/>
      <c r="H578" s="796"/>
      <c r="I578" s="796"/>
      <c r="J578" s="796"/>
      <c r="K578" s="796"/>
      <c r="L578" s="796"/>
      <c r="M578" s="796"/>
      <c r="N578" s="796"/>
      <c r="O578" s="796"/>
      <c r="P578" s="796"/>
      <c r="Q578" s="796"/>
      <c r="R578" s="796"/>
      <c r="S578" s="796"/>
      <c r="T578" s="796"/>
      <c r="U578" s="796"/>
      <c r="V578" s="796"/>
      <c r="W578" s="796"/>
      <c r="X578" s="796"/>
      <c r="Y578" s="796"/>
      <c r="Z578" s="796"/>
      <c r="AA578" s="796"/>
    </row>
    <row r="579">
      <c r="A579" s="796"/>
      <c r="B579" s="796"/>
      <c r="C579" s="796"/>
      <c r="D579" s="796"/>
      <c r="E579" s="796"/>
      <c r="F579" s="796"/>
      <c r="G579" s="796"/>
      <c r="H579" s="796"/>
      <c r="I579" s="796"/>
      <c r="J579" s="796"/>
      <c r="K579" s="796"/>
      <c r="L579" s="796"/>
      <c r="M579" s="796"/>
      <c r="N579" s="796"/>
      <c r="O579" s="796"/>
      <c r="P579" s="796"/>
      <c r="Q579" s="796"/>
      <c r="R579" s="796"/>
      <c r="S579" s="796"/>
      <c r="T579" s="796"/>
      <c r="U579" s="796"/>
      <c r="V579" s="796"/>
      <c r="W579" s="796"/>
      <c r="X579" s="796"/>
      <c r="Y579" s="796"/>
      <c r="Z579" s="796"/>
      <c r="AA579" s="796"/>
    </row>
    <row r="580">
      <c r="A580" s="796"/>
      <c r="B580" s="796"/>
      <c r="C580" s="796"/>
      <c r="D580" s="796"/>
      <c r="E580" s="796"/>
      <c r="F580" s="796"/>
      <c r="G580" s="796"/>
      <c r="H580" s="796"/>
      <c r="I580" s="796"/>
      <c r="J580" s="796"/>
      <c r="K580" s="796"/>
      <c r="L580" s="796"/>
      <c r="M580" s="796"/>
      <c r="N580" s="796"/>
      <c r="O580" s="796"/>
      <c r="P580" s="796"/>
      <c r="Q580" s="796"/>
      <c r="R580" s="796"/>
      <c r="S580" s="796"/>
      <c r="T580" s="796"/>
      <c r="U580" s="796"/>
      <c r="V580" s="796"/>
      <c r="W580" s="796"/>
      <c r="X580" s="796"/>
      <c r="Y580" s="796"/>
      <c r="Z580" s="796"/>
      <c r="AA580" s="796"/>
    </row>
    <row r="581">
      <c r="A581" s="796"/>
      <c r="B581" s="796"/>
      <c r="C581" s="796"/>
      <c r="D581" s="796"/>
      <c r="E581" s="796"/>
      <c r="F581" s="796"/>
      <c r="G581" s="796"/>
      <c r="H581" s="796"/>
      <c r="I581" s="796"/>
      <c r="J581" s="796"/>
      <c r="K581" s="796"/>
      <c r="L581" s="796"/>
      <c r="M581" s="796"/>
      <c r="N581" s="796"/>
      <c r="O581" s="796"/>
      <c r="P581" s="796"/>
      <c r="Q581" s="796"/>
      <c r="R581" s="796"/>
      <c r="S581" s="796"/>
      <c r="T581" s="796"/>
      <c r="U581" s="796"/>
      <c r="V581" s="796"/>
      <c r="W581" s="796"/>
      <c r="X581" s="796"/>
      <c r="Y581" s="796"/>
      <c r="Z581" s="796"/>
      <c r="AA581" s="796"/>
    </row>
    <row r="582">
      <c r="A582" s="796"/>
      <c r="B582" s="796"/>
      <c r="C582" s="796"/>
      <c r="D582" s="796"/>
      <c r="E582" s="796"/>
      <c r="F582" s="796"/>
      <c r="G582" s="796"/>
      <c r="H582" s="796"/>
      <c r="I582" s="796"/>
      <c r="J582" s="796"/>
      <c r="K582" s="796"/>
      <c r="L582" s="796"/>
      <c r="M582" s="796"/>
      <c r="N582" s="796"/>
      <c r="O582" s="796"/>
      <c r="P582" s="796"/>
      <c r="Q582" s="796"/>
      <c r="R582" s="796"/>
      <c r="S582" s="796"/>
      <c r="T582" s="796"/>
      <c r="U582" s="796"/>
      <c r="V582" s="796"/>
      <c r="W582" s="796"/>
      <c r="X582" s="796"/>
      <c r="Y582" s="796"/>
      <c r="Z582" s="796"/>
      <c r="AA582" s="796"/>
    </row>
    <row r="583">
      <c r="A583" s="796"/>
      <c r="B583" s="796"/>
      <c r="C583" s="796"/>
      <c r="D583" s="796"/>
      <c r="E583" s="796"/>
      <c r="F583" s="796"/>
      <c r="G583" s="796"/>
      <c r="H583" s="796"/>
      <c r="I583" s="796"/>
      <c r="J583" s="796"/>
      <c r="K583" s="796"/>
      <c r="L583" s="796"/>
      <c r="M583" s="796"/>
      <c r="N583" s="796"/>
      <c r="O583" s="796"/>
      <c r="P583" s="796"/>
      <c r="Q583" s="796"/>
      <c r="R583" s="796"/>
      <c r="S583" s="796"/>
      <c r="T583" s="796"/>
      <c r="U583" s="796"/>
      <c r="V583" s="796"/>
      <c r="W583" s="796"/>
      <c r="X583" s="796"/>
      <c r="Y583" s="796"/>
      <c r="Z583" s="796"/>
      <c r="AA583" s="796"/>
    </row>
    <row r="584">
      <c r="A584" s="796"/>
      <c r="B584" s="796"/>
      <c r="C584" s="796"/>
      <c r="D584" s="796"/>
      <c r="E584" s="796"/>
      <c r="F584" s="796"/>
      <c r="G584" s="796"/>
      <c r="H584" s="796"/>
      <c r="I584" s="796"/>
      <c r="J584" s="796"/>
      <c r="K584" s="796"/>
      <c r="L584" s="796"/>
      <c r="M584" s="796"/>
      <c r="N584" s="796"/>
      <c r="O584" s="796"/>
      <c r="P584" s="796"/>
      <c r="Q584" s="796"/>
      <c r="R584" s="796"/>
      <c r="S584" s="796"/>
      <c r="T584" s="796"/>
      <c r="U584" s="796"/>
      <c r="V584" s="796"/>
      <c r="W584" s="796"/>
      <c r="X584" s="796"/>
      <c r="Y584" s="796"/>
      <c r="Z584" s="796"/>
      <c r="AA584" s="796"/>
    </row>
    <row r="585">
      <c r="A585" s="796"/>
      <c r="B585" s="796"/>
      <c r="C585" s="796"/>
      <c r="D585" s="796"/>
      <c r="E585" s="796"/>
      <c r="F585" s="796"/>
      <c r="G585" s="796"/>
      <c r="H585" s="796"/>
      <c r="I585" s="796"/>
      <c r="J585" s="796"/>
      <c r="K585" s="796"/>
      <c r="L585" s="796"/>
      <c r="M585" s="796"/>
      <c r="N585" s="796"/>
      <c r="O585" s="796"/>
      <c r="P585" s="796"/>
      <c r="Q585" s="796"/>
      <c r="R585" s="796"/>
      <c r="S585" s="796"/>
      <c r="T585" s="796"/>
      <c r="U585" s="796"/>
      <c r="V585" s="796"/>
      <c r="W585" s="796"/>
      <c r="X585" s="796"/>
      <c r="Y585" s="796"/>
      <c r="Z585" s="796"/>
      <c r="AA585" s="796"/>
    </row>
    <row r="586">
      <c r="A586" s="796"/>
      <c r="B586" s="796"/>
      <c r="C586" s="796"/>
      <c r="D586" s="796"/>
      <c r="E586" s="796"/>
      <c r="F586" s="796"/>
      <c r="G586" s="796"/>
      <c r="H586" s="796"/>
      <c r="I586" s="796"/>
      <c r="J586" s="796"/>
      <c r="K586" s="796"/>
      <c r="L586" s="796"/>
      <c r="M586" s="796"/>
      <c r="N586" s="796"/>
      <c r="O586" s="796"/>
      <c r="P586" s="796"/>
      <c r="Q586" s="796"/>
      <c r="R586" s="796"/>
      <c r="S586" s="796"/>
      <c r="T586" s="796"/>
      <c r="U586" s="796"/>
      <c r="V586" s="796"/>
      <c r="W586" s="796"/>
      <c r="X586" s="796"/>
      <c r="Y586" s="796"/>
      <c r="Z586" s="796"/>
      <c r="AA586" s="796"/>
    </row>
    <row r="587">
      <c r="A587" s="796"/>
      <c r="B587" s="796"/>
      <c r="C587" s="796"/>
      <c r="D587" s="796"/>
      <c r="E587" s="796"/>
      <c r="F587" s="796"/>
      <c r="G587" s="796"/>
      <c r="H587" s="796"/>
      <c r="I587" s="796"/>
      <c r="J587" s="796"/>
      <c r="K587" s="796"/>
      <c r="L587" s="796"/>
      <c r="M587" s="796"/>
      <c r="N587" s="796"/>
      <c r="O587" s="796"/>
      <c r="P587" s="796"/>
      <c r="Q587" s="796"/>
      <c r="R587" s="796"/>
      <c r="S587" s="796"/>
      <c r="T587" s="796"/>
      <c r="U587" s="796"/>
      <c r="V587" s="796"/>
      <c r="W587" s="796"/>
      <c r="X587" s="796"/>
      <c r="Y587" s="796"/>
      <c r="Z587" s="796"/>
      <c r="AA587" s="796"/>
    </row>
    <row r="588">
      <c r="A588" s="796"/>
      <c r="B588" s="796"/>
      <c r="C588" s="796"/>
      <c r="D588" s="796"/>
      <c r="E588" s="796"/>
      <c r="F588" s="796"/>
      <c r="G588" s="796"/>
      <c r="H588" s="796"/>
      <c r="I588" s="796"/>
      <c r="J588" s="796"/>
      <c r="K588" s="796"/>
      <c r="L588" s="796"/>
      <c r="M588" s="796"/>
      <c r="N588" s="796"/>
      <c r="O588" s="796"/>
      <c r="P588" s="796"/>
      <c r="Q588" s="796"/>
      <c r="R588" s="796"/>
      <c r="S588" s="796"/>
      <c r="T588" s="796"/>
      <c r="U588" s="796"/>
      <c r="V588" s="796"/>
      <c r="W588" s="796"/>
      <c r="X588" s="796"/>
      <c r="Y588" s="796"/>
      <c r="Z588" s="796"/>
      <c r="AA588" s="796"/>
    </row>
    <row r="589">
      <c r="A589" s="796"/>
      <c r="B589" s="796"/>
      <c r="C589" s="796"/>
      <c r="D589" s="796"/>
      <c r="E589" s="796"/>
      <c r="F589" s="796"/>
      <c r="G589" s="796"/>
      <c r="H589" s="796"/>
      <c r="I589" s="796"/>
      <c r="J589" s="796"/>
      <c r="K589" s="796"/>
      <c r="L589" s="796"/>
      <c r="M589" s="796"/>
      <c r="N589" s="796"/>
      <c r="O589" s="796"/>
      <c r="P589" s="796"/>
      <c r="Q589" s="796"/>
      <c r="R589" s="796"/>
      <c r="S589" s="796"/>
      <c r="T589" s="796"/>
      <c r="U589" s="796"/>
      <c r="V589" s="796"/>
      <c r="W589" s="796"/>
      <c r="X589" s="796"/>
      <c r="Y589" s="796"/>
      <c r="Z589" s="796"/>
      <c r="AA589" s="796"/>
    </row>
    <row r="590">
      <c r="A590" s="796"/>
      <c r="B590" s="796"/>
      <c r="C590" s="796"/>
      <c r="D590" s="796"/>
      <c r="E590" s="796"/>
      <c r="F590" s="796"/>
      <c r="G590" s="796"/>
      <c r="H590" s="796"/>
      <c r="I590" s="796"/>
      <c r="J590" s="796"/>
      <c r="K590" s="796"/>
      <c r="L590" s="796"/>
      <c r="M590" s="796"/>
      <c r="N590" s="796"/>
      <c r="O590" s="796"/>
      <c r="P590" s="796"/>
      <c r="Q590" s="796"/>
      <c r="R590" s="796"/>
      <c r="S590" s="796"/>
      <c r="T590" s="796"/>
      <c r="U590" s="796"/>
      <c r="V590" s="796"/>
      <c r="W590" s="796"/>
      <c r="X590" s="796"/>
      <c r="Y590" s="796"/>
      <c r="Z590" s="796"/>
      <c r="AA590" s="796"/>
    </row>
    <row r="591">
      <c r="A591" s="796"/>
      <c r="B591" s="796"/>
      <c r="C591" s="796"/>
      <c r="D591" s="796"/>
      <c r="E591" s="796"/>
      <c r="F591" s="796"/>
      <c r="G591" s="796"/>
      <c r="H591" s="796"/>
      <c r="I591" s="796"/>
      <c r="J591" s="796"/>
      <c r="K591" s="796"/>
      <c r="L591" s="796"/>
      <c r="M591" s="796"/>
      <c r="N591" s="796"/>
      <c r="O591" s="796"/>
      <c r="P591" s="796"/>
      <c r="Q591" s="796"/>
      <c r="R591" s="796"/>
      <c r="S591" s="796"/>
      <c r="T591" s="796"/>
      <c r="U591" s="796"/>
      <c r="V591" s="796"/>
      <c r="W591" s="796"/>
      <c r="X591" s="796"/>
      <c r="Y591" s="796"/>
      <c r="Z591" s="796"/>
      <c r="AA591" s="796"/>
    </row>
    <row r="592">
      <c r="A592" s="796"/>
      <c r="B592" s="796"/>
      <c r="C592" s="796"/>
      <c r="D592" s="796"/>
      <c r="E592" s="796"/>
      <c r="F592" s="796"/>
      <c r="G592" s="796"/>
      <c r="H592" s="796"/>
      <c r="I592" s="796"/>
      <c r="J592" s="796"/>
      <c r="K592" s="796"/>
      <c r="L592" s="796"/>
      <c r="M592" s="796"/>
      <c r="N592" s="796"/>
      <c r="O592" s="796"/>
      <c r="P592" s="796"/>
      <c r="Q592" s="796"/>
      <c r="R592" s="796"/>
      <c r="S592" s="796"/>
      <c r="T592" s="796"/>
      <c r="U592" s="796"/>
      <c r="V592" s="796"/>
      <c r="W592" s="796"/>
      <c r="X592" s="796"/>
      <c r="Y592" s="796"/>
      <c r="Z592" s="796"/>
      <c r="AA592" s="796"/>
    </row>
    <row r="593">
      <c r="A593" s="796"/>
      <c r="B593" s="796"/>
      <c r="C593" s="796"/>
      <c r="D593" s="796"/>
      <c r="E593" s="796"/>
      <c r="F593" s="796"/>
      <c r="G593" s="796"/>
      <c r="H593" s="796"/>
      <c r="I593" s="796"/>
      <c r="J593" s="796"/>
      <c r="K593" s="796"/>
      <c r="L593" s="796"/>
      <c r="M593" s="796"/>
      <c r="N593" s="796"/>
      <c r="O593" s="796"/>
      <c r="P593" s="796"/>
      <c r="Q593" s="796"/>
      <c r="R593" s="796"/>
      <c r="S593" s="796"/>
      <c r="T593" s="796"/>
      <c r="U593" s="796"/>
      <c r="V593" s="796"/>
      <c r="W593" s="796"/>
      <c r="X593" s="796"/>
      <c r="Y593" s="796"/>
      <c r="Z593" s="796"/>
      <c r="AA593" s="796"/>
    </row>
    <row r="594">
      <c r="A594" s="796"/>
      <c r="B594" s="796"/>
      <c r="C594" s="796"/>
      <c r="D594" s="796"/>
      <c r="E594" s="796"/>
      <c r="F594" s="796"/>
      <c r="G594" s="796"/>
      <c r="H594" s="796"/>
      <c r="I594" s="796"/>
      <c r="J594" s="796"/>
      <c r="K594" s="796"/>
      <c r="L594" s="796"/>
      <c r="M594" s="796"/>
      <c r="N594" s="796"/>
      <c r="O594" s="796"/>
      <c r="P594" s="796"/>
      <c r="Q594" s="796"/>
      <c r="R594" s="796"/>
      <c r="S594" s="796"/>
      <c r="T594" s="796"/>
      <c r="U594" s="796"/>
      <c r="V594" s="796"/>
      <c r="W594" s="796"/>
      <c r="X594" s="796"/>
      <c r="Y594" s="796"/>
      <c r="Z594" s="796"/>
      <c r="AA594" s="796"/>
    </row>
    <row r="595">
      <c r="A595" s="796"/>
      <c r="B595" s="796"/>
      <c r="C595" s="796"/>
      <c r="D595" s="796"/>
      <c r="E595" s="796"/>
      <c r="F595" s="796"/>
      <c r="G595" s="796"/>
      <c r="H595" s="796"/>
      <c r="I595" s="796"/>
      <c r="J595" s="796"/>
      <c r="K595" s="796"/>
      <c r="L595" s="796"/>
      <c r="M595" s="796"/>
      <c r="N595" s="796"/>
      <c r="O595" s="796"/>
      <c r="P595" s="796"/>
      <c r="Q595" s="796"/>
      <c r="R595" s="796"/>
      <c r="S595" s="796"/>
      <c r="T595" s="796"/>
      <c r="U595" s="796"/>
      <c r="V595" s="796"/>
      <c r="W595" s="796"/>
      <c r="X595" s="796"/>
      <c r="Y595" s="796"/>
      <c r="Z595" s="796"/>
      <c r="AA595" s="796"/>
    </row>
    <row r="596">
      <c r="A596" s="796"/>
      <c r="B596" s="796"/>
      <c r="C596" s="796"/>
      <c r="D596" s="796"/>
      <c r="E596" s="796"/>
      <c r="F596" s="796"/>
      <c r="G596" s="796"/>
      <c r="H596" s="796"/>
      <c r="I596" s="796"/>
      <c r="J596" s="796"/>
      <c r="K596" s="796"/>
      <c r="L596" s="796"/>
      <c r="M596" s="796"/>
      <c r="N596" s="796"/>
      <c r="O596" s="796"/>
      <c r="P596" s="796"/>
      <c r="Q596" s="796"/>
      <c r="R596" s="796"/>
      <c r="S596" s="796"/>
      <c r="T596" s="796"/>
      <c r="U596" s="796"/>
      <c r="V596" s="796"/>
      <c r="W596" s="796"/>
      <c r="X596" s="796"/>
      <c r="Y596" s="796"/>
      <c r="Z596" s="796"/>
      <c r="AA596" s="796"/>
    </row>
    <row r="597">
      <c r="A597" s="796"/>
      <c r="B597" s="796"/>
      <c r="C597" s="796"/>
      <c r="D597" s="796"/>
      <c r="E597" s="796"/>
      <c r="F597" s="796"/>
      <c r="G597" s="796"/>
      <c r="H597" s="796"/>
      <c r="I597" s="796"/>
      <c r="J597" s="796"/>
      <c r="K597" s="796"/>
      <c r="L597" s="796"/>
      <c r="M597" s="796"/>
      <c r="N597" s="796"/>
      <c r="O597" s="796"/>
      <c r="P597" s="796"/>
      <c r="Q597" s="796"/>
      <c r="R597" s="796"/>
      <c r="S597" s="796"/>
      <c r="T597" s="796"/>
      <c r="U597" s="796"/>
      <c r="V597" s="796"/>
      <c r="W597" s="796"/>
      <c r="X597" s="796"/>
      <c r="Y597" s="796"/>
      <c r="Z597" s="796"/>
      <c r="AA597" s="796"/>
    </row>
    <row r="598">
      <c r="A598" s="796"/>
      <c r="B598" s="796"/>
      <c r="C598" s="796"/>
      <c r="D598" s="796"/>
      <c r="E598" s="796"/>
      <c r="F598" s="796"/>
      <c r="G598" s="796"/>
      <c r="H598" s="796"/>
      <c r="I598" s="796"/>
      <c r="J598" s="796"/>
      <c r="K598" s="796"/>
      <c r="L598" s="796"/>
      <c r="M598" s="796"/>
      <c r="N598" s="796"/>
      <c r="O598" s="796"/>
      <c r="P598" s="796"/>
      <c r="Q598" s="796"/>
      <c r="R598" s="796"/>
      <c r="S598" s="796"/>
      <c r="T598" s="796"/>
      <c r="U598" s="796"/>
      <c r="V598" s="796"/>
      <c r="W598" s="796"/>
      <c r="X598" s="796"/>
      <c r="Y598" s="796"/>
      <c r="Z598" s="796"/>
      <c r="AA598" s="796"/>
    </row>
    <row r="599">
      <c r="A599" s="796"/>
      <c r="B599" s="796"/>
      <c r="C599" s="796"/>
      <c r="D599" s="796"/>
      <c r="E599" s="796"/>
      <c r="F599" s="796"/>
      <c r="G599" s="796"/>
      <c r="H599" s="796"/>
      <c r="I599" s="796"/>
      <c r="J599" s="796"/>
      <c r="K599" s="796"/>
      <c r="L599" s="796"/>
      <c r="M599" s="796"/>
      <c r="N599" s="796"/>
      <c r="O599" s="796"/>
      <c r="P599" s="796"/>
      <c r="Q599" s="796"/>
      <c r="R599" s="796"/>
      <c r="S599" s="796"/>
      <c r="T599" s="796"/>
      <c r="U599" s="796"/>
      <c r="V599" s="796"/>
      <c r="W599" s="796"/>
      <c r="X599" s="796"/>
      <c r="Y599" s="796"/>
      <c r="Z599" s="796"/>
      <c r="AA599" s="796"/>
    </row>
    <row r="600">
      <c r="A600" s="796"/>
      <c r="B600" s="796"/>
      <c r="C600" s="796"/>
      <c r="D600" s="796"/>
      <c r="E600" s="796"/>
      <c r="F600" s="796"/>
      <c r="G600" s="796"/>
      <c r="H600" s="796"/>
      <c r="I600" s="796"/>
      <c r="J600" s="796"/>
      <c r="K600" s="796"/>
      <c r="L600" s="796"/>
      <c r="M600" s="796"/>
      <c r="N600" s="796"/>
      <c r="O600" s="796"/>
      <c r="P600" s="796"/>
      <c r="Q600" s="796"/>
      <c r="R600" s="796"/>
      <c r="S600" s="796"/>
      <c r="T600" s="796"/>
      <c r="U600" s="796"/>
      <c r="V600" s="796"/>
      <c r="W600" s="796"/>
      <c r="X600" s="796"/>
      <c r="Y600" s="796"/>
      <c r="Z600" s="796"/>
      <c r="AA600" s="796"/>
    </row>
    <row r="601">
      <c r="A601" s="796"/>
      <c r="B601" s="796"/>
      <c r="C601" s="796"/>
      <c r="D601" s="796"/>
      <c r="E601" s="796"/>
      <c r="F601" s="796"/>
      <c r="G601" s="796"/>
      <c r="H601" s="796"/>
      <c r="I601" s="796"/>
      <c r="J601" s="796"/>
      <c r="K601" s="796"/>
      <c r="L601" s="796"/>
      <c r="M601" s="796"/>
      <c r="N601" s="796"/>
      <c r="O601" s="796"/>
      <c r="P601" s="796"/>
      <c r="Q601" s="796"/>
      <c r="R601" s="796"/>
      <c r="S601" s="796"/>
      <c r="T601" s="796"/>
      <c r="U601" s="796"/>
      <c r="V601" s="796"/>
      <c r="W601" s="796"/>
      <c r="X601" s="796"/>
      <c r="Y601" s="796"/>
      <c r="Z601" s="796"/>
      <c r="AA601" s="796"/>
    </row>
    <row r="602">
      <c r="A602" s="796"/>
      <c r="B602" s="796"/>
      <c r="C602" s="796"/>
      <c r="D602" s="796"/>
      <c r="E602" s="796"/>
      <c r="F602" s="796"/>
      <c r="G602" s="796"/>
      <c r="H602" s="796"/>
      <c r="I602" s="796"/>
      <c r="J602" s="796"/>
      <c r="K602" s="796"/>
      <c r="L602" s="796"/>
      <c r="M602" s="796"/>
      <c r="N602" s="796"/>
      <c r="O602" s="796"/>
      <c r="P602" s="796"/>
      <c r="Q602" s="796"/>
      <c r="R602" s="796"/>
      <c r="S602" s="796"/>
      <c r="T602" s="796"/>
      <c r="U602" s="796"/>
      <c r="V602" s="796"/>
      <c r="W602" s="796"/>
      <c r="X602" s="796"/>
      <c r="Y602" s="796"/>
      <c r="Z602" s="796"/>
      <c r="AA602" s="796"/>
    </row>
    <row r="603">
      <c r="A603" s="796"/>
      <c r="B603" s="796"/>
      <c r="C603" s="796"/>
      <c r="D603" s="796"/>
      <c r="E603" s="796"/>
      <c r="F603" s="796"/>
      <c r="G603" s="796"/>
      <c r="H603" s="796"/>
      <c r="I603" s="796"/>
      <c r="J603" s="796"/>
      <c r="K603" s="796"/>
      <c r="L603" s="796"/>
      <c r="M603" s="796"/>
      <c r="N603" s="796"/>
      <c r="O603" s="796"/>
      <c r="P603" s="796"/>
      <c r="Q603" s="796"/>
      <c r="R603" s="796"/>
      <c r="S603" s="796"/>
      <c r="T603" s="796"/>
      <c r="U603" s="796"/>
      <c r="V603" s="796"/>
      <c r="W603" s="796"/>
      <c r="X603" s="796"/>
      <c r="Y603" s="796"/>
      <c r="Z603" s="796"/>
      <c r="AA603" s="796"/>
    </row>
    <row r="604">
      <c r="A604" s="796"/>
      <c r="B604" s="796"/>
      <c r="C604" s="796"/>
      <c r="D604" s="796"/>
      <c r="E604" s="796"/>
      <c r="F604" s="796"/>
      <c r="G604" s="796"/>
      <c r="H604" s="796"/>
      <c r="I604" s="796"/>
      <c r="J604" s="796"/>
      <c r="K604" s="796"/>
      <c r="L604" s="796"/>
      <c r="M604" s="796"/>
      <c r="N604" s="796"/>
      <c r="O604" s="796"/>
      <c r="P604" s="796"/>
      <c r="Q604" s="796"/>
      <c r="R604" s="796"/>
      <c r="S604" s="796"/>
      <c r="T604" s="796"/>
      <c r="U604" s="796"/>
      <c r="V604" s="796"/>
      <c r="W604" s="796"/>
      <c r="X604" s="796"/>
      <c r="Y604" s="796"/>
      <c r="Z604" s="796"/>
      <c r="AA604" s="796"/>
    </row>
    <row r="605">
      <c r="A605" s="796"/>
      <c r="B605" s="796"/>
      <c r="C605" s="796"/>
      <c r="D605" s="796"/>
      <c r="E605" s="796"/>
      <c r="F605" s="796"/>
      <c r="G605" s="796"/>
      <c r="H605" s="796"/>
      <c r="I605" s="796"/>
      <c r="J605" s="796"/>
      <c r="K605" s="796"/>
      <c r="L605" s="796"/>
      <c r="M605" s="796"/>
      <c r="N605" s="796"/>
      <c r="O605" s="796"/>
      <c r="P605" s="796"/>
      <c r="Q605" s="796"/>
      <c r="R605" s="796"/>
      <c r="S605" s="796"/>
      <c r="T605" s="796"/>
      <c r="U605" s="796"/>
      <c r="V605" s="796"/>
      <c r="W605" s="796"/>
      <c r="X605" s="796"/>
      <c r="Y605" s="796"/>
      <c r="Z605" s="796"/>
      <c r="AA605" s="796"/>
    </row>
    <row r="606">
      <c r="A606" s="796"/>
      <c r="B606" s="796"/>
      <c r="C606" s="796"/>
      <c r="D606" s="796"/>
      <c r="E606" s="796"/>
      <c r="F606" s="796"/>
      <c r="G606" s="796"/>
      <c r="H606" s="796"/>
      <c r="I606" s="796"/>
      <c r="J606" s="796"/>
      <c r="K606" s="796"/>
      <c r="L606" s="796"/>
      <c r="M606" s="796"/>
      <c r="N606" s="796"/>
      <c r="O606" s="796"/>
      <c r="P606" s="796"/>
      <c r="Q606" s="796"/>
      <c r="R606" s="796"/>
      <c r="S606" s="796"/>
      <c r="T606" s="796"/>
      <c r="U606" s="796"/>
      <c r="V606" s="796"/>
      <c r="W606" s="796"/>
      <c r="X606" s="796"/>
      <c r="Y606" s="796"/>
      <c r="Z606" s="796"/>
      <c r="AA606" s="796"/>
    </row>
    <row r="607">
      <c r="A607" s="796"/>
      <c r="B607" s="796"/>
      <c r="C607" s="796"/>
      <c r="D607" s="796"/>
      <c r="E607" s="796"/>
      <c r="F607" s="796"/>
      <c r="G607" s="796"/>
      <c r="H607" s="796"/>
      <c r="I607" s="796"/>
      <c r="J607" s="796"/>
      <c r="K607" s="796"/>
      <c r="L607" s="796"/>
      <c r="M607" s="796"/>
      <c r="N607" s="796"/>
      <c r="O607" s="796"/>
      <c r="P607" s="796"/>
      <c r="Q607" s="796"/>
      <c r="R607" s="796"/>
      <c r="S607" s="796"/>
      <c r="T607" s="796"/>
      <c r="U607" s="796"/>
      <c r="V607" s="796"/>
      <c r="W607" s="796"/>
      <c r="X607" s="796"/>
      <c r="Y607" s="796"/>
      <c r="Z607" s="796"/>
      <c r="AA607" s="796"/>
    </row>
    <row r="608">
      <c r="A608" s="796"/>
      <c r="B608" s="796"/>
      <c r="C608" s="796"/>
      <c r="D608" s="796"/>
      <c r="E608" s="796"/>
      <c r="F608" s="796"/>
      <c r="G608" s="796"/>
      <c r="H608" s="796"/>
      <c r="I608" s="796"/>
      <c r="J608" s="796"/>
      <c r="K608" s="796"/>
      <c r="L608" s="796"/>
      <c r="M608" s="796"/>
      <c r="N608" s="796"/>
      <c r="O608" s="796"/>
      <c r="P608" s="796"/>
      <c r="Q608" s="796"/>
      <c r="R608" s="796"/>
      <c r="S608" s="796"/>
      <c r="T608" s="796"/>
      <c r="U608" s="796"/>
      <c r="V608" s="796"/>
      <c r="W608" s="796"/>
      <c r="X608" s="796"/>
      <c r="Y608" s="796"/>
      <c r="Z608" s="796"/>
      <c r="AA608" s="796"/>
    </row>
    <row r="609">
      <c r="A609" s="796"/>
      <c r="B609" s="796"/>
      <c r="C609" s="796"/>
      <c r="D609" s="796"/>
      <c r="E609" s="796"/>
      <c r="F609" s="796"/>
      <c r="G609" s="796"/>
      <c r="H609" s="796"/>
      <c r="I609" s="796"/>
      <c r="J609" s="796"/>
      <c r="K609" s="796"/>
      <c r="L609" s="796"/>
      <c r="M609" s="796"/>
      <c r="N609" s="796"/>
      <c r="O609" s="796"/>
      <c r="P609" s="796"/>
      <c r="Q609" s="796"/>
      <c r="R609" s="796"/>
      <c r="S609" s="796"/>
      <c r="T609" s="796"/>
      <c r="U609" s="796"/>
      <c r="V609" s="796"/>
      <c r="W609" s="796"/>
      <c r="X609" s="796"/>
      <c r="Y609" s="796"/>
      <c r="Z609" s="796"/>
      <c r="AA609" s="796"/>
    </row>
    <row r="610">
      <c r="A610" s="796"/>
      <c r="B610" s="796"/>
      <c r="C610" s="796"/>
      <c r="D610" s="796"/>
      <c r="E610" s="796"/>
      <c r="F610" s="796"/>
      <c r="G610" s="796"/>
      <c r="H610" s="796"/>
      <c r="I610" s="796"/>
      <c r="J610" s="796"/>
      <c r="K610" s="796"/>
      <c r="L610" s="796"/>
      <c r="M610" s="796"/>
      <c r="N610" s="796"/>
      <c r="O610" s="796"/>
      <c r="P610" s="796"/>
      <c r="Q610" s="796"/>
      <c r="R610" s="796"/>
      <c r="S610" s="796"/>
      <c r="T610" s="796"/>
      <c r="U610" s="796"/>
      <c r="V610" s="796"/>
      <c r="W610" s="796"/>
      <c r="X610" s="796"/>
      <c r="Y610" s="796"/>
      <c r="Z610" s="796"/>
      <c r="AA610" s="796"/>
    </row>
    <row r="611">
      <c r="A611" s="796"/>
      <c r="B611" s="796"/>
      <c r="C611" s="796"/>
      <c r="D611" s="796"/>
      <c r="E611" s="796"/>
      <c r="F611" s="796"/>
      <c r="G611" s="796"/>
      <c r="H611" s="796"/>
      <c r="I611" s="796"/>
      <c r="J611" s="796"/>
      <c r="K611" s="796"/>
      <c r="L611" s="796"/>
      <c r="M611" s="796"/>
      <c r="N611" s="796"/>
      <c r="O611" s="796"/>
      <c r="P611" s="796"/>
      <c r="Q611" s="796"/>
      <c r="R611" s="796"/>
      <c r="S611" s="796"/>
      <c r="T611" s="796"/>
      <c r="U611" s="796"/>
      <c r="V611" s="796"/>
      <c r="W611" s="796"/>
      <c r="X611" s="796"/>
      <c r="Y611" s="796"/>
      <c r="Z611" s="796"/>
      <c r="AA611" s="796"/>
    </row>
    <row r="612">
      <c r="A612" s="796"/>
      <c r="B612" s="796"/>
      <c r="C612" s="796"/>
      <c r="D612" s="796"/>
      <c r="E612" s="796"/>
      <c r="F612" s="796"/>
      <c r="G612" s="796"/>
      <c r="H612" s="796"/>
      <c r="I612" s="796"/>
      <c r="J612" s="796"/>
      <c r="K612" s="796"/>
      <c r="L612" s="796"/>
      <c r="M612" s="796"/>
      <c r="N612" s="796"/>
      <c r="O612" s="796"/>
      <c r="P612" s="796"/>
      <c r="Q612" s="796"/>
      <c r="R612" s="796"/>
      <c r="S612" s="796"/>
      <c r="T612" s="796"/>
      <c r="U612" s="796"/>
      <c r="V612" s="796"/>
      <c r="W612" s="796"/>
      <c r="X612" s="796"/>
      <c r="Y612" s="796"/>
      <c r="Z612" s="796"/>
      <c r="AA612" s="796"/>
    </row>
    <row r="613">
      <c r="A613" s="796"/>
      <c r="B613" s="796"/>
      <c r="C613" s="796"/>
      <c r="D613" s="796"/>
      <c r="E613" s="796"/>
      <c r="F613" s="796"/>
      <c r="G613" s="796"/>
      <c r="H613" s="796"/>
      <c r="I613" s="796"/>
      <c r="J613" s="796"/>
      <c r="K613" s="796"/>
      <c r="L613" s="796"/>
      <c r="M613" s="796"/>
      <c r="N613" s="796"/>
      <c r="O613" s="796"/>
      <c r="P613" s="796"/>
      <c r="Q613" s="796"/>
      <c r="R613" s="796"/>
      <c r="S613" s="796"/>
      <c r="T613" s="796"/>
      <c r="U613" s="796"/>
      <c r="V613" s="796"/>
      <c r="W613" s="796"/>
      <c r="X613" s="796"/>
      <c r="Y613" s="796"/>
      <c r="Z613" s="796"/>
      <c r="AA613" s="796"/>
    </row>
    <row r="614">
      <c r="A614" s="796"/>
      <c r="B614" s="796"/>
      <c r="C614" s="796"/>
      <c r="D614" s="796"/>
      <c r="E614" s="796"/>
      <c r="F614" s="796"/>
      <c r="G614" s="796"/>
      <c r="H614" s="796"/>
      <c r="I614" s="796"/>
      <c r="J614" s="796"/>
      <c r="K614" s="796"/>
      <c r="L614" s="796"/>
      <c r="M614" s="796"/>
      <c r="N614" s="796"/>
      <c r="O614" s="796"/>
      <c r="P614" s="796"/>
      <c r="Q614" s="796"/>
      <c r="R614" s="796"/>
      <c r="S614" s="796"/>
      <c r="T614" s="796"/>
      <c r="U614" s="796"/>
      <c r="V614" s="796"/>
      <c r="W614" s="796"/>
      <c r="X614" s="796"/>
      <c r="Y614" s="796"/>
      <c r="Z614" s="796"/>
      <c r="AA614" s="796"/>
    </row>
    <row r="615">
      <c r="A615" s="796"/>
      <c r="B615" s="796"/>
      <c r="C615" s="796"/>
      <c r="D615" s="796"/>
      <c r="E615" s="796"/>
      <c r="F615" s="796"/>
      <c r="G615" s="796"/>
      <c r="H615" s="796"/>
      <c r="I615" s="796"/>
      <c r="J615" s="796"/>
      <c r="K615" s="796"/>
      <c r="L615" s="796"/>
      <c r="M615" s="796"/>
      <c r="N615" s="796"/>
      <c r="O615" s="796"/>
      <c r="P615" s="796"/>
      <c r="Q615" s="796"/>
      <c r="R615" s="796"/>
      <c r="S615" s="796"/>
      <c r="T615" s="796"/>
      <c r="U615" s="796"/>
      <c r="V615" s="796"/>
      <c r="W615" s="796"/>
      <c r="X615" s="796"/>
      <c r="Y615" s="796"/>
      <c r="Z615" s="796"/>
      <c r="AA615" s="796"/>
    </row>
    <row r="616">
      <c r="A616" s="796"/>
      <c r="B616" s="796"/>
      <c r="C616" s="796"/>
      <c r="D616" s="796"/>
      <c r="E616" s="796"/>
      <c r="F616" s="796"/>
      <c r="G616" s="796"/>
      <c r="H616" s="796"/>
      <c r="I616" s="796"/>
      <c r="J616" s="796"/>
      <c r="K616" s="796"/>
      <c r="L616" s="796"/>
      <c r="M616" s="796"/>
      <c r="N616" s="796"/>
      <c r="O616" s="796"/>
      <c r="P616" s="796"/>
      <c r="Q616" s="796"/>
      <c r="R616" s="796"/>
      <c r="S616" s="796"/>
      <c r="T616" s="796"/>
      <c r="U616" s="796"/>
      <c r="V616" s="796"/>
      <c r="W616" s="796"/>
      <c r="X616" s="796"/>
      <c r="Y616" s="796"/>
      <c r="Z616" s="796"/>
      <c r="AA616" s="796"/>
    </row>
    <row r="617">
      <c r="A617" s="796"/>
      <c r="B617" s="796"/>
      <c r="C617" s="796"/>
      <c r="D617" s="796"/>
      <c r="E617" s="796"/>
      <c r="F617" s="796"/>
      <c r="G617" s="796"/>
      <c r="H617" s="796"/>
      <c r="I617" s="796"/>
      <c r="J617" s="796"/>
      <c r="K617" s="796"/>
      <c r="L617" s="796"/>
      <c r="M617" s="796"/>
      <c r="N617" s="796"/>
      <c r="O617" s="796"/>
      <c r="P617" s="796"/>
      <c r="Q617" s="796"/>
      <c r="R617" s="796"/>
      <c r="S617" s="796"/>
      <c r="T617" s="796"/>
      <c r="U617" s="796"/>
      <c r="V617" s="796"/>
      <c r="W617" s="796"/>
      <c r="X617" s="796"/>
      <c r="Y617" s="796"/>
      <c r="Z617" s="796"/>
      <c r="AA617" s="796"/>
    </row>
    <row r="618">
      <c r="A618" s="796"/>
      <c r="B618" s="796"/>
      <c r="C618" s="796"/>
      <c r="D618" s="796"/>
      <c r="E618" s="796"/>
      <c r="F618" s="796"/>
      <c r="G618" s="796"/>
      <c r="H618" s="796"/>
      <c r="I618" s="796"/>
      <c r="J618" s="796"/>
      <c r="K618" s="796"/>
      <c r="L618" s="796"/>
      <c r="M618" s="796"/>
      <c r="N618" s="796"/>
      <c r="O618" s="796"/>
      <c r="P618" s="796"/>
      <c r="Q618" s="796"/>
      <c r="R618" s="796"/>
      <c r="S618" s="796"/>
      <c r="T618" s="796"/>
      <c r="U618" s="796"/>
      <c r="V618" s="796"/>
      <c r="W618" s="796"/>
      <c r="X618" s="796"/>
      <c r="Y618" s="796"/>
      <c r="Z618" s="796"/>
      <c r="AA618" s="796"/>
    </row>
    <row r="619">
      <c r="A619" s="796"/>
      <c r="B619" s="796"/>
      <c r="C619" s="796"/>
      <c r="D619" s="796"/>
      <c r="E619" s="796"/>
      <c r="F619" s="796"/>
      <c r="G619" s="796"/>
      <c r="H619" s="796"/>
      <c r="I619" s="796"/>
      <c r="J619" s="796"/>
      <c r="K619" s="796"/>
      <c r="L619" s="796"/>
      <c r="M619" s="796"/>
      <c r="N619" s="796"/>
      <c r="O619" s="796"/>
      <c r="P619" s="796"/>
      <c r="Q619" s="796"/>
      <c r="R619" s="796"/>
      <c r="S619" s="796"/>
      <c r="T619" s="796"/>
      <c r="U619" s="796"/>
      <c r="V619" s="796"/>
      <c r="W619" s="796"/>
      <c r="X619" s="796"/>
      <c r="Y619" s="796"/>
      <c r="Z619" s="796"/>
      <c r="AA619" s="796"/>
    </row>
    <row r="620">
      <c r="A620" s="796"/>
      <c r="B620" s="796"/>
      <c r="C620" s="796"/>
      <c r="D620" s="796"/>
      <c r="E620" s="796"/>
      <c r="F620" s="796"/>
      <c r="G620" s="796"/>
      <c r="H620" s="796"/>
      <c r="I620" s="796"/>
      <c r="J620" s="796"/>
      <c r="K620" s="796"/>
      <c r="L620" s="796"/>
      <c r="M620" s="796"/>
      <c r="N620" s="796"/>
      <c r="O620" s="796"/>
      <c r="P620" s="796"/>
      <c r="Q620" s="796"/>
      <c r="R620" s="796"/>
      <c r="S620" s="796"/>
      <c r="T620" s="796"/>
      <c r="U620" s="796"/>
      <c r="V620" s="796"/>
      <c r="W620" s="796"/>
      <c r="X620" s="796"/>
      <c r="Y620" s="796"/>
      <c r="Z620" s="796"/>
      <c r="AA620" s="796"/>
    </row>
    <row r="621">
      <c r="A621" s="796"/>
      <c r="B621" s="796"/>
      <c r="C621" s="796"/>
      <c r="D621" s="796"/>
      <c r="E621" s="796"/>
      <c r="F621" s="796"/>
      <c r="G621" s="796"/>
      <c r="H621" s="796"/>
      <c r="I621" s="796"/>
      <c r="J621" s="796"/>
      <c r="K621" s="796"/>
      <c r="L621" s="796"/>
      <c r="M621" s="796"/>
      <c r="N621" s="796"/>
      <c r="O621" s="796"/>
      <c r="P621" s="796"/>
      <c r="Q621" s="796"/>
      <c r="R621" s="796"/>
      <c r="S621" s="796"/>
      <c r="T621" s="796"/>
      <c r="U621" s="796"/>
      <c r="V621" s="796"/>
      <c r="W621" s="796"/>
      <c r="X621" s="796"/>
      <c r="Y621" s="796"/>
      <c r="Z621" s="796"/>
      <c r="AA621" s="796"/>
    </row>
    <row r="622">
      <c r="A622" s="796"/>
      <c r="B622" s="796"/>
      <c r="C622" s="796"/>
      <c r="D622" s="796"/>
      <c r="E622" s="796"/>
      <c r="F622" s="796"/>
      <c r="G622" s="796"/>
      <c r="H622" s="796"/>
      <c r="I622" s="796"/>
      <c r="J622" s="796"/>
      <c r="K622" s="796"/>
      <c r="L622" s="796"/>
      <c r="M622" s="796"/>
      <c r="N622" s="796"/>
      <c r="O622" s="796"/>
      <c r="P622" s="796"/>
      <c r="Q622" s="796"/>
      <c r="R622" s="796"/>
      <c r="S622" s="796"/>
      <c r="T622" s="796"/>
      <c r="U622" s="796"/>
      <c r="V622" s="796"/>
      <c r="W622" s="796"/>
      <c r="X622" s="796"/>
      <c r="Y622" s="796"/>
      <c r="Z622" s="796"/>
      <c r="AA622" s="796"/>
    </row>
    <row r="623">
      <c r="A623" s="796"/>
      <c r="B623" s="796"/>
      <c r="C623" s="796"/>
      <c r="D623" s="796"/>
      <c r="E623" s="796"/>
      <c r="F623" s="796"/>
      <c r="G623" s="796"/>
      <c r="H623" s="796"/>
      <c r="I623" s="796"/>
      <c r="J623" s="796"/>
      <c r="K623" s="796"/>
      <c r="L623" s="796"/>
      <c r="M623" s="796"/>
      <c r="N623" s="796"/>
      <c r="O623" s="796"/>
      <c r="P623" s="796"/>
      <c r="Q623" s="796"/>
      <c r="R623" s="796"/>
      <c r="S623" s="796"/>
      <c r="T623" s="796"/>
      <c r="U623" s="796"/>
      <c r="V623" s="796"/>
      <c r="W623" s="796"/>
      <c r="X623" s="796"/>
      <c r="Y623" s="796"/>
      <c r="Z623" s="796"/>
      <c r="AA623" s="796"/>
    </row>
    <row r="624">
      <c r="A624" s="796"/>
      <c r="B624" s="796"/>
      <c r="C624" s="796"/>
      <c r="D624" s="796"/>
      <c r="E624" s="796"/>
      <c r="F624" s="796"/>
      <c r="G624" s="796"/>
      <c r="H624" s="796"/>
      <c r="I624" s="796"/>
      <c r="J624" s="796"/>
      <c r="K624" s="796"/>
      <c r="L624" s="796"/>
      <c r="M624" s="796"/>
      <c r="N624" s="796"/>
      <c r="O624" s="796"/>
      <c r="P624" s="796"/>
      <c r="Q624" s="796"/>
      <c r="R624" s="796"/>
      <c r="S624" s="796"/>
      <c r="T624" s="796"/>
      <c r="U624" s="796"/>
      <c r="V624" s="796"/>
      <c r="W624" s="796"/>
      <c r="X624" s="796"/>
      <c r="Y624" s="796"/>
      <c r="Z624" s="796"/>
      <c r="AA624" s="796"/>
    </row>
    <row r="625">
      <c r="A625" s="796"/>
      <c r="B625" s="796"/>
      <c r="C625" s="796"/>
      <c r="D625" s="796"/>
      <c r="E625" s="796"/>
      <c r="F625" s="796"/>
      <c r="G625" s="796"/>
      <c r="H625" s="796"/>
      <c r="I625" s="796"/>
      <c r="J625" s="796"/>
      <c r="K625" s="796"/>
      <c r="L625" s="796"/>
      <c r="M625" s="796"/>
      <c r="N625" s="796"/>
      <c r="O625" s="796"/>
      <c r="P625" s="796"/>
      <c r="Q625" s="796"/>
      <c r="R625" s="796"/>
      <c r="S625" s="796"/>
      <c r="T625" s="796"/>
      <c r="U625" s="796"/>
      <c r="V625" s="796"/>
      <c r="W625" s="796"/>
      <c r="X625" s="796"/>
      <c r="Y625" s="796"/>
      <c r="Z625" s="796"/>
      <c r="AA625" s="796"/>
    </row>
    <row r="626">
      <c r="A626" s="796"/>
      <c r="B626" s="796"/>
      <c r="C626" s="796"/>
      <c r="D626" s="796"/>
      <c r="E626" s="796"/>
      <c r="F626" s="796"/>
      <c r="G626" s="796"/>
      <c r="H626" s="796"/>
      <c r="I626" s="796"/>
      <c r="J626" s="796"/>
      <c r="K626" s="796"/>
      <c r="L626" s="796"/>
      <c r="M626" s="796"/>
      <c r="N626" s="796"/>
      <c r="O626" s="796"/>
      <c r="P626" s="796"/>
      <c r="Q626" s="796"/>
      <c r="R626" s="796"/>
      <c r="S626" s="796"/>
      <c r="T626" s="796"/>
      <c r="U626" s="796"/>
      <c r="V626" s="796"/>
      <c r="W626" s="796"/>
      <c r="X626" s="796"/>
      <c r="Y626" s="796"/>
      <c r="Z626" s="796"/>
      <c r="AA626" s="796"/>
    </row>
    <row r="627">
      <c r="A627" s="796"/>
      <c r="B627" s="796"/>
      <c r="C627" s="796"/>
      <c r="D627" s="796"/>
      <c r="E627" s="796"/>
      <c r="F627" s="796"/>
      <c r="G627" s="796"/>
      <c r="H627" s="796"/>
      <c r="I627" s="796"/>
      <c r="J627" s="796"/>
      <c r="K627" s="796"/>
      <c r="L627" s="796"/>
      <c r="M627" s="796"/>
      <c r="N627" s="796"/>
      <c r="O627" s="796"/>
      <c r="P627" s="796"/>
      <c r="Q627" s="796"/>
      <c r="R627" s="796"/>
      <c r="S627" s="796"/>
      <c r="T627" s="796"/>
      <c r="U627" s="796"/>
      <c r="V627" s="796"/>
      <c r="W627" s="796"/>
      <c r="X627" s="796"/>
      <c r="Y627" s="796"/>
      <c r="Z627" s="796"/>
      <c r="AA627" s="796"/>
    </row>
    <row r="628">
      <c r="A628" s="796"/>
      <c r="B628" s="796"/>
      <c r="C628" s="796"/>
      <c r="D628" s="796"/>
      <c r="E628" s="796"/>
      <c r="F628" s="796"/>
      <c r="G628" s="796"/>
      <c r="H628" s="796"/>
      <c r="I628" s="796"/>
      <c r="J628" s="796"/>
      <c r="K628" s="796"/>
      <c r="L628" s="796"/>
      <c r="M628" s="796"/>
      <c r="N628" s="796"/>
      <c r="O628" s="796"/>
      <c r="P628" s="796"/>
      <c r="Q628" s="796"/>
      <c r="R628" s="796"/>
      <c r="S628" s="796"/>
      <c r="T628" s="796"/>
      <c r="U628" s="796"/>
      <c r="V628" s="796"/>
      <c r="W628" s="796"/>
      <c r="X628" s="796"/>
      <c r="Y628" s="796"/>
      <c r="Z628" s="796"/>
      <c r="AA628" s="796"/>
    </row>
    <row r="629">
      <c r="A629" s="796"/>
      <c r="B629" s="796"/>
      <c r="C629" s="796"/>
      <c r="D629" s="796"/>
      <c r="E629" s="796"/>
      <c r="F629" s="796"/>
      <c r="G629" s="796"/>
      <c r="H629" s="796"/>
      <c r="I629" s="796"/>
      <c r="J629" s="796"/>
      <c r="K629" s="796"/>
      <c r="L629" s="796"/>
      <c r="M629" s="796"/>
      <c r="N629" s="796"/>
      <c r="O629" s="796"/>
      <c r="P629" s="796"/>
      <c r="Q629" s="796"/>
      <c r="R629" s="796"/>
      <c r="S629" s="796"/>
      <c r="T629" s="796"/>
      <c r="U629" s="796"/>
      <c r="V629" s="796"/>
      <c r="W629" s="796"/>
      <c r="X629" s="796"/>
      <c r="Y629" s="796"/>
      <c r="Z629" s="796"/>
      <c r="AA629" s="796"/>
    </row>
    <row r="630">
      <c r="A630" s="796"/>
      <c r="B630" s="796"/>
      <c r="C630" s="796"/>
      <c r="D630" s="796"/>
      <c r="E630" s="796"/>
      <c r="F630" s="796"/>
      <c r="G630" s="796"/>
      <c r="H630" s="796"/>
      <c r="I630" s="796"/>
      <c r="J630" s="796"/>
      <c r="K630" s="796"/>
      <c r="L630" s="796"/>
      <c r="M630" s="796"/>
      <c r="N630" s="796"/>
      <c r="O630" s="796"/>
      <c r="P630" s="796"/>
      <c r="Q630" s="796"/>
      <c r="R630" s="796"/>
      <c r="S630" s="796"/>
      <c r="T630" s="796"/>
      <c r="U630" s="796"/>
      <c r="V630" s="796"/>
      <c r="W630" s="796"/>
      <c r="X630" s="796"/>
      <c r="Y630" s="796"/>
      <c r="Z630" s="796"/>
      <c r="AA630" s="796"/>
    </row>
    <row r="631">
      <c r="A631" s="796"/>
      <c r="B631" s="796"/>
      <c r="C631" s="796"/>
      <c r="D631" s="796"/>
      <c r="E631" s="796"/>
      <c r="F631" s="796"/>
      <c r="G631" s="796"/>
      <c r="H631" s="796"/>
      <c r="I631" s="796"/>
      <c r="J631" s="796"/>
      <c r="K631" s="796"/>
      <c r="L631" s="796"/>
      <c r="M631" s="796"/>
      <c r="N631" s="796"/>
      <c r="O631" s="796"/>
      <c r="P631" s="796"/>
      <c r="Q631" s="796"/>
      <c r="R631" s="796"/>
      <c r="S631" s="796"/>
      <c r="T631" s="796"/>
      <c r="U631" s="796"/>
      <c r="V631" s="796"/>
      <c r="W631" s="796"/>
      <c r="X631" s="796"/>
      <c r="Y631" s="796"/>
      <c r="Z631" s="796"/>
      <c r="AA631" s="796"/>
    </row>
    <row r="632">
      <c r="A632" s="796"/>
      <c r="B632" s="796"/>
      <c r="C632" s="796"/>
      <c r="D632" s="796"/>
      <c r="E632" s="796"/>
      <c r="F632" s="796"/>
      <c r="G632" s="796"/>
      <c r="H632" s="796"/>
      <c r="I632" s="796"/>
      <c r="J632" s="796"/>
      <c r="K632" s="796"/>
      <c r="L632" s="796"/>
      <c r="M632" s="796"/>
      <c r="N632" s="796"/>
      <c r="O632" s="796"/>
      <c r="P632" s="796"/>
      <c r="Q632" s="796"/>
      <c r="R632" s="796"/>
      <c r="S632" s="796"/>
      <c r="T632" s="796"/>
      <c r="U632" s="796"/>
      <c r="V632" s="796"/>
      <c r="W632" s="796"/>
      <c r="X632" s="796"/>
      <c r="Y632" s="796"/>
      <c r="Z632" s="796"/>
      <c r="AA632" s="796"/>
    </row>
    <row r="633">
      <c r="A633" s="796"/>
      <c r="B633" s="796"/>
      <c r="C633" s="796"/>
      <c r="D633" s="796"/>
      <c r="E633" s="796"/>
      <c r="F633" s="796"/>
      <c r="G633" s="796"/>
      <c r="H633" s="796"/>
      <c r="I633" s="796"/>
      <c r="J633" s="796"/>
      <c r="K633" s="796"/>
      <c r="L633" s="796"/>
      <c r="M633" s="796"/>
      <c r="N633" s="796"/>
      <c r="O633" s="796"/>
      <c r="P633" s="796"/>
      <c r="Q633" s="796"/>
      <c r="R633" s="796"/>
      <c r="S633" s="796"/>
      <c r="T633" s="796"/>
      <c r="U633" s="796"/>
      <c r="V633" s="796"/>
      <c r="W633" s="796"/>
      <c r="X633" s="796"/>
      <c r="Y633" s="796"/>
      <c r="Z633" s="796"/>
      <c r="AA633" s="796"/>
    </row>
    <row r="634">
      <c r="A634" s="796"/>
      <c r="B634" s="796"/>
      <c r="C634" s="796"/>
      <c r="D634" s="796"/>
      <c r="E634" s="796"/>
      <c r="F634" s="796"/>
      <c r="G634" s="796"/>
      <c r="H634" s="796"/>
      <c r="I634" s="796"/>
      <c r="J634" s="796"/>
      <c r="K634" s="796"/>
      <c r="L634" s="796"/>
      <c r="M634" s="796"/>
      <c r="N634" s="796"/>
      <c r="O634" s="796"/>
      <c r="P634" s="796"/>
      <c r="Q634" s="796"/>
      <c r="R634" s="796"/>
      <c r="S634" s="796"/>
      <c r="T634" s="796"/>
      <c r="U634" s="796"/>
      <c r="V634" s="796"/>
      <c r="W634" s="796"/>
      <c r="X634" s="796"/>
      <c r="Y634" s="796"/>
      <c r="Z634" s="796"/>
      <c r="AA634" s="796"/>
    </row>
    <row r="635">
      <c r="A635" s="796"/>
      <c r="B635" s="796"/>
      <c r="C635" s="796"/>
      <c r="D635" s="796"/>
      <c r="E635" s="796"/>
      <c r="F635" s="796"/>
      <c r="G635" s="796"/>
      <c r="H635" s="796"/>
      <c r="I635" s="796"/>
      <c r="J635" s="796"/>
      <c r="K635" s="796"/>
      <c r="L635" s="796"/>
      <c r="M635" s="796"/>
      <c r="N635" s="796"/>
      <c r="O635" s="796"/>
      <c r="P635" s="796"/>
      <c r="Q635" s="796"/>
      <c r="R635" s="796"/>
      <c r="S635" s="796"/>
      <c r="T635" s="796"/>
      <c r="U635" s="796"/>
      <c r="V635" s="796"/>
      <c r="W635" s="796"/>
      <c r="X635" s="796"/>
      <c r="Y635" s="796"/>
      <c r="Z635" s="796"/>
      <c r="AA635" s="796"/>
    </row>
    <row r="636">
      <c r="A636" s="796"/>
      <c r="B636" s="796"/>
      <c r="C636" s="796"/>
      <c r="D636" s="796"/>
      <c r="E636" s="796"/>
      <c r="F636" s="796"/>
      <c r="G636" s="796"/>
      <c r="H636" s="796"/>
      <c r="I636" s="796"/>
      <c r="J636" s="796"/>
      <c r="K636" s="796"/>
      <c r="L636" s="796"/>
      <c r="M636" s="796"/>
      <c r="N636" s="796"/>
      <c r="O636" s="796"/>
      <c r="P636" s="796"/>
      <c r="Q636" s="796"/>
      <c r="R636" s="796"/>
      <c r="S636" s="796"/>
      <c r="T636" s="796"/>
      <c r="U636" s="796"/>
      <c r="V636" s="796"/>
      <c r="W636" s="796"/>
      <c r="X636" s="796"/>
      <c r="Y636" s="796"/>
      <c r="Z636" s="796"/>
      <c r="AA636" s="796"/>
    </row>
    <row r="637">
      <c r="A637" s="796"/>
      <c r="B637" s="796"/>
      <c r="C637" s="796"/>
      <c r="D637" s="796"/>
      <c r="E637" s="796"/>
      <c r="F637" s="796"/>
      <c r="G637" s="796"/>
      <c r="H637" s="796"/>
      <c r="I637" s="796"/>
      <c r="J637" s="796"/>
      <c r="K637" s="796"/>
      <c r="L637" s="796"/>
      <c r="M637" s="796"/>
      <c r="N637" s="796"/>
      <c r="O637" s="796"/>
      <c r="P637" s="796"/>
      <c r="Q637" s="796"/>
      <c r="R637" s="796"/>
      <c r="S637" s="796"/>
      <c r="T637" s="796"/>
      <c r="U637" s="796"/>
      <c r="V637" s="796"/>
      <c r="W637" s="796"/>
      <c r="X637" s="796"/>
      <c r="Y637" s="796"/>
      <c r="Z637" s="796"/>
      <c r="AA637" s="796"/>
    </row>
    <row r="638">
      <c r="A638" s="796"/>
      <c r="B638" s="796"/>
      <c r="C638" s="796"/>
      <c r="D638" s="796"/>
      <c r="E638" s="796"/>
      <c r="F638" s="796"/>
      <c r="G638" s="796"/>
      <c r="H638" s="796"/>
      <c r="I638" s="796"/>
      <c r="J638" s="796"/>
      <c r="K638" s="796"/>
      <c r="L638" s="796"/>
      <c r="M638" s="796"/>
      <c r="N638" s="796"/>
      <c r="O638" s="796"/>
      <c r="P638" s="796"/>
      <c r="Q638" s="796"/>
      <c r="R638" s="796"/>
      <c r="S638" s="796"/>
      <c r="T638" s="796"/>
      <c r="U638" s="796"/>
      <c r="V638" s="796"/>
      <c r="W638" s="796"/>
      <c r="X638" s="796"/>
      <c r="Y638" s="796"/>
      <c r="Z638" s="796"/>
      <c r="AA638" s="796"/>
    </row>
    <row r="639">
      <c r="A639" s="796"/>
      <c r="B639" s="796"/>
      <c r="C639" s="796"/>
      <c r="D639" s="796"/>
      <c r="E639" s="796"/>
      <c r="F639" s="796"/>
      <c r="G639" s="796"/>
      <c r="H639" s="796"/>
      <c r="I639" s="796"/>
      <c r="J639" s="796"/>
      <c r="K639" s="796"/>
      <c r="L639" s="796"/>
      <c r="M639" s="796"/>
      <c r="N639" s="796"/>
      <c r="O639" s="796"/>
      <c r="P639" s="796"/>
      <c r="Q639" s="796"/>
      <c r="R639" s="796"/>
      <c r="S639" s="796"/>
      <c r="T639" s="796"/>
      <c r="U639" s="796"/>
      <c r="V639" s="796"/>
      <c r="W639" s="796"/>
      <c r="X639" s="796"/>
      <c r="Y639" s="796"/>
      <c r="Z639" s="796"/>
      <c r="AA639" s="796"/>
    </row>
    <row r="640">
      <c r="A640" s="796"/>
      <c r="B640" s="796"/>
      <c r="C640" s="796"/>
      <c r="D640" s="796"/>
      <c r="E640" s="796"/>
      <c r="F640" s="796"/>
      <c r="G640" s="796"/>
      <c r="H640" s="796"/>
      <c r="I640" s="796"/>
      <c r="J640" s="796"/>
      <c r="K640" s="796"/>
      <c r="L640" s="796"/>
      <c r="M640" s="796"/>
      <c r="N640" s="796"/>
      <c r="O640" s="796"/>
      <c r="P640" s="796"/>
      <c r="Q640" s="796"/>
      <c r="R640" s="796"/>
      <c r="S640" s="796"/>
      <c r="T640" s="796"/>
      <c r="U640" s="796"/>
      <c r="V640" s="796"/>
      <c r="W640" s="796"/>
      <c r="X640" s="796"/>
      <c r="Y640" s="796"/>
      <c r="Z640" s="796"/>
      <c r="AA640" s="796"/>
    </row>
    <row r="641">
      <c r="A641" s="796"/>
      <c r="B641" s="796"/>
      <c r="C641" s="796"/>
      <c r="D641" s="796"/>
      <c r="E641" s="796"/>
      <c r="F641" s="796"/>
      <c r="G641" s="796"/>
      <c r="H641" s="796"/>
      <c r="I641" s="796"/>
      <c r="J641" s="796"/>
      <c r="K641" s="796"/>
      <c r="L641" s="796"/>
      <c r="M641" s="796"/>
      <c r="N641" s="796"/>
      <c r="O641" s="796"/>
      <c r="P641" s="796"/>
      <c r="Q641" s="796"/>
      <c r="R641" s="796"/>
      <c r="S641" s="796"/>
      <c r="T641" s="796"/>
      <c r="U641" s="796"/>
      <c r="V641" s="796"/>
      <c r="W641" s="796"/>
      <c r="X641" s="796"/>
      <c r="Y641" s="796"/>
      <c r="Z641" s="796"/>
      <c r="AA641" s="796"/>
    </row>
    <row r="642">
      <c r="A642" s="796"/>
      <c r="B642" s="796"/>
      <c r="C642" s="796"/>
      <c r="D642" s="796"/>
      <c r="E642" s="796"/>
      <c r="F642" s="796"/>
      <c r="G642" s="796"/>
      <c r="H642" s="796"/>
      <c r="I642" s="796"/>
      <c r="J642" s="796"/>
      <c r="K642" s="796"/>
      <c r="L642" s="796"/>
      <c r="M642" s="796"/>
      <c r="N642" s="796"/>
      <c r="O642" s="796"/>
      <c r="P642" s="796"/>
      <c r="Q642" s="796"/>
      <c r="R642" s="796"/>
      <c r="S642" s="796"/>
      <c r="T642" s="796"/>
      <c r="U642" s="796"/>
      <c r="V642" s="796"/>
      <c r="W642" s="796"/>
      <c r="X642" s="796"/>
      <c r="Y642" s="796"/>
      <c r="Z642" s="796"/>
      <c r="AA642" s="796"/>
    </row>
    <row r="643">
      <c r="A643" s="796"/>
      <c r="B643" s="796"/>
      <c r="C643" s="796"/>
      <c r="D643" s="796"/>
      <c r="E643" s="796"/>
      <c r="F643" s="796"/>
      <c r="G643" s="796"/>
      <c r="H643" s="796"/>
      <c r="I643" s="796"/>
      <c r="J643" s="796"/>
      <c r="K643" s="796"/>
      <c r="L643" s="796"/>
      <c r="M643" s="796"/>
      <c r="N643" s="796"/>
      <c r="O643" s="796"/>
      <c r="P643" s="796"/>
      <c r="Q643" s="796"/>
      <c r="R643" s="796"/>
      <c r="S643" s="796"/>
      <c r="T643" s="796"/>
      <c r="U643" s="796"/>
      <c r="V643" s="796"/>
      <c r="W643" s="796"/>
      <c r="X643" s="796"/>
      <c r="Y643" s="796"/>
      <c r="Z643" s="796"/>
      <c r="AA643" s="796"/>
    </row>
    <row r="644">
      <c r="A644" s="796"/>
      <c r="B644" s="796"/>
      <c r="C644" s="796"/>
      <c r="D644" s="796"/>
      <c r="E644" s="796"/>
      <c r="F644" s="796"/>
      <c r="G644" s="796"/>
      <c r="H644" s="796"/>
      <c r="I644" s="796"/>
      <c r="J644" s="796"/>
      <c r="K644" s="796"/>
      <c r="L644" s="796"/>
      <c r="M644" s="796"/>
      <c r="N644" s="796"/>
      <c r="O644" s="796"/>
      <c r="P644" s="796"/>
      <c r="Q644" s="796"/>
      <c r="R644" s="796"/>
      <c r="S644" s="796"/>
      <c r="T644" s="796"/>
      <c r="U644" s="796"/>
      <c r="V644" s="796"/>
      <c r="W644" s="796"/>
      <c r="X644" s="796"/>
      <c r="Y644" s="796"/>
      <c r="Z644" s="796"/>
      <c r="AA644" s="796"/>
    </row>
    <row r="645">
      <c r="A645" s="796"/>
      <c r="B645" s="796"/>
      <c r="C645" s="796"/>
      <c r="D645" s="796"/>
      <c r="E645" s="796"/>
      <c r="F645" s="796"/>
      <c r="G645" s="796"/>
      <c r="H645" s="796"/>
      <c r="I645" s="796"/>
      <c r="J645" s="796"/>
      <c r="K645" s="796"/>
      <c r="L645" s="796"/>
      <c r="M645" s="796"/>
      <c r="N645" s="796"/>
      <c r="O645" s="796"/>
      <c r="P645" s="796"/>
      <c r="Q645" s="796"/>
      <c r="R645" s="796"/>
      <c r="S645" s="796"/>
      <c r="T645" s="796"/>
      <c r="U645" s="796"/>
      <c r="V645" s="796"/>
      <c r="W645" s="796"/>
      <c r="X645" s="796"/>
      <c r="Y645" s="796"/>
      <c r="Z645" s="796"/>
      <c r="AA645" s="796"/>
    </row>
    <row r="646">
      <c r="A646" s="796"/>
      <c r="B646" s="796"/>
      <c r="C646" s="796"/>
      <c r="D646" s="796"/>
      <c r="E646" s="796"/>
      <c r="F646" s="796"/>
      <c r="G646" s="796"/>
      <c r="H646" s="796"/>
      <c r="I646" s="796"/>
      <c r="J646" s="796"/>
      <c r="K646" s="796"/>
      <c r="L646" s="796"/>
      <c r="M646" s="796"/>
      <c r="N646" s="796"/>
      <c r="O646" s="796"/>
      <c r="P646" s="796"/>
      <c r="Q646" s="796"/>
      <c r="R646" s="796"/>
      <c r="S646" s="796"/>
      <c r="T646" s="796"/>
      <c r="U646" s="796"/>
      <c r="V646" s="796"/>
      <c r="W646" s="796"/>
      <c r="X646" s="796"/>
      <c r="Y646" s="796"/>
      <c r="Z646" s="796"/>
      <c r="AA646" s="796"/>
    </row>
    <row r="647">
      <c r="A647" s="796"/>
      <c r="B647" s="796"/>
      <c r="C647" s="796"/>
      <c r="D647" s="796"/>
      <c r="E647" s="796"/>
      <c r="F647" s="796"/>
      <c r="G647" s="796"/>
      <c r="H647" s="796"/>
      <c r="I647" s="796"/>
      <c r="J647" s="796"/>
      <c r="K647" s="796"/>
      <c r="L647" s="796"/>
      <c r="M647" s="796"/>
      <c r="N647" s="796"/>
      <c r="O647" s="796"/>
      <c r="P647" s="796"/>
      <c r="Q647" s="796"/>
      <c r="R647" s="796"/>
      <c r="S647" s="796"/>
      <c r="T647" s="796"/>
      <c r="U647" s="796"/>
      <c r="V647" s="796"/>
      <c r="W647" s="796"/>
      <c r="X647" s="796"/>
      <c r="Y647" s="796"/>
      <c r="Z647" s="796"/>
      <c r="AA647" s="796"/>
    </row>
    <row r="648">
      <c r="A648" s="796"/>
      <c r="B648" s="796"/>
      <c r="C648" s="796"/>
      <c r="D648" s="796"/>
      <c r="E648" s="796"/>
      <c r="F648" s="796"/>
      <c r="G648" s="796"/>
      <c r="H648" s="796"/>
      <c r="I648" s="796"/>
      <c r="J648" s="796"/>
      <c r="K648" s="796"/>
      <c r="L648" s="796"/>
      <c r="M648" s="796"/>
      <c r="N648" s="796"/>
      <c r="O648" s="796"/>
      <c r="P648" s="796"/>
      <c r="Q648" s="796"/>
      <c r="R648" s="796"/>
      <c r="S648" s="796"/>
      <c r="T648" s="796"/>
      <c r="U648" s="796"/>
      <c r="V648" s="796"/>
      <c r="W648" s="796"/>
      <c r="X648" s="796"/>
      <c r="Y648" s="796"/>
      <c r="Z648" s="796"/>
      <c r="AA648" s="796"/>
    </row>
    <row r="649">
      <c r="A649" s="796"/>
      <c r="B649" s="796"/>
      <c r="C649" s="796"/>
      <c r="D649" s="796"/>
      <c r="E649" s="796"/>
      <c r="F649" s="796"/>
      <c r="G649" s="796"/>
      <c r="H649" s="796"/>
      <c r="I649" s="796"/>
      <c r="J649" s="796"/>
      <c r="K649" s="796"/>
      <c r="L649" s="796"/>
      <c r="M649" s="796"/>
      <c r="N649" s="796"/>
      <c r="O649" s="796"/>
      <c r="P649" s="796"/>
      <c r="Q649" s="796"/>
      <c r="R649" s="796"/>
      <c r="S649" s="796"/>
      <c r="T649" s="796"/>
      <c r="U649" s="796"/>
      <c r="V649" s="796"/>
      <c r="W649" s="796"/>
      <c r="X649" s="796"/>
      <c r="Y649" s="796"/>
      <c r="Z649" s="796"/>
      <c r="AA649" s="796"/>
    </row>
    <row r="650">
      <c r="A650" s="796"/>
      <c r="B650" s="796"/>
      <c r="C650" s="796"/>
      <c r="D650" s="796"/>
      <c r="E650" s="796"/>
      <c r="F650" s="796"/>
      <c r="G650" s="796"/>
      <c r="H650" s="796"/>
      <c r="I650" s="796"/>
      <c r="J650" s="796"/>
      <c r="K650" s="796"/>
      <c r="L650" s="796"/>
      <c r="M650" s="796"/>
      <c r="N650" s="796"/>
      <c r="O650" s="796"/>
      <c r="P650" s="796"/>
      <c r="Q650" s="796"/>
      <c r="R650" s="796"/>
      <c r="S650" s="796"/>
      <c r="T650" s="796"/>
      <c r="U650" s="796"/>
      <c r="V650" s="796"/>
      <c r="W650" s="796"/>
      <c r="X650" s="796"/>
      <c r="Y650" s="796"/>
      <c r="Z650" s="796"/>
      <c r="AA650" s="796"/>
    </row>
    <row r="651">
      <c r="A651" s="796"/>
      <c r="B651" s="796"/>
      <c r="C651" s="796"/>
      <c r="D651" s="796"/>
      <c r="E651" s="796"/>
      <c r="F651" s="796"/>
      <c r="G651" s="796"/>
      <c r="H651" s="796"/>
      <c r="I651" s="796"/>
      <c r="J651" s="796"/>
      <c r="K651" s="796"/>
      <c r="L651" s="796"/>
      <c r="M651" s="796"/>
      <c r="N651" s="796"/>
      <c r="O651" s="796"/>
      <c r="P651" s="796"/>
      <c r="Q651" s="796"/>
      <c r="R651" s="796"/>
      <c r="S651" s="796"/>
      <c r="T651" s="796"/>
      <c r="U651" s="796"/>
      <c r="V651" s="796"/>
      <c r="W651" s="796"/>
      <c r="X651" s="796"/>
      <c r="Y651" s="796"/>
      <c r="Z651" s="796"/>
      <c r="AA651" s="796"/>
    </row>
    <row r="652">
      <c r="A652" s="796"/>
      <c r="B652" s="796"/>
      <c r="C652" s="796"/>
      <c r="D652" s="796"/>
      <c r="E652" s="796"/>
      <c r="F652" s="796"/>
      <c r="G652" s="796"/>
      <c r="H652" s="796"/>
      <c r="I652" s="796"/>
      <c r="J652" s="796"/>
      <c r="K652" s="796"/>
      <c r="L652" s="796"/>
      <c r="M652" s="796"/>
      <c r="N652" s="796"/>
      <c r="O652" s="796"/>
      <c r="P652" s="796"/>
      <c r="Q652" s="796"/>
      <c r="R652" s="796"/>
      <c r="S652" s="796"/>
      <c r="T652" s="796"/>
      <c r="U652" s="796"/>
      <c r="V652" s="796"/>
      <c r="W652" s="796"/>
      <c r="X652" s="796"/>
      <c r="Y652" s="796"/>
      <c r="Z652" s="796"/>
      <c r="AA652" s="796"/>
    </row>
    <row r="653">
      <c r="A653" s="796"/>
      <c r="B653" s="796"/>
      <c r="C653" s="796"/>
      <c r="D653" s="796"/>
      <c r="E653" s="796"/>
      <c r="F653" s="796"/>
      <c r="G653" s="796"/>
      <c r="H653" s="796"/>
      <c r="I653" s="796"/>
      <c r="J653" s="796"/>
      <c r="K653" s="796"/>
      <c r="L653" s="796"/>
      <c r="M653" s="796"/>
      <c r="N653" s="796"/>
      <c r="O653" s="796"/>
      <c r="P653" s="796"/>
      <c r="Q653" s="796"/>
      <c r="R653" s="796"/>
      <c r="S653" s="796"/>
      <c r="T653" s="796"/>
      <c r="U653" s="796"/>
      <c r="V653" s="796"/>
      <c r="W653" s="796"/>
      <c r="X653" s="796"/>
      <c r="Y653" s="796"/>
      <c r="Z653" s="796"/>
      <c r="AA653" s="796"/>
    </row>
    <row r="654">
      <c r="A654" s="796"/>
      <c r="B654" s="796"/>
      <c r="C654" s="796"/>
      <c r="D654" s="796"/>
      <c r="E654" s="796"/>
      <c r="F654" s="796"/>
      <c r="G654" s="796"/>
      <c r="H654" s="796"/>
      <c r="I654" s="796"/>
      <c r="J654" s="796"/>
      <c r="K654" s="796"/>
      <c r="L654" s="796"/>
      <c r="M654" s="796"/>
      <c r="N654" s="796"/>
      <c r="O654" s="796"/>
      <c r="P654" s="796"/>
      <c r="Q654" s="796"/>
      <c r="R654" s="796"/>
      <c r="S654" s="796"/>
      <c r="T654" s="796"/>
      <c r="U654" s="796"/>
      <c r="V654" s="796"/>
      <c r="W654" s="796"/>
      <c r="X654" s="796"/>
      <c r="Y654" s="796"/>
      <c r="Z654" s="796"/>
      <c r="AA654" s="796"/>
    </row>
    <row r="655">
      <c r="A655" s="796"/>
      <c r="B655" s="796"/>
      <c r="C655" s="796"/>
      <c r="D655" s="796"/>
      <c r="E655" s="796"/>
      <c r="F655" s="796"/>
      <c r="G655" s="796"/>
      <c r="H655" s="796"/>
      <c r="I655" s="796"/>
      <c r="J655" s="796"/>
      <c r="K655" s="796"/>
      <c r="L655" s="796"/>
      <c r="M655" s="796"/>
      <c r="N655" s="796"/>
      <c r="O655" s="796"/>
      <c r="P655" s="796"/>
      <c r="Q655" s="796"/>
      <c r="R655" s="796"/>
      <c r="S655" s="796"/>
      <c r="T655" s="796"/>
      <c r="U655" s="796"/>
      <c r="V655" s="796"/>
      <c r="W655" s="796"/>
      <c r="X655" s="796"/>
      <c r="Y655" s="796"/>
      <c r="Z655" s="796"/>
      <c r="AA655" s="796"/>
    </row>
    <row r="656">
      <c r="A656" s="796"/>
      <c r="B656" s="796"/>
      <c r="C656" s="796"/>
      <c r="D656" s="796"/>
      <c r="E656" s="796"/>
      <c r="F656" s="796"/>
      <c r="G656" s="796"/>
      <c r="H656" s="796"/>
      <c r="I656" s="796"/>
      <c r="J656" s="796"/>
      <c r="K656" s="796"/>
      <c r="L656" s="796"/>
      <c r="M656" s="796"/>
      <c r="N656" s="796"/>
      <c r="O656" s="796"/>
      <c r="P656" s="796"/>
      <c r="Q656" s="796"/>
      <c r="R656" s="796"/>
      <c r="S656" s="796"/>
      <c r="T656" s="796"/>
      <c r="U656" s="796"/>
      <c r="V656" s="796"/>
      <c r="W656" s="796"/>
      <c r="X656" s="796"/>
      <c r="Y656" s="796"/>
      <c r="Z656" s="796"/>
      <c r="AA656" s="796"/>
    </row>
    <row r="657">
      <c r="A657" s="796"/>
      <c r="B657" s="796"/>
      <c r="C657" s="796"/>
      <c r="D657" s="796"/>
      <c r="E657" s="796"/>
      <c r="F657" s="796"/>
      <c r="G657" s="796"/>
      <c r="H657" s="796"/>
      <c r="I657" s="796"/>
      <c r="J657" s="796"/>
      <c r="K657" s="796"/>
      <c r="L657" s="796"/>
      <c r="M657" s="796"/>
      <c r="N657" s="796"/>
      <c r="O657" s="796"/>
      <c r="P657" s="796"/>
      <c r="Q657" s="796"/>
      <c r="R657" s="796"/>
      <c r="S657" s="796"/>
      <c r="T657" s="796"/>
      <c r="U657" s="796"/>
      <c r="V657" s="796"/>
      <c r="W657" s="796"/>
      <c r="X657" s="796"/>
      <c r="Y657" s="796"/>
      <c r="Z657" s="796"/>
      <c r="AA657" s="796"/>
    </row>
    <row r="658">
      <c r="A658" s="796"/>
      <c r="B658" s="796"/>
      <c r="C658" s="796"/>
      <c r="D658" s="796"/>
      <c r="E658" s="796"/>
      <c r="F658" s="796"/>
      <c r="G658" s="796"/>
      <c r="H658" s="796"/>
      <c r="I658" s="796"/>
      <c r="J658" s="796"/>
      <c r="K658" s="796"/>
      <c r="L658" s="796"/>
      <c r="M658" s="796"/>
      <c r="N658" s="796"/>
      <c r="O658" s="796"/>
      <c r="P658" s="796"/>
      <c r="Q658" s="796"/>
      <c r="R658" s="796"/>
      <c r="S658" s="796"/>
      <c r="T658" s="796"/>
      <c r="U658" s="796"/>
      <c r="V658" s="796"/>
      <c r="W658" s="796"/>
      <c r="X658" s="796"/>
      <c r="Y658" s="796"/>
      <c r="Z658" s="796"/>
      <c r="AA658" s="796"/>
    </row>
    <row r="659">
      <c r="A659" s="796"/>
      <c r="B659" s="796"/>
      <c r="C659" s="796"/>
      <c r="D659" s="796"/>
      <c r="E659" s="796"/>
      <c r="F659" s="796"/>
      <c r="G659" s="796"/>
      <c r="H659" s="796"/>
      <c r="I659" s="796"/>
      <c r="J659" s="796"/>
      <c r="K659" s="796"/>
      <c r="L659" s="796"/>
      <c r="M659" s="796"/>
      <c r="N659" s="796"/>
      <c r="O659" s="796"/>
      <c r="P659" s="796"/>
      <c r="Q659" s="796"/>
      <c r="R659" s="796"/>
      <c r="S659" s="796"/>
      <c r="T659" s="796"/>
      <c r="U659" s="796"/>
      <c r="V659" s="796"/>
      <c r="W659" s="796"/>
      <c r="X659" s="796"/>
      <c r="Y659" s="796"/>
      <c r="Z659" s="796"/>
      <c r="AA659" s="796"/>
    </row>
    <row r="660">
      <c r="A660" s="796"/>
      <c r="B660" s="796"/>
      <c r="C660" s="796"/>
      <c r="D660" s="796"/>
      <c r="E660" s="796"/>
      <c r="F660" s="796"/>
      <c r="G660" s="796"/>
      <c r="H660" s="796"/>
      <c r="I660" s="796"/>
      <c r="J660" s="796"/>
      <c r="K660" s="796"/>
      <c r="L660" s="796"/>
      <c r="M660" s="796"/>
      <c r="N660" s="796"/>
      <c r="O660" s="796"/>
      <c r="P660" s="796"/>
      <c r="Q660" s="796"/>
      <c r="R660" s="796"/>
      <c r="S660" s="796"/>
      <c r="T660" s="796"/>
      <c r="U660" s="796"/>
      <c r="V660" s="796"/>
      <c r="W660" s="796"/>
      <c r="X660" s="796"/>
      <c r="Y660" s="796"/>
      <c r="Z660" s="796"/>
      <c r="AA660" s="796"/>
    </row>
    <row r="661">
      <c r="A661" s="796"/>
      <c r="B661" s="796"/>
      <c r="C661" s="796"/>
      <c r="D661" s="796"/>
      <c r="E661" s="796"/>
      <c r="F661" s="796"/>
      <c r="G661" s="796"/>
      <c r="H661" s="796"/>
      <c r="I661" s="796"/>
      <c r="J661" s="796"/>
      <c r="K661" s="796"/>
      <c r="L661" s="796"/>
      <c r="M661" s="796"/>
      <c r="N661" s="796"/>
      <c r="O661" s="796"/>
      <c r="P661" s="796"/>
      <c r="Q661" s="796"/>
      <c r="R661" s="796"/>
      <c r="S661" s="796"/>
      <c r="T661" s="796"/>
      <c r="U661" s="796"/>
      <c r="V661" s="796"/>
      <c r="W661" s="796"/>
      <c r="X661" s="796"/>
      <c r="Y661" s="796"/>
      <c r="Z661" s="796"/>
      <c r="AA661" s="796"/>
    </row>
    <row r="662">
      <c r="A662" s="796"/>
      <c r="B662" s="796"/>
      <c r="C662" s="796"/>
      <c r="D662" s="796"/>
      <c r="E662" s="796"/>
      <c r="F662" s="796"/>
      <c r="G662" s="796"/>
      <c r="H662" s="796"/>
      <c r="I662" s="796"/>
      <c r="J662" s="796"/>
      <c r="K662" s="796"/>
      <c r="L662" s="796"/>
      <c r="M662" s="796"/>
      <c r="N662" s="796"/>
      <c r="O662" s="796"/>
      <c r="P662" s="796"/>
      <c r="Q662" s="796"/>
      <c r="R662" s="796"/>
      <c r="S662" s="796"/>
      <c r="T662" s="796"/>
      <c r="U662" s="796"/>
      <c r="V662" s="796"/>
      <c r="W662" s="796"/>
      <c r="X662" s="796"/>
      <c r="Y662" s="796"/>
      <c r="Z662" s="796"/>
      <c r="AA662" s="796"/>
    </row>
    <row r="663">
      <c r="A663" s="796"/>
      <c r="B663" s="796"/>
      <c r="C663" s="796"/>
      <c r="D663" s="796"/>
      <c r="E663" s="796"/>
      <c r="F663" s="796"/>
      <c r="G663" s="796"/>
      <c r="H663" s="796"/>
      <c r="I663" s="796"/>
      <c r="J663" s="796"/>
      <c r="K663" s="796"/>
      <c r="L663" s="796"/>
      <c r="M663" s="796"/>
      <c r="N663" s="796"/>
      <c r="O663" s="796"/>
      <c r="P663" s="796"/>
      <c r="Q663" s="796"/>
      <c r="R663" s="796"/>
      <c r="S663" s="796"/>
      <c r="T663" s="796"/>
      <c r="U663" s="796"/>
      <c r="V663" s="796"/>
      <c r="W663" s="796"/>
      <c r="X663" s="796"/>
      <c r="Y663" s="796"/>
      <c r="Z663" s="796"/>
      <c r="AA663" s="796"/>
    </row>
    <row r="664">
      <c r="A664" s="796"/>
      <c r="B664" s="796"/>
      <c r="C664" s="796"/>
      <c r="D664" s="796"/>
      <c r="E664" s="796"/>
      <c r="F664" s="796"/>
      <c r="G664" s="796"/>
      <c r="H664" s="796"/>
      <c r="I664" s="796"/>
      <c r="J664" s="796"/>
      <c r="K664" s="796"/>
      <c r="L664" s="796"/>
      <c r="M664" s="796"/>
      <c r="N664" s="796"/>
      <c r="O664" s="796"/>
      <c r="P664" s="796"/>
      <c r="Q664" s="796"/>
      <c r="R664" s="796"/>
      <c r="S664" s="796"/>
      <c r="T664" s="796"/>
      <c r="U664" s="796"/>
      <c r="V664" s="796"/>
      <c r="W664" s="796"/>
      <c r="X664" s="796"/>
      <c r="Y664" s="796"/>
      <c r="Z664" s="796"/>
      <c r="AA664" s="796"/>
    </row>
    <row r="665">
      <c r="A665" s="796"/>
      <c r="B665" s="796"/>
      <c r="C665" s="796"/>
      <c r="D665" s="796"/>
      <c r="E665" s="796"/>
      <c r="F665" s="796"/>
      <c r="G665" s="796"/>
      <c r="H665" s="796"/>
      <c r="I665" s="796"/>
      <c r="J665" s="796"/>
      <c r="K665" s="796"/>
      <c r="L665" s="796"/>
      <c r="M665" s="796"/>
      <c r="N665" s="796"/>
      <c r="O665" s="796"/>
      <c r="P665" s="796"/>
      <c r="Q665" s="796"/>
      <c r="R665" s="796"/>
      <c r="S665" s="796"/>
      <c r="T665" s="796"/>
      <c r="U665" s="796"/>
      <c r="V665" s="796"/>
      <c r="W665" s="796"/>
      <c r="X665" s="796"/>
      <c r="Y665" s="796"/>
      <c r="Z665" s="796"/>
      <c r="AA665" s="796"/>
    </row>
    <row r="666">
      <c r="A666" s="796"/>
      <c r="B666" s="796"/>
      <c r="C666" s="796"/>
      <c r="D666" s="796"/>
      <c r="E666" s="796"/>
      <c r="F666" s="796"/>
      <c r="G666" s="796"/>
      <c r="H666" s="796"/>
      <c r="I666" s="796"/>
      <c r="J666" s="796"/>
      <c r="K666" s="796"/>
      <c r="L666" s="796"/>
      <c r="M666" s="796"/>
      <c r="N666" s="796"/>
      <c r="O666" s="796"/>
      <c r="P666" s="796"/>
      <c r="Q666" s="796"/>
      <c r="R666" s="796"/>
      <c r="S666" s="796"/>
      <c r="T666" s="796"/>
      <c r="U666" s="796"/>
      <c r="V666" s="796"/>
      <c r="W666" s="796"/>
      <c r="X666" s="796"/>
      <c r="Y666" s="796"/>
      <c r="Z666" s="796"/>
      <c r="AA666" s="796"/>
    </row>
    <row r="667">
      <c r="A667" s="796"/>
      <c r="B667" s="796"/>
      <c r="C667" s="796"/>
      <c r="D667" s="796"/>
      <c r="E667" s="796"/>
      <c r="F667" s="796"/>
      <c r="G667" s="796"/>
      <c r="H667" s="796"/>
      <c r="I667" s="796"/>
      <c r="J667" s="796"/>
      <c r="K667" s="796"/>
      <c r="L667" s="796"/>
      <c r="M667" s="796"/>
      <c r="N667" s="796"/>
      <c r="O667" s="796"/>
      <c r="P667" s="796"/>
      <c r="Q667" s="796"/>
      <c r="R667" s="796"/>
      <c r="S667" s="796"/>
      <c r="T667" s="796"/>
      <c r="U667" s="796"/>
      <c r="V667" s="796"/>
      <c r="W667" s="796"/>
      <c r="X667" s="796"/>
      <c r="Y667" s="796"/>
      <c r="Z667" s="796"/>
      <c r="AA667" s="796"/>
    </row>
    <row r="668">
      <c r="A668" s="796"/>
      <c r="B668" s="796"/>
      <c r="C668" s="796"/>
      <c r="D668" s="796"/>
      <c r="E668" s="796"/>
      <c r="F668" s="796"/>
      <c r="G668" s="796"/>
      <c r="H668" s="796"/>
      <c r="I668" s="796"/>
      <c r="J668" s="796"/>
      <c r="K668" s="796"/>
      <c r="L668" s="796"/>
      <c r="M668" s="796"/>
      <c r="N668" s="796"/>
      <c r="O668" s="796"/>
      <c r="P668" s="796"/>
      <c r="Q668" s="796"/>
      <c r="R668" s="796"/>
      <c r="S668" s="796"/>
      <c r="T668" s="796"/>
      <c r="U668" s="796"/>
      <c r="V668" s="796"/>
      <c r="W668" s="796"/>
      <c r="X668" s="796"/>
      <c r="Y668" s="796"/>
      <c r="Z668" s="796"/>
      <c r="AA668" s="796"/>
    </row>
    <row r="669">
      <c r="A669" s="796"/>
      <c r="B669" s="796"/>
      <c r="C669" s="796"/>
      <c r="D669" s="796"/>
      <c r="E669" s="796"/>
      <c r="F669" s="796"/>
      <c r="G669" s="796"/>
      <c r="H669" s="796"/>
      <c r="I669" s="796"/>
      <c r="J669" s="796"/>
      <c r="K669" s="796"/>
      <c r="L669" s="796"/>
      <c r="M669" s="796"/>
      <c r="N669" s="796"/>
      <c r="O669" s="796"/>
      <c r="P669" s="796"/>
      <c r="Q669" s="796"/>
      <c r="R669" s="796"/>
      <c r="S669" s="796"/>
      <c r="T669" s="796"/>
      <c r="U669" s="796"/>
      <c r="V669" s="796"/>
      <c r="W669" s="796"/>
      <c r="X669" s="796"/>
      <c r="Y669" s="796"/>
      <c r="Z669" s="796"/>
      <c r="AA669" s="796"/>
    </row>
    <row r="670">
      <c r="A670" s="796"/>
      <c r="B670" s="796"/>
      <c r="C670" s="796"/>
      <c r="D670" s="796"/>
      <c r="E670" s="796"/>
      <c r="F670" s="796"/>
      <c r="G670" s="796"/>
      <c r="H670" s="796"/>
      <c r="I670" s="796"/>
      <c r="J670" s="796"/>
      <c r="K670" s="796"/>
      <c r="L670" s="796"/>
      <c r="M670" s="796"/>
      <c r="N670" s="796"/>
      <c r="O670" s="796"/>
      <c r="P670" s="796"/>
      <c r="Q670" s="796"/>
      <c r="R670" s="796"/>
      <c r="S670" s="796"/>
      <c r="T670" s="796"/>
      <c r="U670" s="796"/>
      <c r="V670" s="796"/>
      <c r="W670" s="796"/>
      <c r="X670" s="796"/>
      <c r="Y670" s="796"/>
      <c r="Z670" s="796"/>
      <c r="AA670" s="796"/>
    </row>
    <row r="671">
      <c r="A671" s="796"/>
      <c r="B671" s="796"/>
      <c r="C671" s="796"/>
      <c r="D671" s="796"/>
      <c r="E671" s="796"/>
      <c r="F671" s="796"/>
      <c r="G671" s="796"/>
      <c r="H671" s="796"/>
      <c r="I671" s="796"/>
      <c r="J671" s="796"/>
      <c r="K671" s="796"/>
      <c r="L671" s="796"/>
      <c r="M671" s="796"/>
      <c r="N671" s="796"/>
      <c r="O671" s="796"/>
      <c r="P671" s="796"/>
      <c r="Q671" s="796"/>
      <c r="R671" s="796"/>
      <c r="S671" s="796"/>
      <c r="T671" s="796"/>
      <c r="U671" s="796"/>
      <c r="V671" s="796"/>
      <c r="W671" s="796"/>
      <c r="X671" s="796"/>
      <c r="Y671" s="796"/>
      <c r="Z671" s="796"/>
      <c r="AA671" s="796"/>
    </row>
    <row r="672">
      <c r="A672" s="796"/>
      <c r="B672" s="796"/>
      <c r="C672" s="796"/>
      <c r="D672" s="796"/>
      <c r="E672" s="796"/>
      <c r="F672" s="796"/>
      <c r="G672" s="796"/>
      <c r="H672" s="796"/>
      <c r="I672" s="796"/>
      <c r="J672" s="796"/>
      <c r="K672" s="796"/>
      <c r="L672" s="796"/>
      <c r="M672" s="796"/>
      <c r="N672" s="796"/>
      <c r="O672" s="796"/>
      <c r="P672" s="796"/>
      <c r="Q672" s="796"/>
      <c r="R672" s="796"/>
      <c r="S672" s="796"/>
      <c r="T672" s="796"/>
      <c r="U672" s="796"/>
      <c r="V672" s="796"/>
      <c r="W672" s="796"/>
      <c r="X672" s="796"/>
      <c r="Y672" s="796"/>
      <c r="Z672" s="796"/>
      <c r="AA672" s="796"/>
    </row>
    <row r="673">
      <c r="A673" s="796"/>
      <c r="B673" s="796"/>
      <c r="C673" s="796"/>
      <c r="D673" s="796"/>
      <c r="E673" s="796"/>
      <c r="F673" s="796"/>
      <c r="G673" s="796"/>
      <c r="H673" s="796"/>
      <c r="I673" s="796"/>
      <c r="J673" s="796"/>
      <c r="K673" s="796"/>
      <c r="L673" s="796"/>
      <c r="M673" s="796"/>
      <c r="N673" s="796"/>
      <c r="O673" s="796"/>
      <c r="P673" s="796"/>
      <c r="Q673" s="796"/>
      <c r="R673" s="796"/>
      <c r="S673" s="796"/>
      <c r="T673" s="796"/>
      <c r="U673" s="796"/>
      <c r="V673" s="796"/>
      <c r="W673" s="796"/>
      <c r="X673" s="796"/>
      <c r="Y673" s="796"/>
      <c r="Z673" s="796"/>
      <c r="AA673" s="796"/>
    </row>
    <row r="674">
      <c r="A674" s="796"/>
      <c r="B674" s="796"/>
      <c r="C674" s="796"/>
      <c r="D674" s="796"/>
      <c r="E674" s="796"/>
      <c r="F674" s="796"/>
      <c r="G674" s="796"/>
      <c r="H674" s="796"/>
      <c r="I674" s="796"/>
      <c r="J674" s="796"/>
      <c r="K674" s="796"/>
      <c r="L674" s="796"/>
      <c r="M674" s="796"/>
      <c r="N674" s="796"/>
      <c r="O674" s="796"/>
      <c r="P674" s="796"/>
      <c r="Q674" s="796"/>
      <c r="R674" s="796"/>
      <c r="S674" s="796"/>
      <c r="T674" s="796"/>
      <c r="U674" s="796"/>
      <c r="V674" s="796"/>
      <c r="W674" s="796"/>
      <c r="X674" s="796"/>
      <c r="Y674" s="796"/>
      <c r="Z674" s="796"/>
      <c r="AA674" s="796"/>
    </row>
    <row r="675">
      <c r="A675" s="796"/>
      <c r="B675" s="796"/>
      <c r="C675" s="796"/>
      <c r="D675" s="796"/>
      <c r="E675" s="796"/>
      <c r="F675" s="796"/>
      <c r="G675" s="796"/>
      <c r="H675" s="796"/>
      <c r="I675" s="796"/>
      <c r="J675" s="796"/>
      <c r="K675" s="796"/>
      <c r="L675" s="796"/>
      <c r="M675" s="796"/>
      <c r="N675" s="796"/>
      <c r="O675" s="796"/>
      <c r="P675" s="796"/>
      <c r="Q675" s="796"/>
      <c r="R675" s="796"/>
      <c r="S675" s="796"/>
      <c r="T675" s="796"/>
      <c r="U675" s="796"/>
      <c r="V675" s="796"/>
      <c r="W675" s="796"/>
      <c r="X675" s="796"/>
      <c r="Y675" s="796"/>
      <c r="Z675" s="796"/>
      <c r="AA675" s="796"/>
    </row>
    <row r="676">
      <c r="A676" s="796"/>
      <c r="B676" s="796"/>
      <c r="C676" s="796"/>
      <c r="D676" s="796"/>
      <c r="E676" s="796"/>
      <c r="F676" s="796"/>
      <c r="G676" s="796"/>
      <c r="H676" s="796"/>
      <c r="I676" s="796"/>
      <c r="J676" s="796"/>
      <c r="K676" s="796"/>
      <c r="L676" s="796"/>
      <c r="M676" s="796"/>
      <c r="N676" s="796"/>
      <c r="O676" s="796"/>
      <c r="P676" s="796"/>
      <c r="Q676" s="796"/>
      <c r="R676" s="796"/>
      <c r="S676" s="796"/>
      <c r="T676" s="796"/>
      <c r="U676" s="796"/>
      <c r="V676" s="796"/>
      <c r="W676" s="796"/>
      <c r="X676" s="796"/>
      <c r="Y676" s="796"/>
      <c r="Z676" s="796"/>
      <c r="AA676" s="796"/>
    </row>
    <row r="677">
      <c r="A677" s="796"/>
      <c r="B677" s="796"/>
      <c r="C677" s="796"/>
      <c r="D677" s="796"/>
      <c r="E677" s="796"/>
      <c r="F677" s="796"/>
      <c r="G677" s="796"/>
      <c r="H677" s="796"/>
      <c r="I677" s="796"/>
      <c r="J677" s="796"/>
      <c r="K677" s="796"/>
      <c r="L677" s="796"/>
      <c r="M677" s="796"/>
      <c r="N677" s="796"/>
      <c r="O677" s="796"/>
      <c r="P677" s="796"/>
      <c r="Q677" s="796"/>
      <c r="R677" s="796"/>
      <c r="S677" s="796"/>
      <c r="T677" s="796"/>
      <c r="U677" s="796"/>
      <c r="V677" s="796"/>
      <c r="W677" s="796"/>
      <c r="X677" s="796"/>
      <c r="Y677" s="796"/>
      <c r="Z677" s="796"/>
      <c r="AA677" s="796"/>
    </row>
    <row r="678">
      <c r="A678" s="796"/>
      <c r="B678" s="796"/>
      <c r="C678" s="796"/>
      <c r="D678" s="796"/>
      <c r="E678" s="796"/>
      <c r="F678" s="796"/>
      <c r="G678" s="796"/>
      <c r="H678" s="796"/>
      <c r="I678" s="796"/>
      <c r="J678" s="796"/>
      <c r="K678" s="796"/>
      <c r="L678" s="796"/>
      <c r="M678" s="796"/>
      <c r="N678" s="796"/>
      <c r="O678" s="796"/>
      <c r="P678" s="796"/>
      <c r="Q678" s="796"/>
      <c r="R678" s="796"/>
      <c r="S678" s="796"/>
      <c r="T678" s="796"/>
      <c r="U678" s="796"/>
      <c r="V678" s="796"/>
      <c r="W678" s="796"/>
      <c r="X678" s="796"/>
      <c r="Y678" s="796"/>
      <c r="Z678" s="796"/>
      <c r="AA678" s="796"/>
    </row>
    <row r="679">
      <c r="A679" s="796"/>
      <c r="B679" s="796"/>
      <c r="C679" s="796"/>
      <c r="D679" s="796"/>
      <c r="E679" s="796"/>
      <c r="F679" s="796"/>
      <c r="G679" s="796"/>
      <c r="H679" s="796"/>
      <c r="I679" s="796"/>
      <c r="J679" s="796"/>
      <c r="K679" s="796"/>
      <c r="L679" s="796"/>
      <c r="M679" s="796"/>
      <c r="N679" s="796"/>
      <c r="O679" s="796"/>
      <c r="P679" s="796"/>
      <c r="Q679" s="796"/>
      <c r="R679" s="796"/>
      <c r="S679" s="796"/>
      <c r="T679" s="796"/>
      <c r="U679" s="796"/>
      <c r="V679" s="796"/>
      <c r="W679" s="796"/>
      <c r="X679" s="796"/>
      <c r="Y679" s="796"/>
      <c r="Z679" s="796"/>
      <c r="AA679" s="796"/>
    </row>
    <row r="680">
      <c r="A680" s="796"/>
      <c r="B680" s="796"/>
      <c r="C680" s="796"/>
      <c r="D680" s="796"/>
      <c r="E680" s="796"/>
      <c r="F680" s="796"/>
      <c r="G680" s="796"/>
      <c r="H680" s="796"/>
      <c r="I680" s="796"/>
      <c r="J680" s="796"/>
      <c r="K680" s="796"/>
      <c r="L680" s="796"/>
      <c r="M680" s="796"/>
      <c r="N680" s="796"/>
      <c r="O680" s="796"/>
      <c r="P680" s="796"/>
      <c r="Q680" s="796"/>
      <c r="R680" s="796"/>
      <c r="S680" s="796"/>
      <c r="T680" s="796"/>
      <c r="U680" s="796"/>
      <c r="V680" s="796"/>
      <c r="W680" s="796"/>
      <c r="X680" s="796"/>
      <c r="Y680" s="796"/>
      <c r="Z680" s="796"/>
      <c r="AA680" s="796"/>
    </row>
    <row r="681">
      <c r="A681" s="796"/>
      <c r="B681" s="796"/>
      <c r="C681" s="796"/>
      <c r="D681" s="796"/>
      <c r="E681" s="796"/>
      <c r="F681" s="796"/>
      <c r="G681" s="796"/>
      <c r="H681" s="796"/>
      <c r="I681" s="796"/>
      <c r="J681" s="796"/>
      <c r="K681" s="796"/>
      <c r="L681" s="796"/>
      <c r="M681" s="796"/>
      <c r="N681" s="796"/>
      <c r="O681" s="796"/>
      <c r="P681" s="796"/>
      <c r="Q681" s="796"/>
      <c r="R681" s="796"/>
      <c r="S681" s="796"/>
      <c r="T681" s="796"/>
      <c r="U681" s="796"/>
      <c r="V681" s="796"/>
      <c r="W681" s="796"/>
      <c r="X681" s="796"/>
      <c r="Y681" s="796"/>
      <c r="Z681" s="796"/>
      <c r="AA681" s="796"/>
    </row>
    <row r="682">
      <c r="A682" s="796"/>
      <c r="B682" s="796"/>
      <c r="C682" s="796"/>
      <c r="D682" s="796"/>
      <c r="E682" s="796"/>
      <c r="F682" s="796"/>
      <c r="G682" s="796"/>
      <c r="H682" s="796"/>
      <c r="I682" s="796"/>
      <c r="J682" s="796"/>
      <c r="K682" s="796"/>
      <c r="L682" s="796"/>
      <c r="M682" s="796"/>
      <c r="N682" s="796"/>
      <c r="O682" s="796"/>
      <c r="P682" s="796"/>
      <c r="Q682" s="796"/>
      <c r="R682" s="796"/>
      <c r="S682" s="796"/>
      <c r="T682" s="796"/>
      <c r="U682" s="796"/>
      <c r="V682" s="796"/>
      <c r="W682" s="796"/>
      <c r="X682" s="796"/>
      <c r="Y682" s="796"/>
      <c r="Z682" s="796"/>
      <c r="AA682" s="796"/>
    </row>
    <row r="683">
      <c r="A683" s="796"/>
      <c r="B683" s="796"/>
      <c r="C683" s="796"/>
      <c r="D683" s="796"/>
      <c r="E683" s="796"/>
      <c r="F683" s="796"/>
      <c r="G683" s="796"/>
      <c r="H683" s="796"/>
      <c r="I683" s="796"/>
      <c r="J683" s="796"/>
      <c r="K683" s="796"/>
      <c r="L683" s="796"/>
      <c r="M683" s="796"/>
      <c r="N683" s="796"/>
      <c r="O683" s="796"/>
      <c r="P683" s="796"/>
      <c r="Q683" s="796"/>
      <c r="R683" s="796"/>
      <c r="S683" s="796"/>
      <c r="T683" s="796"/>
      <c r="U683" s="796"/>
      <c r="V683" s="796"/>
      <c r="W683" s="796"/>
      <c r="X683" s="796"/>
      <c r="Y683" s="796"/>
      <c r="Z683" s="796"/>
      <c r="AA683" s="796"/>
    </row>
    <row r="684">
      <c r="A684" s="796"/>
      <c r="B684" s="796"/>
      <c r="C684" s="796"/>
      <c r="D684" s="796"/>
      <c r="E684" s="796"/>
      <c r="F684" s="796"/>
      <c r="G684" s="796"/>
      <c r="H684" s="796"/>
      <c r="I684" s="796"/>
      <c r="J684" s="796"/>
      <c r="K684" s="796"/>
      <c r="L684" s="796"/>
      <c r="M684" s="796"/>
      <c r="N684" s="796"/>
      <c r="O684" s="796"/>
      <c r="P684" s="796"/>
      <c r="Q684" s="796"/>
      <c r="R684" s="796"/>
      <c r="S684" s="796"/>
      <c r="T684" s="796"/>
      <c r="U684" s="796"/>
      <c r="V684" s="796"/>
      <c r="W684" s="796"/>
      <c r="X684" s="796"/>
      <c r="Y684" s="796"/>
      <c r="Z684" s="796"/>
      <c r="AA684" s="796"/>
    </row>
    <row r="685">
      <c r="A685" s="796"/>
      <c r="B685" s="796"/>
      <c r="C685" s="796"/>
      <c r="D685" s="796"/>
      <c r="E685" s="796"/>
      <c r="F685" s="796"/>
      <c r="G685" s="796"/>
      <c r="H685" s="796"/>
      <c r="I685" s="796"/>
      <c r="J685" s="796"/>
      <c r="K685" s="796"/>
      <c r="L685" s="796"/>
      <c r="M685" s="796"/>
      <c r="N685" s="796"/>
      <c r="O685" s="796"/>
      <c r="P685" s="796"/>
      <c r="Q685" s="796"/>
      <c r="R685" s="796"/>
      <c r="S685" s="796"/>
      <c r="T685" s="796"/>
      <c r="U685" s="796"/>
      <c r="V685" s="796"/>
      <c r="W685" s="796"/>
      <c r="X685" s="796"/>
      <c r="Y685" s="796"/>
      <c r="Z685" s="796"/>
      <c r="AA685" s="796"/>
    </row>
    <row r="686">
      <c r="A686" s="796"/>
      <c r="B686" s="796"/>
      <c r="C686" s="796"/>
      <c r="D686" s="796"/>
      <c r="E686" s="796"/>
      <c r="F686" s="796"/>
      <c r="G686" s="796"/>
      <c r="H686" s="796"/>
      <c r="I686" s="796"/>
      <c r="J686" s="796"/>
      <c r="K686" s="796"/>
      <c r="L686" s="796"/>
      <c r="M686" s="796"/>
      <c r="N686" s="796"/>
      <c r="O686" s="796"/>
      <c r="P686" s="796"/>
      <c r="Q686" s="796"/>
      <c r="R686" s="796"/>
      <c r="S686" s="796"/>
      <c r="T686" s="796"/>
      <c r="U686" s="796"/>
      <c r="V686" s="796"/>
      <c r="W686" s="796"/>
      <c r="X686" s="796"/>
      <c r="Y686" s="796"/>
      <c r="Z686" s="796"/>
      <c r="AA686" s="796"/>
    </row>
    <row r="687">
      <c r="A687" s="796"/>
      <c r="B687" s="796"/>
      <c r="C687" s="796"/>
      <c r="D687" s="796"/>
      <c r="E687" s="796"/>
      <c r="F687" s="796"/>
      <c r="G687" s="796"/>
      <c r="H687" s="796"/>
      <c r="I687" s="796"/>
      <c r="J687" s="796"/>
      <c r="K687" s="796"/>
      <c r="L687" s="796"/>
      <c r="M687" s="796"/>
      <c r="N687" s="796"/>
      <c r="O687" s="796"/>
      <c r="P687" s="796"/>
      <c r="Q687" s="796"/>
      <c r="R687" s="796"/>
      <c r="S687" s="796"/>
      <c r="T687" s="796"/>
      <c r="U687" s="796"/>
      <c r="V687" s="796"/>
      <c r="W687" s="796"/>
      <c r="X687" s="796"/>
      <c r="Y687" s="796"/>
      <c r="Z687" s="796"/>
      <c r="AA687" s="796"/>
    </row>
    <row r="688">
      <c r="A688" s="796"/>
      <c r="B688" s="796"/>
      <c r="C688" s="796"/>
      <c r="D688" s="796"/>
      <c r="E688" s="796"/>
      <c r="F688" s="796"/>
      <c r="G688" s="796"/>
      <c r="H688" s="796"/>
      <c r="I688" s="796"/>
      <c r="J688" s="796"/>
      <c r="K688" s="796"/>
      <c r="L688" s="796"/>
      <c r="M688" s="796"/>
      <c r="N688" s="796"/>
      <c r="O688" s="796"/>
      <c r="P688" s="796"/>
      <c r="Q688" s="796"/>
      <c r="R688" s="796"/>
      <c r="S688" s="796"/>
      <c r="T688" s="796"/>
      <c r="U688" s="796"/>
      <c r="V688" s="796"/>
      <c r="W688" s="796"/>
      <c r="X688" s="796"/>
      <c r="Y688" s="796"/>
      <c r="Z688" s="796"/>
      <c r="AA688" s="796"/>
    </row>
    <row r="689">
      <c r="A689" s="796"/>
      <c r="B689" s="796"/>
      <c r="C689" s="796"/>
      <c r="D689" s="796"/>
      <c r="E689" s="796"/>
      <c r="F689" s="796"/>
      <c r="G689" s="796"/>
      <c r="H689" s="796"/>
      <c r="I689" s="796"/>
      <c r="J689" s="796"/>
      <c r="K689" s="796"/>
      <c r="L689" s="796"/>
      <c r="M689" s="796"/>
      <c r="N689" s="796"/>
      <c r="O689" s="796"/>
      <c r="P689" s="796"/>
      <c r="Q689" s="796"/>
      <c r="R689" s="796"/>
      <c r="S689" s="796"/>
      <c r="T689" s="796"/>
      <c r="U689" s="796"/>
      <c r="V689" s="796"/>
      <c r="W689" s="796"/>
      <c r="X689" s="796"/>
      <c r="Y689" s="796"/>
      <c r="Z689" s="796"/>
      <c r="AA689" s="796"/>
    </row>
    <row r="690">
      <c r="A690" s="796"/>
      <c r="B690" s="796"/>
      <c r="C690" s="796"/>
      <c r="D690" s="796"/>
      <c r="E690" s="796"/>
      <c r="F690" s="796"/>
      <c r="G690" s="796"/>
      <c r="H690" s="796"/>
      <c r="I690" s="796"/>
      <c r="J690" s="796"/>
      <c r="K690" s="796"/>
      <c r="L690" s="796"/>
      <c r="M690" s="796"/>
      <c r="N690" s="796"/>
      <c r="O690" s="796"/>
      <c r="P690" s="796"/>
      <c r="Q690" s="796"/>
      <c r="R690" s="796"/>
      <c r="S690" s="796"/>
      <c r="T690" s="796"/>
      <c r="U690" s="796"/>
      <c r="V690" s="796"/>
      <c r="W690" s="796"/>
      <c r="X690" s="796"/>
      <c r="Y690" s="796"/>
      <c r="Z690" s="796"/>
      <c r="AA690" s="796"/>
    </row>
    <row r="691">
      <c r="A691" s="796"/>
      <c r="B691" s="796"/>
      <c r="C691" s="796"/>
      <c r="D691" s="796"/>
      <c r="E691" s="796"/>
      <c r="F691" s="796"/>
      <c r="G691" s="796"/>
      <c r="H691" s="796"/>
      <c r="I691" s="796"/>
      <c r="J691" s="796"/>
      <c r="K691" s="796"/>
      <c r="L691" s="796"/>
      <c r="M691" s="796"/>
      <c r="N691" s="796"/>
      <c r="O691" s="796"/>
      <c r="P691" s="796"/>
      <c r="Q691" s="796"/>
      <c r="R691" s="796"/>
      <c r="S691" s="796"/>
      <c r="T691" s="796"/>
      <c r="U691" s="796"/>
      <c r="V691" s="796"/>
      <c r="W691" s="796"/>
      <c r="X691" s="796"/>
      <c r="Y691" s="796"/>
      <c r="Z691" s="796"/>
      <c r="AA691" s="796"/>
    </row>
    <row r="692">
      <c r="A692" s="796"/>
      <c r="B692" s="796"/>
      <c r="C692" s="796"/>
      <c r="D692" s="796"/>
      <c r="E692" s="796"/>
      <c r="F692" s="796"/>
      <c r="G692" s="796"/>
      <c r="H692" s="796"/>
      <c r="I692" s="796"/>
      <c r="J692" s="796"/>
      <c r="K692" s="796"/>
      <c r="L692" s="796"/>
      <c r="M692" s="796"/>
      <c r="N692" s="796"/>
      <c r="O692" s="796"/>
      <c r="P692" s="796"/>
      <c r="Q692" s="796"/>
      <c r="R692" s="796"/>
      <c r="S692" s="796"/>
      <c r="T692" s="796"/>
      <c r="U692" s="796"/>
      <c r="V692" s="796"/>
      <c r="W692" s="796"/>
      <c r="X692" s="796"/>
      <c r="Y692" s="796"/>
      <c r="Z692" s="796"/>
      <c r="AA692" s="796"/>
    </row>
    <row r="693">
      <c r="A693" s="796"/>
      <c r="B693" s="796"/>
      <c r="C693" s="796"/>
      <c r="D693" s="796"/>
      <c r="E693" s="796"/>
      <c r="F693" s="796"/>
      <c r="G693" s="796"/>
      <c r="H693" s="796"/>
      <c r="I693" s="796"/>
      <c r="J693" s="796"/>
      <c r="K693" s="796"/>
      <c r="L693" s="796"/>
      <c r="M693" s="796"/>
      <c r="N693" s="796"/>
      <c r="O693" s="796"/>
      <c r="P693" s="796"/>
      <c r="Q693" s="796"/>
      <c r="R693" s="796"/>
      <c r="S693" s="796"/>
      <c r="T693" s="796"/>
      <c r="U693" s="796"/>
      <c r="V693" s="796"/>
      <c r="W693" s="796"/>
      <c r="X693" s="796"/>
      <c r="Y693" s="796"/>
      <c r="Z693" s="796"/>
      <c r="AA693" s="796"/>
    </row>
    <row r="694">
      <c r="A694" s="796"/>
      <c r="B694" s="796"/>
      <c r="C694" s="796"/>
      <c r="D694" s="796"/>
      <c r="E694" s="796"/>
      <c r="F694" s="796"/>
      <c r="G694" s="796"/>
      <c r="H694" s="796"/>
      <c r="I694" s="796"/>
      <c r="J694" s="796"/>
      <c r="K694" s="796"/>
      <c r="L694" s="796"/>
      <c r="M694" s="796"/>
      <c r="N694" s="796"/>
      <c r="O694" s="796"/>
      <c r="P694" s="796"/>
      <c r="Q694" s="796"/>
      <c r="R694" s="796"/>
      <c r="S694" s="796"/>
      <c r="T694" s="796"/>
      <c r="U694" s="796"/>
      <c r="V694" s="796"/>
      <c r="W694" s="796"/>
      <c r="X694" s="796"/>
      <c r="Y694" s="796"/>
      <c r="Z694" s="796"/>
      <c r="AA694" s="796"/>
    </row>
    <row r="695">
      <c r="A695" s="796"/>
      <c r="B695" s="796"/>
      <c r="C695" s="796"/>
      <c r="D695" s="796"/>
      <c r="E695" s="796"/>
      <c r="F695" s="796"/>
      <c r="G695" s="796"/>
      <c r="H695" s="796"/>
      <c r="I695" s="796"/>
      <c r="J695" s="796"/>
      <c r="K695" s="796"/>
      <c r="L695" s="796"/>
      <c r="M695" s="796"/>
      <c r="N695" s="796"/>
      <c r="O695" s="796"/>
      <c r="P695" s="796"/>
      <c r="Q695" s="796"/>
      <c r="R695" s="796"/>
      <c r="S695" s="796"/>
      <c r="T695" s="796"/>
      <c r="U695" s="796"/>
      <c r="V695" s="796"/>
      <c r="W695" s="796"/>
      <c r="X695" s="796"/>
      <c r="Y695" s="796"/>
      <c r="Z695" s="796"/>
      <c r="AA695" s="796"/>
    </row>
    <row r="696">
      <c r="A696" s="796"/>
      <c r="B696" s="796"/>
      <c r="C696" s="796"/>
      <c r="D696" s="796"/>
      <c r="E696" s="796"/>
      <c r="F696" s="796"/>
      <c r="G696" s="796"/>
      <c r="H696" s="796"/>
      <c r="I696" s="796"/>
      <c r="J696" s="796"/>
      <c r="K696" s="796"/>
      <c r="L696" s="796"/>
      <c r="M696" s="796"/>
      <c r="N696" s="796"/>
      <c r="O696" s="796"/>
      <c r="P696" s="796"/>
      <c r="Q696" s="796"/>
      <c r="R696" s="796"/>
      <c r="S696" s="796"/>
      <c r="T696" s="796"/>
      <c r="U696" s="796"/>
      <c r="V696" s="796"/>
      <c r="W696" s="796"/>
      <c r="X696" s="796"/>
      <c r="Y696" s="796"/>
      <c r="Z696" s="796"/>
      <c r="AA696" s="796"/>
    </row>
    <row r="697">
      <c r="A697" s="796"/>
      <c r="B697" s="796"/>
      <c r="C697" s="796"/>
      <c r="D697" s="796"/>
      <c r="E697" s="796"/>
      <c r="F697" s="796"/>
      <c r="G697" s="796"/>
      <c r="H697" s="796"/>
      <c r="I697" s="796"/>
      <c r="J697" s="796"/>
      <c r="K697" s="796"/>
      <c r="L697" s="796"/>
      <c r="M697" s="796"/>
      <c r="N697" s="796"/>
      <c r="O697" s="796"/>
      <c r="P697" s="796"/>
      <c r="Q697" s="796"/>
      <c r="R697" s="796"/>
      <c r="S697" s="796"/>
      <c r="T697" s="796"/>
      <c r="U697" s="796"/>
      <c r="V697" s="796"/>
      <c r="W697" s="796"/>
      <c r="X697" s="796"/>
      <c r="Y697" s="796"/>
      <c r="Z697" s="796"/>
      <c r="AA697" s="796"/>
    </row>
    <row r="698">
      <c r="A698" s="796"/>
      <c r="B698" s="796"/>
      <c r="C698" s="796"/>
      <c r="D698" s="796"/>
      <c r="E698" s="796"/>
      <c r="F698" s="796"/>
      <c r="G698" s="796"/>
      <c r="H698" s="796"/>
      <c r="I698" s="796"/>
      <c r="J698" s="796"/>
      <c r="K698" s="796"/>
      <c r="L698" s="796"/>
      <c r="M698" s="796"/>
      <c r="N698" s="796"/>
      <c r="O698" s="796"/>
      <c r="P698" s="796"/>
      <c r="Q698" s="796"/>
      <c r="R698" s="796"/>
      <c r="S698" s="796"/>
      <c r="T698" s="796"/>
      <c r="U698" s="796"/>
      <c r="V698" s="796"/>
      <c r="W698" s="796"/>
      <c r="X698" s="796"/>
      <c r="Y698" s="796"/>
      <c r="Z698" s="796"/>
      <c r="AA698" s="796"/>
    </row>
    <row r="699">
      <c r="A699" s="796"/>
      <c r="B699" s="796"/>
      <c r="C699" s="796"/>
      <c r="D699" s="796"/>
      <c r="E699" s="796"/>
      <c r="F699" s="796"/>
      <c r="G699" s="796"/>
      <c r="H699" s="796"/>
      <c r="I699" s="796"/>
      <c r="J699" s="796"/>
      <c r="K699" s="796"/>
      <c r="L699" s="796"/>
      <c r="M699" s="796"/>
      <c r="N699" s="796"/>
      <c r="O699" s="796"/>
      <c r="P699" s="796"/>
      <c r="Q699" s="796"/>
      <c r="R699" s="796"/>
      <c r="S699" s="796"/>
      <c r="T699" s="796"/>
      <c r="U699" s="796"/>
      <c r="V699" s="796"/>
      <c r="W699" s="796"/>
      <c r="X699" s="796"/>
      <c r="Y699" s="796"/>
      <c r="Z699" s="796"/>
      <c r="AA699" s="796"/>
    </row>
    <row r="700">
      <c r="A700" s="796"/>
      <c r="B700" s="796"/>
      <c r="C700" s="796"/>
      <c r="D700" s="796"/>
      <c r="E700" s="796"/>
      <c r="F700" s="796"/>
      <c r="G700" s="796"/>
      <c r="H700" s="796"/>
      <c r="I700" s="796"/>
      <c r="J700" s="796"/>
      <c r="K700" s="796"/>
      <c r="L700" s="796"/>
      <c r="M700" s="796"/>
      <c r="N700" s="796"/>
      <c r="O700" s="796"/>
      <c r="P700" s="796"/>
      <c r="Q700" s="796"/>
      <c r="R700" s="796"/>
      <c r="S700" s="796"/>
      <c r="T700" s="796"/>
      <c r="U700" s="796"/>
      <c r="V700" s="796"/>
      <c r="W700" s="796"/>
      <c r="X700" s="796"/>
      <c r="Y700" s="796"/>
      <c r="Z700" s="796"/>
      <c r="AA700" s="796"/>
    </row>
    <row r="701">
      <c r="A701" s="796"/>
      <c r="B701" s="796"/>
      <c r="C701" s="796"/>
      <c r="D701" s="796"/>
      <c r="E701" s="796"/>
      <c r="F701" s="796"/>
      <c r="G701" s="796"/>
      <c r="H701" s="796"/>
      <c r="I701" s="796"/>
      <c r="J701" s="796"/>
      <c r="K701" s="796"/>
      <c r="L701" s="796"/>
      <c r="M701" s="796"/>
      <c r="N701" s="796"/>
      <c r="O701" s="796"/>
      <c r="P701" s="796"/>
      <c r="Q701" s="796"/>
      <c r="R701" s="796"/>
      <c r="S701" s="796"/>
      <c r="T701" s="796"/>
      <c r="U701" s="796"/>
      <c r="V701" s="796"/>
      <c r="W701" s="796"/>
      <c r="X701" s="796"/>
      <c r="Y701" s="796"/>
      <c r="Z701" s="796"/>
      <c r="AA701" s="796"/>
    </row>
    <row r="702">
      <c r="A702" s="796"/>
      <c r="B702" s="796"/>
      <c r="C702" s="796"/>
      <c r="D702" s="796"/>
      <c r="E702" s="796"/>
      <c r="F702" s="796"/>
      <c r="G702" s="796"/>
      <c r="H702" s="796"/>
      <c r="I702" s="796"/>
      <c r="J702" s="796"/>
      <c r="K702" s="796"/>
      <c r="L702" s="796"/>
      <c r="M702" s="796"/>
      <c r="N702" s="796"/>
      <c r="O702" s="796"/>
      <c r="P702" s="796"/>
      <c r="Q702" s="796"/>
      <c r="R702" s="796"/>
      <c r="S702" s="796"/>
      <c r="T702" s="796"/>
      <c r="U702" s="796"/>
      <c r="V702" s="796"/>
      <c r="W702" s="796"/>
      <c r="X702" s="796"/>
      <c r="Y702" s="796"/>
      <c r="Z702" s="796"/>
      <c r="AA702" s="796"/>
    </row>
    <row r="703">
      <c r="A703" s="796"/>
      <c r="B703" s="796"/>
      <c r="C703" s="796"/>
      <c r="D703" s="796"/>
      <c r="E703" s="796"/>
      <c r="F703" s="796"/>
      <c r="G703" s="796"/>
      <c r="H703" s="796"/>
      <c r="I703" s="796"/>
      <c r="J703" s="796"/>
      <c r="K703" s="796"/>
      <c r="L703" s="796"/>
      <c r="M703" s="796"/>
      <c r="N703" s="796"/>
      <c r="O703" s="796"/>
      <c r="P703" s="796"/>
      <c r="Q703" s="796"/>
      <c r="R703" s="796"/>
      <c r="S703" s="796"/>
      <c r="T703" s="796"/>
      <c r="U703" s="796"/>
      <c r="V703" s="796"/>
      <c r="W703" s="796"/>
      <c r="X703" s="796"/>
      <c r="Y703" s="796"/>
      <c r="Z703" s="796"/>
      <c r="AA703" s="796"/>
    </row>
    <row r="704">
      <c r="A704" s="796"/>
      <c r="B704" s="796"/>
      <c r="C704" s="796"/>
      <c r="D704" s="796"/>
      <c r="E704" s="796"/>
      <c r="F704" s="796"/>
      <c r="G704" s="796"/>
      <c r="H704" s="796"/>
      <c r="I704" s="796"/>
      <c r="J704" s="796"/>
      <c r="K704" s="796"/>
      <c r="L704" s="796"/>
      <c r="M704" s="796"/>
      <c r="N704" s="796"/>
      <c r="O704" s="796"/>
      <c r="P704" s="796"/>
      <c r="Q704" s="796"/>
      <c r="R704" s="796"/>
      <c r="S704" s="796"/>
      <c r="T704" s="796"/>
      <c r="U704" s="796"/>
      <c r="V704" s="796"/>
      <c r="W704" s="796"/>
      <c r="X704" s="796"/>
      <c r="Y704" s="796"/>
      <c r="Z704" s="796"/>
      <c r="AA704" s="796"/>
    </row>
    <row r="705">
      <c r="A705" s="796"/>
      <c r="B705" s="796"/>
      <c r="C705" s="796"/>
      <c r="D705" s="796"/>
      <c r="E705" s="796"/>
      <c r="F705" s="796"/>
      <c r="G705" s="796"/>
      <c r="H705" s="796"/>
      <c r="I705" s="796"/>
      <c r="J705" s="796"/>
      <c r="K705" s="796"/>
      <c r="L705" s="796"/>
      <c r="M705" s="796"/>
      <c r="N705" s="796"/>
      <c r="O705" s="796"/>
      <c r="P705" s="796"/>
      <c r="Q705" s="796"/>
      <c r="R705" s="796"/>
      <c r="S705" s="796"/>
      <c r="T705" s="796"/>
      <c r="U705" s="796"/>
      <c r="V705" s="796"/>
      <c r="W705" s="796"/>
      <c r="X705" s="796"/>
      <c r="Y705" s="796"/>
      <c r="Z705" s="796"/>
      <c r="AA705" s="796"/>
    </row>
    <row r="706">
      <c r="A706" s="796"/>
      <c r="B706" s="796"/>
      <c r="C706" s="796"/>
      <c r="D706" s="796"/>
      <c r="E706" s="796"/>
      <c r="F706" s="796"/>
      <c r="G706" s="796"/>
      <c r="H706" s="796"/>
      <c r="I706" s="796"/>
      <c r="J706" s="796"/>
      <c r="K706" s="796"/>
      <c r="L706" s="796"/>
      <c r="M706" s="796"/>
      <c r="N706" s="796"/>
      <c r="O706" s="796"/>
      <c r="P706" s="796"/>
      <c r="Q706" s="796"/>
      <c r="R706" s="796"/>
      <c r="S706" s="796"/>
      <c r="T706" s="796"/>
      <c r="U706" s="796"/>
      <c r="V706" s="796"/>
      <c r="W706" s="796"/>
      <c r="X706" s="796"/>
      <c r="Y706" s="796"/>
      <c r="Z706" s="796"/>
      <c r="AA706" s="796"/>
    </row>
    <row r="707">
      <c r="A707" s="796"/>
      <c r="B707" s="796"/>
      <c r="C707" s="796"/>
      <c r="D707" s="796"/>
      <c r="E707" s="796"/>
      <c r="F707" s="796"/>
      <c r="G707" s="796"/>
      <c r="H707" s="796"/>
      <c r="I707" s="796"/>
      <c r="J707" s="796"/>
      <c r="K707" s="796"/>
      <c r="L707" s="796"/>
      <c r="M707" s="796"/>
      <c r="N707" s="796"/>
      <c r="O707" s="796"/>
      <c r="P707" s="796"/>
      <c r="Q707" s="796"/>
      <c r="R707" s="796"/>
      <c r="S707" s="796"/>
      <c r="T707" s="796"/>
      <c r="U707" s="796"/>
      <c r="V707" s="796"/>
      <c r="W707" s="796"/>
      <c r="X707" s="796"/>
      <c r="Y707" s="796"/>
      <c r="Z707" s="796"/>
      <c r="AA707" s="796"/>
    </row>
    <row r="708">
      <c r="A708" s="796"/>
      <c r="B708" s="796"/>
      <c r="C708" s="796"/>
      <c r="D708" s="796"/>
      <c r="E708" s="796"/>
      <c r="F708" s="796"/>
      <c r="G708" s="796"/>
      <c r="H708" s="796"/>
      <c r="I708" s="796"/>
      <c r="J708" s="796"/>
      <c r="K708" s="796"/>
      <c r="L708" s="796"/>
      <c r="M708" s="796"/>
      <c r="N708" s="796"/>
      <c r="O708" s="796"/>
      <c r="P708" s="796"/>
      <c r="Q708" s="796"/>
      <c r="R708" s="796"/>
      <c r="S708" s="796"/>
      <c r="T708" s="796"/>
      <c r="U708" s="796"/>
      <c r="V708" s="796"/>
      <c r="W708" s="796"/>
      <c r="X708" s="796"/>
      <c r="Y708" s="796"/>
      <c r="Z708" s="796"/>
      <c r="AA708" s="796"/>
    </row>
    <row r="709">
      <c r="A709" s="796"/>
      <c r="B709" s="796"/>
      <c r="C709" s="796"/>
      <c r="D709" s="796"/>
      <c r="E709" s="796"/>
      <c r="F709" s="796"/>
      <c r="G709" s="796"/>
      <c r="H709" s="796"/>
      <c r="I709" s="796"/>
      <c r="J709" s="796"/>
      <c r="K709" s="796"/>
      <c r="L709" s="796"/>
      <c r="M709" s="796"/>
      <c r="N709" s="796"/>
      <c r="O709" s="796"/>
      <c r="P709" s="796"/>
      <c r="Q709" s="796"/>
      <c r="R709" s="796"/>
      <c r="S709" s="796"/>
      <c r="T709" s="796"/>
      <c r="U709" s="796"/>
      <c r="V709" s="796"/>
      <c r="W709" s="796"/>
      <c r="X709" s="796"/>
      <c r="Y709" s="796"/>
      <c r="Z709" s="796"/>
      <c r="AA709" s="796"/>
    </row>
    <row r="710">
      <c r="A710" s="796"/>
      <c r="B710" s="796"/>
      <c r="C710" s="796"/>
      <c r="D710" s="796"/>
      <c r="E710" s="796"/>
      <c r="F710" s="796"/>
      <c r="G710" s="796"/>
      <c r="H710" s="796"/>
      <c r="I710" s="796"/>
      <c r="J710" s="796"/>
      <c r="K710" s="796"/>
      <c r="L710" s="796"/>
      <c r="M710" s="796"/>
      <c r="N710" s="796"/>
      <c r="O710" s="796"/>
      <c r="P710" s="796"/>
      <c r="Q710" s="796"/>
      <c r="R710" s="796"/>
      <c r="S710" s="796"/>
      <c r="T710" s="796"/>
      <c r="U710" s="796"/>
      <c r="V710" s="796"/>
      <c r="W710" s="796"/>
      <c r="X710" s="796"/>
      <c r="Y710" s="796"/>
      <c r="Z710" s="796"/>
      <c r="AA710" s="796"/>
    </row>
    <row r="711">
      <c r="A711" s="796"/>
      <c r="B711" s="796"/>
      <c r="C711" s="796"/>
      <c r="D711" s="796"/>
      <c r="E711" s="796"/>
      <c r="F711" s="796"/>
      <c r="G711" s="796"/>
      <c r="H711" s="796"/>
      <c r="I711" s="796"/>
      <c r="J711" s="796"/>
      <c r="K711" s="796"/>
      <c r="L711" s="796"/>
      <c r="M711" s="796"/>
      <c r="N711" s="796"/>
      <c r="O711" s="796"/>
      <c r="P711" s="796"/>
      <c r="Q711" s="796"/>
      <c r="R711" s="796"/>
      <c r="S711" s="796"/>
      <c r="T711" s="796"/>
      <c r="U711" s="796"/>
      <c r="V711" s="796"/>
      <c r="W711" s="796"/>
      <c r="X711" s="796"/>
      <c r="Y711" s="796"/>
      <c r="Z711" s="796"/>
      <c r="AA711" s="796"/>
    </row>
    <row r="712">
      <c r="A712" s="796"/>
      <c r="B712" s="796"/>
      <c r="C712" s="796"/>
      <c r="D712" s="796"/>
      <c r="E712" s="796"/>
      <c r="F712" s="796"/>
      <c r="G712" s="796"/>
      <c r="H712" s="796"/>
      <c r="I712" s="796"/>
      <c r="J712" s="796"/>
      <c r="K712" s="796"/>
      <c r="L712" s="796"/>
      <c r="M712" s="796"/>
      <c r="N712" s="796"/>
      <c r="O712" s="796"/>
      <c r="P712" s="796"/>
      <c r="Q712" s="796"/>
      <c r="R712" s="796"/>
      <c r="S712" s="796"/>
      <c r="T712" s="796"/>
      <c r="U712" s="796"/>
      <c r="V712" s="796"/>
      <c r="W712" s="796"/>
      <c r="X712" s="796"/>
      <c r="Y712" s="796"/>
      <c r="Z712" s="796"/>
      <c r="AA712" s="796"/>
    </row>
    <row r="713">
      <c r="A713" s="796"/>
      <c r="B713" s="796"/>
      <c r="C713" s="796"/>
      <c r="D713" s="796"/>
      <c r="E713" s="796"/>
      <c r="F713" s="796"/>
      <c r="G713" s="796"/>
      <c r="H713" s="796"/>
      <c r="I713" s="796"/>
      <c r="J713" s="796"/>
      <c r="K713" s="796"/>
      <c r="L713" s="796"/>
      <c r="M713" s="796"/>
      <c r="N713" s="796"/>
      <c r="O713" s="796"/>
      <c r="P713" s="796"/>
      <c r="Q713" s="796"/>
      <c r="R713" s="796"/>
      <c r="S713" s="796"/>
      <c r="T713" s="796"/>
      <c r="U713" s="796"/>
      <c r="V713" s="796"/>
      <c r="W713" s="796"/>
      <c r="X713" s="796"/>
      <c r="Y713" s="796"/>
      <c r="Z713" s="796"/>
      <c r="AA713" s="796"/>
    </row>
    <row r="714">
      <c r="A714" s="796"/>
      <c r="B714" s="796"/>
      <c r="C714" s="796"/>
      <c r="D714" s="796"/>
      <c r="E714" s="796"/>
      <c r="F714" s="796"/>
      <c r="G714" s="796"/>
      <c r="H714" s="796"/>
      <c r="I714" s="796"/>
      <c r="J714" s="796"/>
      <c r="K714" s="796"/>
      <c r="L714" s="796"/>
      <c r="M714" s="796"/>
      <c r="N714" s="796"/>
      <c r="O714" s="796"/>
      <c r="P714" s="796"/>
      <c r="Q714" s="796"/>
      <c r="R714" s="796"/>
      <c r="S714" s="796"/>
      <c r="T714" s="796"/>
      <c r="U714" s="796"/>
      <c r="V714" s="796"/>
      <c r="W714" s="796"/>
      <c r="X714" s="796"/>
      <c r="Y714" s="796"/>
      <c r="Z714" s="796"/>
      <c r="AA714" s="796"/>
    </row>
    <row r="715">
      <c r="A715" s="796"/>
      <c r="B715" s="796"/>
      <c r="C715" s="796"/>
      <c r="D715" s="796"/>
      <c r="E715" s="796"/>
      <c r="F715" s="796"/>
      <c r="G715" s="796"/>
      <c r="H715" s="796"/>
      <c r="I715" s="796"/>
      <c r="J715" s="796"/>
      <c r="K715" s="796"/>
      <c r="L715" s="796"/>
      <c r="M715" s="796"/>
      <c r="N715" s="796"/>
      <c r="O715" s="796"/>
      <c r="P715" s="796"/>
      <c r="Q715" s="796"/>
      <c r="R715" s="796"/>
      <c r="S715" s="796"/>
      <c r="T715" s="796"/>
      <c r="U715" s="796"/>
      <c r="V715" s="796"/>
      <c r="W715" s="796"/>
      <c r="X715" s="796"/>
      <c r="Y715" s="796"/>
      <c r="Z715" s="796"/>
      <c r="AA715" s="796"/>
    </row>
    <row r="716">
      <c r="A716" s="796"/>
      <c r="B716" s="796"/>
      <c r="C716" s="796"/>
      <c r="D716" s="796"/>
      <c r="E716" s="796"/>
      <c r="F716" s="796"/>
      <c r="G716" s="796"/>
      <c r="H716" s="796"/>
      <c r="I716" s="796"/>
      <c r="J716" s="796"/>
      <c r="K716" s="796"/>
      <c r="L716" s="796"/>
      <c r="M716" s="796"/>
      <c r="N716" s="796"/>
      <c r="O716" s="796"/>
      <c r="P716" s="796"/>
      <c r="Q716" s="796"/>
      <c r="R716" s="796"/>
      <c r="S716" s="796"/>
      <c r="T716" s="796"/>
      <c r="U716" s="796"/>
      <c r="V716" s="796"/>
      <c r="W716" s="796"/>
      <c r="X716" s="796"/>
      <c r="Y716" s="796"/>
      <c r="Z716" s="796"/>
      <c r="AA716" s="796"/>
    </row>
    <row r="717">
      <c r="A717" s="796"/>
      <c r="B717" s="796"/>
      <c r="C717" s="796"/>
      <c r="D717" s="796"/>
      <c r="E717" s="796"/>
      <c r="F717" s="796"/>
      <c r="G717" s="796"/>
      <c r="H717" s="796"/>
      <c r="I717" s="796"/>
      <c r="J717" s="796"/>
      <c r="K717" s="796"/>
      <c r="L717" s="796"/>
      <c r="M717" s="796"/>
      <c r="N717" s="796"/>
      <c r="O717" s="796"/>
      <c r="P717" s="796"/>
      <c r="Q717" s="796"/>
      <c r="R717" s="796"/>
      <c r="S717" s="796"/>
      <c r="T717" s="796"/>
      <c r="U717" s="796"/>
      <c r="V717" s="796"/>
      <c r="W717" s="796"/>
      <c r="X717" s="796"/>
      <c r="Y717" s="796"/>
      <c r="Z717" s="796"/>
      <c r="AA717" s="796"/>
    </row>
    <row r="718">
      <c r="A718" s="796"/>
      <c r="B718" s="796"/>
      <c r="C718" s="796"/>
      <c r="D718" s="796"/>
      <c r="E718" s="796"/>
      <c r="F718" s="796"/>
      <c r="G718" s="796"/>
      <c r="H718" s="796"/>
      <c r="I718" s="796"/>
      <c r="J718" s="796"/>
      <c r="K718" s="796"/>
      <c r="L718" s="796"/>
      <c r="M718" s="796"/>
      <c r="N718" s="796"/>
      <c r="O718" s="796"/>
      <c r="P718" s="796"/>
      <c r="Q718" s="796"/>
      <c r="R718" s="796"/>
      <c r="S718" s="796"/>
      <c r="T718" s="796"/>
      <c r="U718" s="796"/>
      <c r="V718" s="796"/>
      <c r="W718" s="796"/>
      <c r="X718" s="796"/>
      <c r="Y718" s="796"/>
      <c r="Z718" s="796"/>
      <c r="AA718" s="796"/>
    </row>
    <row r="719">
      <c r="A719" s="796"/>
      <c r="B719" s="796"/>
      <c r="C719" s="796"/>
      <c r="D719" s="796"/>
      <c r="E719" s="796"/>
      <c r="F719" s="796"/>
      <c r="G719" s="796"/>
      <c r="H719" s="796"/>
      <c r="I719" s="796"/>
      <c r="J719" s="796"/>
      <c r="K719" s="796"/>
      <c r="L719" s="796"/>
      <c r="M719" s="796"/>
      <c r="N719" s="796"/>
      <c r="O719" s="796"/>
      <c r="P719" s="796"/>
      <c r="Q719" s="796"/>
      <c r="R719" s="796"/>
      <c r="S719" s="796"/>
      <c r="T719" s="796"/>
      <c r="U719" s="796"/>
      <c r="V719" s="796"/>
      <c r="W719" s="796"/>
      <c r="X719" s="796"/>
      <c r="Y719" s="796"/>
      <c r="Z719" s="796"/>
      <c r="AA719" s="796"/>
    </row>
    <row r="720">
      <c r="A720" s="796"/>
      <c r="B720" s="796"/>
      <c r="C720" s="796"/>
      <c r="D720" s="796"/>
      <c r="E720" s="796"/>
      <c r="F720" s="796"/>
      <c r="G720" s="796"/>
      <c r="H720" s="796"/>
      <c r="I720" s="796"/>
      <c r="J720" s="796"/>
      <c r="K720" s="796"/>
      <c r="L720" s="796"/>
      <c r="M720" s="796"/>
      <c r="N720" s="796"/>
      <c r="O720" s="796"/>
      <c r="P720" s="796"/>
      <c r="Q720" s="796"/>
      <c r="R720" s="796"/>
      <c r="S720" s="796"/>
      <c r="T720" s="796"/>
      <c r="U720" s="796"/>
      <c r="V720" s="796"/>
      <c r="W720" s="796"/>
      <c r="X720" s="796"/>
      <c r="Y720" s="796"/>
      <c r="Z720" s="796"/>
      <c r="AA720" s="796"/>
    </row>
    <row r="721">
      <c r="A721" s="796"/>
      <c r="B721" s="796"/>
      <c r="C721" s="796"/>
      <c r="D721" s="796"/>
      <c r="E721" s="796"/>
      <c r="F721" s="796"/>
      <c r="G721" s="796"/>
      <c r="H721" s="796"/>
      <c r="I721" s="796"/>
      <c r="J721" s="796"/>
      <c r="K721" s="796"/>
      <c r="L721" s="796"/>
      <c r="M721" s="796"/>
      <c r="N721" s="796"/>
      <c r="O721" s="796"/>
      <c r="P721" s="796"/>
      <c r="Q721" s="796"/>
      <c r="R721" s="796"/>
      <c r="S721" s="796"/>
      <c r="T721" s="796"/>
      <c r="U721" s="796"/>
      <c r="V721" s="796"/>
      <c r="W721" s="796"/>
      <c r="X721" s="796"/>
      <c r="Y721" s="796"/>
      <c r="Z721" s="796"/>
      <c r="AA721" s="796"/>
    </row>
    <row r="722">
      <c r="A722" s="796"/>
      <c r="B722" s="796"/>
      <c r="C722" s="796"/>
      <c r="D722" s="796"/>
      <c r="E722" s="796"/>
      <c r="F722" s="796"/>
      <c r="G722" s="796"/>
      <c r="H722" s="796"/>
      <c r="I722" s="796"/>
      <c r="J722" s="796"/>
      <c r="K722" s="796"/>
      <c r="L722" s="796"/>
      <c r="M722" s="796"/>
      <c r="N722" s="796"/>
      <c r="O722" s="796"/>
      <c r="P722" s="796"/>
      <c r="Q722" s="796"/>
      <c r="R722" s="796"/>
      <c r="S722" s="796"/>
      <c r="T722" s="796"/>
      <c r="U722" s="796"/>
      <c r="V722" s="796"/>
      <c r="W722" s="796"/>
      <c r="X722" s="796"/>
      <c r="Y722" s="796"/>
      <c r="Z722" s="796"/>
      <c r="AA722" s="796"/>
    </row>
    <row r="723">
      <c r="A723" s="796"/>
      <c r="B723" s="796"/>
      <c r="C723" s="796"/>
      <c r="D723" s="796"/>
      <c r="E723" s="796"/>
      <c r="F723" s="796"/>
      <c r="G723" s="796"/>
      <c r="H723" s="796"/>
      <c r="I723" s="796"/>
      <c r="J723" s="796"/>
      <c r="K723" s="796"/>
      <c r="L723" s="796"/>
      <c r="M723" s="796"/>
      <c r="N723" s="796"/>
      <c r="O723" s="796"/>
      <c r="P723" s="796"/>
      <c r="Q723" s="796"/>
      <c r="R723" s="796"/>
      <c r="S723" s="796"/>
      <c r="T723" s="796"/>
      <c r="U723" s="796"/>
      <c r="V723" s="796"/>
      <c r="W723" s="796"/>
      <c r="X723" s="796"/>
      <c r="Y723" s="796"/>
      <c r="Z723" s="796"/>
      <c r="AA723" s="796"/>
    </row>
    <row r="724">
      <c r="A724" s="796"/>
      <c r="B724" s="796"/>
      <c r="C724" s="796"/>
      <c r="D724" s="796"/>
      <c r="E724" s="796"/>
      <c r="F724" s="796"/>
      <c r="G724" s="796"/>
      <c r="H724" s="796"/>
      <c r="I724" s="796"/>
      <c r="J724" s="796"/>
      <c r="K724" s="796"/>
      <c r="L724" s="796"/>
      <c r="M724" s="796"/>
      <c r="N724" s="796"/>
      <c r="O724" s="796"/>
      <c r="P724" s="796"/>
      <c r="Q724" s="796"/>
      <c r="R724" s="796"/>
      <c r="S724" s="796"/>
      <c r="T724" s="796"/>
      <c r="U724" s="796"/>
      <c r="V724" s="796"/>
      <c r="W724" s="796"/>
      <c r="X724" s="796"/>
      <c r="Y724" s="796"/>
      <c r="Z724" s="796"/>
      <c r="AA724" s="796"/>
    </row>
    <row r="725">
      <c r="A725" s="796"/>
      <c r="B725" s="796"/>
      <c r="C725" s="796"/>
      <c r="D725" s="796"/>
      <c r="E725" s="796"/>
      <c r="F725" s="796"/>
      <c r="G725" s="796"/>
      <c r="H725" s="796"/>
      <c r="I725" s="796"/>
      <c r="J725" s="796"/>
      <c r="K725" s="796"/>
      <c r="L725" s="796"/>
      <c r="M725" s="796"/>
      <c r="N725" s="796"/>
      <c r="O725" s="796"/>
      <c r="P725" s="796"/>
      <c r="Q725" s="796"/>
      <c r="R725" s="796"/>
      <c r="S725" s="796"/>
      <c r="T725" s="796"/>
      <c r="U725" s="796"/>
      <c r="V725" s="796"/>
      <c r="W725" s="796"/>
      <c r="X725" s="796"/>
      <c r="Y725" s="796"/>
      <c r="Z725" s="796"/>
      <c r="AA725" s="796"/>
    </row>
    <row r="726">
      <c r="A726" s="796"/>
      <c r="B726" s="796"/>
      <c r="C726" s="796"/>
      <c r="D726" s="796"/>
      <c r="E726" s="796"/>
      <c r="F726" s="796"/>
      <c r="G726" s="796"/>
      <c r="H726" s="796"/>
      <c r="I726" s="796"/>
      <c r="J726" s="796"/>
      <c r="K726" s="796"/>
      <c r="L726" s="796"/>
      <c r="M726" s="796"/>
      <c r="N726" s="796"/>
      <c r="O726" s="796"/>
      <c r="P726" s="796"/>
      <c r="Q726" s="796"/>
      <c r="R726" s="796"/>
      <c r="S726" s="796"/>
      <c r="T726" s="796"/>
      <c r="U726" s="796"/>
      <c r="V726" s="796"/>
      <c r="W726" s="796"/>
      <c r="X726" s="796"/>
      <c r="Y726" s="796"/>
      <c r="Z726" s="796"/>
      <c r="AA726" s="796"/>
    </row>
    <row r="727">
      <c r="A727" s="796"/>
      <c r="B727" s="796"/>
      <c r="C727" s="796"/>
      <c r="D727" s="796"/>
      <c r="E727" s="796"/>
      <c r="F727" s="796"/>
      <c r="G727" s="796"/>
      <c r="H727" s="796"/>
      <c r="I727" s="796"/>
      <c r="J727" s="796"/>
      <c r="K727" s="796"/>
      <c r="L727" s="796"/>
      <c r="M727" s="796"/>
      <c r="N727" s="796"/>
      <c r="O727" s="796"/>
      <c r="P727" s="796"/>
      <c r="Q727" s="796"/>
      <c r="R727" s="796"/>
      <c r="S727" s="796"/>
      <c r="T727" s="796"/>
      <c r="U727" s="796"/>
      <c r="V727" s="796"/>
      <c r="W727" s="796"/>
      <c r="X727" s="796"/>
      <c r="Y727" s="796"/>
      <c r="Z727" s="796"/>
      <c r="AA727" s="796"/>
    </row>
    <row r="728">
      <c r="A728" s="796"/>
      <c r="B728" s="796"/>
      <c r="C728" s="796"/>
      <c r="D728" s="796"/>
      <c r="E728" s="796"/>
      <c r="F728" s="796"/>
      <c r="G728" s="796"/>
      <c r="H728" s="796"/>
      <c r="I728" s="796"/>
      <c r="J728" s="796"/>
      <c r="K728" s="796"/>
      <c r="L728" s="796"/>
      <c r="M728" s="796"/>
      <c r="N728" s="796"/>
      <c r="O728" s="796"/>
      <c r="P728" s="796"/>
      <c r="Q728" s="796"/>
      <c r="R728" s="796"/>
      <c r="S728" s="796"/>
      <c r="T728" s="796"/>
      <c r="U728" s="796"/>
      <c r="V728" s="796"/>
      <c r="W728" s="796"/>
      <c r="X728" s="796"/>
      <c r="Y728" s="796"/>
      <c r="Z728" s="796"/>
      <c r="AA728" s="796"/>
    </row>
    <row r="729">
      <c r="A729" s="796"/>
      <c r="B729" s="796"/>
      <c r="C729" s="796"/>
      <c r="D729" s="796"/>
      <c r="E729" s="796"/>
      <c r="F729" s="796"/>
      <c r="G729" s="796"/>
      <c r="H729" s="796"/>
      <c r="I729" s="796"/>
      <c r="J729" s="796"/>
      <c r="K729" s="796"/>
      <c r="L729" s="796"/>
      <c r="M729" s="796"/>
      <c r="N729" s="796"/>
      <c r="O729" s="796"/>
      <c r="P729" s="796"/>
      <c r="Q729" s="796"/>
      <c r="R729" s="796"/>
      <c r="S729" s="796"/>
      <c r="T729" s="796"/>
      <c r="U729" s="796"/>
      <c r="V729" s="796"/>
      <c r="W729" s="796"/>
      <c r="X729" s="796"/>
      <c r="Y729" s="796"/>
      <c r="Z729" s="796"/>
      <c r="AA729" s="796"/>
    </row>
    <row r="730">
      <c r="A730" s="796"/>
      <c r="B730" s="796"/>
      <c r="C730" s="796"/>
      <c r="D730" s="796"/>
      <c r="E730" s="796"/>
      <c r="F730" s="796"/>
      <c r="G730" s="796"/>
      <c r="H730" s="796"/>
      <c r="I730" s="796"/>
      <c r="J730" s="796"/>
      <c r="K730" s="796"/>
      <c r="L730" s="796"/>
      <c r="M730" s="796"/>
      <c r="N730" s="796"/>
      <c r="O730" s="796"/>
      <c r="P730" s="796"/>
      <c r="Q730" s="796"/>
      <c r="R730" s="796"/>
      <c r="S730" s="796"/>
      <c r="T730" s="796"/>
      <c r="U730" s="796"/>
      <c r="V730" s="796"/>
      <c r="W730" s="796"/>
      <c r="X730" s="796"/>
      <c r="Y730" s="796"/>
      <c r="Z730" s="796"/>
      <c r="AA730" s="796"/>
    </row>
    <row r="731">
      <c r="A731" s="796"/>
      <c r="B731" s="796"/>
      <c r="C731" s="796"/>
      <c r="D731" s="796"/>
      <c r="E731" s="796"/>
      <c r="F731" s="796"/>
      <c r="G731" s="796"/>
      <c r="H731" s="796"/>
      <c r="I731" s="796"/>
      <c r="J731" s="796"/>
      <c r="K731" s="796"/>
      <c r="L731" s="796"/>
      <c r="M731" s="796"/>
      <c r="N731" s="796"/>
      <c r="O731" s="796"/>
      <c r="P731" s="796"/>
      <c r="Q731" s="796"/>
      <c r="R731" s="796"/>
      <c r="S731" s="796"/>
      <c r="T731" s="796"/>
      <c r="U731" s="796"/>
      <c r="V731" s="796"/>
      <c r="W731" s="796"/>
      <c r="X731" s="796"/>
      <c r="Y731" s="796"/>
      <c r="Z731" s="796"/>
      <c r="AA731" s="796"/>
    </row>
    <row r="732">
      <c r="A732" s="796"/>
      <c r="B732" s="796"/>
      <c r="C732" s="796"/>
      <c r="D732" s="796"/>
      <c r="E732" s="796"/>
      <c r="F732" s="796"/>
      <c r="G732" s="796"/>
      <c r="H732" s="796"/>
      <c r="I732" s="796"/>
      <c r="J732" s="796"/>
      <c r="K732" s="796"/>
      <c r="L732" s="796"/>
      <c r="M732" s="796"/>
      <c r="N732" s="796"/>
      <c r="O732" s="796"/>
      <c r="P732" s="796"/>
      <c r="Q732" s="796"/>
      <c r="R732" s="796"/>
      <c r="S732" s="796"/>
      <c r="T732" s="796"/>
      <c r="U732" s="796"/>
      <c r="V732" s="796"/>
      <c r="W732" s="796"/>
      <c r="X732" s="796"/>
      <c r="Y732" s="796"/>
      <c r="Z732" s="796"/>
      <c r="AA732" s="796"/>
    </row>
    <row r="733">
      <c r="A733" s="796"/>
      <c r="B733" s="796"/>
      <c r="C733" s="796"/>
      <c r="D733" s="796"/>
      <c r="E733" s="796"/>
      <c r="F733" s="796"/>
      <c r="G733" s="796"/>
      <c r="H733" s="796"/>
      <c r="I733" s="796"/>
      <c r="J733" s="796"/>
      <c r="K733" s="796"/>
      <c r="L733" s="796"/>
      <c r="M733" s="796"/>
      <c r="N733" s="796"/>
      <c r="O733" s="796"/>
      <c r="P733" s="796"/>
      <c r="Q733" s="796"/>
      <c r="R733" s="796"/>
      <c r="S733" s="796"/>
      <c r="T733" s="796"/>
      <c r="U733" s="796"/>
      <c r="V733" s="796"/>
      <c r="W733" s="796"/>
      <c r="X733" s="796"/>
      <c r="Y733" s="796"/>
      <c r="Z733" s="796"/>
      <c r="AA733" s="796"/>
    </row>
    <row r="734">
      <c r="A734" s="796"/>
      <c r="B734" s="796"/>
      <c r="C734" s="796"/>
      <c r="D734" s="796"/>
      <c r="E734" s="796"/>
      <c r="F734" s="796"/>
      <c r="G734" s="796"/>
      <c r="H734" s="796"/>
      <c r="I734" s="796"/>
      <c r="J734" s="796"/>
      <c r="K734" s="796"/>
      <c r="L734" s="796"/>
      <c r="M734" s="796"/>
      <c r="N734" s="796"/>
      <c r="O734" s="796"/>
      <c r="P734" s="796"/>
      <c r="Q734" s="796"/>
      <c r="R734" s="796"/>
      <c r="S734" s="796"/>
      <c r="T734" s="796"/>
      <c r="U734" s="796"/>
      <c r="V734" s="796"/>
      <c r="W734" s="796"/>
      <c r="X734" s="796"/>
      <c r="Y734" s="796"/>
      <c r="Z734" s="796"/>
      <c r="AA734" s="796"/>
    </row>
    <row r="735">
      <c r="A735" s="796"/>
      <c r="B735" s="796"/>
      <c r="C735" s="796"/>
      <c r="D735" s="796"/>
      <c r="E735" s="796"/>
      <c r="F735" s="796"/>
      <c r="G735" s="796"/>
      <c r="H735" s="796"/>
      <c r="I735" s="796"/>
      <c r="J735" s="796"/>
      <c r="K735" s="796"/>
      <c r="L735" s="796"/>
      <c r="M735" s="796"/>
      <c r="N735" s="796"/>
      <c r="O735" s="796"/>
      <c r="P735" s="796"/>
      <c r="Q735" s="796"/>
      <c r="R735" s="796"/>
      <c r="S735" s="796"/>
      <c r="T735" s="796"/>
      <c r="U735" s="796"/>
      <c r="V735" s="796"/>
      <c r="W735" s="796"/>
      <c r="X735" s="796"/>
      <c r="Y735" s="796"/>
      <c r="Z735" s="796"/>
      <c r="AA735" s="796"/>
    </row>
    <row r="736">
      <c r="A736" s="796"/>
      <c r="B736" s="796"/>
      <c r="C736" s="796"/>
      <c r="D736" s="796"/>
      <c r="E736" s="796"/>
      <c r="F736" s="796"/>
      <c r="G736" s="796"/>
      <c r="H736" s="796"/>
      <c r="I736" s="796"/>
      <c r="J736" s="796"/>
      <c r="K736" s="796"/>
      <c r="L736" s="796"/>
      <c r="M736" s="796"/>
      <c r="N736" s="796"/>
      <c r="O736" s="796"/>
      <c r="P736" s="796"/>
      <c r="Q736" s="796"/>
      <c r="R736" s="796"/>
      <c r="S736" s="796"/>
      <c r="T736" s="796"/>
      <c r="U736" s="796"/>
      <c r="V736" s="796"/>
      <c r="W736" s="796"/>
      <c r="X736" s="796"/>
      <c r="Y736" s="796"/>
      <c r="Z736" s="796"/>
      <c r="AA736" s="796"/>
    </row>
    <row r="737">
      <c r="A737" s="796"/>
      <c r="B737" s="796"/>
      <c r="C737" s="796"/>
      <c r="D737" s="796"/>
      <c r="E737" s="796"/>
      <c r="F737" s="796"/>
      <c r="G737" s="796"/>
      <c r="H737" s="796"/>
      <c r="I737" s="796"/>
      <c r="J737" s="796"/>
      <c r="K737" s="796"/>
      <c r="L737" s="796"/>
      <c r="M737" s="796"/>
      <c r="N737" s="796"/>
      <c r="O737" s="796"/>
      <c r="P737" s="796"/>
      <c r="Q737" s="796"/>
      <c r="R737" s="796"/>
      <c r="S737" s="796"/>
      <c r="T737" s="796"/>
      <c r="U737" s="796"/>
      <c r="V737" s="796"/>
      <c r="W737" s="796"/>
      <c r="X737" s="796"/>
      <c r="Y737" s="796"/>
      <c r="Z737" s="796"/>
      <c r="AA737" s="796"/>
    </row>
    <row r="738">
      <c r="A738" s="796"/>
      <c r="B738" s="796"/>
      <c r="C738" s="796"/>
      <c r="D738" s="796"/>
      <c r="E738" s="796"/>
      <c r="F738" s="796"/>
      <c r="G738" s="796"/>
      <c r="H738" s="796"/>
      <c r="I738" s="796"/>
      <c r="J738" s="796"/>
      <c r="K738" s="796"/>
      <c r="L738" s="796"/>
      <c r="M738" s="796"/>
      <c r="N738" s="796"/>
      <c r="O738" s="796"/>
      <c r="P738" s="796"/>
      <c r="Q738" s="796"/>
      <c r="R738" s="796"/>
      <c r="S738" s="796"/>
      <c r="T738" s="796"/>
      <c r="U738" s="796"/>
      <c r="V738" s="796"/>
      <c r="W738" s="796"/>
      <c r="X738" s="796"/>
      <c r="Y738" s="796"/>
      <c r="Z738" s="796"/>
      <c r="AA738" s="796"/>
    </row>
    <row r="739">
      <c r="A739" s="796"/>
      <c r="B739" s="796"/>
      <c r="C739" s="796"/>
      <c r="D739" s="796"/>
      <c r="E739" s="796"/>
      <c r="F739" s="796"/>
      <c r="G739" s="796"/>
      <c r="H739" s="796"/>
      <c r="I739" s="796"/>
      <c r="J739" s="796"/>
      <c r="K739" s="796"/>
      <c r="L739" s="796"/>
      <c r="M739" s="796"/>
      <c r="N739" s="796"/>
      <c r="O739" s="796"/>
      <c r="P739" s="796"/>
      <c r="Q739" s="796"/>
      <c r="R739" s="796"/>
      <c r="S739" s="796"/>
      <c r="T739" s="796"/>
      <c r="U739" s="796"/>
      <c r="V739" s="796"/>
      <c r="W739" s="796"/>
      <c r="X739" s="796"/>
      <c r="Y739" s="796"/>
      <c r="Z739" s="796"/>
      <c r="AA739" s="796"/>
    </row>
    <row r="740">
      <c r="A740" s="796"/>
      <c r="B740" s="796"/>
      <c r="C740" s="796"/>
      <c r="D740" s="796"/>
      <c r="E740" s="796"/>
      <c r="F740" s="796"/>
      <c r="G740" s="796"/>
      <c r="H740" s="796"/>
      <c r="I740" s="796"/>
      <c r="J740" s="796"/>
      <c r="K740" s="796"/>
      <c r="L740" s="796"/>
      <c r="M740" s="796"/>
      <c r="N740" s="796"/>
      <c r="O740" s="796"/>
      <c r="P740" s="796"/>
      <c r="Q740" s="796"/>
      <c r="R740" s="796"/>
      <c r="S740" s="796"/>
      <c r="T740" s="796"/>
      <c r="U740" s="796"/>
      <c r="V740" s="796"/>
      <c r="W740" s="796"/>
      <c r="X740" s="796"/>
      <c r="Y740" s="796"/>
      <c r="Z740" s="796"/>
      <c r="AA740" s="796"/>
    </row>
    <row r="741">
      <c r="A741" s="796"/>
      <c r="B741" s="796"/>
      <c r="C741" s="796"/>
      <c r="D741" s="796"/>
      <c r="E741" s="796"/>
      <c r="F741" s="796"/>
      <c r="G741" s="796"/>
      <c r="H741" s="796"/>
      <c r="I741" s="796"/>
      <c r="J741" s="796"/>
      <c r="K741" s="796"/>
      <c r="L741" s="796"/>
      <c r="M741" s="796"/>
      <c r="N741" s="796"/>
      <c r="O741" s="796"/>
      <c r="P741" s="796"/>
      <c r="Q741" s="796"/>
      <c r="R741" s="796"/>
      <c r="S741" s="796"/>
      <c r="T741" s="796"/>
      <c r="U741" s="796"/>
      <c r="V741" s="796"/>
      <c r="W741" s="796"/>
      <c r="X741" s="796"/>
      <c r="Y741" s="796"/>
      <c r="Z741" s="796"/>
      <c r="AA741" s="796"/>
    </row>
    <row r="742">
      <c r="A742" s="796"/>
      <c r="B742" s="796"/>
      <c r="C742" s="796"/>
      <c r="D742" s="796"/>
      <c r="E742" s="796"/>
      <c r="F742" s="796"/>
      <c r="G742" s="796"/>
      <c r="H742" s="796"/>
      <c r="I742" s="796"/>
      <c r="J742" s="796"/>
      <c r="K742" s="796"/>
      <c r="L742" s="796"/>
      <c r="M742" s="796"/>
      <c r="N742" s="796"/>
      <c r="O742" s="796"/>
      <c r="P742" s="796"/>
      <c r="Q742" s="796"/>
      <c r="R742" s="796"/>
      <c r="S742" s="796"/>
      <c r="T742" s="796"/>
      <c r="U742" s="796"/>
      <c r="V742" s="796"/>
      <c r="W742" s="796"/>
      <c r="X742" s="796"/>
      <c r="Y742" s="796"/>
      <c r="Z742" s="796"/>
      <c r="AA742" s="796"/>
    </row>
    <row r="743">
      <c r="A743" s="796"/>
      <c r="B743" s="796"/>
      <c r="C743" s="796"/>
      <c r="D743" s="796"/>
      <c r="E743" s="796"/>
      <c r="F743" s="796"/>
      <c r="G743" s="796"/>
      <c r="H743" s="796"/>
      <c r="I743" s="796"/>
      <c r="J743" s="796"/>
      <c r="K743" s="796"/>
      <c r="L743" s="796"/>
      <c r="M743" s="796"/>
      <c r="N743" s="796"/>
      <c r="O743" s="796"/>
      <c r="P743" s="796"/>
      <c r="Q743" s="796"/>
      <c r="R743" s="796"/>
      <c r="S743" s="796"/>
      <c r="T743" s="796"/>
      <c r="U743" s="796"/>
      <c r="V743" s="796"/>
      <c r="W743" s="796"/>
      <c r="X743" s="796"/>
      <c r="Y743" s="796"/>
      <c r="Z743" s="796"/>
      <c r="AA743" s="796"/>
    </row>
    <row r="744">
      <c r="A744" s="796"/>
      <c r="B744" s="796"/>
      <c r="C744" s="796"/>
      <c r="D744" s="796"/>
      <c r="E744" s="796"/>
      <c r="F744" s="796"/>
      <c r="G744" s="796"/>
      <c r="H744" s="796"/>
      <c r="I744" s="796"/>
      <c r="J744" s="796"/>
      <c r="K744" s="796"/>
      <c r="L744" s="796"/>
      <c r="M744" s="796"/>
      <c r="N744" s="796"/>
      <c r="O744" s="796"/>
      <c r="P744" s="796"/>
      <c r="Q744" s="796"/>
      <c r="R744" s="796"/>
      <c r="S744" s="796"/>
      <c r="T744" s="796"/>
      <c r="U744" s="796"/>
      <c r="V744" s="796"/>
      <c r="W744" s="796"/>
      <c r="X744" s="796"/>
      <c r="Y744" s="796"/>
      <c r="Z744" s="796"/>
      <c r="AA744" s="796"/>
    </row>
    <row r="745">
      <c r="A745" s="796"/>
      <c r="B745" s="796"/>
      <c r="C745" s="796"/>
      <c r="D745" s="796"/>
      <c r="E745" s="796"/>
      <c r="F745" s="796"/>
      <c r="G745" s="796"/>
      <c r="H745" s="796"/>
      <c r="I745" s="796"/>
      <c r="J745" s="796"/>
      <c r="K745" s="796"/>
      <c r="L745" s="796"/>
      <c r="M745" s="796"/>
      <c r="N745" s="796"/>
      <c r="O745" s="796"/>
      <c r="P745" s="796"/>
      <c r="Q745" s="796"/>
      <c r="R745" s="796"/>
      <c r="S745" s="796"/>
      <c r="T745" s="796"/>
      <c r="U745" s="796"/>
      <c r="V745" s="796"/>
      <c r="W745" s="796"/>
      <c r="X745" s="796"/>
      <c r="Y745" s="796"/>
      <c r="Z745" s="796"/>
      <c r="AA745" s="796"/>
    </row>
    <row r="746">
      <c r="A746" s="796"/>
      <c r="B746" s="796"/>
      <c r="C746" s="796"/>
      <c r="D746" s="796"/>
      <c r="E746" s="796"/>
      <c r="F746" s="796"/>
      <c r="G746" s="796"/>
      <c r="H746" s="796"/>
      <c r="I746" s="796"/>
      <c r="J746" s="796"/>
      <c r="K746" s="796"/>
      <c r="L746" s="796"/>
      <c r="M746" s="796"/>
      <c r="N746" s="796"/>
      <c r="O746" s="796"/>
      <c r="P746" s="796"/>
      <c r="Q746" s="796"/>
      <c r="R746" s="796"/>
      <c r="S746" s="796"/>
      <c r="T746" s="796"/>
      <c r="U746" s="796"/>
      <c r="V746" s="796"/>
      <c r="W746" s="796"/>
      <c r="X746" s="796"/>
      <c r="Y746" s="796"/>
      <c r="Z746" s="796"/>
      <c r="AA746" s="796"/>
    </row>
    <row r="747">
      <c r="A747" s="796"/>
      <c r="B747" s="796"/>
      <c r="C747" s="796"/>
      <c r="D747" s="796"/>
      <c r="E747" s="796"/>
      <c r="F747" s="796"/>
      <c r="G747" s="796"/>
      <c r="H747" s="796"/>
      <c r="I747" s="796"/>
      <c r="J747" s="796"/>
      <c r="K747" s="796"/>
      <c r="L747" s="796"/>
      <c r="M747" s="796"/>
      <c r="N747" s="796"/>
      <c r="O747" s="796"/>
      <c r="P747" s="796"/>
      <c r="Q747" s="796"/>
      <c r="R747" s="796"/>
      <c r="S747" s="796"/>
      <c r="T747" s="796"/>
      <c r="U747" s="796"/>
      <c r="V747" s="796"/>
      <c r="W747" s="796"/>
      <c r="X747" s="796"/>
      <c r="Y747" s="796"/>
      <c r="Z747" s="796"/>
      <c r="AA747" s="796"/>
    </row>
    <row r="748">
      <c r="A748" s="796"/>
      <c r="B748" s="796"/>
      <c r="C748" s="796"/>
      <c r="D748" s="796"/>
      <c r="E748" s="796"/>
      <c r="F748" s="796"/>
      <c r="G748" s="796"/>
      <c r="H748" s="796"/>
      <c r="I748" s="796"/>
      <c r="J748" s="796"/>
      <c r="K748" s="796"/>
      <c r="L748" s="796"/>
      <c r="M748" s="796"/>
      <c r="N748" s="796"/>
      <c r="O748" s="796"/>
      <c r="P748" s="796"/>
      <c r="Q748" s="796"/>
      <c r="R748" s="796"/>
      <c r="S748" s="796"/>
      <c r="T748" s="796"/>
      <c r="U748" s="796"/>
      <c r="V748" s="796"/>
      <c r="W748" s="796"/>
      <c r="X748" s="796"/>
      <c r="Y748" s="796"/>
      <c r="Z748" s="796"/>
      <c r="AA748" s="796"/>
    </row>
    <row r="749">
      <c r="A749" s="796"/>
      <c r="B749" s="796"/>
      <c r="C749" s="796"/>
      <c r="D749" s="796"/>
      <c r="E749" s="796"/>
      <c r="F749" s="796"/>
      <c r="G749" s="796"/>
      <c r="H749" s="796"/>
      <c r="I749" s="796"/>
      <c r="J749" s="796"/>
      <c r="K749" s="796"/>
      <c r="L749" s="796"/>
      <c r="M749" s="796"/>
      <c r="N749" s="796"/>
      <c r="O749" s="796"/>
      <c r="P749" s="796"/>
      <c r="Q749" s="796"/>
      <c r="R749" s="796"/>
      <c r="S749" s="796"/>
      <c r="T749" s="796"/>
      <c r="U749" s="796"/>
      <c r="V749" s="796"/>
      <c r="W749" s="796"/>
      <c r="X749" s="796"/>
      <c r="Y749" s="796"/>
      <c r="Z749" s="796"/>
      <c r="AA749" s="796"/>
    </row>
    <row r="750">
      <c r="A750" s="796"/>
      <c r="B750" s="796"/>
      <c r="C750" s="796"/>
      <c r="D750" s="796"/>
      <c r="E750" s="796"/>
      <c r="F750" s="796"/>
      <c r="G750" s="796"/>
      <c r="H750" s="796"/>
      <c r="I750" s="796"/>
      <c r="J750" s="796"/>
      <c r="K750" s="796"/>
      <c r="L750" s="796"/>
      <c r="M750" s="796"/>
      <c r="N750" s="796"/>
      <c r="O750" s="796"/>
      <c r="P750" s="796"/>
      <c r="Q750" s="796"/>
      <c r="R750" s="796"/>
      <c r="S750" s="796"/>
      <c r="T750" s="796"/>
      <c r="U750" s="796"/>
      <c r="V750" s="796"/>
      <c r="W750" s="796"/>
      <c r="X750" s="796"/>
      <c r="Y750" s="796"/>
      <c r="Z750" s="796"/>
      <c r="AA750" s="796"/>
    </row>
    <row r="751">
      <c r="A751" s="796"/>
      <c r="B751" s="796"/>
      <c r="C751" s="796"/>
      <c r="D751" s="796"/>
      <c r="E751" s="796"/>
      <c r="F751" s="796"/>
      <c r="G751" s="796"/>
      <c r="H751" s="796"/>
      <c r="I751" s="796"/>
      <c r="J751" s="796"/>
      <c r="K751" s="796"/>
      <c r="L751" s="796"/>
      <c r="M751" s="796"/>
      <c r="N751" s="796"/>
      <c r="O751" s="796"/>
      <c r="P751" s="796"/>
      <c r="Q751" s="796"/>
      <c r="R751" s="796"/>
      <c r="S751" s="796"/>
      <c r="T751" s="796"/>
      <c r="U751" s="796"/>
      <c r="V751" s="796"/>
      <c r="W751" s="796"/>
      <c r="X751" s="796"/>
      <c r="Y751" s="796"/>
      <c r="Z751" s="796"/>
      <c r="AA751" s="796"/>
    </row>
    <row r="752">
      <c r="A752" s="796"/>
      <c r="B752" s="796"/>
      <c r="C752" s="796"/>
      <c r="D752" s="796"/>
      <c r="E752" s="796"/>
      <c r="F752" s="796"/>
      <c r="G752" s="796"/>
      <c r="H752" s="796"/>
      <c r="I752" s="796"/>
      <c r="J752" s="796"/>
      <c r="K752" s="796"/>
      <c r="L752" s="796"/>
      <c r="M752" s="796"/>
      <c r="N752" s="796"/>
      <c r="O752" s="796"/>
      <c r="P752" s="796"/>
      <c r="Q752" s="796"/>
      <c r="R752" s="796"/>
      <c r="S752" s="796"/>
      <c r="T752" s="796"/>
      <c r="U752" s="796"/>
      <c r="V752" s="796"/>
      <c r="W752" s="796"/>
      <c r="X752" s="796"/>
      <c r="Y752" s="796"/>
      <c r="Z752" s="796"/>
      <c r="AA752" s="796"/>
    </row>
    <row r="753">
      <c r="A753" s="796"/>
      <c r="B753" s="796"/>
      <c r="C753" s="796"/>
      <c r="D753" s="796"/>
      <c r="E753" s="796"/>
      <c r="F753" s="796"/>
      <c r="G753" s="796"/>
      <c r="H753" s="796"/>
      <c r="I753" s="796"/>
      <c r="J753" s="796"/>
      <c r="K753" s="796"/>
      <c r="L753" s="796"/>
      <c r="M753" s="796"/>
      <c r="N753" s="796"/>
      <c r="O753" s="796"/>
      <c r="P753" s="796"/>
      <c r="Q753" s="796"/>
      <c r="R753" s="796"/>
      <c r="S753" s="796"/>
      <c r="T753" s="796"/>
      <c r="U753" s="796"/>
      <c r="V753" s="796"/>
      <c r="W753" s="796"/>
      <c r="X753" s="796"/>
      <c r="Y753" s="796"/>
      <c r="Z753" s="796"/>
      <c r="AA753" s="796"/>
    </row>
    <row r="754">
      <c r="A754" s="796"/>
      <c r="B754" s="796"/>
      <c r="C754" s="796"/>
      <c r="D754" s="796"/>
      <c r="E754" s="796"/>
      <c r="F754" s="796"/>
      <c r="G754" s="796"/>
      <c r="H754" s="796"/>
      <c r="I754" s="796"/>
      <c r="J754" s="796"/>
      <c r="K754" s="796"/>
      <c r="L754" s="796"/>
      <c r="M754" s="796"/>
      <c r="N754" s="796"/>
      <c r="O754" s="796"/>
      <c r="P754" s="796"/>
      <c r="Q754" s="796"/>
      <c r="R754" s="796"/>
      <c r="S754" s="796"/>
      <c r="T754" s="796"/>
      <c r="U754" s="796"/>
      <c r="V754" s="796"/>
      <c r="W754" s="796"/>
      <c r="X754" s="796"/>
      <c r="Y754" s="796"/>
      <c r="Z754" s="796"/>
      <c r="AA754" s="796"/>
    </row>
    <row r="755">
      <c r="A755" s="796"/>
      <c r="B755" s="796"/>
      <c r="C755" s="796"/>
      <c r="D755" s="796"/>
      <c r="E755" s="796"/>
      <c r="F755" s="796"/>
      <c r="G755" s="796"/>
      <c r="H755" s="796"/>
      <c r="I755" s="796"/>
      <c r="J755" s="796"/>
      <c r="K755" s="796"/>
      <c r="L755" s="796"/>
      <c r="M755" s="796"/>
      <c r="N755" s="796"/>
      <c r="O755" s="796"/>
      <c r="P755" s="796"/>
      <c r="Q755" s="796"/>
      <c r="R755" s="796"/>
      <c r="S755" s="796"/>
      <c r="T755" s="796"/>
      <c r="U755" s="796"/>
      <c r="V755" s="796"/>
      <c r="W755" s="796"/>
      <c r="X755" s="796"/>
      <c r="Y755" s="796"/>
      <c r="Z755" s="796"/>
      <c r="AA755" s="796"/>
    </row>
    <row r="756">
      <c r="A756" s="796"/>
      <c r="B756" s="796"/>
      <c r="C756" s="796"/>
      <c r="D756" s="796"/>
      <c r="E756" s="796"/>
      <c r="F756" s="796"/>
      <c r="G756" s="796"/>
      <c r="H756" s="796"/>
      <c r="I756" s="796"/>
      <c r="J756" s="796"/>
      <c r="K756" s="796"/>
      <c r="L756" s="796"/>
      <c r="M756" s="796"/>
      <c r="N756" s="796"/>
      <c r="O756" s="796"/>
      <c r="P756" s="796"/>
      <c r="Q756" s="796"/>
      <c r="R756" s="796"/>
      <c r="S756" s="796"/>
      <c r="T756" s="796"/>
      <c r="U756" s="796"/>
      <c r="V756" s="796"/>
      <c r="W756" s="796"/>
      <c r="X756" s="796"/>
      <c r="Y756" s="796"/>
      <c r="Z756" s="796"/>
      <c r="AA756" s="796"/>
    </row>
    <row r="757">
      <c r="A757" s="796"/>
      <c r="B757" s="796"/>
      <c r="C757" s="796"/>
      <c r="D757" s="796"/>
      <c r="E757" s="796"/>
      <c r="F757" s="796"/>
      <c r="G757" s="796"/>
      <c r="H757" s="796"/>
      <c r="I757" s="796"/>
      <c r="J757" s="796"/>
      <c r="K757" s="796"/>
      <c r="L757" s="796"/>
      <c r="M757" s="796"/>
      <c r="N757" s="796"/>
      <c r="O757" s="796"/>
      <c r="P757" s="796"/>
      <c r="Q757" s="796"/>
      <c r="R757" s="796"/>
      <c r="S757" s="796"/>
      <c r="T757" s="796"/>
      <c r="U757" s="796"/>
      <c r="V757" s="796"/>
      <c r="W757" s="796"/>
      <c r="X757" s="796"/>
      <c r="Y757" s="796"/>
      <c r="Z757" s="796"/>
      <c r="AA757" s="796"/>
    </row>
    <row r="758">
      <c r="A758" s="796"/>
      <c r="B758" s="796"/>
      <c r="C758" s="796"/>
      <c r="D758" s="796"/>
      <c r="E758" s="796"/>
      <c r="F758" s="796"/>
      <c r="G758" s="796"/>
      <c r="H758" s="796"/>
      <c r="I758" s="796"/>
      <c r="J758" s="796"/>
      <c r="K758" s="796"/>
      <c r="L758" s="796"/>
      <c r="M758" s="796"/>
      <c r="N758" s="796"/>
      <c r="O758" s="796"/>
      <c r="P758" s="796"/>
      <c r="Q758" s="796"/>
      <c r="R758" s="796"/>
      <c r="S758" s="796"/>
      <c r="T758" s="796"/>
      <c r="U758" s="796"/>
      <c r="V758" s="796"/>
      <c r="W758" s="796"/>
      <c r="X758" s="796"/>
      <c r="Y758" s="796"/>
      <c r="Z758" s="796"/>
      <c r="AA758" s="796"/>
    </row>
    <row r="759">
      <c r="A759" s="796"/>
      <c r="B759" s="796"/>
      <c r="C759" s="796"/>
      <c r="D759" s="796"/>
      <c r="E759" s="796"/>
      <c r="F759" s="796"/>
      <c r="G759" s="796"/>
      <c r="H759" s="796"/>
      <c r="I759" s="796"/>
      <c r="J759" s="796"/>
      <c r="K759" s="796"/>
      <c r="L759" s="796"/>
      <c r="M759" s="796"/>
      <c r="N759" s="796"/>
      <c r="O759" s="796"/>
      <c r="P759" s="796"/>
      <c r="Q759" s="796"/>
      <c r="R759" s="796"/>
      <c r="S759" s="796"/>
      <c r="T759" s="796"/>
      <c r="U759" s="796"/>
      <c r="V759" s="796"/>
      <c r="W759" s="796"/>
      <c r="X759" s="796"/>
      <c r="Y759" s="796"/>
      <c r="Z759" s="796"/>
      <c r="AA759" s="796"/>
    </row>
    <row r="760">
      <c r="A760" s="796"/>
      <c r="B760" s="796"/>
      <c r="C760" s="796"/>
      <c r="D760" s="796"/>
      <c r="E760" s="796"/>
      <c r="F760" s="796"/>
      <c r="G760" s="796"/>
      <c r="H760" s="796"/>
      <c r="I760" s="796"/>
      <c r="J760" s="796"/>
      <c r="K760" s="796"/>
      <c r="L760" s="796"/>
      <c r="M760" s="796"/>
      <c r="N760" s="796"/>
      <c r="O760" s="796"/>
      <c r="P760" s="796"/>
      <c r="Q760" s="796"/>
      <c r="R760" s="796"/>
      <c r="S760" s="796"/>
      <c r="T760" s="796"/>
      <c r="U760" s="796"/>
      <c r="V760" s="796"/>
      <c r="W760" s="796"/>
      <c r="X760" s="796"/>
      <c r="Y760" s="796"/>
      <c r="Z760" s="796"/>
      <c r="AA760" s="796"/>
    </row>
    <row r="761">
      <c r="A761" s="796"/>
      <c r="B761" s="796"/>
      <c r="C761" s="796"/>
      <c r="D761" s="796"/>
      <c r="E761" s="796"/>
      <c r="F761" s="796"/>
      <c r="G761" s="796"/>
      <c r="H761" s="796"/>
      <c r="I761" s="796"/>
      <c r="J761" s="796"/>
      <c r="K761" s="796"/>
      <c r="L761" s="796"/>
      <c r="M761" s="796"/>
      <c r="N761" s="796"/>
      <c r="O761" s="796"/>
      <c r="P761" s="796"/>
      <c r="Q761" s="796"/>
      <c r="R761" s="796"/>
      <c r="S761" s="796"/>
      <c r="T761" s="796"/>
      <c r="U761" s="796"/>
      <c r="V761" s="796"/>
      <c r="W761" s="796"/>
      <c r="X761" s="796"/>
      <c r="Y761" s="796"/>
      <c r="Z761" s="796"/>
      <c r="AA761" s="796"/>
    </row>
    <row r="762">
      <c r="A762" s="796"/>
      <c r="B762" s="796"/>
      <c r="C762" s="796"/>
      <c r="D762" s="796"/>
      <c r="E762" s="796"/>
      <c r="F762" s="796"/>
      <c r="G762" s="796"/>
      <c r="H762" s="796"/>
      <c r="I762" s="796"/>
      <c r="J762" s="796"/>
      <c r="K762" s="796"/>
      <c r="L762" s="796"/>
      <c r="M762" s="796"/>
      <c r="N762" s="796"/>
      <c r="O762" s="796"/>
      <c r="P762" s="796"/>
      <c r="Q762" s="796"/>
      <c r="R762" s="796"/>
      <c r="S762" s="796"/>
      <c r="T762" s="796"/>
      <c r="U762" s="796"/>
      <c r="V762" s="796"/>
      <c r="W762" s="796"/>
      <c r="X762" s="796"/>
      <c r="Y762" s="796"/>
      <c r="Z762" s="796"/>
      <c r="AA762" s="796"/>
    </row>
    <row r="763">
      <c r="A763" s="796"/>
      <c r="B763" s="796"/>
      <c r="C763" s="796"/>
      <c r="D763" s="796"/>
      <c r="E763" s="796"/>
      <c r="F763" s="796"/>
      <c r="G763" s="796"/>
      <c r="H763" s="796"/>
      <c r="I763" s="796"/>
      <c r="J763" s="796"/>
      <c r="K763" s="796"/>
      <c r="L763" s="796"/>
      <c r="M763" s="796"/>
      <c r="N763" s="796"/>
      <c r="O763" s="796"/>
      <c r="P763" s="796"/>
      <c r="Q763" s="796"/>
      <c r="R763" s="796"/>
      <c r="S763" s="796"/>
      <c r="T763" s="796"/>
      <c r="U763" s="796"/>
      <c r="V763" s="796"/>
      <c r="W763" s="796"/>
      <c r="X763" s="796"/>
      <c r="Y763" s="796"/>
      <c r="Z763" s="796"/>
      <c r="AA763" s="796"/>
    </row>
    <row r="764">
      <c r="A764" s="796"/>
      <c r="B764" s="796"/>
      <c r="C764" s="796"/>
      <c r="D764" s="796"/>
      <c r="E764" s="796"/>
      <c r="F764" s="796"/>
      <c r="G764" s="796"/>
      <c r="H764" s="796"/>
      <c r="I764" s="796"/>
      <c r="J764" s="796"/>
      <c r="K764" s="796"/>
      <c r="L764" s="796"/>
      <c r="M764" s="796"/>
      <c r="N764" s="796"/>
      <c r="O764" s="796"/>
      <c r="P764" s="796"/>
      <c r="Q764" s="796"/>
      <c r="R764" s="796"/>
      <c r="S764" s="796"/>
      <c r="T764" s="796"/>
      <c r="U764" s="796"/>
      <c r="V764" s="796"/>
      <c r="W764" s="796"/>
      <c r="X764" s="796"/>
      <c r="Y764" s="796"/>
      <c r="Z764" s="796"/>
      <c r="AA764" s="796"/>
    </row>
    <row r="765">
      <c r="A765" s="796"/>
      <c r="B765" s="796"/>
      <c r="C765" s="796"/>
      <c r="D765" s="796"/>
      <c r="E765" s="796"/>
      <c r="F765" s="796"/>
      <c r="G765" s="796"/>
      <c r="H765" s="796"/>
      <c r="I765" s="796"/>
      <c r="J765" s="796"/>
      <c r="K765" s="796"/>
      <c r="L765" s="796"/>
      <c r="M765" s="796"/>
      <c r="N765" s="796"/>
      <c r="O765" s="796"/>
      <c r="P765" s="796"/>
      <c r="Q765" s="796"/>
      <c r="R765" s="796"/>
      <c r="S765" s="796"/>
      <c r="T765" s="796"/>
      <c r="U765" s="796"/>
      <c r="V765" s="796"/>
      <c r="W765" s="796"/>
      <c r="X765" s="796"/>
      <c r="Y765" s="796"/>
      <c r="Z765" s="796"/>
      <c r="AA765" s="796"/>
    </row>
    <row r="766">
      <c r="A766" s="796"/>
      <c r="B766" s="796"/>
      <c r="C766" s="796"/>
      <c r="D766" s="796"/>
      <c r="E766" s="796"/>
      <c r="F766" s="796"/>
      <c r="G766" s="796"/>
      <c r="H766" s="796"/>
      <c r="I766" s="796"/>
      <c r="J766" s="796"/>
      <c r="K766" s="796"/>
      <c r="L766" s="796"/>
      <c r="M766" s="796"/>
      <c r="N766" s="796"/>
      <c r="O766" s="796"/>
      <c r="P766" s="796"/>
      <c r="Q766" s="796"/>
      <c r="R766" s="796"/>
      <c r="S766" s="796"/>
      <c r="T766" s="796"/>
      <c r="U766" s="796"/>
      <c r="V766" s="796"/>
      <c r="W766" s="796"/>
      <c r="X766" s="796"/>
      <c r="Y766" s="796"/>
      <c r="Z766" s="796"/>
      <c r="AA766" s="796"/>
    </row>
    <row r="767">
      <c r="A767" s="796"/>
      <c r="B767" s="796"/>
      <c r="C767" s="796"/>
      <c r="D767" s="796"/>
      <c r="E767" s="796"/>
      <c r="F767" s="796"/>
      <c r="G767" s="796"/>
      <c r="H767" s="796"/>
      <c r="I767" s="796"/>
      <c r="J767" s="796"/>
      <c r="K767" s="796"/>
      <c r="L767" s="796"/>
      <c r="M767" s="796"/>
      <c r="N767" s="796"/>
      <c r="O767" s="796"/>
      <c r="P767" s="796"/>
      <c r="Q767" s="796"/>
      <c r="R767" s="796"/>
      <c r="S767" s="796"/>
      <c r="T767" s="796"/>
      <c r="U767" s="796"/>
      <c r="V767" s="796"/>
      <c r="W767" s="796"/>
      <c r="X767" s="796"/>
      <c r="Y767" s="796"/>
      <c r="Z767" s="796"/>
      <c r="AA767" s="796"/>
    </row>
    <row r="768">
      <c r="A768" s="796"/>
      <c r="B768" s="796"/>
      <c r="C768" s="796"/>
      <c r="D768" s="796"/>
      <c r="E768" s="796"/>
      <c r="F768" s="796"/>
      <c r="G768" s="796"/>
      <c r="H768" s="796"/>
      <c r="I768" s="796"/>
      <c r="J768" s="796"/>
      <c r="K768" s="796"/>
      <c r="L768" s="796"/>
      <c r="M768" s="796"/>
      <c r="N768" s="796"/>
      <c r="O768" s="796"/>
      <c r="P768" s="796"/>
      <c r="Q768" s="796"/>
      <c r="R768" s="796"/>
      <c r="S768" s="796"/>
      <c r="T768" s="796"/>
      <c r="U768" s="796"/>
      <c r="V768" s="796"/>
      <c r="W768" s="796"/>
      <c r="X768" s="796"/>
      <c r="Y768" s="796"/>
      <c r="Z768" s="796"/>
      <c r="AA768" s="796"/>
    </row>
    <row r="769">
      <c r="A769" s="796"/>
      <c r="B769" s="796"/>
      <c r="C769" s="796"/>
      <c r="D769" s="796"/>
      <c r="E769" s="796"/>
      <c r="F769" s="796"/>
      <c r="G769" s="796"/>
      <c r="H769" s="796"/>
      <c r="I769" s="796"/>
      <c r="J769" s="796"/>
      <c r="K769" s="796"/>
      <c r="L769" s="796"/>
      <c r="M769" s="796"/>
      <c r="N769" s="796"/>
      <c r="O769" s="796"/>
      <c r="P769" s="796"/>
      <c r="Q769" s="796"/>
      <c r="R769" s="796"/>
      <c r="S769" s="796"/>
      <c r="T769" s="796"/>
      <c r="U769" s="796"/>
      <c r="V769" s="796"/>
      <c r="W769" s="796"/>
      <c r="X769" s="796"/>
      <c r="Y769" s="796"/>
      <c r="Z769" s="796"/>
      <c r="AA769" s="796"/>
    </row>
    <row r="770">
      <c r="A770" s="796"/>
      <c r="B770" s="796"/>
      <c r="C770" s="796"/>
      <c r="D770" s="796"/>
      <c r="E770" s="796"/>
      <c r="F770" s="796"/>
      <c r="G770" s="796"/>
      <c r="H770" s="796"/>
      <c r="I770" s="796"/>
      <c r="J770" s="796"/>
      <c r="K770" s="796"/>
      <c r="L770" s="796"/>
      <c r="M770" s="796"/>
      <c r="N770" s="796"/>
      <c r="O770" s="796"/>
      <c r="P770" s="796"/>
      <c r="Q770" s="796"/>
      <c r="R770" s="796"/>
      <c r="S770" s="796"/>
      <c r="T770" s="796"/>
      <c r="U770" s="796"/>
      <c r="V770" s="796"/>
      <c r="W770" s="796"/>
      <c r="X770" s="796"/>
      <c r="Y770" s="796"/>
      <c r="Z770" s="796"/>
      <c r="AA770" s="796"/>
    </row>
    <row r="771">
      <c r="A771" s="796"/>
      <c r="B771" s="796"/>
      <c r="C771" s="796"/>
      <c r="D771" s="796"/>
      <c r="E771" s="796"/>
      <c r="F771" s="796"/>
      <c r="G771" s="796"/>
      <c r="H771" s="796"/>
      <c r="I771" s="796"/>
      <c r="J771" s="796"/>
      <c r="K771" s="796"/>
      <c r="L771" s="796"/>
      <c r="M771" s="796"/>
      <c r="N771" s="796"/>
      <c r="O771" s="796"/>
      <c r="P771" s="796"/>
      <c r="Q771" s="796"/>
      <c r="R771" s="796"/>
      <c r="S771" s="796"/>
      <c r="T771" s="796"/>
      <c r="U771" s="796"/>
      <c r="V771" s="796"/>
      <c r="W771" s="796"/>
      <c r="X771" s="796"/>
      <c r="Y771" s="796"/>
      <c r="Z771" s="796"/>
      <c r="AA771" s="796"/>
    </row>
    <row r="772">
      <c r="A772" s="796"/>
      <c r="B772" s="796"/>
      <c r="C772" s="796"/>
      <c r="D772" s="796"/>
      <c r="E772" s="796"/>
      <c r="F772" s="796"/>
      <c r="G772" s="796"/>
      <c r="H772" s="796"/>
      <c r="I772" s="796"/>
      <c r="J772" s="796"/>
      <c r="K772" s="796"/>
      <c r="L772" s="796"/>
      <c r="M772" s="796"/>
      <c r="N772" s="796"/>
      <c r="O772" s="796"/>
      <c r="P772" s="796"/>
      <c r="Q772" s="796"/>
      <c r="R772" s="796"/>
      <c r="S772" s="796"/>
      <c r="T772" s="796"/>
      <c r="U772" s="796"/>
      <c r="V772" s="796"/>
      <c r="W772" s="796"/>
      <c r="X772" s="796"/>
      <c r="Y772" s="796"/>
      <c r="Z772" s="796"/>
      <c r="AA772" s="796"/>
    </row>
    <row r="773">
      <c r="A773" s="796"/>
      <c r="B773" s="796"/>
      <c r="C773" s="796"/>
      <c r="D773" s="796"/>
      <c r="E773" s="796"/>
      <c r="F773" s="796"/>
      <c r="G773" s="796"/>
      <c r="H773" s="796"/>
      <c r="I773" s="796"/>
      <c r="J773" s="796"/>
      <c r="K773" s="796"/>
      <c r="L773" s="796"/>
      <c r="M773" s="796"/>
      <c r="N773" s="796"/>
      <c r="O773" s="796"/>
      <c r="P773" s="796"/>
      <c r="Q773" s="796"/>
      <c r="R773" s="796"/>
      <c r="S773" s="796"/>
      <c r="T773" s="796"/>
      <c r="U773" s="796"/>
      <c r="V773" s="796"/>
      <c r="W773" s="796"/>
      <c r="X773" s="796"/>
      <c r="Y773" s="796"/>
      <c r="Z773" s="796"/>
      <c r="AA773" s="796"/>
    </row>
    <row r="774">
      <c r="A774" s="796"/>
      <c r="B774" s="796"/>
      <c r="C774" s="796"/>
      <c r="D774" s="796"/>
      <c r="E774" s="796"/>
      <c r="F774" s="796"/>
      <c r="G774" s="796"/>
      <c r="H774" s="796"/>
      <c r="I774" s="796"/>
      <c r="J774" s="796"/>
      <c r="K774" s="796"/>
      <c r="L774" s="796"/>
      <c r="M774" s="796"/>
      <c r="N774" s="796"/>
      <c r="O774" s="796"/>
      <c r="P774" s="796"/>
      <c r="Q774" s="796"/>
      <c r="R774" s="796"/>
      <c r="S774" s="796"/>
      <c r="T774" s="796"/>
      <c r="U774" s="796"/>
      <c r="V774" s="796"/>
      <c r="W774" s="796"/>
      <c r="X774" s="796"/>
      <c r="Y774" s="796"/>
      <c r="Z774" s="796"/>
      <c r="AA774" s="796"/>
    </row>
    <row r="775">
      <c r="A775" s="796"/>
      <c r="B775" s="796"/>
      <c r="C775" s="796"/>
      <c r="D775" s="796"/>
      <c r="E775" s="796"/>
      <c r="F775" s="796"/>
      <c r="G775" s="796"/>
      <c r="H775" s="796"/>
      <c r="I775" s="796"/>
      <c r="J775" s="796"/>
      <c r="K775" s="796"/>
      <c r="L775" s="796"/>
      <c r="M775" s="796"/>
      <c r="N775" s="796"/>
      <c r="O775" s="796"/>
      <c r="P775" s="796"/>
      <c r="Q775" s="796"/>
      <c r="R775" s="796"/>
      <c r="S775" s="796"/>
      <c r="T775" s="796"/>
      <c r="U775" s="796"/>
      <c r="V775" s="796"/>
      <c r="W775" s="796"/>
      <c r="X775" s="796"/>
      <c r="Y775" s="796"/>
      <c r="Z775" s="796"/>
      <c r="AA775" s="796"/>
    </row>
    <row r="776">
      <c r="A776" s="796"/>
      <c r="B776" s="796"/>
      <c r="C776" s="796"/>
      <c r="D776" s="796"/>
      <c r="E776" s="796"/>
      <c r="F776" s="796"/>
      <c r="G776" s="796"/>
      <c r="H776" s="796"/>
      <c r="I776" s="796"/>
      <c r="J776" s="796"/>
      <c r="K776" s="796"/>
      <c r="L776" s="796"/>
      <c r="M776" s="796"/>
      <c r="N776" s="796"/>
      <c r="O776" s="796"/>
      <c r="P776" s="796"/>
      <c r="Q776" s="796"/>
      <c r="R776" s="796"/>
      <c r="S776" s="796"/>
      <c r="T776" s="796"/>
      <c r="U776" s="796"/>
      <c r="V776" s="796"/>
      <c r="W776" s="796"/>
      <c r="X776" s="796"/>
      <c r="Y776" s="796"/>
      <c r="Z776" s="796"/>
      <c r="AA776" s="796"/>
    </row>
    <row r="777">
      <c r="A777" s="796"/>
      <c r="B777" s="796"/>
      <c r="C777" s="796"/>
      <c r="D777" s="796"/>
      <c r="E777" s="796"/>
      <c r="F777" s="796"/>
      <c r="G777" s="796"/>
      <c r="H777" s="796"/>
      <c r="I777" s="796"/>
      <c r="J777" s="796"/>
      <c r="K777" s="796"/>
      <c r="L777" s="796"/>
      <c r="M777" s="796"/>
      <c r="N777" s="796"/>
      <c r="O777" s="796"/>
      <c r="P777" s="796"/>
      <c r="Q777" s="796"/>
      <c r="R777" s="796"/>
      <c r="S777" s="796"/>
      <c r="T777" s="796"/>
      <c r="U777" s="796"/>
      <c r="V777" s="796"/>
      <c r="W777" s="796"/>
      <c r="X777" s="796"/>
      <c r="Y777" s="796"/>
      <c r="Z777" s="796"/>
      <c r="AA777" s="796"/>
    </row>
    <row r="778">
      <c r="A778" s="796"/>
      <c r="B778" s="796"/>
      <c r="C778" s="796"/>
      <c r="D778" s="796"/>
      <c r="E778" s="796"/>
      <c r="F778" s="796"/>
      <c r="G778" s="796"/>
      <c r="H778" s="796"/>
      <c r="I778" s="796"/>
      <c r="J778" s="796"/>
      <c r="K778" s="796"/>
      <c r="L778" s="796"/>
      <c r="M778" s="796"/>
      <c r="N778" s="796"/>
      <c r="O778" s="796"/>
      <c r="P778" s="796"/>
      <c r="Q778" s="796"/>
      <c r="R778" s="796"/>
      <c r="S778" s="796"/>
      <c r="T778" s="796"/>
      <c r="U778" s="796"/>
      <c r="V778" s="796"/>
      <c r="W778" s="796"/>
      <c r="X778" s="796"/>
      <c r="Y778" s="796"/>
      <c r="Z778" s="796"/>
      <c r="AA778" s="796"/>
    </row>
    <row r="779">
      <c r="A779" s="796"/>
      <c r="B779" s="796"/>
      <c r="C779" s="796"/>
      <c r="D779" s="796"/>
      <c r="E779" s="796"/>
      <c r="F779" s="796"/>
      <c r="G779" s="796"/>
      <c r="H779" s="796"/>
      <c r="I779" s="796"/>
      <c r="J779" s="796"/>
      <c r="K779" s="796"/>
      <c r="L779" s="796"/>
      <c r="M779" s="796"/>
      <c r="N779" s="796"/>
      <c r="O779" s="796"/>
      <c r="P779" s="796"/>
      <c r="Q779" s="796"/>
      <c r="R779" s="796"/>
      <c r="S779" s="796"/>
      <c r="T779" s="796"/>
      <c r="U779" s="796"/>
      <c r="V779" s="796"/>
      <c r="W779" s="796"/>
      <c r="X779" s="796"/>
      <c r="Y779" s="796"/>
      <c r="Z779" s="796"/>
      <c r="AA779" s="796"/>
    </row>
    <row r="780">
      <c r="A780" s="796"/>
      <c r="B780" s="796"/>
      <c r="C780" s="796"/>
      <c r="D780" s="796"/>
      <c r="E780" s="796"/>
      <c r="F780" s="796"/>
      <c r="G780" s="796"/>
      <c r="H780" s="796"/>
      <c r="I780" s="796"/>
      <c r="J780" s="796"/>
      <c r="K780" s="796"/>
      <c r="L780" s="796"/>
      <c r="M780" s="796"/>
      <c r="N780" s="796"/>
      <c r="O780" s="796"/>
      <c r="P780" s="796"/>
      <c r="Q780" s="796"/>
      <c r="R780" s="796"/>
      <c r="S780" s="796"/>
      <c r="T780" s="796"/>
      <c r="U780" s="796"/>
      <c r="V780" s="796"/>
      <c r="W780" s="796"/>
      <c r="X780" s="796"/>
      <c r="Y780" s="796"/>
      <c r="Z780" s="796"/>
      <c r="AA780" s="796"/>
    </row>
    <row r="781">
      <c r="A781" s="796"/>
      <c r="B781" s="796"/>
      <c r="C781" s="796"/>
      <c r="D781" s="796"/>
      <c r="E781" s="796"/>
      <c r="F781" s="796"/>
      <c r="G781" s="796"/>
      <c r="H781" s="796"/>
      <c r="I781" s="796"/>
      <c r="J781" s="796"/>
      <c r="K781" s="796"/>
      <c r="L781" s="796"/>
      <c r="M781" s="796"/>
      <c r="N781" s="796"/>
      <c r="O781" s="796"/>
      <c r="P781" s="796"/>
      <c r="Q781" s="796"/>
      <c r="R781" s="796"/>
      <c r="S781" s="796"/>
      <c r="T781" s="796"/>
      <c r="U781" s="796"/>
      <c r="V781" s="796"/>
      <c r="W781" s="796"/>
      <c r="X781" s="796"/>
      <c r="Y781" s="796"/>
      <c r="Z781" s="796"/>
      <c r="AA781" s="796"/>
    </row>
    <row r="782">
      <c r="A782" s="796"/>
      <c r="B782" s="796"/>
      <c r="C782" s="796"/>
      <c r="D782" s="796"/>
      <c r="E782" s="796"/>
      <c r="F782" s="796"/>
      <c r="G782" s="796"/>
      <c r="H782" s="796"/>
      <c r="I782" s="796"/>
      <c r="J782" s="796"/>
      <c r="K782" s="796"/>
      <c r="L782" s="796"/>
      <c r="M782" s="796"/>
      <c r="N782" s="796"/>
      <c r="O782" s="796"/>
      <c r="P782" s="796"/>
      <c r="Q782" s="796"/>
      <c r="R782" s="796"/>
      <c r="S782" s="796"/>
      <c r="T782" s="796"/>
      <c r="U782" s="796"/>
      <c r="V782" s="796"/>
      <c r="W782" s="796"/>
      <c r="X782" s="796"/>
      <c r="Y782" s="796"/>
      <c r="Z782" s="796"/>
      <c r="AA782" s="796"/>
    </row>
    <row r="783">
      <c r="A783" s="796"/>
      <c r="B783" s="796"/>
      <c r="C783" s="796"/>
      <c r="D783" s="796"/>
      <c r="E783" s="796"/>
      <c r="F783" s="796"/>
      <c r="G783" s="796"/>
      <c r="H783" s="796"/>
      <c r="I783" s="796"/>
      <c r="J783" s="796"/>
      <c r="K783" s="796"/>
      <c r="L783" s="796"/>
      <c r="M783" s="796"/>
      <c r="N783" s="796"/>
      <c r="O783" s="796"/>
      <c r="P783" s="796"/>
      <c r="Q783" s="796"/>
      <c r="R783" s="796"/>
      <c r="S783" s="796"/>
      <c r="T783" s="796"/>
      <c r="U783" s="796"/>
      <c r="V783" s="796"/>
      <c r="W783" s="796"/>
      <c r="X783" s="796"/>
      <c r="Y783" s="796"/>
      <c r="Z783" s="796"/>
      <c r="AA783" s="796"/>
    </row>
    <row r="784">
      <c r="A784" s="796"/>
      <c r="B784" s="796"/>
      <c r="C784" s="796"/>
      <c r="D784" s="796"/>
      <c r="E784" s="796"/>
      <c r="F784" s="796"/>
      <c r="G784" s="796"/>
      <c r="H784" s="796"/>
      <c r="I784" s="796"/>
      <c r="J784" s="796"/>
      <c r="K784" s="796"/>
      <c r="L784" s="796"/>
      <c r="M784" s="796"/>
      <c r="N784" s="796"/>
      <c r="O784" s="796"/>
      <c r="P784" s="796"/>
      <c r="Q784" s="796"/>
      <c r="R784" s="796"/>
      <c r="S784" s="796"/>
      <c r="T784" s="796"/>
      <c r="U784" s="796"/>
      <c r="V784" s="796"/>
      <c r="W784" s="796"/>
      <c r="X784" s="796"/>
      <c r="Y784" s="796"/>
      <c r="Z784" s="796"/>
      <c r="AA784" s="796"/>
    </row>
    <row r="785">
      <c r="A785" s="796"/>
      <c r="B785" s="796"/>
      <c r="C785" s="796"/>
      <c r="D785" s="796"/>
      <c r="E785" s="796"/>
      <c r="F785" s="796"/>
      <c r="G785" s="796"/>
      <c r="H785" s="796"/>
      <c r="I785" s="796"/>
      <c r="J785" s="796"/>
      <c r="K785" s="796"/>
      <c r="L785" s="796"/>
      <c r="M785" s="796"/>
      <c r="N785" s="796"/>
      <c r="O785" s="796"/>
      <c r="P785" s="796"/>
      <c r="Q785" s="796"/>
      <c r="R785" s="796"/>
      <c r="S785" s="796"/>
      <c r="T785" s="796"/>
      <c r="U785" s="796"/>
      <c r="V785" s="796"/>
      <c r="W785" s="796"/>
      <c r="X785" s="796"/>
      <c r="Y785" s="796"/>
      <c r="Z785" s="796"/>
      <c r="AA785" s="796"/>
    </row>
    <row r="786">
      <c r="A786" s="796"/>
      <c r="B786" s="796"/>
      <c r="C786" s="796"/>
      <c r="D786" s="796"/>
      <c r="E786" s="796"/>
      <c r="F786" s="796"/>
      <c r="G786" s="796"/>
      <c r="H786" s="796"/>
      <c r="I786" s="796"/>
      <c r="J786" s="796"/>
      <c r="K786" s="796"/>
      <c r="L786" s="796"/>
      <c r="M786" s="796"/>
      <c r="N786" s="796"/>
      <c r="O786" s="796"/>
      <c r="P786" s="796"/>
      <c r="Q786" s="796"/>
      <c r="R786" s="796"/>
      <c r="S786" s="796"/>
      <c r="T786" s="796"/>
      <c r="U786" s="796"/>
      <c r="V786" s="796"/>
      <c r="W786" s="796"/>
      <c r="X786" s="796"/>
      <c r="Y786" s="796"/>
      <c r="Z786" s="796"/>
      <c r="AA786" s="796"/>
    </row>
    <row r="787">
      <c r="A787" s="796"/>
      <c r="B787" s="796"/>
      <c r="C787" s="796"/>
      <c r="D787" s="796"/>
      <c r="E787" s="796"/>
      <c r="F787" s="796"/>
      <c r="G787" s="796"/>
      <c r="H787" s="796"/>
      <c r="I787" s="796"/>
      <c r="J787" s="796"/>
      <c r="K787" s="796"/>
      <c r="L787" s="796"/>
      <c r="M787" s="796"/>
      <c r="N787" s="796"/>
      <c r="O787" s="796"/>
      <c r="P787" s="796"/>
      <c r="Q787" s="796"/>
      <c r="R787" s="796"/>
      <c r="S787" s="796"/>
      <c r="T787" s="796"/>
      <c r="U787" s="796"/>
      <c r="V787" s="796"/>
      <c r="W787" s="796"/>
      <c r="X787" s="796"/>
      <c r="Y787" s="796"/>
      <c r="Z787" s="796"/>
      <c r="AA787" s="796"/>
    </row>
    <row r="788">
      <c r="A788" s="796"/>
      <c r="B788" s="796"/>
      <c r="C788" s="796"/>
      <c r="D788" s="796"/>
      <c r="E788" s="796"/>
      <c r="F788" s="796"/>
      <c r="G788" s="796"/>
      <c r="H788" s="796"/>
      <c r="I788" s="796"/>
      <c r="J788" s="796"/>
      <c r="K788" s="796"/>
      <c r="L788" s="796"/>
      <c r="M788" s="796"/>
      <c r="N788" s="796"/>
      <c r="O788" s="796"/>
      <c r="P788" s="796"/>
      <c r="Q788" s="796"/>
      <c r="R788" s="796"/>
      <c r="S788" s="796"/>
      <c r="T788" s="796"/>
      <c r="U788" s="796"/>
      <c r="V788" s="796"/>
      <c r="W788" s="796"/>
      <c r="X788" s="796"/>
      <c r="Y788" s="796"/>
      <c r="Z788" s="796"/>
      <c r="AA788" s="796"/>
    </row>
    <row r="789">
      <c r="A789" s="796"/>
      <c r="B789" s="796"/>
      <c r="C789" s="796"/>
      <c r="D789" s="796"/>
      <c r="E789" s="796"/>
      <c r="F789" s="796"/>
      <c r="G789" s="796"/>
      <c r="H789" s="796"/>
      <c r="I789" s="796"/>
      <c r="J789" s="796"/>
      <c r="K789" s="796"/>
      <c r="L789" s="796"/>
      <c r="M789" s="796"/>
      <c r="N789" s="796"/>
      <c r="O789" s="796"/>
      <c r="P789" s="796"/>
      <c r="Q789" s="796"/>
      <c r="R789" s="796"/>
      <c r="S789" s="796"/>
      <c r="T789" s="796"/>
      <c r="U789" s="796"/>
      <c r="V789" s="796"/>
      <c r="W789" s="796"/>
      <c r="X789" s="796"/>
      <c r="Y789" s="796"/>
      <c r="Z789" s="796"/>
      <c r="AA789" s="796"/>
    </row>
    <row r="790">
      <c r="A790" s="796"/>
      <c r="B790" s="796"/>
      <c r="C790" s="796"/>
      <c r="D790" s="796"/>
      <c r="E790" s="796"/>
      <c r="F790" s="796"/>
      <c r="G790" s="796"/>
      <c r="H790" s="796"/>
      <c r="I790" s="796"/>
      <c r="J790" s="796"/>
      <c r="K790" s="796"/>
      <c r="L790" s="796"/>
      <c r="M790" s="796"/>
      <c r="N790" s="796"/>
      <c r="O790" s="796"/>
      <c r="P790" s="796"/>
      <c r="Q790" s="796"/>
      <c r="R790" s="796"/>
      <c r="S790" s="796"/>
      <c r="T790" s="796"/>
      <c r="U790" s="796"/>
      <c r="V790" s="796"/>
      <c r="W790" s="796"/>
      <c r="X790" s="796"/>
      <c r="Y790" s="796"/>
      <c r="Z790" s="796"/>
      <c r="AA790" s="796"/>
    </row>
    <row r="791">
      <c r="A791" s="796"/>
      <c r="B791" s="796"/>
      <c r="C791" s="796"/>
      <c r="D791" s="796"/>
      <c r="E791" s="796"/>
      <c r="F791" s="796"/>
      <c r="G791" s="796"/>
      <c r="H791" s="796"/>
      <c r="I791" s="796"/>
      <c r="J791" s="796"/>
      <c r="K791" s="796"/>
      <c r="L791" s="796"/>
      <c r="M791" s="796"/>
      <c r="N791" s="796"/>
      <c r="O791" s="796"/>
      <c r="P791" s="796"/>
      <c r="Q791" s="796"/>
      <c r="R791" s="796"/>
      <c r="S791" s="796"/>
      <c r="T791" s="796"/>
      <c r="U791" s="796"/>
      <c r="V791" s="796"/>
      <c r="W791" s="796"/>
      <c r="X791" s="796"/>
      <c r="Y791" s="796"/>
      <c r="Z791" s="796"/>
      <c r="AA791" s="796"/>
    </row>
    <row r="792">
      <c r="A792" s="796"/>
      <c r="B792" s="796"/>
      <c r="C792" s="796"/>
      <c r="D792" s="796"/>
      <c r="E792" s="796"/>
      <c r="F792" s="796"/>
      <c r="G792" s="796"/>
      <c r="H792" s="796"/>
      <c r="I792" s="796"/>
      <c r="J792" s="796"/>
      <c r="K792" s="796"/>
      <c r="L792" s="796"/>
      <c r="M792" s="796"/>
      <c r="N792" s="796"/>
      <c r="O792" s="796"/>
      <c r="P792" s="796"/>
      <c r="Q792" s="796"/>
      <c r="R792" s="796"/>
      <c r="S792" s="796"/>
      <c r="T792" s="796"/>
      <c r="U792" s="796"/>
      <c r="V792" s="796"/>
      <c r="W792" s="796"/>
      <c r="X792" s="796"/>
      <c r="Y792" s="796"/>
      <c r="Z792" s="796"/>
      <c r="AA792" s="796"/>
    </row>
    <row r="793">
      <c r="A793" s="796"/>
      <c r="B793" s="796"/>
      <c r="C793" s="796"/>
      <c r="D793" s="796"/>
      <c r="E793" s="796"/>
      <c r="F793" s="796"/>
      <c r="G793" s="796"/>
      <c r="H793" s="796"/>
      <c r="I793" s="796"/>
      <c r="J793" s="796"/>
      <c r="K793" s="796"/>
      <c r="L793" s="796"/>
      <c r="M793" s="796"/>
      <c r="N793" s="796"/>
      <c r="O793" s="796"/>
      <c r="P793" s="796"/>
      <c r="Q793" s="796"/>
      <c r="R793" s="796"/>
      <c r="S793" s="796"/>
      <c r="T793" s="796"/>
      <c r="U793" s="796"/>
      <c r="V793" s="796"/>
      <c r="W793" s="796"/>
      <c r="X793" s="796"/>
      <c r="Y793" s="796"/>
      <c r="Z793" s="796"/>
      <c r="AA793" s="796"/>
    </row>
    <row r="794">
      <c r="A794" s="796"/>
      <c r="B794" s="796"/>
      <c r="C794" s="796"/>
      <c r="D794" s="796"/>
      <c r="E794" s="796"/>
      <c r="F794" s="796"/>
      <c r="G794" s="796"/>
      <c r="H794" s="796"/>
      <c r="I794" s="796"/>
      <c r="J794" s="796"/>
      <c r="K794" s="796"/>
      <c r="L794" s="796"/>
      <c r="M794" s="796"/>
      <c r="N794" s="796"/>
      <c r="O794" s="796"/>
      <c r="P794" s="796"/>
      <c r="Q794" s="796"/>
      <c r="R794" s="796"/>
      <c r="S794" s="796"/>
      <c r="T794" s="796"/>
      <c r="U794" s="796"/>
      <c r="V794" s="796"/>
      <c r="W794" s="796"/>
      <c r="X794" s="796"/>
      <c r="Y794" s="796"/>
      <c r="Z794" s="796"/>
      <c r="AA794" s="796"/>
    </row>
    <row r="795">
      <c r="A795" s="796"/>
      <c r="B795" s="796"/>
      <c r="C795" s="796"/>
      <c r="D795" s="796"/>
      <c r="E795" s="796"/>
      <c r="F795" s="796"/>
      <c r="G795" s="796"/>
      <c r="H795" s="796"/>
      <c r="I795" s="796"/>
      <c r="J795" s="796"/>
      <c r="K795" s="796"/>
      <c r="L795" s="796"/>
      <c r="M795" s="796"/>
      <c r="N795" s="796"/>
      <c r="O795" s="796"/>
      <c r="P795" s="796"/>
      <c r="Q795" s="796"/>
      <c r="R795" s="796"/>
      <c r="S795" s="796"/>
      <c r="T795" s="796"/>
      <c r="U795" s="796"/>
      <c r="V795" s="796"/>
      <c r="W795" s="796"/>
      <c r="X795" s="796"/>
      <c r="Y795" s="796"/>
      <c r="Z795" s="796"/>
      <c r="AA795" s="796"/>
    </row>
    <row r="796">
      <c r="A796" s="796"/>
      <c r="B796" s="796"/>
      <c r="C796" s="796"/>
      <c r="D796" s="796"/>
      <c r="E796" s="796"/>
      <c r="F796" s="796"/>
      <c r="G796" s="796"/>
      <c r="H796" s="796"/>
      <c r="I796" s="796"/>
      <c r="J796" s="796"/>
      <c r="K796" s="796"/>
      <c r="L796" s="796"/>
      <c r="M796" s="796"/>
      <c r="N796" s="796"/>
      <c r="O796" s="796"/>
      <c r="P796" s="796"/>
      <c r="Q796" s="796"/>
      <c r="R796" s="796"/>
      <c r="S796" s="796"/>
      <c r="T796" s="796"/>
      <c r="U796" s="796"/>
      <c r="V796" s="796"/>
      <c r="W796" s="796"/>
      <c r="X796" s="796"/>
      <c r="Y796" s="796"/>
      <c r="Z796" s="796"/>
      <c r="AA796" s="796"/>
    </row>
    <row r="797">
      <c r="A797" s="796"/>
      <c r="B797" s="796"/>
      <c r="C797" s="796"/>
      <c r="D797" s="796"/>
      <c r="E797" s="796"/>
      <c r="F797" s="796"/>
      <c r="G797" s="796"/>
      <c r="H797" s="796"/>
      <c r="I797" s="796"/>
      <c r="J797" s="796"/>
      <c r="K797" s="796"/>
      <c r="L797" s="796"/>
      <c r="M797" s="796"/>
      <c r="N797" s="796"/>
      <c r="O797" s="796"/>
      <c r="P797" s="796"/>
      <c r="Q797" s="796"/>
      <c r="R797" s="796"/>
      <c r="S797" s="796"/>
      <c r="T797" s="796"/>
      <c r="U797" s="796"/>
      <c r="V797" s="796"/>
      <c r="W797" s="796"/>
      <c r="X797" s="796"/>
      <c r="Y797" s="796"/>
      <c r="Z797" s="796"/>
      <c r="AA797" s="796"/>
    </row>
    <row r="798">
      <c r="A798" s="796"/>
      <c r="B798" s="796"/>
      <c r="C798" s="796"/>
      <c r="D798" s="796"/>
      <c r="E798" s="796"/>
      <c r="F798" s="796"/>
      <c r="G798" s="796"/>
      <c r="H798" s="796"/>
      <c r="I798" s="796"/>
      <c r="J798" s="796"/>
      <c r="K798" s="796"/>
      <c r="L798" s="796"/>
      <c r="M798" s="796"/>
      <c r="N798" s="796"/>
      <c r="O798" s="796"/>
      <c r="P798" s="796"/>
      <c r="Q798" s="796"/>
      <c r="R798" s="796"/>
      <c r="S798" s="796"/>
      <c r="T798" s="796"/>
      <c r="U798" s="796"/>
      <c r="V798" s="796"/>
      <c r="W798" s="796"/>
      <c r="X798" s="796"/>
      <c r="Y798" s="796"/>
      <c r="Z798" s="796"/>
      <c r="AA798" s="796"/>
    </row>
    <row r="799">
      <c r="A799" s="796"/>
      <c r="B799" s="796"/>
      <c r="C799" s="796"/>
      <c r="D799" s="796"/>
      <c r="E799" s="796"/>
      <c r="F799" s="796"/>
      <c r="G799" s="796"/>
      <c r="H799" s="796"/>
      <c r="I799" s="796"/>
      <c r="J799" s="796"/>
      <c r="K799" s="796"/>
      <c r="L799" s="796"/>
      <c r="M799" s="796"/>
      <c r="N799" s="796"/>
      <c r="O799" s="796"/>
      <c r="P799" s="796"/>
      <c r="Q799" s="796"/>
      <c r="R799" s="796"/>
      <c r="S799" s="796"/>
      <c r="T799" s="796"/>
      <c r="U799" s="796"/>
      <c r="V799" s="796"/>
      <c r="W799" s="796"/>
      <c r="X799" s="796"/>
      <c r="Y799" s="796"/>
      <c r="Z799" s="796"/>
      <c r="AA799" s="796"/>
    </row>
    <row r="800">
      <c r="A800" s="796"/>
      <c r="B800" s="796"/>
      <c r="C800" s="796"/>
      <c r="D800" s="796"/>
      <c r="E800" s="796"/>
      <c r="F800" s="796"/>
      <c r="G800" s="796"/>
      <c r="H800" s="796"/>
      <c r="I800" s="796"/>
      <c r="J800" s="796"/>
      <c r="K800" s="796"/>
      <c r="L800" s="796"/>
      <c r="M800" s="796"/>
      <c r="N800" s="796"/>
      <c r="O800" s="796"/>
      <c r="P800" s="796"/>
      <c r="Q800" s="796"/>
      <c r="R800" s="796"/>
      <c r="S800" s="796"/>
      <c r="T800" s="796"/>
      <c r="U800" s="796"/>
      <c r="V800" s="796"/>
      <c r="W800" s="796"/>
      <c r="X800" s="796"/>
      <c r="Y800" s="796"/>
      <c r="Z800" s="796"/>
      <c r="AA800" s="796"/>
    </row>
    <row r="801">
      <c r="A801" s="796"/>
      <c r="B801" s="796"/>
      <c r="C801" s="796"/>
      <c r="D801" s="796"/>
      <c r="E801" s="796"/>
      <c r="F801" s="796"/>
      <c r="G801" s="796"/>
      <c r="H801" s="796"/>
      <c r="I801" s="796"/>
      <c r="J801" s="796"/>
      <c r="K801" s="796"/>
      <c r="L801" s="796"/>
      <c r="M801" s="796"/>
      <c r="N801" s="796"/>
      <c r="O801" s="796"/>
      <c r="P801" s="796"/>
      <c r="Q801" s="796"/>
      <c r="R801" s="796"/>
      <c r="S801" s="796"/>
      <c r="T801" s="796"/>
      <c r="U801" s="796"/>
      <c r="V801" s="796"/>
      <c r="W801" s="796"/>
      <c r="X801" s="796"/>
      <c r="Y801" s="796"/>
      <c r="Z801" s="796"/>
      <c r="AA801" s="796"/>
    </row>
    <row r="802">
      <c r="A802" s="796"/>
      <c r="B802" s="796"/>
      <c r="C802" s="796"/>
      <c r="D802" s="796"/>
      <c r="E802" s="796"/>
      <c r="F802" s="796"/>
      <c r="G802" s="796"/>
      <c r="H802" s="796"/>
      <c r="I802" s="796"/>
      <c r="J802" s="796"/>
      <c r="K802" s="796"/>
      <c r="L802" s="796"/>
      <c r="M802" s="796"/>
      <c r="N802" s="796"/>
      <c r="O802" s="796"/>
      <c r="P802" s="796"/>
      <c r="Q802" s="796"/>
      <c r="R802" s="796"/>
      <c r="S802" s="796"/>
      <c r="T802" s="796"/>
      <c r="U802" s="796"/>
      <c r="V802" s="796"/>
      <c r="W802" s="796"/>
      <c r="X802" s="796"/>
      <c r="Y802" s="796"/>
      <c r="Z802" s="796"/>
      <c r="AA802" s="796"/>
    </row>
    <row r="803">
      <c r="A803" s="796"/>
      <c r="B803" s="796"/>
      <c r="C803" s="796"/>
      <c r="D803" s="796"/>
      <c r="E803" s="796"/>
      <c r="F803" s="796"/>
      <c r="G803" s="796"/>
      <c r="H803" s="796"/>
      <c r="I803" s="796"/>
      <c r="J803" s="796"/>
      <c r="K803" s="796"/>
      <c r="L803" s="796"/>
      <c r="M803" s="796"/>
      <c r="N803" s="796"/>
      <c r="O803" s="796"/>
      <c r="P803" s="796"/>
      <c r="Q803" s="796"/>
      <c r="R803" s="796"/>
      <c r="S803" s="796"/>
      <c r="T803" s="796"/>
      <c r="U803" s="796"/>
      <c r="V803" s="796"/>
      <c r="W803" s="796"/>
      <c r="X803" s="796"/>
      <c r="Y803" s="796"/>
      <c r="Z803" s="796"/>
      <c r="AA803" s="796"/>
    </row>
    <row r="804">
      <c r="A804" s="796"/>
      <c r="B804" s="796"/>
      <c r="C804" s="796"/>
      <c r="D804" s="796"/>
      <c r="E804" s="796"/>
      <c r="F804" s="796"/>
      <c r="G804" s="796"/>
      <c r="H804" s="796"/>
      <c r="I804" s="796"/>
      <c r="J804" s="796"/>
      <c r="K804" s="796"/>
      <c r="L804" s="796"/>
      <c r="M804" s="796"/>
      <c r="N804" s="796"/>
      <c r="O804" s="796"/>
      <c r="P804" s="796"/>
      <c r="Q804" s="796"/>
      <c r="R804" s="796"/>
      <c r="S804" s="796"/>
      <c r="T804" s="796"/>
      <c r="U804" s="796"/>
      <c r="V804" s="796"/>
      <c r="W804" s="796"/>
      <c r="X804" s="796"/>
      <c r="Y804" s="796"/>
      <c r="Z804" s="796"/>
      <c r="AA804" s="796"/>
    </row>
    <row r="805">
      <c r="A805" s="796"/>
      <c r="B805" s="796"/>
      <c r="C805" s="796"/>
      <c r="D805" s="796"/>
      <c r="E805" s="796"/>
      <c r="F805" s="796"/>
      <c r="G805" s="796"/>
      <c r="H805" s="796"/>
      <c r="I805" s="796"/>
      <c r="J805" s="796"/>
      <c r="K805" s="796"/>
      <c r="L805" s="796"/>
      <c r="M805" s="796"/>
      <c r="N805" s="796"/>
      <c r="O805" s="796"/>
      <c r="P805" s="796"/>
      <c r="Q805" s="796"/>
      <c r="R805" s="796"/>
      <c r="S805" s="796"/>
      <c r="T805" s="796"/>
      <c r="U805" s="796"/>
      <c r="V805" s="796"/>
      <c r="W805" s="796"/>
      <c r="X805" s="796"/>
      <c r="Y805" s="796"/>
      <c r="Z805" s="796"/>
      <c r="AA805" s="796"/>
    </row>
    <row r="806">
      <c r="A806" s="796"/>
      <c r="B806" s="796"/>
      <c r="C806" s="796"/>
      <c r="D806" s="796"/>
      <c r="E806" s="796"/>
      <c r="F806" s="796"/>
      <c r="G806" s="796"/>
      <c r="H806" s="796"/>
      <c r="I806" s="796"/>
      <c r="J806" s="796"/>
      <c r="K806" s="796"/>
      <c r="L806" s="796"/>
      <c r="M806" s="796"/>
      <c r="N806" s="796"/>
      <c r="O806" s="796"/>
      <c r="P806" s="796"/>
      <c r="Q806" s="796"/>
      <c r="R806" s="796"/>
      <c r="S806" s="796"/>
      <c r="T806" s="796"/>
      <c r="U806" s="796"/>
      <c r="V806" s="796"/>
      <c r="W806" s="796"/>
      <c r="X806" s="796"/>
      <c r="Y806" s="796"/>
      <c r="Z806" s="796"/>
      <c r="AA806" s="796"/>
    </row>
    <row r="807">
      <c r="A807" s="796"/>
      <c r="B807" s="796"/>
      <c r="C807" s="796"/>
      <c r="D807" s="796"/>
      <c r="E807" s="796"/>
      <c r="F807" s="796"/>
      <c r="G807" s="796"/>
      <c r="H807" s="796"/>
      <c r="I807" s="796"/>
      <c r="J807" s="796"/>
      <c r="K807" s="796"/>
      <c r="L807" s="796"/>
      <c r="M807" s="796"/>
      <c r="N807" s="796"/>
      <c r="O807" s="796"/>
      <c r="P807" s="796"/>
      <c r="Q807" s="796"/>
      <c r="R807" s="796"/>
      <c r="S807" s="796"/>
      <c r="T807" s="796"/>
      <c r="U807" s="796"/>
      <c r="V807" s="796"/>
      <c r="W807" s="796"/>
      <c r="X807" s="796"/>
      <c r="Y807" s="796"/>
      <c r="Z807" s="796"/>
      <c r="AA807" s="796"/>
    </row>
    <row r="808">
      <c r="A808" s="796"/>
      <c r="B808" s="796"/>
      <c r="C808" s="796"/>
      <c r="D808" s="796"/>
      <c r="E808" s="796"/>
      <c r="F808" s="796"/>
      <c r="G808" s="796"/>
      <c r="H808" s="796"/>
      <c r="I808" s="796"/>
      <c r="J808" s="796"/>
      <c r="K808" s="796"/>
      <c r="L808" s="796"/>
      <c r="M808" s="796"/>
      <c r="N808" s="796"/>
      <c r="O808" s="796"/>
      <c r="P808" s="796"/>
      <c r="Q808" s="796"/>
      <c r="R808" s="796"/>
      <c r="S808" s="796"/>
      <c r="T808" s="796"/>
      <c r="U808" s="796"/>
      <c r="V808" s="796"/>
      <c r="W808" s="796"/>
      <c r="X808" s="796"/>
      <c r="Y808" s="796"/>
      <c r="Z808" s="796"/>
      <c r="AA808" s="796"/>
    </row>
    <row r="809">
      <c r="A809" s="796"/>
      <c r="B809" s="796"/>
      <c r="C809" s="796"/>
      <c r="D809" s="796"/>
      <c r="E809" s="796"/>
      <c r="F809" s="796"/>
      <c r="G809" s="796"/>
      <c r="H809" s="796"/>
      <c r="I809" s="796"/>
      <c r="J809" s="796"/>
      <c r="K809" s="796"/>
      <c r="L809" s="796"/>
      <c r="M809" s="796"/>
      <c r="N809" s="796"/>
      <c r="O809" s="796"/>
      <c r="P809" s="796"/>
      <c r="Q809" s="796"/>
      <c r="R809" s="796"/>
      <c r="S809" s="796"/>
      <c r="T809" s="796"/>
      <c r="U809" s="796"/>
      <c r="V809" s="796"/>
      <c r="W809" s="796"/>
      <c r="X809" s="796"/>
      <c r="Y809" s="796"/>
      <c r="Z809" s="796"/>
      <c r="AA809" s="796"/>
    </row>
    <row r="810">
      <c r="A810" s="796"/>
      <c r="B810" s="796"/>
      <c r="C810" s="796"/>
      <c r="D810" s="796"/>
      <c r="E810" s="796"/>
      <c r="F810" s="796"/>
      <c r="G810" s="796"/>
      <c r="H810" s="796"/>
      <c r="I810" s="796"/>
      <c r="J810" s="796"/>
      <c r="K810" s="796"/>
      <c r="L810" s="796"/>
      <c r="M810" s="796"/>
      <c r="N810" s="796"/>
      <c r="O810" s="796"/>
      <c r="P810" s="796"/>
      <c r="Q810" s="796"/>
      <c r="R810" s="796"/>
      <c r="S810" s="796"/>
      <c r="T810" s="796"/>
      <c r="U810" s="796"/>
      <c r="V810" s="796"/>
      <c r="W810" s="796"/>
      <c r="X810" s="796"/>
      <c r="Y810" s="796"/>
      <c r="Z810" s="796"/>
      <c r="AA810" s="796"/>
    </row>
    <row r="811">
      <c r="A811" s="796"/>
      <c r="B811" s="796"/>
      <c r="C811" s="796"/>
      <c r="D811" s="796"/>
      <c r="E811" s="796"/>
      <c r="F811" s="796"/>
      <c r="G811" s="796"/>
      <c r="H811" s="796"/>
      <c r="I811" s="796"/>
      <c r="J811" s="796"/>
      <c r="K811" s="796"/>
      <c r="L811" s="796"/>
      <c r="M811" s="796"/>
      <c r="N811" s="796"/>
      <c r="O811" s="796"/>
      <c r="P811" s="796"/>
      <c r="Q811" s="796"/>
      <c r="R811" s="796"/>
      <c r="S811" s="796"/>
      <c r="T811" s="796"/>
      <c r="U811" s="796"/>
      <c r="V811" s="796"/>
      <c r="W811" s="796"/>
      <c r="X811" s="796"/>
      <c r="Y811" s="796"/>
      <c r="Z811" s="796"/>
      <c r="AA811" s="796"/>
    </row>
    <row r="812">
      <c r="A812" s="796"/>
      <c r="B812" s="796"/>
      <c r="C812" s="796"/>
      <c r="D812" s="796"/>
      <c r="E812" s="796"/>
      <c r="F812" s="796"/>
      <c r="G812" s="796"/>
      <c r="H812" s="796"/>
      <c r="I812" s="796"/>
      <c r="J812" s="796"/>
      <c r="K812" s="796"/>
      <c r="L812" s="796"/>
      <c r="M812" s="796"/>
      <c r="N812" s="796"/>
      <c r="O812" s="796"/>
      <c r="P812" s="796"/>
      <c r="Q812" s="796"/>
      <c r="R812" s="796"/>
      <c r="S812" s="796"/>
      <c r="T812" s="796"/>
      <c r="U812" s="796"/>
      <c r="V812" s="796"/>
      <c r="W812" s="796"/>
      <c r="X812" s="796"/>
      <c r="Y812" s="796"/>
      <c r="Z812" s="796"/>
      <c r="AA812" s="796"/>
    </row>
    <row r="813">
      <c r="A813" s="796"/>
      <c r="B813" s="796"/>
      <c r="C813" s="796"/>
      <c r="D813" s="796"/>
      <c r="E813" s="796"/>
      <c r="F813" s="796"/>
      <c r="G813" s="796"/>
      <c r="H813" s="796"/>
      <c r="I813" s="796"/>
      <c r="J813" s="796"/>
      <c r="K813" s="796"/>
      <c r="L813" s="796"/>
      <c r="M813" s="796"/>
      <c r="N813" s="796"/>
      <c r="O813" s="796"/>
      <c r="P813" s="796"/>
      <c r="Q813" s="796"/>
      <c r="R813" s="796"/>
      <c r="S813" s="796"/>
      <c r="T813" s="796"/>
      <c r="U813" s="796"/>
      <c r="V813" s="796"/>
      <c r="W813" s="796"/>
      <c r="X813" s="796"/>
      <c r="Y813" s="796"/>
      <c r="Z813" s="796"/>
      <c r="AA813" s="796"/>
    </row>
    <row r="814">
      <c r="A814" s="796"/>
      <c r="B814" s="796"/>
      <c r="C814" s="796"/>
      <c r="D814" s="796"/>
      <c r="E814" s="796"/>
      <c r="F814" s="796"/>
      <c r="G814" s="796"/>
      <c r="H814" s="796"/>
      <c r="I814" s="796"/>
      <c r="J814" s="796"/>
      <c r="K814" s="796"/>
      <c r="L814" s="796"/>
      <c r="M814" s="796"/>
      <c r="N814" s="796"/>
      <c r="O814" s="796"/>
      <c r="P814" s="796"/>
      <c r="Q814" s="796"/>
      <c r="R814" s="796"/>
      <c r="S814" s="796"/>
      <c r="T814" s="796"/>
      <c r="U814" s="796"/>
      <c r="V814" s="796"/>
      <c r="W814" s="796"/>
      <c r="X814" s="796"/>
      <c r="Y814" s="796"/>
      <c r="Z814" s="796"/>
      <c r="AA814" s="796"/>
    </row>
    <row r="815">
      <c r="A815" s="796"/>
      <c r="B815" s="796"/>
      <c r="C815" s="796"/>
      <c r="D815" s="796"/>
      <c r="E815" s="796"/>
      <c r="F815" s="796"/>
      <c r="G815" s="796"/>
      <c r="H815" s="796"/>
      <c r="I815" s="796"/>
      <c r="J815" s="796"/>
      <c r="K815" s="796"/>
      <c r="L815" s="796"/>
      <c r="M815" s="796"/>
      <c r="N815" s="796"/>
      <c r="O815" s="796"/>
      <c r="P815" s="796"/>
      <c r="Q815" s="796"/>
      <c r="R815" s="796"/>
      <c r="S815" s="796"/>
      <c r="T815" s="796"/>
      <c r="U815" s="796"/>
      <c r="V815" s="796"/>
      <c r="W815" s="796"/>
      <c r="X815" s="796"/>
      <c r="Y815" s="796"/>
      <c r="Z815" s="796"/>
      <c r="AA815" s="796"/>
    </row>
    <row r="816">
      <c r="A816" s="796"/>
      <c r="B816" s="796"/>
      <c r="C816" s="796"/>
      <c r="D816" s="796"/>
      <c r="E816" s="796"/>
      <c r="F816" s="796"/>
      <c r="G816" s="796"/>
      <c r="H816" s="796"/>
      <c r="I816" s="796"/>
      <c r="J816" s="796"/>
      <c r="K816" s="796"/>
      <c r="L816" s="796"/>
      <c r="M816" s="796"/>
      <c r="N816" s="796"/>
      <c r="O816" s="796"/>
      <c r="P816" s="796"/>
      <c r="Q816" s="796"/>
      <c r="R816" s="796"/>
      <c r="S816" s="796"/>
      <c r="T816" s="796"/>
      <c r="U816" s="796"/>
      <c r="V816" s="796"/>
      <c r="W816" s="796"/>
      <c r="X816" s="796"/>
      <c r="Y816" s="796"/>
      <c r="Z816" s="796"/>
      <c r="AA816" s="796"/>
    </row>
    <row r="817">
      <c r="A817" s="796"/>
      <c r="B817" s="796"/>
      <c r="C817" s="796"/>
      <c r="D817" s="796"/>
      <c r="E817" s="796"/>
      <c r="F817" s="796"/>
      <c r="G817" s="796"/>
      <c r="H817" s="796"/>
      <c r="I817" s="796"/>
      <c r="J817" s="796"/>
      <c r="K817" s="796"/>
      <c r="L817" s="796"/>
      <c r="M817" s="796"/>
      <c r="N817" s="796"/>
      <c r="O817" s="796"/>
      <c r="P817" s="796"/>
      <c r="Q817" s="796"/>
      <c r="R817" s="796"/>
      <c r="S817" s="796"/>
      <c r="T817" s="796"/>
      <c r="U817" s="796"/>
      <c r="V817" s="796"/>
      <c r="W817" s="796"/>
      <c r="X817" s="796"/>
      <c r="Y817" s="796"/>
      <c r="Z817" s="796"/>
      <c r="AA817" s="796"/>
    </row>
    <row r="818">
      <c r="A818" s="796"/>
      <c r="B818" s="796"/>
      <c r="C818" s="796"/>
      <c r="D818" s="796"/>
      <c r="E818" s="796"/>
      <c r="F818" s="796"/>
      <c r="G818" s="796"/>
      <c r="H818" s="796"/>
      <c r="I818" s="796"/>
      <c r="J818" s="796"/>
      <c r="K818" s="796"/>
      <c r="L818" s="796"/>
      <c r="M818" s="796"/>
      <c r="N818" s="796"/>
      <c r="O818" s="796"/>
      <c r="P818" s="796"/>
      <c r="Q818" s="796"/>
      <c r="R818" s="796"/>
      <c r="S818" s="796"/>
      <c r="T818" s="796"/>
      <c r="U818" s="796"/>
      <c r="V818" s="796"/>
      <c r="W818" s="796"/>
      <c r="X818" s="796"/>
      <c r="Y818" s="796"/>
      <c r="Z818" s="796"/>
      <c r="AA818" s="796"/>
    </row>
    <row r="819">
      <c r="A819" s="796"/>
      <c r="B819" s="796"/>
      <c r="C819" s="796"/>
      <c r="D819" s="796"/>
      <c r="E819" s="796"/>
      <c r="F819" s="796"/>
      <c r="G819" s="796"/>
      <c r="H819" s="796"/>
      <c r="I819" s="796"/>
      <c r="J819" s="796"/>
      <c r="K819" s="796"/>
      <c r="L819" s="796"/>
      <c r="M819" s="796"/>
      <c r="N819" s="796"/>
      <c r="O819" s="796"/>
      <c r="P819" s="796"/>
      <c r="Q819" s="796"/>
      <c r="R819" s="796"/>
      <c r="S819" s="796"/>
      <c r="T819" s="796"/>
      <c r="U819" s="796"/>
      <c r="V819" s="796"/>
      <c r="W819" s="796"/>
      <c r="X819" s="796"/>
      <c r="Y819" s="796"/>
      <c r="Z819" s="796"/>
      <c r="AA819" s="796"/>
    </row>
    <row r="820">
      <c r="A820" s="796"/>
      <c r="B820" s="796"/>
      <c r="C820" s="796"/>
      <c r="D820" s="796"/>
      <c r="E820" s="796"/>
      <c r="F820" s="796"/>
      <c r="G820" s="796"/>
      <c r="H820" s="796"/>
      <c r="I820" s="796"/>
      <c r="J820" s="796"/>
      <c r="K820" s="796"/>
      <c r="L820" s="796"/>
      <c r="M820" s="796"/>
      <c r="N820" s="796"/>
      <c r="O820" s="796"/>
      <c r="P820" s="796"/>
      <c r="Q820" s="796"/>
      <c r="R820" s="796"/>
      <c r="S820" s="796"/>
      <c r="T820" s="796"/>
      <c r="U820" s="796"/>
      <c r="V820" s="796"/>
      <c r="W820" s="796"/>
      <c r="X820" s="796"/>
      <c r="Y820" s="796"/>
      <c r="Z820" s="796"/>
      <c r="AA820" s="796"/>
    </row>
    <row r="821">
      <c r="A821" s="796"/>
      <c r="B821" s="796"/>
      <c r="C821" s="796"/>
      <c r="D821" s="796"/>
      <c r="E821" s="796"/>
      <c r="F821" s="796"/>
      <c r="G821" s="796"/>
      <c r="H821" s="796"/>
      <c r="I821" s="796"/>
      <c r="J821" s="796"/>
      <c r="K821" s="796"/>
      <c r="L821" s="796"/>
      <c r="M821" s="796"/>
      <c r="N821" s="796"/>
      <c r="O821" s="796"/>
      <c r="P821" s="796"/>
      <c r="Q821" s="796"/>
      <c r="R821" s="796"/>
      <c r="S821" s="796"/>
      <c r="T821" s="796"/>
      <c r="U821" s="796"/>
      <c r="V821" s="796"/>
      <c r="W821" s="796"/>
      <c r="X821" s="796"/>
      <c r="Y821" s="796"/>
      <c r="Z821" s="796"/>
      <c r="AA821" s="796"/>
    </row>
    <row r="822">
      <c r="A822" s="796"/>
      <c r="B822" s="796"/>
      <c r="C822" s="796"/>
      <c r="D822" s="796"/>
      <c r="E822" s="796"/>
      <c r="F822" s="796"/>
      <c r="G822" s="796"/>
      <c r="H822" s="796"/>
      <c r="I822" s="796"/>
      <c r="J822" s="796"/>
      <c r="K822" s="796"/>
      <c r="L822" s="796"/>
      <c r="M822" s="796"/>
      <c r="N822" s="796"/>
      <c r="O822" s="796"/>
      <c r="P822" s="796"/>
      <c r="Q822" s="796"/>
      <c r="R822" s="796"/>
      <c r="S822" s="796"/>
      <c r="T822" s="796"/>
      <c r="U822" s="796"/>
      <c r="V822" s="796"/>
      <c r="W822" s="796"/>
      <c r="X822" s="796"/>
      <c r="Y822" s="796"/>
      <c r="Z822" s="796"/>
      <c r="AA822" s="796"/>
    </row>
    <row r="823">
      <c r="A823" s="796"/>
      <c r="B823" s="796"/>
      <c r="C823" s="796"/>
      <c r="D823" s="796"/>
      <c r="E823" s="796"/>
      <c r="F823" s="796"/>
      <c r="G823" s="796"/>
      <c r="H823" s="796"/>
      <c r="I823" s="796"/>
      <c r="J823" s="796"/>
      <c r="K823" s="796"/>
      <c r="L823" s="796"/>
      <c r="M823" s="796"/>
      <c r="N823" s="796"/>
      <c r="O823" s="796"/>
      <c r="P823" s="796"/>
      <c r="Q823" s="796"/>
      <c r="R823" s="796"/>
      <c r="S823" s="796"/>
      <c r="T823" s="796"/>
      <c r="U823" s="796"/>
      <c r="V823" s="796"/>
      <c r="W823" s="796"/>
      <c r="X823" s="796"/>
      <c r="Y823" s="796"/>
      <c r="Z823" s="796"/>
      <c r="AA823" s="796"/>
    </row>
    <row r="824">
      <c r="A824" s="796"/>
      <c r="B824" s="796"/>
      <c r="C824" s="796"/>
      <c r="D824" s="796"/>
      <c r="E824" s="796"/>
      <c r="F824" s="796"/>
      <c r="G824" s="796"/>
      <c r="H824" s="796"/>
      <c r="I824" s="796"/>
      <c r="J824" s="796"/>
      <c r="K824" s="796"/>
      <c r="L824" s="796"/>
      <c r="M824" s="796"/>
      <c r="N824" s="796"/>
      <c r="O824" s="796"/>
      <c r="P824" s="796"/>
      <c r="Q824" s="796"/>
      <c r="R824" s="796"/>
      <c r="S824" s="796"/>
      <c r="T824" s="796"/>
      <c r="U824" s="796"/>
      <c r="V824" s="796"/>
      <c r="W824" s="796"/>
      <c r="X824" s="796"/>
      <c r="Y824" s="796"/>
      <c r="Z824" s="796"/>
      <c r="AA824" s="796"/>
    </row>
    <row r="825">
      <c r="A825" s="796"/>
      <c r="B825" s="796"/>
      <c r="C825" s="796"/>
      <c r="D825" s="796"/>
      <c r="E825" s="796"/>
      <c r="F825" s="796"/>
      <c r="G825" s="796"/>
      <c r="H825" s="796"/>
      <c r="I825" s="796"/>
      <c r="J825" s="796"/>
      <c r="K825" s="796"/>
      <c r="L825" s="796"/>
      <c r="M825" s="796"/>
      <c r="N825" s="796"/>
      <c r="O825" s="796"/>
      <c r="P825" s="796"/>
      <c r="Q825" s="796"/>
      <c r="R825" s="796"/>
      <c r="S825" s="796"/>
      <c r="T825" s="796"/>
      <c r="U825" s="796"/>
      <c r="V825" s="796"/>
      <c r="W825" s="796"/>
      <c r="X825" s="796"/>
      <c r="Y825" s="796"/>
      <c r="Z825" s="796"/>
      <c r="AA825" s="796"/>
    </row>
    <row r="826">
      <c r="A826" s="796"/>
      <c r="B826" s="796"/>
      <c r="C826" s="796"/>
      <c r="D826" s="796"/>
      <c r="E826" s="796"/>
      <c r="F826" s="796"/>
      <c r="G826" s="796"/>
      <c r="H826" s="796"/>
      <c r="I826" s="796"/>
      <c r="J826" s="796"/>
      <c r="K826" s="796"/>
      <c r="L826" s="796"/>
      <c r="M826" s="796"/>
      <c r="N826" s="796"/>
      <c r="O826" s="796"/>
      <c r="P826" s="796"/>
      <c r="Q826" s="796"/>
      <c r="R826" s="796"/>
      <c r="S826" s="796"/>
      <c r="T826" s="796"/>
      <c r="U826" s="796"/>
      <c r="V826" s="796"/>
      <c r="W826" s="796"/>
      <c r="X826" s="796"/>
      <c r="Y826" s="796"/>
      <c r="Z826" s="796"/>
      <c r="AA826" s="796"/>
    </row>
    <row r="827">
      <c r="A827" s="796"/>
      <c r="B827" s="796"/>
      <c r="C827" s="796"/>
      <c r="D827" s="796"/>
      <c r="E827" s="796"/>
      <c r="F827" s="796"/>
      <c r="G827" s="796"/>
      <c r="H827" s="796"/>
      <c r="I827" s="796"/>
      <c r="J827" s="796"/>
      <c r="K827" s="796"/>
      <c r="L827" s="796"/>
      <c r="M827" s="796"/>
      <c r="N827" s="796"/>
      <c r="O827" s="796"/>
      <c r="P827" s="796"/>
      <c r="Q827" s="796"/>
      <c r="R827" s="796"/>
      <c r="S827" s="796"/>
      <c r="T827" s="796"/>
      <c r="U827" s="796"/>
      <c r="V827" s="796"/>
      <c r="W827" s="796"/>
      <c r="X827" s="796"/>
      <c r="Y827" s="796"/>
      <c r="Z827" s="796"/>
      <c r="AA827" s="796"/>
    </row>
    <row r="828">
      <c r="A828" s="796"/>
      <c r="B828" s="796"/>
      <c r="C828" s="796"/>
      <c r="D828" s="796"/>
      <c r="E828" s="796"/>
      <c r="F828" s="796"/>
      <c r="G828" s="796"/>
      <c r="H828" s="796"/>
      <c r="I828" s="796"/>
      <c r="J828" s="796"/>
      <c r="K828" s="796"/>
      <c r="L828" s="796"/>
      <c r="M828" s="796"/>
      <c r="N828" s="796"/>
      <c r="O828" s="796"/>
      <c r="P828" s="796"/>
      <c r="Q828" s="796"/>
      <c r="R828" s="796"/>
      <c r="S828" s="796"/>
      <c r="T828" s="796"/>
      <c r="U828" s="796"/>
      <c r="V828" s="796"/>
      <c r="W828" s="796"/>
      <c r="X828" s="796"/>
      <c r="Y828" s="796"/>
      <c r="Z828" s="796"/>
      <c r="AA828" s="796"/>
    </row>
    <row r="829">
      <c r="A829" s="796"/>
      <c r="B829" s="796"/>
      <c r="C829" s="796"/>
      <c r="D829" s="796"/>
      <c r="E829" s="796"/>
      <c r="F829" s="796"/>
      <c r="G829" s="796"/>
      <c r="H829" s="796"/>
      <c r="I829" s="796"/>
      <c r="J829" s="796"/>
      <c r="K829" s="796"/>
      <c r="L829" s="796"/>
      <c r="M829" s="796"/>
      <c r="N829" s="796"/>
      <c r="O829" s="796"/>
      <c r="P829" s="796"/>
      <c r="Q829" s="796"/>
      <c r="R829" s="796"/>
      <c r="S829" s="796"/>
      <c r="T829" s="796"/>
      <c r="U829" s="796"/>
      <c r="V829" s="796"/>
      <c r="W829" s="796"/>
      <c r="X829" s="796"/>
      <c r="Y829" s="796"/>
      <c r="Z829" s="796"/>
      <c r="AA829" s="796"/>
    </row>
    <row r="830">
      <c r="A830" s="796"/>
      <c r="B830" s="796"/>
      <c r="C830" s="796"/>
      <c r="D830" s="796"/>
      <c r="E830" s="796"/>
      <c r="F830" s="796"/>
      <c r="G830" s="796"/>
      <c r="H830" s="796"/>
      <c r="I830" s="796"/>
      <c r="J830" s="796"/>
      <c r="K830" s="796"/>
      <c r="L830" s="796"/>
      <c r="M830" s="796"/>
      <c r="N830" s="796"/>
      <c r="O830" s="796"/>
      <c r="P830" s="796"/>
      <c r="Q830" s="796"/>
      <c r="R830" s="796"/>
      <c r="S830" s="796"/>
      <c r="T830" s="796"/>
      <c r="U830" s="796"/>
      <c r="V830" s="796"/>
      <c r="W830" s="796"/>
      <c r="X830" s="796"/>
      <c r="Y830" s="796"/>
      <c r="Z830" s="796"/>
      <c r="AA830" s="796"/>
    </row>
    <row r="831">
      <c r="A831" s="796"/>
      <c r="B831" s="796"/>
      <c r="C831" s="796"/>
      <c r="D831" s="796"/>
      <c r="E831" s="796"/>
      <c r="F831" s="796"/>
      <c r="G831" s="796"/>
      <c r="H831" s="796"/>
      <c r="I831" s="796"/>
      <c r="J831" s="796"/>
      <c r="K831" s="796"/>
      <c r="L831" s="796"/>
      <c r="M831" s="796"/>
      <c r="N831" s="796"/>
      <c r="O831" s="796"/>
      <c r="P831" s="796"/>
      <c r="Q831" s="796"/>
      <c r="R831" s="796"/>
      <c r="S831" s="796"/>
      <c r="T831" s="796"/>
      <c r="U831" s="796"/>
      <c r="V831" s="796"/>
      <c r="W831" s="796"/>
      <c r="X831" s="796"/>
      <c r="Y831" s="796"/>
      <c r="Z831" s="796"/>
      <c r="AA831" s="796"/>
    </row>
    <row r="832">
      <c r="A832" s="796"/>
      <c r="B832" s="796"/>
      <c r="C832" s="796"/>
      <c r="D832" s="796"/>
      <c r="E832" s="796"/>
      <c r="F832" s="796"/>
      <c r="G832" s="796"/>
      <c r="H832" s="796"/>
      <c r="I832" s="796"/>
      <c r="J832" s="796"/>
      <c r="K832" s="796"/>
      <c r="L832" s="796"/>
      <c r="M832" s="796"/>
      <c r="N832" s="796"/>
      <c r="O832" s="796"/>
      <c r="P832" s="796"/>
      <c r="Q832" s="796"/>
      <c r="R832" s="796"/>
      <c r="S832" s="796"/>
      <c r="T832" s="796"/>
      <c r="U832" s="796"/>
      <c r="V832" s="796"/>
      <c r="W832" s="796"/>
      <c r="X832" s="796"/>
      <c r="Y832" s="796"/>
      <c r="Z832" s="796"/>
      <c r="AA832" s="796"/>
    </row>
    <row r="833">
      <c r="A833" s="796"/>
      <c r="B833" s="796"/>
      <c r="C833" s="796"/>
      <c r="D833" s="796"/>
      <c r="E833" s="796"/>
      <c r="F833" s="796"/>
      <c r="G833" s="796"/>
      <c r="H833" s="796"/>
      <c r="I833" s="796"/>
      <c r="J833" s="796"/>
      <c r="K833" s="796"/>
      <c r="L833" s="796"/>
      <c r="M833" s="796"/>
      <c r="N833" s="796"/>
      <c r="O833" s="796"/>
      <c r="P833" s="796"/>
      <c r="Q833" s="796"/>
      <c r="R833" s="796"/>
      <c r="S833" s="796"/>
      <c r="T833" s="796"/>
      <c r="U833" s="796"/>
      <c r="V833" s="796"/>
      <c r="W833" s="796"/>
      <c r="X833" s="796"/>
      <c r="Y833" s="796"/>
      <c r="Z833" s="796"/>
      <c r="AA833" s="796"/>
    </row>
    <row r="834">
      <c r="A834" s="796"/>
      <c r="B834" s="796"/>
      <c r="C834" s="796"/>
      <c r="D834" s="796"/>
      <c r="E834" s="796"/>
      <c r="F834" s="796"/>
      <c r="G834" s="796"/>
      <c r="H834" s="796"/>
      <c r="I834" s="796"/>
      <c r="J834" s="796"/>
      <c r="K834" s="796"/>
      <c r="L834" s="796"/>
      <c r="M834" s="796"/>
      <c r="N834" s="796"/>
      <c r="O834" s="796"/>
      <c r="P834" s="796"/>
      <c r="Q834" s="796"/>
      <c r="R834" s="796"/>
      <c r="S834" s="796"/>
      <c r="T834" s="796"/>
      <c r="U834" s="796"/>
      <c r="V834" s="796"/>
      <c r="W834" s="796"/>
      <c r="X834" s="796"/>
      <c r="Y834" s="796"/>
      <c r="Z834" s="796"/>
      <c r="AA834" s="796"/>
    </row>
    <row r="835">
      <c r="A835" s="796"/>
      <c r="B835" s="796"/>
      <c r="C835" s="796"/>
      <c r="D835" s="796"/>
      <c r="E835" s="796"/>
      <c r="F835" s="796"/>
      <c r="G835" s="796"/>
      <c r="H835" s="796"/>
      <c r="I835" s="796"/>
      <c r="J835" s="796"/>
      <c r="K835" s="796"/>
      <c r="L835" s="796"/>
      <c r="M835" s="796"/>
      <c r="N835" s="796"/>
      <c r="O835" s="796"/>
      <c r="P835" s="796"/>
      <c r="Q835" s="796"/>
      <c r="R835" s="796"/>
      <c r="S835" s="796"/>
      <c r="T835" s="796"/>
      <c r="U835" s="796"/>
      <c r="V835" s="796"/>
      <c r="W835" s="796"/>
      <c r="X835" s="796"/>
      <c r="Y835" s="796"/>
      <c r="Z835" s="796"/>
      <c r="AA835" s="796"/>
    </row>
    <row r="836">
      <c r="A836" s="796"/>
      <c r="B836" s="796"/>
      <c r="C836" s="796"/>
      <c r="D836" s="796"/>
      <c r="E836" s="796"/>
      <c r="F836" s="796"/>
      <c r="G836" s="796"/>
      <c r="H836" s="796"/>
      <c r="I836" s="796"/>
      <c r="J836" s="796"/>
      <c r="K836" s="796"/>
      <c r="L836" s="796"/>
      <c r="M836" s="796"/>
      <c r="N836" s="796"/>
      <c r="O836" s="796"/>
      <c r="P836" s="796"/>
      <c r="Q836" s="796"/>
      <c r="R836" s="796"/>
      <c r="S836" s="796"/>
      <c r="T836" s="796"/>
      <c r="U836" s="796"/>
      <c r="V836" s="796"/>
      <c r="W836" s="796"/>
      <c r="X836" s="796"/>
      <c r="Y836" s="796"/>
      <c r="Z836" s="796"/>
      <c r="AA836" s="796"/>
    </row>
    <row r="837">
      <c r="A837" s="796"/>
      <c r="B837" s="796"/>
      <c r="C837" s="796"/>
      <c r="D837" s="796"/>
      <c r="E837" s="796"/>
      <c r="F837" s="796"/>
      <c r="G837" s="796"/>
      <c r="H837" s="796"/>
      <c r="I837" s="796"/>
      <c r="J837" s="796"/>
      <c r="K837" s="796"/>
      <c r="L837" s="796"/>
      <c r="M837" s="796"/>
      <c r="N837" s="796"/>
      <c r="O837" s="796"/>
      <c r="P837" s="796"/>
      <c r="Q837" s="796"/>
      <c r="R837" s="796"/>
      <c r="S837" s="796"/>
      <c r="T837" s="796"/>
      <c r="U837" s="796"/>
      <c r="V837" s="796"/>
      <c r="W837" s="796"/>
      <c r="X837" s="796"/>
      <c r="Y837" s="796"/>
      <c r="Z837" s="796"/>
      <c r="AA837" s="796"/>
    </row>
    <row r="838">
      <c r="A838" s="796"/>
      <c r="B838" s="796"/>
      <c r="C838" s="796"/>
      <c r="D838" s="796"/>
      <c r="E838" s="796"/>
      <c r="F838" s="796"/>
      <c r="G838" s="796"/>
      <c r="H838" s="796"/>
      <c r="I838" s="796"/>
      <c r="J838" s="796"/>
      <c r="K838" s="796"/>
      <c r="L838" s="796"/>
      <c r="M838" s="796"/>
      <c r="N838" s="796"/>
      <c r="O838" s="796"/>
      <c r="P838" s="796"/>
      <c r="Q838" s="796"/>
      <c r="R838" s="796"/>
      <c r="S838" s="796"/>
      <c r="T838" s="796"/>
      <c r="U838" s="796"/>
      <c r="V838" s="796"/>
      <c r="W838" s="796"/>
      <c r="X838" s="796"/>
      <c r="Y838" s="796"/>
      <c r="Z838" s="796"/>
      <c r="AA838" s="796"/>
    </row>
    <row r="839">
      <c r="A839" s="796"/>
      <c r="B839" s="796"/>
      <c r="C839" s="796"/>
      <c r="D839" s="796"/>
      <c r="E839" s="796"/>
      <c r="F839" s="796"/>
      <c r="G839" s="796"/>
      <c r="H839" s="796"/>
      <c r="I839" s="796"/>
      <c r="J839" s="796"/>
      <c r="K839" s="796"/>
      <c r="L839" s="796"/>
      <c r="M839" s="796"/>
      <c r="N839" s="796"/>
      <c r="O839" s="796"/>
      <c r="P839" s="796"/>
      <c r="Q839" s="796"/>
      <c r="R839" s="796"/>
      <c r="S839" s="796"/>
      <c r="T839" s="796"/>
      <c r="U839" s="796"/>
      <c r="V839" s="796"/>
      <c r="W839" s="796"/>
      <c r="X839" s="796"/>
      <c r="Y839" s="796"/>
      <c r="Z839" s="796"/>
      <c r="AA839" s="796"/>
    </row>
    <row r="840">
      <c r="A840" s="796"/>
      <c r="B840" s="796"/>
      <c r="C840" s="796"/>
      <c r="D840" s="796"/>
      <c r="E840" s="796"/>
      <c r="F840" s="796"/>
      <c r="G840" s="796"/>
      <c r="H840" s="796"/>
      <c r="I840" s="796"/>
      <c r="J840" s="796"/>
      <c r="K840" s="796"/>
      <c r="L840" s="796"/>
      <c r="M840" s="796"/>
      <c r="N840" s="796"/>
      <c r="O840" s="796"/>
      <c r="P840" s="796"/>
      <c r="Q840" s="796"/>
      <c r="R840" s="796"/>
      <c r="S840" s="796"/>
      <c r="T840" s="796"/>
      <c r="U840" s="796"/>
      <c r="V840" s="796"/>
      <c r="W840" s="796"/>
      <c r="X840" s="796"/>
      <c r="Y840" s="796"/>
      <c r="Z840" s="796"/>
      <c r="AA840" s="796"/>
    </row>
    <row r="841">
      <c r="A841" s="796"/>
      <c r="B841" s="796"/>
      <c r="C841" s="796"/>
      <c r="D841" s="796"/>
      <c r="E841" s="796"/>
      <c r="F841" s="796"/>
      <c r="G841" s="796"/>
      <c r="H841" s="796"/>
      <c r="I841" s="796"/>
      <c r="J841" s="796"/>
      <c r="K841" s="796"/>
      <c r="L841" s="796"/>
      <c r="M841" s="796"/>
      <c r="N841" s="796"/>
      <c r="O841" s="796"/>
      <c r="P841" s="796"/>
      <c r="Q841" s="796"/>
      <c r="R841" s="796"/>
      <c r="S841" s="796"/>
      <c r="T841" s="796"/>
      <c r="U841" s="796"/>
      <c r="V841" s="796"/>
      <c r="W841" s="796"/>
      <c r="X841" s="796"/>
      <c r="Y841" s="796"/>
      <c r="Z841" s="796"/>
      <c r="AA841" s="796"/>
    </row>
    <row r="842">
      <c r="A842" s="796"/>
      <c r="B842" s="796"/>
      <c r="C842" s="796"/>
      <c r="D842" s="796"/>
      <c r="E842" s="796"/>
      <c r="F842" s="796"/>
      <c r="G842" s="796"/>
      <c r="H842" s="796"/>
      <c r="I842" s="796"/>
      <c r="J842" s="796"/>
      <c r="K842" s="796"/>
      <c r="L842" s="796"/>
      <c r="M842" s="796"/>
      <c r="N842" s="796"/>
      <c r="O842" s="796"/>
      <c r="P842" s="796"/>
      <c r="Q842" s="796"/>
      <c r="R842" s="796"/>
      <c r="S842" s="796"/>
      <c r="T842" s="796"/>
      <c r="U842" s="796"/>
      <c r="V842" s="796"/>
      <c r="W842" s="796"/>
      <c r="X842" s="796"/>
      <c r="Y842" s="796"/>
      <c r="Z842" s="796"/>
      <c r="AA842" s="796"/>
    </row>
    <row r="843">
      <c r="A843" s="796"/>
      <c r="B843" s="796"/>
      <c r="C843" s="796"/>
      <c r="D843" s="796"/>
      <c r="E843" s="796"/>
      <c r="F843" s="796"/>
      <c r="G843" s="796"/>
      <c r="H843" s="796"/>
      <c r="I843" s="796"/>
      <c r="J843" s="796"/>
      <c r="K843" s="796"/>
      <c r="L843" s="796"/>
      <c r="M843" s="796"/>
      <c r="N843" s="796"/>
      <c r="O843" s="796"/>
      <c r="P843" s="796"/>
      <c r="Q843" s="796"/>
      <c r="R843" s="796"/>
      <c r="S843" s="796"/>
      <c r="T843" s="796"/>
      <c r="U843" s="796"/>
      <c r="V843" s="796"/>
      <c r="W843" s="796"/>
      <c r="X843" s="796"/>
      <c r="Y843" s="796"/>
      <c r="Z843" s="796"/>
      <c r="AA843" s="796"/>
    </row>
    <row r="844">
      <c r="A844" s="796"/>
      <c r="B844" s="796"/>
      <c r="C844" s="796"/>
      <c r="D844" s="796"/>
      <c r="E844" s="796"/>
      <c r="F844" s="796"/>
      <c r="G844" s="796"/>
      <c r="H844" s="796"/>
      <c r="I844" s="796"/>
      <c r="J844" s="796"/>
      <c r="K844" s="796"/>
      <c r="L844" s="796"/>
      <c r="M844" s="796"/>
      <c r="N844" s="796"/>
      <c r="O844" s="796"/>
      <c r="P844" s="796"/>
      <c r="Q844" s="796"/>
      <c r="R844" s="796"/>
      <c r="S844" s="796"/>
      <c r="T844" s="796"/>
      <c r="U844" s="796"/>
      <c r="V844" s="796"/>
      <c r="W844" s="796"/>
      <c r="X844" s="796"/>
      <c r="Y844" s="796"/>
      <c r="Z844" s="796"/>
      <c r="AA844" s="796"/>
    </row>
    <row r="845">
      <c r="A845" s="796"/>
      <c r="B845" s="796"/>
      <c r="C845" s="796"/>
      <c r="D845" s="796"/>
      <c r="E845" s="796"/>
      <c r="F845" s="796"/>
      <c r="G845" s="796"/>
      <c r="H845" s="796"/>
      <c r="I845" s="796"/>
      <c r="J845" s="796"/>
      <c r="K845" s="796"/>
      <c r="L845" s="796"/>
      <c r="M845" s="796"/>
      <c r="N845" s="796"/>
      <c r="O845" s="796"/>
      <c r="P845" s="796"/>
      <c r="Q845" s="796"/>
      <c r="R845" s="796"/>
      <c r="S845" s="796"/>
      <c r="T845" s="796"/>
      <c r="U845" s="796"/>
      <c r="V845" s="796"/>
      <c r="W845" s="796"/>
      <c r="X845" s="796"/>
      <c r="Y845" s="796"/>
      <c r="Z845" s="796"/>
      <c r="AA845" s="796"/>
    </row>
    <row r="846">
      <c r="A846" s="796"/>
      <c r="B846" s="796"/>
      <c r="C846" s="796"/>
      <c r="D846" s="796"/>
      <c r="E846" s="796"/>
      <c r="F846" s="796"/>
      <c r="G846" s="796"/>
      <c r="H846" s="796"/>
      <c r="I846" s="796"/>
      <c r="J846" s="796"/>
      <c r="K846" s="796"/>
      <c r="L846" s="796"/>
      <c r="M846" s="796"/>
      <c r="N846" s="796"/>
      <c r="O846" s="796"/>
      <c r="P846" s="796"/>
      <c r="Q846" s="796"/>
      <c r="R846" s="796"/>
      <c r="S846" s="796"/>
      <c r="T846" s="796"/>
      <c r="U846" s="796"/>
      <c r="V846" s="796"/>
      <c r="W846" s="796"/>
      <c r="X846" s="796"/>
      <c r="Y846" s="796"/>
      <c r="Z846" s="796"/>
      <c r="AA846" s="796"/>
    </row>
    <row r="847">
      <c r="A847" s="796"/>
      <c r="B847" s="796"/>
      <c r="C847" s="796"/>
      <c r="D847" s="796"/>
      <c r="E847" s="796"/>
      <c r="F847" s="796"/>
      <c r="G847" s="796"/>
      <c r="H847" s="796"/>
      <c r="I847" s="796"/>
      <c r="J847" s="796"/>
      <c r="K847" s="796"/>
      <c r="L847" s="796"/>
      <c r="M847" s="796"/>
      <c r="N847" s="796"/>
      <c r="O847" s="796"/>
      <c r="P847" s="796"/>
      <c r="Q847" s="796"/>
      <c r="R847" s="796"/>
      <c r="S847" s="796"/>
      <c r="T847" s="796"/>
      <c r="U847" s="796"/>
      <c r="V847" s="796"/>
      <c r="W847" s="796"/>
      <c r="X847" s="796"/>
      <c r="Y847" s="796"/>
      <c r="Z847" s="796"/>
      <c r="AA847" s="796"/>
    </row>
    <row r="848">
      <c r="A848" s="796"/>
      <c r="B848" s="796"/>
      <c r="C848" s="796"/>
      <c r="D848" s="796"/>
      <c r="E848" s="796"/>
      <c r="F848" s="796"/>
      <c r="G848" s="796"/>
      <c r="H848" s="796"/>
      <c r="I848" s="796"/>
      <c r="J848" s="796"/>
      <c r="K848" s="796"/>
      <c r="L848" s="796"/>
      <c r="M848" s="796"/>
      <c r="N848" s="796"/>
      <c r="O848" s="796"/>
      <c r="P848" s="796"/>
      <c r="Q848" s="796"/>
      <c r="R848" s="796"/>
      <c r="S848" s="796"/>
      <c r="T848" s="796"/>
      <c r="U848" s="796"/>
      <c r="V848" s="796"/>
      <c r="W848" s="796"/>
      <c r="X848" s="796"/>
      <c r="Y848" s="796"/>
      <c r="Z848" s="796"/>
      <c r="AA848" s="796"/>
    </row>
    <row r="849">
      <c r="A849" s="796"/>
      <c r="B849" s="796"/>
      <c r="C849" s="796"/>
      <c r="D849" s="796"/>
      <c r="E849" s="796"/>
      <c r="F849" s="796"/>
      <c r="G849" s="796"/>
      <c r="H849" s="796"/>
      <c r="I849" s="796"/>
      <c r="J849" s="796"/>
      <c r="K849" s="796"/>
      <c r="L849" s="796"/>
      <c r="M849" s="796"/>
      <c r="N849" s="796"/>
      <c r="O849" s="796"/>
      <c r="P849" s="796"/>
      <c r="Q849" s="796"/>
      <c r="R849" s="796"/>
      <c r="S849" s="796"/>
      <c r="T849" s="796"/>
      <c r="U849" s="796"/>
      <c r="V849" s="796"/>
      <c r="W849" s="796"/>
      <c r="X849" s="796"/>
      <c r="Y849" s="796"/>
      <c r="Z849" s="796"/>
      <c r="AA849" s="796"/>
    </row>
    <row r="850">
      <c r="A850" s="796"/>
      <c r="B850" s="796"/>
      <c r="C850" s="796"/>
      <c r="D850" s="796"/>
      <c r="E850" s="796"/>
      <c r="F850" s="796"/>
      <c r="G850" s="796"/>
      <c r="H850" s="796"/>
      <c r="I850" s="796"/>
      <c r="J850" s="796"/>
      <c r="K850" s="796"/>
      <c r="L850" s="796"/>
      <c r="M850" s="796"/>
      <c r="N850" s="796"/>
      <c r="O850" s="796"/>
      <c r="P850" s="796"/>
      <c r="Q850" s="796"/>
      <c r="R850" s="796"/>
      <c r="S850" s="796"/>
      <c r="T850" s="796"/>
      <c r="U850" s="796"/>
      <c r="V850" s="796"/>
      <c r="W850" s="796"/>
      <c r="X850" s="796"/>
      <c r="Y850" s="796"/>
      <c r="Z850" s="796"/>
      <c r="AA850" s="796"/>
    </row>
    <row r="851">
      <c r="A851" s="796"/>
      <c r="B851" s="796"/>
      <c r="C851" s="796"/>
      <c r="D851" s="796"/>
      <c r="E851" s="796"/>
      <c r="F851" s="796"/>
      <c r="G851" s="796"/>
      <c r="H851" s="796"/>
      <c r="I851" s="796"/>
      <c r="J851" s="796"/>
      <c r="K851" s="796"/>
      <c r="L851" s="796"/>
      <c r="M851" s="796"/>
      <c r="N851" s="796"/>
      <c r="O851" s="796"/>
      <c r="P851" s="796"/>
      <c r="Q851" s="796"/>
      <c r="R851" s="796"/>
      <c r="S851" s="796"/>
      <c r="T851" s="796"/>
      <c r="U851" s="796"/>
      <c r="V851" s="796"/>
      <c r="W851" s="796"/>
      <c r="X851" s="796"/>
      <c r="Y851" s="796"/>
      <c r="Z851" s="796"/>
      <c r="AA851" s="796"/>
    </row>
    <row r="852">
      <c r="A852" s="796"/>
      <c r="B852" s="796"/>
      <c r="C852" s="796"/>
      <c r="D852" s="796"/>
      <c r="E852" s="796"/>
      <c r="F852" s="796"/>
      <c r="G852" s="796"/>
      <c r="H852" s="796"/>
      <c r="I852" s="796"/>
      <c r="J852" s="796"/>
      <c r="K852" s="796"/>
      <c r="L852" s="796"/>
      <c r="M852" s="796"/>
      <c r="N852" s="796"/>
      <c r="O852" s="796"/>
      <c r="P852" s="796"/>
      <c r="Q852" s="796"/>
      <c r="R852" s="796"/>
      <c r="S852" s="796"/>
      <c r="T852" s="796"/>
      <c r="U852" s="796"/>
      <c r="V852" s="796"/>
      <c r="W852" s="796"/>
      <c r="X852" s="796"/>
      <c r="Y852" s="796"/>
      <c r="Z852" s="796"/>
      <c r="AA852" s="796"/>
    </row>
    <row r="853">
      <c r="A853" s="796"/>
      <c r="B853" s="796"/>
      <c r="C853" s="796"/>
      <c r="D853" s="796"/>
      <c r="E853" s="796"/>
      <c r="F853" s="796"/>
      <c r="G853" s="796"/>
      <c r="H853" s="796"/>
      <c r="I853" s="796"/>
      <c r="J853" s="796"/>
      <c r="K853" s="796"/>
      <c r="L853" s="796"/>
      <c r="M853" s="796"/>
      <c r="N853" s="796"/>
      <c r="O853" s="796"/>
      <c r="P853" s="796"/>
      <c r="Q853" s="796"/>
      <c r="R853" s="796"/>
      <c r="S853" s="796"/>
      <c r="T853" s="796"/>
      <c r="U853" s="796"/>
      <c r="V853" s="796"/>
      <c r="W853" s="796"/>
      <c r="X853" s="796"/>
      <c r="Y853" s="796"/>
      <c r="Z853" s="796"/>
      <c r="AA853" s="796"/>
    </row>
    <row r="854">
      <c r="A854" s="796"/>
      <c r="B854" s="796"/>
      <c r="C854" s="796"/>
      <c r="D854" s="796"/>
      <c r="E854" s="796"/>
      <c r="F854" s="796"/>
      <c r="G854" s="796"/>
      <c r="H854" s="796"/>
      <c r="I854" s="796"/>
      <c r="J854" s="796"/>
      <c r="K854" s="796"/>
      <c r="L854" s="796"/>
      <c r="M854" s="796"/>
      <c r="N854" s="796"/>
      <c r="O854" s="796"/>
      <c r="P854" s="796"/>
      <c r="Q854" s="796"/>
      <c r="R854" s="796"/>
      <c r="S854" s="796"/>
      <c r="T854" s="796"/>
      <c r="U854" s="796"/>
      <c r="V854" s="796"/>
      <c r="W854" s="796"/>
      <c r="X854" s="796"/>
      <c r="Y854" s="796"/>
      <c r="Z854" s="796"/>
      <c r="AA854" s="796"/>
    </row>
    <row r="855">
      <c r="A855" s="796"/>
      <c r="B855" s="796"/>
      <c r="C855" s="796"/>
      <c r="D855" s="796"/>
      <c r="E855" s="796"/>
      <c r="F855" s="796"/>
      <c r="G855" s="796"/>
      <c r="H855" s="796"/>
      <c r="I855" s="796"/>
      <c r="J855" s="796"/>
      <c r="K855" s="796"/>
      <c r="L855" s="796"/>
      <c r="M855" s="796"/>
      <c r="N855" s="796"/>
      <c r="O855" s="796"/>
      <c r="P855" s="796"/>
      <c r="Q855" s="796"/>
      <c r="R855" s="796"/>
      <c r="S855" s="796"/>
      <c r="T855" s="796"/>
      <c r="U855" s="796"/>
      <c r="V855" s="796"/>
      <c r="W855" s="796"/>
      <c r="X855" s="796"/>
      <c r="Y855" s="796"/>
      <c r="Z855" s="796"/>
      <c r="AA855" s="796"/>
    </row>
    <row r="856">
      <c r="A856" s="796"/>
      <c r="B856" s="796"/>
      <c r="C856" s="796"/>
      <c r="D856" s="796"/>
      <c r="E856" s="796"/>
      <c r="F856" s="796"/>
      <c r="G856" s="796"/>
      <c r="H856" s="796"/>
      <c r="I856" s="796"/>
      <c r="J856" s="796"/>
      <c r="K856" s="796"/>
      <c r="L856" s="796"/>
      <c r="M856" s="796"/>
      <c r="N856" s="796"/>
      <c r="O856" s="796"/>
      <c r="P856" s="796"/>
      <c r="Q856" s="796"/>
      <c r="R856" s="796"/>
      <c r="S856" s="796"/>
      <c r="T856" s="796"/>
      <c r="U856" s="796"/>
      <c r="V856" s="796"/>
      <c r="W856" s="796"/>
      <c r="X856" s="796"/>
      <c r="Y856" s="796"/>
      <c r="Z856" s="796"/>
      <c r="AA856" s="796"/>
    </row>
    <row r="857">
      <c r="A857" s="796"/>
      <c r="B857" s="796"/>
      <c r="C857" s="796"/>
      <c r="D857" s="796"/>
      <c r="E857" s="796"/>
      <c r="F857" s="796"/>
      <c r="G857" s="796"/>
      <c r="H857" s="796"/>
      <c r="I857" s="796"/>
      <c r="J857" s="796"/>
      <c r="K857" s="796"/>
      <c r="L857" s="796"/>
      <c r="M857" s="796"/>
      <c r="N857" s="796"/>
      <c r="O857" s="796"/>
      <c r="P857" s="796"/>
      <c r="Q857" s="796"/>
      <c r="R857" s="796"/>
      <c r="S857" s="796"/>
      <c r="T857" s="796"/>
      <c r="U857" s="796"/>
      <c r="V857" s="796"/>
      <c r="W857" s="796"/>
      <c r="X857" s="796"/>
      <c r="Y857" s="796"/>
      <c r="Z857" s="796"/>
      <c r="AA857" s="796"/>
    </row>
    <row r="858">
      <c r="A858" s="796"/>
      <c r="B858" s="796"/>
      <c r="C858" s="796"/>
      <c r="D858" s="796"/>
      <c r="E858" s="796"/>
      <c r="F858" s="796"/>
      <c r="G858" s="796"/>
      <c r="H858" s="796"/>
      <c r="I858" s="796"/>
      <c r="J858" s="796"/>
      <c r="K858" s="796"/>
      <c r="L858" s="796"/>
      <c r="M858" s="796"/>
      <c r="N858" s="796"/>
      <c r="O858" s="796"/>
      <c r="P858" s="796"/>
      <c r="Q858" s="796"/>
      <c r="R858" s="796"/>
      <c r="S858" s="796"/>
      <c r="T858" s="796"/>
      <c r="U858" s="796"/>
      <c r="V858" s="796"/>
      <c r="W858" s="796"/>
      <c r="X858" s="796"/>
      <c r="Y858" s="796"/>
      <c r="Z858" s="796"/>
      <c r="AA858" s="796"/>
    </row>
    <row r="859">
      <c r="A859" s="796"/>
      <c r="B859" s="796"/>
      <c r="C859" s="796"/>
      <c r="D859" s="796"/>
      <c r="E859" s="796"/>
      <c r="F859" s="796"/>
      <c r="G859" s="796"/>
      <c r="H859" s="796"/>
      <c r="I859" s="796"/>
      <c r="J859" s="796"/>
      <c r="K859" s="796"/>
      <c r="L859" s="796"/>
      <c r="M859" s="796"/>
      <c r="N859" s="796"/>
      <c r="O859" s="796"/>
      <c r="P859" s="796"/>
      <c r="Q859" s="796"/>
      <c r="R859" s="796"/>
      <c r="S859" s="796"/>
      <c r="T859" s="796"/>
      <c r="U859" s="796"/>
      <c r="V859" s="796"/>
      <c r="W859" s="796"/>
      <c r="X859" s="796"/>
      <c r="Y859" s="796"/>
      <c r="Z859" s="796"/>
      <c r="AA859" s="796"/>
    </row>
    <row r="860">
      <c r="A860" s="796"/>
      <c r="B860" s="796"/>
      <c r="C860" s="796"/>
      <c r="D860" s="796"/>
      <c r="E860" s="796"/>
      <c r="F860" s="796"/>
      <c r="G860" s="796"/>
      <c r="H860" s="796"/>
      <c r="I860" s="796"/>
      <c r="J860" s="796"/>
      <c r="K860" s="796"/>
      <c r="L860" s="796"/>
      <c r="M860" s="796"/>
      <c r="N860" s="796"/>
      <c r="O860" s="796"/>
      <c r="P860" s="796"/>
      <c r="Q860" s="796"/>
      <c r="R860" s="796"/>
      <c r="S860" s="796"/>
      <c r="T860" s="796"/>
      <c r="U860" s="796"/>
      <c r="V860" s="796"/>
      <c r="W860" s="796"/>
      <c r="X860" s="796"/>
      <c r="Y860" s="796"/>
      <c r="Z860" s="796"/>
      <c r="AA860" s="796"/>
    </row>
    <row r="861">
      <c r="A861" s="796"/>
      <c r="B861" s="796"/>
      <c r="C861" s="796"/>
      <c r="D861" s="796"/>
      <c r="E861" s="796"/>
      <c r="F861" s="796"/>
      <c r="G861" s="796"/>
      <c r="H861" s="796"/>
      <c r="I861" s="796"/>
      <c r="J861" s="796"/>
      <c r="K861" s="796"/>
      <c r="L861" s="796"/>
      <c r="M861" s="796"/>
      <c r="N861" s="796"/>
      <c r="O861" s="796"/>
      <c r="P861" s="796"/>
      <c r="Q861" s="796"/>
      <c r="R861" s="796"/>
      <c r="S861" s="796"/>
      <c r="T861" s="796"/>
      <c r="U861" s="796"/>
      <c r="V861" s="796"/>
      <c r="W861" s="796"/>
      <c r="X861" s="796"/>
      <c r="Y861" s="796"/>
      <c r="Z861" s="796"/>
      <c r="AA861" s="796"/>
    </row>
    <row r="862">
      <c r="A862" s="796"/>
      <c r="B862" s="796"/>
      <c r="C862" s="796"/>
      <c r="D862" s="796"/>
      <c r="E862" s="796"/>
      <c r="F862" s="796"/>
      <c r="G862" s="796"/>
      <c r="H862" s="796"/>
      <c r="I862" s="796"/>
      <c r="J862" s="796"/>
      <c r="K862" s="796"/>
      <c r="L862" s="796"/>
      <c r="M862" s="796"/>
      <c r="N862" s="796"/>
      <c r="O862" s="796"/>
      <c r="P862" s="796"/>
      <c r="Q862" s="796"/>
      <c r="R862" s="796"/>
      <c r="S862" s="796"/>
      <c r="T862" s="796"/>
      <c r="U862" s="796"/>
      <c r="V862" s="796"/>
      <c r="W862" s="796"/>
      <c r="X862" s="796"/>
      <c r="Y862" s="796"/>
      <c r="Z862" s="796"/>
      <c r="AA862" s="796"/>
    </row>
    <row r="863">
      <c r="A863" s="796"/>
      <c r="B863" s="796"/>
      <c r="C863" s="796"/>
      <c r="D863" s="796"/>
      <c r="E863" s="796"/>
      <c r="F863" s="796"/>
      <c r="G863" s="796"/>
      <c r="H863" s="796"/>
      <c r="I863" s="796"/>
      <c r="J863" s="796"/>
      <c r="K863" s="796"/>
      <c r="L863" s="796"/>
      <c r="M863" s="796"/>
      <c r="N863" s="796"/>
      <c r="O863" s="796"/>
      <c r="P863" s="796"/>
      <c r="Q863" s="796"/>
      <c r="R863" s="796"/>
      <c r="S863" s="796"/>
      <c r="T863" s="796"/>
      <c r="U863" s="796"/>
      <c r="V863" s="796"/>
      <c r="W863" s="796"/>
      <c r="X863" s="796"/>
      <c r="Y863" s="796"/>
      <c r="Z863" s="796"/>
      <c r="AA863" s="796"/>
    </row>
    <row r="864">
      <c r="A864" s="796"/>
      <c r="B864" s="796"/>
      <c r="C864" s="796"/>
      <c r="D864" s="796"/>
      <c r="E864" s="796"/>
      <c r="F864" s="796"/>
      <c r="G864" s="796"/>
      <c r="H864" s="796"/>
      <c r="I864" s="796"/>
      <c r="J864" s="796"/>
      <c r="K864" s="796"/>
      <c r="L864" s="796"/>
      <c r="M864" s="796"/>
      <c r="N864" s="796"/>
      <c r="O864" s="796"/>
      <c r="P864" s="796"/>
      <c r="Q864" s="796"/>
      <c r="R864" s="796"/>
      <c r="S864" s="796"/>
      <c r="T864" s="796"/>
      <c r="U864" s="796"/>
      <c r="V864" s="796"/>
      <c r="W864" s="796"/>
      <c r="X864" s="796"/>
      <c r="Y864" s="796"/>
      <c r="Z864" s="796"/>
      <c r="AA864" s="796"/>
    </row>
    <row r="865">
      <c r="A865" s="796"/>
      <c r="B865" s="796"/>
      <c r="C865" s="796"/>
      <c r="D865" s="796"/>
      <c r="E865" s="796"/>
      <c r="F865" s="796"/>
      <c r="G865" s="796"/>
      <c r="H865" s="796"/>
      <c r="I865" s="796"/>
      <c r="J865" s="796"/>
      <c r="K865" s="796"/>
      <c r="L865" s="796"/>
      <c r="M865" s="796"/>
      <c r="N865" s="796"/>
      <c r="O865" s="796"/>
      <c r="P865" s="796"/>
      <c r="Q865" s="796"/>
      <c r="R865" s="796"/>
      <c r="S865" s="796"/>
      <c r="T865" s="796"/>
      <c r="U865" s="796"/>
      <c r="V865" s="796"/>
      <c r="W865" s="796"/>
      <c r="X865" s="796"/>
      <c r="Y865" s="796"/>
      <c r="Z865" s="796"/>
      <c r="AA865" s="796"/>
    </row>
    <row r="866">
      <c r="A866" s="796"/>
      <c r="B866" s="796"/>
      <c r="C866" s="796"/>
      <c r="D866" s="796"/>
      <c r="E866" s="796"/>
      <c r="F866" s="796"/>
      <c r="G866" s="796"/>
      <c r="H866" s="796"/>
      <c r="I866" s="796"/>
      <c r="J866" s="796"/>
      <c r="K866" s="796"/>
      <c r="L866" s="796"/>
      <c r="M866" s="796"/>
      <c r="N866" s="796"/>
      <c r="O866" s="796"/>
      <c r="P866" s="796"/>
      <c r="Q866" s="796"/>
      <c r="R866" s="796"/>
      <c r="S866" s="796"/>
      <c r="T866" s="796"/>
      <c r="U866" s="796"/>
      <c r="V866" s="796"/>
      <c r="W866" s="796"/>
      <c r="X866" s="796"/>
      <c r="Y866" s="796"/>
      <c r="Z866" s="796"/>
      <c r="AA866" s="796"/>
    </row>
    <row r="867">
      <c r="A867" s="796"/>
      <c r="B867" s="796"/>
      <c r="C867" s="796"/>
      <c r="D867" s="796"/>
      <c r="E867" s="796"/>
      <c r="F867" s="796"/>
      <c r="G867" s="796"/>
      <c r="H867" s="796"/>
      <c r="I867" s="796"/>
      <c r="J867" s="796"/>
      <c r="K867" s="796"/>
      <c r="L867" s="796"/>
      <c r="M867" s="796"/>
      <c r="N867" s="796"/>
      <c r="O867" s="796"/>
      <c r="P867" s="796"/>
      <c r="Q867" s="796"/>
      <c r="R867" s="796"/>
      <c r="S867" s="796"/>
      <c r="T867" s="796"/>
      <c r="U867" s="796"/>
      <c r="V867" s="796"/>
      <c r="W867" s="796"/>
      <c r="X867" s="796"/>
      <c r="Y867" s="796"/>
      <c r="Z867" s="796"/>
      <c r="AA867" s="796"/>
    </row>
    <row r="868">
      <c r="A868" s="796"/>
      <c r="B868" s="796"/>
      <c r="C868" s="796"/>
      <c r="D868" s="796"/>
      <c r="E868" s="796"/>
      <c r="F868" s="796"/>
      <c r="G868" s="796"/>
      <c r="H868" s="796"/>
      <c r="I868" s="796"/>
      <c r="J868" s="796"/>
      <c r="K868" s="796"/>
      <c r="L868" s="796"/>
      <c r="M868" s="796"/>
      <c r="N868" s="796"/>
      <c r="O868" s="796"/>
      <c r="P868" s="796"/>
      <c r="Q868" s="796"/>
      <c r="R868" s="796"/>
      <c r="S868" s="796"/>
      <c r="T868" s="796"/>
      <c r="U868" s="796"/>
      <c r="V868" s="796"/>
      <c r="W868" s="796"/>
      <c r="X868" s="796"/>
      <c r="Y868" s="796"/>
      <c r="Z868" s="796"/>
      <c r="AA868" s="796"/>
    </row>
    <row r="869">
      <c r="A869" s="796"/>
      <c r="B869" s="796"/>
      <c r="C869" s="796"/>
      <c r="D869" s="796"/>
      <c r="E869" s="796"/>
      <c r="F869" s="796"/>
      <c r="G869" s="796"/>
      <c r="H869" s="796"/>
      <c r="I869" s="796"/>
      <c r="J869" s="796"/>
      <c r="K869" s="796"/>
      <c r="L869" s="796"/>
      <c r="M869" s="796"/>
      <c r="N869" s="796"/>
      <c r="O869" s="796"/>
      <c r="P869" s="796"/>
      <c r="Q869" s="796"/>
      <c r="R869" s="796"/>
      <c r="S869" s="796"/>
      <c r="T869" s="796"/>
      <c r="U869" s="796"/>
      <c r="V869" s="796"/>
      <c r="W869" s="796"/>
      <c r="X869" s="796"/>
      <c r="Y869" s="796"/>
      <c r="Z869" s="796"/>
      <c r="AA869" s="796"/>
    </row>
    <row r="870">
      <c r="A870" s="796"/>
      <c r="B870" s="796"/>
      <c r="C870" s="796"/>
      <c r="D870" s="796"/>
      <c r="E870" s="796"/>
      <c r="F870" s="796"/>
      <c r="G870" s="796"/>
      <c r="H870" s="796"/>
      <c r="I870" s="796"/>
      <c r="J870" s="796"/>
      <c r="K870" s="796"/>
      <c r="L870" s="796"/>
      <c r="M870" s="796"/>
      <c r="N870" s="796"/>
      <c r="O870" s="796"/>
      <c r="P870" s="796"/>
      <c r="Q870" s="796"/>
      <c r="R870" s="796"/>
      <c r="S870" s="796"/>
      <c r="T870" s="796"/>
      <c r="U870" s="796"/>
      <c r="V870" s="796"/>
      <c r="W870" s="796"/>
      <c r="X870" s="796"/>
      <c r="Y870" s="796"/>
      <c r="Z870" s="796"/>
      <c r="AA870" s="796"/>
    </row>
    <row r="871">
      <c r="A871" s="796"/>
      <c r="B871" s="796"/>
      <c r="C871" s="796"/>
      <c r="D871" s="796"/>
      <c r="E871" s="796"/>
      <c r="F871" s="796"/>
      <c r="G871" s="796"/>
      <c r="H871" s="796"/>
      <c r="I871" s="796"/>
      <c r="J871" s="796"/>
      <c r="K871" s="796"/>
      <c r="L871" s="796"/>
      <c r="M871" s="796"/>
      <c r="N871" s="796"/>
      <c r="O871" s="796"/>
      <c r="P871" s="796"/>
      <c r="Q871" s="796"/>
      <c r="R871" s="796"/>
      <c r="S871" s="796"/>
      <c r="T871" s="796"/>
      <c r="U871" s="796"/>
      <c r="V871" s="796"/>
      <c r="W871" s="796"/>
      <c r="X871" s="796"/>
      <c r="Y871" s="796"/>
      <c r="Z871" s="796"/>
      <c r="AA871" s="796"/>
    </row>
    <row r="872">
      <c r="A872" s="796"/>
      <c r="B872" s="796"/>
      <c r="C872" s="796"/>
      <c r="D872" s="796"/>
      <c r="E872" s="796"/>
      <c r="F872" s="796"/>
      <c r="G872" s="796"/>
      <c r="H872" s="796"/>
      <c r="I872" s="796"/>
      <c r="J872" s="796"/>
      <c r="K872" s="796"/>
      <c r="L872" s="796"/>
      <c r="M872" s="796"/>
      <c r="N872" s="796"/>
      <c r="O872" s="796"/>
      <c r="P872" s="796"/>
      <c r="Q872" s="796"/>
      <c r="R872" s="796"/>
      <c r="S872" s="796"/>
      <c r="T872" s="796"/>
      <c r="U872" s="796"/>
      <c r="V872" s="796"/>
      <c r="W872" s="796"/>
      <c r="X872" s="796"/>
      <c r="Y872" s="796"/>
      <c r="Z872" s="796"/>
      <c r="AA872" s="796"/>
    </row>
    <row r="873">
      <c r="A873" s="796"/>
      <c r="B873" s="796"/>
      <c r="C873" s="796"/>
      <c r="D873" s="796"/>
      <c r="E873" s="796"/>
      <c r="F873" s="796"/>
      <c r="G873" s="796"/>
      <c r="H873" s="796"/>
      <c r="I873" s="796"/>
      <c r="J873" s="796"/>
      <c r="K873" s="796"/>
      <c r="L873" s="796"/>
      <c r="M873" s="796"/>
      <c r="N873" s="796"/>
      <c r="O873" s="796"/>
      <c r="P873" s="796"/>
      <c r="Q873" s="796"/>
      <c r="R873" s="796"/>
      <c r="S873" s="796"/>
      <c r="T873" s="796"/>
      <c r="U873" s="796"/>
      <c r="V873" s="796"/>
      <c r="W873" s="796"/>
      <c r="X873" s="796"/>
      <c r="Y873" s="796"/>
      <c r="Z873" s="796"/>
      <c r="AA873" s="796"/>
    </row>
    <row r="874">
      <c r="A874" s="796"/>
      <c r="B874" s="796"/>
      <c r="C874" s="796"/>
      <c r="D874" s="796"/>
      <c r="E874" s="796"/>
      <c r="F874" s="796"/>
      <c r="G874" s="796"/>
      <c r="H874" s="796"/>
      <c r="I874" s="796"/>
      <c r="J874" s="796"/>
      <c r="K874" s="796"/>
      <c r="L874" s="796"/>
      <c r="M874" s="796"/>
      <c r="N874" s="796"/>
      <c r="O874" s="796"/>
      <c r="P874" s="796"/>
      <c r="Q874" s="796"/>
      <c r="R874" s="796"/>
      <c r="S874" s="796"/>
      <c r="T874" s="796"/>
      <c r="U874" s="796"/>
      <c r="V874" s="796"/>
      <c r="W874" s="796"/>
      <c r="X874" s="796"/>
      <c r="Y874" s="796"/>
      <c r="Z874" s="796"/>
      <c r="AA874" s="796"/>
    </row>
    <row r="875">
      <c r="A875" s="796"/>
      <c r="B875" s="796"/>
      <c r="C875" s="796"/>
      <c r="D875" s="796"/>
      <c r="E875" s="796"/>
      <c r="F875" s="796"/>
      <c r="G875" s="796"/>
      <c r="H875" s="796"/>
      <c r="I875" s="796"/>
      <c r="J875" s="796"/>
      <c r="K875" s="796"/>
      <c r="L875" s="796"/>
      <c r="M875" s="796"/>
      <c r="N875" s="796"/>
      <c r="O875" s="796"/>
      <c r="P875" s="796"/>
      <c r="Q875" s="796"/>
      <c r="R875" s="796"/>
      <c r="S875" s="796"/>
      <c r="T875" s="796"/>
      <c r="U875" s="796"/>
      <c r="V875" s="796"/>
      <c r="W875" s="796"/>
      <c r="X875" s="796"/>
      <c r="Y875" s="796"/>
      <c r="Z875" s="796"/>
      <c r="AA875" s="796"/>
    </row>
    <row r="876">
      <c r="A876" s="796"/>
      <c r="B876" s="796"/>
      <c r="C876" s="796"/>
      <c r="D876" s="796"/>
      <c r="E876" s="796"/>
      <c r="F876" s="796"/>
      <c r="G876" s="796"/>
      <c r="H876" s="796"/>
      <c r="I876" s="796"/>
      <c r="J876" s="796"/>
      <c r="K876" s="796"/>
      <c r="L876" s="796"/>
      <c r="M876" s="796"/>
      <c r="N876" s="796"/>
      <c r="O876" s="796"/>
      <c r="P876" s="796"/>
      <c r="Q876" s="796"/>
      <c r="R876" s="796"/>
      <c r="S876" s="796"/>
      <c r="T876" s="796"/>
      <c r="U876" s="796"/>
      <c r="V876" s="796"/>
      <c r="W876" s="796"/>
      <c r="X876" s="796"/>
      <c r="Y876" s="796"/>
      <c r="Z876" s="796"/>
      <c r="AA876" s="796"/>
    </row>
    <row r="877">
      <c r="A877" s="796"/>
      <c r="B877" s="796"/>
      <c r="C877" s="796"/>
      <c r="D877" s="796"/>
      <c r="E877" s="796"/>
      <c r="F877" s="796"/>
      <c r="G877" s="796"/>
      <c r="H877" s="796"/>
      <c r="I877" s="796"/>
      <c r="J877" s="796"/>
      <c r="K877" s="796"/>
      <c r="L877" s="796"/>
      <c r="M877" s="796"/>
      <c r="N877" s="796"/>
      <c r="O877" s="796"/>
      <c r="P877" s="796"/>
      <c r="Q877" s="796"/>
      <c r="R877" s="796"/>
      <c r="S877" s="796"/>
      <c r="T877" s="796"/>
      <c r="U877" s="796"/>
      <c r="V877" s="796"/>
      <c r="W877" s="796"/>
      <c r="X877" s="796"/>
      <c r="Y877" s="796"/>
      <c r="Z877" s="796"/>
      <c r="AA877" s="796"/>
    </row>
    <row r="878">
      <c r="A878" s="796"/>
      <c r="B878" s="796"/>
      <c r="C878" s="796"/>
      <c r="D878" s="796"/>
      <c r="E878" s="796"/>
      <c r="F878" s="796"/>
      <c r="G878" s="796"/>
      <c r="H878" s="796"/>
      <c r="I878" s="796"/>
      <c r="J878" s="796"/>
      <c r="K878" s="796"/>
      <c r="L878" s="796"/>
      <c r="M878" s="796"/>
      <c r="N878" s="796"/>
      <c r="O878" s="796"/>
      <c r="P878" s="796"/>
      <c r="Q878" s="796"/>
      <c r="R878" s="796"/>
      <c r="S878" s="796"/>
      <c r="T878" s="796"/>
      <c r="U878" s="796"/>
      <c r="V878" s="796"/>
      <c r="W878" s="796"/>
      <c r="X878" s="796"/>
      <c r="Y878" s="796"/>
      <c r="Z878" s="796"/>
      <c r="AA878" s="796"/>
    </row>
    <row r="879">
      <c r="A879" s="796"/>
      <c r="B879" s="796"/>
      <c r="C879" s="796"/>
      <c r="D879" s="796"/>
      <c r="E879" s="796"/>
      <c r="F879" s="796"/>
      <c r="G879" s="796"/>
      <c r="H879" s="796"/>
      <c r="I879" s="796"/>
      <c r="J879" s="796"/>
      <c r="K879" s="796"/>
      <c r="L879" s="796"/>
      <c r="M879" s="796"/>
      <c r="N879" s="796"/>
      <c r="O879" s="796"/>
      <c r="P879" s="796"/>
      <c r="Q879" s="796"/>
      <c r="R879" s="796"/>
      <c r="S879" s="796"/>
      <c r="T879" s="796"/>
      <c r="U879" s="796"/>
      <c r="V879" s="796"/>
      <c r="W879" s="796"/>
      <c r="X879" s="796"/>
      <c r="Y879" s="796"/>
      <c r="Z879" s="796"/>
      <c r="AA879" s="796"/>
    </row>
    <row r="880">
      <c r="A880" s="796"/>
      <c r="B880" s="796"/>
      <c r="C880" s="796"/>
      <c r="D880" s="796"/>
      <c r="E880" s="796"/>
      <c r="F880" s="796"/>
      <c r="G880" s="796"/>
      <c r="H880" s="796"/>
      <c r="I880" s="796"/>
      <c r="J880" s="796"/>
      <c r="K880" s="796"/>
      <c r="L880" s="796"/>
      <c r="M880" s="796"/>
      <c r="N880" s="796"/>
      <c r="O880" s="796"/>
      <c r="P880" s="796"/>
      <c r="Q880" s="796"/>
      <c r="R880" s="796"/>
      <c r="S880" s="796"/>
      <c r="T880" s="796"/>
      <c r="U880" s="796"/>
      <c r="V880" s="796"/>
      <c r="W880" s="796"/>
      <c r="X880" s="796"/>
      <c r="Y880" s="796"/>
      <c r="Z880" s="796"/>
      <c r="AA880" s="796"/>
    </row>
    <row r="881">
      <c r="A881" s="796"/>
      <c r="B881" s="796"/>
      <c r="C881" s="796"/>
      <c r="D881" s="796"/>
      <c r="E881" s="796"/>
      <c r="F881" s="796"/>
      <c r="G881" s="796"/>
      <c r="H881" s="796"/>
      <c r="I881" s="796"/>
      <c r="J881" s="796"/>
      <c r="K881" s="796"/>
      <c r="L881" s="796"/>
      <c r="M881" s="796"/>
      <c r="N881" s="796"/>
      <c r="O881" s="796"/>
      <c r="P881" s="796"/>
      <c r="Q881" s="796"/>
      <c r="R881" s="796"/>
      <c r="S881" s="796"/>
      <c r="T881" s="796"/>
      <c r="U881" s="796"/>
      <c r="V881" s="796"/>
      <c r="W881" s="796"/>
      <c r="X881" s="796"/>
      <c r="Y881" s="796"/>
      <c r="Z881" s="796"/>
      <c r="AA881" s="796"/>
    </row>
    <row r="882">
      <c r="A882" s="796"/>
      <c r="B882" s="796"/>
      <c r="C882" s="796"/>
      <c r="D882" s="796"/>
      <c r="E882" s="796"/>
      <c r="F882" s="796"/>
      <c r="G882" s="796"/>
      <c r="H882" s="796"/>
      <c r="I882" s="796"/>
      <c r="J882" s="796"/>
      <c r="K882" s="796"/>
      <c r="L882" s="796"/>
      <c r="M882" s="796"/>
      <c r="N882" s="796"/>
      <c r="O882" s="796"/>
      <c r="P882" s="796"/>
      <c r="Q882" s="796"/>
      <c r="R882" s="796"/>
      <c r="S882" s="796"/>
      <c r="T882" s="796"/>
      <c r="U882" s="796"/>
      <c r="V882" s="796"/>
      <c r="W882" s="796"/>
      <c r="X882" s="796"/>
      <c r="Y882" s="796"/>
      <c r="Z882" s="796"/>
      <c r="AA882" s="796"/>
    </row>
    <row r="883">
      <c r="A883" s="796"/>
      <c r="B883" s="796"/>
      <c r="C883" s="796"/>
      <c r="D883" s="796"/>
      <c r="E883" s="796"/>
      <c r="F883" s="796"/>
      <c r="G883" s="796"/>
      <c r="H883" s="796"/>
      <c r="I883" s="796"/>
      <c r="J883" s="796"/>
      <c r="K883" s="796"/>
      <c r="L883" s="796"/>
      <c r="M883" s="796"/>
      <c r="N883" s="796"/>
      <c r="O883" s="796"/>
      <c r="P883" s="796"/>
      <c r="Q883" s="796"/>
      <c r="R883" s="796"/>
      <c r="S883" s="796"/>
      <c r="T883" s="796"/>
      <c r="U883" s="796"/>
      <c r="V883" s="796"/>
      <c r="W883" s="796"/>
      <c r="X883" s="796"/>
      <c r="Y883" s="796"/>
      <c r="Z883" s="796"/>
      <c r="AA883" s="796"/>
    </row>
    <row r="884">
      <c r="A884" s="796"/>
      <c r="B884" s="796"/>
      <c r="C884" s="796"/>
      <c r="D884" s="796"/>
      <c r="E884" s="796"/>
      <c r="F884" s="796"/>
      <c r="G884" s="796"/>
      <c r="H884" s="796"/>
      <c r="I884" s="796"/>
      <c r="J884" s="796"/>
      <c r="K884" s="796"/>
      <c r="L884" s="796"/>
      <c r="M884" s="796"/>
      <c r="N884" s="796"/>
      <c r="O884" s="796"/>
      <c r="P884" s="796"/>
      <c r="Q884" s="796"/>
      <c r="R884" s="796"/>
      <c r="S884" s="796"/>
      <c r="T884" s="796"/>
      <c r="U884" s="796"/>
      <c r="V884" s="796"/>
      <c r="W884" s="796"/>
      <c r="X884" s="796"/>
      <c r="Y884" s="796"/>
      <c r="Z884" s="796"/>
      <c r="AA884" s="796"/>
    </row>
    <row r="885">
      <c r="A885" s="796"/>
      <c r="B885" s="796"/>
      <c r="C885" s="796"/>
      <c r="D885" s="796"/>
      <c r="E885" s="796"/>
      <c r="F885" s="796"/>
      <c r="G885" s="796"/>
      <c r="H885" s="796"/>
      <c r="I885" s="796"/>
      <c r="J885" s="796"/>
      <c r="K885" s="796"/>
      <c r="L885" s="796"/>
      <c r="M885" s="796"/>
      <c r="N885" s="796"/>
      <c r="O885" s="796"/>
      <c r="P885" s="796"/>
      <c r="Q885" s="796"/>
      <c r="R885" s="796"/>
      <c r="S885" s="796"/>
      <c r="T885" s="796"/>
      <c r="U885" s="796"/>
      <c r="V885" s="796"/>
      <c r="W885" s="796"/>
      <c r="X885" s="796"/>
      <c r="Y885" s="796"/>
      <c r="Z885" s="796"/>
      <c r="AA885" s="796"/>
    </row>
    <row r="886">
      <c r="A886" s="796"/>
      <c r="B886" s="796"/>
      <c r="C886" s="796"/>
      <c r="D886" s="796"/>
      <c r="E886" s="796"/>
      <c r="F886" s="796"/>
      <c r="G886" s="796"/>
      <c r="H886" s="796"/>
      <c r="I886" s="796"/>
      <c r="J886" s="796"/>
      <c r="K886" s="796"/>
      <c r="L886" s="796"/>
      <c r="M886" s="796"/>
      <c r="N886" s="796"/>
      <c r="O886" s="796"/>
      <c r="P886" s="796"/>
      <c r="Q886" s="796"/>
      <c r="R886" s="796"/>
      <c r="S886" s="796"/>
      <c r="T886" s="796"/>
      <c r="U886" s="796"/>
      <c r="V886" s="796"/>
      <c r="W886" s="796"/>
      <c r="X886" s="796"/>
      <c r="Y886" s="796"/>
      <c r="Z886" s="796"/>
      <c r="AA886" s="796"/>
    </row>
    <row r="887">
      <c r="A887" s="796"/>
      <c r="B887" s="796"/>
      <c r="C887" s="796"/>
      <c r="D887" s="796"/>
      <c r="E887" s="796"/>
      <c r="F887" s="796"/>
      <c r="G887" s="796"/>
      <c r="H887" s="796"/>
      <c r="I887" s="796"/>
      <c r="J887" s="796"/>
      <c r="K887" s="796"/>
      <c r="L887" s="796"/>
      <c r="M887" s="796"/>
      <c r="N887" s="796"/>
      <c r="O887" s="796"/>
      <c r="P887" s="796"/>
      <c r="Q887" s="796"/>
      <c r="R887" s="796"/>
      <c r="S887" s="796"/>
      <c r="T887" s="796"/>
      <c r="U887" s="796"/>
      <c r="V887" s="796"/>
      <c r="W887" s="796"/>
      <c r="X887" s="796"/>
      <c r="Y887" s="796"/>
      <c r="Z887" s="796"/>
      <c r="AA887" s="796"/>
    </row>
    <row r="888">
      <c r="A888" s="796"/>
      <c r="B888" s="796"/>
      <c r="C888" s="796"/>
      <c r="D888" s="796"/>
      <c r="E888" s="796"/>
      <c r="F888" s="796"/>
      <c r="G888" s="796"/>
      <c r="H888" s="796"/>
      <c r="I888" s="796"/>
      <c r="J888" s="796"/>
      <c r="K888" s="796"/>
      <c r="L888" s="796"/>
      <c r="M888" s="796"/>
      <c r="N888" s="796"/>
      <c r="O888" s="796"/>
      <c r="P888" s="796"/>
      <c r="Q888" s="796"/>
      <c r="R888" s="796"/>
      <c r="S888" s="796"/>
      <c r="T888" s="796"/>
      <c r="U888" s="796"/>
      <c r="V888" s="796"/>
      <c r="W888" s="796"/>
      <c r="X888" s="796"/>
      <c r="Y888" s="796"/>
      <c r="Z888" s="796"/>
      <c r="AA888" s="796"/>
    </row>
    <row r="889">
      <c r="A889" s="796"/>
      <c r="B889" s="796"/>
      <c r="C889" s="796"/>
      <c r="D889" s="796"/>
      <c r="E889" s="796"/>
      <c r="F889" s="796"/>
      <c r="G889" s="796"/>
      <c r="H889" s="796"/>
      <c r="I889" s="796"/>
      <c r="J889" s="796"/>
      <c r="K889" s="796"/>
      <c r="L889" s="796"/>
      <c r="M889" s="796"/>
      <c r="N889" s="796"/>
      <c r="O889" s="796"/>
      <c r="P889" s="796"/>
      <c r="Q889" s="796"/>
      <c r="R889" s="796"/>
      <c r="S889" s="796"/>
      <c r="T889" s="796"/>
      <c r="U889" s="796"/>
      <c r="V889" s="796"/>
      <c r="W889" s="796"/>
      <c r="X889" s="796"/>
      <c r="Y889" s="796"/>
      <c r="Z889" s="796"/>
      <c r="AA889" s="796"/>
    </row>
    <row r="890">
      <c r="A890" s="796"/>
      <c r="B890" s="796"/>
      <c r="C890" s="796"/>
      <c r="D890" s="796"/>
      <c r="E890" s="796"/>
      <c r="F890" s="796"/>
      <c r="G890" s="796"/>
      <c r="H890" s="796"/>
      <c r="I890" s="796"/>
      <c r="J890" s="796"/>
      <c r="K890" s="796"/>
      <c r="L890" s="796"/>
      <c r="M890" s="796"/>
      <c r="N890" s="796"/>
      <c r="O890" s="796"/>
      <c r="P890" s="796"/>
      <c r="Q890" s="796"/>
      <c r="R890" s="796"/>
      <c r="S890" s="796"/>
      <c r="T890" s="796"/>
      <c r="U890" s="796"/>
      <c r="V890" s="796"/>
      <c r="W890" s="796"/>
      <c r="X890" s="796"/>
      <c r="Y890" s="796"/>
      <c r="Z890" s="796"/>
      <c r="AA890" s="796"/>
    </row>
    <row r="891">
      <c r="A891" s="796"/>
      <c r="B891" s="796"/>
      <c r="C891" s="796"/>
      <c r="D891" s="796"/>
      <c r="E891" s="796"/>
      <c r="F891" s="796"/>
      <c r="G891" s="796"/>
      <c r="H891" s="796"/>
      <c r="I891" s="796"/>
      <c r="J891" s="796"/>
      <c r="K891" s="796"/>
      <c r="L891" s="796"/>
      <c r="M891" s="796"/>
      <c r="N891" s="796"/>
      <c r="O891" s="796"/>
      <c r="P891" s="796"/>
      <c r="Q891" s="796"/>
      <c r="R891" s="796"/>
      <c r="S891" s="796"/>
      <c r="T891" s="796"/>
      <c r="U891" s="796"/>
      <c r="V891" s="796"/>
      <c r="W891" s="796"/>
      <c r="X891" s="796"/>
      <c r="Y891" s="796"/>
      <c r="Z891" s="796"/>
      <c r="AA891" s="796"/>
    </row>
    <row r="892">
      <c r="A892" s="796"/>
      <c r="B892" s="796"/>
      <c r="C892" s="796"/>
      <c r="D892" s="796"/>
      <c r="E892" s="796"/>
      <c r="F892" s="796"/>
      <c r="G892" s="796"/>
      <c r="H892" s="796"/>
      <c r="I892" s="796"/>
      <c r="J892" s="796"/>
      <c r="K892" s="796"/>
      <c r="L892" s="796"/>
      <c r="M892" s="796"/>
      <c r="N892" s="796"/>
      <c r="O892" s="796"/>
      <c r="P892" s="796"/>
      <c r="Q892" s="796"/>
      <c r="R892" s="796"/>
      <c r="S892" s="796"/>
      <c r="T892" s="796"/>
      <c r="U892" s="796"/>
      <c r="V892" s="796"/>
      <c r="W892" s="796"/>
      <c r="X892" s="796"/>
      <c r="Y892" s="796"/>
      <c r="Z892" s="796"/>
      <c r="AA892" s="796"/>
    </row>
    <row r="893">
      <c r="A893" s="796"/>
      <c r="B893" s="796"/>
      <c r="C893" s="796"/>
      <c r="D893" s="796"/>
      <c r="E893" s="796"/>
      <c r="F893" s="796"/>
      <c r="G893" s="796"/>
      <c r="H893" s="796"/>
      <c r="I893" s="796"/>
      <c r="J893" s="796"/>
      <c r="K893" s="796"/>
      <c r="L893" s="796"/>
      <c r="M893" s="796"/>
      <c r="N893" s="796"/>
      <c r="O893" s="796"/>
      <c r="P893" s="796"/>
      <c r="Q893" s="796"/>
      <c r="R893" s="796"/>
      <c r="S893" s="796"/>
      <c r="T893" s="796"/>
      <c r="U893" s="796"/>
      <c r="V893" s="796"/>
      <c r="W893" s="796"/>
      <c r="X893" s="796"/>
      <c r="Y893" s="796"/>
      <c r="Z893" s="796"/>
      <c r="AA893" s="796"/>
    </row>
    <row r="894">
      <c r="A894" s="796"/>
      <c r="B894" s="796"/>
      <c r="C894" s="796"/>
      <c r="D894" s="796"/>
      <c r="E894" s="796"/>
      <c r="F894" s="796"/>
      <c r="G894" s="796"/>
      <c r="H894" s="796"/>
      <c r="I894" s="796"/>
      <c r="J894" s="796"/>
      <c r="K894" s="796"/>
      <c r="L894" s="796"/>
      <c r="M894" s="796"/>
      <c r="N894" s="796"/>
      <c r="O894" s="796"/>
      <c r="P894" s="796"/>
      <c r="Q894" s="796"/>
      <c r="R894" s="796"/>
      <c r="S894" s="796"/>
      <c r="T894" s="796"/>
      <c r="U894" s="796"/>
      <c r="V894" s="796"/>
      <c r="W894" s="796"/>
      <c r="X894" s="796"/>
      <c r="Y894" s="796"/>
      <c r="Z894" s="796"/>
      <c r="AA894" s="796"/>
    </row>
    <row r="895">
      <c r="A895" s="796"/>
      <c r="B895" s="796"/>
      <c r="C895" s="796"/>
      <c r="D895" s="796"/>
      <c r="E895" s="796"/>
      <c r="F895" s="796"/>
      <c r="G895" s="796"/>
      <c r="H895" s="796"/>
      <c r="I895" s="796"/>
      <c r="J895" s="796"/>
      <c r="K895" s="796"/>
      <c r="L895" s="796"/>
      <c r="M895" s="796"/>
      <c r="N895" s="796"/>
      <c r="O895" s="796"/>
      <c r="P895" s="796"/>
      <c r="Q895" s="796"/>
      <c r="R895" s="796"/>
      <c r="S895" s="796"/>
      <c r="T895" s="796"/>
      <c r="U895" s="796"/>
      <c r="V895" s="796"/>
      <c r="W895" s="796"/>
      <c r="X895" s="796"/>
      <c r="Y895" s="796"/>
      <c r="Z895" s="796"/>
      <c r="AA895" s="796"/>
    </row>
    <row r="896">
      <c r="A896" s="796"/>
      <c r="B896" s="796"/>
      <c r="C896" s="796"/>
      <c r="D896" s="796"/>
      <c r="E896" s="796"/>
      <c r="F896" s="796"/>
      <c r="G896" s="796"/>
      <c r="H896" s="796"/>
      <c r="I896" s="796"/>
      <c r="J896" s="796"/>
      <c r="K896" s="796"/>
      <c r="L896" s="796"/>
      <c r="M896" s="796"/>
      <c r="N896" s="796"/>
      <c r="O896" s="796"/>
      <c r="P896" s="796"/>
      <c r="Q896" s="796"/>
      <c r="R896" s="796"/>
      <c r="S896" s="796"/>
      <c r="T896" s="796"/>
      <c r="U896" s="796"/>
      <c r="V896" s="796"/>
      <c r="W896" s="796"/>
      <c r="X896" s="796"/>
      <c r="Y896" s="796"/>
      <c r="Z896" s="796"/>
      <c r="AA896" s="796"/>
    </row>
    <row r="897">
      <c r="A897" s="796"/>
      <c r="B897" s="796"/>
      <c r="C897" s="796"/>
      <c r="D897" s="796"/>
      <c r="E897" s="796"/>
      <c r="F897" s="796"/>
      <c r="G897" s="796"/>
      <c r="H897" s="796"/>
      <c r="I897" s="796"/>
      <c r="J897" s="796"/>
      <c r="K897" s="796"/>
      <c r="L897" s="796"/>
      <c r="M897" s="796"/>
      <c r="N897" s="796"/>
      <c r="O897" s="796"/>
      <c r="P897" s="796"/>
      <c r="Q897" s="796"/>
      <c r="R897" s="796"/>
      <c r="S897" s="796"/>
      <c r="T897" s="796"/>
      <c r="U897" s="796"/>
      <c r="V897" s="796"/>
      <c r="W897" s="796"/>
      <c r="X897" s="796"/>
      <c r="Y897" s="796"/>
      <c r="Z897" s="796"/>
      <c r="AA897" s="796"/>
    </row>
    <row r="898">
      <c r="A898" s="796"/>
      <c r="B898" s="796"/>
      <c r="C898" s="796"/>
      <c r="D898" s="796"/>
      <c r="E898" s="796"/>
      <c r="F898" s="796"/>
      <c r="G898" s="796"/>
      <c r="H898" s="796"/>
      <c r="I898" s="796"/>
      <c r="J898" s="796"/>
      <c r="K898" s="796"/>
      <c r="L898" s="796"/>
      <c r="M898" s="796"/>
      <c r="N898" s="796"/>
      <c r="O898" s="796"/>
      <c r="P898" s="796"/>
      <c r="Q898" s="796"/>
      <c r="R898" s="796"/>
      <c r="S898" s="796"/>
      <c r="T898" s="796"/>
      <c r="U898" s="796"/>
      <c r="V898" s="796"/>
      <c r="W898" s="796"/>
      <c r="X898" s="796"/>
      <c r="Y898" s="796"/>
      <c r="Z898" s="796"/>
      <c r="AA898" s="796"/>
    </row>
    <row r="899">
      <c r="A899" s="796"/>
      <c r="B899" s="796"/>
      <c r="C899" s="796"/>
      <c r="D899" s="796"/>
      <c r="E899" s="796"/>
      <c r="F899" s="796"/>
      <c r="G899" s="796"/>
      <c r="H899" s="796"/>
      <c r="I899" s="796"/>
      <c r="J899" s="796"/>
      <c r="K899" s="796"/>
      <c r="L899" s="796"/>
      <c r="M899" s="796"/>
      <c r="N899" s="796"/>
      <c r="O899" s="796"/>
      <c r="P899" s="796"/>
      <c r="Q899" s="796"/>
      <c r="R899" s="796"/>
      <c r="S899" s="796"/>
      <c r="T899" s="796"/>
      <c r="U899" s="796"/>
      <c r="V899" s="796"/>
      <c r="W899" s="796"/>
      <c r="X899" s="796"/>
      <c r="Y899" s="796"/>
      <c r="Z899" s="796"/>
      <c r="AA899" s="796"/>
    </row>
    <row r="900">
      <c r="A900" s="796"/>
      <c r="B900" s="796"/>
      <c r="C900" s="796"/>
      <c r="D900" s="796"/>
      <c r="E900" s="796"/>
      <c r="F900" s="796"/>
      <c r="G900" s="796"/>
      <c r="H900" s="796"/>
      <c r="I900" s="796"/>
      <c r="J900" s="796"/>
      <c r="K900" s="796"/>
      <c r="L900" s="796"/>
      <c r="M900" s="796"/>
      <c r="N900" s="796"/>
      <c r="O900" s="796"/>
      <c r="P900" s="796"/>
      <c r="Q900" s="796"/>
      <c r="R900" s="796"/>
      <c r="S900" s="796"/>
      <c r="T900" s="796"/>
      <c r="U900" s="796"/>
      <c r="V900" s="796"/>
      <c r="W900" s="796"/>
      <c r="X900" s="796"/>
      <c r="Y900" s="796"/>
      <c r="Z900" s="796"/>
      <c r="AA900" s="796"/>
    </row>
    <row r="901">
      <c r="A901" s="796"/>
      <c r="B901" s="796"/>
      <c r="C901" s="796"/>
      <c r="D901" s="796"/>
      <c r="E901" s="796"/>
      <c r="F901" s="796"/>
      <c r="G901" s="796"/>
      <c r="H901" s="796"/>
      <c r="I901" s="796"/>
      <c r="J901" s="796"/>
      <c r="K901" s="796"/>
      <c r="L901" s="796"/>
      <c r="M901" s="796"/>
      <c r="N901" s="796"/>
      <c r="O901" s="796"/>
      <c r="P901" s="796"/>
      <c r="Q901" s="796"/>
      <c r="R901" s="796"/>
      <c r="S901" s="796"/>
      <c r="T901" s="796"/>
      <c r="U901" s="796"/>
      <c r="V901" s="796"/>
      <c r="W901" s="796"/>
      <c r="X901" s="796"/>
      <c r="Y901" s="796"/>
      <c r="Z901" s="796"/>
      <c r="AA901" s="796"/>
    </row>
    <row r="902">
      <c r="A902" s="796"/>
      <c r="B902" s="796"/>
      <c r="C902" s="796"/>
      <c r="D902" s="796"/>
      <c r="E902" s="796"/>
      <c r="F902" s="796"/>
      <c r="G902" s="796"/>
      <c r="H902" s="796"/>
      <c r="I902" s="796"/>
      <c r="J902" s="796"/>
      <c r="K902" s="796"/>
      <c r="L902" s="796"/>
      <c r="M902" s="796"/>
      <c r="N902" s="796"/>
      <c r="O902" s="796"/>
      <c r="P902" s="796"/>
      <c r="Q902" s="796"/>
      <c r="R902" s="796"/>
      <c r="S902" s="796"/>
      <c r="T902" s="796"/>
      <c r="U902" s="796"/>
      <c r="V902" s="796"/>
      <c r="W902" s="796"/>
      <c r="X902" s="796"/>
      <c r="Y902" s="796"/>
      <c r="Z902" s="796"/>
      <c r="AA902" s="796"/>
    </row>
    <row r="903">
      <c r="A903" s="796"/>
      <c r="B903" s="796"/>
      <c r="C903" s="796"/>
      <c r="D903" s="796"/>
      <c r="E903" s="796"/>
      <c r="F903" s="796"/>
      <c r="G903" s="796"/>
      <c r="H903" s="796"/>
      <c r="I903" s="796"/>
      <c r="J903" s="796"/>
      <c r="K903" s="796"/>
      <c r="L903" s="796"/>
      <c r="M903" s="796"/>
      <c r="N903" s="796"/>
      <c r="O903" s="796"/>
      <c r="P903" s="796"/>
      <c r="Q903" s="796"/>
      <c r="R903" s="796"/>
      <c r="S903" s="796"/>
      <c r="T903" s="796"/>
      <c r="U903" s="796"/>
      <c r="V903" s="796"/>
      <c r="W903" s="796"/>
      <c r="X903" s="796"/>
      <c r="Y903" s="796"/>
      <c r="Z903" s="796"/>
      <c r="AA903" s="796"/>
    </row>
    <row r="904">
      <c r="A904" s="796"/>
      <c r="B904" s="796"/>
      <c r="C904" s="796"/>
      <c r="D904" s="796"/>
      <c r="E904" s="796"/>
      <c r="F904" s="796"/>
      <c r="G904" s="796"/>
      <c r="H904" s="796"/>
      <c r="I904" s="796"/>
      <c r="J904" s="796"/>
      <c r="K904" s="796"/>
      <c r="L904" s="796"/>
      <c r="M904" s="796"/>
      <c r="N904" s="796"/>
      <c r="O904" s="796"/>
      <c r="P904" s="796"/>
      <c r="Q904" s="796"/>
      <c r="R904" s="796"/>
      <c r="S904" s="796"/>
      <c r="T904" s="796"/>
      <c r="U904" s="796"/>
      <c r="V904" s="796"/>
      <c r="W904" s="796"/>
      <c r="X904" s="796"/>
      <c r="Y904" s="796"/>
      <c r="Z904" s="796"/>
      <c r="AA904" s="796"/>
    </row>
    <row r="905">
      <c r="A905" s="796"/>
      <c r="B905" s="796"/>
      <c r="C905" s="796"/>
      <c r="D905" s="796"/>
      <c r="E905" s="796"/>
      <c r="F905" s="796"/>
      <c r="G905" s="796"/>
      <c r="H905" s="796"/>
      <c r="I905" s="796"/>
      <c r="J905" s="796"/>
      <c r="K905" s="796"/>
      <c r="L905" s="796"/>
      <c r="M905" s="796"/>
      <c r="N905" s="796"/>
      <c r="O905" s="796"/>
      <c r="P905" s="796"/>
      <c r="Q905" s="796"/>
      <c r="R905" s="796"/>
      <c r="S905" s="796"/>
      <c r="T905" s="796"/>
      <c r="U905" s="796"/>
      <c r="V905" s="796"/>
      <c r="W905" s="796"/>
      <c r="X905" s="796"/>
      <c r="Y905" s="796"/>
      <c r="Z905" s="796"/>
      <c r="AA905" s="796"/>
    </row>
    <row r="906">
      <c r="A906" s="796"/>
      <c r="B906" s="796"/>
      <c r="C906" s="796"/>
      <c r="D906" s="796"/>
      <c r="E906" s="796"/>
      <c r="F906" s="796"/>
      <c r="G906" s="796"/>
      <c r="H906" s="796"/>
      <c r="I906" s="796"/>
      <c r="J906" s="796"/>
      <c r="K906" s="796"/>
      <c r="L906" s="796"/>
      <c r="M906" s="796"/>
      <c r="N906" s="796"/>
      <c r="O906" s="796"/>
      <c r="P906" s="796"/>
      <c r="Q906" s="796"/>
      <c r="R906" s="796"/>
      <c r="S906" s="796"/>
      <c r="T906" s="796"/>
      <c r="U906" s="796"/>
      <c r="V906" s="796"/>
      <c r="W906" s="796"/>
      <c r="X906" s="796"/>
      <c r="Y906" s="796"/>
      <c r="Z906" s="796"/>
      <c r="AA906" s="796"/>
    </row>
    <row r="907">
      <c r="A907" s="796"/>
      <c r="B907" s="796"/>
      <c r="C907" s="796"/>
      <c r="D907" s="796"/>
      <c r="E907" s="796"/>
      <c r="F907" s="796"/>
      <c r="G907" s="796"/>
      <c r="H907" s="796"/>
      <c r="I907" s="796"/>
      <c r="J907" s="796"/>
      <c r="K907" s="796"/>
      <c r="L907" s="796"/>
      <c r="M907" s="796"/>
      <c r="N907" s="796"/>
      <c r="O907" s="796"/>
      <c r="P907" s="796"/>
      <c r="Q907" s="796"/>
      <c r="R907" s="796"/>
      <c r="S907" s="796"/>
      <c r="T907" s="796"/>
      <c r="U907" s="796"/>
      <c r="V907" s="796"/>
      <c r="W907" s="796"/>
      <c r="X907" s="796"/>
      <c r="Y907" s="796"/>
      <c r="Z907" s="796"/>
      <c r="AA907" s="796"/>
    </row>
    <row r="908">
      <c r="A908" s="796"/>
      <c r="B908" s="796"/>
      <c r="C908" s="796"/>
      <c r="D908" s="796"/>
      <c r="E908" s="796"/>
      <c r="F908" s="796"/>
      <c r="G908" s="796"/>
      <c r="H908" s="796"/>
      <c r="I908" s="796"/>
      <c r="J908" s="796"/>
      <c r="K908" s="796"/>
      <c r="L908" s="796"/>
      <c r="M908" s="796"/>
      <c r="N908" s="796"/>
      <c r="O908" s="796"/>
      <c r="P908" s="796"/>
      <c r="Q908" s="796"/>
      <c r="R908" s="796"/>
      <c r="S908" s="796"/>
      <c r="T908" s="796"/>
      <c r="U908" s="796"/>
      <c r="V908" s="796"/>
      <c r="W908" s="796"/>
      <c r="X908" s="796"/>
      <c r="Y908" s="796"/>
      <c r="Z908" s="796"/>
      <c r="AA908" s="796"/>
    </row>
    <row r="909">
      <c r="A909" s="796"/>
      <c r="B909" s="796"/>
      <c r="C909" s="796"/>
      <c r="D909" s="796"/>
      <c r="E909" s="796"/>
      <c r="F909" s="796"/>
      <c r="G909" s="796"/>
      <c r="H909" s="796"/>
      <c r="I909" s="796"/>
      <c r="J909" s="796"/>
      <c r="K909" s="796"/>
      <c r="L909" s="796"/>
      <c r="M909" s="796"/>
      <c r="N909" s="796"/>
      <c r="O909" s="796"/>
      <c r="P909" s="796"/>
      <c r="Q909" s="796"/>
      <c r="R909" s="796"/>
      <c r="S909" s="796"/>
      <c r="T909" s="796"/>
      <c r="U909" s="796"/>
      <c r="V909" s="796"/>
      <c r="W909" s="796"/>
      <c r="X909" s="796"/>
      <c r="Y909" s="796"/>
      <c r="Z909" s="796"/>
      <c r="AA909" s="796"/>
    </row>
    <row r="910">
      <c r="A910" s="796"/>
      <c r="B910" s="796"/>
      <c r="C910" s="796"/>
      <c r="D910" s="796"/>
      <c r="E910" s="796"/>
      <c r="F910" s="796"/>
      <c r="G910" s="796"/>
      <c r="H910" s="796"/>
      <c r="I910" s="796"/>
      <c r="J910" s="796"/>
      <c r="K910" s="796"/>
      <c r="L910" s="796"/>
      <c r="M910" s="796"/>
      <c r="N910" s="796"/>
      <c r="O910" s="796"/>
      <c r="P910" s="796"/>
      <c r="Q910" s="796"/>
      <c r="R910" s="796"/>
      <c r="S910" s="796"/>
      <c r="T910" s="796"/>
      <c r="U910" s="796"/>
      <c r="V910" s="796"/>
      <c r="W910" s="796"/>
      <c r="X910" s="796"/>
      <c r="Y910" s="796"/>
      <c r="Z910" s="796"/>
      <c r="AA910" s="796"/>
    </row>
    <row r="911">
      <c r="A911" s="796"/>
      <c r="B911" s="796"/>
      <c r="C911" s="796"/>
      <c r="D911" s="796"/>
      <c r="E911" s="796"/>
      <c r="F911" s="796"/>
      <c r="G911" s="796"/>
      <c r="H911" s="796"/>
      <c r="I911" s="796"/>
      <c r="J911" s="796"/>
      <c r="K911" s="796"/>
      <c r="L911" s="796"/>
      <c r="M911" s="796"/>
      <c r="N911" s="796"/>
      <c r="O911" s="796"/>
      <c r="P911" s="796"/>
      <c r="Q911" s="796"/>
      <c r="R911" s="796"/>
      <c r="S911" s="796"/>
      <c r="T911" s="796"/>
      <c r="U911" s="796"/>
      <c r="V911" s="796"/>
      <c r="W911" s="796"/>
      <c r="X911" s="796"/>
      <c r="Y911" s="796"/>
      <c r="Z911" s="796"/>
      <c r="AA911" s="796"/>
    </row>
    <row r="912">
      <c r="A912" s="796"/>
      <c r="B912" s="796"/>
      <c r="C912" s="796"/>
      <c r="D912" s="796"/>
      <c r="E912" s="796"/>
      <c r="F912" s="796"/>
      <c r="G912" s="796"/>
      <c r="H912" s="796"/>
      <c r="I912" s="796"/>
      <c r="J912" s="796"/>
      <c r="K912" s="796"/>
      <c r="L912" s="796"/>
      <c r="M912" s="796"/>
      <c r="N912" s="796"/>
      <c r="O912" s="796"/>
      <c r="P912" s="796"/>
      <c r="Q912" s="796"/>
      <c r="R912" s="796"/>
      <c r="S912" s="796"/>
      <c r="T912" s="796"/>
      <c r="U912" s="796"/>
      <c r="V912" s="796"/>
      <c r="W912" s="796"/>
      <c r="X912" s="796"/>
      <c r="Y912" s="796"/>
      <c r="Z912" s="796"/>
      <c r="AA912" s="796"/>
    </row>
    <row r="913">
      <c r="A913" s="796"/>
      <c r="B913" s="796"/>
      <c r="C913" s="796"/>
      <c r="D913" s="796"/>
      <c r="E913" s="796"/>
      <c r="F913" s="796"/>
      <c r="G913" s="796"/>
      <c r="H913" s="796"/>
      <c r="I913" s="796"/>
      <c r="J913" s="796"/>
      <c r="K913" s="796"/>
      <c r="L913" s="796"/>
      <c r="M913" s="796"/>
      <c r="N913" s="796"/>
      <c r="O913" s="796"/>
      <c r="P913" s="796"/>
      <c r="Q913" s="796"/>
      <c r="R913" s="796"/>
      <c r="S913" s="796"/>
      <c r="T913" s="796"/>
      <c r="U913" s="796"/>
      <c r="V913" s="796"/>
      <c r="W913" s="796"/>
      <c r="X913" s="796"/>
      <c r="Y913" s="796"/>
      <c r="Z913" s="796"/>
      <c r="AA913" s="796"/>
    </row>
    <row r="914">
      <c r="A914" s="796"/>
      <c r="B914" s="796"/>
      <c r="C914" s="796"/>
      <c r="D914" s="796"/>
      <c r="E914" s="796"/>
      <c r="F914" s="796"/>
      <c r="G914" s="796"/>
      <c r="H914" s="796"/>
      <c r="I914" s="796"/>
      <c r="J914" s="796"/>
      <c r="K914" s="796"/>
      <c r="L914" s="796"/>
      <c r="M914" s="796"/>
      <c r="N914" s="796"/>
      <c r="O914" s="796"/>
      <c r="P914" s="796"/>
      <c r="Q914" s="796"/>
      <c r="R914" s="796"/>
      <c r="S914" s="796"/>
      <c r="T914" s="796"/>
      <c r="U914" s="796"/>
      <c r="V914" s="796"/>
      <c r="W914" s="796"/>
      <c r="X914" s="796"/>
      <c r="Y914" s="796"/>
      <c r="Z914" s="796"/>
      <c r="AA914" s="796"/>
    </row>
    <row r="915">
      <c r="A915" s="796"/>
      <c r="B915" s="796"/>
      <c r="C915" s="796"/>
      <c r="D915" s="796"/>
      <c r="E915" s="796"/>
      <c r="F915" s="796"/>
      <c r="G915" s="796"/>
      <c r="H915" s="796"/>
      <c r="I915" s="796"/>
      <c r="J915" s="796"/>
      <c r="K915" s="796"/>
      <c r="L915" s="796"/>
      <c r="M915" s="796"/>
      <c r="N915" s="796"/>
      <c r="O915" s="796"/>
      <c r="P915" s="796"/>
      <c r="Q915" s="796"/>
      <c r="R915" s="796"/>
      <c r="S915" s="796"/>
      <c r="T915" s="796"/>
      <c r="U915" s="796"/>
      <c r="V915" s="796"/>
      <c r="W915" s="796"/>
      <c r="X915" s="796"/>
      <c r="Y915" s="796"/>
      <c r="Z915" s="796"/>
      <c r="AA915" s="796"/>
    </row>
    <row r="916">
      <c r="A916" s="796"/>
      <c r="B916" s="796"/>
      <c r="C916" s="796"/>
      <c r="D916" s="796"/>
      <c r="E916" s="796"/>
      <c r="F916" s="796"/>
      <c r="G916" s="796"/>
      <c r="H916" s="796"/>
      <c r="I916" s="796"/>
      <c r="J916" s="796"/>
      <c r="K916" s="796"/>
      <c r="L916" s="796"/>
      <c r="M916" s="796"/>
      <c r="N916" s="796"/>
      <c r="O916" s="796"/>
      <c r="P916" s="796"/>
      <c r="Q916" s="796"/>
      <c r="R916" s="796"/>
      <c r="S916" s="796"/>
      <c r="T916" s="796"/>
      <c r="U916" s="796"/>
      <c r="V916" s="796"/>
      <c r="W916" s="796"/>
      <c r="X916" s="796"/>
      <c r="Y916" s="796"/>
      <c r="Z916" s="796"/>
      <c r="AA916" s="796"/>
    </row>
    <row r="917">
      <c r="A917" s="796"/>
      <c r="B917" s="796"/>
      <c r="C917" s="796"/>
      <c r="D917" s="796"/>
      <c r="E917" s="796"/>
      <c r="F917" s="796"/>
      <c r="G917" s="796"/>
      <c r="H917" s="796"/>
      <c r="I917" s="796"/>
      <c r="J917" s="796"/>
      <c r="K917" s="796"/>
      <c r="L917" s="796"/>
      <c r="M917" s="796"/>
      <c r="N917" s="796"/>
      <c r="O917" s="796"/>
      <c r="P917" s="796"/>
      <c r="Q917" s="796"/>
      <c r="R917" s="796"/>
      <c r="S917" s="796"/>
      <c r="T917" s="796"/>
      <c r="U917" s="796"/>
      <c r="V917" s="796"/>
      <c r="W917" s="796"/>
      <c r="X917" s="796"/>
      <c r="Y917" s="796"/>
      <c r="Z917" s="796"/>
      <c r="AA917" s="796"/>
    </row>
    <row r="918">
      <c r="A918" s="796"/>
      <c r="B918" s="796"/>
      <c r="C918" s="796"/>
      <c r="D918" s="796"/>
      <c r="E918" s="796"/>
      <c r="F918" s="796"/>
      <c r="G918" s="796"/>
      <c r="H918" s="796"/>
      <c r="I918" s="796"/>
      <c r="J918" s="796"/>
      <c r="K918" s="796"/>
      <c r="L918" s="796"/>
      <c r="M918" s="796"/>
      <c r="N918" s="796"/>
      <c r="O918" s="796"/>
      <c r="P918" s="796"/>
      <c r="Q918" s="796"/>
      <c r="R918" s="796"/>
      <c r="S918" s="796"/>
      <c r="T918" s="796"/>
      <c r="U918" s="796"/>
      <c r="V918" s="796"/>
      <c r="W918" s="796"/>
      <c r="X918" s="796"/>
      <c r="Y918" s="796"/>
      <c r="Z918" s="796"/>
      <c r="AA918" s="796"/>
    </row>
    <row r="919">
      <c r="A919" s="796"/>
      <c r="B919" s="796"/>
      <c r="C919" s="796"/>
      <c r="D919" s="796"/>
      <c r="E919" s="796"/>
      <c r="F919" s="796"/>
      <c r="G919" s="796"/>
      <c r="H919" s="796"/>
      <c r="I919" s="796"/>
      <c r="J919" s="796"/>
      <c r="K919" s="796"/>
      <c r="L919" s="796"/>
      <c r="M919" s="796"/>
      <c r="N919" s="796"/>
      <c r="O919" s="796"/>
      <c r="P919" s="796"/>
      <c r="Q919" s="796"/>
      <c r="R919" s="796"/>
      <c r="S919" s="796"/>
      <c r="T919" s="796"/>
      <c r="U919" s="796"/>
      <c r="V919" s="796"/>
      <c r="W919" s="796"/>
      <c r="X919" s="796"/>
      <c r="Y919" s="796"/>
      <c r="Z919" s="796"/>
      <c r="AA919" s="796"/>
    </row>
    <row r="920">
      <c r="A920" s="796"/>
      <c r="B920" s="796"/>
      <c r="C920" s="796"/>
      <c r="D920" s="796"/>
      <c r="E920" s="796"/>
      <c r="F920" s="796"/>
      <c r="G920" s="796"/>
      <c r="H920" s="796"/>
      <c r="I920" s="796"/>
      <c r="J920" s="796"/>
      <c r="K920" s="796"/>
      <c r="L920" s="796"/>
      <c r="M920" s="796"/>
      <c r="N920" s="796"/>
      <c r="O920" s="796"/>
      <c r="P920" s="796"/>
      <c r="Q920" s="796"/>
      <c r="R920" s="796"/>
      <c r="S920" s="796"/>
      <c r="T920" s="796"/>
      <c r="U920" s="796"/>
      <c r="V920" s="796"/>
      <c r="W920" s="796"/>
      <c r="X920" s="796"/>
      <c r="Y920" s="796"/>
      <c r="Z920" s="796"/>
      <c r="AA920" s="796"/>
    </row>
    <row r="921">
      <c r="A921" s="796"/>
      <c r="B921" s="796"/>
      <c r="C921" s="796"/>
      <c r="D921" s="796"/>
      <c r="E921" s="796"/>
      <c r="F921" s="796"/>
      <c r="G921" s="796"/>
      <c r="H921" s="796"/>
      <c r="I921" s="796"/>
      <c r="J921" s="796"/>
      <c r="K921" s="796"/>
      <c r="L921" s="796"/>
      <c r="M921" s="796"/>
      <c r="N921" s="796"/>
      <c r="O921" s="796"/>
      <c r="P921" s="796"/>
      <c r="Q921" s="796"/>
      <c r="R921" s="796"/>
      <c r="S921" s="796"/>
      <c r="T921" s="796"/>
      <c r="U921" s="796"/>
      <c r="V921" s="796"/>
      <c r="W921" s="796"/>
      <c r="X921" s="796"/>
      <c r="Y921" s="796"/>
      <c r="Z921" s="796"/>
      <c r="AA921" s="796"/>
    </row>
    <row r="922">
      <c r="A922" s="796"/>
      <c r="B922" s="796"/>
      <c r="C922" s="796"/>
      <c r="D922" s="796"/>
      <c r="E922" s="796"/>
      <c r="F922" s="796"/>
      <c r="G922" s="796"/>
      <c r="H922" s="796"/>
      <c r="I922" s="796"/>
      <c r="J922" s="796"/>
      <c r="K922" s="796"/>
      <c r="L922" s="796"/>
      <c r="M922" s="796"/>
      <c r="N922" s="796"/>
      <c r="O922" s="796"/>
      <c r="P922" s="796"/>
      <c r="Q922" s="796"/>
      <c r="R922" s="796"/>
      <c r="S922" s="796"/>
      <c r="T922" s="796"/>
      <c r="U922" s="796"/>
      <c r="V922" s="796"/>
      <c r="W922" s="796"/>
      <c r="X922" s="796"/>
      <c r="Y922" s="796"/>
      <c r="Z922" s="796"/>
      <c r="AA922" s="796"/>
    </row>
    <row r="923">
      <c r="A923" s="796"/>
      <c r="B923" s="796"/>
      <c r="C923" s="796"/>
      <c r="D923" s="796"/>
      <c r="E923" s="796"/>
      <c r="F923" s="796"/>
      <c r="G923" s="796"/>
      <c r="H923" s="796"/>
      <c r="I923" s="796"/>
      <c r="J923" s="796"/>
      <c r="K923" s="796"/>
      <c r="L923" s="796"/>
      <c r="M923" s="796"/>
      <c r="N923" s="796"/>
      <c r="O923" s="796"/>
      <c r="P923" s="796"/>
      <c r="Q923" s="796"/>
      <c r="R923" s="796"/>
      <c r="S923" s="796"/>
      <c r="T923" s="796"/>
      <c r="U923" s="796"/>
      <c r="V923" s="796"/>
      <c r="W923" s="796"/>
      <c r="X923" s="796"/>
      <c r="Y923" s="796"/>
      <c r="Z923" s="796"/>
      <c r="AA923" s="796"/>
    </row>
    <row r="924">
      <c r="A924" s="796"/>
      <c r="B924" s="796"/>
      <c r="C924" s="796"/>
      <c r="D924" s="796"/>
      <c r="E924" s="796"/>
      <c r="F924" s="796"/>
      <c r="G924" s="796"/>
      <c r="H924" s="796"/>
      <c r="I924" s="796"/>
      <c r="J924" s="796"/>
      <c r="K924" s="796"/>
      <c r="L924" s="796"/>
      <c r="M924" s="796"/>
      <c r="N924" s="796"/>
      <c r="O924" s="796"/>
      <c r="P924" s="796"/>
      <c r="Q924" s="796"/>
      <c r="R924" s="796"/>
      <c r="S924" s="796"/>
      <c r="T924" s="796"/>
      <c r="U924" s="796"/>
      <c r="V924" s="796"/>
      <c r="W924" s="796"/>
      <c r="X924" s="796"/>
      <c r="Y924" s="796"/>
      <c r="Z924" s="796"/>
      <c r="AA924" s="796"/>
    </row>
    <row r="925">
      <c r="A925" s="796"/>
      <c r="B925" s="796"/>
      <c r="C925" s="796"/>
      <c r="D925" s="796"/>
      <c r="E925" s="796"/>
      <c r="F925" s="796"/>
      <c r="G925" s="796"/>
      <c r="H925" s="796"/>
      <c r="I925" s="796"/>
      <c r="J925" s="796"/>
      <c r="K925" s="796"/>
      <c r="L925" s="796"/>
      <c r="M925" s="796"/>
      <c r="N925" s="796"/>
      <c r="O925" s="796"/>
      <c r="P925" s="796"/>
      <c r="Q925" s="796"/>
      <c r="R925" s="796"/>
      <c r="S925" s="796"/>
      <c r="T925" s="796"/>
      <c r="U925" s="796"/>
      <c r="V925" s="796"/>
      <c r="W925" s="796"/>
      <c r="X925" s="796"/>
      <c r="Y925" s="796"/>
      <c r="Z925" s="796"/>
      <c r="AA925" s="796"/>
    </row>
    <row r="926">
      <c r="A926" s="796"/>
      <c r="B926" s="796"/>
      <c r="C926" s="796"/>
      <c r="D926" s="796"/>
      <c r="E926" s="796"/>
      <c r="F926" s="796"/>
      <c r="G926" s="796"/>
      <c r="H926" s="796"/>
      <c r="I926" s="796"/>
      <c r="J926" s="796"/>
      <c r="K926" s="796"/>
      <c r="L926" s="796"/>
      <c r="M926" s="796"/>
      <c r="N926" s="796"/>
      <c r="O926" s="796"/>
      <c r="P926" s="796"/>
      <c r="Q926" s="796"/>
      <c r="R926" s="796"/>
      <c r="S926" s="796"/>
      <c r="T926" s="796"/>
      <c r="U926" s="796"/>
      <c r="V926" s="796"/>
      <c r="W926" s="796"/>
      <c r="X926" s="796"/>
      <c r="Y926" s="796"/>
      <c r="Z926" s="796"/>
      <c r="AA926" s="796"/>
    </row>
    <row r="927">
      <c r="A927" s="796"/>
      <c r="B927" s="796"/>
      <c r="C927" s="796"/>
      <c r="D927" s="796"/>
      <c r="E927" s="796"/>
      <c r="F927" s="796"/>
      <c r="G927" s="796"/>
      <c r="H927" s="796"/>
      <c r="I927" s="796"/>
      <c r="J927" s="796"/>
      <c r="K927" s="796"/>
      <c r="L927" s="796"/>
      <c r="M927" s="796"/>
      <c r="N927" s="796"/>
      <c r="O927" s="796"/>
      <c r="P927" s="796"/>
      <c r="Q927" s="796"/>
      <c r="R927" s="796"/>
      <c r="S927" s="796"/>
      <c r="T927" s="796"/>
      <c r="U927" s="796"/>
      <c r="V927" s="796"/>
      <c r="W927" s="796"/>
      <c r="X927" s="796"/>
      <c r="Y927" s="796"/>
      <c r="Z927" s="796"/>
      <c r="AA927" s="796"/>
    </row>
    <row r="928">
      <c r="A928" s="796"/>
      <c r="B928" s="796"/>
      <c r="C928" s="796"/>
      <c r="D928" s="796"/>
      <c r="E928" s="796"/>
      <c r="F928" s="796"/>
      <c r="G928" s="796"/>
      <c r="H928" s="796"/>
      <c r="I928" s="796"/>
      <c r="J928" s="796"/>
      <c r="K928" s="796"/>
      <c r="L928" s="796"/>
      <c r="M928" s="796"/>
      <c r="N928" s="796"/>
      <c r="O928" s="796"/>
      <c r="P928" s="796"/>
      <c r="Q928" s="796"/>
      <c r="R928" s="796"/>
      <c r="S928" s="796"/>
      <c r="T928" s="796"/>
      <c r="U928" s="796"/>
      <c r="V928" s="796"/>
      <c r="W928" s="796"/>
      <c r="X928" s="796"/>
      <c r="Y928" s="796"/>
      <c r="Z928" s="796"/>
      <c r="AA928" s="796"/>
    </row>
    <row r="929">
      <c r="A929" s="796"/>
      <c r="B929" s="796"/>
      <c r="C929" s="796"/>
      <c r="D929" s="796"/>
      <c r="E929" s="796"/>
      <c r="F929" s="796"/>
      <c r="G929" s="796"/>
      <c r="H929" s="796"/>
      <c r="I929" s="796"/>
      <c r="J929" s="796"/>
      <c r="K929" s="796"/>
      <c r="L929" s="796"/>
      <c r="M929" s="796"/>
      <c r="N929" s="796"/>
      <c r="O929" s="796"/>
      <c r="P929" s="796"/>
      <c r="Q929" s="796"/>
      <c r="R929" s="796"/>
      <c r="S929" s="796"/>
      <c r="T929" s="796"/>
      <c r="U929" s="796"/>
      <c r="V929" s="796"/>
      <c r="W929" s="796"/>
      <c r="X929" s="796"/>
      <c r="Y929" s="796"/>
      <c r="Z929" s="796"/>
      <c r="AA929" s="796"/>
    </row>
    <row r="930">
      <c r="A930" s="796"/>
      <c r="B930" s="796"/>
      <c r="C930" s="796"/>
      <c r="D930" s="796"/>
      <c r="E930" s="796"/>
      <c r="F930" s="796"/>
      <c r="G930" s="796"/>
      <c r="H930" s="796"/>
      <c r="I930" s="796"/>
      <c r="J930" s="796"/>
      <c r="K930" s="796"/>
      <c r="L930" s="796"/>
      <c r="M930" s="796"/>
      <c r="N930" s="796"/>
      <c r="O930" s="796"/>
      <c r="P930" s="796"/>
      <c r="Q930" s="796"/>
      <c r="R930" s="796"/>
      <c r="S930" s="796"/>
      <c r="T930" s="796"/>
      <c r="U930" s="796"/>
      <c r="V930" s="796"/>
      <c r="W930" s="796"/>
      <c r="X930" s="796"/>
      <c r="Y930" s="796"/>
      <c r="Z930" s="796"/>
      <c r="AA930" s="796"/>
    </row>
    <row r="931">
      <c r="A931" s="796"/>
      <c r="B931" s="796"/>
      <c r="C931" s="796"/>
      <c r="D931" s="796"/>
      <c r="E931" s="796"/>
      <c r="F931" s="796"/>
      <c r="G931" s="796"/>
      <c r="H931" s="796"/>
      <c r="I931" s="796"/>
      <c r="J931" s="796"/>
      <c r="K931" s="796"/>
      <c r="L931" s="796"/>
      <c r="M931" s="796"/>
      <c r="N931" s="796"/>
      <c r="O931" s="796"/>
      <c r="P931" s="796"/>
      <c r="Q931" s="796"/>
      <c r="R931" s="796"/>
      <c r="S931" s="796"/>
      <c r="T931" s="796"/>
      <c r="U931" s="796"/>
      <c r="V931" s="796"/>
      <c r="W931" s="796"/>
      <c r="X931" s="796"/>
      <c r="Y931" s="796"/>
      <c r="Z931" s="796"/>
      <c r="AA931" s="796"/>
    </row>
    <row r="932">
      <c r="A932" s="796"/>
      <c r="B932" s="796"/>
      <c r="C932" s="796"/>
      <c r="D932" s="796"/>
      <c r="E932" s="796"/>
      <c r="F932" s="796"/>
      <c r="G932" s="796"/>
      <c r="H932" s="796"/>
      <c r="I932" s="796"/>
      <c r="J932" s="796"/>
      <c r="K932" s="796"/>
      <c r="L932" s="796"/>
      <c r="M932" s="796"/>
      <c r="N932" s="796"/>
      <c r="O932" s="796"/>
      <c r="P932" s="796"/>
      <c r="Q932" s="796"/>
      <c r="R932" s="796"/>
      <c r="S932" s="796"/>
      <c r="T932" s="796"/>
      <c r="U932" s="796"/>
      <c r="V932" s="796"/>
      <c r="W932" s="796"/>
      <c r="X932" s="796"/>
      <c r="Y932" s="796"/>
      <c r="Z932" s="796"/>
      <c r="AA932" s="796"/>
    </row>
    <row r="933">
      <c r="A933" s="796"/>
      <c r="B933" s="796"/>
      <c r="C933" s="796"/>
      <c r="D933" s="796"/>
      <c r="E933" s="796"/>
      <c r="F933" s="796"/>
      <c r="G933" s="796"/>
      <c r="H933" s="796"/>
      <c r="I933" s="796"/>
      <c r="J933" s="796"/>
      <c r="K933" s="796"/>
      <c r="L933" s="796"/>
      <c r="M933" s="796"/>
      <c r="N933" s="796"/>
      <c r="O933" s="796"/>
      <c r="P933" s="796"/>
      <c r="Q933" s="796"/>
      <c r="R933" s="796"/>
      <c r="S933" s="796"/>
      <c r="T933" s="796"/>
      <c r="U933" s="796"/>
      <c r="V933" s="796"/>
      <c r="W933" s="796"/>
      <c r="X933" s="796"/>
      <c r="Y933" s="796"/>
      <c r="Z933" s="796"/>
      <c r="AA933" s="796"/>
    </row>
    <row r="934">
      <c r="A934" s="796"/>
      <c r="B934" s="796"/>
      <c r="C934" s="796"/>
      <c r="D934" s="796"/>
      <c r="E934" s="796"/>
      <c r="F934" s="796"/>
      <c r="G934" s="796"/>
      <c r="H934" s="796"/>
      <c r="I934" s="796"/>
      <c r="J934" s="796"/>
      <c r="K934" s="796"/>
      <c r="L934" s="796"/>
      <c r="M934" s="796"/>
      <c r="N934" s="796"/>
      <c r="O934" s="796"/>
      <c r="P934" s="796"/>
      <c r="Q934" s="796"/>
      <c r="R934" s="796"/>
      <c r="S934" s="796"/>
      <c r="T934" s="796"/>
      <c r="U934" s="796"/>
      <c r="V934" s="796"/>
      <c r="W934" s="796"/>
      <c r="X934" s="796"/>
      <c r="Y934" s="796"/>
      <c r="Z934" s="796"/>
      <c r="AA934" s="796"/>
    </row>
    <row r="935">
      <c r="A935" s="796"/>
      <c r="B935" s="796"/>
      <c r="C935" s="796"/>
      <c r="D935" s="796"/>
      <c r="E935" s="796"/>
      <c r="F935" s="796"/>
      <c r="G935" s="796"/>
      <c r="H935" s="796"/>
      <c r="I935" s="796"/>
      <c r="J935" s="796"/>
      <c r="K935" s="796"/>
      <c r="L935" s="796"/>
      <c r="M935" s="796"/>
      <c r="N935" s="796"/>
      <c r="O935" s="796"/>
      <c r="P935" s="796"/>
      <c r="Q935" s="796"/>
      <c r="R935" s="796"/>
      <c r="S935" s="796"/>
      <c r="T935" s="796"/>
      <c r="U935" s="796"/>
      <c r="V935" s="796"/>
      <c r="W935" s="796"/>
      <c r="X935" s="796"/>
      <c r="Y935" s="796"/>
      <c r="Z935" s="796"/>
      <c r="AA935" s="796"/>
    </row>
    <row r="936">
      <c r="A936" s="796"/>
      <c r="B936" s="796"/>
      <c r="C936" s="796"/>
      <c r="D936" s="796"/>
      <c r="E936" s="796"/>
      <c r="F936" s="796"/>
      <c r="G936" s="796"/>
      <c r="H936" s="796"/>
      <c r="I936" s="796"/>
      <c r="J936" s="796"/>
      <c r="K936" s="796"/>
      <c r="L936" s="796"/>
      <c r="M936" s="796"/>
      <c r="N936" s="796"/>
      <c r="O936" s="796"/>
      <c r="P936" s="796"/>
      <c r="Q936" s="796"/>
      <c r="R936" s="796"/>
      <c r="S936" s="796"/>
      <c r="T936" s="796"/>
      <c r="U936" s="796"/>
      <c r="V936" s="796"/>
      <c r="W936" s="796"/>
      <c r="X936" s="796"/>
      <c r="Y936" s="796"/>
      <c r="Z936" s="796"/>
      <c r="AA936" s="796"/>
    </row>
    <row r="937">
      <c r="A937" s="796"/>
      <c r="B937" s="796"/>
      <c r="C937" s="796"/>
      <c r="D937" s="796"/>
      <c r="E937" s="796"/>
      <c r="F937" s="796"/>
      <c r="G937" s="796"/>
      <c r="H937" s="796"/>
      <c r="I937" s="796"/>
      <c r="J937" s="796"/>
      <c r="K937" s="796"/>
      <c r="L937" s="796"/>
      <c r="M937" s="796"/>
      <c r="N937" s="796"/>
      <c r="O937" s="796"/>
      <c r="P937" s="796"/>
      <c r="Q937" s="796"/>
      <c r="R937" s="796"/>
      <c r="S937" s="796"/>
      <c r="T937" s="796"/>
      <c r="U937" s="796"/>
      <c r="V937" s="796"/>
      <c r="W937" s="796"/>
      <c r="X937" s="796"/>
      <c r="Y937" s="796"/>
      <c r="Z937" s="796"/>
      <c r="AA937" s="796"/>
    </row>
    <row r="938">
      <c r="A938" s="796"/>
      <c r="B938" s="796"/>
      <c r="C938" s="796"/>
      <c r="D938" s="796"/>
      <c r="E938" s="796"/>
      <c r="F938" s="796"/>
      <c r="G938" s="796"/>
      <c r="H938" s="796"/>
      <c r="I938" s="796"/>
      <c r="J938" s="796"/>
      <c r="K938" s="796"/>
      <c r="L938" s="796"/>
      <c r="M938" s="796"/>
      <c r="N938" s="796"/>
      <c r="O938" s="796"/>
      <c r="P938" s="796"/>
      <c r="Q938" s="796"/>
      <c r="R938" s="796"/>
      <c r="S938" s="796"/>
      <c r="T938" s="796"/>
      <c r="U938" s="796"/>
      <c r="V938" s="796"/>
      <c r="W938" s="796"/>
      <c r="X938" s="796"/>
      <c r="Y938" s="796"/>
      <c r="Z938" s="796"/>
      <c r="AA938" s="796"/>
    </row>
    <row r="939">
      <c r="A939" s="796"/>
      <c r="B939" s="796"/>
      <c r="C939" s="796"/>
      <c r="D939" s="796"/>
      <c r="E939" s="796"/>
      <c r="F939" s="796"/>
      <c r="G939" s="796"/>
      <c r="H939" s="796"/>
      <c r="I939" s="796"/>
      <c r="J939" s="796"/>
      <c r="K939" s="796"/>
      <c r="L939" s="796"/>
      <c r="M939" s="796"/>
      <c r="N939" s="796"/>
      <c r="O939" s="796"/>
      <c r="P939" s="796"/>
      <c r="Q939" s="796"/>
      <c r="R939" s="796"/>
      <c r="S939" s="796"/>
      <c r="T939" s="796"/>
      <c r="U939" s="796"/>
      <c r="V939" s="796"/>
      <c r="W939" s="796"/>
      <c r="X939" s="796"/>
      <c r="Y939" s="796"/>
      <c r="Z939" s="796"/>
      <c r="AA939" s="796"/>
    </row>
    <row r="940">
      <c r="A940" s="796"/>
      <c r="B940" s="796"/>
      <c r="C940" s="796"/>
      <c r="D940" s="796"/>
      <c r="E940" s="796"/>
      <c r="F940" s="796"/>
      <c r="G940" s="796"/>
      <c r="H940" s="796"/>
      <c r="I940" s="796"/>
      <c r="J940" s="796"/>
      <c r="K940" s="796"/>
      <c r="L940" s="796"/>
      <c r="M940" s="796"/>
      <c r="N940" s="796"/>
      <c r="O940" s="796"/>
      <c r="P940" s="796"/>
      <c r="Q940" s="796"/>
      <c r="R940" s="796"/>
      <c r="S940" s="796"/>
      <c r="T940" s="796"/>
      <c r="U940" s="796"/>
      <c r="V940" s="796"/>
      <c r="W940" s="796"/>
      <c r="X940" s="796"/>
      <c r="Y940" s="796"/>
      <c r="Z940" s="796"/>
      <c r="AA940" s="796"/>
    </row>
    <row r="941">
      <c r="A941" s="796"/>
      <c r="B941" s="796"/>
      <c r="C941" s="796"/>
      <c r="D941" s="796"/>
      <c r="E941" s="796"/>
      <c r="F941" s="796"/>
      <c r="G941" s="796"/>
      <c r="H941" s="796"/>
      <c r="I941" s="796"/>
      <c r="J941" s="796"/>
      <c r="K941" s="796"/>
      <c r="L941" s="796"/>
      <c r="M941" s="796"/>
      <c r="N941" s="796"/>
      <c r="O941" s="796"/>
      <c r="P941" s="796"/>
      <c r="Q941" s="796"/>
      <c r="R941" s="796"/>
      <c r="S941" s="796"/>
      <c r="T941" s="796"/>
      <c r="U941" s="796"/>
      <c r="V941" s="796"/>
      <c r="W941" s="796"/>
      <c r="X941" s="796"/>
      <c r="Y941" s="796"/>
      <c r="Z941" s="796"/>
      <c r="AA941" s="796"/>
    </row>
    <row r="942">
      <c r="A942" s="796"/>
      <c r="B942" s="796"/>
      <c r="C942" s="796"/>
      <c r="D942" s="796"/>
      <c r="E942" s="796"/>
      <c r="F942" s="796"/>
      <c r="G942" s="796"/>
      <c r="H942" s="796"/>
      <c r="I942" s="796"/>
      <c r="J942" s="796"/>
      <c r="K942" s="796"/>
      <c r="L942" s="796"/>
      <c r="M942" s="796"/>
      <c r="N942" s="796"/>
      <c r="O942" s="796"/>
      <c r="P942" s="796"/>
      <c r="Q942" s="796"/>
      <c r="R942" s="796"/>
      <c r="S942" s="796"/>
      <c r="T942" s="796"/>
      <c r="U942" s="796"/>
      <c r="V942" s="796"/>
      <c r="W942" s="796"/>
      <c r="X942" s="796"/>
      <c r="Y942" s="796"/>
      <c r="Z942" s="796"/>
      <c r="AA942" s="796"/>
    </row>
    <row r="943">
      <c r="A943" s="796"/>
      <c r="B943" s="796"/>
      <c r="C943" s="796"/>
      <c r="D943" s="796"/>
      <c r="E943" s="796"/>
      <c r="F943" s="796"/>
      <c r="G943" s="796"/>
      <c r="H943" s="796"/>
      <c r="I943" s="796"/>
      <c r="J943" s="796"/>
      <c r="K943" s="796"/>
      <c r="L943" s="796"/>
      <c r="M943" s="796"/>
      <c r="N943" s="796"/>
      <c r="O943" s="796"/>
      <c r="P943" s="796"/>
      <c r="Q943" s="796"/>
      <c r="R943" s="796"/>
      <c r="S943" s="796"/>
      <c r="T943" s="796"/>
      <c r="U943" s="796"/>
      <c r="V943" s="796"/>
      <c r="W943" s="796"/>
      <c r="X943" s="796"/>
      <c r="Y943" s="796"/>
      <c r="Z943" s="796"/>
      <c r="AA943" s="796"/>
    </row>
    <row r="944">
      <c r="A944" s="796"/>
      <c r="B944" s="796"/>
      <c r="C944" s="796"/>
      <c r="D944" s="796"/>
      <c r="E944" s="796"/>
      <c r="F944" s="796"/>
      <c r="G944" s="796"/>
      <c r="H944" s="796"/>
      <c r="I944" s="796"/>
      <c r="J944" s="796"/>
      <c r="K944" s="796"/>
      <c r="L944" s="796"/>
      <c r="M944" s="796"/>
      <c r="N944" s="796"/>
      <c r="O944" s="796"/>
      <c r="P944" s="796"/>
      <c r="Q944" s="796"/>
      <c r="R944" s="796"/>
      <c r="S944" s="796"/>
      <c r="T944" s="796"/>
      <c r="U944" s="796"/>
      <c r="V944" s="796"/>
      <c r="W944" s="796"/>
      <c r="X944" s="796"/>
      <c r="Y944" s="796"/>
      <c r="Z944" s="796"/>
      <c r="AA944" s="796"/>
    </row>
    <row r="945">
      <c r="A945" s="796"/>
      <c r="B945" s="796"/>
      <c r="C945" s="796"/>
      <c r="D945" s="796"/>
      <c r="E945" s="796"/>
      <c r="F945" s="796"/>
      <c r="G945" s="796"/>
      <c r="H945" s="796"/>
      <c r="I945" s="796"/>
      <c r="J945" s="796"/>
      <c r="K945" s="796"/>
      <c r="L945" s="796"/>
      <c r="M945" s="796"/>
      <c r="N945" s="796"/>
      <c r="O945" s="796"/>
      <c r="P945" s="796"/>
      <c r="Q945" s="796"/>
      <c r="R945" s="796"/>
      <c r="S945" s="796"/>
      <c r="T945" s="796"/>
      <c r="U945" s="796"/>
      <c r="V945" s="796"/>
      <c r="W945" s="796"/>
      <c r="X945" s="796"/>
      <c r="Y945" s="796"/>
      <c r="Z945" s="796"/>
      <c r="AA945" s="796"/>
    </row>
    <row r="946">
      <c r="A946" s="796"/>
      <c r="B946" s="796"/>
      <c r="C946" s="796"/>
      <c r="D946" s="796"/>
      <c r="E946" s="796"/>
      <c r="F946" s="796"/>
      <c r="G946" s="796"/>
      <c r="H946" s="796"/>
      <c r="I946" s="796"/>
      <c r="J946" s="796"/>
      <c r="K946" s="796"/>
      <c r="L946" s="796"/>
      <c r="M946" s="796"/>
      <c r="N946" s="796"/>
      <c r="O946" s="796"/>
      <c r="P946" s="796"/>
      <c r="Q946" s="796"/>
      <c r="R946" s="796"/>
      <c r="S946" s="796"/>
      <c r="T946" s="796"/>
      <c r="U946" s="796"/>
      <c r="V946" s="796"/>
      <c r="W946" s="796"/>
      <c r="X946" s="796"/>
      <c r="Y946" s="796"/>
      <c r="Z946" s="796"/>
      <c r="AA946" s="796"/>
    </row>
    <row r="947">
      <c r="A947" s="796"/>
      <c r="B947" s="796"/>
      <c r="C947" s="796"/>
      <c r="D947" s="796"/>
      <c r="E947" s="796"/>
      <c r="F947" s="796"/>
      <c r="G947" s="796"/>
      <c r="H947" s="796"/>
      <c r="I947" s="796"/>
      <c r="J947" s="796"/>
      <c r="K947" s="796"/>
      <c r="L947" s="796"/>
      <c r="M947" s="796"/>
      <c r="N947" s="796"/>
      <c r="O947" s="796"/>
      <c r="P947" s="796"/>
      <c r="Q947" s="796"/>
      <c r="R947" s="796"/>
      <c r="S947" s="796"/>
      <c r="T947" s="796"/>
      <c r="U947" s="796"/>
      <c r="V947" s="796"/>
      <c r="W947" s="796"/>
      <c r="X947" s="796"/>
      <c r="Y947" s="796"/>
      <c r="Z947" s="796"/>
      <c r="AA947" s="796"/>
    </row>
    <row r="948">
      <c r="A948" s="796"/>
      <c r="B948" s="796"/>
      <c r="C948" s="796"/>
      <c r="D948" s="796"/>
      <c r="E948" s="796"/>
      <c r="F948" s="796"/>
      <c r="G948" s="796"/>
      <c r="H948" s="796"/>
      <c r="I948" s="796"/>
      <c r="J948" s="796"/>
      <c r="K948" s="796"/>
      <c r="L948" s="796"/>
      <c r="M948" s="796"/>
      <c r="N948" s="796"/>
      <c r="O948" s="796"/>
      <c r="P948" s="796"/>
      <c r="Q948" s="796"/>
      <c r="R948" s="796"/>
      <c r="S948" s="796"/>
      <c r="T948" s="796"/>
      <c r="U948" s="796"/>
      <c r="V948" s="796"/>
      <c r="W948" s="796"/>
      <c r="X948" s="796"/>
      <c r="Y948" s="796"/>
      <c r="Z948" s="796"/>
      <c r="AA948" s="796"/>
    </row>
    <row r="949">
      <c r="A949" s="796"/>
      <c r="B949" s="796"/>
      <c r="C949" s="796"/>
      <c r="D949" s="796"/>
      <c r="E949" s="796"/>
      <c r="F949" s="796"/>
      <c r="G949" s="796"/>
      <c r="H949" s="796"/>
      <c r="I949" s="796"/>
      <c r="J949" s="796"/>
      <c r="K949" s="796"/>
      <c r="L949" s="796"/>
      <c r="M949" s="796"/>
      <c r="N949" s="796"/>
      <c r="O949" s="796"/>
      <c r="P949" s="796"/>
      <c r="Q949" s="796"/>
      <c r="R949" s="796"/>
      <c r="S949" s="796"/>
      <c r="T949" s="796"/>
      <c r="U949" s="796"/>
      <c r="V949" s="796"/>
      <c r="W949" s="796"/>
      <c r="X949" s="796"/>
      <c r="Y949" s="796"/>
      <c r="Z949" s="796"/>
      <c r="AA949" s="796"/>
    </row>
    <row r="950">
      <c r="A950" s="796"/>
      <c r="B950" s="796"/>
      <c r="C950" s="796"/>
      <c r="D950" s="796"/>
      <c r="E950" s="796"/>
      <c r="F950" s="796"/>
      <c r="G950" s="796"/>
      <c r="H950" s="796"/>
      <c r="I950" s="796"/>
      <c r="J950" s="796"/>
      <c r="K950" s="796"/>
      <c r="L950" s="796"/>
      <c r="M950" s="796"/>
      <c r="N950" s="796"/>
      <c r="O950" s="796"/>
      <c r="P950" s="796"/>
      <c r="Q950" s="796"/>
      <c r="R950" s="796"/>
      <c r="S950" s="796"/>
      <c r="T950" s="796"/>
      <c r="U950" s="796"/>
      <c r="V950" s="796"/>
      <c r="W950" s="796"/>
      <c r="X950" s="796"/>
      <c r="Y950" s="796"/>
      <c r="Z950" s="796"/>
      <c r="AA950" s="796"/>
    </row>
    <row r="951">
      <c r="A951" s="796"/>
      <c r="B951" s="796"/>
      <c r="C951" s="796"/>
      <c r="D951" s="796"/>
      <c r="E951" s="796"/>
      <c r="F951" s="796"/>
      <c r="G951" s="796"/>
      <c r="H951" s="796"/>
      <c r="I951" s="796"/>
      <c r="J951" s="796"/>
      <c r="K951" s="796"/>
      <c r="L951" s="796"/>
      <c r="M951" s="796"/>
      <c r="N951" s="796"/>
      <c r="O951" s="796"/>
      <c r="P951" s="796"/>
      <c r="Q951" s="796"/>
      <c r="R951" s="796"/>
      <c r="S951" s="796"/>
      <c r="T951" s="796"/>
      <c r="U951" s="796"/>
      <c r="V951" s="796"/>
      <c r="W951" s="796"/>
      <c r="X951" s="796"/>
      <c r="Y951" s="796"/>
      <c r="Z951" s="796"/>
      <c r="AA951" s="796"/>
    </row>
    <row r="952">
      <c r="A952" s="796"/>
      <c r="B952" s="796"/>
      <c r="C952" s="796"/>
      <c r="D952" s="796"/>
      <c r="E952" s="796"/>
      <c r="F952" s="796"/>
      <c r="G952" s="796"/>
      <c r="H952" s="796"/>
      <c r="I952" s="796"/>
      <c r="J952" s="796"/>
      <c r="K952" s="796"/>
      <c r="L952" s="796"/>
      <c r="M952" s="796"/>
      <c r="N952" s="796"/>
      <c r="O952" s="796"/>
      <c r="P952" s="796"/>
      <c r="Q952" s="796"/>
      <c r="R952" s="796"/>
      <c r="S952" s="796"/>
      <c r="T952" s="796"/>
      <c r="U952" s="796"/>
      <c r="V952" s="796"/>
      <c r="W952" s="796"/>
      <c r="X952" s="796"/>
      <c r="Y952" s="796"/>
      <c r="Z952" s="796"/>
      <c r="AA952" s="796"/>
    </row>
    <row r="953">
      <c r="A953" s="796"/>
      <c r="B953" s="796"/>
      <c r="C953" s="796"/>
      <c r="D953" s="796"/>
      <c r="E953" s="796"/>
      <c r="F953" s="796"/>
      <c r="G953" s="796"/>
      <c r="H953" s="796"/>
      <c r="I953" s="796"/>
      <c r="J953" s="796"/>
      <c r="K953" s="796"/>
      <c r="L953" s="796"/>
      <c r="M953" s="796"/>
      <c r="N953" s="796"/>
      <c r="O953" s="796"/>
      <c r="P953" s="796"/>
      <c r="Q953" s="796"/>
      <c r="R953" s="796"/>
      <c r="S953" s="796"/>
      <c r="T953" s="796"/>
      <c r="U953" s="796"/>
      <c r="V953" s="796"/>
      <c r="W953" s="796"/>
      <c r="X953" s="796"/>
      <c r="Y953" s="796"/>
      <c r="Z953" s="796"/>
      <c r="AA953" s="796"/>
    </row>
    <row r="954">
      <c r="A954" s="796"/>
      <c r="B954" s="796"/>
      <c r="C954" s="796"/>
      <c r="D954" s="796"/>
      <c r="E954" s="796"/>
      <c r="F954" s="796"/>
      <c r="G954" s="796"/>
      <c r="H954" s="796"/>
      <c r="I954" s="796"/>
      <c r="J954" s="796"/>
      <c r="K954" s="796"/>
      <c r="L954" s="796"/>
      <c r="M954" s="796"/>
      <c r="N954" s="796"/>
      <c r="O954" s="796"/>
      <c r="P954" s="796"/>
      <c r="Q954" s="796"/>
      <c r="R954" s="796"/>
      <c r="S954" s="796"/>
      <c r="T954" s="796"/>
      <c r="U954" s="796"/>
      <c r="V954" s="796"/>
      <c r="W954" s="796"/>
      <c r="X954" s="796"/>
      <c r="Y954" s="796"/>
      <c r="Z954" s="796"/>
      <c r="AA954" s="796"/>
    </row>
    <row r="955">
      <c r="A955" s="796"/>
      <c r="B955" s="796"/>
      <c r="C955" s="796"/>
      <c r="D955" s="796"/>
      <c r="E955" s="796"/>
      <c r="F955" s="796"/>
      <c r="G955" s="796"/>
      <c r="H955" s="796"/>
      <c r="I955" s="796"/>
      <c r="J955" s="796"/>
      <c r="K955" s="796"/>
      <c r="L955" s="796"/>
      <c r="M955" s="796"/>
      <c r="N955" s="796"/>
      <c r="O955" s="796"/>
      <c r="P955" s="796"/>
      <c r="Q955" s="796"/>
      <c r="R955" s="796"/>
      <c r="S955" s="796"/>
      <c r="T955" s="796"/>
      <c r="U955" s="796"/>
      <c r="V955" s="796"/>
      <c r="W955" s="796"/>
      <c r="X955" s="796"/>
      <c r="Y955" s="796"/>
      <c r="Z955" s="796"/>
      <c r="AA955" s="796"/>
    </row>
    <row r="956">
      <c r="A956" s="796"/>
      <c r="B956" s="796"/>
      <c r="C956" s="796"/>
      <c r="D956" s="796"/>
      <c r="E956" s="796"/>
      <c r="F956" s="796"/>
      <c r="G956" s="796"/>
      <c r="H956" s="796"/>
      <c r="I956" s="796"/>
      <c r="J956" s="796"/>
      <c r="K956" s="796"/>
      <c r="L956" s="796"/>
      <c r="M956" s="796"/>
      <c r="N956" s="796"/>
      <c r="O956" s="796"/>
      <c r="P956" s="796"/>
      <c r="Q956" s="796"/>
      <c r="R956" s="796"/>
      <c r="S956" s="796"/>
      <c r="T956" s="796"/>
      <c r="U956" s="796"/>
      <c r="V956" s="796"/>
      <c r="W956" s="796"/>
      <c r="X956" s="796"/>
      <c r="Y956" s="796"/>
      <c r="Z956" s="796"/>
      <c r="AA956" s="796"/>
    </row>
    <row r="957">
      <c r="A957" s="796"/>
      <c r="B957" s="796"/>
      <c r="C957" s="796"/>
      <c r="D957" s="796"/>
      <c r="E957" s="796"/>
      <c r="F957" s="796"/>
      <c r="G957" s="796"/>
      <c r="H957" s="796"/>
      <c r="I957" s="796"/>
      <c r="J957" s="796"/>
      <c r="K957" s="796"/>
      <c r="L957" s="796"/>
      <c r="M957" s="796"/>
      <c r="N957" s="796"/>
      <c r="O957" s="796"/>
      <c r="P957" s="796"/>
      <c r="Q957" s="796"/>
      <c r="R957" s="796"/>
      <c r="S957" s="796"/>
      <c r="T957" s="796"/>
      <c r="U957" s="796"/>
      <c r="V957" s="796"/>
      <c r="W957" s="796"/>
      <c r="X957" s="796"/>
      <c r="Y957" s="796"/>
      <c r="Z957" s="796"/>
      <c r="AA957" s="796"/>
    </row>
    <row r="958">
      <c r="A958" s="796"/>
      <c r="B958" s="796"/>
      <c r="C958" s="796"/>
      <c r="D958" s="796"/>
      <c r="E958" s="796"/>
      <c r="F958" s="796"/>
      <c r="G958" s="796"/>
      <c r="H958" s="796"/>
      <c r="I958" s="796"/>
      <c r="J958" s="796"/>
      <c r="K958" s="796"/>
      <c r="L958" s="796"/>
      <c r="M958" s="796"/>
      <c r="N958" s="796"/>
      <c r="O958" s="796"/>
      <c r="P958" s="796"/>
      <c r="Q958" s="796"/>
      <c r="R958" s="796"/>
      <c r="S958" s="796"/>
      <c r="T958" s="796"/>
      <c r="U958" s="796"/>
      <c r="V958" s="796"/>
      <c r="W958" s="796"/>
      <c r="X958" s="796"/>
      <c r="Y958" s="796"/>
      <c r="Z958" s="796"/>
      <c r="AA958" s="796"/>
    </row>
    <row r="959">
      <c r="A959" s="796"/>
      <c r="B959" s="796"/>
      <c r="C959" s="796"/>
      <c r="D959" s="796"/>
      <c r="E959" s="796"/>
      <c r="F959" s="796"/>
      <c r="G959" s="796"/>
      <c r="H959" s="796"/>
      <c r="I959" s="796"/>
      <c r="J959" s="796"/>
      <c r="K959" s="796"/>
      <c r="L959" s="796"/>
      <c r="M959" s="796"/>
      <c r="N959" s="796"/>
      <c r="O959" s="796"/>
      <c r="P959" s="796"/>
      <c r="Q959" s="796"/>
      <c r="R959" s="796"/>
      <c r="S959" s="796"/>
      <c r="T959" s="796"/>
      <c r="U959" s="796"/>
      <c r="V959" s="796"/>
      <c r="W959" s="796"/>
      <c r="X959" s="796"/>
      <c r="Y959" s="796"/>
      <c r="Z959" s="796"/>
      <c r="AA959" s="796"/>
    </row>
    <row r="960">
      <c r="A960" s="796"/>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row>
    <row r="961">
      <c r="A961" s="796"/>
      <c r="B961" s="796"/>
      <c r="C961" s="796"/>
      <c r="D961" s="796"/>
      <c r="E961" s="796"/>
      <c r="F961" s="796"/>
      <c r="G961" s="796"/>
      <c r="H961" s="796"/>
      <c r="I961" s="796"/>
      <c r="J961" s="796"/>
      <c r="K961" s="796"/>
      <c r="L961" s="796"/>
      <c r="M961" s="796"/>
      <c r="N961" s="796"/>
      <c r="O961" s="796"/>
      <c r="P961" s="796"/>
      <c r="Q961" s="796"/>
      <c r="R961" s="796"/>
      <c r="S961" s="796"/>
      <c r="T961" s="796"/>
      <c r="U961" s="796"/>
      <c r="V961" s="796"/>
      <c r="W961" s="796"/>
      <c r="X961" s="796"/>
      <c r="Y961" s="796"/>
      <c r="Z961" s="796"/>
      <c r="AA961" s="796"/>
    </row>
    <row r="962">
      <c r="A962" s="796"/>
      <c r="B962" s="796"/>
      <c r="C962" s="796"/>
      <c r="D962" s="796"/>
      <c r="E962" s="796"/>
      <c r="F962" s="796"/>
      <c r="G962" s="796"/>
      <c r="H962" s="796"/>
      <c r="I962" s="796"/>
      <c r="J962" s="796"/>
      <c r="K962" s="796"/>
      <c r="L962" s="796"/>
      <c r="M962" s="796"/>
      <c r="N962" s="796"/>
      <c r="O962" s="796"/>
      <c r="P962" s="796"/>
      <c r="Q962" s="796"/>
      <c r="R962" s="796"/>
      <c r="S962" s="796"/>
      <c r="T962" s="796"/>
      <c r="U962" s="796"/>
      <c r="V962" s="796"/>
      <c r="W962" s="796"/>
      <c r="X962" s="796"/>
      <c r="Y962" s="796"/>
      <c r="Z962" s="796"/>
      <c r="AA962" s="796"/>
    </row>
    <row r="963">
      <c r="A963" s="796"/>
      <c r="B963" s="796"/>
      <c r="C963" s="796"/>
      <c r="D963" s="796"/>
      <c r="E963" s="796"/>
      <c r="F963" s="796"/>
      <c r="G963" s="796"/>
      <c r="H963" s="796"/>
      <c r="I963" s="796"/>
      <c r="J963" s="796"/>
      <c r="K963" s="796"/>
      <c r="L963" s="796"/>
      <c r="M963" s="796"/>
      <c r="N963" s="796"/>
      <c r="O963" s="796"/>
      <c r="P963" s="796"/>
      <c r="Q963" s="796"/>
      <c r="R963" s="796"/>
      <c r="S963" s="796"/>
      <c r="T963" s="796"/>
      <c r="U963" s="796"/>
      <c r="V963" s="796"/>
      <c r="W963" s="796"/>
      <c r="X963" s="796"/>
      <c r="Y963" s="796"/>
      <c r="Z963" s="796"/>
      <c r="AA963" s="796"/>
    </row>
    <row r="964">
      <c r="A964" s="796"/>
      <c r="B964" s="796"/>
      <c r="C964" s="796"/>
      <c r="D964" s="796"/>
      <c r="E964" s="796"/>
      <c r="F964" s="796"/>
      <c r="G964" s="796"/>
      <c r="H964" s="796"/>
      <c r="I964" s="796"/>
      <c r="J964" s="796"/>
      <c r="K964" s="796"/>
      <c r="L964" s="796"/>
      <c r="M964" s="796"/>
      <c r="N964" s="796"/>
      <c r="O964" s="796"/>
      <c r="P964" s="796"/>
      <c r="Q964" s="796"/>
      <c r="R964" s="796"/>
      <c r="S964" s="796"/>
      <c r="T964" s="796"/>
      <c r="U964" s="796"/>
      <c r="V964" s="796"/>
      <c r="W964" s="796"/>
      <c r="X964" s="796"/>
      <c r="Y964" s="796"/>
      <c r="Z964" s="796"/>
      <c r="AA964" s="796"/>
    </row>
    <row r="965">
      <c r="A965" s="796"/>
      <c r="B965" s="796"/>
      <c r="C965" s="796"/>
      <c r="D965" s="796"/>
      <c r="E965" s="796"/>
      <c r="F965" s="796"/>
      <c r="G965" s="796"/>
      <c r="H965" s="796"/>
      <c r="I965" s="796"/>
      <c r="J965" s="796"/>
      <c r="K965" s="796"/>
      <c r="L965" s="796"/>
      <c r="M965" s="796"/>
      <c r="N965" s="796"/>
      <c r="O965" s="796"/>
      <c r="P965" s="796"/>
      <c r="Q965" s="796"/>
      <c r="R965" s="796"/>
      <c r="S965" s="796"/>
      <c r="T965" s="796"/>
      <c r="U965" s="796"/>
      <c r="V965" s="796"/>
      <c r="W965" s="796"/>
      <c r="X965" s="796"/>
      <c r="Y965" s="796"/>
      <c r="Z965" s="796"/>
      <c r="AA965" s="796"/>
    </row>
    <row r="966">
      <c r="A966" s="796"/>
      <c r="B966" s="796"/>
      <c r="C966" s="796"/>
      <c r="D966" s="796"/>
      <c r="E966" s="796"/>
      <c r="F966" s="796"/>
      <c r="G966" s="796"/>
      <c r="H966" s="796"/>
      <c r="I966" s="796"/>
      <c r="J966" s="796"/>
      <c r="K966" s="796"/>
      <c r="L966" s="796"/>
      <c r="M966" s="796"/>
      <c r="N966" s="796"/>
      <c r="O966" s="796"/>
      <c r="P966" s="796"/>
      <c r="Q966" s="796"/>
      <c r="R966" s="796"/>
      <c r="S966" s="796"/>
      <c r="T966" s="796"/>
      <c r="U966" s="796"/>
      <c r="V966" s="796"/>
      <c r="W966" s="796"/>
      <c r="X966" s="796"/>
      <c r="Y966" s="796"/>
      <c r="Z966" s="796"/>
      <c r="AA966" s="796"/>
    </row>
    <row r="967">
      <c r="A967" s="796"/>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row>
    <row r="968">
      <c r="A968" s="796"/>
      <c r="B968" s="796"/>
      <c r="C968" s="796"/>
      <c r="D968" s="796"/>
      <c r="E968" s="796"/>
      <c r="F968" s="796"/>
      <c r="G968" s="796"/>
      <c r="H968" s="796"/>
      <c r="I968" s="796"/>
      <c r="J968" s="796"/>
      <c r="K968" s="796"/>
      <c r="L968" s="796"/>
      <c r="M968" s="796"/>
      <c r="N968" s="796"/>
      <c r="O968" s="796"/>
      <c r="P968" s="796"/>
      <c r="Q968" s="796"/>
      <c r="R968" s="796"/>
      <c r="S968" s="796"/>
      <c r="T968" s="796"/>
      <c r="U968" s="796"/>
      <c r="V968" s="796"/>
      <c r="W968" s="796"/>
      <c r="X968" s="796"/>
      <c r="Y968" s="796"/>
      <c r="Z968" s="796"/>
      <c r="AA968" s="796"/>
    </row>
    <row r="969">
      <c r="A969" s="796"/>
      <c r="B969" s="796"/>
      <c r="C969" s="796"/>
      <c r="D969" s="796"/>
      <c r="E969" s="796"/>
      <c r="F969" s="796"/>
      <c r="G969" s="796"/>
      <c r="H969" s="796"/>
      <c r="I969" s="796"/>
      <c r="J969" s="796"/>
      <c r="K969" s="796"/>
      <c r="L969" s="796"/>
      <c r="M969" s="796"/>
      <c r="N969" s="796"/>
      <c r="O969" s="796"/>
      <c r="P969" s="796"/>
      <c r="Q969" s="796"/>
      <c r="R969" s="796"/>
      <c r="S969" s="796"/>
      <c r="T969" s="796"/>
      <c r="U969" s="796"/>
      <c r="V969" s="796"/>
      <c r="W969" s="796"/>
      <c r="X969" s="796"/>
      <c r="Y969" s="796"/>
      <c r="Z969" s="796"/>
      <c r="AA969" s="796"/>
    </row>
    <row r="970">
      <c r="A970" s="796"/>
      <c r="B970" s="796"/>
      <c r="C970" s="796"/>
      <c r="D970" s="796"/>
      <c r="E970" s="796"/>
      <c r="F970" s="796"/>
      <c r="G970" s="796"/>
      <c r="H970" s="796"/>
      <c r="I970" s="796"/>
      <c r="J970" s="796"/>
      <c r="K970" s="796"/>
      <c r="L970" s="796"/>
      <c r="M970" s="796"/>
      <c r="N970" s="796"/>
      <c r="O970" s="796"/>
      <c r="P970" s="796"/>
      <c r="Q970" s="796"/>
      <c r="R970" s="796"/>
      <c r="S970" s="796"/>
      <c r="T970" s="796"/>
      <c r="U970" s="796"/>
      <c r="V970" s="796"/>
      <c r="W970" s="796"/>
      <c r="X970" s="796"/>
      <c r="Y970" s="796"/>
      <c r="Z970" s="796"/>
      <c r="AA970" s="796"/>
    </row>
    <row r="971">
      <c r="A971" s="796"/>
      <c r="B971" s="796"/>
      <c r="C971" s="796"/>
      <c r="D971" s="796"/>
      <c r="E971" s="796"/>
      <c r="F971" s="796"/>
      <c r="G971" s="796"/>
      <c r="H971" s="796"/>
      <c r="I971" s="796"/>
      <c r="J971" s="796"/>
      <c r="K971" s="796"/>
      <c r="L971" s="796"/>
      <c r="M971" s="796"/>
      <c r="N971" s="796"/>
      <c r="O971" s="796"/>
      <c r="P971" s="796"/>
      <c r="Q971" s="796"/>
      <c r="R971" s="796"/>
      <c r="S971" s="796"/>
      <c r="T971" s="796"/>
      <c r="U971" s="796"/>
      <c r="V971" s="796"/>
      <c r="W971" s="796"/>
      <c r="X971" s="796"/>
      <c r="Y971" s="796"/>
      <c r="Z971" s="796"/>
      <c r="AA971" s="796"/>
    </row>
    <row r="972">
      <c r="A972" s="796"/>
      <c r="B972" s="796"/>
      <c r="C972" s="796"/>
      <c r="D972" s="796"/>
      <c r="E972" s="796"/>
      <c r="F972" s="796"/>
      <c r="G972" s="796"/>
      <c r="H972" s="796"/>
      <c r="I972" s="796"/>
      <c r="J972" s="796"/>
      <c r="K972" s="796"/>
      <c r="L972" s="796"/>
      <c r="M972" s="796"/>
      <c r="N972" s="796"/>
      <c r="O972" s="796"/>
      <c r="P972" s="796"/>
      <c r="Q972" s="796"/>
      <c r="R972" s="796"/>
      <c r="S972" s="796"/>
      <c r="T972" s="796"/>
      <c r="U972" s="796"/>
      <c r="V972" s="796"/>
      <c r="W972" s="796"/>
      <c r="X972" s="796"/>
      <c r="Y972" s="796"/>
      <c r="Z972" s="796"/>
      <c r="AA972" s="796"/>
    </row>
    <row r="973">
      <c r="A973" s="796"/>
      <c r="B973" s="796"/>
      <c r="C973" s="796"/>
      <c r="D973" s="796"/>
      <c r="E973" s="796"/>
      <c r="F973" s="796"/>
      <c r="G973" s="796"/>
      <c r="H973" s="796"/>
      <c r="I973" s="796"/>
      <c r="J973" s="796"/>
      <c r="K973" s="796"/>
      <c r="L973" s="796"/>
      <c r="M973" s="796"/>
      <c r="N973" s="796"/>
      <c r="O973" s="796"/>
      <c r="P973" s="796"/>
      <c r="Q973" s="796"/>
      <c r="R973" s="796"/>
      <c r="S973" s="796"/>
      <c r="T973" s="796"/>
      <c r="U973" s="796"/>
      <c r="V973" s="796"/>
      <c r="W973" s="796"/>
      <c r="X973" s="796"/>
      <c r="Y973" s="796"/>
      <c r="Z973" s="796"/>
      <c r="AA973" s="796"/>
    </row>
    <row r="974">
      <c r="A974" s="796"/>
      <c r="B974" s="796"/>
      <c r="C974" s="796"/>
      <c r="D974" s="796"/>
      <c r="E974" s="796"/>
      <c r="F974" s="796"/>
      <c r="G974" s="796"/>
      <c r="H974" s="796"/>
      <c r="I974" s="796"/>
      <c r="J974" s="796"/>
      <c r="K974" s="796"/>
      <c r="L974" s="796"/>
      <c r="M974" s="796"/>
      <c r="N974" s="796"/>
      <c r="O974" s="796"/>
      <c r="P974" s="796"/>
      <c r="Q974" s="796"/>
      <c r="R974" s="796"/>
      <c r="S974" s="796"/>
      <c r="T974" s="796"/>
      <c r="U974" s="796"/>
      <c r="V974" s="796"/>
      <c r="W974" s="796"/>
      <c r="X974" s="796"/>
      <c r="Y974" s="796"/>
      <c r="Z974" s="796"/>
      <c r="AA974" s="796"/>
    </row>
    <row r="975">
      <c r="A975" s="796"/>
      <c r="B975" s="796"/>
      <c r="C975" s="796"/>
      <c r="D975" s="796"/>
      <c r="E975" s="796"/>
      <c r="F975" s="796"/>
      <c r="G975" s="796"/>
      <c r="H975" s="796"/>
      <c r="I975" s="796"/>
      <c r="J975" s="796"/>
      <c r="K975" s="796"/>
      <c r="L975" s="796"/>
      <c r="M975" s="796"/>
      <c r="N975" s="796"/>
      <c r="O975" s="796"/>
      <c r="P975" s="796"/>
      <c r="Q975" s="796"/>
      <c r="R975" s="796"/>
      <c r="S975" s="796"/>
      <c r="T975" s="796"/>
      <c r="U975" s="796"/>
      <c r="V975" s="796"/>
      <c r="W975" s="796"/>
      <c r="X975" s="796"/>
      <c r="Y975" s="796"/>
      <c r="Z975" s="796"/>
      <c r="AA975" s="796"/>
    </row>
    <row r="976">
      <c r="A976" s="796"/>
      <c r="B976" s="796"/>
      <c r="C976" s="796"/>
      <c r="D976" s="796"/>
      <c r="E976" s="796"/>
      <c r="F976" s="796"/>
      <c r="G976" s="796"/>
      <c r="H976" s="796"/>
      <c r="I976" s="796"/>
      <c r="J976" s="796"/>
      <c r="K976" s="796"/>
      <c r="L976" s="796"/>
      <c r="M976" s="796"/>
      <c r="N976" s="796"/>
      <c r="O976" s="796"/>
      <c r="P976" s="796"/>
      <c r="Q976" s="796"/>
      <c r="R976" s="796"/>
      <c r="S976" s="796"/>
      <c r="T976" s="796"/>
      <c r="U976" s="796"/>
      <c r="V976" s="796"/>
      <c r="W976" s="796"/>
      <c r="X976" s="796"/>
      <c r="Y976" s="796"/>
      <c r="Z976" s="796"/>
      <c r="AA976" s="796"/>
    </row>
    <row r="977">
      <c r="A977" s="796"/>
      <c r="B977" s="796"/>
      <c r="C977" s="796"/>
      <c r="D977" s="796"/>
      <c r="E977" s="796"/>
      <c r="F977" s="796"/>
      <c r="G977" s="796"/>
      <c r="H977" s="796"/>
      <c r="I977" s="796"/>
      <c r="J977" s="796"/>
      <c r="K977" s="796"/>
      <c r="L977" s="796"/>
      <c r="M977" s="796"/>
      <c r="N977" s="796"/>
      <c r="O977" s="796"/>
      <c r="P977" s="796"/>
      <c r="Q977" s="796"/>
      <c r="R977" s="796"/>
      <c r="S977" s="796"/>
      <c r="T977" s="796"/>
      <c r="U977" s="796"/>
      <c r="V977" s="796"/>
      <c r="W977" s="796"/>
      <c r="X977" s="796"/>
      <c r="Y977" s="796"/>
      <c r="Z977" s="796"/>
      <c r="AA977" s="796"/>
    </row>
    <row r="978">
      <c r="A978" s="796"/>
      <c r="B978" s="796"/>
      <c r="C978" s="796"/>
      <c r="D978" s="796"/>
      <c r="E978" s="796"/>
      <c r="F978" s="796"/>
      <c r="G978" s="796"/>
      <c r="H978" s="796"/>
      <c r="I978" s="796"/>
      <c r="J978" s="796"/>
      <c r="K978" s="796"/>
      <c r="L978" s="796"/>
      <c r="M978" s="796"/>
      <c r="N978" s="796"/>
      <c r="O978" s="796"/>
      <c r="P978" s="796"/>
      <c r="Q978" s="796"/>
      <c r="R978" s="796"/>
      <c r="S978" s="796"/>
      <c r="T978" s="796"/>
      <c r="U978" s="796"/>
      <c r="V978" s="796"/>
      <c r="W978" s="796"/>
      <c r="X978" s="796"/>
      <c r="Y978" s="796"/>
      <c r="Z978" s="796"/>
      <c r="AA978" s="796"/>
    </row>
    <row r="979">
      <c r="A979" s="796"/>
      <c r="B979" s="796"/>
      <c r="C979" s="796"/>
      <c r="D979" s="796"/>
      <c r="E979" s="796"/>
      <c r="F979" s="796"/>
      <c r="G979" s="796"/>
      <c r="H979" s="796"/>
      <c r="I979" s="796"/>
      <c r="J979" s="796"/>
      <c r="K979" s="796"/>
      <c r="L979" s="796"/>
      <c r="M979" s="796"/>
      <c r="N979" s="796"/>
      <c r="O979" s="796"/>
      <c r="P979" s="796"/>
      <c r="Q979" s="796"/>
      <c r="R979" s="796"/>
      <c r="S979" s="796"/>
      <c r="T979" s="796"/>
      <c r="U979" s="796"/>
      <c r="V979" s="796"/>
      <c r="W979" s="796"/>
      <c r="X979" s="796"/>
      <c r="Y979" s="796"/>
      <c r="Z979" s="796"/>
      <c r="AA979" s="796"/>
    </row>
    <row r="980">
      <c r="A980" s="796"/>
      <c r="B980" s="796"/>
      <c r="C980" s="796"/>
      <c r="D980" s="796"/>
      <c r="E980" s="796"/>
      <c r="F980" s="796"/>
      <c r="G980" s="796"/>
      <c r="H980" s="796"/>
      <c r="I980" s="796"/>
      <c r="J980" s="796"/>
      <c r="K980" s="796"/>
      <c r="L980" s="796"/>
      <c r="M980" s="796"/>
      <c r="N980" s="796"/>
      <c r="O980" s="796"/>
      <c r="P980" s="796"/>
      <c r="Q980" s="796"/>
      <c r="R980" s="796"/>
      <c r="S980" s="796"/>
      <c r="T980" s="796"/>
      <c r="U980" s="796"/>
      <c r="V980" s="796"/>
      <c r="W980" s="796"/>
      <c r="X980" s="796"/>
      <c r="Y980" s="796"/>
      <c r="Z980" s="796"/>
      <c r="AA980" s="796"/>
    </row>
    <row r="981">
      <c r="A981" s="796"/>
      <c r="B981" s="796"/>
      <c r="C981" s="796"/>
      <c r="D981" s="796"/>
      <c r="E981" s="796"/>
      <c r="F981" s="796"/>
      <c r="G981" s="796"/>
      <c r="H981" s="796"/>
      <c r="I981" s="796"/>
      <c r="J981" s="796"/>
      <c r="K981" s="796"/>
      <c r="L981" s="796"/>
      <c r="M981" s="796"/>
      <c r="N981" s="796"/>
      <c r="O981" s="796"/>
      <c r="P981" s="796"/>
      <c r="Q981" s="796"/>
      <c r="R981" s="796"/>
      <c r="S981" s="796"/>
      <c r="T981" s="796"/>
      <c r="U981" s="796"/>
      <c r="V981" s="796"/>
      <c r="W981" s="796"/>
      <c r="X981" s="796"/>
      <c r="Y981" s="796"/>
      <c r="Z981" s="796"/>
      <c r="AA981" s="796"/>
    </row>
    <row r="982">
      <c r="A982" s="796"/>
      <c r="B982" s="796"/>
      <c r="C982" s="796"/>
      <c r="D982" s="796"/>
      <c r="E982" s="796"/>
      <c r="F982" s="796"/>
      <c r="G982" s="796"/>
      <c r="H982" s="796"/>
      <c r="I982" s="796"/>
      <c r="J982" s="796"/>
      <c r="K982" s="796"/>
      <c r="L982" s="796"/>
      <c r="M982" s="796"/>
      <c r="N982" s="796"/>
      <c r="O982" s="796"/>
      <c r="P982" s="796"/>
      <c r="Q982" s="796"/>
      <c r="R982" s="796"/>
      <c r="S982" s="796"/>
      <c r="T982" s="796"/>
      <c r="U982" s="796"/>
      <c r="V982" s="796"/>
      <c r="W982" s="796"/>
      <c r="X982" s="796"/>
      <c r="Y982" s="796"/>
      <c r="Z982" s="796"/>
      <c r="AA982" s="796"/>
    </row>
    <row r="983">
      <c r="A983" s="796"/>
      <c r="B983" s="796"/>
      <c r="C983" s="796"/>
      <c r="D983" s="796"/>
      <c r="E983" s="796"/>
      <c r="F983" s="796"/>
      <c r="G983" s="796"/>
      <c r="H983" s="796"/>
      <c r="I983" s="796"/>
      <c r="J983" s="796"/>
      <c r="K983" s="796"/>
      <c r="L983" s="796"/>
      <c r="M983" s="796"/>
      <c r="N983" s="796"/>
      <c r="O983" s="796"/>
      <c r="P983" s="796"/>
      <c r="Q983" s="796"/>
      <c r="R983" s="796"/>
      <c r="S983" s="796"/>
      <c r="T983" s="796"/>
      <c r="U983" s="796"/>
      <c r="V983" s="796"/>
      <c r="W983" s="796"/>
      <c r="X983" s="796"/>
      <c r="Y983" s="796"/>
      <c r="Z983" s="796"/>
      <c r="AA983" s="796"/>
    </row>
    <row r="984">
      <c r="A984" s="796"/>
      <c r="B984" s="796"/>
      <c r="C984" s="796"/>
      <c r="D984" s="796"/>
      <c r="E984" s="796"/>
      <c r="F984" s="796"/>
      <c r="G984" s="796"/>
      <c r="H984" s="796"/>
      <c r="I984" s="796"/>
      <c r="J984" s="796"/>
      <c r="K984" s="796"/>
      <c r="L984" s="796"/>
      <c r="M984" s="796"/>
      <c r="N984" s="796"/>
      <c r="O984" s="796"/>
      <c r="P984" s="796"/>
      <c r="Q984" s="796"/>
      <c r="R984" s="796"/>
      <c r="S984" s="796"/>
      <c r="T984" s="796"/>
      <c r="U984" s="796"/>
      <c r="V984" s="796"/>
      <c r="W984" s="796"/>
      <c r="X984" s="796"/>
      <c r="Y984" s="796"/>
      <c r="Z984" s="796"/>
      <c r="AA984" s="796"/>
    </row>
    <row r="985">
      <c r="A985" s="796"/>
      <c r="B985" s="796"/>
      <c r="C985" s="796"/>
      <c r="D985" s="796"/>
      <c r="E985" s="796"/>
      <c r="F985" s="796"/>
      <c r="G985" s="796"/>
      <c r="H985" s="796"/>
      <c r="I985" s="796"/>
      <c r="J985" s="796"/>
      <c r="K985" s="796"/>
      <c r="L985" s="796"/>
      <c r="M985" s="796"/>
      <c r="N985" s="796"/>
      <c r="O985" s="796"/>
      <c r="P985" s="796"/>
      <c r="Q985" s="796"/>
      <c r="R985" s="796"/>
      <c r="S985" s="796"/>
      <c r="T985" s="796"/>
      <c r="U985" s="796"/>
      <c r="V985" s="796"/>
      <c r="W985" s="796"/>
      <c r="X985" s="796"/>
      <c r="Y985" s="796"/>
      <c r="Z985" s="796"/>
      <c r="AA985" s="796"/>
    </row>
    <row r="986">
      <c r="A986" s="796"/>
      <c r="B986" s="796"/>
      <c r="C986" s="796"/>
      <c r="D986" s="796"/>
      <c r="E986" s="796"/>
      <c r="F986" s="796"/>
      <c r="G986" s="796"/>
      <c r="H986" s="796"/>
      <c r="I986" s="796"/>
      <c r="J986" s="796"/>
      <c r="K986" s="796"/>
      <c r="L986" s="796"/>
      <c r="M986" s="796"/>
      <c r="N986" s="796"/>
      <c r="O986" s="796"/>
      <c r="P986" s="796"/>
      <c r="Q986" s="796"/>
      <c r="R986" s="796"/>
      <c r="S986" s="796"/>
      <c r="T986" s="796"/>
      <c r="U986" s="796"/>
      <c r="V986" s="796"/>
      <c r="W986" s="796"/>
      <c r="X986" s="796"/>
      <c r="Y986" s="796"/>
      <c r="Z986" s="796"/>
      <c r="AA986" s="796"/>
    </row>
    <row r="987">
      <c r="A987" s="796"/>
      <c r="B987" s="796"/>
      <c r="C987" s="796"/>
      <c r="D987" s="796"/>
      <c r="E987" s="796"/>
      <c r="F987" s="796"/>
      <c r="G987" s="796"/>
      <c r="H987" s="796"/>
      <c r="I987" s="796"/>
      <c r="J987" s="796"/>
      <c r="K987" s="796"/>
      <c r="L987" s="796"/>
      <c r="M987" s="796"/>
      <c r="N987" s="796"/>
      <c r="O987" s="796"/>
      <c r="P987" s="796"/>
      <c r="Q987" s="796"/>
      <c r="R987" s="796"/>
      <c r="S987" s="796"/>
      <c r="T987" s="796"/>
      <c r="U987" s="796"/>
      <c r="V987" s="796"/>
      <c r="W987" s="796"/>
      <c r="X987" s="796"/>
      <c r="Y987" s="796"/>
      <c r="Z987" s="796"/>
      <c r="AA987" s="796"/>
    </row>
    <row r="988">
      <c r="A988" s="796"/>
      <c r="B988" s="796"/>
      <c r="C988" s="796"/>
      <c r="D988" s="796"/>
      <c r="E988" s="796"/>
      <c r="F988" s="796"/>
      <c r="G988" s="796"/>
      <c r="H988" s="796"/>
      <c r="I988" s="796"/>
      <c r="J988" s="796"/>
      <c r="K988" s="796"/>
      <c r="L988" s="796"/>
      <c r="M988" s="796"/>
      <c r="N988" s="796"/>
      <c r="O988" s="796"/>
      <c r="P988" s="796"/>
      <c r="Q988" s="796"/>
      <c r="R988" s="796"/>
      <c r="S988" s="796"/>
      <c r="T988" s="796"/>
      <c r="U988" s="796"/>
      <c r="V988" s="796"/>
      <c r="W988" s="796"/>
      <c r="X988" s="796"/>
      <c r="Y988" s="796"/>
      <c r="Z988" s="796"/>
      <c r="AA988" s="796"/>
    </row>
    <row r="989">
      <c r="A989" s="796"/>
      <c r="B989" s="796"/>
      <c r="C989" s="796"/>
      <c r="D989" s="796"/>
      <c r="E989" s="796"/>
      <c r="F989" s="796"/>
      <c r="G989" s="796"/>
      <c r="H989" s="796"/>
      <c r="I989" s="796"/>
      <c r="J989" s="796"/>
      <c r="K989" s="796"/>
      <c r="L989" s="796"/>
      <c r="M989" s="796"/>
      <c r="N989" s="796"/>
      <c r="O989" s="796"/>
      <c r="P989" s="796"/>
      <c r="Q989" s="796"/>
      <c r="R989" s="796"/>
      <c r="S989" s="796"/>
      <c r="T989" s="796"/>
      <c r="U989" s="796"/>
      <c r="V989" s="796"/>
      <c r="W989" s="796"/>
      <c r="X989" s="796"/>
      <c r="Y989" s="796"/>
      <c r="Z989" s="796"/>
      <c r="AA989" s="796"/>
    </row>
    <row r="990">
      <c r="A990" s="796"/>
      <c r="B990" s="796"/>
      <c r="C990" s="796"/>
      <c r="D990" s="796"/>
      <c r="E990" s="796"/>
      <c r="F990" s="796"/>
      <c r="G990" s="796"/>
      <c r="H990" s="796"/>
      <c r="I990" s="796"/>
      <c r="J990" s="796"/>
      <c r="K990" s="796"/>
      <c r="L990" s="796"/>
      <c r="M990" s="796"/>
      <c r="N990" s="796"/>
      <c r="O990" s="796"/>
      <c r="P990" s="796"/>
      <c r="Q990" s="796"/>
      <c r="R990" s="796"/>
      <c r="S990" s="796"/>
      <c r="T990" s="796"/>
      <c r="U990" s="796"/>
      <c r="V990" s="796"/>
      <c r="W990" s="796"/>
      <c r="X990" s="796"/>
      <c r="Y990" s="796"/>
      <c r="Z990" s="796"/>
      <c r="AA990" s="796"/>
    </row>
    <row r="991">
      <c r="A991" s="796"/>
      <c r="B991" s="796"/>
      <c r="C991" s="796"/>
      <c r="D991" s="796"/>
      <c r="E991" s="796"/>
      <c r="F991" s="796"/>
      <c r="G991" s="796"/>
      <c r="H991" s="796"/>
      <c r="I991" s="796"/>
      <c r="J991" s="796"/>
      <c r="K991" s="796"/>
      <c r="L991" s="796"/>
      <c r="M991" s="796"/>
      <c r="N991" s="796"/>
      <c r="O991" s="796"/>
      <c r="P991" s="796"/>
      <c r="Q991" s="796"/>
      <c r="R991" s="796"/>
      <c r="S991" s="796"/>
      <c r="T991" s="796"/>
      <c r="U991" s="796"/>
      <c r="V991" s="796"/>
      <c r="W991" s="796"/>
      <c r="X991" s="796"/>
      <c r="Y991" s="796"/>
      <c r="Z991" s="796"/>
      <c r="AA991" s="796"/>
    </row>
    <row r="992">
      <c r="A992" s="796"/>
      <c r="B992" s="796"/>
      <c r="C992" s="796"/>
      <c r="D992" s="796"/>
      <c r="E992" s="796"/>
      <c r="F992" s="796"/>
      <c r="G992" s="796"/>
      <c r="H992" s="796"/>
      <c r="I992" s="796"/>
      <c r="J992" s="796"/>
      <c r="K992" s="796"/>
      <c r="L992" s="796"/>
      <c r="M992" s="796"/>
      <c r="N992" s="796"/>
      <c r="O992" s="796"/>
      <c r="P992" s="796"/>
      <c r="Q992" s="796"/>
      <c r="R992" s="796"/>
      <c r="S992" s="796"/>
      <c r="T992" s="796"/>
      <c r="U992" s="796"/>
      <c r="V992" s="796"/>
      <c r="W992" s="796"/>
      <c r="X992" s="796"/>
      <c r="Y992" s="796"/>
      <c r="Z992" s="796"/>
      <c r="AA992" s="796"/>
    </row>
    <row r="993">
      <c r="A993" s="796"/>
      <c r="B993" s="796"/>
      <c r="C993" s="796"/>
      <c r="D993" s="796"/>
      <c r="E993" s="796"/>
      <c r="F993" s="796"/>
      <c r="G993" s="796"/>
      <c r="H993" s="796"/>
      <c r="I993" s="796"/>
      <c r="J993" s="796"/>
      <c r="K993" s="796"/>
      <c r="L993" s="796"/>
      <c r="M993" s="796"/>
      <c r="N993" s="796"/>
      <c r="O993" s="796"/>
      <c r="P993" s="796"/>
      <c r="Q993" s="796"/>
      <c r="R993" s="796"/>
      <c r="S993" s="796"/>
      <c r="T993" s="796"/>
      <c r="U993" s="796"/>
      <c r="V993" s="796"/>
      <c r="W993" s="796"/>
      <c r="X993" s="796"/>
      <c r="Y993" s="796"/>
      <c r="Z993" s="796"/>
      <c r="AA993" s="796"/>
    </row>
    <row r="994">
      <c r="A994" s="796"/>
      <c r="B994" s="796"/>
      <c r="C994" s="796"/>
      <c r="D994" s="796"/>
      <c r="E994" s="796"/>
      <c r="F994" s="796"/>
      <c r="G994" s="796"/>
      <c r="H994" s="796"/>
      <c r="I994" s="796"/>
      <c r="J994" s="796"/>
      <c r="K994" s="796"/>
      <c r="L994" s="796"/>
      <c r="M994" s="796"/>
      <c r="N994" s="796"/>
      <c r="O994" s="796"/>
      <c r="P994" s="796"/>
      <c r="Q994" s="796"/>
      <c r="R994" s="796"/>
      <c r="S994" s="796"/>
      <c r="T994" s="796"/>
      <c r="U994" s="796"/>
      <c r="V994" s="796"/>
      <c r="W994" s="796"/>
      <c r="X994" s="796"/>
      <c r="Y994" s="796"/>
      <c r="Z994" s="796"/>
      <c r="AA994" s="796"/>
    </row>
    <row r="995">
      <c r="A995" s="796"/>
      <c r="B995" s="796"/>
      <c r="C995" s="796"/>
      <c r="D995" s="796"/>
      <c r="E995" s="796"/>
      <c r="F995" s="796"/>
      <c r="G995" s="796"/>
      <c r="H995" s="796"/>
      <c r="I995" s="796"/>
      <c r="J995" s="796"/>
      <c r="K995" s="796"/>
      <c r="L995" s="796"/>
      <c r="M995" s="796"/>
      <c r="N995" s="796"/>
      <c r="O995" s="796"/>
      <c r="P995" s="796"/>
      <c r="Q995" s="796"/>
      <c r="R995" s="796"/>
      <c r="S995" s="796"/>
      <c r="T995" s="796"/>
      <c r="U995" s="796"/>
      <c r="V995" s="796"/>
      <c r="W995" s="796"/>
      <c r="X995" s="796"/>
      <c r="Y995" s="796"/>
      <c r="Z995" s="796"/>
      <c r="AA995" s="796"/>
    </row>
    <row r="996">
      <c r="A996" s="796"/>
      <c r="B996" s="796"/>
      <c r="C996" s="796"/>
      <c r="D996" s="796"/>
      <c r="E996" s="796"/>
      <c r="F996" s="796"/>
      <c r="G996" s="796"/>
      <c r="H996" s="796"/>
      <c r="I996" s="796"/>
      <c r="J996" s="796"/>
      <c r="K996" s="796"/>
      <c r="L996" s="796"/>
      <c r="M996" s="796"/>
      <c r="N996" s="796"/>
      <c r="O996" s="796"/>
      <c r="P996" s="796"/>
      <c r="Q996" s="796"/>
      <c r="R996" s="796"/>
      <c r="S996" s="796"/>
      <c r="T996" s="796"/>
      <c r="U996" s="796"/>
      <c r="V996" s="796"/>
      <c r="W996" s="796"/>
      <c r="X996" s="796"/>
      <c r="Y996" s="796"/>
      <c r="Z996" s="796"/>
      <c r="AA996" s="796"/>
    </row>
    <row r="997">
      <c r="A997" s="796"/>
      <c r="B997" s="796"/>
      <c r="C997" s="796"/>
      <c r="D997" s="796"/>
      <c r="E997" s="796"/>
      <c r="F997" s="796"/>
      <c r="G997" s="796"/>
      <c r="H997" s="796"/>
      <c r="I997" s="796"/>
      <c r="J997" s="796"/>
      <c r="K997" s="796"/>
      <c r="L997" s="796"/>
      <c r="M997" s="796"/>
      <c r="N997" s="796"/>
      <c r="O997" s="796"/>
      <c r="P997" s="796"/>
      <c r="Q997" s="796"/>
      <c r="R997" s="796"/>
      <c r="S997" s="796"/>
      <c r="T997" s="796"/>
      <c r="U997" s="796"/>
      <c r="V997" s="796"/>
      <c r="W997" s="796"/>
      <c r="X997" s="796"/>
      <c r="Y997" s="796"/>
      <c r="Z997" s="796"/>
      <c r="AA997" s="796"/>
    </row>
    <row r="998">
      <c r="A998" s="796"/>
      <c r="B998" s="796"/>
      <c r="C998" s="796"/>
      <c r="D998" s="796"/>
      <c r="E998" s="796"/>
      <c r="F998" s="796"/>
      <c r="G998" s="796"/>
      <c r="H998" s="796"/>
      <c r="I998" s="796"/>
      <c r="J998" s="796"/>
      <c r="K998" s="796"/>
      <c r="L998" s="796"/>
      <c r="M998" s="796"/>
      <c r="N998" s="796"/>
      <c r="O998" s="796"/>
      <c r="P998" s="796"/>
      <c r="Q998" s="796"/>
      <c r="R998" s="796"/>
      <c r="S998" s="796"/>
      <c r="T998" s="796"/>
      <c r="U998" s="796"/>
      <c r="V998" s="796"/>
      <c r="W998" s="796"/>
      <c r="X998" s="796"/>
      <c r="Y998" s="796"/>
      <c r="Z998" s="796"/>
      <c r="AA998" s="796"/>
    </row>
    <row r="999">
      <c r="A999" s="796"/>
      <c r="B999" s="796"/>
      <c r="C999" s="796"/>
      <c r="D999" s="796"/>
      <c r="E999" s="796"/>
      <c r="F999" s="796"/>
      <c r="G999" s="796"/>
      <c r="H999" s="796"/>
      <c r="I999" s="796"/>
      <c r="J999" s="796"/>
      <c r="K999" s="796"/>
      <c r="L999" s="796"/>
      <c r="M999" s="796"/>
      <c r="N999" s="796"/>
      <c r="O999" s="796"/>
      <c r="P999" s="796"/>
      <c r="Q999" s="796"/>
      <c r="R999" s="796"/>
      <c r="S999" s="796"/>
      <c r="T999" s="796"/>
      <c r="U999" s="796"/>
      <c r="V999" s="796"/>
      <c r="W999" s="796"/>
      <c r="X999" s="796"/>
      <c r="Y999" s="796"/>
      <c r="Z999" s="796"/>
      <c r="AA999" s="796"/>
    </row>
    <row r="1000">
      <c r="A1000" s="796"/>
      <c r="B1000" s="796"/>
      <c r="C1000" s="796"/>
      <c r="D1000" s="796"/>
      <c r="E1000" s="796"/>
      <c r="F1000" s="796"/>
      <c r="G1000" s="796"/>
      <c r="H1000" s="796"/>
      <c r="I1000" s="796"/>
      <c r="J1000" s="796"/>
      <c r="K1000" s="796"/>
      <c r="L1000" s="796"/>
      <c r="M1000" s="796"/>
      <c r="N1000" s="796"/>
      <c r="O1000" s="796"/>
      <c r="P1000" s="796"/>
      <c r="Q1000" s="796"/>
      <c r="R1000" s="796"/>
      <c r="S1000" s="796"/>
      <c r="T1000" s="796"/>
      <c r="U1000" s="796"/>
      <c r="V1000" s="796"/>
      <c r="W1000" s="796"/>
      <c r="X1000" s="796"/>
      <c r="Y1000" s="796"/>
      <c r="Z1000" s="796"/>
      <c r="AA1000" s="796"/>
    </row>
    <row r="1001">
      <c r="A1001" s="796"/>
      <c r="B1001" s="796"/>
      <c r="C1001" s="796"/>
      <c r="D1001" s="796"/>
      <c r="E1001" s="796"/>
      <c r="F1001" s="796"/>
      <c r="G1001" s="796"/>
      <c r="H1001" s="796"/>
      <c r="I1001" s="796"/>
      <c r="J1001" s="796"/>
      <c r="K1001" s="796"/>
      <c r="L1001" s="796"/>
      <c r="M1001" s="796"/>
      <c r="N1001" s="796"/>
      <c r="O1001" s="796"/>
      <c r="P1001" s="796"/>
      <c r="Q1001" s="796"/>
      <c r="R1001" s="796"/>
      <c r="S1001" s="796"/>
      <c r="T1001" s="796"/>
      <c r="U1001" s="796"/>
      <c r="V1001" s="796"/>
      <c r="W1001" s="796"/>
      <c r="X1001" s="796"/>
      <c r="Y1001" s="796"/>
      <c r="Z1001" s="796"/>
      <c r="AA1001" s="79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4.43" defaultRowHeight="15.75"/>
  <cols>
    <col customWidth="1" min="1" max="1" width="14.29"/>
    <col customWidth="1" min="2" max="2" width="13.57"/>
    <col customWidth="1" min="3" max="3" width="18.29"/>
    <col customWidth="1" min="5" max="5" width="3.43"/>
    <col customWidth="1" min="6" max="6" width="22.57"/>
    <col customWidth="1" min="8" max="8" width="9.14"/>
    <col customWidth="1" min="9" max="9" width="2.43"/>
    <col customWidth="1" min="12" max="12" width="22.57"/>
  </cols>
  <sheetData>
    <row r="1">
      <c r="A1" s="797" t="s">
        <v>1540</v>
      </c>
      <c r="B1" s="797" t="s">
        <v>98</v>
      </c>
      <c r="C1" s="797" t="s">
        <v>0</v>
      </c>
      <c r="D1" s="797" t="s">
        <v>1541</v>
      </c>
      <c r="E1" s="798"/>
      <c r="F1" s="799" t="s">
        <v>1542</v>
      </c>
      <c r="G1" s="800" t="s">
        <v>21</v>
      </c>
      <c r="H1" s="801" t="s">
        <v>1543</v>
      </c>
      <c r="I1" s="800"/>
      <c r="J1" s="800" t="s">
        <v>3</v>
      </c>
      <c r="K1" s="802" t="s">
        <v>4</v>
      </c>
      <c r="L1" s="802" t="s">
        <v>5</v>
      </c>
      <c r="M1" s="802" t="s">
        <v>6</v>
      </c>
      <c r="N1" s="802" t="s">
        <v>7</v>
      </c>
      <c r="O1" s="802" t="s">
        <v>8</v>
      </c>
      <c r="P1" s="802" t="s">
        <v>9</v>
      </c>
      <c r="Q1" s="802" t="s">
        <v>10</v>
      </c>
      <c r="R1" s="802" t="s">
        <v>11</v>
      </c>
      <c r="S1" s="802" t="s">
        <v>12</v>
      </c>
      <c r="T1" s="802" t="s">
        <v>13</v>
      </c>
      <c r="U1" s="802" t="s">
        <v>14</v>
      </c>
      <c r="V1" s="803"/>
      <c r="W1" s="803"/>
      <c r="X1" s="803"/>
      <c r="Y1" s="803"/>
      <c r="Z1" s="803"/>
      <c r="AA1" s="803"/>
    </row>
    <row r="2">
      <c r="A2" s="804" t="s">
        <v>1544</v>
      </c>
      <c r="B2" s="805">
        <v>44580.0</v>
      </c>
      <c r="C2" s="804" t="s">
        <v>16</v>
      </c>
      <c r="D2" s="804">
        <v>105.26</v>
      </c>
      <c r="E2" s="806"/>
      <c r="F2" s="807" t="str">
        <f>REPORT!A2</f>
        <v>KITO BF IT</v>
      </c>
      <c r="G2" s="808">
        <f>SUMIF('BAGNA REPORT'!$E:$E,F2,'BAGNA REPORT'!$AJ:$AJ)+SUMIF('KITO REPORT'!$E:$E,F2,'KITO REPORT'!$AJ:$AJ)+SUMIF('KEVIN REPORT'!$E:$E,F2,'KEVIN REPORT'!$AJ:$AJ)+SUMIF('INJURY REPORT'!$E:$E,F2,'INJURY REPORT'!$AJ:$AJ)</f>
        <v>1232.48</v>
      </c>
      <c r="H2" s="809">
        <f>G2/REPORT!B2</f>
        <v>0.05327940606</v>
      </c>
      <c r="I2" s="810"/>
      <c r="J2" s="811">
        <v>213.15</v>
      </c>
      <c r="K2" s="808">
        <f t="shared" ref="K2:K7" si="1">G2-J2</f>
        <v>1019.33</v>
      </c>
      <c r="M2" s="812"/>
      <c r="N2" s="812"/>
      <c r="O2" s="812"/>
      <c r="P2" s="812"/>
      <c r="Q2" s="812"/>
      <c r="R2" s="812"/>
      <c r="S2" s="812"/>
      <c r="T2" s="812"/>
      <c r="U2" s="812"/>
      <c r="V2" s="812"/>
      <c r="W2" s="812"/>
      <c r="X2" s="812"/>
      <c r="Y2" s="812"/>
      <c r="Z2" s="812"/>
      <c r="AA2" s="812"/>
    </row>
    <row r="3">
      <c r="A3" s="804" t="s">
        <v>1545</v>
      </c>
      <c r="B3" s="805">
        <v>44587.0</v>
      </c>
      <c r="C3" s="804" t="s">
        <v>16</v>
      </c>
      <c r="D3" s="804">
        <v>139.33</v>
      </c>
      <c r="E3" s="806"/>
      <c r="F3" s="807" t="str">
        <f>REPORT!A3</f>
        <v>KEVIN BF UK</v>
      </c>
      <c r="G3" s="808">
        <f>SUMIF('BAGNA REPORT'!$E:$E,F3,'BAGNA REPORT'!$AJ:$AJ)+SUMIF('KITO REPORT'!$E:$E,F3,'KITO REPORT'!$AJ:$AJ)+SUMIF('KEVIN REPORT'!$E:$E,F3,'KEVIN REPORT'!$AJ:$AJ)+SUMIF('INJURY REPORT'!$E:$E,F3,'INJURY REPORT'!$AJ:$AJ)</f>
        <v>285.98004</v>
      </c>
      <c r="H3" s="809">
        <f>G3/REPORT!B3</f>
        <v>0.03082528497</v>
      </c>
      <c r="I3" s="810"/>
      <c r="J3" s="811">
        <v>95.18999999999998</v>
      </c>
      <c r="K3" s="808">
        <f t="shared" si="1"/>
        <v>190.79004</v>
      </c>
      <c r="M3" s="812"/>
      <c r="N3" s="812"/>
      <c r="O3" s="812"/>
      <c r="P3" s="812"/>
      <c r="Q3" s="812"/>
      <c r="R3" s="812"/>
      <c r="S3" s="812"/>
      <c r="T3" s="812"/>
      <c r="U3" s="812"/>
      <c r="V3" s="812"/>
      <c r="W3" s="812"/>
      <c r="X3" s="812"/>
      <c r="Y3" s="812"/>
      <c r="Z3" s="812"/>
      <c r="AA3" s="812"/>
    </row>
    <row r="4">
      <c r="A4" s="804" t="s">
        <v>1546</v>
      </c>
      <c r="B4" s="805">
        <v>44594.0</v>
      </c>
      <c r="C4" s="804" t="s">
        <v>16</v>
      </c>
      <c r="D4" s="804">
        <v>90.4</v>
      </c>
      <c r="E4" s="806"/>
      <c r="F4" s="807" t="str">
        <f>REPORT!A4</f>
        <v>BAGNA BF MT</v>
      </c>
      <c r="G4" s="808">
        <f>SUMIF('BAGNA REPORT'!$E:$E,F4,'BAGNA REPORT'!$AJ:$AJ)+SUMIF('KITO REPORT'!$E:$E,F4,'KITO REPORT'!$AJ:$AJ)+SUMIF('KEVIN REPORT'!$E:$E,F4,'KEVIN REPORT'!$AJ:$AJ)+SUMIF('INJURY REPORT'!$E:$E,F4,'INJURY REPORT'!$AJ:$AJ)</f>
        <v>0</v>
      </c>
      <c r="H4" s="809"/>
      <c r="I4" s="810"/>
      <c r="J4" s="811">
        <v>0.0</v>
      </c>
      <c r="K4" s="808">
        <f t="shared" si="1"/>
        <v>0</v>
      </c>
      <c r="M4" s="812"/>
      <c r="N4" s="812"/>
      <c r="O4" s="812"/>
      <c r="P4" s="812"/>
      <c r="Q4" s="812"/>
      <c r="R4" s="812"/>
      <c r="S4" s="812"/>
      <c r="T4" s="812"/>
      <c r="U4" s="812"/>
      <c r="V4" s="812"/>
      <c r="W4" s="812"/>
      <c r="X4" s="812"/>
      <c r="Y4" s="812"/>
      <c r="Z4" s="812"/>
      <c r="AA4" s="812"/>
    </row>
    <row r="5">
      <c r="A5" s="804" t="s">
        <v>1547</v>
      </c>
      <c r="B5" s="805">
        <v>44601.0</v>
      </c>
      <c r="C5" s="804" t="s">
        <v>16</v>
      </c>
      <c r="D5" s="804">
        <v>119.12</v>
      </c>
      <c r="E5" s="806"/>
      <c r="F5" s="807" t="str">
        <f>REPORT!A5</f>
        <v>KEVIN BF MT</v>
      </c>
      <c r="G5" s="808">
        <f>SUMIF('BAGNA REPORT'!$E:$E,F5,'BAGNA REPORT'!$AJ:$AJ)+SUMIF('KITO REPORT'!$E:$E,F5,'KITO REPORT'!$AJ:$AJ)+SUMIF('KEVIN REPORT'!$E:$E,F5,'KEVIN REPORT'!$AJ:$AJ)+SUMIF('INJURY REPORT'!$E:$E,F5,'INJURY REPORT'!$AJ:$AJ)</f>
        <v>0</v>
      </c>
      <c r="H5" s="809"/>
      <c r="I5" s="810"/>
      <c r="J5" s="811">
        <v>0.0</v>
      </c>
      <c r="K5" s="808">
        <f t="shared" si="1"/>
        <v>0</v>
      </c>
      <c r="M5" s="812"/>
      <c r="N5" s="812"/>
      <c r="O5" s="812"/>
      <c r="P5" s="812"/>
      <c r="Q5" s="812"/>
      <c r="R5" s="812"/>
      <c r="S5" s="812"/>
      <c r="T5" s="812"/>
      <c r="U5" s="812"/>
      <c r="V5" s="812"/>
      <c r="W5" s="812"/>
      <c r="X5" s="812"/>
      <c r="Y5" s="812"/>
      <c r="Z5" s="812"/>
      <c r="AA5" s="812"/>
    </row>
    <row r="6">
      <c r="A6" s="804" t="s">
        <v>1548</v>
      </c>
      <c r="B6" s="805">
        <v>44608.0</v>
      </c>
      <c r="C6" s="804" t="s">
        <v>16</v>
      </c>
      <c r="D6" s="804">
        <v>531.66</v>
      </c>
      <c r="E6" s="806"/>
      <c r="F6" s="807" t="str">
        <f>REPORT!A6</f>
        <v>KEVIN BET365 IT</v>
      </c>
      <c r="G6" s="808">
        <f>SUMIF('BAGNA REPORT'!$E:$E,F6,'BAGNA REPORT'!$AJ:$AJ)+SUMIF('KITO REPORT'!$E:$E,F6,'KITO REPORT'!$AJ:$AJ)+SUMIF('KEVIN REPORT'!$E:$E,F6,'KEVIN REPORT'!$AJ:$AJ)+SUMIF('INJURY REPORT'!$E:$E,F6,'INJURY REPORT'!$AJ:$AJ)</f>
        <v>0</v>
      </c>
      <c r="H6" s="809"/>
      <c r="I6" s="810"/>
      <c r="J6" s="811">
        <v>0.0</v>
      </c>
      <c r="K6" s="808">
        <f t="shared" si="1"/>
        <v>0</v>
      </c>
      <c r="M6" s="812"/>
      <c r="N6" s="812"/>
      <c r="O6" s="812"/>
      <c r="P6" s="812"/>
      <c r="Q6" s="812"/>
      <c r="R6" s="812"/>
      <c r="S6" s="812"/>
      <c r="T6" s="812"/>
      <c r="U6" s="812"/>
      <c r="V6" s="812"/>
      <c r="W6" s="812"/>
      <c r="X6" s="812"/>
      <c r="Y6" s="812"/>
      <c r="Z6" s="812"/>
      <c r="AA6" s="812"/>
    </row>
    <row r="7">
      <c r="A7" s="812"/>
      <c r="B7" s="812"/>
      <c r="C7" s="812"/>
      <c r="D7" s="812"/>
      <c r="E7" s="806"/>
      <c r="F7" s="807" t="str">
        <f>REPORT!A7</f>
        <v>KITO BETFLAG IT</v>
      </c>
      <c r="G7" s="808">
        <f>SUMIF('BAGNA REPORT'!$E:$E,F7,'BAGNA REPORT'!$AJ:$AJ)+SUMIF('KITO REPORT'!$E:$E,F7,'KITO REPORT'!$AJ:$AJ)+SUMIF('KEVIN REPORT'!$E:$E,F7,'KEVIN REPORT'!$AJ:$AJ)+SUMIF('INJURY REPORT'!$E:$E,F7,'INJURY REPORT'!$AJ:$AJ)</f>
        <v>0</v>
      </c>
      <c r="H7" s="809"/>
      <c r="I7" s="810"/>
      <c r="J7" s="811">
        <v>0.0</v>
      </c>
      <c r="K7" s="808">
        <f t="shared" si="1"/>
        <v>0</v>
      </c>
      <c r="M7" s="812"/>
      <c r="N7" s="812"/>
      <c r="O7" s="812"/>
      <c r="P7" s="812"/>
      <c r="Q7" s="812"/>
      <c r="R7" s="812"/>
      <c r="S7" s="812"/>
      <c r="T7" s="812"/>
      <c r="U7" s="812"/>
      <c r="V7" s="812"/>
      <c r="W7" s="812"/>
      <c r="X7" s="812"/>
      <c r="Y7" s="812"/>
      <c r="Z7" s="812"/>
      <c r="AA7" s="812"/>
    </row>
    <row r="8">
      <c r="A8" s="812"/>
      <c r="B8" s="812"/>
      <c r="C8" s="812"/>
      <c r="D8" s="812"/>
      <c r="E8" s="806"/>
      <c r="F8" s="813"/>
      <c r="G8" s="811"/>
      <c r="H8" s="814"/>
      <c r="I8" s="810"/>
      <c r="J8" s="811"/>
      <c r="K8" s="811"/>
      <c r="L8" s="815" t="str">
        <f>REPORT!A8</f>
        <v/>
      </c>
      <c r="M8" s="812"/>
      <c r="N8" s="812"/>
      <c r="O8" s="812"/>
      <c r="P8" s="812"/>
      <c r="Q8" s="812"/>
      <c r="R8" s="812"/>
      <c r="S8" s="812"/>
      <c r="T8" s="812"/>
      <c r="U8" s="812"/>
      <c r="V8" s="812"/>
      <c r="W8" s="812"/>
      <c r="X8" s="812"/>
      <c r="Y8" s="812"/>
      <c r="Z8" s="812"/>
      <c r="AA8" s="812"/>
    </row>
    <row r="9">
      <c r="A9" s="812"/>
      <c r="B9" s="812"/>
      <c r="C9" s="812"/>
      <c r="D9" s="812"/>
      <c r="E9" s="806"/>
      <c r="F9" s="813"/>
      <c r="G9" s="811"/>
      <c r="H9" s="814"/>
      <c r="I9" s="810"/>
      <c r="J9" s="811"/>
      <c r="K9" s="811"/>
      <c r="L9" s="815" t="str">
        <f>REPORT!A9</f>
        <v/>
      </c>
      <c r="M9" s="812"/>
      <c r="N9" s="812"/>
      <c r="O9" s="812"/>
      <c r="P9" s="812"/>
      <c r="Q9" s="812"/>
      <c r="R9" s="812"/>
      <c r="S9" s="812"/>
      <c r="T9" s="812"/>
      <c r="U9" s="812"/>
      <c r="V9" s="812"/>
      <c r="W9" s="812"/>
      <c r="X9" s="812"/>
      <c r="Y9" s="812"/>
      <c r="Z9" s="812"/>
      <c r="AA9" s="812"/>
    </row>
    <row r="10">
      <c r="A10" s="812"/>
      <c r="B10" s="812"/>
      <c r="C10" s="812"/>
      <c r="D10" s="812"/>
      <c r="E10" s="806"/>
      <c r="F10" s="813"/>
      <c r="G10" s="811"/>
      <c r="H10" s="814"/>
      <c r="I10" s="810"/>
      <c r="J10" s="811"/>
      <c r="K10" s="811"/>
      <c r="L10" s="815" t="str">
        <f>REPORT!A10</f>
        <v/>
      </c>
      <c r="M10" s="812"/>
      <c r="N10" s="812"/>
      <c r="O10" s="812"/>
      <c r="P10" s="812"/>
      <c r="Q10" s="812"/>
      <c r="R10" s="812"/>
      <c r="S10" s="812"/>
      <c r="T10" s="812"/>
      <c r="U10" s="812"/>
      <c r="V10" s="812"/>
      <c r="W10" s="812"/>
      <c r="X10" s="812"/>
      <c r="Y10" s="812"/>
      <c r="Z10" s="812"/>
      <c r="AA10" s="812"/>
    </row>
    <row r="11">
      <c r="A11" s="812"/>
      <c r="B11" s="812"/>
      <c r="C11" s="812"/>
      <c r="D11" s="812"/>
      <c r="E11" s="806"/>
      <c r="F11" s="799" t="s">
        <v>21</v>
      </c>
      <c r="G11" s="816">
        <f>SUM(G2:G10)</f>
        <v>1518.46004</v>
      </c>
      <c r="H11" s="817"/>
      <c r="I11" s="818"/>
      <c r="J11" s="816">
        <f t="shared" ref="J11:K11" si="2">SUM(J2:J10)</f>
        <v>308.34</v>
      </c>
      <c r="K11" s="816">
        <f t="shared" si="2"/>
        <v>1210.12004</v>
      </c>
      <c r="L11" s="815" t="str">
        <f>REPORT!A11</f>
        <v/>
      </c>
      <c r="M11" s="812"/>
      <c r="N11" s="812"/>
      <c r="O11" s="812"/>
      <c r="P11" s="812"/>
      <c r="Q11" s="812"/>
      <c r="R11" s="812"/>
      <c r="S11" s="812"/>
      <c r="T11" s="812"/>
      <c r="U11" s="812"/>
      <c r="V11" s="812"/>
      <c r="W11" s="812"/>
      <c r="X11" s="812"/>
      <c r="Y11" s="812"/>
      <c r="Z11" s="812"/>
      <c r="AA11" s="812"/>
    </row>
    <row r="12">
      <c r="A12" s="812"/>
      <c r="B12" s="812"/>
      <c r="C12" s="812"/>
      <c r="D12" s="812"/>
      <c r="E12" s="806"/>
      <c r="G12" s="811"/>
      <c r="H12" s="814"/>
      <c r="I12" s="810"/>
      <c r="J12" s="811"/>
      <c r="K12" s="811"/>
      <c r="L12" s="815" t="str">
        <f>REPORT!A12</f>
        <v/>
      </c>
      <c r="M12" s="812"/>
      <c r="N12" s="812"/>
      <c r="O12" s="812"/>
      <c r="P12" s="812"/>
      <c r="Q12" s="812"/>
      <c r="R12" s="812"/>
      <c r="S12" s="812"/>
      <c r="T12" s="812"/>
      <c r="U12" s="812"/>
      <c r="V12" s="812"/>
      <c r="W12" s="812"/>
      <c r="X12" s="812"/>
      <c r="Y12" s="812"/>
      <c r="Z12" s="812"/>
      <c r="AA12" s="812"/>
    </row>
    <row r="13">
      <c r="A13" s="812"/>
      <c r="B13" s="812"/>
      <c r="C13" s="812"/>
      <c r="D13" s="812"/>
      <c r="E13" s="806"/>
      <c r="G13" s="811"/>
      <c r="H13" s="814"/>
      <c r="I13" s="810"/>
      <c r="J13" s="811"/>
      <c r="K13" s="811"/>
      <c r="L13" s="815" t="str">
        <f>REPORT!A13</f>
        <v/>
      </c>
      <c r="M13" s="812"/>
      <c r="N13" s="812"/>
      <c r="O13" s="812"/>
      <c r="P13" s="812"/>
      <c r="Q13" s="812"/>
      <c r="R13" s="812"/>
      <c r="S13" s="812"/>
      <c r="T13" s="812"/>
      <c r="U13" s="812"/>
      <c r="V13" s="812"/>
      <c r="W13" s="812"/>
      <c r="X13" s="812"/>
      <c r="Y13" s="812"/>
      <c r="Z13" s="812"/>
      <c r="AA13" s="812"/>
    </row>
    <row r="14">
      <c r="A14" s="812"/>
      <c r="B14" s="812"/>
      <c r="C14" s="812"/>
      <c r="D14" s="812"/>
      <c r="E14" s="806"/>
      <c r="F14" s="819" t="s">
        <v>1549</v>
      </c>
      <c r="G14" s="811"/>
      <c r="H14" s="814"/>
      <c r="I14" s="810"/>
      <c r="J14" s="811"/>
      <c r="K14" s="811"/>
      <c r="L14" s="815" t="str">
        <f>REPORT!A14</f>
        <v/>
      </c>
      <c r="M14" s="812"/>
      <c r="N14" s="812"/>
      <c r="O14" s="812"/>
      <c r="P14" s="812"/>
      <c r="Q14" s="812"/>
      <c r="R14" s="812"/>
      <c r="S14" s="812"/>
      <c r="T14" s="812"/>
      <c r="U14" s="812"/>
      <c r="V14" s="812"/>
      <c r="W14" s="812"/>
      <c r="X14" s="812"/>
      <c r="Y14" s="812"/>
      <c r="Z14" s="812"/>
      <c r="AA14" s="812"/>
    </row>
    <row r="15">
      <c r="A15" s="812"/>
      <c r="B15" s="812"/>
      <c r="C15" s="812"/>
      <c r="D15" s="812"/>
      <c r="E15" s="806"/>
      <c r="F15" s="807" t="str">
        <f>REPORT!A2</f>
        <v>KITO BF IT</v>
      </c>
      <c r="G15" s="811">
        <f t="shared" ref="G15:G20" si="3">SUMIF($C:$C,F15,$D:$D)</f>
        <v>0</v>
      </c>
      <c r="H15" s="814"/>
      <c r="I15" s="810"/>
      <c r="J15" s="811">
        <v>0.0</v>
      </c>
      <c r="K15" s="811">
        <f t="shared" ref="K15:K20" si="4">G15-J15</f>
        <v>0</v>
      </c>
      <c r="L15" s="812"/>
      <c r="M15" s="812"/>
      <c r="N15" s="812"/>
      <c r="O15" s="812"/>
      <c r="P15" s="812"/>
      <c r="Q15" s="812"/>
      <c r="R15" s="812"/>
      <c r="S15" s="812"/>
      <c r="T15" s="812"/>
      <c r="U15" s="812"/>
      <c r="V15" s="812"/>
      <c r="W15" s="812"/>
      <c r="X15" s="812"/>
      <c r="Y15" s="812"/>
      <c r="Z15" s="812"/>
      <c r="AA15" s="812"/>
    </row>
    <row r="16">
      <c r="A16" s="812"/>
      <c r="B16" s="812"/>
      <c r="C16" s="812"/>
      <c r="D16" s="812"/>
      <c r="E16" s="806"/>
      <c r="F16" s="807" t="str">
        <f>REPORT!A3</f>
        <v>KEVIN BF UK</v>
      </c>
      <c r="G16" s="811">
        <f t="shared" si="3"/>
        <v>985.77</v>
      </c>
      <c r="H16" s="809">
        <f>G16/REPORT!B3</f>
        <v>0.1062544126</v>
      </c>
      <c r="I16" s="810"/>
      <c r="J16" s="820">
        <v>244.59</v>
      </c>
      <c r="K16" s="811">
        <f t="shared" si="4"/>
        <v>741.18</v>
      </c>
      <c r="L16" s="812"/>
      <c r="M16" s="812"/>
      <c r="N16" s="812"/>
      <c r="O16" s="812"/>
      <c r="P16" s="812"/>
      <c r="Q16" s="812"/>
      <c r="R16" s="812"/>
      <c r="S16" s="812"/>
      <c r="T16" s="812"/>
      <c r="U16" s="812"/>
      <c r="V16" s="812"/>
      <c r="W16" s="812"/>
      <c r="X16" s="812"/>
      <c r="Y16" s="812"/>
      <c r="Z16" s="812"/>
      <c r="AA16" s="812"/>
    </row>
    <row r="17">
      <c r="A17" s="812"/>
      <c r="B17" s="812"/>
      <c r="C17" s="812"/>
      <c r="D17" s="812"/>
      <c r="E17" s="806"/>
      <c r="F17" s="807" t="str">
        <f>REPORT!A4</f>
        <v>BAGNA BF MT</v>
      </c>
      <c r="G17" s="811">
        <f t="shared" si="3"/>
        <v>0</v>
      </c>
      <c r="H17" s="814"/>
      <c r="I17" s="810"/>
      <c r="J17" s="811">
        <v>0.0</v>
      </c>
      <c r="K17" s="811">
        <f t="shared" si="4"/>
        <v>0</v>
      </c>
      <c r="L17" s="812"/>
      <c r="M17" s="812"/>
      <c r="N17" s="812"/>
      <c r="O17" s="812"/>
      <c r="P17" s="812"/>
      <c r="Q17" s="812"/>
      <c r="R17" s="812"/>
      <c r="S17" s="812"/>
      <c r="T17" s="812"/>
      <c r="U17" s="812"/>
      <c r="V17" s="812"/>
      <c r="W17" s="812"/>
      <c r="X17" s="812"/>
      <c r="Y17" s="812"/>
      <c r="Z17" s="812"/>
      <c r="AA17" s="812"/>
    </row>
    <row r="18">
      <c r="A18" s="812"/>
      <c r="B18" s="812"/>
      <c r="C18" s="812"/>
      <c r="D18" s="812"/>
      <c r="E18" s="806"/>
      <c r="F18" s="807" t="str">
        <f>REPORT!A5</f>
        <v>KEVIN BF MT</v>
      </c>
      <c r="G18" s="811">
        <f t="shared" si="3"/>
        <v>0</v>
      </c>
      <c r="H18" s="814"/>
      <c r="I18" s="810"/>
      <c r="J18" s="811">
        <v>0.0</v>
      </c>
      <c r="K18" s="811">
        <f t="shared" si="4"/>
        <v>0</v>
      </c>
      <c r="L18" s="812"/>
      <c r="M18" s="812"/>
      <c r="N18" s="812"/>
      <c r="O18" s="812"/>
      <c r="P18" s="812"/>
      <c r="Q18" s="812"/>
      <c r="R18" s="812"/>
      <c r="S18" s="812"/>
      <c r="T18" s="812"/>
      <c r="U18" s="812"/>
      <c r="V18" s="812"/>
      <c r="W18" s="812"/>
      <c r="X18" s="812"/>
      <c r="Y18" s="812"/>
      <c r="Z18" s="812"/>
      <c r="AA18" s="812"/>
    </row>
    <row r="19">
      <c r="A19" s="812"/>
      <c r="B19" s="812"/>
      <c r="C19" s="812"/>
      <c r="D19" s="812"/>
      <c r="E19" s="806"/>
      <c r="F19" s="807" t="str">
        <f>REPORT!A6</f>
        <v>KEVIN BET365 IT</v>
      </c>
      <c r="G19" s="811">
        <f t="shared" si="3"/>
        <v>0</v>
      </c>
      <c r="H19" s="814"/>
      <c r="I19" s="810"/>
      <c r="J19" s="811">
        <v>0.0</v>
      </c>
      <c r="K19" s="811">
        <f t="shared" si="4"/>
        <v>0</v>
      </c>
      <c r="L19" s="812"/>
      <c r="M19" s="812"/>
      <c r="N19" s="812"/>
      <c r="O19" s="812"/>
      <c r="P19" s="812"/>
      <c r="Q19" s="812"/>
      <c r="R19" s="812"/>
      <c r="S19" s="812"/>
      <c r="T19" s="812"/>
      <c r="U19" s="812"/>
      <c r="V19" s="812"/>
      <c r="W19" s="812"/>
      <c r="X19" s="812"/>
      <c r="Y19" s="812"/>
      <c r="Z19" s="812"/>
      <c r="AA19" s="812"/>
    </row>
    <row r="20">
      <c r="A20" s="812"/>
      <c r="B20" s="812"/>
      <c r="C20" s="812"/>
      <c r="D20" s="812"/>
      <c r="E20" s="806"/>
      <c r="F20" s="807" t="str">
        <f>REPORT!A7</f>
        <v>KITO BETFLAG IT</v>
      </c>
      <c r="G20" s="811">
        <f t="shared" si="3"/>
        <v>0</v>
      </c>
      <c r="H20" s="814"/>
      <c r="I20" s="810"/>
      <c r="J20" s="811">
        <v>0.0</v>
      </c>
      <c r="K20" s="811">
        <f t="shared" si="4"/>
        <v>0</v>
      </c>
      <c r="L20" s="812"/>
      <c r="M20" s="812"/>
      <c r="N20" s="812"/>
      <c r="O20" s="812"/>
      <c r="P20" s="812"/>
      <c r="Q20" s="812"/>
      <c r="R20" s="812"/>
      <c r="S20" s="812"/>
      <c r="T20" s="812"/>
      <c r="U20" s="812"/>
      <c r="V20" s="812"/>
      <c r="W20" s="812"/>
      <c r="X20" s="812"/>
      <c r="Y20" s="812"/>
      <c r="Z20" s="812"/>
      <c r="AA20" s="812"/>
    </row>
    <row r="21">
      <c r="A21" s="812"/>
      <c r="B21" s="812"/>
      <c r="C21" s="812"/>
      <c r="D21" s="812"/>
      <c r="E21" s="806"/>
      <c r="F21" s="821"/>
      <c r="G21" s="811"/>
      <c r="H21" s="814"/>
      <c r="I21" s="810"/>
      <c r="J21" s="811"/>
      <c r="K21" s="811"/>
      <c r="L21" s="812"/>
      <c r="M21" s="812"/>
      <c r="N21" s="812"/>
      <c r="O21" s="812"/>
      <c r="P21" s="812"/>
      <c r="Q21" s="812"/>
      <c r="R21" s="812"/>
      <c r="S21" s="812"/>
      <c r="T21" s="812"/>
      <c r="U21" s="812"/>
      <c r="V21" s="812"/>
      <c r="W21" s="812"/>
      <c r="X21" s="812"/>
      <c r="Y21" s="812"/>
      <c r="Z21" s="812"/>
      <c r="AA21" s="812"/>
    </row>
    <row r="22">
      <c r="A22" s="812"/>
      <c r="B22" s="812"/>
      <c r="C22" s="812"/>
      <c r="D22" s="812"/>
      <c r="E22" s="806"/>
      <c r="F22" s="821"/>
      <c r="G22" s="811"/>
      <c r="H22" s="814"/>
      <c r="I22" s="810"/>
      <c r="J22" s="811"/>
      <c r="K22" s="811"/>
      <c r="L22" s="812"/>
      <c r="M22" s="812"/>
      <c r="N22" s="812"/>
      <c r="O22" s="812"/>
      <c r="P22" s="812"/>
      <c r="Q22" s="812"/>
      <c r="R22" s="812"/>
      <c r="S22" s="812"/>
      <c r="T22" s="812"/>
      <c r="U22" s="812"/>
      <c r="V22" s="812"/>
      <c r="W22" s="812"/>
      <c r="X22" s="812"/>
      <c r="Y22" s="812"/>
      <c r="Z22" s="812"/>
      <c r="AA22" s="812"/>
    </row>
    <row r="23">
      <c r="A23" s="812"/>
      <c r="B23" s="812"/>
      <c r="C23" s="812"/>
      <c r="D23" s="812"/>
      <c r="E23" s="806"/>
      <c r="F23" s="821"/>
      <c r="G23" s="811"/>
      <c r="H23" s="814"/>
      <c r="I23" s="810"/>
      <c r="J23" s="811"/>
      <c r="K23" s="811"/>
      <c r="L23" s="812"/>
      <c r="M23" s="812"/>
      <c r="N23" s="812"/>
      <c r="O23" s="812"/>
      <c r="P23" s="812"/>
      <c r="Q23" s="812"/>
      <c r="R23" s="812"/>
      <c r="S23" s="812"/>
      <c r="T23" s="812"/>
      <c r="U23" s="812"/>
      <c r="V23" s="812"/>
      <c r="W23" s="812"/>
      <c r="X23" s="812"/>
      <c r="Y23" s="812"/>
      <c r="Z23" s="812"/>
      <c r="AA23" s="812"/>
    </row>
    <row r="24">
      <c r="A24" s="812"/>
      <c r="B24" s="812"/>
      <c r="C24" s="812"/>
      <c r="D24" s="812"/>
      <c r="E24" s="806"/>
      <c r="F24" s="819" t="s">
        <v>21</v>
      </c>
      <c r="G24" s="811">
        <f>SUM(G15:G23)</f>
        <v>985.77</v>
      </c>
      <c r="H24" s="814"/>
      <c r="I24" s="810"/>
      <c r="J24" s="811">
        <f t="shared" ref="J24:K24" si="5">SUM(J15:J23)</f>
        <v>244.59</v>
      </c>
      <c r="K24" s="811">
        <f t="shared" si="5"/>
        <v>741.18</v>
      </c>
      <c r="L24" s="812"/>
      <c r="M24" s="812"/>
      <c r="N24" s="812"/>
      <c r="O24" s="812"/>
      <c r="P24" s="812"/>
      <c r="Q24" s="812"/>
      <c r="R24" s="812"/>
      <c r="S24" s="812"/>
      <c r="T24" s="812"/>
      <c r="U24" s="812"/>
      <c r="V24" s="812"/>
      <c r="W24" s="812"/>
      <c r="X24" s="812"/>
      <c r="Y24" s="812"/>
      <c r="Z24" s="812"/>
      <c r="AA24" s="812"/>
    </row>
    <row r="25">
      <c r="A25" s="812"/>
      <c r="B25" s="812"/>
      <c r="C25" s="812"/>
      <c r="D25" s="812"/>
      <c r="E25" s="806"/>
      <c r="G25" s="822"/>
      <c r="H25" s="823"/>
      <c r="I25" s="822"/>
      <c r="J25" s="822"/>
      <c r="K25" s="811"/>
      <c r="L25" s="812"/>
      <c r="M25" s="812"/>
      <c r="N25" s="812"/>
      <c r="O25" s="812"/>
      <c r="P25" s="812"/>
      <c r="Q25" s="812"/>
      <c r="R25" s="812"/>
      <c r="S25" s="812"/>
      <c r="T25" s="812"/>
      <c r="U25" s="812"/>
      <c r="V25" s="812"/>
      <c r="W25" s="812"/>
      <c r="X25" s="812"/>
      <c r="Y25" s="812"/>
      <c r="Z25" s="812"/>
      <c r="AA25" s="812"/>
    </row>
    <row r="26">
      <c r="A26" s="812"/>
      <c r="B26" s="812"/>
      <c r="C26" s="812"/>
      <c r="D26" s="812"/>
      <c r="E26" s="806"/>
      <c r="F26" s="812"/>
      <c r="G26" s="811"/>
      <c r="H26" s="814"/>
      <c r="I26" s="810"/>
      <c r="J26" s="811"/>
      <c r="K26" s="811"/>
      <c r="L26" s="812"/>
      <c r="M26" s="812"/>
      <c r="N26" s="812"/>
      <c r="O26" s="812"/>
      <c r="P26" s="812"/>
      <c r="Q26" s="812"/>
      <c r="R26" s="812"/>
      <c r="S26" s="812"/>
      <c r="T26" s="812"/>
      <c r="U26" s="812"/>
      <c r="V26" s="812"/>
      <c r="W26" s="812"/>
      <c r="X26" s="812"/>
      <c r="Y26" s="812"/>
      <c r="Z26" s="812"/>
      <c r="AA26" s="812"/>
    </row>
    <row r="27">
      <c r="A27" s="812"/>
      <c r="B27" s="812"/>
      <c r="C27" s="812"/>
      <c r="D27" s="812"/>
      <c r="E27" s="806"/>
      <c r="F27" s="812"/>
      <c r="G27" s="811"/>
      <c r="H27" s="814"/>
      <c r="I27" s="810"/>
      <c r="J27" s="811"/>
      <c r="K27" s="811"/>
      <c r="L27" s="812"/>
      <c r="M27" s="812"/>
      <c r="N27" s="812"/>
      <c r="O27" s="812"/>
      <c r="P27" s="812"/>
      <c r="Q27" s="812"/>
      <c r="R27" s="812"/>
      <c r="S27" s="812"/>
      <c r="T27" s="812"/>
      <c r="U27" s="812"/>
      <c r="V27" s="812"/>
      <c r="W27" s="812"/>
      <c r="X27" s="812"/>
      <c r="Y27" s="812"/>
      <c r="Z27" s="812"/>
      <c r="AA27" s="812"/>
    </row>
    <row r="28">
      <c r="A28" s="812"/>
      <c r="B28" s="812"/>
      <c r="C28" s="812"/>
      <c r="D28" s="812"/>
      <c r="E28" s="806"/>
      <c r="F28" s="812"/>
      <c r="G28" s="811"/>
      <c r="H28" s="814"/>
      <c r="I28" s="810"/>
      <c r="J28" s="811"/>
      <c r="K28" s="811"/>
      <c r="L28" s="812"/>
      <c r="M28" s="812"/>
      <c r="N28" s="812"/>
      <c r="O28" s="812"/>
      <c r="P28" s="812"/>
      <c r="Q28" s="812"/>
      <c r="R28" s="812"/>
      <c r="S28" s="812"/>
      <c r="T28" s="812"/>
      <c r="U28" s="812"/>
      <c r="V28" s="812"/>
      <c r="W28" s="812"/>
      <c r="X28" s="812"/>
      <c r="Y28" s="812"/>
      <c r="Z28" s="812"/>
      <c r="AA28" s="812"/>
    </row>
    <row r="29">
      <c r="A29" s="812"/>
      <c r="B29" s="812"/>
      <c r="C29" s="812"/>
      <c r="D29" s="812"/>
      <c r="E29" s="806"/>
      <c r="F29" s="812"/>
      <c r="G29" s="811"/>
      <c r="H29" s="814"/>
      <c r="I29" s="810"/>
      <c r="J29" s="811"/>
      <c r="K29" s="811"/>
      <c r="L29" s="812"/>
      <c r="M29" s="812"/>
      <c r="N29" s="812"/>
      <c r="O29" s="812"/>
      <c r="P29" s="812"/>
      <c r="Q29" s="812"/>
      <c r="R29" s="812"/>
      <c r="S29" s="812"/>
      <c r="T29" s="812"/>
      <c r="U29" s="812"/>
      <c r="V29" s="812"/>
      <c r="W29" s="812"/>
      <c r="X29" s="812"/>
      <c r="Y29" s="812"/>
      <c r="Z29" s="812"/>
      <c r="AA29" s="812"/>
    </row>
    <row r="30">
      <c r="A30" s="812"/>
      <c r="B30" s="812"/>
      <c r="C30" s="812"/>
      <c r="D30" s="812"/>
      <c r="E30" s="806"/>
      <c r="F30" s="812"/>
      <c r="G30" s="811"/>
      <c r="H30" s="814"/>
      <c r="I30" s="810"/>
      <c r="J30" s="811"/>
      <c r="K30" s="811"/>
      <c r="L30" s="812"/>
      <c r="M30" s="812"/>
      <c r="N30" s="812"/>
      <c r="O30" s="812"/>
      <c r="P30" s="812"/>
      <c r="Q30" s="812"/>
      <c r="R30" s="812"/>
      <c r="S30" s="812"/>
      <c r="T30" s="812"/>
      <c r="U30" s="812"/>
      <c r="V30" s="812"/>
      <c r="W30" s="812"/>
      <c r="X30" s="812"/>
      <c r="Y30" s="812"/>
      <c r="Z30" s="812"/>
      <c r="AA30" s="812"/>
    </row>
    <row r="31">
      <c r="A31" s="812"/>
      <c r="B31" s="812"/>
      <c r="C31" s="812"/>
      <c r="D31" s="812"/>
      <c r="E31" s="806"/>
      <c r="F31" s="824" t="s">
        <v>21</v>
      </c>
      <c r="G31" s="825">
        <f>G11+G24</f>
        <v>2504.23004</v>
      </c>
      <c r="H31" s="826"/>
      <c r="I31" s="827"/>
      <c r="J31" s="825">
        <f t="shared" ref="J31:K31" si="6">J11+J24</f>
        <v>552.93</v>
      </c>
      <c r="K31" s="825">
        <f t="shared" si="6"/>
        <v>1951.30004</v>
      </c>
      <c r="L31" s="812"/>
      <c r="M31" s="812"/>
      <c r="N31" s="812"/>
      <c r="O31" s="812"/>
      <c r="P31" s="812"/>
      <c r="Q31" s="812"/>
      <c r="R31" s="812"/>
      <c r="S31" s="812"/>
      <c r="T31" s="812"/>
      <c r="U31" s="812"/>
      <c r="V31" s="812"/>
      <c r="W31" s="812"/>
      <c r="X31" s="812"/>
      <c r="Y31" s="812"/>
      <c r="Z31" s="812"/>
      <c r="AA31" s="812"/>
    </row>
    <row r="32">
      <c r="A32" s="812"/>
      <c r="B32" s="812"/>
      <c r="C32" s="812"/>
      <c r="D32" s="812"/>
      <c r="E32" s="806"/>
      <c r="F32" s="824" t="s">
        <v>1543</v>
      </c>
      <c r="G32" s="828">
        <f>G31/REPORT!$B$16</f>
        <v>0.07726758417</v>
      </c>
      <c r="H32" s="809"/>
      <c r="I32" s="810"/>
      <c r="J32" s="828">
        <f>J31/REPORT!$E$16</f>
        <v>0.08727419088</v>
      </c>
      <c r="K32" s="828">
        <f>K31/REPORT!$F$16</f>
        <v>0.07481413559</v>
      </c>
      <c r="L32" s="812"/>
      <c r="M32" s="812"/>
      <c r="N32" s="812"/>
      <c r="O32" s="812"/>
      <c r="P32" s="812"/>
      <c r="Q32" s="812"/>
      <c r="R32" s="812"/>
      <c r="S32" s="812"/>
      <c r="T32" s="812"/>
      <c r="U32" s="812"/>
      <c r="V32" s="812"/>
      <c r="W32" s="812"/>
      <c r="X32" s="812"/>
      <c r="Y32" s="812"/>
      <c r="Z32" s="812"/>
      <c r="AA32" s="812"/>
    </row>
    <row r="33">
      <c r="A33" s="812"/>
      <c r="B33" s="812"/>
      <c r="C33" s="812"/>
      <c r="D33" s="812"/>
      <c r="E33" s="806"/>
      <c r="F33" s="812"/>
      <c r="G33" s="812"/>
      <c r="H33" s="829"/>
      <c r="I33" s="806"/>
      <c r="J33" s="812"/>
      <c r="K33" s="812"/>
      <c r="L33" s="812"/>
      <c r="M33" s="812"/>
      <c r="N33" s="812"/>
      <c r="O33" s="812"/>
      <c r="P33" s="812"/>
      <c r="Q33" s="812"/>
      <c r="R33" s="812"/>
      <c r="S33" s="812"/>
      <c r="T33" s="812"/>
      <c r="U33" s="812"/>
      <c r="V33" s="812"/>
      <c r="W33" s="812"/>
      <c r="X33" s="812"/>
      <c r="Y33" s="812"/>
      <c r="Z33" s="812"/>
      <c r="AA33" s="812"/>
    </row>
    <row r="34">
      <c r="A34" s="812"/>
      <c r="B34" s="812"/>
      <c r="C34" s="812"/>
      <c r="D34" s="812"/>
      <c r="E34" s="806"/>
      <c r="F34" s="812"/>
      <c r="G34" s="812"/>
      <c r="H34" s="829"/>
      <c r="I34" s="806"/>
      <c r="J34" s="812"/>
      <c r="K34" s="812"/>
      <c r="L34" s="812"/>
      <c r="M34" s="812"/>
      <c r="N34" s="812"/>
      <c r="O34" s="812"/>
      <c r="P34" s="812"/>
      <c r="Q34" s="812"/>
      <c r="R34" s="812"/>
      <c r="S34" s="812"/>
      <c r="T34" s="812"/>
      <c r="U34" s="812"/>
      <c r="V34" s="812"/>
      <c r="W34" s="812"/>
      <c r="X34" s="812"/>
      <c r="Y34" s="812"/>
      <c r="Z34" s="812"/>
      <c r="AA34" s="812"/>
    </row>
    <row r="35">
      <c r="A35" s="812"/>
      <c r="B35" s="812"/>
      <c r="C35" s="812"/>
      <c r="D35" s="812"/>
      <c r="E35" s="806"/>
      <c r="F35" s="812"/>
      <c r="G35" s="812"/>
      <c r="H35" s="829"/>
      <c r="I35" s="806"/>
      <c r="J35" s="812"/>
      <c r="K35" s="812"/>
      <c r="L35" s="812"/>
      <c r="M35" s="812"/>
      <c r="N35" s="812"/>
      <c r="O35" s="812"/>
      <c r="P35" s="812"/>
      <c r="Q35" s="812"/>
      <c r="R35" s="812"/>
      <c r="S35" s="812"/>
      <c r="T35" s="812"/>
      <c r="U35" s="812"/>
      <c r="V35" s="812"/>
      <c r="W35" s="812"/>
      <c r="X35" s="812"/>
      <c r="Y35" s="812"/>
      <c r="Z35" s="812"/>
      <c r="AA35" s="812"/>
    </row>
    <row r="36">
      <c r="A36" s="812"/>
      <c r="B36" s="812"/>
      <c r="C36" s="812"/>
      <c r="D36" s="812"/>
      <c r="E36" s="806"/>
      <c r="F36" s="812"/>
      <c r="G36" s="812"/>
      <c r="H36" s="829"/>
      <c r="I36" s="806"/>
      <c r="J36" s="812"/>
      <c r="K36" s="812"/>
      <c r="L36" s="812"/>
      <c r="M36" s="812"/>
      <c r="N36" s="812"/>
      <c r="O36" s="812"/>
      <c r="P36" s="812"/>
      <c r="Q36" s="812"/>
      <c r="R36" s="812"/>
      <c r="S36" s="812"/>
      <c r="T36" s="812"/>
      <c r="U36" s="812"/>
      <c r="V36" s="812"/>
      <c r="W36" s="812"/>
      <c r="X36" s="812"/>
      <c r="Y36" s="812"/>
      <c r="Z36" s="812"/>
      <c r="AA36" s="812"/>
    </row>
    <row r="37">
      <c r="A37" s="812"/>
      <c r="B37" s="812"/>
      <c r="C37" s="812"/>
      <c r="D37" s="812"/>
      <c r="E37" s="806"/>
      <c r="F37" s="812"/>
      <c r="G37" s="812"/>
      <c r="H37" s="829"/>
      <c r="I37" s="806"/>
      <c r="J37" s="812"/>
      <c r="K37" s="812"/>
      <c r="L37" s="812"/>
      <c r="M37" s="812"/>
      <c r="N37" s="812"/>
      <c r="O37" s="812"/>
      <c r="P37" s="812"/>
      <c r="Q37" s="812"/>
      <c r="R37" s="812"/>
      <c r="S37" s="812"/>
      <c r="T37" s="812"/>
      <c r="U37" s="812"/>
      <c r="V37" s="812"/>
      <c r="W37" s="812"/>
      <c r="X37" s="812"/>
      <c r="Y37" s="812"/>
      <c r="Z37" s="812"/>
      <c r="AA37" s="812"/>
    </row>
    <row r="38">
      <c r="A38" s="812"/>
      <c r="B38" s="812"/>
      <c r="C38" s="812"/>
      <c r="D38" s="812"/>
      <c r="E38" s="806"/>
      <c r="F38" s="812"/>
      <c r="G38" s="812"/>
      <c r="H38" s="829"/>
      <c r="I38" s="806"/>
      <c r="J38" s="812"/>
      <c r="K38" s="812"/>
      <c r="L38" s="812"/>
      <c r="M38" s="812"/>
      <c r="N38" s="812"/>
      <c r="O38" s="812"/>
      <c r="P38" s="812"/>
      <c r="Q38" s="812"/>
      <c r="R38" s="812"/>
      <c r="S38" s="812"/>
      <c r="T38" s="812"/>
      <c r="U38" s="812"/>
      <c r="V38" s="812"/>
      <c r="W38" s="812"/>
      <c r="X38" s="812"/>
      <c r="Y38" s="812"/>
      <c r="Z38" s="812"/>
      <c r="AA38" s="812"/>
    </row>
    <row r="39">
      <c r="A39" s="812"/>
      <c r="B39" s="812"/>
      <c r="C39" s="812"/>
      <c r="D39" s="812"/>
      <c r="E39" s="806"/>
      <c r="F39" s="812"/>
      <c r="G39" s="812"/>
      <c r="H39" s="829"/>
      <c r="I39" s="806"/>
      <c r="J39" s="812"/>
      <c r="K39" s="812"/>
      <c r="L39" s="812"/>
      <c r="M39" s="812"/>
      <c r="N39" s="812"/>
      <c r="O39" s="812"/>
      <c r="P39" s="812"/>
      <c r="Q39" s="812"/>
      <c r="R39" s="812"/>
      <c r="S39" s="812"/>
      <c r="T39" s="812"/>
      <c r="U39" s="812"/>
      <c r="V39" s="812"/>
      <c r="W39" s="812"/>
      <c r="X39" s="812"/>
      <c r="Y39" s="812"/>
      <c r="Z39" s="812"/>
      <c r="AA39" s="812"/>
    </row>
    <row r="40">
      <c r="A40" s="812"/>
      <c r="B40" s="812"/>
      <c r="C40" s="812"/>
      <c r="D40" s="812"/>
      <c r="E40" s="806"/>
      <c r="F40" s="812"/>
      <c r="G40" s="812"/>
      <c r="H40" s="829"/>
      <c r="I40" s="806"/>
      <c r="J40" s="812"/>
      <c r="K40" s="812"/>
      <c r="L40" s="812"/>
      <c r="M40" s="812"/>
      <c r="N40" s="812"/>
      <c r="O40" s="812"/>
      <c r="P40" s="812"/>
      <c r="Q40" s="812"/>
      <c r="R40" s="812"/>
      <c r="S40" s="812"/>
      <c r="T40" s="812"/>
      <c r="U40" s="812"/>
      <c r="V40" s="812"/>
      <c r="W40" s="812"/>
      <c r="X40" s="812"/>
      <c r="Y40" s="812"/>
      <c r="Z40" s="812"/>
      <c r="AA40" s="812"/>
    </row>
    <row r="41">
      <c r="A41" s="812"/>
      <c r="B41" s="812"/>
      <c r="C41" s="812"/>
      <c r="D41" s="812"/>
      <c r="E41" s="806"/>
      <c r="F41" s="812"/>
      <c r="G41" s="812"/>
      <c r="H41" s="829"/>
      <c r="I41" s="806"/>
      <c r="J41" s="812"/>
      <c r="K41" s="812"/>
      <c r="L41" s="812"/>
      <c r="M41" s="812"/>
      <c r="N41" s="812"/>
      <c r="O41" s="812"/>
      <c r="P41" s="812"/>
      <c r="Q41" s="812"/>
      <c r="R41" s="812"/>
      <c r="S41" s="812"/>
      <c r="T41" s="812"/>
      <c r="U41" s="812"/>
      <c r="V41" s="812"/>
      <c r="W41" s="812"/>
      <c r="X41" s="812"/>
      <c r="Y41" s="812"/>
      <c r="Z41" s="812"/>
      <c r="AA41" s="812"/>
    </row>
    <row r="42">
      <c r="A42" s="812"/>
      <c r="B42" s="812"/>
      <c r="C42" s="812"/>
      <c r="D42" s="812"/>
      <c r="E42" s="806"/>
      <c r="F42" s="812"/>
      <c r="G42" s="812"/>
      <c r="H42" s="829"/>
      <c r="I42" s="806"/>
      <c r="J42" s="812"/>
      <c r="K42" s="812"/>
      <c r="L42" s="812"/>
      <c r="M42" s="812"/>
      <c r="N42" s="812"/>
      <c r="O42" s="812"/>
      <c r="P42" s="812"/>
      <c r="Q42" s="812"/>
      <c r="R42" s="812"/>
      <c r="S42" s="812"/>
      <c r="T42" s="812"/>
      <c r="U42" s="812"/>
      <c r="V42" s="812"/>
      <c r="W42" s="812"/>
      <c r="X42" s="812"/>
      <c r="Y42" s="812"/>
      <c r="Z42" s="812"/>
      <c r="AA42" s="812"/>
    </row>
    <row r="43">
      <c r="A43" s="812"/>
      <c r="B43" s="812"/>
      <c r="C43" s="812"/>
      <c r="D43" s="812"/>
      <c r="E43" s="806"/>
      <c r="F43" s="812"/>
      <c r="G43" s="812"/>
      <c r="H43" s="829"/>
      <c r="I43" s="806"/>
      <c r="J43" s="812"/>
      <c r="K43" s="812"/>
      <c r="L43" s="812"/>
      <c r="M43" s="812"/>
      <c r="N43" s="812"/>
      <c r="O43" s="812"/>
      <c r="P43" s="812"/>
      <c r="Q43" s="812"/>
      <c r="R43" s="812"/>
      <c r="S43" s="812"/>
      <c r="T43" s="812"/>
      <c r="U43" s="812"/>
      <c r="V43" s="812"/>
      <c r="W43" s="812"/>
      <c r="X43" s="812"/>
      <c r="Y43" s="812"/>
      <c r="Z43" s="812"/>
      <c r="AA43" s="812"/>
    </row>
    <row r="44">
      <c r="A44" s="812"/>
      <c r="B44" s="812"/>
      <c r="C44" s="812"/>
      <c r="D44" s="812"/>
      <c r="E44" s="806"/>
      <c r="F44" s="812"/>
      <c r="G44" s="812"/>
      <c r="H44" s="829"/>
      <c r="I44" s="806"/>
      <c r="J44" s="812"/>
      <c r="K44" s="812"/>
      <c r="L44" s="812"/>
      <c r="M44" s="812"/>
      <c r="N44" s="812"/>
      <c r="O44" s="812"/>
      <c r="P44" s="812"/>
      <c r="Q44" s="812"/>
      <c r="R44" s="812"/>
      <c r="S44" s="812"/>
      <c r="T44" s="812"/>
      <c r="U44" s="812"/>
      <c r="V44" s="812"/>
      <c r="W44" s="812"/>
      <c r="X44" s="812"/>
      <c r="Y44" s="812"/>
      <c r="Z44" s="812"/>
      <c r="AA44" s="812"/>
    </row>
    <row r="45">
      <c r="A45" s="812"/>
      <c r="B45" s="812"/>
      <c r="C45" s="812"/>
      <c r="D45" s="812"/>
      <c r="E45" s="806"/>
      <c r="F45" s="812"/>
      <c r="G45" s="812"/>
      <c r="H45" s="829"/>
      <c r="I45" s="806"/>
      <c r="J45" s="812"/>
      <c r="K45" s="812"/>
      <c r="L45" s="812"/>
      <c r="M45" s="812"/>
      <c r="N45" s="812"/>
      <c r="O45" s="812"/>
      <c r="P45" s="812"/>
      <c r="Q45" s="812"/>
      <c r="R45" s="812"/>
      <c r="S45" s="812"/>
      <c r="T45" s="812"/>
      <c r="U45" s="812"/>
      <c r="V45" s="812"/>
      <c r="W45" s="812"/>
      <c r="X45" s="812"/>
      <c r="Y45" s="812"/>
      <c r="Z45" s="812"/>
      <c r="AA45" s="812"/>
    </row>
    <row r="46">
      <c r="A46" s="812"/>
      <c r="B46" s="812"/>
      <c r="C46" s="812"/>
      <c r="D46" s="812"/>
      <c r="E46" s="806"/>
      <c r="F46" s="812"/>
      <c r="G46" s="812"/>
      <c r="H46" s="829"/>
      <c r="I46" s="806"/>
      <c r="J46" s="812"/>
      <c r="K46" s="812"/>
      <c r="L46" s="812"/>
      <c r="M46" s="812"/>
      <c r="N46" s="812"/>
      <c r="O46" s="812"/>
      <c r="P46" s="812"/>
      <c r="Q46" s="812"/>
      <c r="R46" s="812"/>
      <c r="S46" s="812"/>
      <c r="T46" s="812"/>
      <c r="U46" s="812"/>
      <c r="V46" s="812"/>
      <c r="W46" s="812"/>
      <c r="X46" s="812"/>
      <c r="Y46" s="812"/>
      <c r="Z46" s="812"/>
      <c r="AA46" s="812"/>
    </row>
    <row r="47">
      <c r="A47" s="812"/>
      <c r="B47" s="812"/>
      <c r="C47" s="812"/>
      <c r="D47" s="812"/>
      <c r="E47" s="806"/>
      <c r="F47" s="812"/>
      <c r="G47" s="812"/>
      <c r="H47" s="829"/>
      <c r="I47" s="806"/>
      <c r="J47" s="812"/>
      <c r="K47" s="812"/>
      <c r="L47" s="812"/>
      <c r="M47" s="812"/>
      <c r="N47" s="812"/>
      <c r="O47" s="812"/>
      <c r="P47" s="812"/>
      <c r="Q47" s="812"/>
      <c r="R47" s="812"/>
      <c r="S47" s="812"/>
      <c r="T47" s="812"/>
      <c r="U47" s="812"/>
      <c r="V47" s="812"/>
      <c r="W47" s="812"/>
      <c r="X47" s="812"/>
      <c r="Y47" s="812"/>
      <c r="Z47" s="812"/>
      <c r="AA47" s="812"/>
    </row>
    <row r="48">
      <c r="A48" s="812"/>
      <c r="B48" s="812"/>
      <c r="C48" s="812"/>
      <c r="D48" s="812"/>
      <c r="E48" s="806"/>
      <c r="F48" s="812"/>
      <c r="G48" s="812"/>
      <c r="H48" s="829"/>
      <c r="I48" s="806"/>
      <c r="J48" s="812"/>
      <c r="K48" s="812"/>
      <c r="L48" s="812"/>
      <c r="M48" s="812"/>
      <c r="N48" s="812"/>
      <c r="O48" s="812"/>
      <c r="P48" s="812"/>
      <c r="Q48" s="812"/>
      <c r="R48" s="812"/>
      <c r="S48" s="812"/>
      <c r="T48" s="812"/>
      <c r="U48" s="812"/>
      <c r="V48" s="812"/>
      <c r="W48" s="812"/>
      <c r="X48" s="812"/>
      <c r="Y48" s="812"/>
      <c r="Z48" s="812"/>
      <c r="AA48" s="812"/>
    </row>
    <row r="49">
      <c r="A49" s="812"/>
      <c r="B49" s="812"/>
      <c r="C49" s="812"/>
      <c r="D49" s="812"/>
      <c r="E49" s="806"/>
      <c r="F49" s="812"/>
      <c r="G49" s="812"/>
      <c r="H49" s="829"/>
      <c r="I49" s="806"/>
      <c r="J49" s="812"/>
      <c r="K49" s="812"/>
      <c r="L49" s="812"/>
      <c r="M49" s="812"/>
      <c r="N49" s="812"/>
      <c r="O49" s="812"/>
      <c r="P49" s="812"/>
      <c r="Q49" s="812"/>
      <c r="R49" s="812"/>
      <c r="S49" s="812"/>
      <c r="T49" s="812"/>
      <c r="U49" s="812"/>
      <c r="V49" s="812"/>
      <c r="W49" s="812"/>
      <c r="X49" s="812"/>
      <c r="Y49" s="812"/>
      <c r="Z49" s="812"/>
      <c r="AA49" s="812"/>
    </row>
    <row r="50">
      <c r="A50" s="812"/>
      <c r="B50" s="812"/>
      <c r="C50" s="812"/>
      <c r="D50" s="812"/>
      <c r="E50" s="806"/>
      <c r="F50" s="812"/>
      <c r="G50" s="812"/>
      <c r="H50" s="829"/>
      <c r="I50" s="806"/>
      <c r="J50" s="812"/>
      <c r="K50" s="812"/>
      <c r="L50" s="812"/>
      <c r="M50" s="812"/>
      <c r="N50" s="812"/>
      <c r="O50" s="812"/>
      <c r="P50" s="812"/>
      <c r="Q50" s="812"/>
      <c r="R50" s="812"/>
      <c r="S50" s="812"/>
      <c r="T50" s="812"/>
      <c r="U50" s="812"/>
      <c r="V50" s="812"/>
      <c r="W50" s="812"/>
      <c r="X50" s="812"/>
      <c r="Y50" s="812"/>
      <c r="Z50" s="812"/>
      <c r="AA50" s="812"/>
    </row>
    <row r="51">
      <c r="A51" s="812"/>
      <c r="B51" s="812"/>
      <c r="C51" s="812"/>
      <c r="D51" s="812"/>
      <c r="E51" s="806"/>
      <c r="F51" s="812"/>
      <c r="G51" s="812"/>
      <c r="H51" s="829"/>
      <c r="I51" s="806"/>
      <c r="J51" s="812"/>
      <c r="K51" s="812"/>
      <c r="L51" s="812"/>
      <c r="M51" s="812"/>
      <c r="N51" s="812"/>
      <c r="O51" s="812"/>
      <c r="P51" s="812"/>
      <c r="Q51" s="812"/>
      <c r="R51" s="812"/>
      <c r="S51" s="812"/>
      <c r="T51" s="812"/>
      <c r="U51" s="812"/>
      <c r="V51" s="812"/>
      <c r="W51" s="812"/>
      <c r="X51" s="812"/>
      <c r="Y51" s="812"/>
      <c r="Z51" s="812"/>
      <c r="AA51" s="812"/>
    </row>
    <row r="52">
      <c r="A52" s="812"/>
      <c r="B52" s="812"/>
      <c r="C52" s="812"/>
      <c r="D52" s="812"/>
      <c r="E52" s="806"/>
      <c r="F52" s="812"/>
      <c r="G52" s="812"/>
      <c r="H52" s="829"/>
      <c r="I52" s="806"/>
      <c r="J52" s="812"/>
      <c r="K52" s="812"/>
      <c r="L52" s="812"/>
      <c r="M52" s="812"/>
      <c r="N52" s="812"/>
      <c r="O52" s="812"/>
      <c r="P52" s="812"/>
      <c r="Q52" s="812"/>
      <c r="R52" s="812"/>
      <c r="S52" s="812"/>
      <c r="T52" s="812"/>
      <c r="U52" s="812"/>
      <c r="V52" s="812"/>
      <c r="W52" s="812"/>
      <c r="X52" s="812"/>
      <c r="Y52" s="812"/>
      <c r="Z52" s="812"/>
      <c r="AA52" s="812"/>
    </row>
    <row r="53">
      <c r="A53" s="812"/>
      <c r="B53" s="812"/>
      <c r="C53" s="812"/>
      <c r="D53" s="812"/>
      <c r="E53" s="806"/>
      <c r="F53" s="812"/>
      <c r="G53" s="812"/>
      <c r="H53" s="829"/>
      <c r="I53" s="806"/>
      <c r="J53" s="812"/>
      <c r="K53" s="812"/>
      <c r="L53" s="812"/>
      <c r="M53" s="812"/>
      <c r="N53" s="812"/>
      <c r="O53" s="812"/>
      <c r="P53" s="812"/>
      <c r="Q53" s="812"/>
      <c r="R53" s="812"/>
      <c r="S53" s="812"/>
      <c r="T53" s="812"/>
      <c r="U53" s="812"/>
      <c r="V53" s="812"/>
      <c r="W53" s="812"/>
      <c r="X53" s="812"/>
      <c r="Y53" s="812"/>
      <c r="Z53" s="812"/>
      <c r="AA53" s="812"/>
    </row>
    <row r="54">
      <c r="A54" s="812"/>
      <c r="B54" s="812"/>
      <c r="C54" s="812"/>
      <c r="D54" s="812"/>
      <c r="E54" s="806"/>
      <c r="F54" s="812"/>
      <c r="G54" s="812"/>
      <c r="H54" s="829"/>
      <c r="I54" s="806"/>
      <c r="J54" s="812"/>
      <c r="K54" s="812"/>
      <c r="L54" s="812"/>
      <c r="M54" s="812"/>
      <c r="N54" s="812"/>
      <c r="O54" s="812"/>
      <c r="P54" s="812"/>
      <c r="Q54" s="812"/>
      <c r="R54" s="812"/>
      <c r="S54" s="812"/>
      <c r="T54" s="812"/>
      <c r="U54" s="812"/>
      <c r="V54" s="812"/>
      <c r="W54" s="812"/>
      <c r="X54" s="812"/>
      <c r="Y54" s="812"/>
      <c r="Z54" s="812"/>
      <c r="AA54" s="812"/>
    </row>
    <row r="55">
      <c r="A55" s="812"/>
      <c r="B55" s="812"/>
      <c r="C55" s="812"/>
      <c r="D55" s="812"/>
      <c r="E55" s="806"/>
      <c r="F55" s="812"/>
      <c r="G55" s="812"/>
      <c r="H55" s="829"/>
      <c r="I55" s="806"/>
      <c r="J55" s="812"/>
      <c r="K55" s="812"/>
      <c r="L55" s="812"/>
      <c r="M55" s="812"/>
      <c r="N55" s="812"/>
      <c r="O55" s="812"/>
      <c r="P55" s="812"/>
      <c r="Q55" s="812"/>
      <c r="R55" s="812"/>
      <c r="S55" s="812"/>
      <c r="T55" s="812"/>
      <c r="U55" s="812"/>
      <c r="V55" s="812"/>
      <c r="W55" s="812"/>
      <c r="X55" s="812"/>
      <c r="Y55" s="812"/>
      <c r="Z55" s="812"/>
      <c r="AA55" s="812"/>
    </row>
    <row r="56">
      <c r="A56" s="812"/>
      <c r="B56" s="812"/>
      <c r="C56" s="812"/>
      <c r="D56" s="812"/>
      <c r="E56" s="806"/>
      <c r="F56" s="812"/>
      <c r="G56" s="812"/>
      <c r="H56" s="829"/>
      <c r="I56" s="806"/>
      <c r="J56" s="812"/>
      <c r="K56" s="812"/>
      <c r="L56" s="812"/>
      <c r="M56" s="812"/>
      <c r="N56" s="812"/>
      <c r="O56" s="812"/>
      <c r="P56" s="812"/>
      <c r="Q56" s="812"/>
      <c r="R56" s="812"/>
      <c r="S56" s="812"/>
      <c r="T56" s="812"/>
      <c r="U56" s="812"/>
      <c r="V56" s="812"/>
      <c r="W56" s="812"/>
      <c r="X56" s="812"/>
      <c r="Y56" s="812"/>
      <c r="Z56" s="812"/>
      <c r="AA56" s="812"/>
    </row>
    <row r="57">
      <c r="A57" s="812"/>
      <c r="B57" s="812"/>
      <c r="C57" s="812"/>
      <c r="D57" s="812"/>
      <c r="E57" s="806"/>
      <c r="F57" s="812"/>
      <c r="G57" s="812"/>
      <c r="H57" s="829"/>
      <c r="I57" s="806"/>
      <c r="J57" s="812"/>
      <c r="K57" s="812"/>
      <c r="L57" s="812"/>
      <c r="M57" s="812"/>
      <c r="N57" s="812"/>
      <c r="O57" s="812"/>
      <c r="P57" s="812"/>
      <c r="Q57" s="812"/>
      <c r="R57" s="812"/>
      <c r="S57" s="812"/>
      <c r="T57" s="812"/>
      <c r="U57" s="812"/>
      <c r="V57" s="812"/>
      <c r="W57" s="812"/>
      <c r="X57" s="812"/>
      <c r="Y57" s="812"/>
      <c r="Z57" s="812"/>
      <c r="AA57" s="812"/>
    </row>
    <row r="58">
      <c r="A58" s="812"/>
      <c r="B58" s="812"/>
      <c r="C58" s="812"/>
      <c r="D58" s="812"/>
      <c r="E58" s="806"/>
      <c r="F58" s="812"/>
      <c r="G58" s="812"/>
      <c r="H58" s="829"/>
      <c r="I58" s="806"/>
      <c r="J58" s="812"/>
      <c r="K58" s="812"/>
      <c r="L58" s="812"/>
      <c r="M58" s="812"/>
      <c r="N58" s="812"/>
      <c r="O58" s="812"/>
      <c r="P58" s="812"/>
      <c r="Q58" s="812"/>
      <c r="R58" s="812"/>
      <c r="S58" s="812"/>
      <c r="T58" s="812"/>
      <c r="U58" s="812"/>
      <c r="V58" s="812"/>
      <c r="W58" s="812"/>
      <c r="X58" s="812"/>
      <c r="Y58" s="812"/>
      <c r="Z58" s="812"/>
      <c r="AA58" s="812"/>
    </row>
    <row r="59">
      <c r="A59" s="812"/>
      <c r="B59" s="812"/>
      <c r="C59" s="812"/>
      <c r="D59" s="812"/>
      <c r="E59" s="806"/>
      <c r="F59" s="812"/>
      <c r="G59" s="812"/>
      <c r="H59" s="829"/>
      <c r="I59" s="806"/>
      <c r="J59" s="812"/>
      <c r="K59" s="812"/>
      <c r="L59" s="812"/>
      <c r="M59" s="812"/>
      <c r="N59" s="812"/>
      <c r="O59" s="812"/>
      <c r="P59" s="812"/>
      <c r="Q59" s="812"/>
      <c r="R59" s="812"/>
      <c r="S59" s="812"/>
      <c r="T59" s="812"/>
      <c r="U59" s="812"/>
      <c r="V59" s="812"/>
      <c r="W59" s="812"/>
      <c r="X59" s="812"/>
      <c r="Y59" s="812"/>
      <c r="Z59" s="812"/>
      <c r="AA59" s="812"/>
    </row>
    <row r="60">
      <c r="A60" s="812"/>
      <c r="B60" s="812"/>
      <c r="C60" s="812"/>
      <c r="D60" s="812"/>
      <c r="E60" s="806"/>
      <c r="F60" s="812"/>
      <c r="G60" s="812"/>
      <c r="H60" s="829"/>
      <c r="I60" s="806"/>
      <c r="J60" s="812"/>
      <c r="K60" s="812"/>
      <c r="L60" s="812"/>
      <c r="M60" s="812"/>
      <c r="N60" s="812"/>
      <c r="O60" s="812"/>
      <c r="P60" s="812"/>
      <c r="Q60" s="812"/>
      <c r="R60" s="812"/>
      <c r="S60" s="812"/>
      <c r="T60" s="812"/>
      <c r="U60" s="812"/>
      <c r="V60" s="812"/>
      <c r="W60" s="812"/>
      <c r="X60" s="812"/>
      <c r="Y60" s="812"/>
      <c r="Z60" s="812"/>
      <c r="AA60" s="812"/>
    </row>
    <row r="61">
      <c r="A61" s="812"/>
      <c r="B61" s="812"/>
      <c r="C61" s="812"/>
      <c r="D61" s="812"/>
      <c r="E61" s="806"/>
      <c r="F61" s="812"/>
      <c r="G61" s="812"/>
      <c r="H61" s="829"/>
      <c r="I61" s="806"/>
      <c r="J61" s="812"/>
      <c r="K61" s="812"/>
      <c r="L61" s="812"/>
      <c r="M61" s="812"/>
      <c r="N61" s="812"/>
      <c r="O61" s="812"/>
      <c r="P61" s="812"/>
      <c r="Q61" s="812"/>
      <c r="R61" s="812"/>
      <c r="S61" s="812"/>
      <c r="T61" s="812"/>
      <c r="U61" s="812"/>
      <c r="V61" s="812"/>
      <c r="W61" s="812"/>
      <c r="X61" s="812"/>
      <c r="Y61" s="812"/>
      <c r="Z61" s="812"/>
      <c r="AA61" s="812"/>
    </row>
    <row r="62">
      <c r="A62" s="812"/>
      <c r="B62" s="812"/>
      <c r="C62" s="812"/>
      <c r="D62" s="812"/>
      <c r="E62" s="806"/>
      <c r="F62" s="812"/>
      <c r="G62" s="812"/>
      <c r="H62" s="829"/>
      <c r="I62" s="806"/>
      <c r="J62" s="812"/>
      <c r="K62" s="812"/>
      <c r="L62" s="812"/>
      <c r="M62" s="812"/>
      <c r="N62" s="812"/>
      <c r="O62" s="812"/>
      <c r="P62" s="812"/>
      <c r="Q62" s="812"/>
      <c r="R62" s="812"/>
      <c r="S62" s="812"/>
      <c r="T62" s="812"/>
      <c r="U62" s="812"/>
      <c r="V62" s="812"/>
      <c r="W62" s="812"/>
      <c r="X62" s="812"/>
      <c r="Y62" s="812"/>
      <c r="Z62" s="812"/>
      <c r="AA62" s="812"/>
    </row>
    <row r="63">
      <c r="A63" s="812"/>
      <c r="B63" s="812"/>
      <c r="C63" s="812"/>
      <c r="D63" s="812"/>
      <c r="E63" s="806"/>
      <c r="F63" s="812"/>
      <c r="G63" s="812"/>
      <c r="H63" s="829"/>
      <c r="I63" s="806"/>
      <c r="J63" s="812"/>
      <c r="K63" s="812"/>
      <c r="L63" s="812"/>
      <c r="M63" s="812"/>
      <c r="N63" s="812"/>
      <c r="O63" s="812"/>
      <c r="P63" s="812"/>
      <c r="Q63" s="812"/>
      <c r="R63" s="812"/>
      <c r="S63" s="812"/>
      <c r="T63" s="812"/>
      <c r="U63" s="812"/>
      <c r="V63" s="812"/>
      <c r="W63" s="812"/>
      <c r="X63" s="812"/>
      <c r="Y63" s="812"/>
      <c r="Z63" s="812"/>
      <c r="AA63" s="812"/>
    </row>
    <row r="64">
      <c r="A64" s="812"/>
      <c r="B64" s="812"/>
      <c r="C64" s="812"/>
      <c r="D64" s="812"/>
      <c r="E64" s="806"/>
      <c r="F64" s="812"/>
      <c r="G64" s="812"/>
      <c r="H64" s="829"/>
      <c r="I64" s="806"/>
      <c r="J64" s="812"/>
      <c r="K64" s="812"/>
      <c r="L64" s="812"/>
      <c r="M64" s="812"/>
      <c r="N64" s="812"/>
      <c r="O64" s="812"/>
      <c r="P64" s="812"/>
      <c r="Q64" s="812"/>
      <c r="R64" s="812"/>
      <c r="S64" s="812"/>
      <c r="T64" s="812"/>
      <c r="U64" s="812"/>
      <c r="V64" s="812"/>
      <c r="W64" s="812"/>
      <c r="X64" s="812"/>
      <c r="Y64" s="812"/>
      <c r="Z64" s="812"/>
      <c r="AA64" s="812"/>
    </row>
    <row r="65">
      <c r="A65" s="812"/>
      <c r="B65" s="812"/>
      <c r="C65" s="812"/>
      <c r="D65" s="812"/>
      <c r="E65" s="806"/>
      <c r="F65" s="812"/>
      <c r="G65" s="812"/>
      <c r="H65" s="829"/>
      <c r="I65" s="806"/>
      <c r="J65" s="812"/>
      <c r="K65" s="812"/>
      <c r="L65" s="812"/>
      <c r="M65" s="812"/>
      <c r="N65" s="812"/>
      <c r="O65" s="812"/>
      <c r="P65" s="812"/>
      <c r="Q65" s="812"/>
      <c r="R65" s="812"/>
      <c r="S65" s="812"/>
      <c r="T65" s="812"/>
      <c r="U65" s="812"/>
      <c r="V65" s="812"/>
      <c r="W65" s="812"/>
      <c r="X65" s="812"/>
      <c r="Y65" s="812"/>
      <c r="Z65" s="812"/>
      <c r="AA65" s="812"/>
    </row>
    <row r="66">
      <c r="A66" s="812"/>
      <c r="B66" s="812"/>
      <c r="C66" s="812"/>
      <c r="D66" s="812"/>
      <c r="E66" s="806"/>
      <c r="F66" s="812"/>
      <c r="G66" s="812"/>
      <c r="H66" s="829"/>
      <c r="I66" s="806"/>
      <c r="J66" s="812"/>
      <c r="K66" s="812"/>
      <c r="L66" s="812"/>
      <c r="M66" s="812"/>
      <c r="N66" s="812"/>
      <c r="O66" s="812"/>
      <c r="P66" s="812"/>
      <c r="Q66" s="812"/>
      <c r="R66" s="812"/>
      <c r="S66" s="812"/>
      <c r="T66" s="812"/>
      <c r="U66" s="812"/>
      <c r="V66" s="812"/>
      <c r="W66" s="812"/>
      <c r="X66" s="812"/>
      <c r="Y66" s="812"/>
      <c r="Z66" s="812"/>
      <c r="AA66" s="812"/>
    </row>
    <row r="67">
      <c r="A67" s="812"/>
      <c r="B67" s="812"/>
      <c r="C67" s="812"/>
      <c r="D67" s="812"/>
      <c r="E67" s="806"/>
      <c r="F67" s="812"/>
      <c r="G67" s="812"/>
      <c r="H67" s="829"/>
      <c r="I67" s="806"/>
      <c r="J67" s="812"/>
      <c r="K67" s="812"/>
      <c r="L67" s="812"/>
      <c r="M67" s="812"/>
      <c r="N67" s="812"/>
      <c r="O67" s="812"/>
      <c r="P67" s="812"/>
      <c r="Q67" s="812"/>
      <c r="R67" s="812"/>
      <c r="S67" s="812"/>
      <c r="T67" s="812"/>
      <c r="U67" s="812"/>
      <c r="V67" s="812"/>
      <c r="W67" s="812"/>
      <c r="X67" s="812"/>
      <c r="Y67" s="812"/>
      <c r="Z67" s="812"/>
      <c r="AA67" s="812"/>
    </row>
    <row r="68">
      <c r="A68" s="812"/>
      <c r="B68" s="812"/>
      <c r="C68" s="812"/>
      <c r="D68" s="812"/>
      <c r="E68" s="806"/>
      <c r="F68" s="812"/>
      <c r="G68" s="812"/>
      <c r="H68" s="829"/>
      <c r="I68" s="806"/>
      <c r="J68" s="812"/>
      <c r="K68" s="812"/>
      <c r="L68" s="812"/>
      <c r="M68" s="812"/>
      <c r="N68" s="812"/>
      <c r="O68" s="812"/>
      <c r="P68" s="812"/>
      <c r="Q68" s="812"/>
      <c r="R68" s="812"/>
      <c r="S68" s="812"/>
      <c r="T68" s="812"/>
      <c r="U68" s="812"/>
      <c r="V68" s="812"/>
      <c r="W68" s="812"/>
      <c r="X68" s="812"/>
      <c r="Y68" s="812"/>
      <c r="Z68" s="812"/>
      <c r="AA68" s="812"/>
    </row>
    <row r="69">
      <c r="A69" s="812"/>
      <c r="B69" s="812"/>
      <c r="C69" s="812"/>
      <c r="D69" s="812"/>
      <c r="E69" s="806"/>
      <c r="F69" s="812"/>
      <c r="G69" s="812"/>
      <c r="H69" s="829"/>
      <c r="I69" s="806"/>
      <c r="J69" s="812"/>
      <c r="K69" s="812"/>
      <c r="L69" s="812"/>
      <c r="M69" s="812"/>
      <c r="N69" s="812"/>
      <c r="O69" s="812"/>
      <c r="P69" s="812"/>
      <c r="Q69" s="812"/>
      <c r="R69" s="812"/>
      <c r="S69" s="812"/>
      <c r="T69" s="812"/>
      <c r="U69" s="812"/>
      <c r="V69" s="812"/>
      <c r="W69" s="812"/>
      <c r="X69" s="812"/>
      <c r="Y69" s="812"/>
      <c r="Z69" s="812"/>
      <c r="AA69" s="812"/>
    </row>
    <row r="70">
      <c r="A70" s="812"/>
      <c r="B70" s="812"/>
      <c r="C70" s="812"/>
      <c r="D70" s="812"/>
      <c r="E70" s="806"/>
      <c r="F70" s="812"/>
      <c r="G70" s="812"/>
      <c r="H70" s="829"/>
      <c r="I70" s="806"/>
      <c r="J70" s="812"/>
      <c r="K70" s="812"/>
      <c r="L70" s="812"/>
      <c r="M70" s="812"/>
      <c r="N70" s="812"/>
      <c r="O70" s="812"/>
      <c r="P70" s="812"/>
      <c r="Q70" s="812"/>
      <c r="R70" s="812"/>
      <c r="S70" s="812"/>
      <c r="T70" s="812"/>
      <c r="U70" s="812"/>
      <c r="V70" s="812"/>
      <c r="W70" s="812"/>
      <c r="X70" s="812"/>
      <c r="Y70" s="812"/>
      <c r="Z70" s="812"/>
      <c r="AA70" s="812"/>
    </row>
    <row r="71">
      <c r="A71" s="812"/>
      <c r="B71" s="812"/>
      <c r="C71" s="812"/>
      <c r="D71" s="812"/>
      <c r="E71" s="806"/>
      <c r="F71" s="812"/>
      <c r="G71" s="812"/>
      <c r="H71" s="829"/>
      <c r="I71" s="806"/>
      <c r="J71" s="812"/>
      <c r="K71" s="812"/>
      <c r="L71" s="812"/>
      <c r="M71" s="812"/>
      <c r="N71" s="812"/>
      <c r="O71" s="812"/>
      <c r="P71" s="812"/>
      <c r="Q71" s="812"/>
      <c r="R71" s="812"/>
      <c r="S71" s="812"/>
      <c r="T71" s="812"/>
      <c r="U71" s="812"/>
      <c r="V71" s="812"/>
      <c r="W71" s="812"/>
      <c r="X71" s="812"/>
      <c r="Y71" s="812"/>
      <c r="Z71" s="812"/>
      <c r="AA71" s="812"/>
    </row>
    <row r="72">
      <c r="A72" s="812"/>
      <c r="B72" s="812"/>
      <c r="C72" s="812"/>
      <c r="D72" s="812"/>
      <c r="E72" s="806"/>
      <c r="F72" s="812"/>
      <c r="G72" s="812"/>
      <c r="H72" s="829"/>
      <c r="I72" s="806"/>
      <c r="J72" s="812"/>
      <c r="K72" s="812"/>
      <c r="L72" s="812"/>
      <c r="M72" s="812"/>
      <c r="N72" s="812"/>
      <c r="O72" s="812"/>
      <c r="P72" s="812"/>
      <c r="Q72" s="812"/>
      <c r="R72" s="812"/>
      <c r="S72" s="812"/>
      <c r="T72" s="812"/>
      <c r="U72" s="812"/>
      <c r="V72" s="812"/>
      <c r="W72" s="812"/>
      <c r="X72" s="812"/>
      <c r="Y72" s="812"/>
      <c r="Z72" s="812"/>
      <c r="AA72" s="812"/>
    </row>
    <row r="73">
      <c r="A73" s="812"/>
      <c r="B73" s="812"/>
      <c r="C73" s="812"/>
      <c r="D73" s="812"/>
      <c r="E73" s="806"/>
      <c r="F73" s="812"/>
      <c r="G73" s="812"/>
      <c r="H73" s="829"/>
      <c r="I73" s="806"/>
      <c r="J73" s="812"/>
      <c r="K73" s="812"/>
      <c r="L73" s="812"/>
      <c r="M73" s="812"/>
      <c r="N73" s="812"/>
      <c r="O73" s="812"/>
      <c r="P73" s="812"/>
      <c r="Q73" s="812"/>
      <c r="R73" s="812"/>
      <c r="S73" s="812"/>
      <c r="T73" s="812"/>
      <c r="U73" s="812"/>
      <c r="V73" s="812"/>
      <c r="W73" s="812"/>
      <c r="X73" s="812"/>
      <c r="Y73" s="812"/>
      <c r="Z73" s="812"/>
      <c r="AA73" s="812"/>
    </row>
    <row r="74">
      <c r="A74" s="812"/>
      <c r="B74" s="812"/>
      <c r="C74" s="812"/>
      <c r="D74" s="812"/>
      <c r="E74" s="806"/>
      <c r="F74" s="812"/>
      <c r="G74" s="812"/>
      <c r="H74" s="829"/>
      <c r="I74" s="806"/>
      <c r="J74" s="812"/>
      <c r="K74" s="812"/>
      <c r="L74" s="812"/>
      <c r="M74" s="812"/>
      <c r="N74" s="812"/>
      <c r="O74" s="812"/>
      <c r="P74" s="812"/>
      <c r="Q74" s="812"/>
      <c r="R74" s="812"/>
      <c r="S74" s="812"/>
      <c r="T74" s="812"/>
      <c r="U74" s="812"/>
      <c r="V74" s="812"/>
      <c r="W74" s="812"/>
      <c r="X74" s="812"/>
      <c r="Y74" s="812"/>
      <c r="Z74" s="812"/>
      <c r="AA74" s="812"/>
    </row>
    <row r="75">
      <c r="A75" s="812"/>
      <c r="B75" s="812"/>
      <c r="C75" s="812"/>
      <c r="D75" s="812"/>
      <c r="E75" s="806"/>
      <c r="F75" s="812"/>
      <c r="G75" s="812"/>
      <c r="H75" s="829"/>
      <c r="I75" s="806"/>
      <c r="J75" s="812"/>
      <c r="K75" s="812"/>
      <c r="L75" s="812"/>
      <c r="M75" s="812"/>
      <c r="N75" s="812"/>
      <c r="O75" s="812"/>
      <c r="P75" s="812"/>
      <c r="Q75" s="812"/>
      <c r="R75" s="812"/>
      <c r="S75" s="812"/>
      <c r="T75" s="812"/>
      <c r="U75" s="812"/>
      <c r="V75" s="812"/>
      <c r="W75" s="812"/>
      <c r="X75" s="812"/>
      <c r="Y75" s="812"/>
      <c r="Z75" s="812"/>
      <c r="AA75" s="812"/>
    </row>
    <row r="76">
      <c r="A76" s="812"/>
      <c r="B76" s="812"/>
      <c r="C76" s="812"/>
      <c r="D76" s="812"/>
      <c r="E76" s="806"/>
      <c r="F76" s="812"/>
      <c r="G76" s="812"/>
      <c r="H76" s="829"/>
      <c r="I76" s="806"/>
      <c r="J76" s="812"/>
      <c r="K76" s="812"/>
      <c r="L76" s="812"/>
      <c r="M76" s="812"/>
      <c r="N76" s="812"/>
      <c r="O76" s="812"/>
      <c r="P76" s="812"/>
      <c r="Q76" s="812"/>
      <c r="R76" s="812"/>
      <c r="S76" s="812"/>
      <c r="T76" s="812"/>
      <c r="U76" s="812"/>
      <c r="V76" s="812"/>
      <c r="W76" s="812"/>
      <c r="X76" s="812"/>
      <c r="Y76" s="812"/>
      <c r="Z76" s="812"/>
      <c r="AA76" s="812"/>
    </row>
    <row r="77">
      <c r="A77" s="812"/>
      <c r="B77" s="812"/>
      <c r="C77" s="812"/>
      <c r="D77" s="812"/>
      <c r="E77" s="806"/>
      <c r="F77" s="812"/>
      <c r="G77" s="812"/>
      <c r="H77" s="829"/>
      <c r="I77" s="806"/>
      <c r="J77" s="812"/>
      <c r="K77" s="812"/>
      <c r="L77" s="812"/>
      <c r="M77" s="812"/>
      <c r="N77" s="812"/>
      <c r="O77" s="812"/>
      <c r="P77" s="812"/>
      <c r="Q77" s="812"/>
      <c r="R77" s="812"/>
      <c r="S77" s="812"/>
      <c r="T77" s="812"/>
      <c r="U77" s="812"/>
      <c r="V77" s="812"/>
      <c r="W77" s="812"/>
      <c r="X77" s="812"/>
      <c r="Y77" s="812"/>
      <c r="Z77" s="812"/>
      <c r="AA77" s="812"/>
    </row>
    <row r="78">
      <c r="A78" s="812"/>
      <c r="B78" s="812"/>
      <c r="C78" s="812"/>
      <c r="D78" s="812"/>
      <c r="E78" s="806"/>
      <c r="F78" s="812"/>
      <c r="G78" s="812"/>
      <c r="H78" s="829"/>
      <c r="I78" s="806"/>
      <c r="J78" s="812"/>
      <c r="K78" s="812"/>
      <c r="L78" s="812"/>
      <c r="M78" s="812"/>
      <c r="N78" s="812"/>
      <c r="O78" s="812"/>
      <c r="P78" s="812"/>
      <c r="Q78" s="812"/>
      <c r="R78" s="812"/>
      <c r="S78" s="812"/>
      <c r="T78" s="812"/>
      <c r="U78" s="812"/>
      <c r="V78" s="812"/>
      <c r="W78" s="812"/>
      <c r="X78" s="812"/>
      <c r="Y78" s="812"/>
      <c r="Z78" s="812"/>
      <c r="AA78" s="812"/>
    </row>
    <row r="79">
      <c r="A79" s="812"/>
      <c r="B79" s="812"/>
      <c r="C79" s="812"/>
      <c r="D79" s="812"/>
      <c r="E79" s="806"/>
      <c r="F79" s="812"/>
      <c r="G79" s="812"/>
      <c r="H79" s="829"/>
      <c r="I79" s="806"/>
      <c r="J79" s="812"/>
      <c r="K79" s="812"/>
      <c r="L79" s="812"/>
      <c r="M79" s="812"/>
      <c r="N79" s="812"/>
      <c r="O79" s="812"/>
      <c r="P79" s="812"/>
      <c r="Q79" s="812"/>
      <c r="R79" s="812"/>
      <c r="S79" s="812"/>
      <c r="T79" s="812"/>
      <c r="U79" s="812"/>
      <c r="V79" s="812"/>
      <c r="W79" s="812"/>
      <c r="X79" s="812"/>
      <c r="Y79" s="812"/>
      <c r="Z79" s="812"/>
      <c r="AA79" s="812"/>
    </row>
    <row r="80">
      <c r="A80" s="812"/>
      <c r="B80" s="812"/>
      <c r="C80" s="812"/>
      <c r="D80" s="812"/>
      <c r="E80" s="806"/>
      <c r="F80" s="812"/>
      <c r="G80" s="812"/>
      <c r="H80" s="829"/>
      <c r="I80" s="806"/>
      <c r="J80" s="812"/>
      <c r="K80" s="812"/>
      <c r="L80" s="812"/>
      <c r="M80" s="812"/>
      <c r="N80" s="812"/>
      <c r="O80" s="812"/>
      <c r="P80" s="812"/>
      <c r="Q80" s="812"/>
      <c r="R80" s="812"/>
      <c r="S80" s="812"/>
      <c r="T80" s="812"/>
      <c r="U80" s="812"/>
      <c r="V80" s="812"/>
      <c r="W80" s="812"/>
      <c r="X80" s="812"/>
      <c r="Y80" s="812"/>
      <c r="Z80" s="812"/>
      <c r="AA80" s="812"/>
    </row>
    <row r="81">
      <c r="A81" s="812"/>
      <c r="B81" s="812"/>
      <c r="C81" s="812"/>
      <c r="D81" s="812"/>
      <c r="E81" s="806"/>
      <c r="F81" s="812"/>
      <c r="G81" s="812"/>
      <c r="H81" s="829"/>
      <c r="I81" s="806"/>
      <c r="J81" s="812"/>
      <c r="K81" s="812"/>
      <c r="L81" s="812"/>
      <c r="M81" s="812"/>
      <c r="N81" s="812"/>
      <c r="O81" s="812"/>
      <c r="P81" s="812"/>
      <c r="Q81" s="812"/>
      <c r="R81" s="812"/>
      <c r="S81" s="812"/>
      <c r="T81" s="812"/>
      <c r="U81" s="812"/>
      <c r="V81" s="812"/>
      <c r="W81" s="812"/>
      <c r="X81" s="812"/>
      <c r="Y81" s="812"/>
      <c r="Z81" s="812"/>
      <c r="AA81" s="812"/>
    </row>
    <row r="82">
      <c r="A82" s="812"/>
      <c r="B82" s="812"/>
      <c r="C82" s="812"/>
      <c r="D82" s="812"/>
      <c r="E82" s="806"/>
      <c r="F82" s="812"/>
      <c r="G82" s="812"/>
      <c r="H82" s="829"/>
      <c r="I82" s="806"/>
      <c r="J82" s="812"/>
      <c r="K82" s="812"/>
      <c r="L82" s="812"/>
      <c r="M82" s="812"/>
      <c r="N82" s="812"/>
      <c r="O82" s="812"/>
      <c r="P82" s="812"/>
      <c r="Q82" s="812"/>
      <c r="R82" s="812"/>
      <c r="S82" s="812"/>
      <c r="T82" s="812"/>
      <c r="U82" s="812"/>
      <c r="V82" s="812"/>
      <c r="W82" s="812"/>
      <c r="X82" s="812"/>
      <c r="Y82" s="812"/>
      <c r="Z82" s="812"/>
      <c r="AA82" s="812"/>
    </row>
    <row r="83">
      <c r="A83" s="812"/>
      <c r="B83" s="812"/>
      <c r="C83" s="812"/>
      <c r="D83" s="812"/>
      <c r="E83" s="806"/>
      <c r="F83" s="812"/>
      <c r="G83" s="812"/>
      <c r="H83" s="829"/>
      <c r="I83" s="806"/>
      <c r="J83" s="812"/>
      <c r="K83" s="812"/>
      <c r="L83" s="812"/>
      <c r="M83" s="812"/>
      <c r="N83" s="812"/>
      <c r="O83" s="812"/>
      <c r="P83" s="812"/>
      <c r="Q83" s="812"/>
      <c r="R83" s="812"/>
      <c r="S83" s="812"/>
      <c r="T83" s="812"/>
      <c r="U83" s="812"/>
      <c r="V83" s="812"/>
      <c r="W83" s="812"/>
      <c r="X83" s="812"/>
      <c r="Y83" s="812"/>
      <c r="Z83" s="812"/>
      <c r="AA83" s="812"/>
    </row>
    <row r="84">
      <c r="A84" s="812"/>
      <c r="B84" s="812"/>
      <c r="C84" s="812"/>
      <c r="D84" s="812"/>
      <c r="E84" s="806"/>
      <c r="F84" s="812"/>
      <c r="G84" s="812"/>
      <c r="H84" s="829"/>
      <c r="I84" s="806"/>
      <c r="J84" s="812"/>
      <c r="K84" s="812"/>
      <c r="L84" s="812"/>
      <c r="M84" s="812"/>
      <c r="N84" s="812"/>
      <c r="O84" s="812"/>
      <c r="P84" s="812"/>
      <c r="Q84" s="812"/>
      <c r="R84" s="812"/>
      <c r="S84" s="812"/>
      <c r="T84" s="812"/>
      <c r="U84" s="812"/>
      <c r="V84" s="812"/>
      <c r="W84" s="812"/>
      <c r="X84" s="812"/>
      <c r="Y84" s="812"/>
      <c r="Z84" s="812"/>
      <c r="AA84" s="812"/>
    </row>
    <row r="85">
      <c r="A85" s="812"/>
      <c r="B85" s="812"/>
      <c r="C85" s="812"/>
      <c r="D85" s="812"/>
      <c r="E85" s="806"/>
      <c r="F85" s="812"/>
      <c r="G85" s="812"/>
      <c r="H85" s="829"/>
      <c r="I85" s="806"/>
      <c r="J85" s="812"/>
      <c r="K85" s="812"/>
      <c r="L85" s="812"/>
      <c r="M85" s="812"/>
      <c r="N85" s="812"/>
      <c r="O85" s="812"/>
      <c r="P85" s="812"/>
      <c r="Q85" s="812"/>
      <c r="R85" s="812"/>
      <c r="S85" s="812"/>
      <c r="T85" s="812"/>
      <c r="U85" s="812"/>
      <c r="V85" s="812"/>
      <c r="W85" s="812"/>
      <c r="X85" s="812"/>
      <c r="Y85" s="812"/>
      <c r="Z85" s="812"/>
      <c r="AA85" s="812"/>
    </row>
    <row r="86">
      <c r="A86" s="812"/>
      <c r="B86" s="812"/>
      <c r="C86" s="812"/>
      <c r="D86" s="812"/>
      <c r="E86" s="806"/>
      <c r="F86" s="812"/>
      <c r="G86" s="812"/>
      <c r="H86" s="829"/>
      <c r="I86" s="806"/>
      <c r="J86" s="812"/>
      <c r="K86" s="812"/>
      <c r="L86" s="812"/>
      <c r="M86" s="812"/>
      <c r="N86" s="812"/>
      <c r="O86" s="812"/>
      <c r="P86" s="812"/>
      <c r="Q86" s="812"/>
      <c r="R86" s="812"/>
      <c r="S86" s="812"/>
      <c r="T86" s="812"/>
      <c r="U86" s="812"/>
      <c r="V86" s="812"/>
      <c r="W86" s="812"/>
      <c r="X86" s="812"/>
      <c r="Y86" s="812"/>
      <c r="Z86" s="812"/>
      <c r="AA86" s="812"/>
    </row>
    <row r="87">
      <c r="A87" s="812"/>
      <c r="B87" s="812"/>
      <c r="C87" s="812"/>
      <c r="D87" s="812"/>
      <c r="E87" s="806"/>
      <c r="F87" s="812"/>
      <c r="G87" s="812"/>
      <c r="H87" s="829"/>
      <c r="I87" s="806"/>
      <c r="J87" s="812"/>
      <c r="K87" s="812"/>
      <c r="L87" s="812"/>
      <c r="M87" s="812"/>
      <c r="N87" s="812"/>
      <c r="O87" s="812"/>
      <c r="P87" s="812"/>
      <c r="Q87" s="812"/>
      <c r="R87" s="812"/>
      <c r="S87" s="812"/>
      <c r="T87" s="812"/>
      <c r="U87" s="812"/>
      <c r="V87" s="812"/>
      <c r="W87" s="812"/>
      <c r="X87" s="812"/>
      <c r="Y87" s="812"/>
      <c r="Z87" s="812"/>
      <c r="AA87" s="812"/>
    </row>
    <row r="88">
      <c r="A88" s="812"/>
      <c r="B88" s="812"/>
      <c r="C88" s="812"/>
      <c r="D88" s="812"/>
      <c r="E88" s="806"/>
      <c r="F88" s="812"/>
      <c r="G88" s="812"/>
      <c r="H88" s="829"/>
      <c r="I88" s="806"/>
      <c r="J88" s="812"/>
      <c r="K88" s="812"/>
      <c r="L88" s="812"/>
      <c r="M88" s="812"/>
      <c r="N88" s="812"/>
      <c r="O88" s="812"/>
      <c r="P88" s="812"/>
      <c r="Q88" s="812"/>
      <c r="R88" s="812"/>
      <c r="S88" s="812"/>
      <c r="T88" s="812"/>
      <c r="U88" s="812"/>
      <c r="V88" s="812"/>
      <c r="W88" s="812"/>
      <c r="X88" s="812"/>
      <c r="Y88" s="812"/>
      <c r="Z88" s="812"/>
      <c r="AA88" s="812"/>
    </row>
    <row r="89">
      <c r="A89" s="812"/>
      <c r="B89" s="812"/>
      <c r="C89" s="812"/>
      <c r="D89" s="812"/>
      <c r="E89" s="806"/>
      <c r="F89" s="812"/>
      <c r="G89" s="812"/>
      <c r="H89" s="829"/>
      <c r="I89" s="806"/>
      <c r="J89" s="812"/>
      <c r="K89" s="812"/>
      <c r="L89" s="812"/>
      <c r="M89" s="812"/>
      <c r="N89" s="812"/>
      <c r="O89" s="812"/>
      <c r="P89" s="812"/>
      <c r="Q89" s="812"/>
      <c r="R89" s="812"/>
      <c r="S89" s="812"/>
      <c r="T89" s="812"/>
      <c r="U89" s="812"/>
      <c r="V89" s="812"/>
      <c r="W89" s="812"/>
      <c r="X89" s="812"/>
      <c r="Y89" s="812"/>
      <c r="Z89" s="812"/>
      <c r="AA89" s="812"/>
    </row>
    <row r="90">
      <c r="A90" s="812"/>
      <c r="B90" s="812"/>
      <c r="C90" s="812"/>
      <c r="D90" s="812"/>
      <c r="E90" s="806"/>
      <c r="F90" s="812"/>
      <c r="G90" s="812"/>
      <c r="H90" s="829"/>
      <c r="I90" s="806"/>
      <c r="J90" s="812"/>
      <c r="K90" s="812"/>
      <c r="L90" s="812"/>
      <c r="M90" s="812"/>
      <c r="N90" s="812"/>
      <c r="O90" s="812"/>
      <c r="P90" s="812"/>
      <c r="Q90" s="812"/>
      <c r="R90" s="812"/>
      <c r="S90" s="812"/>
      <c r="T90" s="812"/>
      <c r="U90" s="812"/>
      <c r="V90" s="812"/>
      <c r="W90" s="812"/>
      <c r="X90" s="812"/>
      <c r="Y90" s="812"/>
      <c r="Z90" s="812"/>
      <c r="AA90" s="812"/>
    </row>
    <row r="91">
      <c r="A91" s="812"/>
      <c r="B91" s="812"/>
      <c r="C91" s="812"/>
      <c r="D91" s="812"/>
      <c r="E91" s="806"/>
      <c r="F91" s="812"/>
      <c r="G91" s="812"/>
      <c r="H91" s="829"/>
      <c r="I91" s="806"/>
      <c r="J91" s="812"/>
      <c r="K91" s="812"/>
      <c r="L91" s="812"/>
      <c r="M91" s="812"/>
      <c r="N91" s="812"/>
      <c r="O91" s="812"/>
      <c r="P91" s="812"/>
      <c r="Q91" s="812"/>
      <c r="R91" s="812"/>
      <c r="S91" s="812"/>
      <c r="T91" s="812"/>
      <c r="U91" s="812"/>
      <c r="V91" s="812"/>
      <c r="W91" s="812"/>
      <c r="X91" s="812"/>
      <c r="Y91" s="812"/>
      <c r="Z91" s="812"/>
      <c r="AA91" s="812"/>
    </row>
    <row r="92">
      <c r="A92" s="812"/>
      <c r="B92" s="812"/>
      <c r="C92" s="812"/>
      <c r="D92" s="812"/>
      <c r="E92" s="806"/>
      <c r="F92" s="812"/>
      <c r="G92" s="812"/>
      <c r="H92" s="829"/>
      <c r="I92" s="806"/>
      <c r="J92" s="812"/>
      <c r="K92" s="812"/>
      <c r="L92" s="812"/>
      <c r="M92" s="812"/>
      <c r="N92" s="812"/>
      <c r="O92" s="812"/>
      <c r="P92" s="812"/>
      <c r="Q92" s="812"/>
      <c r="R92" s="812"/>
      <c r="S92" s="812"/>
      <c r="T92" s="812"/>
      <c r="U92" s="812"/>
      <c r="V92" s="812"/>
      <c r="W92" s="812"/>
      <c r="X92" s="812"/>
      <c r="Y92" s="812"/>
      <c r="Z92" s="812"/>
      <c r="AA92" s="812"/>
    </row>
    <row r="93">
      <c r="A93" s="812"/>
      <c r="B93" s="812"/>
      <c r="C93" s="812"/>
      <c r="D93" s="812"/>
      <c r="E93" s="806"/>
      <c r="F93" s="812"/>
      <c r="G93" s="812"/>
      <c r="H93" s="829"/>
      <c r="I93" s="806"/>
      <c r="J93" s="812"/>
      <c r="K93" s="812"/>
      <c r="L93" s="812"/>
      <c r="M93" s="812"/>
      <c r="N93" s="812"/>
      <c r="O93" s="812"/>
      <c r="P93" s="812"/>
      <c r="Q93" s="812"/>
      <c r="R93" s="812"/>
      <c r="S93" s="812"/>
      <c r="T93" s="812"/>
      <c r="U93" s="812"/>
      <c r="V93" s="812"/>
      <c r="W93" s="812"/>
      <c r="X93" s="812"/>
      <c r="Y93" s="812"/>
      <c r="Z93" s="812"/>
      <c r="AA93" s="812"/>
    </row>
    <row r="94">
      <c r="A94" s="812"/>
      <c r="B94" s="812"/>
      <c r="C94" s="812"/>
      <c r="D94" s="812"/>
      <c r="E94" s="806"/>
      <c r="F94" s="812"/>
      <c r="G94" s="812"/>
      <c r="H94" s="829"/>
      <c r="I94" s="806"/>
      <c r="J94" s="812"/>
      <c r="K94" s="812"/>
      <c r="L94" s="812"/>
      <c r="M94" s="812"/>
      <c r="N94" s="812"/>
      <c r="O94" s="812"/>
      <c r="P94" s="812"/>
      <c r="Q94" s="812"/>
      <c r="R94" s="812"/>
      <c r="S94" s="812"/>
      <c r="T94" s="812"/>
      <c r="U94" s="812"/>
      <c r="V94" s="812"/>
      <c r="W94" s="812"/>
      <c r="X94" s="812"/>
      <c r="Y94" s="812"/>
      <c r="Z94" s="812"/>
      <c r="AA94" s="812"/>
    </row>
    <row r="95">
      <c r="A95" s="812"/>
      <c r="B95" s="812"/>
      <c r="C95" s="812"/>
      <c r="D95" s="812"/>
      <c r="E95" s="806"/>
      <c r="F95" s="812"/>
      <c r="G95" s="812"/>
      <c r="H95" s="829"/>
      <c r="I95" s="806"/>
      <c r="J95" s="812"/>
      <c r="K95" s="812"/>
      <c r="L95" s="812"/>
      <c r="M95" s="812"/>
      <c r="N95" s="812"/>
      <c r="O95" s="812"/>
      <c r="P95" s="812"/>
      <c r="Q95" s="812"/>
      <c r="R95" s="812"/>
      <c r="S95" s="812"/>
      <c r="T95" s="812"/>
      <c r="U95" s="812"/>
      <c r="V95" s="812"/>
      <c r="W95" s="812"/>
      <c r="X95" s="812"/>
      <c r="Y95" s="812"/>
      <c r="Z95" s="812"/>
      <c r="AA95" s="812"/>
    </row>
    <row r="96">
      <c r="A96" s="812"/>
      <c r="B96" s="812"/>
      <c r="C96" s="812"/>
      <c r="D96" s="812"/>
      <c r="E96" s="806"/>
      <c r="F96" s="812"/>
      <c r="G96" s="812"/>
      <c r="H96" s="829"/>
      <c r="I96" s="806"/>
      <c r="J96" s="812"/>
      <c r="K96" s="812"/>
      <c r="L96" s="812"/>
      <c r="M96" s="812"/>
      <c r="N96" s="812"/>
      <c r="O96" s="812"/>
      <c r="P96" s="812"/>
      <c r="Q96" s="812"/>
      <c r="R96" s="812"/>
      <c r="S96" s="812"/>
      <c r="T96" s="812"/>
      <c r="U96" s="812"/>
      <c r="V96" s="812"/>
      <c r="W96" s="812"/>
      <c r="X96" s="812"/>
      <c r="Y96" s="812"/>
      <c r="Z96" s="812"/>
      <c r="AA96" s="812"/>
    </row>
    <row r="97">
      <c r="A97" s="812"/>
      <c r="B97" s="812"/>
      <c r="C97" s="812"/>
      <c r="D97" s="812"/>
      <c r="E97" s="806"/>
      <c r="F97" s="812"/>
      <c r="G97" s="812"/>
      <c r="H97" s="829"/>
      <c r="I97" s="806"/>
      <c r="J97" s="812"/>
      <c r="K97" s="812"/>
      <c r="L97" s="812"/>
      <c r="M97" s="812"/>
      <c r="N97" s="812"/>
      <c r="O97" s="812"/>
      <c r="P97" s="812"/>
      <c r="Q97" s="812"/>
      <c r="R97" s="812"/>
      <c r="S97" s="812"/>
      <c r="T97" s="812"/>
      <c r="U97" s="812"/>
      <c r="V97" s="812"/>
      <c r="W97" s="812"/>
      <c r="X97" s="812"/>
      <c r="Y97" s="812"/>
      <c r="Z97" s="812"/>
      <c r="AA97" s="812"/>
    </row>
    <row r="98">
      <c r="A98" s="812"/>
      <c r="B98" s="812"/>
      <c r="C98" s="812"/>
      <c r="D98" s="812"/>
      <c r="E98" s="806"/>
      <c r="F98" s="812"/>
      <c r="G98" s="812"/>
      <c r="H98" s="829"/>
      <c r="I98" s="806"/>
      <c r="J98" s="812"/>
      <c r="K98" s="812"/>
      <c r="L98" s="812"/>
      <c r="M98" s="812"/>
      <c r="N98" s="812"/>
      <c r="O98" s="812"/>
      <c r="P98" s="812"/>
      <c r="Q98" s="812"/>
      <c r="R98" s="812"/>
      <c r="S98" s="812"/>
      <c r="T98" s="812"/>
      <c r="U98" s="812"/>
      <c r="V98" s="812"/>
      <c r="W98" s="812"/>
      <c r="X98" s="812"/>
      <c r="Y98" s="812"/>
      <c r="Z98" s="812"/>
      <c r="AA98" s="812"/>
    </row>
    <row r="99">
      <c r="A99" s="812"/>
      <c r="B99" s="812"/>
      <c r="C99" s="812"/>
      <c r="D99" s="812"/>
      <c r="E99" s="806"/>
      <c r="F99" s="812"/>
      <c r="G99" s="812"/>
      <c r="H99" s="829"/>
      <c r="I99" s="806"/>
      <c r="J99" s="812"/>
      <c r="K99" s="812"/>
      <c r="L99" s="812"/>
      <c r="M99" s="812"/>
      <c r="N99" s="812"/>
      <c r="O99" s="812"/>
      <c r="P99" s="812"/>
      <c r="Q99" s="812"/>
      <c r="R99" s="812"/>
      <c r="S99" s="812"/>
      <c r="T99" s="812"/>
      <c r="U99" s="812"/>
      <c r="V99" s="812"/>
      <c r="W99" s="812"/>
      <c r="X99" s="812"/>
      <c r="Y99" s="812"/>
      <c r="Z99" s="812"/>
      <c r="AA99" s="812"/>
    </row>
    <row r="100">
      <c r="A100" s="812"/>
      <c r="B100" s="812"/>
      <c r="C100" s="812"/>
      <c r="D100" s="812"/>
      <c r="E100" s="806"/>
      <c r="F100" s="812"/>
      <c r="G100" s="812"/>
      <c r="H100" s="829"/>
      <c r="I100" s="806"/>
      <c r="J100" s="812"/>
      <c r="K100" s="812"/>
      <c r="L100" s="812"/>
      <c r="M100" s="812"/>
      <c r="N100" s="812"/>
      <c r="O100" s="812"/>
      <c r="P100" s="812"/>
      <c r="Q100" s="812"/>
      <c r="R100" s="812"/>
      <c r="S100" s="812"/>
      <c r="T100" s="812"/>
      <c r="U100" s="812"/>
      <c r="V100" s="812"/>
      <c r="W100" s="812"/>
      <c r="X100" s="812"/>
      <c r="Y100" s="812"/>
      <c r="Z100" s="812"/>
      <c r="AA100" s="812"/>
    </row>
    <row r="101">
      <c r="A101" s="812"/>
      <c r="B101" s="812"/>
      <c r="C101" s="812"/>
      <c r="D101" s="812"/>
      <c r="E101" s="806"/>
      <c r="F101" s="812"/>
      <c r="G101" s="812"/>
      <c r="H101" s="829"/>
      <c r="I101" s="806"/>
      <c r="J101" s="812"/>
      <c r="K101" s="812"/>
      <c r="L101" s="812"/>
      <c r="M101" s="812"/>
      <c r="N101" s="812"/>
      <c r="O101" s="812"/>
      <c r="P101" s="812"/>
      <c r="Q101" s="812"/>
      <c r="R101" s="812"/>
      <c r="S101" s="812"/>
      <c r="T101" s="812"/>
      <c r="U101" s="812"/>
      <c r="V101" s="812"/>
      <c r="W101" s="812"/>
      <c r="X101" s="812"/>
      <c r="Y101" s="812"/>
      <c r="Z101" s="812"/>
      <c r="AA101" s="812"/>
    </row>
    <row r="102">
      <c r="A102" s="812"/>
      <c r="B102" s="812"/>
      <c r="C102" s="812"/>
      <c r="D102" s="812"/>
      <c r="E102" s="806"/>
      <c r="F102" s="812"/>
      <c r="G102" s="812"/>
      <c r="H102" s="829"/>
      <c r="I102" s="806"/>
      <c r="J102" s="812"/>
      <c r="K102" s="812"/>
      <c r="L102" s="812"/>
      <c r="M102" s="812"/>
      <c r="N102" s="812"/>
      <c r="O102" s="812"/>
      <c r="P102" s="812"/>
      <c r="Q102" s="812"/>
      <c r="R102" s="812"/>
      <c r="S102" s="812"/>
      <c r="T102" s="812"/>
      <c r="U102" s="812"/>
      <c r="V102" s="812"/>
      <c r="W102" s="812"/>
      <c r="X102" s="812"/>
      <c r="Y102" s="812"/>
      <c r="Z102" s="812"/>
      <c r="AA102" s="812"/>
    </row>
    <row r="103">
      <c r="A103" s="812"/>
      <c r="B103" s="812"/>
      <c r="C103" s="812"/>
      <c r="D103" s="812"/>
      <c r="E103" s="806"/>
      <c r="F103" s="812"/>
      <c r="G103" s="812"/>
      <c r="H103" s="829"/>
      <c r="I103" s="806"/>
      <c r="J103" s="812"/>
      <c r="K103" s="812"/>
      <c r="L103" s="812"/>
      <c r="M103" s="812"/>
      <c r="N103" s="812"/>
      <c r="O103" s="812"/>
      <c r="P103" s="812"/>
      <c r="Q103" s="812"/>
      <c r="R103" s="812"/>
      <c r="S103" s="812"/>
      <c r="T103" s="812"/>
      <c r="U103" s="812"/>
      <c r="V103" s="812"/>
      <c r="W103" s="812"/>
      <c r="X103" s="812"/>
      <c r="Y103" s="812"/>
      <c r="Z103" s="812"/>
      <c r="AA103" s="812"/>
    </row>
    <row r="104">
      <c r="A104" s="812"/>
      <c r="B104" s="812"/>
      <c r="C104" s="812"/>
      <c r="D104" s="812"/>
      <c r="E104" s="806"/>
      <c r="F104" s="812"/>
      <c r="G104" s="812"/>
      <c r="H104" s="829"/>
      <c r="I104" s="806"/>
      <c r="J104" s="812"/>
      <c r="K104" s="812"/>
      <c r="L104" s="812"/>
      <c r="M104" s="812"/>
      <c r="N104" s="812"/>
      <c r="O104" s="812"/>
      <c r="P104" s="812"/>
      <c r="Q104" s="812"/>
      <c r="R104" s="812"/>
      <c r="S104" s="812"/>
      <c r="T104" s="812"/>
      <c r="U104" s="812"/>
      <c r="V104" s="812"/>
      <c r="W104" s="812"/>
      <c r="X104" s="812"/>
      <c r="Y104" s="812"/>
      <c r="Z104" s="812"/>
      <c r="AA104" s="812"/>
    </row>
    <row r="105">
      <c r="A105" s="812"/>
      <c r="B105" s="812"/>
      <c r="C105" s="812"/>
      <c r="D105" s="812"/>
      <c r="E105" s="806"/>
      <c r="F105" s="812"/>
      <c r="G105" s="812"/>
      <c r="H105" s="829"/>
      <c r="I105" s="806"/>
      <c r="J105" s="812"/>
      <c r="K105" s="812"/>
      <c r="L105" s="812"/>
      <c r="M105" s="812"/>
      <c r="N105" s="812"/>
      <c r="O105" s="812"/>
      <c r="P105" s="812"/>
      <c r="Q105" s="812"/>
      <c r="R105" s="812"/>
      <c r="S105" s="812"/>
      <c r="T105" s="812"/>
      <c r="U105" s="812"/>
      <c r="V105" s="812"/>
      <c r="W105" s="812"/>
      <c r="X105" s="812"/>
      <c r="Y105" s="812"/>
      <c r="Z105" s="812"/>
      <c r="AA105" s="812"/>
    </row>
    <row r="106">
      <c r="A106" s="812"/>
      <c r="B106" s="812"/>
      <c r="C106" s="812"/>
      <c r="D106" s="812"/>
      <c r="E106" s="806"/>
      <c r="F106" s="812"/>
      <c r="G106" s="812"/>
      <c r="H106" s="829"/>
      <c r="I106" s="806"/>
      <c r="J106" s="812"/>
      <c r="K106" s="812"/>
      <c r="L106" s="812"/>
      <c r="M106" s="812"/>
      <c r="N106" s="812"/>
      <c r="O106" s="812"/>
      <c r="P106" s="812"/>
      <c r="Q106" s="812"/>
      <c r="R106" s="812"/>
      <c r="S106" s="812"/>
      <c r="T106" s="812"/>
      <c r="U106" s="812"/>
      <c r="V106" s="812"/>
      <c r="W106" s="812"/>
      <c r="X106" s="812"/>
      <c r="Y106" s="812"/>
      <c r="Z106" s="812"/>
      <c r="AA106" s="812"/>
    </row>
    <row r="107">
      <c r="A107" s="812"/>
      <c r="B107" s="812"/>
      <c r="C107" s="812"/>
      <c r="D107" s="812"/>
      <c r="E107" s="806"/>
      <c r="F107" s="812"/>
      <c r="G107" s="812"/>
      <c r="H107" s="829"/>
      <c r="I107" s="806"/>
      <c r="J107" s="812"/>
      <c r="K107" s="812"/>
      <c r="L107" s="812"/>
      <c r="M107" s="812"/>
      <c r="N107" s="812"/>
      <c r="O107" s="812"/>
      <c r="P107" s="812"/>
      <c r="Q107" s="812"/>
      <c r="R107" s="812"/>
      <c r="S107" s="812"/>
      <c r="T107" s="812"/>
      <c r="U107" s="812"/>
      <c r="V107" s="812"/>
      <c r="W107" s="812"/>
      <c r="X107" s="812"/>
      <c r="Y107" s="812"/>
      <c r="Z107" s="812"/>
      <c r="AA107" s="812"/>
    </row>
    <row r="108">
      <c r="A108" s="812"/>
      <c r="B108" s="812"/>
      <c r="C108" s="812"/>
      <c r="D108" s="812"/>
      <c r="E108" s="806"/>
      <c r="F108" s="812"/>
      <c r="G108" s="812"/>
      <c r="H108" s="829"/>
      <c r="I108" s="806"/>
      <c r="J108" s="812"/>
      <c r="K108" s="812"/>
      <c r="L108" s="812"/>
      <c r="M108" s="812"/>
      <c r="N108" s="812"/>
      <c r="O108" s="812"/>
      <c r="P108" s="812"/>
      <c r="Q108" s="812"/>
      <c r="R108" s="812"/>
      <c r="S108" s="812"/>
      <c r="T108" s="812"/>
      <c r="U108" s="812"/>
      <c r="V108" s="812"/>
      <c r="W108" s="812"/>
      <c r="X108" s="812"/>
      <c r="Y108" s="812"/>
      <c r="Z108" s="812"/>
      <c r="AA108" s="812"/>
    </row>
    <row r="109">
      <c r="A109" s="812"/>
      <c r="B109" s="812"/>
      <c r="C109" s="812"/>
      <c r="D109" s="812"/>
      <c r="E109" s="806"/>
      <c r="F109" s="812"/>
      <c r="G109" s="812"/>
      <c r="H109" s="829"/>
      <c r="I109" s="806"/>
      <c r="J109" s="812"/>
      <c r="K109" s="812"/>
      <c r="L109" s="812"/>
      <c r="M109" s="812"/>
      <c r="N109" s="812"/>
      <c r="O109" s="812"/>
      <c r="P109" s="812"/>
      <c r="Q109" s="812"/>
      <c r="R109" s="812"/>
      <c r="S109" s="812"/>
      <c r="T109" s="812"/>
      <c r="U109" s="812"/>
      <c r="V109" s="812"/>
      <c r="W109" s="812"/>
      <c r="X109" s="812"/>
      <c r="Y109" s="812"/>
      <c r="Z109" s="812"/>
      <c r="AA109" s="812"/>
    </row>
    <row r="110">
      <c r="A110" s="812"/>
      <c r="B110" s="812"/>
      <c r="C110" s="812"/>
      <c r="D110" s="812"/>
      <c r="E110" s="806"/>
      <c r="F110" s="812"/>
      <c r="G110" s="812"/>
      <c r="H110" s="829"/>
      <c r="I110" s="806"/>
      <c r="J110" s="812"/>
      <c r="K110" s="812"/>
      <c r="L110" s="812"/>
      <c r="M110" s="812"/>
      <c r="N110" s="812"/>
      <c r="O110" s="812"/>
      <c r="P110" s="812"/>
      <c r="Q110" s="812"/>
      <c r="R110" s="812"/>
      <c r="S110" s="812"/>
      <c r="T110" s="812"/>
      <c r="U110" s="812"/>
      <c r="V110" s="812"/>
      <c r="W110" s="812"/>
      <c r="X110" s="812"/>
      <c r="Y110" s="812"/>
      <c r="Z110" s="812"/>
      <c r="AA110" s="812"/>
    </row>
    <row r="111">
      <c r="A111" s="812"/>
      <c r="B111" s="812"/>
      <c r="C111" s="812"/>
      <c r="D111" s="812"/>
      <c r="E111" s="806"/>
      <c r="F111" s="812"/>
      <c r="G111" s="812"/>
      <c r="H111" s="829"/>
      <c r="I111" s="806"/>
      <c r="J111" s="812"/>
      <c r="K111" s="812"/>
      <c r="L111" s="812"/>
      <c r="M111" s="812"/>
      <c r="N111" s="812"/>
      <c r="O111" s="812"/>
      <c r="P111" s="812"/>
      <c r="Q111" s="812"/>
      <c r="R111" s="812"/>
      <c r="S111" s="812"/>
      <c r="T111" s="812"/>
      <c r="U111" s="812"/>
      <c r="V111" s="812"/>
      <c r="W111" s="812"/>
      <c r="X111" s="812"/>
      <c r="Y111" s="812"/>
      <c r="Z111" s="812"/>
      <c r="AA111" s="812"/>
    </row>
    <row r="112">
      <c r="A112" s="812"/>
      <c r="B112" s="812"/>
      <c r="C112" s="812"/>
      <c r="D112" s="812"/>
      <c r="E112" s="806"/>
      <c r="F112" s="812"/>
      <c r="G112" s="812"/>
      <c r="H112" s="829"/>
      <c r="I112" s="806"/>
      <c r="J112" s="812"/>
      <c r="K112" s="812"/>
      <c r="L112" s="812"/>
      <c r="M112" s="812"/>
      <c r="N112" s="812"/>
      <c r="O112" s="812"/>
      <c r="P112" s="812"/>
      <c r="Q112" s="812"/>
      <c r="R112" s="812"/>
      <c r="S112" s="812"/>
      <c r="T112" s="812"/>
      <c r="U112" s="812"/>
      <c r="V112" s="812"/>
      <c r="W112" s="812"/>
      <c r="X112" s="812"/>
      <c r="Y112" s="812"/>
      <c r="Z112" s="812"/>
      <c r="AA112" s="812"/>
    </row>
    <row r="113">
      <c r="A113" s="812"/>
      <c r="B113" s="812"/>
      <c r="C113" s="812"/>
      <c r="D113" s="812"/>
      <c r="E113" s="806"/>
      <c r="F113" s="812"/>
      <c r="G113" s="812"/>
      <c r="H113" s="829"/>
      <c r="I113" s="806"/>
      <c r="J113" s="812"/>
      <c r="K113" s="812"/>
      <c r="L113" s="812"/>
      <c r="M113" s="812"/>
      <c r="N113" s="812"/>
      <c r="O113" s="812"/>
      <c r="P113" s="812"/>
      <c r="Q113" s="812"/>
      <c r="R113" s="812"/>
      <c r="S113" s="812"/>
      <c r="T113" s="812"/>
      <c r="U113" s="812"/>
      <c r="V113" s="812"/>
      <c r="W113" s="812"/>
      <c r="X113" s="812"/>
      <c r="Y113" s="812"/>
      <c r="Z113" s="812"/>
      <c r="AA113" s="812"/>
    </row>
    <row r="114">
      <c r="A114" s="812"/>
      <c r="B114" s="812"/>
      <c r="C114" s="812"/>
      <c r="D114" s="812"/>
      <c r="E114" s="806"/>
      <c r="F114" s="812"/>
      <c r="G114" s="812"/>
      <c r="H114" s="829"/>
      <c r="I114" s="806"/>
      <c r="J114" s="812"/>
      <c r="K114" s="812"/>
      <c r="L114" s="812"/>
      <c r="M114" s="812"/>
      <c r="N114" s="812"/>
      <c r="O114" s="812"/>
      <c r="P114" s="812"/>
      <c r="Q114" s="812"/>
      <c r="R114" s="812"/>
      <c r="S114" s="812"/>
      <c r="T114" s="812"/>
      <c r="U114" s="812"/>
      <c r="V114" s="812"/>
      <c r="W114" s="812"/>
      <c r="X114" s="812"/>
      <c r="Y114" s="812"/>
      <c r="Z114" s="812"/>
      <c r="AA114" s="812"/>
    </row>
    <row r="115">
      <c r="A115" s="812"/>
      <c r="B115" s="812"/>
      <c r="C115" s="812"/>
      <c r="D115" s="812"/>
      <c r="E115" s="806"/>
      <c r="F115" s="812"/>
      <c r="G115" s="812"/>
      <c r="H115" s="829"/>
      <c r="I115" s="806"/>
      <c r="J115" s="812"/>
      <c r="K115" s="812"/>
      <c r="L115" s="812"/>
      <c r="M115" s="812"/>
      <c r="N115" s="812"/>
      <c r="O115" s="812"/>
      <c r="P115" s="812"/>
      <c r="Q115" s="812"/>
      <c r="R115" s="812"/>
      <c r="S115" s="812"/>
      <c r="T115" s="812"/>
      <c r="U115" s="812"/>
      <c r="V115" s="812"/>
      <c r="W115" s="812"/>
      <c r="X115" s="812"/>
      <c r="Y115" s="812"/>
      <c r="Z115" s="812"/>
      <c r="AA115" s="812"/>
    </row>
    <row r="116">
      <c r="A116" s="812"/>
      <c r="B116" s="812"/>
      <c r="C116" s="812"/>
      <c r="D116" s="812"/>
      <c r="E116" s="806"/>
      <c r="F116" s="812"/>
      <c r="G116" s="812"/>
      <c r="H116" s="829"/>
      <c r="I116" s="806"/>
      <c r="J116" s="812"/>
      <c r="K116" s="812"/>
      <c r="L116" s="812"/>
      <c r="M116" s="812"/>
      <c r="N116" s="812"/>
      <c r="O116" s="812"/>
      <c r="P116" s="812"/>
      <c r="Q116" s="812"/>
      <c r="R116" s="812"/>
      <c r="S116" s="812"/>
      <c r="T116" s="812"/>
      <c r="U116" s="812"/>
      <c r="V116" s="812"/>
      <c r="W116" s="812"/>
      <c r="X116" s="812"/>
      <c r="Y116" s="812"/>
      <c r="Z116" s="812"/>
      <c r="AA116" s="812"/>
    </row>
    <row r="117">
      <c r="A117" s="812"/>
      <c r="B117" s="812"/>
      <c r="C117" s="812"/>
      <c r="D117" s="812"/>
      <c r="E117" s="806"/>
      <c r="F117" s="812"/>
      <c r="G117" s="812"/>
      <c r="H117" s="829"/>
      <c r="I117" s="806"/>
      <c r="J117" s="812"/>
      <c r="K117" s="812"/>
      <c r="L117" s="812"/>
      <c r="M117" s="812"/>
      <c r="N117" s="812"/>
      <c r="O117" s="812"/>
      <c r="P117" s="812"/>
      <c r="Q117" s="812"/>
      <c r="R117" s="812"/>
      <c r="S117" s="812"/>
      <c r="T117" s="812"/>
      <c r="U117" s="812"/>
      <c r="V117" s="812"/>
      <c r="W117" s="812"/>
      <c r="X117" s="812"/>
      <c r="Y117" s="812"/>
      <c r="Z117" s="812"/>
      <c r="AA117" s="812"/>
    </row>
    <row r="118">
      <c r="A118" s="812"/>
      <c r="B118" s="812"/>
      <c r="C118" s="812"/>
      <c r="D118" s="812"/>
      <c r="E118" s="806"/>
      <c r="F118" s="812"/>
      <c r="G118" s="812"/>
      <c r="H118" s="829"/>
      <c r="I118" s="806"/>
      <c r="J118" s="812"/>
      <c r="K118" s="812"/>
      <c r="L118" s="812"/>
      <c r="M118" s="812"/>
      <c r="N118" s="812"/>
      <c r="O118" s="812"/>
      <c r="P118" s="812"/>
      <c r="Q118" s="812"/>
      <c r="R118" s="812"/>
      <c r="S118" s="812"/>
      <c r="T118" s="812"/>
      <c r="U118" s="812"/>
      <c r="V118" s="812"/>
      <c r="W118" s="812"/>
      <c r="X118" s="812"/>
      <c r="Y118" s="812"/>
      <c r="Z118" s="812"/>
      <c r="AA118" s="812"/>
    </row>
    <row r="119">
      <c r="A119" s="812"/>
      <c r="B119" s="812"/>
      <c r="C119" s="812"/>
      <c r="D119" s="812"/>
      <c r="E119" s="806"/>
      <c r="F119" s="812"/>
      <c r="G119" s="812"/>
      <c r="H119" s="829"/>
      <c r="I119" s="806"/>
      <c r="J119" s="812"/>
      <c r="K119" s="812"/>
      <c r="L119" s="812"/>
      <c r="M119" s="812"/>
      <c r="N119" s="812"/>
      <c r="O119" s="812"/>
      <c r="P119" s="812"/>
      <c r="Q119" s="812"/>
      <c r="R119" s="812"/>
      <c r="S119" s="812"/>
      <c r="T119" s="812"/>
      <c r="U119" s="812"/>
      <c r="V119" s="812"/>
      <c r="W119" s="812"/>
      <c r="X119" s="812"/>
      <c r="Y119" s="812"/>
      <c r="Z119" s="812"/>
      <c r="AA119" s="812"/>
    </row>
    <row r="120">
      <c r="A120" s="812"/>
      <c r="B120" s="812"/>
      <c r="C120" s="812"/>
      <c r="D120" s="812"/>
      <c r="E120" s="806"/>
      <c r="F120" s="812"/>
      <c r="G120" s="812"/>
      <c r="H120" s="829"/>
      <c r="I120" s="806"/>
      <c r="J120" s="812"/>
      <c r="K120" s="812"/>
      <c r="L120" s="812"/>
      <c r="M120" s="812"/>
      <c r="N120" s="812"/>
      <c r="O120" s="812"/>
      <c r="P120" s="812"/>
      <c r="Q120" s="812"/>
      <c r="R120" s="812"/>
      <c r="S120" s="812"/>
      <c r="T120" s="812"/>
      <c r="U120" s="812"/>
      <c r="V120" s="812"/>
      <c r="W120" s="812"/>
      <c r="X120" s="812"/>
      <c r="Y120" s="812"/>
      <c r="Z120" s="812"/>
      <c r="AA120" s="812"/>
    </row>
    <row r="121">
      <c r="A121" s="812"/>
      <c r="B121" s="812"/>
      <c r="C121" s="812"/>
      <c r="D121" s="812"/>
      <c r="E121" s="806"/>
      <c r="F121" s="812"/>
      <c r="G121" s="812"/>
      <c r="H121" s="829"/>
      <c r="I121" s="806"/>
      <c r="J121" s="812"/>
      <c r="K121" s="812"/>
      <c r="L121" s="812"/>
      <c r="M121" s="812"/>
      <c r="N121" s="812"/>
      <c r="O121" s="812"/>
      <c r="P121" s="812"/>
      <c r="Q121" s="812"/>
      <c r="R121" s="812"/>
      <c r="S121" s="812"/>
      <c r="T121" s="812"/>
      <c r="U121" s="812"/>
      <c r="V121" s="812"/>
      <c r="W121" s="812"/>
      <c r="X121" s="812"/>
      <c r="Y121" s="812"/>
      <c r="Z121" s="812"/>
      <c r="AA121" s="812"/>
    </row>
    <row r="122">
      <c r="A122" s="812"/>
      <c r="B122" s="812"/>
      <c r="C122" s="812"/>
      <c r="D122" s="812"/>
      <c r="E122" s="806"/>
      <c r="F122" s="812"/>
      <c r="G122" s="812"/>
      <c r="H122" s="829"/>
      <c r="I122" s="806"/>
      <c r="J122" s="812"/>
      <c r="K122" s="812"/>
      <c r="L122" s="812"/>
      <c r="M122" s="812"/>
      <c r="N122" s="812"/>
      <c r="O122" s="812"/>
      <c r="P122" s="812"/>
      <c r="Q122" s="812"/>
      <c r="R122" s="812"/>
      <c r="S122" s="812"/>
      <c r="T122" s="812"/>
      <c r="U122" s="812"/>
      <c r="V122" s="812"/>
      <c r="W122" s="812"/>
      <c r="X122" s="812"/>
      <c r="Y122" s="812"/>
      <c r="Z122" s="812"/>
      <c r="AA122" s="812"/>
    </row>
    <row r="123">
      <c r="A123" s="812"/>
      <c r="B123" s="812"/>
      <c r="C123" s="812"/>
      <c r="D123" s="812"/>
      <c r="E123" s="806"/>
      <c r="F123" s="812"/>
      <c r="G123" s="812"/>
      <c r="H123" s="829"/>
      <c r="I123" s="806"/>
      <c r="J123" s="812"/>
      <c r="K123" s="812"/>
      <c r="L123" s="812"/>
      <c r="M123" s="812"/>
      <c r="N123" s="812"/>
      <c r="O123" s="812"/>
      <c r="P123" s="812"/>
      <c r="Q123" s="812"/>
      <c r="R123" s="812"/>
      <c r="S123" s="812"/>
      <c r="T123" s="812"/>
      <c r="U123" s="812"/>
      <c r="V123" s="812"/>
      <c r="W123" s="812"/>
      <c r="X123" s="812"/>
      <c r="Y123" s="812"/>
      <c r="Z123" s="812"/>
      <c r="AA123" s="812"/>
    </row>
    <row r="124">
      <c r="A124" s="812"/>
      <c r="B124" s="812"/>
      <c r="C124" s="812"/>
      <c r="D124" s="812"/>
      <c r="E124" s="806"/>
      <c r="F124" s="812"/>
      <c r="G124" s="812"/>
      <c r="H124" s="829"/>
      <c r="I124" s="806"/>
      <c r="J124" s="812"/>
      <c r="K124" s="812"/>
      <c r="L124" s="812"/>
      <c r="M124" s="812"/>
      <c r="N124" s="812"/>
      <c r="O124" s="812"/>
      <c r="P124" s="812"/>
      <c r="Q124" s="812"/>
      <c r="R124" s="812"/>
      <c r="S124" s="812"/>
      <c r="T124" s="812"/>
      <c r="U124" s="812"/>
      <c r="V124" s="812"/>
      <c r="W124" s="812"/>
      <c r="X124" s="812"/>
      <c r="Y124" s="812"/>
      <c r="Z124" s="812"/>
      <c r="AA124" s="812"/>
    </row>
    <row r="125">
      <c r="A125" s="812"/>
      <c r="B125" s="812"/>
      <c r="C125" s="812"/>
      <c r="D125" s="812"/>
      <c r="E125" s="806"/>
      <c r="F125" s="812"/>
      <c r="G125" s="812"/>
      <c r="H125" s="829"/>
      <c r="I125" s="806"/>
      <c r="J125" s="812"/>
      <c r="K125" s="812"/>
      <c r="L125" s="812"/>
      <c r="M125" s="812"/>
      <c r="N125" s="812"/>
      <c r="O125" s="812"/>
      <c r="P125" s="812"/>
      <c r="Q125" s="812"/>
      <c r="R125" s="812"/>
      <c r="S125" s="812"/>
      <c r="T125" s="812"/>
      <c r="U125" s="812"/>
      <c r="V125" s="812"/>
      <c r="W125" s="812"/>
      <c r="X125" s="812"/>
      <c r="Y125" s="812"/>
      <c r="Z125" s="812"/>
      <c r="AA125" s="812"/>
    </row>
    <row r="126">
      <c r="A126" s="812"/>
      <c r="B126" s="812"/>
      <c r="C126" s="812"/>
      <c r="D126" s="812"/>
      <c r="E126" s="806"/>
      <c r="F126" s="812"/>
      <c r="G126" s="812"/>
      <c r="H126" s="829"/>
      <c r="I126" s="806"/>
      <c r="J126" s="812"/>
      <c r="K126" s="812"/>
      <c r="L126" s="812"/>
      <c r="M126" s="812"/>
      <c r="N126" s="812"/>
      <c r="O126" s="812"/>
      <c r="P126" s="812"/>
      <c r="Q126" s="812"/>
      <c r="R126" s="812"/>
      <c r="S126" s="812"/>
      <c r="T126" s="812"/>
      <c r="U126" s="812"/>
      <c r="V126" s="812"/>
      <c r="W126" s="812"/>
      <c r="X126" s="812"/>
      <c r="Y126" s="812"/>
      <c r="Z126" s="812"/>
      <c r="AA126" s="812"/>
    </row>
    <row r="127">
      <c r="A127" s="812"/>
      <c r="B127" s="812"/>
      <c r="C127" s="812"/>
      <c r="D127" s="812"/>
      <c r="E127" s="806"/>
      <c r="F127" s="812"/>
      <c r="G127" s="812"/>
      <c r="H127" s="829"/>
      <c r="I127" s="806"/>
      <c r="J127" s="812"/>
      <c r="K127" s="812"/>
      <c r="L127" s="812"/>
      <c r="M127" s="812"/>
      <c r="N127" s="812"/>
      <c r="O127" s="812"/>
      <c r="P127" s="812"/>
      <c r="Q127" s="812"/>
      <c r="R127" s="812"/>
      <c r="S127" s="812"/>
      <c r="T127" s="812"/>
      <c r="U127" s="812"/>
      <c r="V127" s="812"/>
      <c r="W127" s="812"/>
      <c r="X127" s="812"/>
      <c r="Y127" s="812"/>
      <c r="Z127" s="812"/>
      <c r="AA127" s="812"/>
    </row>
    <row r="128">
      <c r="A128" s="812"/>
      <c r="B128" s="812"/>
      <c r="C128" s="812"/>
      <c r="D128" s="812"/>
      <c r="E128" s="806"/>
      <c r="F128" s="812"/>
      <c r="G128" s="812"/>
      <c r="H128" s="829"/>
      <c r="I128" s="806"/>
      <c r="J128" s="812"/>
      <c r="K128" s="812"/>
      <c r="L128" s="812"/>
      <c r="M128" s="812"/>
      <c r="N128" s="812"/>
      <c r="O128" s="812"/>
      <c r="P128" s="812"/>
      <c r="Q128" s="812"/>
      <c r="R128" s="812"/>
      <c r="S128" s="812"/>
      <c r="T128" s="812"/>
      <c r="U128" s="812"/>
      <c r="V128" s="812"/>
      <c r="W128" s="812"/>
      <c r="X128" s="812"/>
      <c r="Y128" s="812"/>
      <c r="Z128" s="812"/>
      <c r="AA128" s="812"/>
    </row>
    <row r="129">
      <c r="A129" s="812"/>
      <c r="B129" s="812"/>
      <c r="C129" s="812"/>
      <c r="D129" s="812"/>
      <c r="E129" s="806"/>
      <c r="F129" s="812"/>
      <c r="G129" s="812"/>
      <c r="H129" s="829"/>
      <c r="I129" s="806"/>
      <c r="J129" s="812"/>
      <c r="K129" s="812"/>
      <c r="L129" s="812"/>
      <c r="M129" s="812"/>
      <c r="N129" s="812"/>
      <c r="O129" s="812"/>
      <c r="P129" s="812"/>
      <c r="Q129" s="812"/>
      <c r="R129" s="812"/>
      <c r="S129" s="812"/>
      <c r="T129" s="812"/>
      <c r="U129" s="812"/>
      <c r="V129" s="812"/>
      <c r="W129" s="812"/>
      <c r="X129" s="812"/>
      <c r="Y129" s="812"/>
      <c r="Z129" s="812"/>
      <c r="AA129" s="812"/>
    </row>
    <row r="130">
      <c r="A130" s="812"/>
      <c r="B130" s="812"/>
      <c r="C130" s="812"/>
      <c r="D130" s="812"/>
      <c r="E130" s="806"/>
      <c r="F130" s="812"/>
      <c r="G130" s="812"/>
      <c r="H130" s="829"/>
      <c r="I130" s="806"/>
      <c r="J130" s="812"/>
      <c r="K130" s="812"/>
      <c r="L130" s="812"/>
      <c r="M130" s="812"/>
      <c r="N130" s="812"/>
      <c r="O130" s="812"/>
      <c r="P130" s="812"/>
      <c r="Q130" s="812"/>
      <c r="R130" s="812"/>
      <c r="S130" s="812"/>
      <c r="T130" s="812"/>
      <c r="U130" s="812"/>
      <c r="V130" s="812"/>
      <c r="W130" s="812"/>
      <c r="X130" s="812"/>
      <c r="Y130" s="812"/>
      <c r="Z130" s="812"/>
      <c r="AA130" s="812"/>
    </row>
    <row r="131">
      <c r="A131" s="812"/>
      <c r="B131" s="812"/>
      <c r="C131" s="812"/>
      <c r="D131" s="812"/>
      <c r="E131" s="806"/>
      <c r="F131" s="812"/>
      <c r="G131" s="812"/>
      <c r="H131" s="829"/>
      <c r="I131" s="806"/>
      <c r="J131" s="812"/>
      <c r="K131" s="812"/>
      <c r="L131" s="812"/>
      <c r="M131" s="812"/>
      <c r="N131" s="812"/>
      <c r="O131" s="812"/>
      <c r="P131" s="812"/>
      <c r="Q131" s="812"/>
      <c r="R131" s="812"/>
      <c r="S131" s="812"/>
      <c r="T131" s="812"/>
      <c r="U131" s="812"/>
      <c r="V131" s="812"/>
      <c r="W131" s="812"/>
      <c r="X131" s="812"/>
      <c r="Y131" s="812"/>
      <c r="Z131" s="812"/>
      <c r="AA131" s="812"/>
    </row>
    <row r="132">
      <c r="A132" s="812"/>
      <c r="B132" s="812"/>
      <c r="C132" s="812"/>
      <c r="D132" s="812"/>
      <c r="E132" s="806"/>
      <c r="F132" s="812"/>
      <c r="G132" s="812"/>
      <c r="H132" s="829"/>
      <c r="I132" s="806"/>
      <c r="J132" s="812"/>
      <c r="K132" s="812"/>
      <c r="L132" s="812"/>
      <c r="M132" s="812"/>
      <c r="N132" s="812"/>
      <c r="O132" s="812"/>
      <c r="P132" s="812"/>
      <c r="Q132" s="812"/>
      <c r="R132" s="812"/>
      <c r="S132" s="812"/>
      <c r="T132" s="812"/>
      <c r="U132" s="812"/>
      <c r="V132" s="812"/>
      <c r="W132" s="812"/>
      <c r="X132" s="812"/>
      <c r="Y132" s="812"/>
      <c r="Z132" s="812"/>
      <c r="AA132" s="812"/>
    </row>
    <row r="133">
      <c r="A133" s="812"/>
      <c r="B133" s="812"/>
      <c r="C133" s="812"/>
      <c r="D133" s="812"/>
      <c r="E133" s="806"/>
      <c r="F133" s="812"/>
      <c r="G133" s="812"/>
      <c r="H133" s="829"/>
      <c r="I133" s="806"/>
      <c r="J133" s="812"/>
      <c r="K133" s="812"/>
      <c r="L133" s="812"/>
      <c r="M133" s="812"/>
      <c r="N133" s="812"/>
      <c r="O133" s="812"/>
      <c r="P133" s="812"/>
      <c r="Q133" s="812"/>
      <c r="R133" s="812"/>
      <c r="S133" s="812"/>
      <c r="T133" s="812"/>
      <c r="U133" s="812"/>
      <c r="V133" s="812"/>
      <c r="W133" s="812"/>
      <c r="X133" s="812"/>
      <c r="Y133" s="812"/>
      <c r="Z133" s="812"/>
      <c r="AA133" s="812"/>
    </row>
    <row r="134">
      <c r="A134" s="812"/>
      <c r="B134" s="812"/>
      <c r="C134" s="812"/>
      <c r="D134" s="812"/>
      <c r="E134" s="806"/>
      <c r="F134" s="812"/>
      <c r="G134" s="812"/>
      <c r="H134" s="829"/>
      <c r="I134" s="806"/>
      <c r="J134" s="812"/>
      <c r="K134" s="812"/>
      <c r="L134" s="812"/>
      <c r="M134" s="812"/>
      <c r="N134" s="812"/>
      <c r="O134" s="812"/>
      <c r="P134" s="812"/>
      <c r="Q134" s="812"/>
      <c r="R134" s="812"/>
      <c r="S134" s="812"/>
      <c r="T134" s="812"/>
      <c r="U134" s="812"/>
      <c r="V134" s="812"/>
      <c r="W134" s="812"/>
      <c r="X134" s="812"/>
      <c r="Y134" s="812"/>
      <c r="Z134" s="812"/>
      <c r="AA134" s="812"/>
    </row>
    <row r="135">
      <c r="A135" s="812"/>
      <c r="B135" s="812"/>
      <c r="C135" s="812"/>
      <c r="D135" s="812"/>
      <c r="E135" s="806"/>
      <c r="F135" s="812"/>
      <c r="G135" s="812"/>
      <c r="H135" s="829"/>
      <c r="I135" s="806"/>
      <c r="J135" s="812"/>
      <c r="K135" s="812"/>
      <c r="L135" s="812"/>
      <c r="M135" s="812"/>
      <c r="N135" s="812"/>
      <c r="O135" s="812"/>
      <c r="P135" s="812"/>
      <c r="Q135" s="812"/>
      <c r="R135" s="812"/>
      <c r="S135" s="812"/>
      <c r="T135" s="812"/>
      <c r="U135" s="812"/>
      <c r="V135" s="812"/>
      <c r="W135" s="812"/>
      <c r="X135" s="812"/>
      <c r="Y135" s="812"/>
      <c r="Z135" s="812"/>
      <c r="AA135" s="812"/>
    </row>
    <row r="136">
      <c r="A136" s="812"/>
      <c r="B136" s="812"/>
      <c r="C136" s="812"/>
      <c r="D136" s="812"/>
      <c r="E136" s="806"/>
      <c r="F136" s="812"/>
      <c r="G136" s="812"/>
      <c r="H136" s="829"/>
      <c r="I136" s="806"/>
      <c r="J136" s="812"/>
      <c r="K136" s="812"/>
      <c r="L136" s="812"/>
      <c r="M136" s="812"/>
      <c r="N136" s="812"/>
      <c r="O136" s="812"/>
      <c r="P136" s="812"/>
      <c r="Q136" s="812"/>
      <c r="R136" s="812"/>
      <c r="S136" s="812"/>
      <c r="T136" s="812"/>
      <c r="U136" s="812"/>
      <c r="V136" s="812"/>
      <c r="W136" s="812"/>
      <c r="X136" s="812"/>
      <c r="Y136" s="812"/>
      <c r="Z136" s="812"/>
      <c r="AA136" s="812"/>
    </row>
    <row r="137">
      <c r="A137" s="812"/>
      <c r="B137" s="812"/>
      <c r="C137" s="812"/>
      <c r="D137" s="812"/>
      <c r="E137" s="806"/>
      <c r="F137" s="812"/>
      <c r="G137" s="812"/>
      <c r="H137" s="829"/>
      <c r="I137" s="806"/>
      <c r="J137" s="812"/>
      <c r="K137" s="812"/>
      <c r="L137" s="812"/>
      <c r="M137" s="812"/>
      <c r="N137" s="812"/>
      <c r="O137" s="812"/>
      <c r="P137" s="812"/>
      <c r="Q137" s="812"/>
      <c r="R137" s="812"/>
      <c r="S137" s="812"/>
      <c r="T137" s="812"/>
      <c r="U137" s="812"/>
      <c r="V137" s="812"/>
      <c r="W137" s="812"/>
      <c r="X137" s="812"/>
      <c r="Y137" s="812"/>
      <c r="Z137" s="812"/>
      <c r="AA137" s="812"/>
    </row>
    <row r="138">
      <c r="A138" s="812"/>
      <c r="B138" s="812"/>
      <c r="C138" s="812"/>
      <c r="D138" s="812"/>
      <c r="E138" s="806"/>
      <c r="F138" s="812"/>
      <c r="G138" s="812"/>
      <c r="H138" s="829"/>
      <c r="I138" s="806"/>
      <c r="J138" s="812"/>
      <c r="K138" s="812"/>
      <c r="L138" s="812"/>
      <c r="M138" s="812"/>
      <c r="N138" s="812"/>
      <c r="O138" s="812"/>
      <c r="P138" s="812"/>
      <c r="Q138" s="812"/>
      <c r="R138" s="812"/>
      <c r="S138" s="812"/>
      <c r="T138" s="812"/>
      <c r="U138" s="812"/>
      <c r="V138" s="812"/>
      <c r="W138" s="812"/>
      <c r="X138" s="812"/>
      <c r="Y138" s="812"/>
      <c r="Z138" s="812"/>
      <c r="AA138" s="812"/>
    </row>
    <row r="139">
      <c r="A139" s="812"/>
      <c r="B139" s="812"/>
      <c r="C139" s="812"/>
      <c r="D139" s="812"/>
      <c r="E139" s="806"/>
      <c r="F139" s="812"/>
      <c r="G139" s="812"/>
      <c r="H139" s="829"/>
      <c r="I139" s="806"/>
      <c r="J139" s="812"/>
      <c r="K139" s="812"/>
      <c r="L139" s="812"/>
      <c r="M139" s="812"/>
      <c r="N139" s="812"/>
      <c r="O139" s="812"/>
      <c r="P139" s="812"/>
      <c r="Q139" s="812"/>
      <c r="R139" s="812"/>
      <c r="S139" s="812"/>
      <c r="T139" s="812"/>
      <c r="U139" s="812"/>
      <c r="V139" s="812"/>
      <c r="W139" s="812"/>
      <c r="X139" s="812"/>
      <c r="Y139" s="812"/>
      <c r="Z139" s="812"/>
      <c r="AA139" s="812"/>
    </row>
    <row r="140">
      <c r="A140" s="812"/>
      <c r="B140" s="812"/>
      <c r="C140" s="812"/>
      <c r="D140" s="812"/>
      <c r="E140" s="806"/>
      <c r="F140" s="812"/>
      <c r="G140" s="812"/>
      <c r="H140" s="829"/>
      <c r="I140" s="806"/>
      <c r="J140" s="812"/>
      <c r="K140" s="812"/>
      <c r="L140" s="812"/>
      <c r="M140" s="812"/>
      <c r="N140" s="812"/>
      <c r="O140" s="812"/>
      <c r="P140" s="812"/>
      <c r="Q140" s="812"/>
      <c r="R140" s="812"/>
      <c r="S140" s="812"/>
      <c r="T140" s="812"/>
      <c r="U140" s="812"/>
      <c r="V140" s="812"/>
      <c r="W140" s="812"/>
      <c r="X140" s="812"/>
      <c r="Y140" s="812"/>
      <c r="Z140" s="812"/>
      <c r="AA140" s="812"/>
    </row>
    <row r="141">
      <c r="A141" s="812"/>
      <c r="B141" s="812"/>
      <c r="C141" s="812"/>
      <c r="D141" s="812"/>
      <c r="E141" s="806"/>
      <c r="F141" s="812"/>
      <c r="G141" s="812"/>
      <c r="H141" s="829"/>
      <c r="I141" s="806"/>
      <c r="J141" s="812"/>
      <c r="K141" s="812"/>
      <c r="L141" s="812"/>
      <c r="M141" s="812"/>
      <c r="N141" s="812"/>
      <c r="O141" s="812"/>
      <c r="P141" s="812"/>
      <c r="Q141" s="812"/>
      <c r="R141" s="812"/>
      <c r="S141" s="812"/>
      <c r="T141" s="812"/>
      <c r="U141" s="812"/>
      <c r="V141" s="812"/>
      <c r="W141" s="812"/>
      <c r="X141" s="812"/>
      <c r="Y141" s="812"/>
      <c r="Z141" s="812"/>
      <c r="AA141" s="812"/>
    </row>
    <row r="142">
      <c r="A142" s="812"/>
      <c r="B142" s="812"/>
      <c r="C142" s="812"/>
      <c r="D142" s="812"/>
      <c r="E142" s="806"/>
      <c r="F142" s="812"/>
      <c r="G142" s="812"/>
      <c r="H142" s="829"/>
      <c r="I142" s="806"/>
      <c r="J142" s="812"/>
      <c r="K142" s="812"/>
      <c r="L142" s="812"/>
      <c r="M142" s="812"/>
      <c r="N142" s="812"/>
      <c r="O142" s="812"/>
      <c r="P142" s="812"/>
      <c r="Q142" s="812"/>
      <c r="R142" s="812"/>
      <c r="S142" s="812"/>
      <c r="T142" s="812"/>
      <c r="U142" s="812"/>
      <c r="V142" s="812"/>
      <c r="W142" s="812"/>
      <c r="X142" s="812"/>
      <c r="Y142" s="812"/>
      <c r="Z142" s="812"/>
      <c r="AA142" s="812"/>
    </row>
    <row r="143">
      <c r="A143" s="812"/>
      <c r="B143" s="812"/>
      <c r="C143" s="812"/>
      <c r="D143" s="812"/>
      <c r="E143" s="806"/>
      <c r="F143" s="812"/>
      <c r="G143" s="812"/>
      <c r="H143" s="829"/>
      <c r="I143" s="806"/>
      <c r="J143" s="812"/>
      <c r="K143" s="812"/>
      <c r="L143" s="812"/>
      <c r="M143" s="812"/>
      <c r="N143" s="812"/>
      <c r="O143" s="812"/>
      <c r="P143" s="812"/>
      <c r="Q143" s="812"/>
      <c r="R143" s="812"/>
      <c r="S143" s="812"/>
      <c r="T143" s="812"/>
      <c r="U143" s="812"/>
      <c r="V143" s="812"/>
      <c r="W143" s="812"/>
      <c r="X143" s="812"/>
      <c r="Y143" s="812"/>
      <c r="Z143" s="812"/>
      <c r="AA143" s="812"/>
    </row>
    <row r="144">
      <c r="A144" s="812"/>
      <c r="B144" s="812"/>
      <c r="C144" s="812"/>
      <c r="D144" s="812"/>
      <c r="E144" s="806"/>
      <c r="F144" s="812"/>
      <c r="G144" s="812"/>
      <c r="H144" s="829"/>
      <c r="I144" s="806"/>
      <c r="J144" s="812"/>
      <c r="K144" s="812"/>
      <c r="L144" s="812"/>
      <c r="M144" s="812"/>
      <c r="N144" s="812"/>
      <c r="O144" s="812"/>
      <c r="P144" s="812"/>
      <c r="Q144" s="812"/>
      <c r="R144" s="812"/>
      <c r="S144" s="812"/>
      <c r="T144" s="812"/>
      <c r="U144" s="812"/>
      <c r="V144" s="812"/>
      <c r="W144" s="812"/>
      <c r="X144" s="812"/>
      <c r="Y144" s="812"/>
      <c r="Z144" s="812"/>
      <c r="AA144" s="812"/>
    </row>
    <row r="145">
      <c r="A145" s="812"/>
      <c r="B145" s="812"/>
      <c r="C145" s="812"/>
      <c r="D145" s="812"/>
      <c r="E145" s="806"/>
      <c r="F145" s="812"/>
      <c r="G145" s="812"/>
      <c r="H145" s="829"/>
      <c r="I145" s="806"/>
      <c r="J145" s="812"/>
      <c r="K145" s="812"/>
      <c r="L145" s="812"/>
      <c r="M145" s="812"/>
      <c r="N145" s="812"/>
      <c r="O145" s="812"/>
      <c r="P145" s="812"/>
      <c r="Q145" s="812"/>
      <c r="R145" s="812"/>
      <c r="S145" s="812"/>
      <c r="T145" s="812"/>
      <c r="U145" s="812"/>
      <c r="V145" s="812"/>
      <c r="W145" s="812"/>
      <c r="X145" s="812"/>
      <c r="Y145" s="812"/>
      <c r="Z145" s="812"/>
      <c r="AA145" s="812"/>
    </row>
    <row r="146">
      <c r="A146" s="812"/>
      <c r="B146" s="812"/>
      <c r="C146" s="812"/>
      <c r="D146" s="812"/>
      <c r="E146" s="806"/>
      <c r="F146" s="812"/>
      <c r="G146" s="812"/>
      <c r="H146" s="829"/>
      <c r="I146" s="806"/>
      <c r="J146" s="812"/>
      <c r="K146" s="812"/>
      <c r="L146" s="812"/>
      <c r="M146" s="812"/>
      <c r="N146" s="812"/>
      <c r="O146" s="812"/>
      <c r="P146" s="812"/>
      <c r="Q146" s="812"/>
      <c r="R146" s="812"/>
      <c r="S146" s="812"/>
      <c r="T146" s="812"/>
      <c r="U146" s="812"/>
      <c r="V146" s="812"/>
      <c r="W146" s="812"/>
      <c r="X146" s="812"/>
      <c r="Y146" s="812"/>
      <c r="Z146" s="812"/>
      <c r="AA146" s="812"/>
    </row>
    <row r="147">
      <c r="A147" s="812"/>
      <c r="B147" s="812"/>
      <c r="C147" s="812"/>
      <c r="D147" s="812"/>
      <c r="E147" s="806"/>
      <c r="F147" s="812"/>
      <c r="G147" s="812"/>
      <c r="H147" s="829"/>
      <c r="I147" s="806"/>
      <c r="J147" s="812"/>
      <c r="K147" s="812"/>
      <c r="L147" s="812"/>
      <c r="M147" s="812"/>
      <c r="N147" s="812"/>
      <c r="O147" s="812"/>
      <c r="P147" s="812"/>
      <c r="Q147" s="812"/>
      <c r="R147" s="812"/>
      <c r="S147" s="812"/>
      <c r="T147" s="812"/>
      <c r="U147" s="812"/>
      <c r="V147" s="812"/>
      <c r="W147" s="812"/>
      <c r="X147" s="812"/>
      <c r="Y147" s="812"/>
      <c r="Z147" s="812"/>
      <c r="AA147" s="812"/>
    </row>
    <row r="148">
      <c r="A148" s="812"/>
      <c r="B148" s="812"/>
      <c r="C148" s="812"/>
      <c r="D148" s="812"/>
      <c r="E148" s="806"/>
      <c r="F148" s="812"/>
      <c r="G148" s="812"/>
      <c r="H148" s="829"/>
      <c r="I148" s="806"/>
      <c r="J148" s="812"/>
      <c r="K148" s="812"/>
      <c r="L148" s="812"/>
      <c r="M148" s="812"/>
      <c r="N148" s="812"/>
      <c r="O148" s="812"/>
      <c r="P148" s="812"/>
      <c r="Q148" s="812"/>
      <c r="R148" s="812"/>
      <c r="S148" s="812"/>
      <c r="T148" s="812"/>
      <c r="U148" s="812"/>
      <c r="V148" s="812"/>
      <c r="W148" s="812"/>
      <c r="X148" s="812"/>
      <c r="Y148" s="812"/>
      <c r="Z148" s="812"/>
      <c r="AA148" s="812"/>
    </row>
    <row r="149">
      <c r="A149" s="812"/>
      <c r="B149" s="812"/>
      <c r="C149" s="812"/>
      <c r="D149" s="812"/>
      <c r="E149" s="806"/>
      <c r="F149" s="812"/>
      <c r="G149" s="812"/>
      <c r="H149" s="829"/>
      <c r="I149" s="806"/>
      <c r="J149" s="812"/>
      <c r="K149" s="812"/>
      <c r="L149" s="812"/>
      <c r="M149" s="812"/>
      <c r="N149" s="812"/>
      <c r="O149" s="812"/>
      <c r="P149" s="812"/>
      <c r="Q149" s="812"/>
      <c r="R149" s="812"/>
      <c r="S149" s="812"/>
      <c r="T149" s="812"/>
      <c r="U149" s="812"/>
      <c r="V149" s="812"/>
      <c r="W149" s="812"/>
      <c r="X149" s="812"/>
      <c r="Y149" s="812"/>
      <c r="Z149" s="812"/>
      <c r="AA149" s="812"/>
    </row>
    <row r="150">
      <c r="A150" s="812"/>
      <c r="B150" s="812"/>
      <c r="C150" s="812"/>
      <c r="D150" s="812"/>
      <c r="E150" s="806"/>
      <c r="F150" s="812"/>
      <c r="G150" s="812"/>
      <c r="H150" s="829"/>
      <c r="I150" s="806"/>
      <c r="J150" s="812"/>
      <c r="K150" s="812"/>
      <c r="L150" s="812"/>
      <c r="M150" s="812"/>
      <c r="N150" s="812"/>
      <c r="O150" s="812"/>
      <c r="P150" s="812"/>
      <c r="Q150" s="812"/>
      <c r="R150" s="812"/>
      <c r="S150" s="812"/>
      <c r="T150" s="812"/>
      <c r="U150" s="812"/>
      <c r="V150" s="812"/>
      <c r="W150" s="812"/>
      <c r="X150" s="812"/>
      <c r="Y150" s="812"/>
      <c r="Z150" s="812"/>
      <c r="AA150" s="812"/>
    </row>
    <row r="151">
      <c r="A151" s="812"/>
      <c r="B151" s="812"/>
      <c r="C151" s="812"/>
      <c r="D151" s="812"/>
      <c r="E151" s="806"/>
      <c r="F151" s="812"/>
      <c r="G151" s="812"/>
      <c r="H151" s="829"/>
      <c r="I151" s="806"/>
      <c r="J151" s="812"/>
      <c r="K151" s="812"/>
      <c r="L151" s="812"/>
      <c r="M151" s="812"/>
      <c r="N151" s="812"/>
      <c r="O151" s="812"/>
      <c r="P151" s="812"/>
      <c r="Q151" s="812"/>
      <c r="R151" s="812"/>
      <c r="S151" s="812"/>
      <c r="T151" s="812"/>
      <c r="U151" s="812"/>
      <c r="V151" s="812"/>
      <c r="W151" s="812"/>
      <c r="X151" s="812"/>
      <c r="Y151" s="812"/>
      <c r="Z151" s="812"/>
      <c r="AA151" s="812"/>
    </row>
    <row r="152">
      <c r="A152" s="812"/>
      <c r="B152" s="812"/>
      <c r="C152" s="812"/>
      <c r="D152" s="812"/>
      <c r="E152" s="806"/>
      <c r="F152" s="812"/>
      <c r="G152" s="812"/>
      <c r="H152" s="829"/>
      <c r="I152" s="806"/>
      <c r="J152" s="812"/>
      <c r="K152" s="812"/>
      <c r="L152" s="812"/>
      <c r="M152" s="812"/>
      <c r="N152" s="812"/>
      <c r="O152" s="812"/>
      <c r="P152" s="812"/>
      <c r="Q152" s="812"/>
      <c r="R152" s="812"/>
      <c r="S152" s="812"/>
      <c r="T152" s="812"/>
      <c r="U152" s="812"/>
      <c r="V152" s="812"/>
      <c r="W152" s="812"/>
      <c r="X152" s="812"/>
      <c r="Y152" s="812"/>
      <c r="Z152" s="812"/>
      <c r="AA152" s="812"/>
    </row>
    <row r="153">
      <c r="A153" s="812"/>
      <c r="B153" s="812"/>
      <c r="C153" s="812"/>
      <c r="D153" s="812"/>
      <c r="E153" s="806"/>
      <c r="F153" s="812"/>
      <c r="G153" s="812"/>
      <c r="H153" s="829"/>
      <c r="I153" s="806"/>
      <c r="J153" s="812"/>
      <c r="K153" s="812"/>
      <c r="L153" s="812"/>
      <c r="M153" s="812"/>
      <c r="N153" s="812"/>
      <c r="O153" s="812"/>
      <c r="P153" s="812"/>
      <c r="Q153" s="812"/>
      <c r="R153" s="812"/>
      <c r="S153" s="812"/>
      <c r="T153" s="812"/>
      <c r="U153" s="812"/>
      <c r="V153" s="812"/>
      <c r="W153" s="812"/>
      <c r="X153" s="812"/>
      <c r="Y153" s="812"/>
      <c r="Z153" s="812"/>
      <c r="AA153" s="812"/>
    </row>
    <row r="154">
      <c r="A154" s="812"/>
      <c r="B154" s="812"/>
      <c r="C154" s="812"/>
      <c r="D154" s="812"/>
      <c r="E154" s="806"/>
      <c r="F154" s="812"/>
      <c r="G154" s="812"/>
      <c r="H154" s="829"/>
      <c r="I154" s="806"/>
      <c r="J154" s="812"/>
      <c r="K154" s="812"/>
      <c r="L154" s="812"/>
      <c r="M154" s="812"/>
      <c r="N154" s="812"/>
      <c r="O154" s="812"/>
      <c r="P154" s="812"/>
      <c r="Q154" s="812"/>
      <c r="R154" s="812"/>
      <c r="S154" s="812"/>
      <c r="T154" s="812"/>
      <c r="U154" s="812"/>
      <c r="V154" s="812"/>
      <c r="W154" s="812"/>
      <c r="X154" s="812"/>
      <c r="Y154" s="812"/>
      <c r="Z154" s="812"/>
      <c r="AA154" s="812"/>
    </row>
    <row r="155">
      <c r="A155" s="812"/>
      <c r="B155" s="812"/>
      <c r="C155" s="812"/>
      <c r="D155" s="812"/>
      <c r="E155" s="806"/>
      <c r="F155" s="812"/>
      <c r="G155" s="812"/>
      <c r="H155" s="829"/>
      <c r="I155" s="806"/>
      <c r="J155" s="812"/>
      <c r="K155" s="812"/>
      <c r="L155" s="812"/>
      <c r="M155" s="812"/>
      <c r="N155" s="812"/>
      <c r="O155" s="812"/>
      <c r="P155" s="812"/>
      <c r="Q155" s="812"/>
      <c r="R155" s="812"/>
      <c r="S155" s="812"/>
      <c r="T155" s="812"/>
      <c r="U155" s="812"/>
      <c r="V155" s="812"/>
      <c r="W155" s="812"/>
      <c r="X155" s="812"/>
      <c r="Y155" s="812"/>
      <c r="Z155" s="812"/>
      <c r="AA155" s="812"/>
    </row>
    <row r="156">
      <c r="A156" s="812"/>
      <c r="B156" s="812"/>
      <c r="C156" s="812"/>
      <c r="D156" s="812"/>
      <c r="E156" s="806"/>
      <c r="F156" s="812"/>
      <c r="G156" s="812"/>
      <c r="H156" s="829"/>
      <c r="I156" s="806"/>
      <c r="J156" s="812"/>
      <c r="K156" s="812"/>
      <c r="L156" s="812"/>
      <c r="M156" s="812"/>
      <c r="N156" s="812"/>
      <c r="O156" s="812"/>
      <c r="P156" s="812"/>
      <c r="Q156" s="812"/>
      <c r="R156" s="812"/>
      <c r="S156" s="812"/>
      <c r="T156" s="812"/>
      <c r="U156" s="812"/>
      <c r="V156" s="812"/>
      <c r="W156" s="812"/>
      <c r="X156" s="812"/>
      <c r="Y156" s="812"/>
      <c r="Z156" s="812"/>
      <c r="AA156" s="812"/>
    </row>
    <row r="157">
      <c r="A157" s="812"/>
      <c r="B157" s="812"/>
      <c r="C157" s="812"/>
      <c r="D157" s="812"/>
      <c r="E157" s="806"/>
      <c r="F157" s="812"/>
      <c r="G157" s="812"/>
      <c r="H157" s="829"/>
      <c r="I157" s="806"/>
      <c r="J157" s="812"/>
      <c r="K157" s="812"/>
      <c r="L157" s="812"/>
      <c r="M157" s="812"/>
      <c r="N157" s="812"/>
      <c r="O157" s="812"/>
      <c r="P157" s="812"/>
      <c r="Q157" s="812"/>
      <c r="R157" s="812"/>
      <c r="S157" s="812"/>
      <c r="T157" s="812"/>
      <c r="U157" s="812"/>
      <c r="V157" s="812"/>
      <c r="W157" s="812"/>
      <c r="X157" s="812"/>
      <c r="Y157" s="812"/>
      <c r="Z157" s="812"/>
      <c r="AA157" s="812"/>
    </row>
    <row r="158">
      <c r="A158" s="812"/>
      <c r="B158" s="812"/>
      <c r="C158" s="812"/>
      <c r="D158" s="812"/>
      <c r="E158" s="806"/>
      <c r="F158" s="812"/>
      <c r="G158" s="812"/>
      <c r="H158" s="829"/>
      <c r="I158" s="806"/>
      <c r="J158" s="812"/>
      <c r="K158" s="812"/>
      <c r="L158" s="812"/>
      <c r="M158" s="812"/>
      <c r="N158" s="812"/>
      <c r="O158" s="812"/>
      <c r="P158" s="812"/>
      <c r="Q158" s="812"/>
      <c r="R158" s="812"/>
      <c r="S158" s="812"/>
      <c r="T158" s="812"/>
      <c r="U158" s="812"/>
      <c r="V158" s="812"/>
      <c r="W158" s="812"/>
      <c r="X158" s="812"/>
      <c r="Y158" s="812"/>
      <c r="Z158" s="812"/>
      <c r="AA158" s="812"/>
    </row>
    <row r="159">
      <c r="A159" s="812"/>
      <c r="B159" s="812"/>
      <c r="C159" s="812"/>
      <c r="D159" s="812"/>
      <c r="E159" s="806"/>
      <c r="F159" s="812"/>
      <c r="G159" s="812"/>
      <c r="H159" s="829"/>
      <c r="I159" s="806"/>
      <c r="J159" s="812"/>
      <c r="K159" s="812"/>
      <c r="L159" s="812"/>
      <c r="M159" s="812"/>
      <c r="N159" s="812"/>
      <c r="O159" s="812"/>
      <c r="P159" s="812"/>
      <c r="Q159" s="812"/>
      <c r="R159" s="812"/>
      <c r="S159" s="812"/>
      <c r="T159" s="812"/>
      <c r="U159" s="812"/>
      <c r="V159" s="812"/>
      <c r="W159" s="812"/>
      <c r="X159" s="812"/>
      <c r="Y159" s="812"/>
      <c r="Z159" s="812"/>
      <c r="AA159" s="812"/>
    </row>
    <row r="160">
      <c r="A160" s="812"/>
      <c r="B160" s="812"/>
      <c r="C160" s="812"/>
      <c r="D160" s="812"/>
      <c r="E160" s="806"/>
      <c r="F160" s="812"/>
      <c r="G160" s="812"/>
      <c r="H160" s="829"/>
      <c r="I160" s="806"/>
      <c r="J160" s="812"/>
      <c r="K160" s="812"/>
      <c r="L160" s="812"/>
      <c r="M160" s="812"/>
      <c r="N160" s="812"/>
      <c r="O160" s="812"/>
      <c r="P160" s="812"/>
      <c r="Q160" s="812"/>
      <c r="R160" s="812"/>
      <c r="S160" s="812"/>
      <c r="T160" s="812"/>
      <c r="U160" s="812"/>
      <c r="V160" s="812"/>
      <c r="W160" s="812"/>
      <c r="X160" s="812"/>
      <c r="Y160" s="812"/>
      <c r="Z160" s="812"/>
      <c r="AA160" s="812"/>
    </row>
    <row r="161">
      <c r="A161" s="812"/>
      <c r="B161" s="812"/>
      <c r="C161" s="812"/>
      <c r="D161" s="812"/>
      <c r="E161" s="806"/>
      <c r="F161" s="812"/>
      <c r="G161" s="812"/>
      <c r="H161" s="829"/>
      <c r="I161" s="806"/>
      <c r="J161" s="812"/>
      <c r="K161" s="812"/>
      <c r="L161" s="812"/>
      <c r="M161" s="812"/>
      <c r="N161" s="812"/>
      <c r="O161" s="812"/>
      <c r="P161" s="812"/>
      <c r="Q161" s="812"/>
      <c r="R161" s="812"/>
      <c r="S161" s="812"/>
      <c r="T161" s="812"/>
      <c r="U161" s="812"/>
      <c r="V161" s="812"/>
      <c r="W161" s="812"/>
      <c r="X161" s="812"/>
      <c r="Y161" s="812"/>
      <c r="Z161" s="812"/>
      <c r="AA161" s="812"/>
    </row>
    <row r="162">
      <c r="A162" s="812"/>
      <c r="B162" s="812"/>
      <c r="C162" s="812"/>
      <c r="D162" s="812"/>
      <c r="E162" s="806"/>
      <c r="F162" s="812"/>
      <c r="G162" s="812"/>
      <c r="H162" s="829"/>
      <c r="I162" s="806"/>
      <c r="J162" s="812"/>
      <c r="K162" s="812"/>
      <c r="L162" s="812"/>
      <c r="M162" s="812"/>
      <c r="N162" s="812"/>
      <c r="O162" s="812"/>
      <c r="P162" s="812"/>
      <c r="Q162" s="812"/>
      <c r="R162" s="812"/>
      <c r="S162" s="812"/>
      <c r="T162" s="812"/>
      <c r="U162" s="812"/>
      <c r="V162" s="812"/>
      <c r="W162" s="812"/>
      <c r="X162" s="812"/>
      <c r="Y162" s="812"/>
      <c r="Z162" s="812"/>
      <c r="AA162" s="812"/>
    </row>
    <row r="163">
      <c r="A163" s="812"/>
      <c r="B163" s="812"/>
      <c r="C163" s="812"/>
      <c r="D163" s="812"/>
      <c r="E163" s="806"/>
      <c r="F163" s="812"/>
      <c r="G163" s="812"/>
      <c r="H163" s="829"/>
      <c r="I163" s="806"/>
      <c r="J163" s="812"/>
      <c r="K163" s="812"/>
      <c r="L163" s="812"/>
      <c r="M163" s="812"/>
      <c r="N163" s="812"/>
      <c r="O163" s="812"/>
      <c r="P163" s="812"/>
      <c r="Q163" s="812"/>
      <c r="R163" s="812"/>
      <c r="S163" s="812"/>
      <c r="T163" s="812"/>
      <c r="U163" s="812"/>
      <c r="V163" s="812"/>
      <c r="W163" s="812"/>
      <c r="X163" s="812"/>
      <c r="Y163" s="812"/>
      <c r="Z163" s="812"/>
      <c r="AA163" s="812"/>
    </row>
    <row r="164">
      <c r="A164" s="812"/>
      <c r="B164" s="812"/>
      <c r="C164" s="812"/>
      <c r="D164" s="812"/>
      <c r="E164" s="806"/>
      <c r="F164" s="812"/>
      <c r="G164" s="812"/>
      <c r="H164" s="829"/>
      <c r="I164" s="806"/>
      <c r="J164" s="812"/>
      <c r="K164" s="812"/>
      <c r="L164" s="812"/>
      <c r="M164" s="812"/>
      <c r="N164" s="812"/>
      <c r="O164" s="812"/>
      <c r="P164" s="812"/>
      <c r="Q164" s="812"/>
      <c r="R164" s="812"/>
      <c r="S164" s="812"/>
      <c r="T164" s="812"/>
      <c r="U164" s="812"/>
      <c r="V164" s="812"/>
      <c r="W164" s="812"/>
      <c r="X164" s="812"/>
      <c r="Y164" s="812"/>
      <c r="Z164" s="812"/>
      <c r="AA164" s="812"/>
    </row>
    <row r="165">
      <c r="A165" s="812"/>
      <c r="B165" s="812"/>
      <c r="C165" s="812"/>
      <c r="D165" s="812"/>
      <c r="E165" s="806"/>
      <c r="F165" s="812"/>
      <c r="G165" s="812"/>
      <c r="H165" s="829"/>
      <c r="I165" s="806"/>
      <c r="J165" s="812"/>
      <c r="K165" s="812"/>
      <c r="L165" s="812"/>
      <c r="M165" s="812"/>
      <c r="N165" s="812"/>
      <c r="O165" s="812"/>
      <c r="P165" s="812"/>
      <c r="Q165" s="812"/>
      <c r="R165" s="812"/>
      <c r="S165" s="812"/>
      <c r="T165" s="812"/>
      <c r="U165" s="812"/>
      <c r="V165" s="812"/>
      <c r="W165" s="812"/>
      <c r="X165" s="812"/>
      <c r="Y165" s="812"/>
      <c r="Z165" s="812"/>
      <c r="AA165" s="812"/>
    </row>
    <row r="166">
      <c r="A166" s="812"/>
      <c r="B166" s="812"/>
      <c r="C166" s="812"/>
      <c r="D166" s="812"/>
      <c r="E166" s="806"/>
      <c r="F166" s="812"/>
      <c r="G166" s="812"/>
      <c r="H166" s="829"/>
      <c r="I166" s="806"/>
      <c r="J166" s="812"/>
      <c r="K166" s="812"/>
      <c r="L166" s="812"/>
      <c r="M166" s="812"/>
      <c r="N166" s="812"/>
      <c r="O166" s="812"/>
      <c r="P166" s="812"/>
      <c r="Q166" s="812"/>
      <c r="R166" s="812"/>
      <c r="S166" s="812"/>
      <c r="T166" s="812"/>
      <c r="U166" s="812"/>
      <c r="V166" s="812"/>
      <c r="W166" s="812"/>
      <c r="X166" s="812"/>
      <c r="Y166" s="812"/>
      <c r="Z166" s="812"/>
      <c r="AA166" s="812"/>
    </row>
    <row r="167">
      <c r="A167" s="812"/>
      <c r="B167" s="812"/>
      <c r="C167" s="812"/>
      <c r="D167" s="812"/>
      <c r="E167" s="806"/>
      <c r="F167" s="812"/>
      <c r="G167" s="812"/>
      <c r="H167" s="829"/>
      <c r="I167" s="806"/>
      <c r="J167" s="812"/>
      <c r="K167" s="812"/>
      <c r="L167" s="812"/>
      <c r="M167" s="812"/>
      <c r="N167" s="812"/>
      <c r="O167" s="812"/>
      <c r="P167" s="812"/>
      <c r="Q167" s="812"/>
      <c r="R167" s="812"/>
      <c r="S167" s="812"/>
      <c r="T167" s="812"/>
      <c r="U167" s="812"/>
      <c r="V167" s="812"/>
      <c r="W167" s="812"/>
      <c r="X167" s="812"/>
      <c r="Y167" s="812"/>
      <c r="Z167" s="812"/>
      <c r="AA167" s="812"/>
    </row>
    <row r="168">
      <c r="A168" s="812"/>
      <c r="B168" s="812"/>
      <c r="C168" s="812"/>
      <c r="D168" s="812"/>
      <c r="E168" s="806"/>
      <c r="F168" s="812"/>
      <c r="G168" s="812"/>
      <c r="H168" s="829"/>
      <c r="I168" s="806"/>
      <c r="J168" s="812"/>
      <c r="K168" s="812"/>
      <c r="L168" s="812"/>
      <c r="M168" s="812"/>
      <c r="N168" s="812"/>
      <c r="O168" s="812"/>
      <c r="P168" s="812"/>
      <c r="Q168" s="812"/>
      <c r="R168" s="812"/>
      <c r="S168" s="812"/>
      <c r="T168" s="812"/>
      <c r="U168" s="812"/>
      <c r="V168" s="812"/>
      <c r="W168" s="812"/>
      <c r="X168" s="812"/>
      <c r="Y168" s="812"/>
      <c r="Z168" s="812"/>
      <c r="AA168" s="812"/>
    </row>
    <row r="169">
      <c r="A169" s="812"/>
      <c r="B169" s="812"/>
      <c r="C169" s="812"/>
      <c r="D169" s="812"/>
      <c r="E169" s="806"/>
      <c r="F169" s="812"/>
      <c r="G169" s="812"/>
      <c r="H169" s="829"/>
      <c r="I169" s="806"/>
      <c r="J169" s="812"/>
      <c r="K169" s="812"/>
      <c r="L169" s="812"/>
      <c r="M169" s="812"/>
      <c r="N169" s="812"/>
      <c r="O169" s="812"/>
      <c r="P169" s="812"/>
      <c r="Q169" s="812"/>
      <c r="R169" s="812"/>
      <c r="S169" s="812"/>
      <c r="T169" s="812"/>
      <c r="U169" s="812"/>
      <c r="V169" s="812"/>
      <c r="W169" s="812"/>
      <c r="X169" s="812"/>
      <c r="Y169" s="812"/>
      <c r="Z169" s="812"/>
      <c r="AA169" s="812"/>
    </row>
    <row r="170">
      <c r="A170" s="812"/>
      <c r="B170" s="812"/>
      <c r="C170" s="812"/>
      <c r="D170" s="812"/>
      <c r="E170" s="806"/>
      <c r="F170" s="812"/>
      <c r="G170" s="812"/>
      <c r="H170" s="829"/>
      <c r="I170" s="806"/>
      <c r="J170" s="812"/>
      <c r="K170" s="812"/>
      <c r="L170" s="812"/>
      <c r="M170" s="812"/>
      <c r="N170" s="812"/>
      <c r="O170" s="812"/>
      <c r="P170" s="812"/>
      <c r="Q170" s="812"/>
      <c r="R170" s="812"/>
      <c r="S170" s="812"/>
      <c r="T170" s="812"/>
      <c r="U170" s="812"/>
      <c r="V170" s="812"/>
      <c r="W170" s="812"/>
      <c r="X170" s="812"/>
      <c r="Y170" s="812"/>
      <c r="Z170" s="812"/>
      <c r="AA170" s="812"/>
    </row>
    <row r="171">
      <c r="A171" s="812"/>
      <c r="B171" s="812"/>
      <c r="C171" s="812"/>
      <c r="D171" s="812"/>
      <c r="E171" s="806"/>
      <c r="F171" s="812"/>
      <c r="G171" s="812"/>
      <c r="H171" s="829"/>
      <c r="I171" s="806"/>
      <c r="J171" s="812"/>
      <c r="K171" s="812"/>
      <c r="L171" s="812"/>
      <c r="M171" s="812"/>
      <c r="N171" s="812"/>
      <c r="O171" s="812"/>
      <c r="P171" s="812"/>
      <c r="Q171" s="812"/>
      <c r="R171" s="812"/>
      <c r="S171" s="812"/>
      <c r="T171" s="812"/>
      <c r="U171" s="812"/>
      <c r="V171" s="812"/>
      <c r="W171" s="812"/>
      <c r="X171" s="812"/>
      <c r="Y171" s="812"/>
      <c r="Z171" s="812"/>
      <c r="AA171" s="812"/>
    </row>
    <row r="172">
      <c r="A172" s="812"/>
      <c r="B172" s="812"/>
      <c r="C172" s="812"/>
      <c r="D172" s="812"/>
      <c r="E172" s="806"/>
      <c r="F172" s="812"/>
      <c r="G172" s="812"/>
      <c r="H172" s="829"/>
      <c r="I172" s="806"/>
      <c r="J172" s="812"/>
      <c r="K172" s="812"/>
      <c r="L172" s="812"/>
      <c r="M172" s="812"/>
      <c r="N172" s="812"/>
      <c r="O172" s="812"/>
      <c r="P172" s="812"/>
      <c r="Q172" s="812"/>
      <c r="R172" s="812"/>
      <c r="S172" s="812"/>
      <c r="T172" s="812"/>
      <c r="U172" s="812"/>
      <c r="V172" s="812"/>
      <c r="W172" s="812"/>
      <c r="X172" s="812"/>
      <c r="Y172" s="812"/>
      <c r="Z172" s="812"/>
      <c r="AA172" s="812"/>
    </row>
    <row r="173">
      <c r="A173" s="812"/>
      <c r="B173" s="812"/>
      <c r="C173" s="812"/>
      <c r="D173" s="812"/>
      <c r="E173" s="806"/>
      <c r="F173" s="812"/>
      <c r="G173" s="812"/>
      <c r="H173" s="829"/>
      <c r="I173" s="806"/>
      <c r="J173" s="812"/>
      <c r="K173" s="812"/>
      <c r="L173" s="812"/>
      <c r="M173" s="812"/>
      <c r="N173" s="812"/>
      <c r="O173" s="812"/>
      <c r="P173" s="812"/>
      <c r="Q173" s="812"/>
      <c r="R173" s="812"/>
      <c r="S173" s="812"/>
      <c r="T173" s="812"/>
      <c r="U173" s="812"/>
      <c r="V173" s="812"/>
      <c r="W173" s="812"/>
      <c r="X173" s="812"/>
      <c r="Y173" s="812"/>
      <c r="Z173" s="812"/>
      <c r="AA173" s="812"/>
    </row>
    <row r="174">
      <c r="A174" s="812"/>
      <c r="B174" s="812"/>
      <c r="C174" s="812"/>
      <c r="D174" s="812"/>
      <c r="E174" s="806"/>
      <c r="F174" s="812"/>
      <c r="G174" s="812"/>
      <c r="H174" s="829"/>
      <c r="I174" s="806"/>
      <c r="J174" s="812"/>
      <c r="K174" s="812"/>
      <c r="L174" s="812"/>
      <c r="M174" s="812"/>
      <c r="N174" s="812"/>
      <c r="O174" s="812"/>
      <c r="P174" s="812"/>
      <c r="Q174" s="812"/>
      <c r="R174" s="812"/>
      <c r="S174" s="812"/>
      <c r="T174" s="812"/>
      <c r="U174" s="812"/>
      <c r="V174" s="812"/>
      <c r="W174" s="812"/>
      <c r="X174" s="812"/>
      <c r="Y174" s="812"/>
      <c r="Z174" s="812"/>
      <c r="AA174" s="812"/>
    </row>
    <row r="175">
      <c r="A175" s="812"/>
      <c r="B175" s="812"/>
      <c r="C175" s="812"/>
      <c r="D175" s="812"/>
      <c r="E175" s="806"/>
      <c r="F175" s="812"/>
      <c r="G175" s="812"/>
      <c r="H175" s="829"/>
      <c r="I175" s="806"/>
      <c r="J175" s="812"/>
      <c r="K175" s="812"/>
      <c r="L175" s="812"/>
      <c r="M175" s="812"/>
      <c r="N175" s="812"/>
      <c r="O175" s="812"/>
      <c r="P175" s="812"/>
      <c r="Q175" s="812"/>
      <c r="R175" s="812"/>
      <c r="S175" s="812"/>
      <c r="T175" s="812"/>
      <c r="U175" s="812"/>
      <c r="V175" s="812"/>
      <c r="W175" s="812"/>
      <c r="X175" s="812"/>
      <c r="Y175" s="812"/>
      <c r="Z175" s="812"/>
      <c r="AA175" s="812"/>
    </row>
    <row r="176">
      <c r="A176" s="812"/>
      <c r="B176" s="812"/>
      <c r="C176" s="812"/>
      <c r="D176" s="812"/>
      <c r="E176" s="806"/>
      <c r="F176" s="812"/>
      <c r="G176" s="812"/>
      <c r="H176" s="829"/>
      <c r="I176" s="806"/>
      <c r="J176" s="812"/>
      <c r="K176" s="812"/>
      <c r="L176" s="812"/>
      <c r="M176" s="812"/>
      <c r="N176" s="812"/>
      <c r="O176" s="812"/>
      <c r="P176" s="812"/>
      <c r="Q176" s="812"/>
      <c r="R176" s="812"/>
      <c r="S176" s="812"/>
      <c r="T176" s="812"/>
      <c r="U176" s="812"/>
      <c r="V176" s="812"/>
      <c r="W176" s="812"/>
      <c r="X176" s="812"/>
      <c r="Y176" s="812"/>
      <c r="Z176" s="812"/>
      <c r="AA176" s="812"/>
    </row>
    <row r="177">
      <c r="A177" s="812"/>
      <c r="B177" s="812"/>
      <c r="C177" s="812"/>
      <c r="D177" s="812"/>
      <c r="E177" s="806"/>
      <c r="F177" s="812"/>
      <c r="G177" s="812"/>
      <c r="H177" s="829"/>
      <c r="I177" s="806"/>
      <c r="J177" s="812"/>
      <c r="K177" s="812"/>
      <c r="L177" s="812"/>
      <c r="M177" s="812"/>
      <c r="N177" s="812"/>
      <c r="O177" s="812"/>
      <c r="P177" s="812"/>
      <c r="Q177" s="812"/>
      <c r="R177" s="812"/>
      <c r="S177" s="812"/>
      <c r="T177" s="812"/>
      <c r="U177" s="812"/>
      <c r="V177" s="812"/>
      <c r="W177" s="812"/>
      <c r="X177" s="812"/>
      <c r="Y177" s="812"/>
      <c r="Z177" s="812"/>
      <c r="AA177" s="812"/>
    </row>
    <row r="178">
      <c r="A178" s="812"/>
      <c r="B178" s="812"/>
      <c r="C178" s="812"/>
      <c r="D178" s="812"/>
      <c r="E178" s="806"/>
      <c r="F178" s="812"/>
      <c r="G178" s="812"/>
      <c r="H178" s="829"/>
      <c r="I178" s="806"/>
      <c r="J178" s="812"/>
      <c r="K178" s="812"/>
      <c r="L178" s="812"/>
      <c r="M178" s="812"/>
      <c r="N178" s="812"/>
      <c r="O178" s="812"/>
      <c r="P178" s="812"/>
      <c r="Q178" s="812"/>
      <c r="R178" s="812"/>
      <c r="S178" s="812"/>
      <c r="T178" s="812"/>
      <c r="U178" s="812"/>
      <c r="V178" s="812"/>
      <c r="W178" s="812"/>
      <c r="X178" s="812"/>
      <c r="Y178" s="812"/>
      <c r="Z178" s="812"/>
      <c r="AA178" s="812"/>
    </row>
    <row r="179">
      <c r="A179" s="812"/>
      <c r="B179" s="812"/>
      <c r="C179" s="812"/>
      <c r="D179" s="812"/>
      <c r="E179" s="806"/>
      <c r="F179" s="812"/>
      <c r="G179" s="812"/>
      <c r="H179" s="829"/>
      <c r="I179" s="806"/>
      <c r="J179" s="812"/>
      <c r="K179" s="812"/>
      <c r="L179" s="812"/>
      <c r="M179" s="812"/>
      <c r="N179" s="812"/>
      <c r="O179" s="812"/>
      <c r="P179" s="812"/>
      <c r="Q179" s="812"/>
      <c r="R179" s="812"/>
      <c r="S179" s="812"/>
      <c r="T179" s="812"/>
      <c r="U179" s="812"/>
      <c r="V179" s="812"/>
      <c r="W179" s="812"/>
      <c r="X179" s="812"/>
      <c r="Y179" s="812"/>
      <c r="Z179" s="812"/>
      <c r="AA179" s="812"/>
    </row>
    <row r="180">
      <c r="A180" s="812"/>
      <c r="B180" s="812"/>
      <c r="C180" s="812"/>
      <c r="D180" s="812"/>
      <c r="E180" s="806"/>
      <c r="F180" s="812"/>
      <c r="G180" s="812"/>
      <c r="H180" s="829"/>
      <c r="I180" s="806"/>
      <c r="J180" s="812"/>
      <c r="K180" s="812"/>
      <c r="L180" s="812"/>
      <c r="M180" s="812"/>
      <c r="N180" s="812"/>
      <c r="O180" s="812"/>
      <c r="P180" s="812"/>
      <c r="Q180" s="812"/>
      <c r="R180" s="812"/>
      <c r="S180" s="812"/>
      <c r="T180" s="812"/>
      <c r="U180" s="812"/>
      <c r="V180" s="812"/>
      <c r="W180" s="812"/>
      <c r="X180" s="812"/>
      <c r="Y180" s="812"/>
      <c r="Z180" s="812"/>
      <c r="AA180" s="812"/>
    </row>
    <row r="181">
      <c r="A181" s="812"/>
      <c r="B181" s="812"/>
      <c r="C181" s="812"/>
      <c r="D181" s="812"/>
      <c r="E181" s="806"/>
      <c r="F181" s="812"/>
      <c r="G181" s="812"/>
      <c r="H181" s="829"/>
      <c r="I181" s="806"/>
      <c r="J181" s="812"/>
      <c r="K181" s="812"/>
      <c r="L181" s="812"/>
      <c r="M181" s="812"/>
      <c r="N181" s="812"/>
      <c r="O181" s="812"/>
      <c r="P181" s="812"/>
      <c r="Q181" s="812"/>
      <c r="R181" s="812"/>
      <c r="S181" s="812"/>
      <c r="T181" s="812"/>
      <c r="U181" s="812"/>
      <c r="V181" s="812"/>
      <c r="W181" s="812"/>
      <c r="X181" s="812"/>
      <c r="Y181" s="812"/>
      <c r="Z181" s="812"/>
      <c r="AA181" s="812"/>
    </row>
    <row r="182">
      <c r="A182" s="812"/>
      <c r="B182" s="812"/>
      <c r="C182" s="812"/>
      <c r="D182" s="812"/>
      <c r="E182" s="806"/>
      <c r="F182" s="812"/>
      <c r="G182" s="812"/>
      <c r="H182" s="829"/>
      <c r="I182" s="806"/>
      <c r="J182" s="812"/>
      <c r="K182" s="812"/>
      <c r="L182" s="812"/>
      <c r="M182" s="812"/>
      <c r="N182" s="812"/>
      <c r="O182" s="812"/>
      <c r="P182" s="812"/>
      <c r="Q182" s="812"/>
      <c r="R182" s="812"/>
      <c r="S182" s="812"/>
      <c r="T182" s="812"/>
      <c r="U182" s="812"/>
      <c r="V182" s="812"/>
      <c r="W182" s="812"/>
      <c r="X182" s="812"/>
      <c r="Y182" s="812"/>
      <c r="Z182" s="812"/>
      <c r="AA182" s="812"/>
    </row>
    <row r="183">
      <c r="A183" s="812"/>
      <c r="B183" s="812"/>
      <c r="C183" s="812"/>
      <c r="D183" s="812"/>
      <c r="E183" s="806"/>
      <c r="F183" s="812"/>
      <c r="G183" s="812"/>
      <c r="H183" s="829"/>
      <c r="I183" s="806"/>
      <c r="J183" s="812"/>
      <c r="K183" s="812"/>
      <c r="L183" s="812"/>
      <c r="M183" s="812"/>
      <c r="N183" s="812"/>
      <c r="O183" s="812"/>
      <c r="P183" s="812"/>
      <c r="Q183" s="812"/>
      <c r="R183" s="812"/>
      <c r="S183" s="812"/>
      <c r="T183" s="812"/>
      <c r="U183" s="812"/>
      <c r="V183" s="812"/>
      <c r="W183" s="812"/>
      <c r="X183" s="812"/>
      <c r="Y183" s="812"/>
      <c r="Z183" s="812"/>
      <c r="AA183" s="812"/>
    </row>
    <row r="184">
      <c r="A184" s="812"/>
      <c r="B184" s="812"/>
      <c r="C184" s="812"/>
      <c r="D184" s="812"/>
      <c r="E184" s="806"/>
      <c r="F184" s="812"/>
      <c r="G184" s="812"/>
      <c r="H184" s="829"/>
      <c r="I184" s="806"/>
      <c r="J184" s="812"/>
      <c r="K184" s="812"/>
      <c r="L184" s="812"/>
      <c r="M184" s="812"/>
      <c r="N184" s="812"/>
      <c r="O184" s="812"/>
      <c r="P184" s="812"/>
      <c r="Q184" s="812"/>
      <c r="R184" s="812"/>
      <c r="S184" s="812"/>
      <c r="T184" s="812"/>
      <c r="U184" s="812"/>
      <c r="V184" s="812"/>
      <c r="W184" s="812"/>
      <c r="X184" s="812"/>
      <c r="Y184" s="812"/>
      <c r="Z184" s="812"/>
      <c r="AA184" s="812"/>
    </row>
    <row r="185">
      <c r="A185" s="812"/>
      <c r="B185" s="812"/>
      <c r="C185" s="812"/>
      <c r="D185" s="812"/>
      <c r="E185" s="806"/>
      <c r="F185" s="812"/>
      <c r="G185" s="812"/>
      <c r="H185" s="829"/>
      <c r="I185" s="806"/>
      <c r="J185" s="812"/>
      <c r="K185" s="812"/>
      <c r="L185" s="812"/>
      <c r="M185" s="812"/>
      <c r="N185" s="812"/>
      <c r="O185" s="812"/>
      <c r="P185" s="812"/>
      <c r="Q185" s="812"/>
      <c r="R185" s="812"/>
      <c r="S185" s="812"/>
      <c r="T185" s="812"/>
      <c r="U185" s="812"/>
      <c r="V185" s="812"/>
      <c r="W185" s="812"/>
      <c r="X185" s="812"/>
      <c r="Y185" s="812"/>
      <c r="Z185" s="812"/>
      <c r="AA185" s="812"/>
    </row>
    <row r="186">
      <c r="A186" s="812"/>
      <c r="B186" s="812"/>
      <c r="C186" s="812"/>
      <c r="D186" s="812"/>
      <c r="E186" s="806"/>
      <c r="F186" s="812"/>
      <c r="G186" s="812"/>
      <c r="H186" s="829"/>
      <c r="I186" s="806"/>
      <c r="J186" s="812"/>
      <c r="K186" s="812"/>
      <c r="L186" s="812"/>
      <c r="M186" s="812"/>
      <c r="N186" s="812"/>
      <c r="O186" s="812"/>
      <c r="P186" s="812"/>
      <c r="Q186" s="812"/>
      <c r="R186" s="812"/>
      <c r="S186" s="812"/>
      <c r="T186" s="812"/>
      <c r="U186" s="812"/>
      <c r="V186" s="812"/>
      <c r="W186" s="812"/>
      <c r="X186" s="812"/>
      <c r="Y186" s="812"/>
      <c r="Z186" s="812"/>
      <c r="AA186" s="812"/>
    </row>
    <row r="187">
      <c r="A187" s="812"/>
      <c r="B187" s="812"/>
      <c r="C187" s="812"/>
      <c r="D187" s="812"/>
      <c r="E187" s="806"/>
      <c r="F187" s="812"/>
      <c r="G187" s="812"/>
      <c r="H187" s="829"/>
      <c r="I187" s="806"/>
      <c r="J187" s="812"/>
      <c r="K187" s="812"/>
      <c r="L187" s="812"/>
      <c r="M187" s="812"/>
      <c r="N187" s="812"/>
      <c r="O187" s="812"/>
      <c r="P187" s="812"/>
      <c r="Q187" s="812"/>
      <c r="R187" s="812"/>
      <c r="S187" s="812"/>
      <c r="T187" s="812"/>
      <c r="U187" s="812"/>
      <c r="V187" s="812"/>
      <c r="W187" s="812"/>
      <c r="X187" s="812"/>
      <c r="Y187" s="812"/>
      <c r="Z187" s="812"/>
      <c r="AA187" s="812"/>
    </row>
    <row r="188">
      <c r="A188" s="812"/>
      <c r="B188" s="812"/>
      <c r="C188" s="812"/>
      <c r="D188" s="812"/>
      <c r="E188" s="806"/>
      <c r="F188" s="812"/>
      <c r="G188" s="812"/>
      <c r="H188" s="829"/>
      <c r="I188" s="806"/>
      <c r="J188" s="812"/>
      <c r="K188" s="812"/>
      <c r="L188" s="812"/>
      <c r="M188" s="812"/>
      <c r="N188" s="812"/>
      <c r="O188" s="812"/>
      <c r="P188" s="812"/>
      <c r="Q188" s="812"/>
      <c r="R188" s="812"/>
      <c r="S188" s="812"/>
      <c r="T188" s="812"/>
      <c r="U188" s="812"/>
      <c r="V188" s="812"/>
      <c r="W188" s="812"/>
      <c r="X188" s="812"/>
      <c r="Y188" s="812"/>
      <c r="Z188" s="812"/>
      <c r="AA188" s="812"/>
    </row>
    <row r="189">
      <c r="A189" s="812"/>
      <c r="B189" s="812"/>
      <c r="C189" s="812"/>
      <c r="D189" s="812"/>
      <c r="E189" s="806"/>
      <c r="F189" s="812"/>
      <c r="G189" s="812"/>
      <c r="H189" s="829"/>
      <c r="I189" s="806"/>
      <c r="J189" s="812"/>
      <c r="K189" s="812"/>
      <c r="L189" s="812"/>
      <c r="M189" s="812"/>
      <c r="N189" s="812"/>
      <c r="O189" s="812"/>
      <c r="P189" s="812"/>
      <c r="Q189" s="812"/>
      <c r="R189" s="812"/>
      <c r="S189" s="812"/>
      <c r="T189" s="812"/>
      <c r="U189" s="812"/>
      <c r="V189" s="812"/>
      <c r="W189" s="812"/>
      <c r="X189" s="812"/>
      <c r="Y189" s="812"/>
      <c r="Z189" s="812"/>
      <c r="AA189" s="812"/>
    </row>
    <row r="190">
      <c r="A190" s="812"/>
      <c r="B190" s="812"/>
      <c r="C190" s="812"/>
      <c r="D190" s="812"/>
      <c r="E190" s="806"/>
      <c r="F190" s="812"/>
      <c r="G190" s="812"/>
      <c r="H190" s="829"/>
      <c r="I190" s="806"/>
      <c r="J190" s="812"/>
      <c r="K190" s="812"/>
      <c r="L190" s="812"/>
      <c r="M190" s="812"/>
      <c r="N190" s="812"/>
      <c r="O190" s="812"/>
      <c r="P190" s="812"/>
      <c r="Q190" s="812"/>
      <c r="R190" s="812"/>
      <c r="S190" s="812"/>
      <c r="T190" s="812"/>
      <c r="U190" s="812"/>
      <c r="V190" s="812"/>
      <c r="W190" s="812"/>
      <c r="X190" s="812"/>
      <c r="Y190" s="812"/>
      <c r="Z190" s="812"/>
      <c r="AA190" s="812"/>
    </row>
    <row r="191">
      <c r="A191" s="812"/>
      <c r="B191" s="812"/>
      <c r="C191" s="812"/>
      <c r="D191" s="812"/>
      <c r="E191" s="806"/>
      <c r="F191" s="812"/>
      <c r="G191" s="812"/>
      <c r="H191" s="829"/>
      <c r="I191" s="806"/>
      <c r="J191" s="812"/>
      <c r="K191" s="812"/>
      <c r="L191" s="812"/>
      <c r="M191" s="812"/>
      <c r="N191" s="812"/>
      <c r="O191" s="812"/>
      <c r="P191" s="812"/>
      <c r="Q191" s="812"/>
      <c r="R191" s="812"/>
      <c r="S191" s="812"/>
      <c r="T191" s="812"/>
      <c r="U191" s="812"/>
      <c r="V191" s="812"/>
      <c r="W191" s="812"/>
      <c r="X191" s="812"/>
      <c r="Y191" s="812"/>
      <c r="Z191" s="812"/>
      <c r="AA191" s="812"/>
    </row>
    <row r="192">
      <c r="A192" s="812"/>
      <c r="B192" s="812"/>
      <c r="C192" s="812"/>
      <c r="D192" s="812"/>
      <c r="E192" s="806"/>
      <c r="F192" s="812"/>
      <c r="G192" s="812"/>
      <c r="H192" s="829"/>
      <c r="I192" s="806"/>
      <c r="J192" s="812"/>
      <c r="K192" s="812"/>
      <c r="L192" s="812"/>
      <c r="M192" s="812"/>
      <c r="N192" s="812"/>
      <c r="O192" s="812"/>
      <c r="P192" s="812"/>
      <c r="Q192" s="812"/>
      <c r="R192" s="812"/>
      <c r="S192" s="812"/>
      <c r="T192" s="812"/>
      <c r="U192" s="812"/>
      <c r="V192" s="812"/>
      <c r="W192" s="812"/>
      <c r="X192" s="812"/>
      <c r="Y192" s="812"/>
      <c r="Z192" s="812"/>
      <c r="AA192" s="812"/>
    </row>
    <row r="193">
      <c r="A193" s="812"/>
      <c r="B193" s="812"/>
      <c r="C193" s="812"/>
      <c r="D193" s="812"/>
      <c r="E193" s="806"/>
      <c r="F193" s="812"/>
      <c r="G193" s="812"/>
      <c r="H193" s="829"/>
      <c r="I193" s="806"/>
      <c r="J193" s="812"/>
      <c r="K193" s="812"/>
      <c r="L193" s="812"/>
      <c r="M193" s="812"/>
      <c r="N193" s="812"/>
      <c r="O193" s="812"/>
      <c r="P193" s="812"/>
      <c r="Q193" s="812"/>
      <c r="R193" s="812"/>
      <c r="S193" s="812"/>
      <c r="T193" s="812"/>
      <c r="U193" s="812"/>
      <c r="V193" s="812"/>
      <c r="W193" s="812"/>
      <c r="X193" s="812"/>
      <c r="Y193" s="812"/>
      <c r="Z193" s="812"/>
      <c r="AA193" s="812"/>
    </row>
    <row r="194">
      <c r="A194" s="812"/>
      <c r="B194" s="812"/>
      <c r="C194" s="812"/>
      <c r="D194" s="812"/>
      <c r="E194" s="806"/>
      <c r="F194" s="812"/>
      <c r="G194" s="812"/>
      <c r="H194" s="829"/>
      <c r="I194" s="806"/>
      <c r="J194" s="812"/>
      <c r="K194" s="812"/>
      <c r="L194" s="812"/>
      <c r="M194" s="812"/>
      <c r="N194" s="812"/>
      <c r="O194" s="812"/>
      <c r="P194" s="812"/>
      <c r="Q194" s="812"/>
      <c r="R194" s="812"/>
      <c r="S194" s="812"/>
      <c r="T194" s="812"/>
      <c r="U194" s="812"/>
      <c r="V194" s="812"/>
      <c r="W194" s="812"/>
      <c r="X194" s="812"/>
      <c r="Y194" s="812"/>
      <c r="Z194" s="812"/>
      <c r="AA194" s="812"/>
    </row>
    <row r="195">
      <c r="A195" s="812"/>
      <c r="B195" s="812"/>
      <c r="C195" s="812"/>
      <c r="D195" s="812"/>
      <c r="E195" s="806"/>
      <c r="F195" s="812"/>
      <c r="G195" s="812"/>
      <c r="H195" s="829"/>
      <c r="I195" s="806"/>
      <c r="J195" s="812"/>
      <c r="K195" s="812"/>
      <c r="L195" s="812"/>
      <c r="M195" s="812"/>
      <c r="N195" s="812"/>
      <c r="O195" s="812"/>
      <c r="P195" s="812"/>
      <c r="Q195" s="812"/>
      <c r="R195" s="812"/>
      <c r="S195" s="812"/>
      <c r="T195" s="812"/>
      <c r="U195" s="812"/>
      <c r="V195" s="812"/>
      <c r="W195" s="812"/>
      <c r="X195" s="812"/>
      <c r="Y195" s="812"/>
      <c r="Z195" s="812"/>
      <c r="AA195" s="812"/>
    </row>
    <row r="196">
      <c r="A196" s="812"/>
      <c r="B196" s="812"/>
      <c r="C196" s="812"/>
      <c r="D196" s="812"/>
      <c r="E196" s="806"/>
      <c r="F196" s="812"/>
      <c r="G196" s="812"/>
      <c r="H196" s="829"/>
      <c r="I196" s="806"/>
      <c r="J196" s="812"/>
      <c r="K196" s="812"/>
      <c r="L196" s="812"/>
      <c r="M196" s="812"/>
      <c r="N196" s="812"/>
      <c r="O196" s="812"/>
      <c r="P196" s="812"/>
      <c r="Q196" s="812"/>
      <c r="R196" s="812"/>
      <c r="S196" s="812"/>
      <c r="T196" s="812"/>
      <c r="U196" s="812"/>
      <c r="V196" s="812"/>
      <c r="W196" s="812"/>
      <c r="X196" s="812"/>
      <c r="Y196" s="812"/>
      <c r="Z196" s="812"/>
      <c r="AA196" s="812"/>
    </row>
    <row r="197">
      <c r="A197" s="812"/>
      <c r="B197" s="812"/>
      <c r="C197" s="812"/>
      <c r="D197" s="812"/>
      <c r="E197" s="806"/>
      <c r="F197" s="812"/>
      <c r="G197" s="812"/>
      <c r="H197" s="829"/>
      <c r="I197" s="806"/>
      <c r="J197" s="812"/>
      <c r="K197" s="812"/>
      <c r="L197" s="812"/>
      <c r="M197" s="812"/>
      <c r="N197" s="812"/>
      <c r="O197" s="812"/>
      <c r="P197" s="812"/>
      <c r="Q197" s="812"/>
      <c r="R197" s="812"/>
      <c r="S197" s="812"/>
      <c r="T197" s="812"/>
      <c r="U197" s="812"/>
      <c r="V197" s="812"/>
      <c r="W197" s="812"/>
      <c r="X197" s="812"/>
      <c r="Y197" s="812"/>
      <c r="Z197" s="812"/>
      <c r="AA197" s="812"/>
    </row>
    <row r="198">
      <c r="A198" s="812"/>
      <c r="B198" s="812"/>
      <c r="C198" s="812"/>
      <c r="D198" s="812"/>
      <c r="E198" s="806"/>
      <c r="F198" s="812"/>
      <c r="G198" s="812"/>
      <c r="H198" s="829"/>
      <c r="I198" s="806"/>
      <c r="J198" s="812"/>
      <c r="K198" s="812"/>
      <c r="L198" s="812"/>
      <c r="M198" s="812"/>
      <c r="N198" s="812"/>
      <c r="O198" s="812"/>
      <c r="P198" s="812"/>
      <c r="Q198" s="812"/>
      <c r="R198" s="812"/>
      <c r="S198" s="812"/>
      <c r="T198" s="812"/>
      <c r="U198" s="812"/>
      <c r="V198" s="812"/>
      <c r="W198" s="812"/>
      <c r="X198" s="812"/>
      <c r="Y198" s="812"/>
      <c r="Z198" s="812"/>
      <c r="AA198" s="812"/>
    </row>
    <row r="199">
      <c r="A199" s="812"/>
      <c r="B199" s="812"/>
      <c r="C199" s="812"/>
      <c r="D199" s="812"/>
      <c r="E199" s="806"/>
      <c r="F199" s="812"/>
      <c r="G199" s="812"/>
      <c r="H199" s="829"/>
      <c r="I199" s="806"/>
      <c r="J199" s="812"/>
      <c r="K199" s="812"/>
      <c r="L199" s="812"/>
      <c r="M199" s="812"/>
      <c r="N199" s="812"/>
      <c r="O199" s="812"/>
      <c r="P199" s="812"/>
      <c r="Q199" s="812"/>
      <c r="R199" s="812"/>
      <c r="S199" s="812"/>
      <c r="T199" s="812"/>
      <c r="U199" s="812"/>
      <c r="V199" s="812"/>
      <c r="W199" s="812"/>
      <c r="X199" s="812"/>
      <c r="Y199" s="812"/>
      <c r="Z199" s="812"/>
      <c r="AA199" s="812"/>
    </row>
    <row r="200">
      <c r="A200" s="812"/>
      <c r="B200" s="812"/>
      <c r="C200" s="812"/>
      <c r="D200" s="812"/>
      <c r="E200" s="806"/>
      <c r="F200" s="812"/>
      <c r="G200" s="812"/>
      <c r="H200" s="829"/>
      <c r="I200" s="806"/>
      <c r="J200" s="812"/>
      <c r="K200" s="812"/>
      <c r="L200" s="812"/>
      <c r="M200" s="812"/>
      <c r="N200" s="812"/>
      <c r="O200" s="812"/>
      <c r="P200" s="812"/>
      <c r="Q200" s="812"/>
      <c r="R200" s="812"/>
      <c r="S200" s="812"/>
      <c r="T200" s="812"/>
      <c r="U200" s="812"/>
      <c r="V200" s="812"/>
      <c r="W200" s="812"/>
      <c r="X200" s="812"/>
      <c r="Y200" s="812"/>
      <c r="Z200" s="812"/>
      <c r="AA200" s="812"/>
    </row>
    <row r="201">
      <c r="A201" s="812"/>
      <c r="B201" s="812"/>
      <c r="C201" s="812"/>
      <c r="D201" s="812"/>
      <c r="E201" s="806"/>
      <c r="F201" s="812"/>
      <c r="G201" s="812"/>
      <c r="H201" s="829"/>
      <c r="I201" s="806"/>
      <c r="J201" s="812"/>
      <c r="K201" s="812"/>
      <c r="L201" s="812"/>
      <c r="M201" s="812"/>
      <c r="N201" s="812"/>
      <c r="O201" s="812"/>
      <c r="P201" s="812"/>
      <c r="Q201" s="812"/>
      <c r="R201" s="812"/>
      <c r="S201" s="812"/>
      <c r="T201" s="812"/>
      <c r="U201" s="812"/>
      <c r="V201" s="812"/>
      <c r="W201" s="812"/>
      <c r="X201" s="812"/>
      <c r="Y201" s="812"/>
      <c r="Z201" s="812"/>
      <c r="AA201" s="812"/>
    </row>
    <row r="202">
      <c r="A202" s="812"/>
      <c r="B202" s="812"/>
      <c r="C202" s="812"/>
      <c r="D202" s="812"/>
      <c r="E202" s="806"/>
      <c r="F202" s="812"/>
      <c r="G202" s="812"/>
      <c r="H202" s="829"/>
      <c r="I202" s="806"/>
      <c r="J202" s="812"/>
      <c r="K202" s="812"/>
      <c r="L202" s="812"/>
      <c r="M202" s="812"/>
      <c r="N202" s="812"/>
      <c r="O202" s="812"/>
      <c r="P202" s="812"/>
      <c r="Q202" s="812"/>
      <c r="R202" s="812"/>
      <c r="S202" s="812"/>
      <c r="T202" s="812"/>
      <c r="U202" s="812"/>
      <c r="V202" s="812"/>
      <c r="W202" s="812"/>
      <c r="X202" s="812"/>
      <c r="Y202" s="812"/>
      <c r="Z202" s="812"/>
      <c r="AA202" s="812"/>
    </row>
    <row r="203">
      <c r="A203" s="812"/>
      <c r="B203" s="812"/>
      <c r="C203" s="812"/>
      <c r="D203" s="812"/>
      <c r="E203" s="806"/>
      <c r="F203" s="812"/>
      <c r="G203" s="812"/>
      <c r="H203" s="829"/>
      <c r="I203" s="806"/>
      <c r="J203" s="812"/>
      <c r="K203" s="812"/>
      <c r="L203" s="812"/>
      <c r="M203" s="812"/>
      <c r="N203" s="812"/>
      <c r="O203" s="812"/>
      <c r="P203" s="812"/>
      <c r="Q203" s="812"/>
      <c r="R203" s="812"/>
      <c r="S203" s="812"/>
      <c r="T203" s="812"/>
      <c r="U203" s="812"/>
      <c r="V203" s="812"/>
      <c r="W203" s="812"/>
      <c r="X203" s="812"/>
      <c r="Y203" s="812"/>
      <c r="Z203" s="812"/>
      <c r="AA203" s="812"/>
    </row>
    <row r="204">
      <c r="A204" s="812"/>
      <c r="B204" s="812"/>
      <c r="C204" s="812"/>
      <c r="D204" s="812"/>
      <c r="E204" s="806"/>
      <c r="F204" s="812"/>
      <c r="G204" s="812"/>
      <c r="H204" s="829"/>
      <c r="I204" s="806"/>
      <c r="J204" s="812"/>
      <c r="K204" s="812"/>
      <c r="L204" s="812"/>
      <c r="M204" s="812"/>
      <c r="N204" s="812"/>
      <c r="O204" s="812"/>
      <c r="P204" s="812"/>
      <c r="Q204" s="812"/>
      <c r="R204" s="812"/>
      <c r="S204" s="812"/>
      <c r="T204" s="812"/>
      <c r="U204" s="812"/>
      <c r="V204" s="812"/>
      <c r="W204" s="812"/>
      <c r="X204" s="812"/>
      <c r="Y204" s="812"/>
      <c r="Z204" s="812"/>
      <c r="AA204" s="812"/>
    </row>
    <row r="205">
      <c r="A205" s="812"/>
      <c r="B205" s="812"/>
      <c r="C205" s="812"/>
      <c r="D205" s="812"/>
      <c r="E205" s="806"/>
      <c r="F205" s="812"/>
      <c r="G205" s="812"/>
      <c r="H205" s="829"/>
      <c r="I205" s="806"/>
      <c r="J205" s="812"/>
      <c r="K205" s="812"/>
      <c r="L205" s="812"/>
      <c r="M205" s="812"/>
      <c r="N205" s="812"/>
      <c r="O205" s="812"/>
      <c r="P205" s="812"/>
      <c r="Q205" s="812"/>
      <c r="R205" s="812"/>
      <c r="S205" s="812"/>
      <c r="T205" s="812"/>
      <c r="U205" s="812"/>
      <c r="V205" s="812"/>
      <c r="W205" s="812"/>
      <c r="X205" s="812"/>
      <c r="Y205" s="812"/>
      <c r="Z205" s="812"/>
      <c r="AA205" s="812"/>
    </row>
    <row r="206">
      <c r="A206" s="812"/>
      <c r="B206" s="812"/>
      <c r="C206" s="812"/>
      <c r="D206" s="812"/>
      <c r="E206" s="806"/>
      <c r="F206" s="812"/>
      <c r="G206" s="812"/>
      <c r="H206" s="829"/>
      <c r="I206" s="806"/>
      <c r="J206" s="812"/>
      <c r="K206" s="812"/>
      <c r="L206" s="812"/>
      <c r="M206" s="812"/>
      <c r="N206" s="812"/>
      <c r="O206" s="812"/>
      <c r="P206" s="812"/>
      <c r="Q206" s="812"/>
      <c r="R206" s="812"/>
      <c r="S206" s="812"/>
      <c r="T206" s="812"/>
      <c r="U206" s="812"/>
      <c r="V206" s="812"/>
      <c r="W206" s="812"/>
      <c r="X206" s="812"/>
      <c r="Y206" s="812"/>
      <c r="Z206" s="812"/>
      <c r="AA206" s="812"/>
    </row>
    <row r="207">
      <c r="A207" s="812"/>
      <c r="B207" s="812"/>
      <c r="C207" s="812"/>
      <c r="D207" s="812"/>
      <c r="E207" s="806"/>
      <c r="F207" s="812"/>
      <c r="G207" s="812"/>
      <c r="H207" s="829"/>
      <c r="I207" s="806"/>
      <c r="J207" s="812"/>
      <c r="K207" s="812"/>
      <c r="L207" s="812"/>
      <c r="M207" s="812"/>
      <c r="N207" s="812"/>
      <c r="O207" s="812"/>
      <c r="P207" s="812"/>
      <c r="Q207" s="812"/>
      <c r="R207" s="812"/>
      <c r="S207" s="812"/>
      <c r="T207" s="812"/>
      <c r="U207" s="812"/>
      <c r="V207" s="812"/>
      <c r="W207" s="812"/>
      <c r="X207" s="812"/>
      <c r="Y207" s="812"/>
      <c r="Z207" s="812"/>
      <c r="AA207" s="812"/>
    </row>
    <row r="208">
      <c r="A208" s="812"/>
      <c r="B208" s="812"/>
      <c r="C208" s="812"/>
      <c r="D208" s="812"/>
      <c r="E208" s="806"/>
      <c r="F208" s="812"/>
      <c r="G208" s="812"/>
      <c r="H208" s="829"/>
      <c r="I208" s="806"/>
      <c r="J208" s="812"/>
      <c r="K208" s="812"/>
      <c r="L208" s="812"/>
      <c r="M208" s="812"/>
      <c r="N208" s="812"/>
      <c r="O208" s="812"/>
      <c r="P208" s="812"/>
      <c r="Q208" s="812"/>
      <c r="R208" s="812"/>
      <c r="S208" s="812"/>
      <c r="T208" s="812"/>
      <c r="U208" s="812"/>
      <c r="V208" s="812"/>
      <c r="W208" s="812"/>
      <c r="X208" s="812"/>
      <c r="Y208" s="812"/>
      <c r="Z208" s="812"/>
      <c r="AA208" s="812"/>
    </row>
    <row r="209">
      <c r="A209" s="812"/>
      <c r="B209" s="812"/>
      <c r="C209" s="812"/>
      <c r="D209" s="812"/>
      <c r="E209" s="806"/>
      <c r="F209" s="812"/>
      <c r="G209" s="812"/>
      <c r="H209" s="829"/>
      <c r="I209" s="806"/>
      <c r="J209" s="812"/>
      <c r="K209" s="812"/>
      <c r="L209" s="812"/>
      <c r="M209" s="812"/>
      <c r="N209" s="812"/>
      <c r="O209" s="812"/>
      <c r="P209" s="812"/>
      <c r="Q209" s="812"/>
      <c r="R209" s="812"/>
      <c r="S209" s="812"/>
      <c r="T209" s="812"/>
      <c r="U209" s="812"/>
      <c r="V209" s="812"/>
      <c r="W209" s="812"/>
      <c r="X209" s="812"/>
      <c r="Y209" s="812"/>
      <c r="Z209" s="812"/>
      <c r="AA209" s="812"/>
    </row>
    <row r="210">
      <c r="A210" s="812"/>
      <c r="B210" s="812"/>
      <c r="C210" s="812"/>
      <c r="D210" s="812"/>
      <c r="E210" s="806"/>
      <c r="F210" s="812"/>
      <c r="G210" s="812"/>
      <c r="H210" s="829"/>
      <c r="I210" s="806"/>
      <c r="J210" s="812"/>
      <c r="K210" s="812"/>
      <c r="L210" s="812"/>
      <c r="M210" s="812"/>
      <c r="N210" s="812"/>
      <c r="O210" s="812"/>
      <c r="P210" s="812"/>
      <c r="Q210" s="812"/>
      <c r="R210" s="812"/>
      <c r="S210" s="812"/>
      <c r="T210" s="812"/>
      <c r="U210" s="812"/>
      <c r="V210" s="812"/>
      <c r="W210" s="812"/>
      <c r="X210" s="812"/>
      <c r="Y210" s="812"/>
      <c r="Z210" s="812"/>
      <c r="AA210" s="812"/>
    </row>
    <row r="211">
      <c r="A211" s="812"/>
      <c r="B211" s="812"/>
      <c r="C211" s="812"/>
      <c r="D211" s="812"/>
      <c r="E211" s="806"/>
      <c r="F211" s="812"/>
      <c r="G211" s="812"/>
      <c r="H211" s="829"/>
      <c r="I211" s="806"/>
      <c r="J211" s="812"/>
      <c r="K211" s="812"/>
      <c r="L211" s="812"/>
      <c r="M211" s="812"/>
      <c r="N211" s="812"/>
      <c r="O211" s="812"/>
      <c r="P211" s="812"/>
      <c r="Q211" s="812"/>
      <c r="R211" s="812"/>
      <c r="S211" s="812"/>
      <c r="T211" s="812"/>
      <c r="U211" s="812"/>
      <c r="V211" s="812"/>
      <c r="W211" s="812"/>
      <c r="X211" s="812"/>
      <c r="Y211" s="812"/>
      <c r="Z211" s="812"/>
      <c r="AA211" s="812"/>
    </row>
    <row r="212">
      <c r="A212" s="812"/>
      <c r="B212" s="812"/>
      <c r="C212" s="812"/>
      <c r="D212" s="812"/>
      <c r="E212" s="806"/>
      <c r="F212" s="812"/>
      <c r="G212" s="812"/>
      <c r="H212" s="829"/>
      <c r="I212" s="806"/>
      <c r="J212" s="812"/>
      <c r="K212" s="812"/>
      <c r="L212" s="812"/>
      <c r="M212" s="812"/>
      <c r="N212" s="812"/>
      <c r="O212" s="812"/>
      <c r="P212" s="812"/>
      <c r="Q212" s="812"/>
      <c r="R212" s="812"/>
      <c r="S212" s="812"/>
      <c r="T212" s="812"/>
      <c r="U212" s="812"/>
      <c r="V212" s="812"/>
      <c r="W212" s="812"/>
      <c r="X212" s="812"/>
      <c r="Y212" s="812"/>
      <c r="Z212" s="812"/>
      <c r="AA212" s="812"/>
    </row>
    <row r="213">
      <c r="A213" s="812"/>
      <c r="B213" s="812"/>
      <c r="C213" s="812"/>
      <c r="D213" s="812"/>
      <c r="E213" s="806"/>
      <c r="F213" s="812"/>
      <c r="G213" s="812"/>
      <c r="H213" s="829"/>
      <c r="I213" s="806"/>
      <c r="J213" s="812"/>
      <c r="K213" s="812"/>
      <c r="L213" s="812"/>
      <c r="M213" s="812"/>
      <c r="N213" s="812"/>
      <c r="O213" s="812"/>
      <c r="P213" s="812"/>
      <c r="Q213" s="812"/>
      <c r="R213" s="812"/>
      <c r="S213" s="812"/>
      <c r="T213" s="812"/>
      <c r="U213" s="812"/>
      <c r="V213" s="812"/>
      <c r="W213" s="812"/>
      <c r="X213" s="812"/>
      <c r="Y213" s="812"/>
      <c r="Z213" s="812"/>
      <c r="AA213" s="812"/>
    </row>
    <row r="214">
      <c r="A214" s="812"/>
      <c r="B214" s="812"/>
      <c r="C214" s="812"/>
      <c r="D214" s="812"/>
      <c r="E214" s="806"/>
      <c r="F214" s="812"/>
      <c r="G214" s="812"/>
      <c r="H214" s="829"/>
      <c r="I214" s="806"/>
      <c r="J214" s="812"/>
      <c r="K214" s="812"/>
      <c r="L214" s="812"/>
      <c r="M214" s="812"/>
      <c r="N214" s="812"/>
      <c r="O214" s="812"/>
      <c r="P214" s="812"/>
      <c r="Q214" s="812"/>
      <c r="R214" s="812"/>
      <c r="S214" s="812"/>
      <c r="T214" s="812"/>
      <c r="U214" s="812"/>
      <c r="V214" s="812"/>
      <c r="W214" s="812"/>
      <c r="X214" s="812"/>
      <c r="Y214" s="812"/>
      <c r="Z214" s="812"/>
      <c r="AA214" s="812"/>
    </row>
    <row r="215">
      <c r="A215" s="812"/>
      <c r="B215" s="812"/>
      <c r="C215" s="812"/>
      <c r="D215" s="812"/>
      <c r="E215" s="806"/>
      <c r="F215" s="812"/>
      <c r="G215" s="812"/>
      <c r="H215" s="829"/>
      <c r="I215" s="806"/>
      <c r="J215" s="812"/>
      <c r="K215" s="812"/>
      <c r="L215" s="812"/>
      <c r="M215" s="812"/>
      <c r="N215" s="812"/>
      <c r="O215" s="812"/>
      <c r="P215" s="812"/>
      <c r="Q215" s="812"/>
      <c r="R215" s="812"/>
      <c r="S215" s="812"/>
      <c r="T215" s="812"/>
      <c r="U215" s="812"/>
      <c r="V215" s="812"/>
      <c r="W215" s="812"/>
      <c r="X215" s="812"/>
      <c r="Y215" s="812"/>
      <c r="Z215" s="812"/>
      <c r="AA215" s="812"/>
    </row>
    <row r="216">
      <c r="A216" s="812"/>
      <c r="B216" s="812"/>
      <c r="C216" s="812"/>
      <c r="D216" s="812"/>
      <c r="E216" s="806"/>
      <c r="F216" s="812"/>
      <c r="G216" s="812"/>
      <c r="H216" s="829"/>
      <c r="I216" s="806"/>
      <c r="J216" s="812"/>
      <c r="K216" s="812"/>
      <c r="L216" s="812"/>
      <c r="M216" s="812"/>
      <c r="N216" s="812"/>
      <c r="O216" s="812"/>
      <c r="P216" s="812"/>
      <c r="Q216" s="812"/>
      <c r="R216" s="812"/>
      <c r="S216" s="812"/>
      <c r="T216" s="812"/>
      <c r="U216" s="812"/>
      <c r="V216" s="812"/>
      <c r="W216" s="812"/>
      <c r="X216" s="812"/>
      <c r="Y216" s="812"/>
      <c r="Z216" s="812"/>
      <c r="AA216" s="812"/>
    </row>
    <row r="217">
      <c r="A217" s="812"/>
      <c r="B217" s="812"/>
      <c r="C217" s="812"/>
      <c r="D217" s="812"/>
      <c r="E217" s="806"/>
      <c r="F217" s="812"/>
      <c r="G217" s="812"/>
      <c r="H217" s="829"/>
      <c r="I217" s="806"/>
      <c r="J217" s="812"/>
      <c r="K217" s="812"/>
      <c r="L217" s="812"/>
      <c r="M217" s="812"/>
      <c r="N217" s="812"/>
      <c r="O217" s="812"/>
      <c r="P217" s="812"/>
      <c r="Q217" s="812"/>
      <c r="R217" s="812"/>
      <c r="S217" s="812"/>
      <c r="T217" s="812"/>
      <c r="U217" s="812"/>
      <c r="V217" s="812"/>
      <c r="W217" s="812"/>
      <c r="X217" s="812"/>
      <c r="Y217" s="812"/>
      <c r="Z217" s="812"/>
      <c r="AA217" s="812"/>
    </row>
    <row r="218">
      <c r="A218" s="812"/>
      <c r="B218" s="812"/>
      <c r="C218" s="812"/>
      <c r="D218" s="812"/>
      <c r="E218" s="806"/>
      <c r="F218" s="812"/>
      <c r="G218" s="812"/>
      <c r="H218" s="829"/>
      <c r="I218" s="806"/>
      <c r="J218" s="812"/>
      <c r="K218" s="812"/>
      <c r="L218" s="812"/>
      <c r="M218" s="812"/>
      <c r="N218" s="812"/>
      <c r="O218" s="812"/>
      <c r="P218" s="812"/>
      <c r="Q218" s="812"/>
      <c r="R218" s="812"/>
      <c r="S218" s="812"/>
      <c r="T218" s="812"/>
      <c r="U218" s="812"/>
      <c r="V218" s="812"/>
      <c r="W218" s="812"/>
      <c r="X218" s="812"/>
      <c r="Y218" s="812"/>
      <c r="Z218" s="812"/>
      <c r="AA218" s="812"/>
    </row>
    <row r="219">
      <c r="A219" s="812"/>
      <c r="B219" s="812"/>
      <c r="C219" s="812"/>
      <c r="D219" s="812"/>
      <c r="E219" s="806"/>
      <c r="F219" s="812"/>
      <c r="G219" s="812"/>
      <c r="H219" s="829"/>
      <c r="I219" s="806"/>
      <c r="J219" s="812"/>
      <c r="K219" s="812"/>
      <c r="L219" s="812"/>
      <c r="M219" s="812"/>
      <c r="N219" s="812"/>
      <c r="O219" s="812"/>
      <c r="P219" s="812"/>
      <c r="Q219" s="812"/>
      <c r="R219" s="812"/>
      <c r="S219" s="812"/>
      <c r="T219" s="812"/>
      <c r="U219" s="812"/>
      <c r="V219" s="812"/>
      <c r="W219" s="812"/>
      <c r="X219" s="812"/>
      <c r="Y219" s="812"/>
      <c r="Z219" s="812"/>
      <c r="AA219" s="812"/>
    </row>
    <row r="220">
      <c r="A220" s="812"/>
      <c r="B220" s="812"/>
      <c r="C220" s="812"/>
      <c r="D220" s="812"/>
      <c r="E220" s="806"/>
      <c r="F220" s="812"/>
      <c r="G220" s="812"/>
      <c r="H220" s="829"/>
      <c r="I220" s="806"/>
      <c r="J220" s="812"/>
      <c r="K220" s="812"/>
      <c r="L220" s="812"/>
      <c r="M220" s="812"/>
      <c r="N220" s="812"/>
      <c r="O220" s="812"/>
      <c r="P220" s="812"/>
      <c r="Q220" s="812"/>
      <c r="R220" s="812"/>
      <c r="S220" s="812"/>
      <c r="T220" s="812"/>
      <c r="U220" s="812"/>
      <c r="V220" s="812"/>
      <c r="W220" s="812"/>
      <c r="X220" s="812"/>
      <c r="Y220" s="812"/>
      <c r="Z220" s="812"/>
      <c r="AA220" s="812"/>
    </row>
    <row r="221">
      <c r="A221" s="812"/>
      <c r="B221" s="812"/>
      <c r="C221" s="812"/>
      <c r="D221" s="812"/>
      <c r="E221" s="806"/>
      <c r="F221" s="812"/>
      <c r="G221" s="812"/>
      <c r="H221" s="829"/>
      <c r="I221" s="806"/>
      <c r="J221" s="812"/>
      <c r="K221" s="812"/>
      <c r="L221" s="812"/>
      <c r="M221" s="812"/>
      <c r="N221" s="812"/>
      <c r="O221" s="812"/>
      <c r="P221" s="812"/>
      <c r="Q221" s="812"/>
      <c r="R221" s="812"/>
      <c r="S221" s="812"/>
      <c r="T221" s="812"/>
      <c r="U221" s="812"/>
      <c r="V221" s="812"/>
      <c r="W221" s="812"/>
      <c r="X221" s="812"/>
      <c r="Y221" s="812"/>
      <c r="Z221" s="812"/>
      <c r="AA221" s="812"/>
    </row>
    <row r="222">
      <c r="A222" s="812"/>
      <c r="B222" s="812"/>
      <c r="C222" s="812"/>
      <c r="D222" s="812"/>
      <c r="E222" s="806"/>
      <c r="F222" s="812"/>
      <c r="G222" s="812"/>
      <c r="H222" s="829"/>
      <c r="I222" s="806"/>
      <c r="J222" s="812"/>
      <c r="K222" s="812"/>
      <c r="L222" s="812"/>
      <c r="M222" s="812"/>
      <c r="N222" s="812"/>
      <c r="O222" s="812"/>
      <c r="P222" s="812"/>
      <c r="Q222" s="812"/>
      <c r="R222" s="812"/>
      <c r="S222" s="812"/>
      <c r="T222" s="812"/>
      <c r="U222" s="812"/>
      <c r="V222" s="812"/>
      <c r="W222" s="812"/>
      <c r="X222" s="812"/>
      <c r="Y222" s="812"/>
      <c r="Z222" s="812"/>
      <c r="AA222" s="812"/>
    </row>
    <row r="223">
      <c r="A223" s="812"/>
      <c r="B223" s="812"/>
      <c r="C223" s="812"/>
      <c r="D223" s="812"/>
      <c r="E223" s="806"/>
      <c r="F223" s="812"/>
      <c r="G223" s="812"/>
      <c r="H223" s="829"/>
      <c r="I223" s="806"/>
      <c r="J223" s="812"/>
      <c r="K223" s="812"/>
      <c r="L223" s="812"/>
      <c r="M223" s="812"/>
      <c r="N223" s="812"/>
      <c r="O223" s="812"/>
      <c r="P223" s="812"/>
      <c r="Q223" s="812"/>
      <c r="R223" s="812"/>
      <c r="S223" s="812"/>
      <c r="T223" s="812"/>
      <c r="U223" s="812"/>
      <c r="V223" s="812"/>
      <c r="W223" s="812"/>
      <c r="X223" s="812"/>
      <c r="Y223" s="812"/>
      <c r="Z223" s="812"/>
      <c r="AA223" s="812"/>
    </row>
    <row r="224">
      <c r="A224" s="812"/>
      <c r="B224" s="812"/>
      <c r="C224" s="812"/>
      <c r="D224" s="812"/>
      <c r="E224" s="806"/>
      <c r="F224" s="812"/>
      <c r="G224" s="812"/>
      <c r="H224" s="829"/>
      <c r="I224" s="806"/>
      <c r="J224" s="812"/>
      <c r="K224" s="812"/>
      <c r="L224" s="812"/>
      <c r="M224" s="812"/>
      <c r="N224" s="812"/>
      <c r="O224" s="812"/>
      <c r="P224" s="812"/>
      <c r="Q224" s="812"/>
      <c r="R224" s="812"/>
      <c r="S224" s="812"/>
      <c r="T224" s="812"/>
      <c r="U224" s="812"/>
      <c r="V224" s="812"/>
      <c r="W224" s="812"/>
      <c r="X224" s="812"/>
      <c r="Y224" s="812"/>
      <c r="Z224" s="812"/>
      <c r="AA224" s="812"/>
    </row>
    <row r="225">
      <c r="A225" s="812"/>
      <c r="B225" s="812"/>
      <c r="C225" s="812"/>
      <c r="D225" s="812"/>
      <c r="E225" s="806"/>
      <c r="F225" s="812"/>
      <c r="G225" s="812"/>
      <c r="H225" s="829"/>
      <c r="I225" s="806"/>
      <c r="J225" s="812"/>
      <c r="K225" s="812"/>
      <c r="L225" s="812"/>
      <c r="M225" s="812"/>
      <c r="N225" s="812"/>
      <c r="O225" s="812"/>
      <c r="P225" s="812"/>
      <c r="Q225" s="812"/>
      <c r="R225" s="812"/>
      <c r="S225" s="812"/>
      <c r="T225" s="812"/>
      <c r="U225" s="812"/>
      <c r="V225" s="812"/>
      <c r="W225" s="812"/>
      <c r="X225" s="812"/>
      <c r="Y225" s="812"/>
      <c r="Z225" s="812"/>
      <c r="AA225" s="812"/>
    </row>
    <row r="226">
      <c r="A226" s="812"/>
      <c r="B226" s="812"/>
      <c r="C226" s="812"/>
      <c r="D226" s="812"/>
      <c r="E226" s="806"/>
      <c r="F226" s="812"/>
      <c r="G226" s="812"/>
      <c r="H226" s="829"/>
      <c r="I226" s="806"/>
      <c r="J226" s="812"/>
      <c r="K226" s="812"/>
      <c r="L226" s="812"/>
      <c r="M226" s="812"/>
      <c r="N226" s="812"/>
      <c r="O226" s="812"/>
      <c r="P226" s="812"/>
      <c r="Q226" s="812"/>
      <c r="R226" s="812"/>
      <c r="S226" s="812"/>
      <c r="T226" s="812"/>
      <c r="U226" s="812"/>
      <c r="V226" s="812"/>
      <c r="W226" s="812"/>
      <c r="X226" s="812"/>
      <c r="Y226" s="812"/>
      <c r="Z226" s="812"/>
      <c r="AA226" s="812"/>
    </row>
    <row r="227">
      <c r="A227" s="812"/>
      <c r="B227" s="812"/>
      <c r="C227" s="812"/>
      <c r="D227" s="812"/>
      <c r="E227" s="806"/>
      <c r="F227" s="812"/>
      <c r="G227" s="812"/>
      <c r="H227" s="829"/>
      <c r="I227" s="806"/>
      <c r="J227" s="812"/>
      <c r="K227" s="812"/>
      <c r="L227" s="812"/>
      <c r="M227" s="812"/>
      <c r="N227" s="812"/>
      <c r="O227" s="812"/>
      <c r="P227" s="812"/>
      <c r="Q227" s="812"/>
      <c r="R227" s="812"/>
      <c r="S227" s="812"/>
      <c r="T227" s="812"/>
      <c r="U227" s="812"/>
      <c r="V227" s="812"/>
      <c r="W227" s="812"/>
      <c r="X227" s="812"/>
      <c r="Y227" s="812"/>
      <c r="Z227" s="812"/>
      <c r="AA227" s="812"/>
    </row>
    <row r="228">
      <c r="A228" s="812"/>
      <c r="B228" s="812"/>
      <c r="C228" s="812"/>
      <c r="D228" s="812"/>
      <c r="E228" s="806"/>
      <c r="F228" s="812"/>
      <c r="G228" s="812"/>
      <c r="H228" s="829"/>
      <c r="I228" s="806"/>
      <c r="J228" s="812"/>
      <c r="K228" s="812"/>
      <c r="L228" s="812"/>
      <c r="M228" s="812"/>
      <c r="N228" s="812"/>
      <c r="O228" s="812"/>
      <c r="P228" s="812"/>
      <c r="Q228" s="812"/>
      <c r="R228" s="812"/>
      <c r="S228" s="812"/>
      <c r="T228" s="812"/>
      <c r="U228" s="812"/>
      <c r="V228" s="812"/>
      <c r="W228" s="812"/>
      <c r="X228" s="812"/>
      <c r="Y228" s="812"/>
      <c r="Z228" s="812"/>
      <c r="AA228" s="812"/>
    </row>
    <row r="229">
      <c r="A229" s="812"/>
      <c r="B229" s="812"/>
      <c r="C229" s="812"/>
      <c r="D229" s="812"/>
      <c r="E229" s="806"/>
      <c r="F229" s="812"/>
      <c r="G229" s="812"/>
      <c r="H229" s="829"/>
      <c r="I229" s="806"/>
      <c r="J229" s="812"/>
      <c r="K229" s="812"/>
      <c r="L229" s="812"/>
      <c r="M229" s="812"/>
      <c r="N229" s="812"/>
      <c r="O229" s="812"/>
      <c r="P229" s="812"/>
      <c r="Q229" s="812"/>
      <c r="R229" s="812"/>
      <c r="S229" s="812"/>
      <c r="T229" s="812"/>
      <c r="U229" s="812"/>
      <c r="V229" s="812"/>
      <c r="W229" s="812"/>
      <c r="X229" s="812"/>
      <c r="Y229" s="812"/>
      <c r="Z229" s="812"/>
      <c r="AA229" s="812"/>
    </row>
    <row r="230">
      <c r="A230" s="812"/>
      <c r="B230" s="812"/>
      <c r="C230" s="812"/>
      <c r="D230" s="812"/>
      <c r="E230" s="806"/>
      <c r="F230" s="812"/>
      <c r="G230" s="812"/>
      <c r="H230" s="829"/>
      <c r="I230" s="806"/>
      <c r="J230" s="812"/>
      <c r="K230" s="812"/>
      <c r="L230" s="812"/>
      <c r="M230" s="812"/>
      <c r="N230" s="812"/>
      <c r="O230" s="812"/>
      <c r="P230" s="812"/>
      <c r="Q230" s="812"/>
      <c r="R230" s="812"/>
      <c r="S230" s="812"/>
      <c r="T230" s="812"/>
      <c r="U230" s="812"/>
      <c r="V230" s="812"/>
      <c r="W230" s="812"/>
      <c r="X230" s="812"/>
      <c r="Y230" s="812"/>
      <c r="Z230" s="812"/>
      <c r="AA230" s="812"/>
    </row>
    <row r="231">
      <c r="A231" s="812"/>
      <c r="B231" s="812"/>
      <c r="C231" s="812"/>
      <c r="D231" s="812"/>
      <c r="E231" s="806"/>
      <c r="F231" s="812"/>
      <c r="G231" s="812"/>
      <c r="H231" s="829"/>
      <c r="I231" s="806"/>
      <c r="J231" s="812"/>
      <c r="K231" s="812"/>
      <c r="L231" s="812"/>
      <c r="M231" s="812"/>
      <c r="N231" s="812"/>
      <c r="O231" s="812"/>
      <c r="P231" s="812"/>
      <c r="Q231" s="812"/>
      <c r="R231" s="812"/>
      <c r="S231" s="812"/>
      <c r="T231" s="812"/>
      <c r="U231" s="812"/>
      <c r="V231" s="812"/>
      <c r="W231" s="812"/>
      <c r="X231" s="812"/>
      <c r="Y231" s="812"/>
      <c r="Z231" s="812"/>
      <c r="AA231" s="812"/>
    </row>
    <row r="232">
      <c r="A232" s="812"/>
      <c r="B232" s="812"/>
      <c r="C232" s="812"/>
      <c r="D232" s="812"/>
      <c r="E232" s="806"/>
      <c r="F232" s="812"/>
      <c r="G232" s="812"/>
      <c r="H232" s="829"/>
      <c r="I232" s="806"/>
      <c r="J232" s="812"/>
      <c r="K232" s="812"/>
      <c r="L232" s="812"/>
      <c r="M232" s="812"/>
      <c r="N232" s="812"/>
      <c r="O232" s="812"/>
      <c r="P232" s="812"/>
      <c r="Q232" s="812"/>
      <c r="R232" s="812"/>
      <c r="S232" s="812"/>
      <c r="T232" s="812"/>
      <c r="U232" s="812"/>
      <c r="V232" s="812"/>
      <c r="W232" s="812"/>
      <c r="X232" s="812"/>
      <c r="Y232" s="812"/>
      <c r="Z232" s="812"/>
      <c r="AA232" s="812"/>
    </row>
    <row r="233">
      <c r="A233" s="812"/>
      <c r="B233" s="812"/>
      <c r="C233" s="812"/>
      <c r="D233" s="812"/>
      <c r="E233" s="806"/>
      <c r="F233" s="812"/>
      <c r="G233" s="812"/>
      <c r="H233" s="829"/>
      <c r="I233" s="806"/>
      <c r="J233" s="812"/>
      <c r="K233" s="812"/>
      <c r="L233" s="812"/>
      <c r="M233" s="812"/>
      <c r="N233" s="812"/>
      <c r="O233" s="812"/>
      <c r="P233" s="812"/>
      <c r="Q233" s="812"/>
      <c r="R233" s="812"/>
      <c r="S233" s="812"/>
      <c r="T233" s="812"/>
      <c r="U233" s="812"/>
      <c r="V233" s="812"/>
      <c r="W233" s="812"/>
      <c r="X233" s="812"/>
      <c r="Y233" s="812"/>
      <c r="Z233" s="812"/>
      <c r="AA233" s="812"/>
    </row>
    <row r="234">
      <c r="A234" s="812"/>
      <c r="B234" s="812"/>
      <c r="C234" s="812"/>
      <c r="D234" s="812"/>
      <c r="E234" s="806"/>
      <c r="F234" s="812"/>
      <c r="G234" s="812"/>
      <c r="H234" s="829"/>
      <c r="I234" s="806"/>
      <c r="J234" s="812"/>
      <c r="K234" s="812"/>
      <c r="L234" s="812"/>
      <c r="M234" s="812"/>
      <c r="N234" s="812"/>
      <c r="O234" s="812"/>
      <c r="P234" s="812"/>
      <c r="Q234" s="812"/>
      <c r="R234" s="812"/>
      <c r="S234" s="812"/>
      <c r="T234" s="812"/>
      <c r="U234" s="812"/>
      <c r="V234" s="812"/>
      <c r="W234" s="812"/>
      <c r="X234" s="812"/>
      <c r="Y234" s="812"/>
      <c r="Z234" s="812"/>
      <c r="AA234" s="812"/>
    </row>
    <row r="235">
      <c r="A235" s="812"/>
      <c r="B235" s="812"/>
      <c r="C235" s="812"/>
      <c r="D235" s="812"/>
      <c r="E235" s="806"/>
      <c r="F235" s="812"/>
      <c r="G235" s="812"/>
      <c r="H235" s="829"/>
      <c r="I235" s="806"/>
      <c r="J235" s="812"/>
      <c r="K235" s="812"/>
      <c r="L235" s="812"/>
      <c r="M235" s="812"/>
      <c r="N235" s="812"/>
      <c r="O235" s="812"/>
      <c r="P235" s="812"/>
      <c r="Q235" s="812"/>
      <c r="R235" s="812"/>
      <c r="S235" s="812"/>
      <c r="T235" s="812"/>
      <c r="U235" s="812"/>
      <c r="V235" s="812"/>
      <c r="W235" s="812"/>
      <c r="X235" s="812"/>
      <c r="Y235" s="812"/>
      <c r="Z235" s="812"/>
      <c r="AA235" s="812"/>
    </row>
    <row r="236">
      <c r="A236" s="812"/>
      <c r="B236" s="812"/>
      <c r="C236" s="812"/>
      <c r="D236" s="812"/>
      <c r="E236" s="806"/>
      <c r="F236" s="812"/>
      <c r="G236" s="812"/>
      <c r="H236" s="829"/>
      <c r="I236" s="806"/>
      <c r="J236" s="812"/>
      <c r="K236" s="812"/>
      <c r="L236" s="812"/>
      <c r="M236" s="812"/>
      <c r="N236" s="812"/>
      <c r="O236" s="812"/>
      <c r="P236" s="812"/>
      <c r="Q236" s="812"/>
      <c r="R236" s="812"/>
      <c r="S236" s="812"/>
      <c r="T236" s="812"/>
      <c r="U236" s="812"/>
      <c r="V236" s="812"/>
      <c r="W236" s="812"/>
      <c r="X236" s="812"/>
      <c r="Y236" s="812"/>
      <c r="Z236" s="812"/>
      <c r="AA236" s="812"/>
    </row>
    <row r="237">
      <c r="A237" s="812"/>
      <c r="B237" s="812"/>
      <c r="C237" s="812"/>
      <c r="D237" s="812"/>
      <c r="E237" s="806"/>
      <c r="F237" s="812"/>
      <c r="G237" s="812"/>
      <c r="H237" s="829"/>
      <c r="I237" s="806"/>
      <c r="J237" s="812"/>
      <c r="K237" s="812"/>
      <c r="L237" s="812"/>
      <c r="M237" s="812"/>
      <c r="N237" s="812"/>
      <c r="O237" s="812"/>
      <c r="P237" s="812"/>
      <c r="Q237" s="812"/>
      <c r="R237" s="812"/>
      <c r="S237" s="812"/>
      <c r="T237" s="812"/>
      <c r="U237" s="812"/>
      <c r="V237" s="812"/>
      <c r="W237" s="812"/>
      <c r="X237" s="812"/>
      <c r="Y237" s="812"/>
      <c r="Z237" s="812"/>
      <c r="AA237" s="812"/>
    </row>
    <row r="238">
      <c r="A238" s="812"/>
      <c r="B238" s="812"/>
      <c r="C238" s="812"/>
      <c r="D238" s="812"/>
      <c r="E238" s="806"/>
      <c r="F238" s="812"/>
      <c r="G238" s="812"/>
      <c r="H238" s="829"/>
      <c r="I238" s="806"/>
      <c r="J238" s="812"/>
      <c r="K238" s="812"/>
      <c r="L238" s="812"/>
      <c r="M238" s="812"/>
      <c r="N238" s="812"/>
      <c r="O238" s="812"/>
      <c r="P238" s="812"/>
      <c r="Q238" s="812"/>
      <c r="R238" s="812"/>
      <c r="S238" s="812"/>
      <c r="T238" s="812"/>
      <c r="U238" s="812"/>
      <c r="V238" s="812"/>
      <c r="W238" s="812"/>
      <c r="X238" s="812"/>
      <c r="Y238" s="812"/>
      <c r="Z238" s="812"/>
      <c r="AA238" s="812"/>
    </row>
    <row r="239">
      <c r="A239" s="812"/>
      <c r="B239" s="812"/>
      <c r="C239" s="812"/>
      <c r="D239" s="812"/>
      <c r="E239" s="806"/>
      <c r="F239" s="812"/>
      <c r="G239" s="812"/>
      <c r="H239" s="829"/>
      <c r="I239" s="806"/>
      <c r="J239" s="812"/>
      <c r="K239" s="812"/>
      <c r="L239" s="812"/>
      <c r="M239" s="812"/>
      <c r="N239" s="812"/>
      <c r="O239" s="812"/>
      <c r="P239" s="812"/>
      <c r="Q239" s="812"/>
      <c r="R239" s="812"/>
      <c r="S239" s="812"/>
      <c r="T239" s="812"/>
      <c r="U239" s="812"/>
      <c r="V239" s="812"/>
      <c r="W239" s="812"/>
      <c r="X239" s="812"/>
      <c r="Y239" s="812"/>
      <c r="Z239" s="812"/>
      <c r="AA239" s="812"/>
    </row>
    <row r="240">
      <c r="A240" s="812"/>
      <c r="B240" s="812"/>
      <c r="C240" s="812"/>
      <c r="D240" s="812"/>
      <c r="E240" s="806"/>
      <c r="F240" s="812"/>
      <c r="G240" s="812"/>
      <c r="H240" s="829"/>
      <c r="I240" s="806"/>
      <c r="J240" s="812"/>
      <c r="K240" s="812"/>
      <c r="L240" s="812"/>
      <c r="M240" s="812"/>
      <c r="N240" s="812"/>
      <c r="O240" s="812"/>
      <c r="P240" s="812"/>
      <c r="Q240" s="812"/>
      <c r="R240" s="812"/>
      <c r="S240" s="812"/>
      <c r="T240" s="812"/>
      <c r="U240" s="812"/>
      <c r="V240" s="812"/>
      <c r="W240" s="812"/>
      <c r="X240" s="812"/>
      <c r="Y240" s="812"/>
      <c r="Z240" s="812"/>
      <c r="AA240" s="812"/>
    </row>
    <row r="241">
      <c r="A241" s="812"/>
      <c r="B241" s="812"/>
      <c r="C241" s="812"/>
      <c r="D241" s="812"/>
      <c r="E241" s="806"/>
      <c r="F241" s="812"/>
      <c r="G241" s="812"/>
      <c r="H241" s="829"/>
      <c r="I241" s="806"/>
      <c r="J241" s="812"/>
      <c r="K241" s="812"/>
      <c r="L241" s="812"/>
      <c r="M241" s="812"/>
      <c r="N241" s="812"/>
      <c r="O241" s="812"/>
      <c r="P241" s="812"/>
      <c r="Q241" s="812"/>
      <c r="R241" s="812"/>
      <c r="S241" s="812"/>
      <c r="T241" s="812"/>
      <c r="U241" s="812"/>
      <c r="V241" s="812"/>
      <c r="W241" s="812"/>
      <c r="X241" s="812"/>
      <c r="Y241" s="812"/>
      <c r="Z241" s="812"/>
      <c r="AA241" s="812"/>
    </row>
    <row r="242">
      <c r="A242" s="812"/>
      <c r="B242" s="812"/>
      <c r="C242" s="812"/>
      <c r="D242" s="812"/>
      <c r="E242" s="806"/>
      <c r="F242" s="812"/>
      <c r="G242" s="812"/>
      <c r="H242" s="829"/>
      <c r="I242" s="806"/>
      <c r="J242" s="812"/>
      <c r="K242" s="812"/>
      <c r="L242" s="812"/>
      <c r="M242" s="812"/>
      <c r="N242" s="812"/>
      <c r="O242" s="812"/>
      <c r="P242" s="812"/>
      <c r="Q242" s="812"/>
      <c r="R242" s="812"/>
      <c r="S242" s="812"/>
      <c r="T242" s="812"/>
      <c r="U242" s="812"/>
      <c r="V242" s="812"/>
      <c r="W242" s="812"/>
      <c r="X242" s="812"/>
      <c r="Y242" s="812"/>
      <c r="Z242" s="812"/>
      <c r="AA242" s="812"/>
    </row>
    <row r="243">
      <c r="A243" s="812"/>
      <c r="B243" s="812"/>
      <c r="C243" s="812"/>
      <c r="D243" s="812"/>
      <c r="E243" s="806"/>
      <c r="F243" s="812"/>
      <c r="G243" s="812"/>
      <c r="H243" s="829"/>
      <c r="I243" s="806"/>
      <c r="J243" s="812"/>
      <c r="K243" s="812"/>
      <c r="L243" s="812"/>
      <c r="M243" s="812"/>
      <c r="N243" s="812"/>
      <c r="O243" s="812"/>
      <c r="P243" s="812"/>
      <c r="Q243" s="812"/>
      <c r="R243" s="812"/>
      <c r="S243" s="812"/>
      <c r="T243" s="812"/>
      <c r="U243" s="812"/>
      <c r="V243" s="812"/>
      <c r="W243" s="812"/>
      <c r="X243" s="812"/>
      <c r="Y243" s="812"/>
      <c r="Z243" s="812"/>
      <c r="AA243" s="812"/>
    </row>
    <row r="244">
      <c r="A244" s="812"/>
      <c r="B244" s="812"/>
      <c r="C244" s="812"/>
      <c r="D244" s="812"/>
      <c r="E244" s="806"/>
      <c r="F244" s="812"/>
      <c r="G244" s="812"/>
      <c r="H244" s="829"/>
      <c r="I244" s="806"/>
      <c r="J244" s="812"/>
      <c r="K244" s="812"/>
      <c r="L244" s="812"/>
      <c r="M244" s="812"/>
      <c r="N244" s="812"/>
      <c r="O244" s="812"/>
      <c r="P244" s="812"/>
      <c r="Q244" s="812"/>
      <c r="R244" s="812"/>
      <c r="S244" s="812"/>
      <c r="T244" s="812"/>
      <c r="U244" s="812"/>
      <c r="V244" s="812"/>
      <c r="W244" s="812"/>
      <c r="X244" s="812"/>
      <c r="Y244" s="812"/>
      <c r="Z244" s="812"/>
      <c r="AA244" s="812"/>
    </row>
    <row r="245">
      <c r="A245" s="812"/>
      <c r="B245" s="812"/>
      <c r="C245" s="812"/>
      <c r="D245" s="812"/>
      <c r="E245" s="806"/>
      <c r="F245" s="812"/>
      <c r="G245" s="812"/>
      <c r="H245" s="829"/>
      <c r="I245" s="806"/>
      <c r="J245" s="812"/>
      <c r="K245" s="812"/>
      <c r="L245" s="812"/>
      <c r="M245" s="812"/>
      <c r="N245" s="812"/>
      <c r="O245" s="812"/>
      <c r="P245" s="812"/>
      <c r="Q245" s="812"/>
      <c r="R245" s="812"/>
      <c r="S245" s="812"/>
      <c r="T245" s="812"/>
      <c r="U245" s="812"/>
      <c r="V245" s="812"/>
      <c r="W245" s="812"/>
      <c r="X245" s="812"/>
      <c r="Y245" s="812"/>
      <c r="Z245" s="812"/>
      <c r="AA245" s="812"/>
    </row>
    <row r="246">
      <c r="A246" s="812"/>
      <c r="B246" s="812"/>
      <c r="C246" s="812"/>
      <c r="D246" s="812"/>
      <c r="E246" s="806"/>
      <c r="F246" s="812"/>
      <c r="G246" s="812"/>
      <c r="H246" s="829"/>
      <c r="I246" s="806"/>
      <c r="J246" s="812"/>
      <c r="K246" s="812"/>
      <c r="L246" s="812"/>
      <c r="M246" s="812"/>
      <c r="N246" s="812"/>
      <c r="O246" s="812"/>
      <c r="P246" s="812"/>
      <c r="Q246" s="812"/>
      <c r="R246" s="812"/>
      <c r="S246" s="812"/>
      <c r="T246" s="812"/>
      <c r="U246" s="812"/>
      <c r="V246" s="812"/>
      <c r="W246" s="812"/>
      <c r="X246" s="812"/>
      <c r="Y246" s="812"/>
      <c r="Z246" s="812"/>
      <c r="AA246" s="812"/>
    </row>
    <row r="247">
      <c r="A247" s="812"/>
      <c r="B247" s="812"/>
      <c r="C247" s="812"/>
      <c r="D247" s="812"/>
      <c r="E247" s="806"/>
      <c r="F247" s="812"/>
      <c r="G247" s="812"/>
      <c r="H247" s="829"/>
      <c r="I247" s="806"/>
      <c r="J247" s="812"/>
      <c r="K247" s="812"/>
      <c r="L247" s="812"/>
      <c r="M247" s="812"/>
      <c r="N247" s="812"/>
      <c r="O247" s="812"/>
      <c r="P247" s="812"/>
      <c r="Q247" s="812"/>
      <c r="R247" s="812"/>
      <c r="S247" s="812"/>
      <c r="T247" s="812"/>
      <c r="U247" s="812"/>
      <c r="V247" s="812"/>
      <c r="W247" s="812"/>
      <c r="X247" s="812"/>
      <c r="Y247" s="812"/>
      <c r="Z247" s="812"/>
      <c r="AA247" s="812"/>
    </row>
    <row r="248">
      <c r="A248" s="812"/>
      <c r="B248" s="812"/>
      <c r="C248" s="812"/>
      <c r="D248" s="812"/>
      <c r="E248" s="806"/>
      <c r="F248" s="812"/>
      <c r="G248" s="812"/>
      <c r="H248" s="829"/>
      <c r="I248" s="806"/>
      <c r="J248" s="812"/>
      <c r="K248" s="812"/>
      <c r="L248" s="812"/>
      <c r="M248" s="812"/>
      <c r="N248" s="812"/>
      <c r="O248" s="812"/>
      <c r="P248" s="812"/>
      <c r="Q248" s="812"/>
      <c r="R248" s="812"/>
      <c r="S248" s="812"/>
      <c r="T248" s="812"/>
      <c r="U248" s="812"/>
      <c r="V248" s="812"/>
      <c r="W248" s="812"/>
      <c r="X248" s="812"/>
      <c r="Y248" s="812"/>
      <c r="Z248" s="812"/>
      <c r="AA248" s="812"/>
    </row>
    <row r="249">
      <c r="A249" s="812"/>
      <c r="B249" s="812"/>
      <c r="C249" s="812"/>
      <c r="D249" s="812"/>
      <c r="E249" s="806"/>
      <c r="F249" s="812"/>
      <c r="G249" s="812"/>
      <c r="H249" s="829"/>
      <c r="I249" s="806"/>
      <c r="J249" s="812"/>
      <c r="K249" s="812"/>
      <c r="L249" s="812"/>
      <c r="M249" s="812"/>
      <c r="N249" s="812"/>
      <c r="O249" s="812"/>
      <c r="P249" s="812"/>
      <c r="Q249" s="812"/>
      <c r="R249" s="812"/>
      <c r="S249" s="812"/>
      <c r="T249" s="812"/>
      <c r="U249" s="812"/>
      <c r="V249" s="812"/>
      <c r="W249" s="812"/>
      <c r="X249" s="812"/>
      <c r="Y249" s="812"/>
      <c r="Z249" s="812"/>
      <c r="AA249" s="812"/>
    </row>
    <row r="250">
      <c r="A250" s="812"/>
      <c r="B250" s="812"/>
      <c r="C250" s="812"/>
      <c r="D250" s="812"/>
      <c r="E250" s="806"/>
      <c r="F250" s="812"/>
      <c r="G250" s="812"/>
      <c r="H250" s="829"/>
      <c r="I250" s="806"/>
      <c r="J250" s="812"/>
      <c r="K250" s="812"/>
      <c r="L250" s="812"/>
      <c r="M250" s="812"/>
      <c r="N250" s="812"/>
      <c r="O250" s="812"/>
      <c r="P250" s="812"/>
      <c r="Q250" s="812"/>
      <c r="R250" s="812"/>
      <c r="S250" s="812"/>
      <c r="T250" s="812"/>
      <c r="U250" s="812"/>
      <c r="V250" s="812"/>
      <c r="W250" s="812"/>
      <c r="X250" s="812"/>
      <c r="Y250" s="812"/>
      <c r="Z250" s="812"/>
      <c r="AA250" s="812"/>
    </row>
    <row r="251">
      <c r="A251" s="812"/>
      <c r="B251" s="812"/>
      <c r="C251" s="812"/>
      <c r="D251" s="812"/>
      <c r="E251" s="806"/>
      <c r="F251" s="812"/>
      <c r="G251" s="812"/>
      <c r="H251" s="829"/>
      <c r="I251" s="806"/>
      <c r="J251" s="812"/>
      <c r="K251" s="812"/>
      <c r="L251" s="812"/>
      <c r="M251" s="812"/>
      <c r="N251" s="812"/>
      <c r="O251" s="812"/>
      <c r="P251" s="812"/>
      <c r="Q251" s="812"/>
      <c r="R251" s="812"/>
      <c r="S251" s="812"/>
      <c r="T251" s="812"/>
      <c r="U251" s="812"/>
      <c r="V251" s="812"/>
      <c r="W251" s="812"/>
      <c r="X251" s="812"/>
      <c r="Y251" s="812"/>
      <c r="Z251" s="812"/>
      <c r="AA251" s="812"/>
    </row>
    <row r="252">
      <c r="A252" s="812"/>
      <c r="B252" s="812"/>
      <c r="C252" s="812"/>
      <c r="D252" s="812"/>
      <c r="E252" s="806"/>
      <c r="F252" s="812"/>
      <c r="G252" s="812"/>
      <c r="H252" s="829"/>
      <c r="I252" s="806"/>
      <c r="J252" s="812"/>
      <c r="K252" s="812"/>
      <c r="L252" s="812"/>
      <c r="M252" s="812"/>
      <c r="N252" s="812"/>
      <c r="O252" s="812"/>
      <c r="P252" s="812"/>
      <c r="Q252" s="812"/>
      <c r="R252" s="812"/>
      <c r="S252" s="812"/>
      <c r="T252" s="812"/>
      <c r="U252" s="812"/>
      <c r="V252" s="812"/>
      <c r="W252" s="812"/>
      <c r="X252" s="812"/>
      <c r="Y252" s="812"/>
      <c r="Z252" s="812"/>
      <c r="AA252" s="812"/>
    </row>
    <row r="253">
      <c r="A253" s="812"/>
      <c r="B253" s="812"/>
      <c r="C253" s="812"/>
      <c r="D253" s="812"/>
      <c r="E253" s="806"/>
      <c r="F253" s="812"/>
      <c r="G253" s="812"/>
      <c r="H253" s="829"/>
      <c r="I253" s="806"/>
      <c r="J253" s="812"/>
      <c r="K253" s="812"/>
      <c r="L253" s="812"/>
      <c r="M253" s="812"/>
      <c r="N253" s="812"/>
      <c r="O253" s="812"/>
      <c r="P253" s="812"/>
      <c r="Q253" s="812"/>
      <c r="R253" s="812"/>
      <c r="S253" s="812"/>
      <c r="T253" s="812"/>
      <c r="U253" s="812"/>
      <c r="V253" s="812"/>
      <c r="W253" s="812"/>
      <c r="X253" s="812"/>
      <c r="Y253" s="812"/>
      <c r="Z253" s="812"/>
      <c r="AA253" s="812"/>
    </row>
    <row r="254">
      <c r="A254" s="812"/>
      <c r="B254" s="812"/>
      <c r="C254" s="812"/>
      <c r="D254" s="812"/>
      <c r="E254" s="806"/>
      <c r="F254" s="812"/>
      <c r="G254" s="812"/>
      <c r="H254" s="829"/>
      <c r="I254" s="806"/>
      <c r="J254" s="812"/>
      <c r="K254" s="812"/>
      <c r="L254" s="812"/>
      <c r="M254" s="812"/>
      <c r="N254" s="812"/>
      <c r="O254" s="812"/>
      <c r="P254" s="812"/>
      <c r="Q254" s="812"/>
      <c r="R254" s="812"/>
      <c r="S254" s="812"/>
      <c r="T254" s="812"/>
      <c r="U254" s="812"/>
      <c r="V254" s="812"/>
      <c r="W254" s="812"/>
      <c r="X254" s="812"/>
      <c r="Y254" s="812"/>
      <c r="Z254" s="812"/>
      <c r="AA254" s="812"/>
    </row>
    <row r="255">
      <c r="A255" s="812"/>
      <c r="B255" s="812"/>
      <c r="C255" s="812"/>
      <c r="D255" s="812"/>
      <c r="E255" s="806"/>
      <c r="F255" s="812"/>
      <c r="G255" s="812"/>
      <c r="H255" s="829"/>
      <c r="I255" s="806"/>
      <c r="J255" s="812"/>
      <c r="K255" s="812"/>
      <c r="L255" s="812"/>
      <c r="M255" s="812"/>
      <c r="N255" s="812"/>
      <c r="O255" s="812"/>
      <c r="P255" s="812"/>
      <c r="Q255" s="812"/>
      <c r="R255" s="812"/>
      <c r="S255" s="812"/>
      <c r="T255" s="812"/>
      <c r="U255" s="812"/>
      <c r="V255" s="812"/>
      <c r="W255" s="812"/>
      <c r="X255" s="812"/>
      <c r="Y255" s="812"/>
      <c r="Z255" s="812"/>
      <c r="AA255" s="812"/>
    </row>
    <row r="256">
      <c r="A256" s="812"/>
      <c r="B256" s="812"/>
      <c r="C256" s="812"/>
      <c r="D256" s="812"/>
      <c r="E256" s="806"/>
      <c r="F256" s="812"/>
      <c r="G256" s="812"/>
      <c r="H256" s="829"/>
      <c r="I256" s="806"/>
      <c r="J256" s="812"/>
      <c r="K256" s="812"/>
      <c r="L256" s="812"/>
      <c r="M256" s="812"/>
      <c r="N256" s="812"/>
      <c r="O256" s="812"/>
      <c r="P256" s="812"/>
      <c r="Q256" s="812"/>
      <c r="R256" s="812"/>
      <c r="S256" s="812"/>
      <c r="T256" s="812"/>
      <c r="U256" s="812"/>
      <c r="V256" s="812"/>
      <c r="W256" s="812"/>
      <c r="X256" s="812"/>
      <c r="Y256" s="812"/>
      <c r="Z256" s="812"/>
      <c r="AA256" s="812"/>
    </row>
    <row r="257">
      <c r="A257" s="812"/>
      <c r="B257" s="812"/>
      <c r="C257" s="812"/>
      <c r="D257" s="812"/>
      <c r="E257" s="806"/>
      <c r="F257" s="812"/>
      <c r="G257" s="812"/>
      <c r="H257" s="829"/>
      <c r="I257" s="806"/>
      <c r="J257" s="812"/>
      <c r="K257" s="812"/>
      <c r="L257" s="812"/>
      <c r="M257" s="812"/>
      <c r="N257" s="812"/>
      <c r="O257" s="812"/>
      <c r="P257" s="812"/>
      <c r="Q257" s="812"/>
      <c r="R257" s="812"/>
      <c r="S257" s="812"/>
      <c r="T257" s="812"/>
      <c r="U257" s="812"/>
      <c r="V257" s="812"/>
      <c r="W257" s="812"/>
      <c r="X257" s="812"/>
      <c r="Y257" s="812"/>
      <c r="Z257" s="812"/>
      <c r="AA257" s="812"/>
    </row>
    <row r="258">
      <c r="A258" s="812"/>
      <c r="B258" s="812"/>
      <c r="C258" s="812"/>
      <c r="D258" s="812"/>
      <c r="E258" s="806"/>
      <c r="F258" s="812"/>
      <c r="G258" s="812"/>
      <c r="H258" s="829"/>
      <c r="I258" s="806"/>
      <c r="J258" s="812"/>
      <c r="K258" s="812"/>
      <c r="L258" s="812"/>
      <c r="M258" s="812"/>
      <c r="N258" s="812"/>
      <c r="O258" s="812"/>
      <c r="P258" s="812"/>
      <c r="Q258" s="812"/>
      <c r="R258" s="812"/>
      <c r="S258" s="812"/>
      <c r="T258" s="812"/>
      <c r="U258" s="812"/>
      <c r="V258" s="812"/>
      <c r="W258" s="812"/>
      <c r="X258" s="812"/>
      <c r="Y258" s="812"/>
      <c r="Z258" s="812"/>
      <c r="AA258" s="812"/>
    </row>
    <row r="259">
      <c r="A259" s="812"/>
      <c r="B259" s="812"/>
      <c r="C259" s="812"/>
      <c r="D259" s="812"/>
      <c r="E259" s="806"/>
      <c r="F259" s="812"/>
      <c r="G259" s="812"/>
      <c r="H259" s="829"/>
      <c r="I259" s="806"/>
      <c r="J259" s="812"/>
      <c r="K259" s="812"/>
      <c r="L259" s="812"/>
      <c r="M259" s="812"/>
      <c r="N259" s="812"/>
      <c r="O259" s="812"/>
      <c r="P259" s="812"/>
      <c r="Q259" s="812"/>
      <c r="R259" s="812"/>
      <c r="S259" s="812"/>
      <c r="T259" s="812"/>
      <c r="U259" s="812"/>
      <c r="V259" s="812"/>
      <c r="W259" s="812"/>
      <c r="X259" s="812"/>
      <c r="Y259" s="812"/>
      <c r="Z259" s="812"/>
      <c r="AA259" s="812"/>
    </row>
    <row r="260">
      <c r="A260" s="812"/>
      <c r="B260" s="812"/>
      <c r="C260" s="812"/>
      <c r="D260" s="812"/>
      <c r="E260" s="806"/>
      <c r="F260" s="812"/>
      <c r="G260" s="812"/>
      <c r="H260" s="829"/>
      <c r="I260" s="806"/>
      <c r="J260" s="812"/>
      <c r="K260" s="812"/>
      <c r="L260" s="812"/>
      <c r="M260" s="812"/>
      <c r="N260" s="812"/>
      <c r="O260" s="812"/>
      <c r="P260" s="812"/>
      <c r="Q260" s="812"/>
      <c r="R260" s="812"/>
      <c r="S260" s="812"/>
      <c r="T260" s="812"/>
      <c r="U260" s="812"/>
      <c r="V260" s="812"/>
      <c r="W260" s="812"/>
      <c r="X260" s="812"/>
      <c r="Y260" s="812"/>
      <c r="Z260" s="812"/>
      <c r="AA260" s="812"/>
    </row>
    <row r="261">
      <c r="A261" s="812"/>
      <c r="B261" s="812"/>
      <c r="C261" s="812"/>
      <c r="D261" s="812"/>
      <c r="E261" s="806"/>
      <c r="F261" s="812"/>
      <c r="G261" s="812"/>
      <c r="H261" s="829"/>
      <c r="I261" s="806"/>
      <c r="J261" s="812"/>
      <c r="K261" s="812"/>
      <c r="L261" s="812"/>
      <c r="M261" s="812"/>
      <c r="N261" s="812"/>
      <c r="O261" s="812"/>
      <c r="P261" s="812"/>
      <c r="Q261" s="812"/>
      <c r="R261" s="812"/>
      <c r="S261" s="812"/>
      <c r="T261" s="812"/>
      <c r="U261" s="812"/>
      <c r="V261" s="812"/>
      <c r="W261" s="812"/>
      <c r="X261" s="812"/>
      <c r="Y261" s="812"/>
      <c r="Z261" s="812"/>
      <c r="AA261" s="812"/>
    </row>
    <row r="262">
      <c r="A262" s="812"/>
      <c r="B262" s="812"/>
      <c r="C262" s="812"/>
      <c r="D262" s="812"/>
      <c r="E262" s="806"/>
      <c r="F262" s="812"/>
      <c r="G262" s="812"/>
      <c r="H262" s="829"/>
      <c r="I262" s="806"/>
      <c r="J262" s="812"/>
      <c r="K262" s="812"/>
      <c r="L262" s="812"/>
      <c r="M262" s="812"/>
      <c r="N262" s="812"/>
      <c r="O262" s="812"/>
      <c r="P262" s="812"/>
      <c r="Q262" s="812"/>
      <c r="R262" s="812"/>
      <c r="S262" s="812"/>
      <c r="T262" s="812"/>
      <c r="U262" s="812"/>
      <c r="V262" s="812"/>
      <c r="W262" s="812"/>
      <c r="X262" s="812"/>
      <c r="Y262" s="812"/>
      <c r="Z262" s="812"/>
      <c r="AA262" s="812"/>
    </row>
    <row r="263">
      <c r="A263" s="812"/>
      <c r="B263" s="812"/>
      <c r="C263" s="812"/>
      <c r="D263" s="812"/>
      <c r="E263" s="806"/>
      <c r="F263" s="812"/>
      <c r="G263" s="812"/>
      <c r="H263" s="829"/>
      <c r="I263" s="806"/>
      <c r="J263" s="812"/>
      <c r="K263" s="812"/>
      <c r="L263" s="812"/>
      <c r="M263" s="812"/>
      <c r="N263" s="812"/>
      <c r="O263" s="812"/>
      <c r="P263" s="812"/>
      <c r="Q263" s="812"/>
      <c r="R263" s="812"/>
      <c r="S263" s="812"/>
      <c r="T263" s="812"/>
      <c r="U263" s="812"/>
      <c r="V263" s="812"/>
      <c r="W263" s="812"/>
      <c r="X263" s="812"/>
      <c r="Y263" s="812"/>
      <c r="Z263" s="812"/>
      <c r="AA263" s="812"/>
    </row>
    <row r="264">
      <c r="A264" s="812"/>
      <c r="B264" s="812"/>
      <c r="C264" s="812"/>
      <c r="D264" s="812"/>
      <c r="E264" s="806"/>
      <c r="F264" s="812"/>
      <c r="G264" s="812"/>
      <c r="H264" s="829"/>
      <c r="I264" s="806"/>
      <c r="J264" s="812"/>
      <c r="K264" s="812"/>
      <c r="L264" s="812"/>
      <c r="M264" s="812"/>
      <c r="N264" s="812"/>
      <c r="O264" s="812"/>
      <c r="P264" s="812"/>
      <c r="Q264" s="812"/>
      <c r="R264" s="812"/>
      <c r="S264" s="812"/>
      <c r="T264" s="812"/>
      <c r="U264" s="812"/>
      <c r="V264" s="812"/>
      <c r="W264" s="812"/>
      <c r="X264" s="812"/>
      <c r="Y264" s="812"/>
      <c r="Z264" s="812"/>
      <c r="AA264" s="812"/>
    </row>
    <row r="265">
      <c r="A265" s="812"/>
      <c r="B265" s="812"/>
      <c r="C265" s="812"/>
      <c r="D265" s="812"/>
      <c r="E265" s="806"/>
      <c r="F265" s="812"/>
      <c r="G265" s="812"/>
      <c r="H265" s="829"/>
      <c r="I265" s="806"/>
      <c r="J265" s="812"/>
      <c r="K265" s="812"/>
      <c r="L265" s="812"/>
      <c r="M265" s="812"/>
      <c r="N265" s="812"/>
      <c r="O265" s="812"/>
      <c r="P265" s="812"/>
      <c r="Q265" s="812"/>
      <c r="R265" s="812"/>
      <c r="S265" s="812"/>
      <c r="T265" s="812"/>
      <c r="U265" s="812"/>
      <c r="V265" s="812"/>
      <c r="W265" s="812"/>
      <c r="X265" s="812"/>
      <c r="Y265" s="812"/>
      <c r="Z265" s="812"/>
      <c r="AA265" s="812"/>
    </row>
    <row r="266">
      <c r="A266" s="812"/>
      <c r="B266" s="812"/>
      <c r="C266" s="812"/>
      <c r="D266" s="812"/>
      <c r="E266" s="806"/>
      <c r="F266" s="812"/>
      <c r="G266" s="812"/>
      <c r="H266" s="829"/>
      <c r="I266" s="806"/>
      <c r="J266" s="812"/>
      <c r="K266" s="812"/>
      <c r="L266" s="812"/>
      <c r="M266" s="812"/>
      <c r="N266" s="812"/>
      <c r="O266" s="812"/>
      <c r="P266" s="812"/>
      <c r="Q266" s="812"/>
      <c r="R266" s="812"/>
      <c r="S266" s="812"/>
      <c r="T266" s="812"/>
      <c r="U266" s="812"/>
      <c r="V266" s="812"/>
      <c r="W266" s="812"/>
      <c r="X266" s="812"/>
      <c r="Y266" s="812"/>
      <c r="Z266" s="812"/>
      <c r="AA266" s="812"/>
    </row>
    <row r="267">
      <c r="A267" s="812"/>
      <c r="B267" s="812"/>
      <c r="C267" s="812"/>
      <c r="D267" s="812"/>
      <c r="E267" s="806"/>
      <c r="F267" s="812"/>
      <c r="G267" s="812"/>
      <c r="H267" s="829"/>
      <c r="I267" s="806"/>
      <c r="J267" s="812"/>
      <c r="K267" s="812"/>
      <c r="L267" s="812"/>
      <c r="M267" s="812"/>
      <c r="N267" s="812"/>
      <c r="O267" s="812"/>
      <c r="P267" s="812"/>
      <c r="Q267" s="812"/>
      <c r="R267" s="812"/>
      <c r="S267" s="812"/>
      <c r="T267" s="812"/>
      <c r="U267" s="812"/>
      <c r="V267" s="812"/>
      <c r="W267" s="812"/>
      <c r="X267" s="812"/>
      <c r="Y267" s="812"/>
      <c r="Z267" s="812"/>
      <c r="AA267" s="812"/>
    </row>
    <row r="268">
      <c r="A268" s="812"/>
      <c r="B268" s="812"/>
      <c r="C268" s="812"/>
      <c r="D268" s="812"/>
      <c r="E268" s="806"/>
      <c r="F268" s="812"/>
      <c r="G268" s="812"/>
      <c r="H268" s="829"/>
      <c r="I268" s="806"/>
      <c r="J268" s="812"/>
      <c r="K268" s="812"/>
      <c r="L268" s="812"/>
      <c r="M268" s="812"/>
      <c r="N268" s="812"/>
      <c r="O268" s="812"/>
      <c r="P268" s="812"/>
      <c r="Q268" s="812"/>
      <c r="R268" s="812"/>
      <c r="S268" s="812"/>
      <c r="T268" s="812"/>
      <c r="U268" s="812"/>
      <c r="V268" s="812"/>
      <c r="W268" s="812"/>
      <c r="X268" s="812"/>
      <c r="Y268" s="812"/>
      <c r="Z268" s="812"/>
      <c r="AA268" s="812"/>
    </row>
    <row r="269">
      <c r="A269" s="812"/>
      <c r="B269" s="812"/>
      <c r="C269" s="812"/>
      <c r="D269" s="812"/>
      <c r="E269" s="806"/>
      <c r="F269" s="812"/>
      <c r="G269" s="812"/>
      <c r="H269" s="829"/>
      <c r="I269" s="806"/>
      <c r="J269" s="812"/>
      <c r="K269" s="812"/>
      <c r="L269" s="812"/>
      <c r="M269" s="812"/>
      <c r="N269" s="812"/>
      <c r="O269" s="812"/>
      <c r="P269" s="812"/>
      <c r="Q269" s="812"/>
      <c r="R269" s="812"/>
      <c r="S269" s="812"/>
      <c r="T269" s="812"/>
      <c r="U269" s="812"/>
      <c r="V269" s="812"/>
      <c r="W269" s="812"/>
      <c r="X269" s="812"/>
      <c r="Y269" s="812"/>
      <c r="Z269" s="812"/>
      <c r="AA269" s="812"/>
    </row>
    <row r="270">
      <c r="A270" s="812"/>
      <c r="B270" s="812"/>
      <c r="C270" s="812"/>
      <c r="D270" s="812"/>
      <c r="E270" s="806"/>
      <c r="F270" s="812"/>
      <c r="G270" s="812"/>
      <c r="H270" s="829"/>
      <c r="I270" s="806"/>
      <c r="J270" s="812"/>
      <c r="K270" s="812"/>
      <c r="L270" s="812"/>
      <c r="M270" s="812"/>
      <c r="N270" s="812"/>
      <c r="O270" s="812"/>
      <c r="P270" s="812"/>
      <c r="Q270" s="812"/>
      <c r="R270" s="812"/>
      <c r="S270" s="812"/>
      <c r="T270" s="812"/>
      <c r="U270" s="812"/>
      <c r="V270" s="812"/>
      <c r="W270" s="812"/>
      <c r="X270" s="812"/>
      <c r="Y270" s="812"/>
      <c r="Z270" s="812"/>
      <c r="AA270" s="812"/>
    </row>
    <row r="271">
      <c r="A271" s="812"/>
      <c r="B271" s="812"/>
      <c r="C271" s="812"/>
      <c r="D271" s="812"/>
      <c r="E271" s="806"/>
      <c r="F271" s="812"/>
      <c r="G271" s="812"/>
      <c r="H271" s="829"/>
      <c r="I271" s="806"/>
      <c r="J271" s="812"/>
      <c r="K271" s="812"/>
      <c r="L271" s="812"/>
      <c r="M271" s="812"/>
      <c r="N271" s="812"/>
      <c r="O271" s="812"/>
      <c r="P271" s="812"/>
      <c r="Q271" s="812"/>
      <c r="R271" s="812"/>
      <c r="S271" s="812"/>
      <c r="T271" s="812"/>
      <c r="U271" s="812"/>
      <c r="V271" s="812"/>
      <c r="W271" s="812"/>
      <c r="X271" s="812"/>
      <c r="Y271" s="812"/>
      <c r="Z271" s="812"/>
      <c r="AA271" s="812"/>
    </row>
    <row r="272">
      <c r="A272" s="812"/>
      <c r="B272" s="812"/>
      <c r="C272" s="812"/>
      <c r="D272" s="812"/>
      <c r="E272" s="806"/>
      <c r="F272" s="812"/>
      <c r="G272" s="812"/>
      <c r="H272" s="829"/>
      <c r="I272" s="806"/>
      <c r="J272" s="812"/>
      <c r="K272" s="812"/>
      <c r="L272" s="812"/>
      <c r="M272" s="812"/>
      <c r="N272" s="812"/>
      <c r="O272" s="812"/>
      <c r="P272" s="812"/>
      <c r="Q272" s="812"/>
      <c r="R272" s="812"/>
      <c r="S272" s="812"/>
      <c r="T272" s="812"/>
      <c r="U272" s="812"/>
      <c r="V272" s="812"/>
      <c r="W272" s="812"/>
      <c r="X272" s="812"/>
      <c r="Y272" s="812"/>
      <c r="Z272" s="812"/>
      <c r="AA272" s="812"/>
    </row>
    <row r="273">
      <c r="A273" s="812"/>
      <c r="B273" s="812"/>
      <c r="C273" s="812"/>
      <c r="D273" s="812"/>
      <c r="E273" s="806"/>
      <c r="F273" s="812"/>
      <c r="G273" s="812"/>
      <c r="H273" s="829"/>
      <c r="I273" s="806"/>
      <c r="J273" s="812"/>
      <c r="K273" s="812"/>
      <c r="L273" s="812"/>
      <c r="M273" s="812"/>
      <c r="N273" s="812"/>
      <c r="O273" s="812"/>
      <c r="P273" s="812"/>
      <c r="Q273" s="812"/>
      <c r="R273" s="812"/>
      <c r="S273" s="812"/>
      <c r="T273" s="812"/>
      <c r="U273" s="812"/>
      <c r="V273" s="812"/>
      <c r="W273" s="812"/>
      <c r="X273" s="812"/>
      <c r="Y273" s="812"/>
      <c r="Z273" s="812"/>
      <c r="AA273" s="812"/>
    </row>
    <row r="274">
      <c r="A274" s="812"/>
      <c r="B274" s="812"/>
      <c r="C274" s="812"/>
      <c r="D274" s="812"/>
      <c r="E274" s="806"/>
      <c r="F274" s="812"/>
      <c r="G274" s="812"/>
      <c r="H274" s="829"/>
      <c r="I274" s="806"/>
      <c r="J274" s="812"/>
      <c r="K274" s="812"/>
      <c r="L274" s="812"/>
      <c r="M274" s="812"/>
      <c r="N274" s="812"/>
      <c r="O274" s="812"/>
      <c r="P274" s="812"/>
      <c r="Q274" s="812"/>
      <c r="R274" s="812"/>
      <c r="S274" s="812"/>
      <c r="T274" s="812"/>
      <c r="U274" s="812"/>
      <c r="V274" s="812"/>
      <c r="W274" s="812"/>
      <c r="X274" s="812"/>
      <c r="Y274" s="812"/>
      <c r="Z274" s="812"/>
      <c r="AA274" s="812"/>
    </row>
    <row r="275">
      <c r="A275" s="812"/>
      <c r="B275" s="812"/>
      <c r="C275" s="812"/>
      <c r="D275" s="812"/>
      <c r="E275" s="806"/>
      <c r="F275" s="812"/>
      <c r="G275" s="812"/>
      <c r="H275" s="829"/>
      <c r="I275" s="806"/>
      <c r="J275" s="812"/>
      <c r="K275" s="812"/>
      <c r="L275" s="812"/>
      <c r="M275" s="812"/>
      <c r="N275" s="812"/>
      <c r="O275" s="812"/>
      <c r="P275" s="812"/>
      <c r="Q275" s="812"/>
      <c r="R275" s="812"/>
      <c r="S275" s="812"/>
      <c r="T275" s="812"/>
      <c r="U275" s="812"/>
      <c r="V275" s="812"/>
      <c r="W275" s="812"/>
      <c r="X275" s="812"/>
      <c r="Y275" s="812"/>
      <c r="Z275" s="812"/>
      <c r="AA275" s="812"/>
    </row>
    <row r="276">
      <c r="A276" s="812"/>
      <c r="B276" s="812"/>
      <c r="C276" s="812"/>
      <c r="D276" s="812"/>
      <c r="E276" s="806"/>
      <c r="F276" s="812"/>
      <c r="G276" s="812"/>
      <c r="H276" s="829"/>
      <c r="I276" s="806"/>
      <c r="J276" s="812"/>
      <c r="K276" s="812"/>
      <c r="L276" s="812"/>
      <c r="M276" s="812"/>
      <c r="N276" s="812"/>
      <c r="O276" s="812"/>
      <c r="P276" s="812"/>
      <c r="Q276" s="812"/>
      <c r="R276" s="812"/>
      <c r="S276" s="812"/>
      <c r="T276" s="812"/>
      <c r="U276" s="812"/>
      <c r="V276" s="812"/>
      <c r="W276" s="812"/>
      <c r="X276" s="812"/>
      <c r="Y276" s="812"/>
      <c r="Z276" s="812"/>
      <c r="AA276" s="812"/>
    </row>
    <row r="277">
      <c r="A277" s="812"/>
      <c r="B277" s="812"/>
      <c r="C277" s="812"/>
      <c r="D277" s="812"/>
      <c r="E277" s="806"/>
      <c r="F277" s="812"/>
      <c r="G277" s="812"/>
      <c r="H277" s="829"/>
      <c r="I277" s="806"/>
      <c r="J277" s="812"/>
      <c r="K277" s="812"/>
      <c r="L277" s="812"/>
      <c r="M277" s="812"/>
      <c r="N277" s="812"/>
      <c r="O277" s="812"/>
      <c r="P277" s="812"/>
      <c r="Q277" s="812"/>
      <c r="R277" s="812"/>
      <c r="S277" s="812"/>
      <c r="T277" s="812"/>
      <c r="U277" s="812"/>
      <c r="V277" s="812"/>
      <c r="W277" s="812"/>
      <c r="X277" s="812"/>
      <c r="Y277" s="812"/>
      <c r="Z277" s="812"/>
      <c r="AA277" s="812"/>
    </row>
    <row r="278">
      <c r="A278" s="812"/>
      <c r="B278" s="812"/>
      <c r="C278" s="812"/>
      <c r="D278" s="812"/>
      <c r="E278" s="806"/>
      <c r="F278" s="812"/>
      <c r="G278" s="812"/>
      <c r="H278" s="829"/>
      <c r="I278" s="806"/>
      <c r="J278" s="812"/>
      <c r="K278" s="812"/>
      <c r="L278" s="812"/>
      <c r="M278" s="812"/>
      <c r="N278" s="812"/>
      <c r="O278" s="812"/>
      <c r="P278" s="812"/>
      <c r="Q278" s="812"/>
      <c r="R278" s="812"/>
      <c r="S278" s="812"/>
      <c r="T278" s="812"/>
      <c r="U278" s="812"/>
      <c r="V278" s="812"/>
      <c r="W278" s="812"/>
      <c r="X278" s="812"/>
      <c r="Y278" s="812"/>
      <c r="Z278" s="812"/>
      <c r="AA278" s="812"/>
    </row>
    <row r="279">
      <c r="A279" s="812"/>
      <c r="B279" s="812"/>
      <c r="C279" s="812"/>
      <c r="D279" s="812"/>
      <c r="E279" s="806"/>
      <c r="F279" s="812"/>
      <c r="G279" s="812"/>
      <c r="H279" s="829"/>
      <c r="I279" s="806"/>
      <c r="J279" s="812"/>
      <c r="K279" s="812"/>
      <c r="L279" s="812"/>
      <c r="M279" s="812"/>
      <c r="N279" s="812"/>
      <c r="O279" s="812"/>
      <c r="P279" s="812"/>
      <c r="Q279" s="812"/>
      <c r="R279" s="812"/>
      <c r="S279" s="812"/>
      <c r="T279" s="812"/>
      <c r="U279" s="812"/>
      <c r="V279" s="812"/>
      <c r="W279" s="812"/>
      <c r="X279" s="812"/>
      <c r="Y279" s="812"/>
      <c r="Z279" s="812"/>
      <c r="AA279" s="812"/>
    </row>
    <row r="280">
      <c r="A280" s="812"/>
      <c r="B280" s="812"/>
      <c r="C280" s="812"/>
      <c r="D280" s="812"/>
      <c r="E280" s="806"/>
      <c r="F280" s="812"/>
      <c r="G280" s="812"/>
      <c r="H280" s="829"/>
      <c r="I280" s="806"/>
      <c r="J280" s="812"/>
      <c r="K280" s="812"/>
      <c r="L280" s="812"/>
      <c r="M280" s="812"/>
      <c r="N280" s="812"/>
      <c r="O280" s="812"/>
      <c r="P280" s="812"/>
      <c r="Q280" s="812"/>
      <c r="R280" s="812"/>
      <c r="S280" s="812"/>
      <c r="T280" s="812"/>
      <c r="U280" s="812"/>
      <c r="V280" s="812"/>
      <c r="W280" s="812"/>
      <c r="X280" s="812"/>
      <c r="Y280" s="812"/>
      <c r="Z280" s="812"/>
      <c r="AA280" s="812"/>
    </row>
    <row r="281">
      <c r="A281" s="812"/>
      <c r="B281" s="812"/>
      <c r="C281" s="812"/>
      <c r="D281" s="812"/>
      <c r="E281" s="806"/>
      <c r="F281" s="812"/>
      <c r="G281" s="812"/>
      <c r="H281" s="829"/>
      <c r="I281" s="806"/>
      <c r="J281" s="812"/>
      <c r="K281" s="812"/>
      <c r="L281" s="812"/>
      <c r="M281" s="812"/>
      <c r="N281" s="812"/>
      <c r="O281" s="812"/>
      <c r="P281" s="812"/>
      <c r="Q281" s="812"/>
      <c r="R281" s="812"/>
      <c r="S281" s="812"/>
      <c r="T281" s="812"/>
      <c r="U281" s="812"/>
      <c r="V281" s="812"/>
      <c r="W281" s="812"/>
      <c r="X281" s="812"/>
      <c r="Y281" s="812"/>
      <c r="Z281" s="812"/>
      <c r="AA281" s="812"/>
    </row>
    <row r="282">
      <c r="A282" s="812"/>
      <c r="B282" s="812"/>
      <c r="C282" s="812"/>
      <c r="D282" s="812"/>
      <c r="E282" s="806"/>
      <c r="F282" s="812"/>
      <c r="G282" s="812"/>
      <c r="H282" s="829"/>
      <c r="I282" s="806"/>
      <c r="J282" s="812"/>
      <c r="K282" s="812"/>
      <c r="L282" s="812"/>
      <c r="M282" s="812"/>
      <c r="N282" s="812"/>
      <c r="O282" s="812"/>
      <c r="P282" s="812"/>
      <c r="Q282" s="812"/>
      <c r="R282" s="812"/>
      <c r="S282" s="812"/>
      <c r="T282" s="812"/>
      <c r="U282" s="812"/>
      <c r="V282" s="812"/>
      <c r="W282" s="812"/>
      <c r="X282" s="812"/>
      <c r="Y282" s="812"/>
      <c r="Z282" s="812"/>
      <c r="AA282" s="812"/>
    </row>
    <row r="283">
      <c r="A283" s="812"/>
      <c r="B283" s="812"/>
      <c r="C283" s="812"/>
      <c r="D283" s="812"/>
      <c r="E283" s="806"/>
      <c r="F283" s="812"/>
      <c r="G283" s="812"/>
      <c r="H283" s="829"/>
      <c r="I283" s="806"/>
      <c r="J283" s="812"/>
      <c r="K283" s="812"/>
      <c r="L283" s="812"/>
      <c r="M283" s="812"/>
      <c r="N283" s="812"/>
      <c r="O283" s="812"/>
      <c r="P283" s="812"/>
      <c r="Q283" s="812"/>
      <c r="R283" s="812"/>
      <c r="S283" s="812"/>
      <c r="T283" s="812"/>
      <c r="U283" s="812"/>
      <c r="V283" s="812"/>
      <c r="W283" s="812"/>
      <c r="X283" s="812"/>
      <c r="Y283" s="812"/>
      <c r="Z283" s="812"/>
      <c r="AA283" s="812"/>
    </row>
    <row r="284">
      <c r="A284" s="812"/>
      <c r="B284" s="812"/>
      <c r="C284" s="812"/>
      <c r="D284" s="812"/>
      <c r="E284" s="806"/>
      <c r="F284" s="812"/>
      <c r="G284" s="812"/>
      <c r="H284" s="829"/>
      <c r="I284" s="806"/>
      <c r="J284" s="812"/>
      <c r="K284" s="812"/>
      <c r="L284" s="812"/>
      <c r="M284" s="812"/>
      <c r="N284" s="812"/>
      <c r="O284" s="812"/>
      <c r="P284" s="812"/>
      <c r="Q284" s="812"/>
      <c r="R284" s="812"/>
      <c r="S284" s="812"/>
      <c r="T284" s="812"/>
      <c r="U284" s="812"/>
      <c r="V284" s="812"/>
      <c r="W284" s="812"/>
      <c r="X284" s="812"/>
      <c r="Y284" s="812"/>
      <c r="Z284" s="812"/>
      <c r="AA284" s="812"/>
    </row>
    <row r="285">
      <c r="A285" s="812"/>
      <c r="B285" s="812"/>
      <c r="C285" s="812"/>
      <c r="D285" s="812"/>
      <c r="E285" s="806"/>
      <c r="F285" s="812"/>
      <c r="G285" s="812"/>
      <c r="H285" s="829"/>
      <c r="I285" s="806"/>
      <c r="J285" s="812"/>
      <c r="K285" s="812"/>
      <c r="L285" s="812"/>
      <c r="M285" s="812"/>
      <c r="N285" s="812"/>
      <c r="O285" s="812"/>
      <c r="P285" s="812"/>
      <c r="Q285" s="812"/>
      <c r="R285" s="812"/>
      <c r="S285" s="812"/>
      <c r="T285" s="812"/>
      <c r="U285" s="812"/>
      <c r="V285" s="812"/>
      <c r="W285" s="812"/>
      <c r="X285" s="812"/>
      <c r="Y285" s="812"/>
      <c r="Z285" s="812"/>
      <c r="AA285" s="812"/>
    </row>
    <row r="286">
      <c r="A286" s="812"/>
      <c r="B286" s="812"/>
      <c r="C286" s="812"/>
      <c r="D286" s="812"/>
      <c r="E286" s="806"/>
      <c r="F286" s="812"/>
      <c r="G286" s="812"/>
      <c r="H286" s="829"/>
      <c r="I286" s="806"/>
      <c r="J286" s="812"/>
      <c r="K286" s="812"/>
      <c r="L286" s="812"/>
      <c r="M286" s="812"/>
      <c r="N286" s="812"/>
      <c r="O286" s="812"/>
      <c r="P286" s="812"/>
      <c r="Q286" s="812"/>
      <c r="R286" s="812"/>
      <c r="S286" s="812"/>
      <c r="T286" s="812"/>
      <c r="U286" s="812"/>
      <c r="V286" s="812"/>
      <c r="W286" s="812"/>
      <c r="X286" s="812"/>
      <c r="Y286" s="812"/>
      <c r="Z286" s="812"/>
      <c r="AA286" s="812"/>
    </row>
    <row r="287">
      <c r="A287" s="812"/>
      <c r="B287" s="812"/>
      <c r="C287" s="812"/>
      <c r="D287" s="812"/>
      <c r="E287" s="806"/>
      <c r="F287" s="812"/>
      <c r="G287" s="812"/>
      <c r="H287" s="829"/>
      <c r="I287" s="806"/>
      <c r="J287" s="812"/>
      <c r="K287" s="812"/>
      <c r="L287" s="812"/>
      <c r="M287" s="812"/>
      <c r="N287" s="812"/>
      <c r="O287" s="812"/>
      <c r="P287" s="812"/>
      <c r="Q287" s="812"/>
      <c r="R287" s="812"/>
      <c r="S287" s="812"/>
      <c r="T287" s="812"/>
      <c r="U287" s="812"/>
      <c r="V287" s="812"/>
      <c r="W287" s="812"/>
      <c r="X287" s="812"/>
      <c r="Y287" s="812"/>
      <c r="Z287" s="812"/>
      <c r="AA287" s="812"/>
    </row>
    <row r="288">
      <c r="A288" s="812"/>
      <c r="B288" s="812"/>
      <c r="C288" s="812"/>
      <c r="D288" s="812"/>
      <c r="E288" s="806"/>
      <c r="F288" s="812"/>
      <c r="G288" s="812"/>
      <c r="H288" s="829"/>
      <c r="I288" s="806"/>
      <c r="J288" s="812"/>
      <c r="K288" s="812"/>
      <c r="L288" s="812"/>
      <c r="M288" s="812"/>
      <c r="N288" s="812"/>
      <c r="O288" s="812"/>
      <c r="P288" s="812"/>
      <c r="Q288" s="812"/>
      <c r="R288" s="812"/>
      <c r="S288" s="812"/>
      <c r="T288" s="812"/>
      <c r="U288" s="812"/>
      <c r="V288" s="812"/>
      <c r="W288" s="812"/>
      <c r="X288" s="812"/>
      <c r="Y288" s="812"/>
      <c r="Z288" s="812"/>
      <c r="AA288" s="812"/>
    </row>
    <row r="289">
      <c r="A289" s="812"/>
      <c r="B289" s="812"/>
      <c r="C289" s="812"/>
      <c r="D289" s="812"/>
      <c r="E289" s="806"/>
      <c r="F289" s="812"/>
      <c r="G289" s="812"/>
      <c r="H289" s="829"/>
      <c r="I289" s="806"/>
      <c r="J289" s="812"/>
      <c r="K289" s="812"/>
      <c r="L289" s="812"/>
      <c r="M289" s="812"/>
      <c r="N289" s="812"/>
      <c r="O289" s="812"/>
      <c r="P289" s="812"/>
      <c r="Q289" s="812"/>
      <c r="R289" s="812"/>
      <c r="S289" s="812"/>
      <c r="T289" s="812"/>
      <c r="U289" s="812"/>
      <c r="V289" s="812"/>
      <c r="W289" s="812"/>
      <c r="X289" s="812"/>
      <c r="Y289" s="812"/>
      <c r="Z289" s="812"/>
      <c r="AA289" s="812"/>
    </row>
    <row r="290">
      <c r="A290" s="812"/>
      <c r="B290" s="812"/>
      <c r="C290" s="812"/>
      <c r="D290" s="812"/>
      <c r="E290" s="806"/>
      <c r="F290" s="812"/>
      <c r="G290" s="812"/>
      <c r="H290" s="829"/>
      <c r="I290" s="806"/>
      <c r="J290" s="812"/>
      <c r="K290" s="812"/>
      <c r="L290" s="812"/>
      <c r="M290" s="812"/>
      <c r="N290" s="812"/>
      <c r="O290" s="812"/>
      <c r="P290" s="812"/>
      <c r="Q290" s="812"/>
      <c r="R290" s="812"/>
      <c r="S290" s="812"/>
      <c r="T290" s="812"/>
      <c r="U290" s="812"/>
      <c r="V290" s="812"/>
      <c r="W290" s="812"/>
      <c r="X290" s="812"/>
      <c r="Y290" s="812"/>
      <c r="Z290" s="812"/>
      <c r="AA290" s="812"/>
    </row>
    <row r="291">
      <c r="A291" s="812"/>
      <c r="B291" s="812"/>
      <c r="C291" s="812"/>
      <c r="D291" s="812"/>
      <c r="E291" s="806"/>
      <c r="F291" s="812"/>
      <c r="G291" s="812"/>
      <c r="H291" s="829"/>
      <c r="I291" s="806"/>
      <c r="J291" s="812"/>
      <c r="K291" s="812"/>
      <c r="L291" s="812"/>
      <c r="M291" s="812"/>
      <c r="N291" s="812"/>
      <c r="O291" s="812"/>
      <c r="P291" s="812"/>
      <c r="Q291" s="812"/>
      <c r="R291" s="812"/>
      <c r="S291" s="812"/>
      <c r="T291" s="812"/>
      <c r="U291" s="812"/>
      <c r="V291" s="812"/>
      <c r="W291" s="812"/>
      <c r="X291" s="812"/>
      <c r="Y291" s="812"/>
      <c r="Z291" s="812"/>
      <c r="AA291" s="812"/>
    </row>
    <row r="292">
      <c r="A292" s="812"/>
      <c r="B292" s="812"/>
      <c r="C292" s="812"/>
      <c r="D292" s="812"/>
      <c r="E292" s="806"/>
      <c r="F292" s="812"/>
      <c r="G292" s="812"/>
      <c r="H292" s="829"/>
      <c r="I292" s="806"/>
      <c r="J292" s="812"/>
      <c r="K292" s="812"/>
      <c r="L292" s="812"/>
      <c r="M292" s="812"/>
      <c r="N292" s="812"/>
      <c r="O292" s="812"/>
      <c r="P292" s="812"/>
      <c r="Q292" s="812"/>
      <c r="R292" s="812"/>
      <c r="S292" s="812"/>
      <c r="T292" s="812"/>
      <c r="U292" s="812"/>
      <c r="V292" s="812"/>
      <c r="W292" s="812"/>
      <c r="X292" s="812"/>
      <c r="Y292" s="812"/>
      <c r="Z292" s="812"/>
      <c r="AA292" s="812"/>
    </row>
    <row r="293">
      <c r="A293" s="812"/>
      <c r="B293" s="812"/>
      <c r="C293" s="812"/>
      <c r="D293" s="812"/>
      <c r="E293" s="806"/>
      <c r="F293" s="812"/>
      <c r="G293" s="812"/>
      <c r="H293" s="829"/>
      <c r="I293" s="806"/>
      <c r="J293" s="812"/>
      <c r="K293" s="812"/>
      <c r="L293" s="812"/>
      <c r="M293" s="812"/>
      <c r="N293" s="812"/>
      <c r="O293" s="812"/>
      <c r="P293" s="812"/>
      <c r="Q293" s="812"/>
      <c r="R293" s="812"/>
      <c r="S293" s="812"/>
      <c r="T293" s="812"/>
      <c r="U293" s="812"/>
      <c r="V293" s="812"/>
      <c r="W293" s="812"/>
      <c r="X293" s="812"/>
      <c r="Y293" s="812"/>
      <c r="Z293" s="812"/>
      <c r="AA293" s="812"/>
    </row>
    <row r="294">
      <c r="A294" s="812"/>
      <c r="B294" s="812"/>
      <c r="C294" s="812"/>
      <c r="D294" s="812"/>
      <c r="E294" s="806"/>
      <c r="F294" s="812"/>
      <c r="G294" s="812"/>
      <c r="H294" s="829"/>
      <c r="I294" s="806"/>
      <c r="J294" s="812"/>
      <c r="K294" s="812"/>
      <c r="L294" s="812"/>
      <c r="M294" s="812"/>
      <c r="N294" s="812"/>
      <c r="O294" s="812"/>
      <c r="P294" s="812"/>
      <c r="Q294" s="812"/>
      <c r="R294" s="812"/>
      <c r="S294" s="812"/>
      <c r="T294" s="812"/>
      <c r="U294" s="812"/>
      <c r="V294" s="812"/>
      <c r="W294" s="812"/>
      <c r="X294" s="812"/>
      <c r="Y294" s="812"/>
      <c r="Z294" s="812"/>
      <c r="AA294" s="812"/>
    </row>
    <row r="295">
      <c r="A295" s="812"/>
      <c r="B295" s="812"/>
      <c r="C295" s="812"/>
      <c r="D295" s="812"/>
      <c r="E295" s="806"/>
      <c r="F295" s="812"/>
      <c r="G295" s="812"/>
      <c r="H295" s="829"/>
      <c r="I295" s="806"/>
      <c r="J295" s="812"/>
      <c r="K295" s="812"/>
      <c r="L295" s="812"/>
      <c r="M295" s="812"/>
      <c r="N295" s="812"/>
      <c r="O295" s="812"/>
      <c r="P295" s="812"/>
      <c r="Q295" s="812"/>
      <c r="R295" s="812"/>
      <c r="S295" s="812"/>
      <c r="T295" s="812"/>
      <c r="U295" s="812"/>
      <c r="V295" s="812"/>
      <c r="W295" s="812"/>
      <c r="X295" s="812"/>
      <c r="Y295" s="812"/>
      <c r="Z295" s="812"/>
      <c r="AA295" s="812"/>
    </row>
    <row r="296">
      <c r="A296" s="812"/>
      <c r="B296" s="812"/>
      <c r="C296" s="812"/>
      <c r="D296" s="812"/>
      <c r="E296" s="806"/>
      <c r="F296" s="812"/>
      <c r="G296" s="812"/>
      <c r="H296" s="829"/>
      <c r="I296" s="806"/>
      <c r="J296" s="812"/>
      <c r="K296" s="812"/>
      <c r="L296" s="812"/>
      <c r="M296" s="812"/>
      <c r="N296" s="812"/>
      <c r="O296" s="812"/>
      <c r="P296" s="812"/>
      <c r="Q296" s="812"/>
      <c r="R296" s="812"/>
      <c r="S296" s="812"/>
      <c r="T296" s="812"/>
      <c r="U296" s="812"/>
      <c r="V296" s="812"/>
      <c r="W296" s="812"/>
      <c r="X296" s="812"/>
      <c r="Y296" s="812"/>
      <c r="Z296" s="812"/>
      <c r="AA296" s="812"/>
    </row>
    <row r="297">
      <c r="A297" s="812"/>
      <c r="B297" s="812"/>
      <c r="C297" s="812"/>
      <c r="D297" s="812"/>
      <c r="E297" s="806"/>
      <c r="F297" s="812"/>
      <c r="G297" s="812"/>
      <c r="H297" s="829"/>
      <c r="I297" s="806"/>
      <c r="J297" s="812"/>
      <c r="K297" s="812"/>
      <c r="L297" s="812"/>
      <c r="M297" s="812"/>
      <c r="N297" s="812"/>
      <c r="O297" s="812"/>
      <c r="P297" s="812"/>
      <c r="Q297" s="812"/>
      <c r="R297" s="812"/>
      <c r="S297" s="812"/>
      <c r="T297" s="812"/>
      <c r="U297" s="812"/>
      <c r="V297" s="812"/>
      <c r="W297" s="812"/>
      <c r="X297" s="812"/>
      <c r="Y297" s="812"/>
      <c r="Z297" s="812"/>
      <c r="AA297" s="812"/>
    </row>
    <row r="298">
      <c r="A298" s="812"/>
      <c r="B298" s="812"/>
      <c r="C298" s="812"/>
      <c r="D298" s="812"/>
      <c r="E298" s="806"/>
      <c r="F298" s="812"/>
      <c r="G298" s="812"/>
      <c r="H298" s="829"/>
      <c r="I298" s="806"/>
      <c r="J298" s="812"/>
      <c r="K298" s="812"/>
      <c r="L298" s="812"/>
      <c r="M298" s="812"/>
      <c r="N298" s="812"/>
      <c r="O298" s="812"/>
      <c r="P298" s="812"/>
      <c r="Q298" s="812"/>
      <c r="R298" s="812"/>
      <c r="S298" s="812"/>
      <c r="T298" s="812"/>
      <c r="U298" s="812"/>
      <c r="V298" s="812"/>
      <c r="W298" s="812"/>
      <c r="X298" s="812"/>
      <c r="Y298" s="812"/>
      <c r="Z298" s="812"/>
      <c r="AA298" s="812"/>
    </row>
    <row r="299">
      <c r="A299" s="812"/>
      <c r="B299" s="812"/>
      <c r="C299" s="812"/>
      <c r="D299" s="812"/>
      <c r="E299" s="806"/>
      <c r="F299" s="812"/>
      <c r="G299" s="812"/>
      <c r="H299" s="829"/>
      <c r="I299" s="806"/>
      <c r="J299" s="812"/>
      <c r="K299" s="812"/>
      <c r="L299" s="812"/>
      <c r="M299" s="812"/>
      <c r="N299" s="812"/>
      <c r="O299" s="812"/>
      <c r="P299" s="812"/>
      <c r="Q299" s="812"/>
      <c r="R299" s="812"/>
      <c r="S299" s="812"/>
      <c r="T299" s="812"/>
      <c r="U299" s="812"/>
      <c r="V299" s="812"/>
      <c r="W299" s="812"/>
      <c r="X299" s="812"/>
      <c r="Y299" s="812"/>
      <c r="Z299" s="812"/>
      <c r="AA299" s="812"/>
    </row>
    <row r="300">
      <c r="A300" s="812"/>
      <c r="B300" s="812"/>
      <c r="C300" s="812"/>
      <c r="D300" s="812"/>
      <c r="E300" s="806"/>
      <c r="F300" s="812"/>
      <c r="G300" s="812"/>
      <c r="H300" s="829"/>
      <c r="I300" s="806"/>
      <c r="J300" s="812"/>
      <c r="K300" s="812"/>
      <c r="L300" s="812"/>
      <c r="M300" s="812"/>
      <c r="N300" s="812"/>
      <c r="O300" s="812"/>
      <c r="P300" s="812"/>
      <c r="Q300" s="812"/>
      <c r="R300" s="812"/>
      <c r="S300" s="812"/>
      <c r="T300" s="812"/>
      <c r="U300" s="812"/>
      <c r="V300" s="812"/>
      <c r="W300" s="812"/>
      <c r="X300" s="812"/>
      <c r="Y300" s="812"/>
      <c r="Z300" s="812"/>
      <c r="AA300" s="812"/>
    </row>
    <row r="301">
      <c r="A301" s="812"/>
      <c r="B301" s="812"/>
      <c r="C301" s="812"/>
      <c r="D301" s="812"/>
      <c r="E301" s="806"/>
      <c r="F301" s="812"/>
      <c r="G301" s="812"/>
      <c r="H301" s="829"/>
      <c r="I301" s="806"/>
      <c r="J301" s="812"/>
      <c r="K301" s="812"/>
      <c r="L301" s="812"/>
      <c r="M301" s="812"/>
      <c r="N301" s="812"/>
      <c r="O301" s="812"/>
      <c r="P301" s="812"/>
      <c r="Q301" s="812"/>
      <c r="R301" s="812"/>
      <c r="S301" s="812"/>
      <c r="T301" s="812"/>
      <c r="U301" s="812"/>
      <c r="V301" s="812"/>
      <c r="W301" s="812"/>
      <c r="X301" s="812"/>
      <c r="Y301" s="812"/>
      <c r="Z301" s="812"/>
      <c r="AA301" s="812"/>
    </row>
    <row r="302">
      <c r="A302" s="812"/>
      <c r="B302" s="812"/>
      <c r="C302" s="812"/>
      <c r="D302" s="812"/>
      <c r="E302" s="806"/>
      <c r="F302" s="812"/>
      <c r="G302" s="812"/>
      <c r="H302" s="829"/>
      <c r="I302" s="806"/>
      <c r="J302" s="812"/>
      <c r="K302" s="812"/>
      <c r="L302" s="812"/>
      <c r="M302" s="812"/>
      <c r="N302" s="812"/>
      <c r="O302" s="812"/>
      <c r="P302" s="812"/>
      <c r="Q302" s="812"/>
      <c r="R302" s="812"/>
      <c r="S302" s="812"/>
      <c r="T302" s="812"/>
      <c r="U302" s="812"/>
      <c r="V302" s="812"/>
      <c r="W302" s="812"/>
      <c r="X302" s="812"/>
      <c r="Y302" s="812"/>
      <c r="Z302" s="812"/>
      <c r="AA302" s="812"/>
    </row>
    <row r="303">
      <c r="A303" s="812"/>
      <c r="B303" s="812"/>
      <c r="C303" s="812"/>
      <c r="D303" s="812"/>
      <c r="E303" s="806"/>
      <c r="F303" s="812"/>
      <c r="G303" s="812"/>
      <c r="H303" s="829"/>
      <c r="I303" s="806"/>
      <c r="J303" s="812"/>
      <c r="K303" s="812"/>
      <c r="L303" s="812"/>
      <c r="M303" s="812"/>
      <c r="N303" s="812"/>
      <c r="O303" s="812"/>
      <c r="P303" s="812"/>
      <c r="Q303" s="812"/>
      <c r="R303" s="812"/>
      <c r="S303" s="812"/>
      <c r="T303" s="812"/>
      <c r="U303" s="812"/>
      <c r="V303" s="812"/>
      <c r="W303" s="812"/>
      <c r="X303" s="812"/>
      <c r="Y303" s="812"/>
      <c r="Z303" s="812"/>
      <c r="AA303" s="812"/>
    </row>
    <row r="304">
      <c r="A304" s="812"/>
      <c r="B304" s="812"/>
      <c r="C304" s="812"/>
      <c r="D304" s="812"/>
      <c r="E304" s="806"/>
      <c r="F304" s="812"/>
      <c r="G304" s="812"/>
      <c r="H304" s="829"/>
      <c r="I304" s="806"/>
      <c r="J304" s="812"/>
      <c r="K304" s="812"/>
      <c r="L304" s="812"/>
      <c r="M304" s="812"/>
      <c r="N304" s="812"/>
      <c r="O304" s="812"/>
      <c r="P304" s="812"/>
      <c r="Q304" s="812"/>
      <c r="R304" s="812"/>
      <c r="S304" s="812"/>
      <c r="T304" s="812"/>
      <c r="U304" s="812"/>
      <c r="V304" s="812"/>
      <c r="W304" s="812"/>
      <c r="X304" s="812"/>
      <c r="Y304" s="812"/>
      <c r="Z304" s="812"/>
      <c r="AA304" s="812"/>
    </row>
    <row r="305">
      <c r="A305" s="812"/>
      <c r="B305" s="812"/>
      <c r="C305" s="812"/>
      <c r="D305" s="812"/>
      <c r="E305" s="806"/>
      <c r="F305" s="812"/>
      <c r="G305" s="812"/>
      <c r="H305" s="829"/>
      <c r="I305" s="806"/>
      <c r="J305" s="812"/>
      <c r="K305" s="812"/>
      <c r="L305" s="812"/>
      <c r="M305" s="812"/>
      <c r="N305" s="812"/>
      <c r="O305" s="812"/>
      <c r="P305" s="812"/>
      <c r="Q305" s="812"/>
      <c r="R305" s="812"/>
      <c r="S305" s="812"/>
      <c r="T305" s="812"/>
      <c r="U305" s="812"/>
      <c r="V305" s="812"/>
      <c r="W305" s="812"/>
      <c r="X305" s="812"/>
      <c r="Y305" s="812"/>
      <c r="Z305" s="812"/>
      <c r="AA305" s="812"/>
    </row>
    <row r="306">
      <c r="A306" s="812"/>
      <c r="B306" s="812"/>
      <c r="C306" s="812"/>
      <c r="D306" s="812"/>
      <c r="E306" s="806"/>
      <c r="F306" s="812"/>
      <c r="G306" s="812"/>
      <c r="H306" s="829"/>
      <c r="I306" s="806"/>
      <c r="J306" s="812"/>
      <c r="K306" s="812"/>
      <c r="L306" s="812"/>
      <c r="M306" s="812"/>
      <c r="N306" s="812"/>
      <c r="O306" s="812"/>
      <c r="P306" s="812"/>
      <c r="Q306" s="812"/>
      <c r="R306" s="812"/>
      <c r="S306" s="812"/>
      <c r="T306" s="812"/>
      <c r="U306" s="812"/>
      <c r="V306" s="812"/>
      <c r="W306" s="812"/>
      <c r="X306" s="812"/>
      <c r="Y306" s="812"/>
      <c r="Z306" s="812"/>
      <c r="AA306" s="812"/>
    </row>
    <row r="307">
      <c r="A307" s="812"/>
      <c r="B307" s="812"/>
      <c r="C307" s="812"/>
      <c r="D307" s="812"/>
      <c r="E307" s="806"/>
      <c r="F307" s="812"/>
      <c r="G307" s="812"/>
      <c r="H307" s="829"/>
      <c r="I307" s="806"/>
      <c r="J307" s="812"/>
      <c r="K307" s="812"/>
      <c r="L307" s="812"/>
      <c r="M307" s="812"/>
      <c r="N307" s="812"/>
      <c r="O307" s="812"/>
      <c r="P307" s="812"/>
      <c r="Q307" s="812"/>
      <c r="R307" s="812"/>
      <c r="S307" s="812"/>
      <c r="T307" s="812"/>
      <c r="U307" s="812"/>
      <c r="V307" s="812"/>
      <c r="W307" s="812"/>
      <c r="X307" s="812"/>
      <c r="Y307" s="812"/>
      <c r="Z307" s="812"/>
      <c r="AA307" s="812"/>
    </row>
    <row r="308">
      <c r="A308" s="812"/>
      <c r="B308" s="812"/>
      <c r="C308" s="812"/>
      <c r="D308" s="812"/>
      <c r="E308" s="806"/>
      <c r="F308" s="812"/>
      <c r="G308" s="812"/>
      <c r="H308" s="829"/>
      <c r="I308" s="806"/>
      <c r="J308" s="812"/>
      <c r="K308" s="812"/>
      <c r="L308" s="812"/>
      <c r="M308" s="812"/>
      <c r="N308" s="812"/>
      <c r="O308" s="812"/>
      <c r="P308" s="812"/>
      <c r="Q308" s="812"/>
      <c r="R308" s="812"/>
      <c r="S308" s="812"/>
      <c r="T308" s="812"/>
      <c r="U308" s="812"/>
      <c r="V308" s="812"/>
      <c r="W308" s="812"/>
      <c r="X308" s="812"/>
      <c r="Y308" s="812"/>
      <c r="Z308" s="812"/>
      <c r="AA308" s="812"/>
    </row>
    <row r="309">
      <c r="A309" s="812"/>
      <c r="B309" s="812"/>
      <c r="C309" s="812"/>
      <c r="D309" s="812"/>
      <c r="E309" s="806"/>
      <c r="F309" s="812"/>
      <c r="G309" s="812"/>
      <c r="H309" s="829"/>
      <c r="I309" s="806"/>
      <c r="J309" s="812"/>
      <c r="K309" s="812"/>
      <c r="L309" s="812"/>
      <c r="M309" s="812"/>
      <c r="N309" s="812"/>
      <c r="O309" s="812"/>
      <c r="P309" s="812"/>
      <c r="Q309" s="812"/>
      <c r="R309" s="812"/>
      <c r="S309" s="812"/>
      <c r="T309" s="812"/>
      <c r="U309" s="812"/>
      <c r="V309" s="812"/>
      <c r="W309" s="812"/>
      <c r="X309" s="812"/>
      <c r="Y309" s="812"/>
      <c r="Z309" s="812"/>
      <c r="AA309" s="812"/>
    </row>
    <row r="310">
      <c r="A310" s="812"/>
      <c r="B310" s="812"/>
      <c r="C310" s="812"/>
      <c r="D310" s="812"/>
      <c r="E310" s="806"/>
      <c r="F310" s="812"/>
      <c r="G310" s="812"/>
      <c r="H310" s="829"/>
      <c r="I310" s="806"/>
      <c r="J310" s="812"/>
      <c r="K310" s="812"/>
      <c r="L310" s="812"/>
      <c r="M310" s="812"/>
      <c r="N310" s="812"/>
      <c r="O310" s="812"/>
      <c r="P310" s="812"/>
      <c r="Q310" s="812"/>
      <c r="R310" s="812"/>
      <c r="S310" s="812"/>
      <c r="T310" s="812"/>
      <c r="U310" s="812"/>
      <c r="V310" s="812"/>
      <c r="W310" s="812"/>
      <c r="X310" s="812"/>
      <c r="Y310" s="812"/>
      <c r="Z310" s="812"/>
      <c r="AA310" s="812"/>
    </row>
    <row r="311">
      <c r="A311" s="812"/>
      <c r="B311" s="812"/>
      <c r="C311" s="812"/>
      <c r="D311" s="812"/>
      <c r="E311" s="806"/>
      <c r="F311" s="812"/>
      <c r="G311" s="812"/>
      <c r="H311" s="829"/>
      <c r="I311" s="806"/>
      <c r="J311" s="812"/>
      <c r="K311" s="812"/>
      <c r="L311" s="812"/>
      <c r="M311" s="812"/>
      <c r="N311" s="812"/>
      <c r="O311" s="812"/>
      <c r="P311" s="812"/>
      <c r="Q311" s="812"/>
      <c r="R311" s="812"/>
      <c r="S311" s="812"/>
      <c r="T311" s="812"/>
      <c r="U311" s="812"/>
      <c r="V311" s="812"/>
      <c r="W311" s="812"/>
      <c r="X311" s="812"/>
      <c r="Y311" s="812"/>
      <c r="Z311" s="812"/>
      <c r="AA311" s="812"/>
    </row>
    <row r="312">
      <c r="A312" s="812"/>
      <c r="B312" s="812"/>
      <c r="C312" s="812"/>
      <c r="D312" s="812"/>
      <c r="E312" s="806"/>
      <c r="F312" s="812"/>
      <c r="G312" s="812"/>
      <c r="H312" s="829"/>
      <c r="I312" s="806"/>
      <c r="J312" s="812"/>
      <c r="K312" s="812"/>
      <c r="L312" s="812"/>
      <c r="M312" s="812"/>
      <c r="N312" s="812"/>
      <c r="O312" s="812"/>
      <c r="P312" s="812"/>
      <c r="Q312" s="812"/>
      <c r="R312" s="812"/>
      <c r="S312" s="812"/>
      <c r="T312" s="812"/>
      <c r="U312" s="812"/>
      <c r="V312" s="812"/>
      <c r="W312" s="812"/>
      <c r="X312" s="812"/>
      <c r="Y312" s="812"/>
      <c r="Z312" s="812"/>
      <c r="AA312" s="812"/>
    </row>
    <row r="313">
      <c r="A313" s="812"/>
      <c r="B313" s="812"/>
      <c r="C313" s="812"/>
      <c r="D313" s="812"/>
      <c r="E313" s="806"/>
      <c r="F313" s="812"/>
      <c r="G313" s="812"/>
      <c r="H313" s="829"/>
      <c r="I313" s="806"/>
      <c r="J313" s="812"/>
      <c r="K313" s="812"/>
      <c r="L313" s="812"/>
      <c r="M313" s="812"/>
      <c r="N313" s="812"/>
      <c r="O313" s="812"/>
      <c r="P313" s="812"/>
      <c r="Q313" s="812"/>
      <c r="R313" s="812"/>
      <c r="S313" s="812"/>
      <c r="T313" s="812"/>
      <c r="U313" s="812"/>
      <c r="V313" s="812"/>
      <c r="W313" s="812"/>
      <c r="X313" s="812"/>
      <c r="Y313" s="812"/>
      <c r="Z313" s="812"/>
      <c r="AA313" s="812"/>
    </row>
    <row r="314">
      <c r="A314" s="812"/>
      <c r="B314" s="812"/>
      <c r="C314" s="812"/>
      <c r="D314" s="812"/>
      <c r="E314" s="806"/>
      <c r="F314" s="812"/>
      <c r="G314" s="812"/>
      <c r="H314" s="829"/>
      <c r="I314" s="806"/>
      <c r="J314" s="812"/>
      <c r="K314" s="812"/>
      <c r="L314" s="812"/>
      <c r="M314" s="812"/>
      <c r="N314" s="812"/>
      <c r="O314" s="812"/>
      <c r="P314" s="812"/>
      <c r="Q314" s="812"/>
      <c r="R314" s="812"/>
      <c r="S314" s="812"/>
      <c r="T314" s="812"/>
      <c r="U314" s="812"/>
      <c r="V314" s="812"/>
      <c r="W314" s="812"/>
      <c r="X314" s="812"/>
      <c r="Y314" s="812"/>
      <c r="Z314" s="812"/>
      <c r="AA314" s="812"/>
    </row>
    <row r="315">
      <c r="A315" s="812"/>
      <c r="B315" s="812"/>
      <c r="C315" s="812"/>
      <c r="D315" s="812"/>
      <c r="E315" s="806"/>
      <c r="F315" s="812"/>
      <c r="G315" s="812"/>
      <c r="H315" s="829"/>
      <c r="I315" s="806"/>
      <c r="J315" s="812"/>
      <c r="K315" s="812"/>
      <c r="L315" s="812"/>
      <c r="M315" s="812"/>
      <c r="N315" s="812"/>
      <c r="O315" s="812"/>
      <c r="P315" s="812"/>
      <c r="Q315" s="812"/>
      <c r="R315" s="812"/>
      <c r="S315" s="812"/>
      <c r="T315" s="812"/>
      <c r="U315" s="812"/>
      <c r="V315" s="812"/>
      <c r="W315" s="812"/>
      <c r="X315" s="812"/>
      <c r="Y315" s="812"/>
      <c r="Z315" s="812"/>
      <c r="AA315" s="812"/>
    </row>
    <row r="316">
      <c r="A316" s="812"/>
      <c r="B316" s="812"/>
      <c r="C316" s="812"/>
      <c r="D316" s="812"/>
      <c r="E316" s="806"/>
      <c r="F316" s="812"/>
      <c r="G316" s="812"/>
      <c r="H316" s="829"/>
      <c r="I316" s="806"/>
      <c r="J316" s="812"/>
      <c r="K316" s="812"/>
      <c r="L316" s="812"/>
      <c r="M316" s="812"/>
      <c r="N316" s="812"/>
      <c r="O316" s="812"/>
      <c r="P316" s="812"/>
      <c r="Q316" s="812"/>
      <c r="R316" s="812"/>
      <c r="S316" s="812"/>
      <c r="T316" s="812"/>
      <c r="U316" s="812"/>
      <c r="V316" s="812"/>
      <c r="W316" s="812"/>
      <c r="X316" s="812"/>
      <c r="Y316" s="812"/>
      <c r="Z316" s="812"/>
      <c r="AA316" s="812"/>
    </row>
    <row r="317">
      <c r="A317" s="812"/>
      <c r="B317" s="812"/>
      <c r="C317" s="812"/>
      <c r="D317" s="812"/>
      <c r="E317" s="806"/>
      <c r="F317" s="812"/>
      <c r="G317" s="812"/>
      <c r="H317" s="829"/>
      <c r="I317" s="806"/>
      <c r="J317" s="812"/>
      <c r="K317" s="812"/>
      <c r="L317" s="812"/>
      <c r="M317" s="812"/>
      <c r="N317" s="812"/>
      <c r="O317" s="812"/>
      <c r="P317" s="812"/>
      <c r="Q317" s="812"/>
      <c r="R317" s="812"/>
      <c r="S317" s="812"/>
      <c r="T317" s="812"/>
      <c r="U317" s="812"/>
      <c r="V317" s="812"/>
      <c r="W317" s="812"/>
      <c r="X317" s="812"/>
      <c r="Y317" s="812"/>
      <c r="Z317" s="812"/>
      <c r="AA317" s="812"/>
    </row>
    <row r="318">
      <c r="A318" s="812"/>
      <c r="B318" s="812"/>
      <c r="C318" s="812"/>
      <c r="D318" s="812"/>
      <c r="E318" s="806"/>
      <c r="F318" s="812"/>
      <c r="G318" s="812"/>
      <c r="H318" s="829"/>
      <c r="I318" s="806"/>
      <c r="J318" s="812"/>
      <c r="K318" s="812"/>
      <c r="L318" s="812"/>
      <c r="M318" s="812"/>
      <c r="N318" s="812"/>
      <c r="O318" s="812"/>
      <c r="P318" s="812"/>
      <c r="Q318" s="812"/>
      <c r="R318" s="812"/>
      <c r="S318" s="812"/>
      <c r="T318" s="812"/>
      <c r="U318" s="812"/>
      <c r="V318" s="812"/>
      <c r="W318" s="812"/>
      <c r="X318" s="812"/>
      <c r="Y318" s="812"/>
      <c r="Z318" s="812"/>
      <c r="AA318" s="812"/>
    </row>
    <row r="319">
      <c r="A319" s="812"/>
      <c r="B319" s="812"/>
      <c r="C319" s="812"/>
      <c r="D319" s="812"/>
      <c r="E319" s="806"/>
      <c r="F319" s="812"/>
      <c r="G319" s="812"/>
      <c r="H319" s="829"/>
      <c r="I319" s="806"/>
      <c r="J319" s="812"/>
      <c r="K319" s="812"/>
      <c r="L319" s="812"/>
      <c r="M319" s="812"/>
      <c r="N319" s="812"/>
      <c r="O319" s="812"/>
      <c r="P319" s="812"/>
      <c r="Q319" s="812"/>
      <c r="R319" s="812"/>
      <c r="S319" s="812"/>
      <c r="T319" s="812"/>
      <c r="U319" s="812"/>
      <c r="V319" s="812"/>
      <c r="W319" s="812"/>
      <c r="X319" s="812"/>
      <c r="Y319" s="812"/>
      <c r="Z319" s="812"/>
      <c r="AA319" s="812"/>
    </row>
    <row r="320">
      <c r="A320" s="812"/>
      <c r="B320" s="812"/>
      <c r="C320" s="812"/>
      <c r="D320" s="812"/>
      <c r="E320" s="806"/>
      <c r="F320" s="812"/>
      <c r="G320" s="812"/>
      <c r="H320" s="829"/>
      <c r="I320" s="806"/>
      <c r="J320" s="812"/>
      <c r="K320" s="812"/>
      <c r="L320" s="812"/>
      <c r="M320" s="812"/>
      <c r="N320" s="812"/>
      <c r="O320" s="812"/>
      <c r="P320" s="812"/>
      <c r="Q320" s="812"/>
      <c r="R320" s="812"/>
      <c r="S320" s="812"/>
      <c r="T320" s="812"/>
      <c r="U320" s="812"/>
      <c r="V320" s="812"/>
      <c r="W320" s="812"/>
      <c r="X320" s="812"/>
      <c r="Y320" s="812"/>
      <c r="Z320" s="812"/>
      <c r="AA320" s="812"/>
    </row>
    <row r="321">
      <c r="A321" s="812"/>
      <c r="B321" s="812"/>
      <c r="C321" s="812"/>
      <c r="D321" s="812"/>
      <c r="E321" s="806"/>
      <c r="F321" s="812"/>
      <c r="G321" s="812"/>
      <c r="H321" s="829"/>
      <c r="I321" s="806"/>
      <c r="J321" s="812"/>
      <c r="K321" s="812"/>
      <c r="L321" s="812"/>
      <c r="M321" s="812"/>
      <c r="N321" s="812"/>
      <c r="O321" s="812"/>
      <c r="P321" s="812"/>
      <c r="Q321" s="812"/>
      <c r="R321" s="812"/>
      <c r="S321" s="812"/>
      <c r="T321" s="812"/>
      <c r="U321" s="812"/>
      <c r="V321" s="812"/>
      <c r="W321" s="812"/>
      <c r="X321" s="812"/>
      <c r="Y321" s="812"/>
      <c r="Z321" s="812"/>
      <c r="AA321" s="812"/>
    </row>
    <row r="322">
      <c r="A322" s="812"/>
      <c r="B322" s="812"/>
      <c r="C322" s="812"/>
      <c r="D322" s="812"/>
      <c r="E322" s="806"/>
      <c r="F322" s="812"/>
      <c r="G322" s="812"/>
      <c r="H322" s="829"/>
      <c r="I322" s="806"/>
      <c r="J322" s="812"/>
      <c r="K322" s="812"/>
      <c r="L322" s="812"/>
      <c r="M322" s="812"/>
      <c r="N322" s="812"/>
      <c r="O322" s="812"/>
      <c r="P322" s="812"/>
      <c r="Q322" s="812"/>
      <c r="R322" s="812"/>
      <c r="S322" s="812"/>
      <c r="T322" s="812"/>
      <c r="U322" s="812"/>
      <c r="V322" s="812"/>
      <c r="W322" s="812"/>
      <c r="X322" s="812"/>
      <c r="Y322" s="812"/>
      <c r="Z322" s="812"/>
      <c r="AA322" s="812"/>
    </row>
    <row r="323">
      <c r="A323" s="812"/>
      <c r="B323" s="812"/>
      <c r="C323" s="812"/>
      <c r="D323" s="812"/>
      <c r="E323" s="806"/>
      <c r="F323" s="812"/>
      <c r="G323" s="812"/>
      <c r="H323" s="829"/>
      <c r="I323" s="806"/>
      <c r="J323" s="812"/>
      <c r="K323" s="812"/>
      <c r="L323" s="812"/>
      <c r="M323" s="812"/>
      <c r="N323" s="812"/>
      <c r="O323" s="812"/>
      <c r="P323" s="812"/>
      <c r="Q323" s="812"/>
      <c r="R323" s="812"/>
      <c r="S323" s="812"/>
      <c r="T323" s="812"/>
      <c r="U323" s="812"/>
      <c r="V323" s="812"/>
      <c r="W323" s="812"/>
      <c r="X323" s="812"/>
      <c r="Y323" s="812"/>
      <c r="Z323" s="812"/>
      <c r="AA323" s="812"/>
    </row>
    <row r="324">
      <c r="A324" s="812"/>
      <c r="B324" s="812"/>
      <c r="C324" s="812"/>
      <c r="D324" s="812"/>
      <c r="E324" s="806"/>
      <c r="F324" s="812"/>
      <c r="G324" s="812"/>
      <c r="H324" s="829"/>
      <c r="I324" s="806"/>
      <c r="J324" s="812"/>
      <c r="K324" s="812"/>
      <c r="L324" s="812"/>
      <c r="M324" s="812"/>
      <c r="N324" s="812"/>
      <c r="O324" s="812"/>
      <c r="P324" s="812"/>
      <c r="Q324" s="812"/>
      <c r="R324" s="812"/>
      <c r="S324" s="812"/>
      <c r="T324" s="812"/>
      <c r="U324" s="812"/>
      <c r="V324" s="812"/>
      <c r="W324" s="812"/>
      <c r="X324" s="812"/>
      <c r="Y324" s="812"/>
      <c r="Z324" s="812"/>
      <c r="AA324" s="812"/>
    </row>
    <row r="325">
      <c r="A325" s="812"/>
      <c r="B325" s="812"/>
      <c r="C325" s="812"/>
      <c r="D325" s="812"/>
      <c r="E325" s="806"/>
      <c r="F325" s="812"/>
      <c r="G325" s="812"/>
      <c r="H325" s="829"/>
      <c r="I325" s="806"/>
      <c r="J325" s="812"/>
      <c r="K325" s="812"/>
      <c r="L325" s="812"/>
      <c r="M325" s="812"/>
      <c r="N325" s="812"/>
      <c r="O325" s="812"/>
      <c r="P325" s="812"/>
      <c r="Q325" s="812"/>
      <c r="R325" s="812"/>
      <c r="S325" s="812"/>
      <c r="T325" s="812"/>
      <c r="U325" s="812"/>
      <c r="V325" s="812"/>
      <c r="W325" s="812"/>
      <c r="X325" s="812"/>
      <c r="Y325" s="812"/>
      <c r="Z325" s="812"/>
      <c r="AA325" s="812"/>
    </row>
    <row r="326">
      <c r="A326" s="812"/>
      <c r="B326" s="812"/>
      <c r="C326" s="812"/>
      <c r="D326" s="812"/>
      <c r="E326" s="806"/>
      <c r="F326" s="812"/>
      <c r="G326" s="812"/>
      <c r="H326" s="829"/>
      <c r="I326" s="806"/>
      <c r="J326" s="812"/>
      <c r="K326" s="812"/>
      <c r="L326" s="812"/>
      <c r="M326" s="812"/>
      <c r="N326" s="812"/>
      <c r="O326" s="812"/>
      <c r="P326" s="812"/>
      <c r="Q326" s="812"/>
      <c r="R326" s="812"/>
      <c r="S326" s="812"/>
      <c r="T326" s="812"/>
      <c r="U326" s="812"/>
      <c r="V326" s="812"/>
      <c r="W326" s="812"/>
      <c r="X326" s="812"/>
      <c r="Y326" s="812"/>
      <c r="Z326" s="812"/>
      <c r="AA326" s="812"/>
    </row>
    <row r="327">
      <c r="A327" s="812"/>
      <c r="B327" s="812"/>
      <c r="C327" s="812"/>
      <c r="D327" s="812"/>
      <c r="E327" s="806"/>
      <c r="F327" s="812"/>
      <c r="G327" s="812"/>
      <c r="H327" s="829"/>
      <c r="I327" s="806"/>
      <c r="J327" s="812"/>
      <c r="K327" s="812"/>
      <c r="L327" s="812"/>
      <c r="M327" s="812"/>
      <c r="N327" s="812"/>
      <c r="O327" s="812"/>
      <c r="P327" s="812"/>
      <c r="Q327" s="812"/>
      <c r="R327" s="812"/>
      <c r="S327" s="812"/>
      <c r="T327" s="812"/>
      <c r="U327" s="812"/>
      <c r="V327" s="812"/>
      <c r="W327" s="812"/>
      <c r="X327" s="812"/>
      <c r="Y327" s="812"/>
      <c r="Z327" s="812"/>
      <c r="AA327" s="812"/>
    </row>
    <row r="328">
      <c r="A328" s="812"/>
      <c r="B328" s="812"/>
      <c r="C328" s="812"/>
      <c r="D328" s="812"/>
      <c r="E328" s="806"/>
      <c r="F328" s="812"/>
      <c r="G328" s="812"/>
      <c r="H328" s="829"/>
      <c r="I328" s="806"/>
      <c r="J328" s="812"/>
      <c r="K328" s="812"/>
      <c r="L328" s="812"/>
      <c r="M328" s="812"/>
      <c r="N328" s="812"/>
      <c r="O328" s="812"/>
      <c r="P328" s="812"/>
      <c r="Q328" s="812"/>
      <c r="R328" s="812"/>
      <c r="S328" s="812"/>
      <c r="T328" s="812"/>
      <c r="U328" s="812"/>
      <c r="V328" s="812"/>
      <c r="W328" s="812"/>
      <c r="X328" s="812"/>
      <c r="Y328" s="812"/>
      <c r="Z328" s="812"/>
      <c r="AA328" s="812"/>
    </row>
    <row r="329">
      <c r="A329" s="812"/>
      <c r="B329" s="812"/>
      <c r="C329" s="812"/>
      <c r="D329" s="812"/>
      <c r="E329" s="806"/>
      <c r="F329" s="812"/>
      <c r="G329" s="812"/>
      <c r="H329" s="829"/>
      <c r="I329" s="806"/>
      <c r="J329" s="812"/>
      <c r="K329" s="812"/>
      <c r="L329" s="812"/>
      <c r="M329" s="812"/>
      <c r="N329" s="812"/>
      <c r="O329" s="812"/>
      <c r="P329" s="812"/>
      <c r="Q329" s="812"/>
      <c r="R329" s="812"/>
      <c r="S329" s="812"/>
      <c r="T329" s="812"/>
      <c r="U329" s="812"/>
      <c r="V329" s="812"/>
      <c r="W329" s="812"/>
      <c r="X329" s="812"/>
      <c r="Y329" s="812"/>
      <c r="Z329" s="812"/>
      <c r="AA329" s="812"/>
    </row>
    <row r="330">
      <c r="A330" s="812"/>
      <c r="B330" s="812"/>
      <c r="C330" s="812"/>
      <c r="D330" s="812"/>
      <c r="E330" s="806"/>
      <c r="F330" s="812"/>
      <c r="G330" s="812"/>
      <c r="H330" s="829"/>
      <c r="I330" s="806"/>
      <c r="J330" s="812"/>
      <c r="K330" s="812"/>
      <c r="L330" s="812"/>
      <c r="M330" s="812"/>
      <c r="N330" s="812"/>
      <c r="O330" s="812"/>
      <c r="P330" s="812"/>
      <c r="Q330" s="812"/>
      <c r="R330" s="812"/>
      <c r="S330" s="812"/>
      <c r="T330" s="812"/>
      <c r="U330" s="812"/>
      <c r="V330" s="812"/>
      <c r="W330" s="812"/>
      <c r="X330" s="812"/>
      <c r="Y330" s="812"/>
      <c r="Z330" s="812"/>
      <c r="AA330" s="812"/>
    </row>
    <row r="331">
      <c r="A331" s="812"/>
      <c r="B331" s="812"/>
      <c r="C331" s="812"/>
      <c r="D331" s="812"/>
      <c r="E331" s="806"/>
      <c r="F331" s="812"/>
      <c r="G331" s="812"/>
      <c r="H331" s="829"/>
      <c r="I331" s="806"/>
      <c r="J331" s="812"/>
      <c r="K331" s="812"/>
      <c r="L331" s="812"/>
      <c r="M331" s="812"/>
      <c r="N331" s="812"/>
      <c r="O331" s="812"/>
      <c r="P331" s="812"/>
      <c r="Q331" s="812"/>
      <c r="R331" s="812"/>
      <c r="S331" s="812"/>
      <c r="T331" s="812"/>
      <c r="U331" s="812"/>
      <c r="V331" s="812"/>
      <c r="W331" s="812"/>
      <c r="X331" s="812"/>
      <c r="Y331" s="812"/>
      <c r="Z331" s="812"/>
      <c r="AA331" s="812"/>
    </row>
    <row r="332">
      <c r="A332" s="812"/>
      <c r="B332" s="812"/>
      <c r="C332" s="812"/>
      <c r="D332" s="812"/>
      <c r="E332" s="806"/>
      <c r="F332" s="812"/>
      <c r="G332" s="812"/>
      <c r="H332" s="829"/>
      <c r="I332" s="806"/>
      <c r="J332" s="812"/>
      <c r="K332" s="812"/>
      <c r="L332" s="812"/>
      <c r="M332" s="812"/>
      <c r="N332" s="812"/>
      <c r="O332" s="812"/>
      <c r="P332" s="812"/>
      <c r="Q332" s="812"/>
      <c r="R332" s="812"/>
      <c r="S332" s="812"/>
      <c r="T332" s="812"/>
      <c r="U332" s="812"/>
      <c r="V332" s="812"/>
      <c r="W332" s="812"/>
      <c r="X332" s="812"/>
      <c r="Y332" s="812"/>
      <c r="Z332" s="812"/>
      <c r="AA332" s="812"/>
    </row>
    <row r="333">
      <c r="A333" s="812"/>
      <c r="B333" s="812"/>
      <c r="C333" s="812"/>
      <c r="D333" s="812"/>
      <c r="E333" s="806"/>
      <c r="F333" s="812"/>
      <c r="G333" s="812"/>
      <c r="H333" s="829"/>
      <c r="I333" s="806"/>
      <c r="J333" s="812"/>
      <c r="K333" s="812"/>
      <c r="L333" s="812"/>
      <c r="M333" s="812"/>
      <c r="N333" s="812"/>
      <c r="O333" s="812"/>
      <c r="P333" s="812"/>
      <c r="Q333" s="812"/>
      <c r="R333" s="812"/>
      <c r="S333" s="812"/>
      <c r="T333" s="812"/>
      <c r="U333" s="812"/>
      <c r="V333" s="812"/>
      <c r="W333" s="812"/>
      <c r="X333" s="812"/>
      <c r="Y333" s="812"/>
      <c r="Z333" s="812"/>
      <c r="AA333" s="812"/>
    </row>
    <row r="334">
      <c r="A334" s="812"/>
      <c r="B334" s="812"/>
      <c r="C334" s="812"/>
      <c r="D334" s="812"/>
      <c r="E334" s="806"/>
      <c r="F334" s="812"/>
      <c r="G334" s="812"/>
      <c r="H334" s="829"/>
      <c r="I334" s="806"/>
      <c r="J334" s="812"/>
      <c r="K334" s="812"/>
      <c r="L334" s="812"/>
      <c r="M334" s="812"/>
      <c r="N334" s="812"/>
      <c r="O334" s="812"/>
      <c r="P334" s="812"/>
      <c r="Q334" s="812"/>
      <c r="R334" s="812"/>
      <c r="S334" s="812"/>
      <c r="T334" s="812"/>
      <c r="U334" s="812"/>
      <c r="V334" s="812"/>
      <c r="W334" s="812"/>
      <c r="X334" s="812"/>
      <c r="Y334" s="812"/>
      <c r="Z334" s="812"/>
      <c r="AA334" s="812"/>
    </row>
    <row r="335">
      <c r="A335" s="812"/>
      <c r="B335" s="812"/>
      <c r="C335" s="812"/>
      <c r="D335" s="812"/>
      <c r="E335" s="806"/>
      <c r="F335" s="812"/>
      <c r="G335" s="812"/>
      <c r="H335" s="829"/>
      <c r="I335" s="806"/>
      <c r="J335" s="812"/>
      <c r="K335" s="812"/>
      <c r="L335" s="812"/>
      <c r="M335" s="812"/>
      <c r="N335" s="812"/>
      <c r="O335" s="812"/>
      <c r="P335" s="812"/>
      <c r="Q335" s="812"/>
      <c r="R335" s="812"/>
      <c r="S335" s="812"/>
      <c r="T335" s="812"/>
      <c r="U335" s="812"/>
      <c r="V335" s="812"/>
      <c r="W335" s="812"/>
      <c r="X335" s="812"/>
      <c r="Y335" s="812"/>
      <c r="Z335" s="812"/>
      <c r="AA335" s="812"/>
    </row>
    <row r="336">
      <c r="A336" s="812"/>
      <c r="B336" s="812"/>
      <c r="C336" s="812"/>
      <c r="D336" s="812"/>
      <c r="E336" s="806"/>
      <c r="F336" s="812"/>
      <c r="G336" s="812"/>
      <c r="H336" s="829"/>
      <c r="I336" s="806"/>
      <c r="J336" s="812"/>
      <c r="K336" s="812"/>
      <c r="L336" s="812"/>
      <c r="M336" s="812"/>
      <c r="N336" s="812"/>
      <c r="O336" s="812"/>
      <c r="P336" s="812"/>
      <c r="Q336" s="812"/>
      <c r="R336" s="812"/>
      <c r="S336" s="812"/>
      <c r="T336" s="812"/>
      <c r="U336" s="812"/>
      <c r="V336" s="812"/>
      <c r="W336" s="812"/>
      <c r="X336" s="812"/>
      <c r="Y336" s="812"/>
      <c r="Z336" s="812"/>
      <c r="AA336" s="812"/>
    </row>
    <row r="337">
      <c r="A337" s="812"/>
      <c r="B337" s="812"/>
      <c r="C337" s="812"/>
      <c r="D337" s="812"/>
      <c r="E337" s="806"/>
      <c r="F337" s="812"/>
      <c r="G337" s="812"/>
      <c r="H337" s="829"/>
      <c r="I337" s="806"/>
      <c r="J337" s="812"/>
      <c r="K337" s="812"/>
      <c r="L337" s="812"/>
      <c r="M337" s="812"/>
      <c r="N337" s="812"/>
      <c r="O337" s="812"/>
      <c r="P337" s="812"/>
      <c r="Q337" s="812"/>
      <c r="R337" s="812"/>
      <c r="S337" s="812"/>
      <c r="T337" s="812"/>
      <c r="U337" s="812"/>
      <c r="V337" s="812"/>
      <c r="W337" s="812"/>
      <c r="X337" s="812"/>
      <c r="Y337" s="812"/>
      <c r="Z337" s="812"/>
      <c r="AA337" s="812"/>
    </row>
    <row r="338">
      <c r="A338" s="812"/>
      <c r="B338" s="812"/>
      <c r="C338" s="812"/>
      <c r="D338" s="812"/>
      <c r="E338" s="806"/>
      <c r="F338" s="812"/>
      <c r="G338" s="812"/>
      <c r="H338" s="829"/>
      <c r="I338" s="806"/>
      <c r="J338" s="812"/>
      <c r="K338" s="812"/>
      <c r="L338" s="812"/>
      <c r="M338" s="812"/>
      <c r="N338" s="812"/>
      <c r="O338" s="812"/>
      <c r="P338" s="812"/>
      <c r="Q338" s="812"/>
      <c r="R338" s="812"/>
      <c r="S338" s="812"/>
      <c r="T338" s="812"/>
      <c r="U338" s="812"/>
      <c r="V338" s="812"/>
      <c r="W338" s="812"/>
      <c r="X338" s="812"/>
      <c r="Y338" s="812"/>
      <c r="Z338" s="812"/>
      <c r="AA338" s="812"/>
    </row>
    <row r="339">
      <c r="A339" s="812"/>
      <c r="B339" s="812"/>
      <c r="C339" s="812"/>
      <c r="D339" s="812"/>
      <c r="E339" s="806"/>
      <c r="F339" s="812"/>
      <c r="G339" s="812"/>
      <c r="H339" s="829"/>
      <c r="I339" s="806"/>
      <c r="J339" s="812"/>
      <c r="K339" s="812"/>
      <c r="L339" s="812"/>
      <c r="M339" s="812"/>
      <c r="N339" s="812"/>
      <c r="O339" s="812"/>
      <c r="P339" s="812"/>
      <c r="Q339" s="812"/>
      <c r="R339" s="812"/>
      <c r="S339" s="812"/>
      <c r="T339" s="812"/>
      <c r="U339" s="812"/>
      <c r="V339" s="812"/>
      <c r="W339" s="812"/>
      <c r="X339" s="812"/>
      <c r="Y339" s="812"/>
      <c r="Z339" s="812"/>
      <c r="AA339" s="812"/>
    </row>
    <row r="340">
      <c r="A340" s="812"/>
      <c r="B340" s="812"/>
      <c r="C340" s="812"/>
      <c r="D340" s="812"/>
      <c r="E340" s="806"/>
      <c r="F340" s="812"/>
      <c r="G340" s="812"/>
      <c r="H340" s="829"/>
      <c r="I340" s="806"/>
      <c r="J340" s="812"/>
      <c r="K340" s="812"/>
      <c r="L340" s="812"/>
      <c r="M340" s="812"/>
      <c r="N340" s="812"/>
      <c r="O340" s="812"/>
      <c r="P340" s="812"/>
      <c r="Q340" s="812"/>
      <c r="R340" s="812"/>
      <c r="S340" s="812"/>
      <c r="T340" s="812"/>
      <c r="U340" s="812"/>
      <c r="V340" s="812"/>
      <c r="W340" s="812"/>
      <c r="X340" s="812"/>
      <c r="Y340" s="812"/>
      <c r="Z340" s="812"/>
      <c r="AA340" s="812"/>
    </row>
    <row r="341">
      <c r="A341" s="812"/>
      <c r="B341" s="812"/>
      <c r="C341" s="812"/>
      <c r="D341" s="812"/>
      <c r="E341" s="806"/>
      <c r="F341" s="812"/>
      <c r="G341" s="812"/>
      <c r="H341" s="829"/>
      <c r="I341" s="806"/>
      <c r="J341" s="812"/>
      <c r="K341" s="812"/>
      <c r="L341" s="812"/>
      <c r="M341" s="812"/>
      <c r="N341" s="812"/>
      <c r="O341" s="812"/>
      <c r="P341" s="812"/>
      <c r="Q341" s="812"/>
      <c r="R341" s="812"/>
      <c r="S341" s="812"/>
      <c r="T341" s="812"/>
      <c r="U341" s="812"/>
      <c r="V341" s="812"/>
      <c r="W341" s="812"/>
      <c r="X341" s="812"/>
      <c r="Y341" s="812"/>
      <c r="Z341" s="812"/>
      <c r="AA341" s="812"/>
    </row>
    <row r="342">
      <c r="A342" s="812"/>
      <c r="B342" s="812"/>
      <c r="C342" s="812"/>
      <c r="D342" s="812"/>
      <c r="E342" s="806"/>
      <c r="F342" s="812"/>
      <c r="G342" s="812"/>
      <c r="H342" s="829"/>
      <c r="I342" s="806"/>
      <c r="J342" s="812"/>
      <c r="K342" s="812"/>
      <c r="L342" s="812"/>
      <c r="M342" s="812"/>
      <c r="N342" s="812"/>
      <c r="O342" s="812"/>
      <c r="P342" s="812"/>
      <c r="Q342" s="812"/>
      <c r="R342" s="812"/>
      <c r="S342" s="812"/>
      <c r="T342" s="812"/>
      <c r="U342" s="812"/>
      <c r="V342" s="812"/>
      <c r="W342" s="812"/>
      <c r="X342" s="812"/>
      <c r="Y342" s="812"/>
      <c r="Z342" s="812"/>
      <c r="AA342" s="812"/>
    </row>
    <row r="343">
      <c r="A343" s="812"/>
      <c r="B343" s="812"/>
      <c r="C343" s="812"/>
      <c r="D343" s="812"/>
      <c r="E343" s="806"/>
      <c r="F343" s="812"/>
      <c r="G343" s="812"/>
      <c r="H343" s="829"/>
      <c r="I343" s="806"/>
      <c r="J343" s="812"/>
      <c r="K343" s="812"/>
      <c r="L343" s="812"/>
      <c r="M343" s="812"/>
      <c r="N343" s="812"/>
      <c r="O343" s="812"/>
      <c r="P343" s="812"/>
      <c r="Q343" s="812"/>
      <c r="R343" s="812"/>
      <c r="S343" s="812"/>
      <c r="T343" s="812"/>
      <c r="U343" s="812"/>
      <c r="V343" s="812"/>
      <c r="W343" s="812"/>
      <c r="X343" s="812"/>
      <c r="Y343" s="812"/>
      <c r="Z343" s="812"/>
      <c r="AA343" s="812"/>
    </row>
    <row r="344">
      <c r="A344" s="812"/>
      <c r="B344" s="812"/>
      <c r="C344" s="812"/>
      <c r="D344" s="812"/>
      <c r="E344" s="806"/>
      <c r="F344" s="812"/>
      <c r="G344" s="812"/>
      <c r="H344" s="829"/>
      <c r="I344" s="806"/>
      <c r="J344" s="812"/>
      <c r="K344" s="812"/>
      <c r="L344" s="812"/>
      <c r="M344" s="812"/>
      <c r="N344" s="812"/>
      <c r="O344" s="812"/>
      <c r="P344" s="812"/>
      <c r="Q344" s="812"/>
      <c r="R344" s="812"/>
      <c r="S344" s="812"/>
      <c r="T344" s="812"/>
      <c r="U344" s="812"/>
      <c r="V344" s="812"/>
      <c r="W344" s="812"/>
      <c r="X344" s="812"/>
      <c r="Y344" s="812"/>
      <c r="Z344" s="812"/>
      <c r="AA344" s="812"/>
    </row>
    <row r="345">
      <c r="A345" s="812"/>
      <c r="B345" s="812"/>
      <c r="C345" s="812"/>
      <c r="D345" s="812"/>
      <c r="E345" s="806"/>
      <c r="F345" s="812"/>
      <c r="G345" s="812"/>
      <c r="H345" s="829"/>
      <c r="I345" s="806"/>
      <c r="J345" s="812"/>
      <c r="K345" s="812"/>
      <c r="L345" s="812"/>
      <c r="M345" s="812"/>
      <c r="N345" s="812"/>
      <c r="O345" s="812"/>
      <c r="P345" s="812"/>
      <c r="Q345" s="812"/>
      <c r="R345" s="812"/>
      <c r="S345" s="812"/>
      <c r="T345" s="812"/>
      <c r="U345" s="812"/>
      <c r="V345" s="812"/>
      <c r="W345" s="812"/>
      <c r="X345" s="812"/>
      <c r="Y345" s="812"/>
      <c r="Z345" s="812"/>
      <c r="AA345" s="812"/>
    </row>
    <row r="346">
      <c r="A346" s="812"/>
      <c r="B346" s="812"/>
      <c r="C346" s="812"/>
      <c r="D346" s="812"/>
      <c r="E346" s="806"/>
      <c r="F346" s="812"/>
      <c r="G346" s="812"/>
      <c r="H346" s="829"/>
      <c r="I346" s="806"/>
      <c r="J346" s="812"/>
      <c r="K346" s="812"/>
      <c r="L346" s="812"/>
      <c r="M346" s="812"/>
      <c r="N346" s="812"/>
      <c r="O346" s="812"/>
      <c r="P346" s="812"/>
      <c r="Q346" s="812"/>
      <c r="R346" s="812"/>
      <c r="S346" s="812"/>
      <c r="T346" s="812"/>
      <c r="U346" s="812"/>
      <c r="V346" s="812"/>
      <c r="W346" s="812"/>
      <c r="X346" s="812"/>
      <c r="Y346" s="812"/>
      <c r="Z346" s="812"/>
      <c r="AA346" s="812"/>
    </row>
    <row r="347">
      <c r="A347" s="812"/>
      <c r="B347" s="812"/>
      <c r="C347" s="812"/>
      <c r="D347" s="812"/>
      <c r="E347" s="806"/>
      <c r="F347" s="812"/>
      <c r="G347" s="812"/>
      <c r="H347" s="829"/>
      <c r="I347" s="806"/>
      <c r="J347" s="812"/>
      <c r="K347" s="812"/>
      <c r="L347" s="812"/>
      <c r="M347" s="812"/>
      <c r="N347" s="812"/>
      <c r="O347" s="812"/>
      <c r="P347" s="812"/>
      <c r="Q347" s="812"/>
      <c r="R347" s="812"/>
      <c r="S347" s="812"/>
      <c r="T347" s="812"/>
      <c r="U347" s="812"/>
      <c r="V347" s="812"/>
      <c r="W347" s="812"/>
      <c r="X347" s="812"/>
      <c r="Y347" s="812"/>
      <c r="Z347" s="812"/>
      <c r="AA347" s="812"/>
    </row>
    <row r="348">
      <c r="A348" s="812"/>
      <c r="B348" s="812"/>
      <c r="C348" s="812"/>
      <c r="D348" s="812"/>
      <c r="E348" s="806"/>
      <c r="F348" s="812"/>
      <c r="G348" s="812"/>
      <c r="H348" s="829"/>
      <c r="I348" s="806"/>
      <c r="J348" s="812"/>
      <c r="K348" s="812"/>
      <c r="L348" s="812"/>
      <c r="M348" s="812"/>
      <c r="N348" s="812"/>
      <c r="O348" s="812"/>
      <c r="P348" s="812"/>
      <c r="Q348" s="812"/>
      <c r="R348" s="812"/>
      <c r="S348" s="812"/>
      <c r="T348" s="812"/>
      <c r="U348" s="812"/>
      <c r="V348" s="812"/>
      <c r="W348" s="812"/>
      <c r="X348" s="812"/>
      <c r="Y348" s="812"/>
      <c r="Z348" s="812"/>
      <c r="AA348" s="812"/>
    </row>
    <row r="349">
      <c r="A349" s="812"/>
      <c r="B349" s="812"/>
      <c r="C349" s="812"/>
      <c r="D349" s="812"/>
      <c r="E349" s="806"/>
      <c r="F349" s="812"/>
      <c r="G349" s="812"/>
      <c r="H349" s="829"/>
      <c r="I349" s="806"/>
      <c r="J349" s="812"/>
      <c r="K349" s="812"/>
      <c r="L349" s="812"/>
      <c r="M349" s="812"/>
      <c r="N349" s="812"/>
      <c r="O349" s="812"/>
      <c r="P349" s="812"/>
      <c r="Q349" s="812"/>
      <c r="R349" s="812"/>
      <c r="S349" s="812"/>
      <c r="T349" s="812"/>
      <c r="U349" s="812"/>
      <c r="V349" s="812"/>
      <c r="W349" s="812"/>
      <c r="X349" s="812"/>
      <c r="Y349" s="812"/>
      <c r="Z349" s="812"/>
      <c r="AA349" s="812"/>
    </row>
    <row r="350">
      <c r="A350" s="812"/>
      <c r="B350" s="812"/>
      <c r="C350" s="812"/>
      <c r="D350" s="812"/>
      <c r="E350" s="806"/>
      <c r="F350" s="812"/>
      <c r="G350" s="812"/>
      <c r="H350" s="829"/>
      <c r="I350" s="806"/>
      <c r="J350" s="812"/>
      <c r="K350" s="812"/>
      <c r="L350" s="812"/>
      <c r="M350" s="812"/>
      <c r="N350" s="812"/>
      <c r="O350" s="812"/>
      <c r="P350" s="812"/>
      <c r="Q350" s="812"/>
      <c r="R350" s="812"/>
      <c r="S350" s="812"/>
      <c r="T350" s="812"/>
      <c r="U350" s="812"/>
      <c r="V350" s="812"/>
      <c r="W350" s="812"/>
      <c r="X350" s="812"/>
      <c r="Y350" s="812"/>
      <c r="Z350" s="812"/>
      <c r="AA350" s="812"/>
    </row>
    <row r="351">
      <c r="A351" s="812"/>
      <c r="B351" s="812"/>
      <c r="C351" s="812"/>
      <c r="D351" s="812"/>
      <c r="E351" s="806"/>
      <c r="F351" s="812"/>
      <c r="G351" s="812"/>
      <c r="H351" s="829"/>
      <c r="I351" s="806"/>
      <c r="J351" s="812"/>
      <c r="K351" s="812"/>
      <c r="L351" s="812"/>
      <c r="M351" s="812"/>
      <c r="N351" s="812"/>
      <c r="O351" s="812"/>
      <c r="P351" s="812"/>
      <c r="Q351" s="812"/>
      <c r="R351" s="812"/>
      <c r="S351" s="812"/>
      <c r="T351" s="812"/>
      <c r="U351" s="812"/>
      <c r="V351" s="812"/>
      <c r="W351" s="812"/>
      <c r="X351" s="812"/>
      <c r="Y351" s="812"/>
      <c r="Z351" s="812"/>
      <c r="AA351" s="812"/>
    </row>
    <row r="352">
      <c r="A352" s="812"/>
      <c r="B352" s="812"/>
      <c r="C352" s="812"/>
      <c r="D352" s="812"/>
      <c r="E352" s="806"/>
      <c r="F352" s="812"/>
      <c r="G352" s="812"/>
      <c r="H352" s="829"/>
      <c r="I352" s="806"/>
      <c r="J352" s="812"/>
      <c r="K352" s="812"/>
      <c r="L352" s="812"/>
      <c r="M352" s="812"/>
      <c r="N352" s="812"/>
      <c r="O352" s="812"/>
      <c r="P352" s="812"/>
      <c r="Q352" s="812"/>
      <c r="R352" s="812"/>
      <c r="S352" s="812"/>
      <c r="T352" s="812"/>
      <c r="U352" s="812"/>
      <c r="V352" s="812"/>
      <c r="W352" s="812"/>
      <c r="X352" s="812"/>
      <c r="Y352" s="812"/>
      <c r="Z352" s="812"/>
      <c r="AA352" s="812"/>
    </row>
    <row r="353">
      <c r="A353" s="812"/>
      <c r="B353" s="812"/>
      <c r="C353" s="812"/>
      <c r="D353" s="812"/>
      <c r="E353" s="806"/>
      <c r="F353" s="812"/>
      <c r="G353" s="812"/>
      <c r="H353" s="829"/>
      <c r="I353" s="806"/>
      <c r="J353" s="812"/>
      <c r="K353" s="812"/>
      <c r="L353" s="812"/>
      <c r="M353" s="812"/>
      <c r="N353" s="812"/>
      <c r="O353" s="812"/>
      <c r="P353" s="812"/>
      <c r="Q353" s="812"/>
      <c r="R353" s="812"/>
      <c r="S353" s="812"/>
      <c r="T353" s="812"/>
      <c r="U353" s="812"/>
      <c r="V353" s="812"/>
      <c r="W353" s="812"/>
      <c r="X353" s="812"/>
      <c r="Y353" s="812"/>
      <c r="Z353" s="812"/>
      <c r="AA353" s="812"/>
    </row>
    <row r="354">
      <c r="A354" s="812"/>
      <c r="B354" s="812"/>
      <c r="C354" s="812"/>
      <c r="D354" s="812"/>
      <c r="E354" s="806"/>
      <c r="F354" s="812"/>
      <c r="G354" s="812"/>
      <c r="H354" s="829"/>
      <c r="I354" s="806"/>
      <c r="J354" s="812"/>
      <c r="K354" s="812"/>
      <c r="L354" s="812"/>
      <c r="M354" s="812"/>
      <c r="N354" s="812"/>
      <c r="O354" s="812"/>
      <c r="P354" s="812"/>
      <c r="Q354" s="812"/>
      <c r="R354" s="812"/>
      <c r="S354" s="812"/>
      <c r="T354" s="812"/>
      <c r="U354" s="812"/>
      <c r="V354" s="812"/>
      <c r="W354" s="812"/>
      <c r="X354" s="812"/>
      <c r="Y354" s="812"/>
      <c r="Z354" s="812"/>
      <c r="AA354" s="812"/>
    </row>
    <row r="355">
      <c r="A355" s="812"/>
      <c r="B355" s="812"/>
      <c r="C355" s="812"/>
      <c r="D355" s="812"/>
      <c r="E355" s="806"/>
      <c r="F355" s="812"/>
      <c r="G355" s="812"/>
      <c r="H355" s="829"/>
      <c r="I355" s="806"/>
      <c r="J355" s="812"/>
      <c r="K355" s="812"/>
      <c r="L355" s="812"/>
      <c r="M355" s="812"/>
      <c r="N355" s="812"/>
      <c r="O355" s="812"/>
      <c r="P355" s="812"/>
      <c r="Q355" s="812"/>
      <c r="R355" s="812"/>
      <c r="S355" s="812"/>
      <c r="T355" s="812"/>
      <c r="U355" s="812"/>
      <c r="V355" s="812"/>
      <c r="W355" s="812"/>
      <c r="X355" s="812"/>
      <c r="Y355" s="812"/>
      <c r="Z355" s="812"/>
      <c r="AA355" s="812"/>
    </row>
    <row r="356">
      <c r="A356" s="812"/>
      <c r="B356" s="812"/>
      <c r="C356" s="812"/>
      <c r="D356" s="812"/>
      <c r="E356" s="806"/>
      <c r="F356" s="812"/>
      <c r="G356" s="812"/>
      <c r="H356" s="829"/>
      <c r="I356" s="806"/>
      <c r="J356" s="812"/>
      <c r="K356" s="812"/>
      <c r="L356" s="812"/>
      <c r="M356" s="812"/>
      <c r="N356" s="812"/>
      <c r="O356" s="812"/>
      <c r="P356" s="812"/>
      <c r="Q356" s="812"/>
      <c r="R356" s="812"/>
      <c r="S356" s="812"/>
      <c r="T356" s="812"/>
      <c r="U356" s="812"/>
      <c r="V356" s="812"/>
      <c r="W356" s="812"/>
      <c r="X356" s="812"/>
      <c r="Y356" s="812"/>
      <c r="Z356" s="812"/>
      <c r="AA356" s="812"/>
    </row>
    <row r="357">
      <c r="A357" s="812"/>
      <c r="B357" s="812"/>
      <c r="C357" s="812"/>
      <c r="D357" s="812"/>
      <c r="E357" s="806"/>
      <c r="F357" s="812"/>
      <c r="G357" s="812"/>
      <c r="H357" s="829"/>
      <c r="I357" s="806"/>
      <c r="J357" s="812"/>
      <c r="K357" s="812"/>
      <c r="L357" s="812"/>
      <c r="M357" s="812"/>
      <c r="N357" s="812"/>
      <c r="O357" s="812"/>
      <c r="P357" s="812"/>
      <c r="Q357" s="812"/>
      <c r="R357" s="812"/>
      <c r="S357" s="812"/>
      <c r="T357" s="812"/>
      <c r="U357" s="812"/>
      <c r="V357" s="812"/>
      <c r="W357" s="812"/>
      <c r="X357" s="812"/>
      <c r="Y357" s="812"/>
      <c r="Z357" s="812"/>
      <c r="AA357" s="812"/>
    </row>
    <row r="358">
      <c r="A358" s="812"/>
      <c r="B358" s="812"/>
      <c r="C358" s="812"/>
      <c r="D358" s="812"/>
      <c r="E358" s="806"/>
      <c r="F358" s="812"/>
      <c r="G358" s="812"/>
      <c r="H358" s="829"/>
      <c r="I358" s="806"/>
      <c r="J358" s="812"/>
      <c r="K358" s="812"/>
      <c r="L358" s="812"/>
      <c r="M358" s="812"/>
      <c r="N358" s="812"/>
      <c r="O358" s="812"/>
      <c r="P358" s="812"/>
      <c r="Q358" s="812"/>
      <c r="R358" s="812"/>
      <c r="S358" s="812"/>
      <c r="T358" s="812"/>
      <c r="U358" s="812"/>
      <c r="V358" s="812"/>
      <c r="W358" s="812"/>
      <c r="X358" s="812"/>
      <c r="Y358" s="812"/>
      <c r="Z358" s="812"/>
      <c r="AA358" s="812"/>
    </row>
    <row r="359">
      <c r="A359" s="812"/>
      <c r="B359" s="812"/>
      <c r="C359" s="812"/>
      <c r="D359" s="812"/>
      <c r="E359" s="806"/>
      <c r="F359" s="812"/>
      <c r="G359" s="812"/>
      <c r="H359" s="829"/>
      <c r="I359" s="806"/>
      <c r="J359" s="812"/>
      <c r="K359" s="812"/>
      <c r="L359" s="812"/>
      <c r="M359" s="812"/>
      <c r="N359" s="812"/>
      <c r="O359" s="812"/>
      <c r="P359" s="812"/>
      <c r="Q359" s="812"/>
      <c r="R359" s="812"/>
      <c r="S359" s="812"/>
      <c r="T359" s="812"/>
      <c r="U359" s="812"/>
      <c r="V359" s="812"/>
      <c r="W359" s="812"/>
      <c r="X359" s="812"/>
      <c r="Y359" s="812"/>
      <c r="Z359" s="812"/>
      <c r="AA359" s="812"/>
    </row>
    <row r="360">
      <c r="A360" s="812"/>
      <c r="B360" s="812"/>
      <c r="C360" s="812"/>
      <c r="D360" s="812"/>
      <c r="E360" s="806"/>
      <c r="F360" s="812"/>
      <c r="G360" s="812"/>
      <c r="H360" s="829"/>
      <c r="I360" s="806"/>
      <c r="J360" s="812"/>
      <c r="K360" s="812"/>
      <c r="L360" s="812"/>
      <c r="M360" s="812"/>
      <c r="N360" s="812"/>
      <c r="O360" s="812"/>
      <c r="P360" s="812"/>
      <c r="Q360" s="812"/>
      <c r="R360" s="812"/>
      <c r="S360" s="812"/>
      <c r="T360" s="812"/>
      <c r="U360" s="812"/>
      <c r="V360" s="812"/>
      <c r="W360" s="812"/>
      <c r="X360" s="812"/>
      <c r="Y360" s="812"/>
      <c r="Z360" s="812"/>
      <c r="AA360" s="812"/>
    </row>
    <row r="361">
      <c r="A361" s="812"/>
      <c r="B361" s="812"/>
      <c r="C361" s="812"/>
      <c r="D361" s="812"/>
      <c r="E361" s="806"/>
      <c r="F361" s="812"/>
      <c r="G361" s="812"/>
      <c r="H361" s="829"/>
      <c r="I361" s="806"/>
      <c r="J361" s="812"/>
      <c r="K361" s="812"/>
      <c r="L361" s="812"/>
      <c r="M361" s="812"/>
      <c r="N361" s="812"/>
      <c r="O361" s="812"/>
      <c r="P361" s="812"/>
      <c r="Q361" s="812"/>
      <c r="R361" s="812"/>
      <c r="S361" s="812"/>
      <c r="T361" s="812"/>
      <c r="U361" s="812"/>
      <c r="V361" s="812"/>
      <c r="W361" s="812"/>
      <c r="X361" s="812"/>
      <c r="Y361" s="812"/>
      <c r="Z361" s="812"/>
      <c r="AA361" s="812"/>
    </row>
    <row r="362">
      <c r="A362" s="812"/>
      <c r="B362" s="812"/>
      <c r="C362" s="812"/>
      <c r="D362" s="812"/>
      <c r="E362" s="806"/>
      <c r="F362" s="812"/>
      <c r="G362" s="812"/>
      <c r="H362" s="829"/>
      <c r="I362" s="806"/>
      <c r="J362" s="812"/>
      <c r="K362" s="812"/>
      <c r="L362" s="812"/>
      <c r="M362" s="812"/>
      <c r="N362" s="812"/>
      <c r="O362" s="812"/>
      <c r="P362" s="812"/>
      <c r="Q362" s="812"/>
      <c r="R362" s="812"/>
      <c r="S362" s="812"/>
      <c r="T362" s="812"/>
      <c r="U362" s="812"/>
      <c r="V362" s="812"/>
      <c r="W362" s="812"/>
      <c r="X362" s="812"/>
      <c r="Y362" s="812"/>
      <c r="Z362" s="812"/>
      <c r="AA362" s="812"/>
    </row>
    <row r="363">
      <c r="A363" s="812"/>
      <c r="B363" s="812"/>
      <c r="C363" s="812"/>
      <c r="D363" s="812"/>
      <c r="E363" s="806"/>
      <c r="F363" s="812"/>
      <c r="G363" s="812"/>
      <c r="H363" s="829"/>
      <c r="I363" s="806"/>
      <c r="J363" s="812"/>
      <c r="K363" s="812"/>
      <c r="L363" s="812"/>
      <c r="M363" s="812"/>
      <c r="N363" s="812"/>
      <c r="O363" s="812"/>
      <c r="P363" s="812"/>
      <c r="Q363" s="812"/>
      <c r="R363" s="812"/>
      <c r="S363" s="812"/>
      <c r="T363" s="812"/>
      <c r="U363" s="812"/>
      <c r="V363" s="812"/>
      <c r="W363" s="812"/>
      <c r="X363" s="812"/>
      <c r="Y363" s="812"/>
      <c r="Z363" s="812"/>
      <c r="AA363" s="812"/>
    </row>
    <row r="364">
      <c r="A364" s="812"/>
      <c r="B364" s="812"/>
      <c r="C364" s="812"/>
      <c r="D364" s="812"/>
      <c r="E364" s="806"/>
      <c r="F364" s="812"/>
      <c r="G364" s="812"/>
      <c r="H364" s="829"/>
      <c r="I364" s="806"/>
      <c r="J364" s="812"/>
      <c r="K364" s="812"/>
      <c r="L364" s="812"/>
      <c r="M364" s="812"/>
      <c r="N364" s="812"/>
      <c r="O364" s="812"/>
      <c r="P364" s="812"/>
      <c r="Q364" s="812"/>
      <c r="R364" s="812"/>
      <c r="S364" s="812"/>
      <c r="T364" s="812"/>
      <c r="U364" s="812"/>
      <c r="V364" s="812"/>
      <c r="W364" s="812"/>
      <c r="X364" s="812"/>
      <c r="Y364" s="812"/>
      <c r="Z364" s="812"/>
      <c r="AA364" s="812"/>
    </row>
    <row r="365">
      <c r="A365" s="812"/>
      <c r="B365" s="812"/>
      <c r="C365" s="812"/>
      <c r="D365" s="812"/>
      <c r="E365" s="806"/>
      <c r="F365" s="812"/>
      <c r="G365" s="812"/>
      <c r="H365" s="829"/>
      <c r="I365" s="806"/>
      <c r="J365" s="812"/>
      <c r="K365" s="812"/>
      <c r="L365" s="812"/>
      <c r="M365" s="812"/>
      <c r="N365" s="812"/>
      <c r="O365" s="812"/>
      <c r="P365" s="812"/>
      <c r="Q365" s="812"/>
      <c r="R365" s="812"/>
      <c r="S365" s="812"/>
      <c r="T365" s="812"/>
      <c r="U365" s="812"/>
      <c r="V365" s="812"/>
      <c r="W365" s="812"/>
      <c r="X365" s="812"/>
      <c r="Y365" s="812"/>
      <c r="Z365" s="812"/>
      <c r="AA365" s="812"/>
    </row>
    <row r="366">
      <c r="A366" s="812"/>
      <c r="B366" s="812"/>
      <c r="C366" s="812"/>
      <c r="D366" s="812"/>
      <c r="E366" s="806"/>
      <c r="F366" s="812"/>
      <c r="G366" s="812"/>
      <c r="H366" s="829"/>
      <c r="I366" s="806"/>
      <c r="J366" s="812"/>
      <c r="K366" s="812"/>
      <c r="L366" s="812"/>
      <c r="M366" s="812"/>
      <c r="N366" s="812"/>
      <c r="O366" s="812"/>
      <c r="P366" s="812"/>
      <c r="Q366" s="812"/>
      <c r="R366" s="812"/>
      <c r="S366" s="812"/>
      <c r="T366" s="812"/>
      <c r="U366" s="812"/>
      <c r="V366" s="812"/>
      <c r="W366" s="812"/>
      <c r="X366" s="812"/>
      <c r="Y366" s="812"/>
      <c r="Z366" s="812"/>
      <c r="AA366" s="812"/>
    </row>
    <row r="367">
      <c r="A367" s="812"/>
      <c r="B367" s="812"/>
      <c r="C367" s="812"/>
      <c r="D367" s="812"/>
      <c r="E367" s="806"/>
      <c r="F367" s="812"/>
      <c r="G367" s="812"/>
      <c r="H367" s="829"/>
      <c r="I367" s="806"/>
      <c r="J367" s="812"/>
      <c r="K367" s="812"/>
      <c r="L367" s="812"/>
      <c r="M367" s="812"/>
      <c r="N367" s="812"/>
      <c r="O367" s="812"/>
      <c r="P367" s="812"/>
      <c r="Q367" s="812"/>
      <c r="R367" s="812"/>
      <c r="S367" s="812"/>
      <c r="T367" s="812"/>
      <c r="U367" s="812"/>
      <c r="V367" s="812"/>
      <c r="W367" s="812"/>
      <c r="X367" s="812"/>
      <c r="Y367" s="812"/>
      <c r="Z367" s="812"/>
      <c r="AA367" s="812"/>
    </row>
    <row r="368">
      <c r="A368" s="812"/>
      <c r="B368" s="812"/>
      <c r="C368" s="812"/>
      <c r="D368" s="812"/>
      <c r="E368" s="806"/>
      <c r="F368" s="812"/>
      <c r="G368" s="812"/>
      <c r="H368" s="829"/>
      <c r="I368" s="806"/>
      <c r="J368" s="812"/>
      <c r="K368" s="812"/>
      <c r="L368" s="812"/>
      <c r="M368" s="812"/>
      <c r="N368" s="812"/>
      <c r="O368" s="812"/>
      <c r="P368" s="812"/>
      <c r="Q368" s="812"/>
      <c r="R368" s="812"/>
      <c r="S368" s="812"/>
      <c r="T368" s="812"/>
      <c r="U368" s="812"/>
      <c r="V368" s="812"/>
      <c r="W368" s="812"/>
      <c r="X368" s="812"/>
      <c r="Y368" s="812"/>
      <c r="Z368" s="812"/>
      <c r="AA368" s="812"/>
    </row>
    <row r="369">
      <c r="A369" s="812"/>
      <c r="B369" s="812"/>
      <c r="C369" s="812"/>
      <c r="D369" s="812"/>
      <c r="E369" s="806"/>
      <c r="F369" s="812"/>
      <c r="G369" s="812"/>
      <c r="H369" s="829"/>
      <c r="I369" s="806"/>
      <c r="J369" s="812"/>
      <c r="K369" s="812"/>
      <c r="L369" s="812"/>
      <c r="M369" s="812"/>
      <c r="N369" s="812"/>
      <c r="O369" s="812"/>
      <c r="P369" s="812"/>
      <c r="Q369" s="812"/>
      <c r="R369" s="812"/>
      <c r="S369" s="812"/>
      <c r="T369" s="812"/>
      <c r="U369" s="812"/>
      <c r="V369" s="812"/>
      <c r="W369" s="812"/>
      <c r="X369" s="812"/>
      <c r="Y369" s="812"/>
      <c r="Z369" s="812"/>
      <c r="AA369" s="812"/>
    </row>
    <row r="370">
      <c r="A370" s="812"/>
      <c r="B370" s="812"/>
      <c r="C370" s="812"/>
      <c r="D370" s="812"/>
      <c r="E370" s="806"/>
      <c r="F370" s="812"/>
      <c r="G370" s="812"/>
      <c r="H370" s="829"/>
      <c r="I370" s="806"/>
      <c r="J370" s="812"/>
      <c r="K370" s="812"/>
      <c r="L370" s="812"/>
      <c r="M370" s="812"/>
      <c r="N370" s="812"/>
      <c r="O370" s="812"/>
      <c r="P370" s="812"/>
      <c r="Q370" s="812"/>
      <c r="R370" s="812"/>
      <c r="S370" s="812"/>
      <c r="T370" s="812"/>
      <c r="U370" s="812"/>
      <c r="V370" s="812"/>
      <c r="W370" s="812"/>
      <c r="X370" s="812"/>
      <c r="Y370" s="812"/>
      <c r="Z370" s="812"/>
      <c r="AA370" s="812"/>
    </row>
    <row r="371">
      <c r="A371" s="812"/>
      <c r="B371" s="812"/>
      <c r="C371" s="812"/>
      <c r="D371" s="812"/>
      <c r="E371" s="806"/>
      <c r="F371" s="812"/>
      <c r="G371" s="812"/>
      <c r="H371" s="829"/>
      <c r="I371" s="806"/>
      <c r="J371" s="812"/>
      <c r="K371" s="812"/>
      <c r="L371" s="812"/>
      <c r="M371" s="812"/>
      <c r="N371" s="812"/>
      <c r="O371" s="812"/>
      <c r="P371" s="812"/>
      <c r="Q371" s="812"/>
      <c r="R371" s="812"/>
      <c r="S371" s="812"/>
      <c r="T371" s="812"/>
      <c r="U371" s="812"/>
      <c r="V371" s="812"/>
      <c r="W371" s="812"/>
      <c r="X371" s="812"/>
      <c r="Y371" s="812"/>
      <c r="Z371" s="812"/>
      <c r="AA371" s="812"/>
    </row>
    <row r="372">
      <c r="A372" s="812"/>
      <c r="B372" s="812"/>
      <c r="C372" s="812"/>
      <c r="D372" s="812"/>
      <c r="E372" s="806"/>
      <c r="F372" s="812"/>
      <c r="G372" s="812"/>
      <c r="H372" s="829"/>
      <c r="I372" s="806"/>
      <c r="J372" s="812"/>
      <c r="K372" s="812"/>
      <c r="L372" s="812"/>
      <c r="M372" s="812"/>
      <c r="N372" s="812"/>
      <c r="O372" s="812"/>
      <c r="P372" s="812"/>
      <c r="Q372" s="812"/>
      <c r="R372" s="812"/>
      <c r="S372" s="812"/>
      <c r="T372" s="812"/>
      <c r="U372" s="812"/>
      <c r="V372" s="812"/>
      <c r="W372" s="812"/>
      <c r="X372" s="812"/>
      <c r="Y372" s="812"/>
      <c r="Z372" s="812"/>
      <c r="AA372" s="812"/>
    </row>
    <row r="373">
      <c r="A373" s="812"/>
      <c r="B373" s="812"/>
      <c r="C373" s="812"/>
      <c r="D373" s="812"/>
      <c r="E373" s="806"/>
      <c r="F373" s="812"/>
      <c r="G373" s="812"/>
      <c r="H373" s="829"/>
      <c r="I373" s="806"/>
      <c r="J373" s="812"/>
      <c r="K373" s="812"/>
      <c r="L373" s="812"/>
      <c r="M373" s="812"/>
      <c r="N373" s="812"/>
      <c r="O373" s="812"/>
      <c r="P373" s="812"/>
      <c r="Q373" s="812"/>
      <c r="R373" s="812"/>
      <c r="S373" s="812"/>
      <c r="T373" s="812"/>
      <c r="U373" s="812"/>
      <c r="V373" s="812"/>
      <c r="W373" s="812"/>
      <c r="X373" s="812"/>
      <c r="Y373" s="812"/>
      <c r="Z373" s="812"/>
      <c r="AA373" s="812"/>
    </row>
    <row r="374">
      <c r="A374" s="812"/>
      <c r="B374" s="812"/>
      <c r="C374" s="812"/>
      <c r="D374" s="812"/>
      <c r="E374" s="806"/>
      <c r="F374" s="812"/>
      <c r="G374" s="812"/>
      <c r="H374" s="829"/>
      <c r="I374" s="806"/>
      <c r="J374" s="812"/>
      <c r="K374" s="812"/>
      <c r="L374" s="812"/>
      <c r="M374" s="812"/>
      <c r="N374" s="812"/>
      <c r="O374" s="812"/>
      <c r="P374" s="812"/>
      <c r="Q374" s="812"/>
      <c r="R374" s="812"/>
      <c r="S374" s="812"/>
      <c r="T374" s="812"/>
      <c r="U374" s="812"/>
      <c r="V374" s="812"/>
      <c r="W374" s="812"/>
      <c r="X374" s="812"/>
      <c r="Y374" s="812"/>
      <c r="Z374" s="812"/>
      <c r="AA374" s="812"/>
    </row>
    <row r="375">
      <c r="A375" s="812"/>
      <c r="B375" s="812"/>
      <c r="C375" s="812"/>
      <c r="D375" s="812"/>
      <c r="E375" s="806"/>
      <c r="F375" s="812"/>
      <c r="G375" s="812"/>
      <c r="H375" s="829"/>
      <c r="I375" s="806"/>
      <c r="J375" s="812"/>
      <c r="K375" s="812"/>
      <c r="L375" s="812"/>
      <c r="M375" s="812"/>
      <c r="N375" s="812"/>
      <c r="O375" s="812"/>
      <c r="P375" s="812"/>
      <c r="Q375" s="812"/>
      <c r="R375" s="812"/>
      <c r="S375" s="812"/>
      <c r="T375" s="812"/>
      <c r="U375" s="812"/>
      <c r="V375" s="812"/>
      <c r="W375" s="812"/>
      <c r="X375" s="812"/>
      <c r="Y375" s="812"/>
      <c r="Z375" s="812"/>
      <c r="AA375" s="812"/>
    </row>
    <row r="376">
      <c r="A376" s="812"/>
      <c r="B376" s="812"/>
      <c r="C376" s="812"/>
      <c r="D376" s="812"/>
      <c r="E376" s="806"/>
      <c r="F376" s="812"/>
      <c r="G376" s="812"/>
      <c r="H376" s="829"/>
      <c r="I376" s="806"/>
      <c r="J376" s="812"/>
      <c r="K376" s="812"/>
      <c r="L376" s="812"/>
      <c r="M376" s="812"/>
      <c r="N376" s="812"/>
      <c r="O376" s="812"/>
      <c r="P376" s="812"/>
      <c r="Q376" s="812"/>
      <c r="R376" s="812"/>
      <c r="S376" s="812"/>
      <c r="T376" s="812"/>
      <c r="U376" s="812"/>
      <c r="V376" s="812"/>
      <c r="W376" s="812"/>
      <c r="X376" s="812"/>
      <c r="Y376" s="812"/>
      <c r="Z376" s="812"/>
      <c r="AA376" s="812"/>
    </row>
    <row r="377">
      <c r="A377" s="812"/>
      <c r="B377" s="812"/>
      <c r="C377" s="812"/>
      <c r="D377" s="812"/>
      <c r="E377" s="806"/>
      <c r="F377" s="812"/>
      <c r="G377" s="812"/>
      <c r="H377" s="829"/>
      <c r="I377" s="806"/>
      <c r="J377" s="812"/>
      <c r="K377" s="812"/>
      <c r="L377" s="812"/>
      <c r="M377" s="812"/>
      <c r="N377" s="812"/>
      <c r="O377" s="812"/>
      <c r="P377" s="812"/>
      <c r="Q377" s="812"/>
      <c r="R377" s="812"/>
      <c r="S377" s="812"/>
      <c r="T377" s="812"/>
      <c r="U377" s="812"/>
      <c r="V377" s="812"/>
      <c r="W377" s="812"/>
      <c r="X377" s="812"/>
      <c r="Y377" s="812"/>
      <c r="Z377" s="812"/>
      <c r="AA377" s="812"/>
    </row>
    <row r="378">
      <c r="A378" s="812"/>
      <c r="B378" s="812"/>
      <c r="C378" s="812"/>
      <c r="D378" s="812"/>
      <c r="E378" s="806"/>
      <c r="F378" s="812"/>
      <c r="G378" s="812"/>
      <c r="H378" s="829"/>
      <c r="I378" s="806"/>
      <c r="J378" s="812"/>
      <c r="K378" s="812"/>
      <c r="L378" s="812"/>
      <c r="M378" s="812"/>
      <c r="N378" s="812"/>
      <c r="O378" s="812"/>
      <c r="P378" s="812"/>
      <c r="Q378" s="812"/>
      <c r="R378" s="812"/>
      <c r="S378" s="812"/>
      <c r="T378" s="812"/>
      <c r="U378" s="812"/>
      <c r="V378" s="812"/>
      <c r="W378" s="812"/>
      <c r="X378" s="812"/>
      <c r="Y378" s="812"/>
      <c r="Z378" s="812"/>
      <c r="AA378" s="812"/>
    </row>
    <row r="379">
      <c r="A379" s="812"/>
      <c r="B379" s="812"/>
      <c r="C379" s="812"/>
      <c r="D379" s="812"/>
      <c r="E379" s="806"/>
      <c r="F379" s="812"/>
      <c r="G379" s="812"/>
      <c r="H379" s="829"/>
      <c r="I379" s="806"/>
      <c r="J379" s="812"/>
      <c r="K379" s="812"/>
      <c r="L379" s="812"/>
      <c r="M379" s="812"/>
      <c r="N379" s="812"/>
      <c r="O379" s="812"/>
      <c r="P379" s="812"/>
      <c r="Q379" s="812"/>
      <c r="R379" s="812"/>
      <c r="S379" s="812"/>
      <c r="T379" s="812"/>
      <c r="U379" s="812"/>
      <c r="V379" s="812"/>
      <c r="W379" s="812"/>
      <c r="X379" s="812"/>
      <c r="Y379" s="812"/>
      <c r="Z379" s="812"/>
      <c r="AA379" s="812"/>
    </row>
    <row r="380">
      <c r="A380" s="812"/>
      <c r="B380" s="812"/>
      <c r="C380" s="812"/>
      <c r="D380" s="812"/>
      <c r="E380" s="806"/>
      <c r="F380" s="812"/>
      <c r="G380" s="812"/>
      <c r="H380" s="829"/>
      <c r="I380" s="806"/>
      <c r="J380" s="812"/>
      <c r="K380" s="812"/>
      <c r="L380" s="812"/>
      <c r="M380" s="812"/>
      <c r="N380" s="812"/>
      <c r="O380" s="812"/>
      <c r="P380" s="812"/>
      <c r="Q380" s="812"/>
      <c r="R380" s="812"/>
      <c r="S380" s="812"/>
      <c r="T380" s="812"/>
      <c r="U380" s="812"/>
      <c r="V380" s="812"/>
      <c r="W380" s="812"/>
      <c r="X380" s="812"/>
      <c r="Y380" s="812"/>
      <c r="Z380" s="812"/>
      <c r="AA380" s="812"/>
    </row>
    <row r="381">
      <c r="A381" s="812"/>
      <c r="B381" s="812"/>
      <c r="C381" s="812"/>
      <c r="D381" s="812"/>
      <c r="E381" s="806"/>
      <c r="F381" s="812"/>
      <c r="G381" s="812"/>
      <c r="H381" s="829"/>
      <c r="I381" s="806"/>
      <c r="J381" s="812"/>
      <c r="K381" s="812"/>
      <c r="L381" s="812"/>
      <c r="M381" s="812"/>
      <c r="N381" s="812"/>
      <c r="O381" s="812"/>
      <c r="P381" s="812"/>
      <c r="Q381" s="812"/>
      <c r="R381" s="812"/>
      <c r="S381" s="812"/>
      <c r="T381" s="812"/>
      <c r="U381" s="812"/>
      <c r="V381" s="812"/>
      <c r="W381" s="812"/>
      <c r="X381" s="812"/>
      <c r="Y381" s="812"/>
      <c r="Z381" s="812"/>
      <c r="AA381" s="812"/>
    </row>
    <row r="382">
      <c r="A382" s="812"/>
      <c r="B382" s="812"/>
      <c r="C382" s="812"/>
      <c r="D382" s="812"/>
      <c r="E382" s="806"/>
      <c r="F382" s="812"/>
      <c r="G382" s="812"/>
      <c r="H382" s="829"/>
      <c r="I382" s="806"/>
      <c r="J382" s="812"/>
      <c r="K382" s="812"/>
      <c r="L382" s="812"/>
      <c r="M382" s="812"/>
      <c r="N382" s="812"/>
      <c r="O382" s="812"/>
      <c r="P382" s="812"/>
      <c r="Q382" s="812"/>
      <c r="R382" s="812"/>
      <c r="S382" s="812"/>
      <c r="T382" s="812"/>
      <c r="U382" s="812"/>
      <c r="V382" s="812"/>
      <c r="W382" s="812"/>
      <c r="X382" s="812"/>
      <c r="Y382" s="812"/>
      <c r="Z382" s="812"/>
      <c r="AA382" s="812"/>
    </row>
    <row r="383">
      <c r="A383" s="812"/>
      <c r="B383" s="812"/>
      <c r="C383" s="812"/>
      <c r="D383" s="812"/>
      <c r="E383" s="806"/>
      <c r="F383" s="812"/>
      <c r="G383" s="812"/>
      <c r="H383" s="829"/>
      <c r="I383" s="806"/>
      <c r="J383" s="812"/>
      <c r="K383" s="812"/>
      <c r="L383" s="812"/>
      <c r="M383" s="812"/>
      <c r="N383" s="812"/>
      <c r="O383" s="812"/>
      <c r="P383" s="812"/>
      <c r="Q383" s="812"/>
      <c r="R383" s="812"/>
      <c r="S383" s="812"/>
      <c r="T383" s="812"/>
      <c r="U383" s="812"/>
      <c r="V383" s="812"/>
      <c r="W383" s="812"/>
      <c r="X383" s="812"/>
      <c r="Y383" s="812"/>
      <c r="Z383" s="812"/>
      <c r="AA383" s="812"/>
    </row>
    <row r="384">
      <c r="A384" s="812"/>
      <c r="B384" s="812"/>
      <c r="C384" s="812"/>
      <c r="D384" s="812"/>
      <c r="E384" s="806"/>
      <c r="F384" s="812"/>
      <c r="G384" s="812"/>
      <c r="H384" s="829"/>
      <c r="I384" s="806"/>
      <c r="J384" s="812"/>
      <c r="K384" s="812"/>
      <c r="L384" s="812"/>
      <c r="M384" s="812"/>
      <c r="N384" s="812"/>
      <c r="O384" s="812"/>
      <c r="P384" s="812"/>
      <c r="Q384" s="812"/>
      <c r="R384" s="812"/>
      <c r="S384" s="812"/>
      <c r="T384" s="812"/>
      <c r="U384" s="812"/>
      <c r="V384" s="812"/>
      <c r="W384" s="812"/>
      <c r="X384" s="812"/>
      <c r="Y384" s="812"/>
      <c r="Z384" s="812"/>
      <c r="AA384" s="812"/>
    </row>
    <row r="385">
      <c r="A385" s="812"/>
      <c r="B385" s="812"/>
      <c r="C385" s="812"/>
      <c r="D385" s="812"/>
      <c r="E385" s="806"/>
      <c r="F385" s="812"/>
      <c r="G385" s="812"/>
      <c r="H385" s="829"/>
      <c r="I385" s="806"/>
      <c r="J385" s="812"/>
      <c r="K385" s="812"/>
      <c r="L385" s="812"/>
      <c r="M385" s="812"/>
      <c r="N385" s="812"/>
      <c r="O385" s="812"/>
      <c r="P385" s="812"/>
      <c r="Q385" s="812"/>
      <c r="R385" s="812"/>
      <c r="S385" s="812"/>
      <c r="T385" s="812"/>
      <c r="U385" s="812"/>
      <c r="V385" s="812"/>
      <c r="W385" s="812"/>
      <c r="X385" s="812"/>
      <c r="Y385" s="812"/>
      <c r="Z385" s="812"/>
      <c r="AA385" s="812"/>
    </row>
    <row r="386">
      <c r="A386" s="812"/>
      <c r="B386" s="812"/>
      <c r="C386" s="812"/>
      <c r="D386" s="812"/>
      <c r="E386" s="806"/>
      <c r="F386" s="812"/>
      <c r="G386" s="812"/>
      <c r="H386" s="829"/>
      <c r="I386" s="806"/>
      <c r="J386" s="812"/>
      <c r="K386" s="812"/>
      <c r="L386" s="812"/>
      <c r="M386" s="812"/>
      <c r="N386" s="812"/>
      <c r="O386" s="812"/>
      <c r="P386" s="812"/>
      <c r="Q386" s="812"/>
      <c r="R386" s="812"/>
      <c r="S386" s="812"/>
      <c r="T386" s="812"/>
      <c r="U386" s="812"/>
      <c r="V386" s="812"/>
      <c r="W386" s="812"/>
      <c r="X386" s="812"/>
      <c r="Y386" s="812"/>
      <c r="Z386" s="812"/>
      <c r="AA386" s="812"/>
    </row>
    <row r="387">
      <c r="A387" s="812"/>
      <c r="B387" s="812"/>
      <c r="C387" s="812"/>
      <c r="D387" s="812"/>
      <c r="E387" s="806"/>
      <c r="F387" s="812"/>
      <c r="G387" s="812"/>
      <c r="H387" s="829"/>
      <c r="I387" s="806"/>
      <c r="J387" s="812"/>
      <c r="K387" s="812"/>
      <c r="L387" s="812"/>
      <c r="M387" s="812"/>
      <c r="N387" s="812"/>
      <c r="O387" s="812"/>
      <c r="P387" s="812"/>
      <c r="Q387" s="812"/>
      <c r="R387" s="812"/>
      <c r="S387" s="812"/>
      <c r="T387" s="812"/>
      <c r="U387" s="812"/>
      <c r="V387" s="812"/>
      <c r="W387" s="812"/>
      <c r="X387" s="812"/>
      <c r="Y387" s="812"/>
      <c r="Z387" s="812"/>
      <c r="AA387" s="812"/>
    </row>
    <row r="388">
      <c r="A388" s="812"/>
      <c r="B388" s="812"/>
      <c r="C388" s="812"/>
      <c r="D388" s="812"/>
      <c r="E388" s="806"/>
      <c r="F388" s="812"/>
      <c r="G388" s="812"/>
      <c r="H388" s="829"/>
      <c r="I388" s="806"/>
      <c r="J388" s="812"/>
      <c r="K388" s="812"/>
      <c r="L388" s="812"/>
      <c r="M388" s="812"/>
      <c r="N388" s="812"/>
      <c r="O388" s="812"/>
      <c r="P388" s="812"/>
      <c r="Q388" s="812"/>
      <c r="R388" s="812"/>
      <c r="S388" s="812"/>
      <c r="T388" s="812"/>
      <c r="U388" s="812"/>
      <c r="V388" s="812"/>
      <c r="W388" s="812"/>
      <c r="X388" s="812"/>
      <c r="Y388" s="812"/>
      <c r="Z388" s="812"/>
      <c r="AA388" s="812"/>
    </row>
    <row r="389">
      <c r="A389" s="812"/>
      <c r="B389" s="812"/>
      <c r="C389" s="812"/>
      <c r="D389" s="812"/>
      <c r="E389" s="806"/>
      <c r="F389" s="812"/>
      <c r="G389" s="812"/>
      <c r="H389" s="829"/>
      <c r="I389" s="806"/>
      <c r="J389" s="812"/>
      <c r="K389" s="812"/>
      <c r="L389" s="812"/>
      <c r="M389" s="812"/>
      <c r="N389" s="812"/>
      <c r="O389" s="812"/>
      <c r="P389" s="812"/>
      <c r="Q389" s="812"/>
      <c r="R389" s="812"/>
      <c r="S389" s="812"/>
      <c r="T389" s="812"/>
      <c r="U389" s="812"/>
      <c r="V389" s="812"/>
      <c r="W389" s="812"/>
      <c r="X389" s="812"/>
      <c r="Y389" s="812"/>
      <c r="Z389" s="812"/>
      <c r="AA389" s="812"/>
    </row>
    <row r="390">
      <c r="A390" s="812"/>
      <c r="B390" s="812"/>
      <c r="C390" s="812"/>
      <c r="D390" s="812"/>
      <c r="E390" s="806"/>
      <c r="F390" s="812"/>
      <c r="G390" s="812"/>
      <c r="H390" s="829"/>
      <c r="I390" s="806"/>
      <c r="J390" s="812"/>
      <c r="K390" s="812"/>
      <c r="L390" s="812"/>
      <c r="M390" s="812"/>
      <c r="N390" s="812"/>
      <c r="O390" s="812"/>
      <c r="P390" s="812"/>
      <c r="Q390" s="812"/>
      <c r="R390" s="812"/>
      <c r="S390" s="812"/>
      <c r="T390" s="812"/>
      <c r="U390" s="812"/>
      <c r="V390" s="812"/>
      <c r="W390" s="812"/>
      <c r="X390" s="812"/>
      <c r="Y390" s="812"/>
      <c r="Z390" s="812"/>
      <c r="AA390" s="812"/>
    </row>
    <row r="391">
      <c r="A391" s="812"/>
      <c r="B391" s="812"/>
      <c r="C391" s="812"/>
      <c r="D391" s="812"/>
      <c r="E391" s="806"/>
      <c r="F391" s="812"/>
      <c r="G391" s="812"/>
      <c r="H391" s="829"/>
      <c r="I391" s="806"/>
      <c r="J391" s="812"/>
      <c r="K391" s="812"/>
      <c r="L391" s="812"/>
      <c r="M391" s="812"/>
      <c r="N391" s="812"/>
      <c r="O391" s="812"/>
      <c r="P391" s="812"/>
      <c r="Q391" s="812"/>
      <c r="R391" s="812"/>
      <c r="S391" s="812"/>
      <c r="T391" s="812"/>
      <c r="U391" s="812"/>
      <c r="V391" s="812"/>
      <c r="W391" s="812"/>
      <c r="X391" s="812"/>
      <c r="Y391" s="812"/>
      <c r="Z391" s="812"/>
      <c r="AA391" s="812"/>
    </row>
    <row r="392">
      <c r="A392" s="812"/>
      <c r="B392" s="812"/>
      <c r="C392" s="812"/>
      <c r="D392" s="812"/>
      <c r="E392" s="806"/>
      <c r="F392" s="812"/>
      <c r="G392" s="812"/>
      <c r="H392" s="829"/>
      <c r="I392" s="806"/>
      <c r="J392" s="812"/>
      <c r="K392" s="812"/>
      <c r="L392" s="812"/>
      <c r="M392" s="812"/>
      <c r="N392" s="812"/>
      <c r="O392" s="812"/>
      <c r="P392" s="812"/>
      <c r="Q392" s="812"/>
      <c r="R392" s="812"/>
      <c r="S392" s="812"/>
      <c r="T392" s="812"/>
      <c r="U392" s="812"/>
      <c r="V392" s="812"/>
      <c r="W392" s="812"/>
      <c r="X392" s="812"/>
      <c r="Y392" s="812"/>
      <c r="Z392" s="812"/>
      <c r="AA392" s="812"/>
    </row>
    <row r="393">
      <c r="A393" s="812"/>
      <c r="B393" s="812"/>
      <c r="C393" s="812"/>
      <c r="D393" s="812"/>
      <c r="E393" s="806"/>
      <c r="F393" s="812"/>
      <c r="G393" s="812"/>
      <c r="H393" s="829"/>
      <c r="I393" s="806"/>
      <c r="J393" s="812"/>
      <c r="K393" s="812"/>
      <c r="L393" s="812"/>
      <c r="M393" s="812"/>
      <c r="N393" s="812"/>
      <c r="O393" s="812"/>
      <c r="P393" s="812"/>
      <c r="Q393" s="812"/>
      <c r="R393" s="812"/>
      <c r="S393" s="812"/>
      <c r="T393" s="812"/>
      <c r="U393" s="812"/>
      <c r="V393" s="812"/>
      <c r="W393" s="812"/>
      <c r="X393" s="812"/>
      <c r="Y393" s="812"/>
      <c r="Z393" s="812"/>
      <c r="AA393" s="812"/>
    </row>
    <row r="394">
      <c r="A394" s="812"/>
      <c r="B394" s="812"/>
      <c r="C394" s="812"/>
      <c r="D394" s="812"/>
      <c r="E394" s="806"/>
      <c r="F394" s="812"/>
      <c r="G394" s="812"/>
      <c r="H394" s="829"/>
      <c r="I394" s="806"/>
      <c r="J394" s="812"/>
      <c r="K394" s="812"/>
      <c r="L394" s="812"/>
      <c r="M394" s="812"/>
      <c r="N394" s="812"/>
      <c r="O394" s="812"/>
      <c r="P394" s="812"/>
      <c r="Q394" s="812"/>
      <c r="R394" s="812"/>
      <c r="S394" s="812"/>
      <c r="T394" s="812"/>
      <c r="U394" s="812"/>
      <c r="V394" s="812"/>
      <c r="W394" s="812"/>
      <c r="X394" s="812"/>
      <c r="Y394" s="812"/>
      <c r="Z394" s="812"/>
      <c r="AA394" s="812"/>
    </row>
    <row r="395">
      <c r="A395" s="812"/>
      <c r="B395" s="812"/>
      <c r="C395" s="812"/>
      <c r="D395" s="812"/>
      <c r="E395" s="806"/>
      <c r="F395" s="812"/>
      <c r="G395" s="812"/>
      <c r="H395" s="829"/>
      <c r="I395" s="806"/>
      <c r="J395" s="812"/>
      <c r="K395" s="812"/>
      <c r="L395" s="812"/>
      <c r="M395" s="812"/>
      <c r="N395" s="812"/>
      <c r="O395" s="812"/>
      <c r="P395" s="812"/>
      <c r="Q395" s="812"/>
      <c r="R395" s="812"/>
      <c r="S395" s="812"/>
      <c r="T395" s="812"/>
      <c r="U395" s="812"/>
      <c r="V395" s="812"/>
      <c r="W395" s="812"/>
      <c r="X395" s="812"/>
      <c r="Y395" s="812"/>
      <c r="Z395" s="812"/>
      <c r="AA395" s="812"/>
    </row>
    <row r="396">
      <c r="A396" s="812"/>
      <c r="B396" s="812"/>
      <c r="C396" s="812"/>
      <c r="D396" s="812"/>
      <c r="E396" s="806"/>
      <c r="F396" s="812"/>
      <c r="G396" s="812"/>
      <c r="H396" s="829"/>
      <c r="I396" s="806"/>
      <c r="J396" s="812"/>
      <c r="K396" s="812"/>
      <c r="L396" s="812"/>
      <c r="M396" s="812"/>
      <c r="N396" s="812"/>
      <c r="O396" s="812"/>
      <c r="P396" s="812"/>
      <c r="Q396" s="812"/>
      <c r="R396" s="812"/>
      <c r="S396" s="812"/>
      <c r="T396" s="812"/>
      <c r="U396" s="812"/>
      <c r="V396" s="812"/>
      <c r="W396" s="812"/>
      <c r="X396" s="812"/>
      <c r="Y396" s="812"/>
      <c r="Z396" s="812"/>
      <c r="AA396" s="812"/>
    </row>
    <row r="397">
      <c r="A397" s="812"/>
      <c r="B397" s="812"/>
      <c r="C397" s="812"/>
      <c r="D397" s="812"/>
      <c r="E397" s="806"/>
      <c r="F397" s="812"/>
      <c r="G397" s="812"/>
      <c r="H397" s="829"/>
      <c r="I397" s="806"/>
      <c r="J397" s="812"/>
      <c r="K397" s="812"/>
      <c r="L397" s="812"/>
      <c r="M397" s="812"/>
      <c r="N397" s="812"/>
      <c r="O397" s="812"/>
      <c r="P397" s="812"/>
      <c r="Q397" s="812"/>
      <c r="R397" s="812"/>
      <c r="S397" s="812"/>
      <c r="T397" s="812"/>
      <c r="U397" s="812"/>
      <c r="V397" s="812"/>
      <c r="W397" s="812"/>
      <c r="X397" s="812"/>
      <c r="Y397" s="812"/>
      <c r="Z397" s="812"/>
      <c r="AA397" s="812"/>
    </row>
    <row r="398">
      <c r="A398" s="812"/>
      <c r="B398" s="812"/>
      <c r="C398" s="812"/>
      <c r="D398" s="812"/>
      <c r="E398" s="806"/>
      <c r="F398" s="812"/>
      <c r="G398" s="812"/>
      <c r="H398" s="829"/>
      <c r="I398" s="806"/>
      <c r="J398" s="812"/>
      <c r="K398" s="812"/>
      <c r="L398" s="812"/>
      <c r="M398" s="812"/>
      <c r="N398" s="812"/>
      <c r="O398" s="812"/>
      <c r="P398" s="812"/>
      <c r="Q398" s="812"/>
      <c r="R398" s="812"/>
      <c r="S398" s="812"/>
      <c r="T398" s="812"/>
      <c r="U398" s="812"/>
      <c r="V398" s="812"/>
      <c r="W398" s="812"/>
      <c r="X398" s="812"/>
      <c r="Y398" s="812"/>
      <c r="Z398" s="812"/>
      <c r="AA398" s="812"/>
    </row>
    <row r="399">
      <c r="A399" s="812"/>
      <c r="B399" s="812"/>
      <c r="C399" s="812"/>
      <c r="D399" s="812"/>
      <c r="E399" s="806"/>
      <c r="F399" s="812"/>
      <c r="G399" s="812"/>
      <c r="H399" s="829"/>
      <c r="I399" s="806"/>
      <c r="J399" s="812"/>
      <c r="K399" s="812"/>
      <c r="L399" s="812"/>
      <c r="M399" s="812"/>
      <c r="N399" s="812"/>
      <c r="O399" s="812"/>
      <c r="P399" s="812"/>
      <c r="Q399" s="812"/>
      <c r="R399" s="812"/>
      <c r="S399" s="812"/>
      <c r="T399" s="812"/>
      <c r="U399" s="812"/>
      <c r="V399" s="812"/>
      <c r="W399" s="812"/>
      <c r="X399" s="812"/>
      <c r="Y399" s="812"/>
      <c r="Z399" s="812"/>
      <c r="AA399" s="812"/>
    </row>
    <row r="400">
      <c r="A400" s="812"/>
      <c r="B400" s="812"/>
      <c r="C400" s="812"/>
      <c r="D400" s="812"/>
      <c r="E400" s="806"/>
      <c r="F400" s="812"/>
      <c r="G400" s="812"/>
      <c r="H400" s="829"/>
      <c r="I400" s="806"/>
      <c r="J400" s="812"/>
      <c r="K400" s="812"/>
      <c r="L400" s="812"/>
      <c r="M400" s="812"/>
      <c r="N400" s="812"/>
      <c r="O400" s="812"/>
      <c r="P400" s="812"/>
      <c r="Q400" s="812"/>
      <c r="R400" s="812"/>
      <c r="S400" s="812"/>
      <c r="T400" s="812"/>
      <c r="U400" s="812"/>
      <c r="V400" s="812"/>
      <c r="W400" s="812"/>
      <c r="X400" s="812"/>
      <c r="Y400" s="812"/>
      <c r="Z400" s="812"/>
      <c r="AA400" s="812"/>
    </row>
    <row r="401">
      <c r="A401" s="812"/>
      <c r="B401" s="812"/>
      <c r="C401" s="812"/>
      <c r="D401" s="812"/>
      <c r="E401" s="806"/>
      <c r="F401" s="812"/>
      <c r="G401" s="812"/>
      <c r="H401" s="829"/>
      <c r="I401" s="806"/>
      <c r="J401" s="812"/>
      <c r="K401" s="812"/>
      <c r="L401" s="812"/>
      <c r="M401" s="812"/>
      <c r="N401" s="812"/>
      <c r="O401" s="812"/>
      <c r="P401" s="812"/>
      <c r="Q401" s="812"/>
      <c r="R401" s="812"/>
      <c r="S401" s="812"/>
      <c r="T401" s="812"/>
      <c r="U401" s="812"/>
      <c r="V401" s="812"/>
      <c r="W401" s="812"/>
      <c r="X401" s="812"/>
      <c r="Y401" s="812"/>
      <c r="Z401" s="812"/>
      <c r="AA401" s="812"/>
    </row>
    <row r="402">
      <c r="A402" s="812"/>
      <c r="B402" s="812"/>
      <c r="C402" s="812"/>
      <c r="D402" s="812"/>
      <c r="E402" s="806"/>
      <c r="F402" s="812"/>
      <c r="G402" s="812"/>
      <c r="H402" s="829"/>
      <c r="I402" s="806"/>
      <c r="J402" s="812"/>
      <c r="K402" s="812"/>
      <c r="L402" s="812"/>
      <c r="M402" s="812"/>
      <c r="N402" s="812"/>
      <c r="O402" s="812"/>
      <c r="P402" s="812"/>
      <c r="Q402" s="812"/>
      <c r="R402" s="812"/>
      <c r="S402" s="812"/>
      <c r="T402" s="812"/>
      <c r="U402" s="812"/>
      <c r="V402" s="812"/>
      <c r="W402" s="812"/>
      <c r="X402" s="812"/>
      <c r="Y402" s="812"/>
      <c r="Z402" s="812"/>
      <c r="AA402" s="812"/>
    </row>
    <row r="403">
      <c r="A403" s="812"/>
      <c r="B403" s="812"/>
      <c r="C403" s="812"/>
      <c r="D403" s="812"/>
      <c r="E403" s="806"/>
      <c r="F403" s="812"/>
      <c r="G403" s="812"/>
      <c r="H403" s="829"/>
      <c r="I403" s="806"/>
      <c r="J403" s="812"/>
      <c r="K403" s="812"/>
      <c r="L403" s="812"/>
      <c r="M403" s="812"/>
      <c r="N403" s="812"/>
      <c r="O403" s="812"/>
      <c r="P403" s="812"/>
      <c r="Q403" s="812"/>
      <c r="R403" s="812"/>
      <c r="S403" s="812"/>
      <c r="T403" s="812"/>
      <c r="U403" s="812"/>
      <c r="V403" s="812"/>
      <c r="W403" s="812"/>
      <c r="X403" s="812"/>
      <c r="Y403" s="812"/>
      <c r="Z403" s="812"/>
      <c r="AA403" s="812"/>
    </row>
    <row r="404">
      <c r="A404" s="812"/>
      <c r="B404" s="812"/>
      <c r="C404" s="812"/>
      <c r="D404" s="812"/>
      <c r="E404" s="806"/>
      <c r="F404" s="812"/>
      <c r="G404" s="812"/>
      <c r="H404" s="829"/>
      <c r="I404" s="806"/>
      <c r="J404" s="812"/>
      <c r="K404" s="812"/>
      <c r="L404" s="812"/>
      <c r="M404" s="812"/>
      <c r="N404" s="812"/>
      <c r="O404" s="812"/>
      <c r="P404" s="812"/>
      <c r="Q404" s="812"/>
      <c r="R404" s="812"/>
      <c r="S404" s="812"/>
      <c r="T404" s="812"/>
      <c r="U404" s="812"/>
      <c r="V404" s="812"/>
      <c r="W404" s="812"/>
      <c r="X404" s="812"/>
      <c r="Y404" s="812"/>
      <c r="Z404" s="812"/>
      <c r="AA404" s="812"/>
    </row>
    <row r="405">
      <c r="A405" s="812"/>
      <c r="B405" s="812"/>
      <c r="C405" s="812"/>
      <c r="D405" s="812"/>
      <c r="E405" s="806"/>
      <c r="F405" s="812"/>
      <c r="G405" s="812"/>
      <c r="H405" s="829"/>
      <c r="I405" s="806"/>
      <c r="J405" s="812"/>
      <c r="K405" s="812"/>
      <c r="L405" s="812"/>
      <c r="M405" s="812"/>
      <c r="N405" s="812"/>
      <c r="O405" s="812"/>
      <c r="P405" s="812"/>
      <c r="Q405" s="812"/>
      <c r="R405" s="812"/>
      <c r="S405" s="812"/>
      <c r="T405" s="812"/>
      <c r="U405" s="812"/>
      <c r="V405" s="812"/>
      <c r="W405" s="812"/>
      <c r="X405" s="812"/>
      <c r="Y405" s="812"/>
      <c r="Z405" s="812"/>
      <c r="AA405" s="812"/>
    </row>
    <row r="406">
      <c r="A406" s="812"/>
      <c r="B406" s="812"/>
      <c r="C406" s="812"/>
      <c r="D406" s="812"/>
      <c r="E406" s="806"/>
      <c r="F406" s="812"/>
      <c r="G406" s="812"/>
      <c r="H406" s="829"/>
      <c r="I406" s="806"/>
      <c r="J406" s="812"/>
      <c r="K406" s="812"/>
      <c r="L406" s="812"/>
      <c r="M406" s="812"/>
      <c r="N406" s="812"/>
      <c r="O406" s="812"/>
      <c r="P406" s="812"/>
      <c r="Q406" s="812"/>
      <c r="R406" s="812"/>
      <c r="S406" s="812"/>
      <c r="T406" s="812"/>
      <c r="U406" s="812"/>
      <c r="V406" s="812"/>
      <c r="W406" s="812"/>
      <c r="X406" s="812"/>
      <c r="Y406" s="812"/>
      <c r="Z406" s="812"/>
      <c r="AA406" s="812"/>
    </row>
    <row r="407">
      <c r="A407" s="812"/>
      <c r="B407" s="812"/>
      <c r="C407" s="812"/>
      <c r="D407" s="812"/>
      <c r="E407" s="806"/>
      <c r="F407" s="812"/>
      <c r="G407" s="812"/>
      <c r="H407" s="829"/>
      <c r="I407" s="806"/>
      <c r="J407" s="812"/>
      <c r="K407" s="812"/>
      <c r="L407" s="812"/>
      <c r="M407" s="812"/>
      <c r="N407" s="812"/>
      <c r="O407" s="812"/>
      <c r="P407" s="812"/>
      <c r="Q407" s="812"/>
      <c r="R407" s="812"/>
      <c r="S407" s="812"/>
      <c r="T407" s="812"/>
      <c r="U407" s="812"/>
      <c r="V407" s="812"/>
      <c r="W407" s="812"/>
      <c r="X407" s="812"/>
      <c r="Y407" s="812"/>
      <c r="Z407" s="812"/>
      <c r="AA407" s="812"/>
    </row>
    <row r="408">
      <c r="A408" s="812"/>
      <c r="B408" s="812"/>
      <c r="C408" s="812"/>
      <c r="D408" s="812"/>
      <c r="E408" s="806"/>
      <c r="F408" s="812"/>
      <c r="G408" s="812"/>
      <c r="H408" s="829"/>
      <c r="I408" s="806"/>
      <c r="J408" s="812"/>
      <c r="K408" s="812"/>
      <c r="L408" s="812"/>
      <c r="M408" s="812"/>
      <c r="N408" s="812"/>
      <c r="O408" s="812"/>
      <c r="P408" s="812"/>
      <c r="Q408" s="812"/>
      <c r="R408" s="812"/>
      <c r="S408" s="812"/>
      <c r="T408" s="812"/>
      <c r="U408" s="812"/>
      <c r="V408" s="812"/>
      <c r="W408" s="812"/>
      <c r="X408" s="812"/>
      <c r="Y408" s="812"/>
      <c r="Z408" s="812"/>
      <c r="AA408" s="812"/>
    </row>
    <row r="409">
      <c r="A409" s="812"/>
      <c r="B409" s="812"/>
      <c r="C409" s="812"/>
      <c r="D409" s="812"/>
      <c r="E409" s="806"/>
      <c r="F409" s="812"/>
      <c r="G409" s="812"/>
      <c r="H409" s="829"/>
      <c r="I409" s="806"/>
      <c r="J409" s="812"/>
      <c r="K409" s="812"/>
      <c r="L409" s="812"/>
      <c r="M409" s="812"/>
      <c r="N409" s="812"/>
      <c r="O409" s="812"/>
      <c r="P409" s="812"/>
      <c r="Q409" s="812"/>
      <c r="R409" s="812"/>
      <c r="S409" s="812"/>
      <c r="T409" s="812"/>
      <c r="U409" s="812"/>
      <c r="V409" s="812"/>
      <c r="W409" s="812"/>
      <c r="X409" s="812"/>
      <c r="Y409" s="812"/>
      <c r="Z409" s="812"/>
      <c r="AA409" s="812"/>
    </row>
    <row r="410">
      <c r="A410" s="812"/>
      <c r="B410" s="812"/>
      <c r="C410" s="812"/>
      <c r="D410" s="812"/>
      <c r="E410" s="806"/>
      <c r="F410" s="812"/>
      <c r="G410" s="812"/>
      <c r="H410" s="829"/>
      <c r="I410" s="806"/>
      <c r="J410" s="812"/>
      <c r="K410" s="812"/>
      <c r="L410" s="812"/>
      <c r="M410" s="812"/>
      <c r="N410" s="812"/>
      <c r="O410" s="812"/>
      <c r="P410" s="812"/>
      <c r="Q410" s="812"/>
      <c r="R410" s="812"/>
      <c r="S410" s="812"/>
      <c r="T410" s="812"/>
      <c r="U410" s="812"/>
      <c r="V410" s="812"/>
      <c r="W410" s="812"/>
      <c r="X410" s="812"/>
      <c r="Y410" s="812"/>
      <c r="Z410" s="812"/>
      <c r="AA410" s="812"/>
    </row>
    <row r="411">
      <c r="A411" s="812"/>
      <c r="B411" s="812"/>
      <c r="C411" s="812"/>
      <c r="D411" s="812"/>
      <c r="E411" s="806"/>
      <c r="F411" s="812"/>
      <c r="G411" s="812"/>
      <c r="H411" s="829"/>
      <c r="I411" s="806"/>
      <c r="J411" s="812"/>
      <c r="K411" s="812"/>
      <c r="L411" s="812"/>
      <c r="M411" s="812"/>
      <c r="N411" s="812"/>
      <c r="O411" s="812"/>
      <c r="P411" s="812"/>
      <c r="Q411" s="812"/>
      <c r="R411" s="812"/>
      <c r="S411" s="812"/>
      <c r="T411" s="812"/>
      <c r="U411" s="812"/>
      <c r="V411" s="812"/>
      <c r="W411" s="812"/>
      <c r="X411" s="812"/>
      <c r="Y411" s="812"/>
      <c r="Z411" s="812"/>
      <c r="AA411" s="812"/>
    </row>
    <row r="412">
      <c r="A412" s="812"/>
      <c r="B412" s="812"/>
      <c r="C412" s="812"/>
      <c r="D412" s="812"/>
      <c r="E412" s="806"/>
      <c r="F412" s="812"/>
      <c r="G412" s="812"/>
      <c r="H412" s="829"/>
      <c r="I412" s="806"/>
      <c r="J412" s="812"/>
      <c r="K412" s="812"/>
      <c r="L412" s="812"/>
      <c r="M412" s="812"/>
      <c r="N412" s="812"/>
      <c r="O412" s="812"/>
      <c r="P412" s="812"/>
      <c r="Q412" s="812"/>
      <c r="R412" s="812"/>
      <c r="S412" s="812"/>
      <c r="T412" s="812"/>
      <c r="U412" s="812"/>
      <c r="V412" s="812"/>
      <c r="W412" s="812"/>
      <c r="X412" s="812"/>
      <c r="Y412" s="812"/>
      <c r="Z412" s="812"/>
      <c r="AA412" s="812"/>
    </row>
    <row r="413">
      <c r="A413" s="812"/>
      <c r="B413" s="812"/>
      <c r="C413" s="812"/>
      <c r="D413" s="812"/>
      <c r="E413" s="806"/>
      <c r="F413" s="812"/>
      <c r="G413" s="812"/>
      <c r="H413" s="829"/>
      <c r="I413" s="806"/>
      <c r="J413" s="812"/>
      <c r="K413" s="812"/>
      <c r="L413" s="812"/>
      <c r="M413" s="812"/>
      <c r="N413" s="812"/>
      <c r="O413" s="812"/>
      <c r="P413" s="812"/>
      <c r="Q413" s="812"/>
      <c r="R413" s="812"/>
      <c r="S413" s="812"/>
      <c r="T413" s="812"/>
      <c r="U413" s="812"/>
      <c r="V413" s="812"/>
      <c r="W413" s="812"/>
      <c r="X413" s="812"/>
      <c r="Y413" s="812"/>
      <c r="Z413" s="812"/>
      <c r="AA413" s="812"/>
    </row>
    <row r="414">
      <c r="A414" s="812"/>
      <c r="B414" s="812"/>
      <c r="C414" s="812"/>
      <c r="D414" s="812"/>
      <c r="E414" s="806"/>
      <c r="F414" s="812"/>
      <c r="G414" s="812"/>
      <c r="H414" s="829"/>
      <c r="I414" s="806"/>
      <c r="J414" s="812"/>
      <c r="K414" s="812"/>
      <c r="L414" s="812"/>
      <c r="M414" s="812"/>
      <c r="N414" s="812"/>
      <c r="O414" s="812"/>
      <c r="P414" s="812"/>
      <c r="Q414" s="812"/>
      <c r="R414" s="812"/>
      <c r="S414" s="812"/>
      <c r="T414" s="812"/>
      <c r="U414" s="812"/>
      <c r="V414" s="812"/>
      <c r="W414" s="812"/>
      <c r="X414" s="812"/>
      <c r="Y414" s="812"/>
      <c r="Z414" s="812"/>
      <c r="AA414" s="812"/>
    </row>
    <row r="415">
      <c r="A415" s="812"/>
      <c r="B415" s="812"/>
      <c r="C415" s="812"/>
      <c r="D415" s="812"/>
      <c r="E415" s="806"/>
      <c r="F415" s="812"/>
      <c r="G415" s="812"/>
      <c r="H415" s="829"/>
      <c r="I415" s="806"/>
      <c r="J415" s="812"/>
      <c r="K415" s="812"/>
      <c r="L415" s="812"/>
      <c r="M415" s="812"/>
      <c r="N415" s="812"/>
      <c r="O415" s="812"/>
      <c r="P415" s="812"/>
      <c r="Q415" s="812"/>
      <c r="R415" s="812"/>
      <c r="S415" s="812"/>
      <c r="T415" s="812"/>
      <c r="U415" s="812"/>
      <c r="V415" s="812"/>
      <c r="W415" s="812"/>
      <c r="X415" s="812"/>
      <c r="Y415" s="812"/>
      <c r="Z415" s="812"/>
      <c r="AA415" s="812"/>
    </row>
    <row r="416">
      <c r="A416" s="812"/>
      <c r="B416" s="812"/>
      <c r="C416" s="812"/>
      <c r="D416" s="812"/>
      <c r="E416" s="806"/>
      <c r="F416" s="812"/>
      <c r="G416" s="812"/>
      <c r="H416" s="829"/>
      <c r="I416" s="806"/>
      <c r="J416" s="812"/>
      <c r="K416" s="812"/>
      <c r="L416" s="812"/>
      <c r="M416" s="812"/>
      <c r="N416" s="812"/>
      <c r="O416" s="812"/>
      <c r="P416" s="812"/>
      <c r="Q416" s="812"/>
      <c r="R416" s="812"/>
      <c r="S416" s="812"/>
      <c r="T416" s="812"/>
      <c r="U416" s="812"/>
      <c r="V416" s="812"/>
      <c r="W416" s="812"/>
      <c r="X416" s="812"/>
      <c r="Y416" s="812"/>
      <c r="Z416" s="812"/>
      <c r="AA416" s="812"/>
    </row>
    <row r="417">
      <c r="A417" s="812"/>
      <c r="B417" s="812"/>
      <c r="C417" s="812"/>
      <c r="D417" s="812"/>
      <c r="E417" s="806"/>
      <c r="F417" s="812"/>
      <c r="G417" s="812"/>
      <c r="H417" s="829"/>
      <c r="I417" s="806"/>
      <c r="J417" s="812"/>
      <c r="K417" s="812"/>
      <c r="L417" s="812"/>
      <c r="M417" s="812"/>
      <c r="N417" s="812"/>
      <c r="O417" s="812"/>
      <c r="P417" s="812"/>
      <c r="Q417" s="812"/>
      <c r="R417" s="812"/>
      <c r="S417" s="812"/>
      <c r="T417" s="812"/>
      <c r="U417" s="812"/>
      <c r="V417" s="812"/>
      <c r="W417" s="812"/>
      <c r="X417" s="812"/>
      <c r="Y417" s="812"/>
      <c r="Z417" s="812"/>
      <c r="AA417" s="812"/>
    </row>
    <row r="418">
      <c r="A418" s="812"/>
      <c r="B418" s="812"/>
      <c r="C418" s="812"/>
      <c r="D418" s="812"/>
      <c r="E418" s="806"/>
      <c r="F418" s="812"/>
      <c r="G418" s="812"/>
      <c r="H418" s="829"/>
      <c r="I418" s="806"/>
      <c r="J418" s="812"/>
      <c r="K418" s="812"/>
      <c r="L418" s="812"/>
      <c r="M418" s="812"/>
      <c r="N418" s="812"/>
      <c r="O418" s="812"/>
      <c r="P418" s="812"/>
      <c r="Q418" s="812"/>
      <c r="R418" s="812"/>
      <c r="S418" s="812"/>
      <c r="T418" s="812"/>
      <c r="U418" s="812"/>
      <c r="V418" s="812"/>
      <c r="W418" s="812"/>
      <c r="X418" s="812"/>
      <c r="Y418" s="812"/>
      <c r="Z418" s="812"/>
      <c r="AA418" s="812"/>
    </row>
    <row r="419">
      <c r="A419" s="812"/>
      <c r="B419" s="812"/>
      <c r="C419" s="812"/>
      <c r="D419" s="812"/>
      <c r="E419" s="806"/>
      <c r="F419" s="812"/>
      <c r="G419" s="812"/>
      <c r="H419" s="829"/>
      <c r="I419" s="806"/>
      <c r="J419" s="812"/>
      <c r="K419" s="812"/>
      <c r="L419" s="812"/>
      <c r="M419" s="812"/>
      <c r="N419" s="812"/>
      <c r="O419" s="812"/>
      <c r="P419" s="812"/>
      <c r="Q419" s="812"/>
      <c r="R419" s="812"/>
      <c r="S419" s="812"/>
      <c r="T419" s="812"/>
      <c r="U419" s="812"/>
      <c r="V419" s="812"/>
      <c r="W419" s="812"/>
      <c r="X419" s="812"/>
      <c r="Y419" s="812"/>
      <c r="Z419" s="812"/>
      <c r="AA419" s="812"/>
    </row>
    <row r="420">
      <c r="A420" s="812"/>
      <c r="B420" s="812"/>
      <c r="C420" s="812"/>
      <c r="D420" s="812"/>
      <c r="E420" s="806"/>
      <c r="F420" s="812"/>
      <c r="G420" s="812"/>
      <c r="H420" s="829"/>
      <c r="I420" s="806"/>
      <c r="J420" s="812"/>
      <c r="K420" s="812"/>
      <c r="L420" s="812"/>
      <c r="M420" s="812"/>
      <c r="N420" s="812"/>
      <c r="O420" s="812"/>
      <c r="P420" s="812"/>
      <c r="Q420" s="812"/>
      <c r="R420" s="812"/>
      <c r="S420" s="812"/>
      <c r="T420" s="812"/>
      <c r="U420" s="812"/>
      <c r="V420" s="812"/>
      <c r="W420" s="812"/>
      <c r="X420" s="812"/>
      <c r="Y420" s="812"/>
      <c r="Z420" s="812"/>
      <c r="AA420" s="812"/>
    </row>
    <row r="421">
      <c r="A421" s="812"/>
      <c r="B421" s="812"/>
      <c r="C421" s="812"/>
      <c r="D421" s="812"/>
      <c r="E421" s="806"/>
      <c r="F421" s="812"/>
      <c r="G421" s="812"/>
      <c r="H421" s="829"/>
      <c r="I421" s="806"/>
      <c r="J421" s="812"/>
      <c r="K421" s="812"/>
      <c r="L421" s="812"/>
      <c r="M421" s="812"/>
      <c r="N421" s="812"/>
      <c r="O421" s="812"/>
      <c r="P421" s="812"/>
      <c r="Q421" s="812"/>
      <c r="R421" s="812"/>
      <c r="S421" s="812"/>
      <c r="T421" s="812"/>
      <c r="U421" s="812"/>
      <c r="V421" s="812"/>
      <c r="W421" s="812"/>
      <c r="X421" s="812"/>
      <c r="Y421" s="812"/>
      <c r="Z421" s="812"/>
      <c r="AA421" s="812"/>
    </row>
    <row r="422">
      <c r="A422" s="812"/>
      <c r="B422" s="812"/>
      <c r="C422" s="812"/>
      <c r="D422" s="812"/>
      <c r="E422" s="806"/>
      <c r="F422" s="812"/>
      <c r="G422" s="812"/>
      <c r="H422" s="829"/>
      <c r="I422" s="806"/>
      <c r="J422" s="812"/>
      <c r="K422" s="812"/>
      <c r="L422" s="812"/>
      <c r="M422" s="812"/>
      <c r="N422" s="812"/>
      <c r="O422" s="812"/>
      <c r="P422" s="812"/>
      <c r="Q422" s="812"/>
      <c r="R422" s="812"/>
      <c r="S422" s="812"/>
      <c r="T422" s="812"/>
      <c r="U422" s="812"/>
      <c r="V422" s="812"/>
      <c r="W422" s="812"/>
      <c r="X422" s="812"/>
      <c r="Y422" s="812"/>
      <c r="Z422" s="812"/>
      <c r="AA422" s="812"/>
    </row>
    <row r="423">
      <c r="A423" s="812"/>
      <c r="B423" s="812"/>
      <c r="C423" s="812"/>
      <c r="D423" s="812"/>
      <c r="E423" s="806"/>
      <c r="F423" s="812"/>
      <c r="G423" s="812"/>
      <c r="H423" s="829"/>
      <c r="I423" s="806"/>
      <c r="J423" s="812"/>
      <c r="K423" s="812"/>
      <c r="L423" s="812"/>
      <c r="M423" s="812"/>
      <c r="N423" s="812"/>
      <c r="O423" s="812"/>
      <c r="P423" s="812"/>
      <c r="Q423" s="812"/>
      <c r="R423" s="812"/>
      <c r="S423" s="812"/>
      <c r="T423" s="812"/>
      <c r="U423" s="812"/>
      <c r="V423" s="812"/>
      <c r="W423" s="812"/>
      <c r="X423" s="812"/>
      <c r="Y423" s="812"/>
      <c r="Z423" s="812"/>
      <c r="AA423" s="812"/>
    </row>
    <row r="424">
      <c r="A424" s="812"/>
      <c r="B424" s="812"/>
      <c r="C424" s="812"/>
      <c r="D424" s="812"/>
      <c r="E424" s="806"/>
      <c r="F424" s="812"/>
      <c r="G424" s="812"/>
      <c r="H424" s="829"/>
      <c r="I424" s="806"/>
      <c r="J424" s="812"/>
      <c r="K424" s="812"/>
      <c r="L424" s="812"/>
      <c r="M424" s="812"/>
      <c r="N424" s="812"/>
      <c r="O424" s="812"/>
      <c r="P424" s="812"/>
      <c r="Q424" s="812"/>
      <c r="R424" s="812"/>
      <c r="S424" s="812"/>
      <c r="T424" s="812"/>
      <c r="U424" s="812"/>
      <c r="V424" s="812"/>
      <c r="W424" s="812"/>
      <c r="X424" s="812"/>
      <c r="Y424" s="812"/>
      <c r="Z424" s="812"/>
      <c r="AA424" s="812"/>
    </row>
    <row r="425">
      <c r="A425" s="812"/>
      <c r="B425" s="812"/>
      <c r="C425" s="812"/>
      <c r="D425" s="812"/>
      <c r="E425" s="806"/>
      <c r="F425" s="812"/>
      <c r="G425" s="812"/>
      <c r="H425" s="829"/>
      <c r="I425" s="806"/>
      <c r="J425" s="812"/>
      <c r="K425" s="812"/>
      <c r="L425" s="812"/>
      <c r="M425" s="812"/>
      <c r="N425" s="812"/>
      <c r="O425" s="812"/>
      <c r="P425" s="812"/>
      <c r="Q425" s="812"/>
      <c r="R425" s="812"/>
      <c r="S425" s="812"/>
      <c r="T425" s="812"/>
      <c r="U425" s="812"/>
      <c r="V425" s="812"/>
      <c r="W425" s="812"/>
      <c r="X425" s="812"/>
      <c r="Y425" s="812"/>
      <c r="Z425" s="812"/>
      <c r="AA425" s="812"/>
    </row>
    <row r="426">
      <c r="A426" s="812"/>
      <c r="B426" s="812"/>
      <c r="C426" s="812"/>
      <c r="D426" s="812"/>
      <c r="E426" s="806"/>
      <c r="F426" s="812"/>
      <c r="G426" s="812"/>
      <c r="H426" s="829"/>
      <c r="I426" s="806"/>
      <c r="J426" s="812"/>
      <c r="K426" s="812"/>
      <c r="L426" s="812"/>
      <c r="M426" s="812"/>
      <c r="N426" s="812"/>
      <c r="O426" s="812"/>
      <c r="P426" s="812"/>
      <c r="Q426" s="812"/>
      <c r="R426" s="812"/>
      <c r="S426" s="812"/>
      <c r="T426" s="812"/>
      <c r="U426" s="812"/>
      <c r="V426" s="812"/>
      <c r="W426" s="812"/>
      <c r="X426" s="812"/>
      <c r="Y426" s="812"/>
      <c r="Z426" s="812"/>
      <c r="AA426" s="812"/>
    </row>
    <row r="427">
      <c r="A427" s="812"/>
      <c r="B427" s="812"/>
      <c r="C427" s="812"/>
      <c r="D427" s="812"/>
      <c r="E427" s="806"/>
      <c r="F427" s="812"/>
      <c r="G427" s="812"/>
      <c r="H427" s="829"/>
      <c r="I427" s="806"/>
      <c r="J427" s="812"/>
      <c r="K427" s="812"/>
      <c r="L427" s="812"/>
      <c r="M427" s="812"/>
      <c r="N427" s="812"/>
      <c r="O427" s="812"/>
      <c r="P427" s="812"/>
      <c r="Q427" s="812"/>
      <c r="R427" s="812"/>
      <c r="S427" s="812"/>
      <c r="T427" s="812"/>
      <c r="U427" s="812"/>
      <c r="V427" s="812"/>
      <c r="W427" s="812"/>
      <c r="X427" s="812"/>
      <c r="Y427" s="812"/>
      <c r="Z427" s="812"/>
      <c r="AA427" s="812"/>
    </row>
    <row r="428">
      <c r="A428" s="812"/>
      <c r="B428" s="812"/>
      <c r="C428" s="812"/>
      <c r="D428" s="812"/>
      <c r="E428" s="806"/>
      <c r="F428" s="812"/>
      <c r="G428" s="812"/>
      <c r="H428" s="829"/>
      <c r="I428" s="806"/>
      <c r="J428" s="812"/>
      <c r="K428" s="812"/>
      <c r="L428" s="812"/>
      <c r="M428" s="812"/>
      <c r="N428" s="812"/>
      <c r="O428" s="812"/>
      <c r="P428" s="812"/>
      <c r="Q428" s="812"/>
      <c r="R428" s="812"/>
      <c r="S428" s="812"/>
      <c r="T428" s="812"/>
      <c r="U428" s="812"/>
      <c r="V428" s="812"/>
      <c r="W428" s="812"/>
      <c r="X428" s="812"/>
      <c r="Y428" s="812"/>
      <c r="Z428" s="812"/>
      <c r="AA428" s="812"/>
    </row>
    <row r="429">
      <c r="A429" s="812"/>
      <c r="B429" s="812"/>
      <c r="C429" s="812"/>
      <c r="D429" s="812"/>
      <c r="E429" s="806"/>
      <c r="F429" s="812"/>
      <c r="G429" s="812"/>
      <c r="H429" s="829"/>
      <c r="I429" s="806"/>
      <c r="J429" s="812"/>
      <c r="K429" s="812"/>
      <c r="L429" s="812"/>
      <c r="M429" s="812"/>
      <c r="N429" s="812"/>
      <c r="O429" s="812"/>
      <c r="P429" s="812"/>
      <c r="Q429" s="812"/>
      <c r="R429" s="812"/>
      <c r="S429" s="812"/>
      <c r="T429" s="812"/>
      <c r="U429" s="812"/>
      <c r="V429" s="812"/>
      <c r="W429" s="812"/>
      <c r="X429" s="812"/>
      <c r="Y429" s="812"/>
      <c r="Z429" s="812"/>
      <c r="AA429" s="812"/>
    </row>
    <row r="430">
      <c r="A430" s="812"/>
      <c r="B430" s="812"/>
      <c r="C430" s="812"/>
      <c r="D430" s="812"/>
      <c r="E430" s="806"/>
      <c r="F430" s="812"/>
      <c r="G430" s="812"/>
      <c r="H430" s="829"/>
      <c r="I430" s="806"/>
      <c r="J430" s="812"/>
      <c r="K430" s="812"/>
      <c r="L430" s="812"/>
      <c r="M430" s="812"/>
      <c r="N430" s="812"/>
      <c r="O430" s="812"/>
      <c r="P430" s="812"/>
      <c r="Q430" s="812"/>
      <c r="R430" s="812"/>
      <c r="S430" s="812"/>
      <c r="T430" s="812"/>
      <c r="U430" s="812"/>
      <c r="V430" s="812"/>
      <c r="W430" s="812"/>
      <c r="X430" s="812"/>
      <c r="Y430" s="812"/>
      <c r="Z430" s="812"/>
      <c r="AA430" s="812"/>
    </row>
    <row r="431">
      <c r="A431" s="812"/>
      <c r="B431" s="812"/>
      <c r="C431" s="812"/>
      <c r="D431" s="812"/>
      <c r="E431" s="806"/>
      <c r="F431" s="812"/>
      <c r="G431" s="812"/>
      <c r="H431" s="829"/>
      <c r="I431" s="806"/>
      <c r="J431" s="812"/>
      <c r="K431" s="812"/>
      <c r="L431" s="812"/>
      <c r="M431" s="812"/>
      <c r="N431" s="812"/>
      <c r="O431" s="812"/>
      <c r="P431" s="812"/>
      <c r="Q431" s="812"/>
      <c r="R431" s="812"/>
      <c r="S431" s="812"/>
      <c r="T431" s="812"/>
      <c r="U431" s="812"/>
      <c r="V431" s="812"/>
      <c r="W431" s="812"/>
      <c r="X431" s="812"/>
      <c r="Y431" s="812"/>
      <c r="Z431" s="812"/>
      <c r="AA431" s="812"/>
    </row>
    <row r="432">
      <c r="A432" s="812"/>
      <c r="B432" s="812"/>
      <c r="C432" s="812"/>
      <c r="D432" s="812"/>
      <c r="E432" s="806"/>
      <c r="F432" s="812"/>
      <c r="G432" s="812"/>
      <c r="H432" s="829"/>
      <c r="I432" s="806"/>
      <c r="J432" s="812"/>
      <c r="K432" s="812"/>
      <c r="L432" s="812"/>
      <c r="M432" s="812"/>
      <c r="N432" s="812"/>
      <c r="O432" s="812"/>
      <c r="P432" s="812"/>
      <c r="Q432" s="812"/>
      <c r="R432" s="812"/>
      <c r="S432" s="812"/>
      <c r="T432" s="812"/>
      <c r="U432" s="812"/>
      <c r="V432" s="812"/>
      <c r="W432" s="812"/>
      <c r="X432" s="812"/>
      <c r="Y432" s="812"/>
      <c r="Z432" s="812"/>
      <c r="AA432" s="812"/>
    </row>
    <row r="433">
      <c r="A433" s="812"/>
      <c r="B433" s="812"/>
      <c r="C433" s="812"/>
      <c r="D433" s="812"/>
      <c r="E433" s="806"/>
      <c r="F433" s="812"/>
      <c r="G433" s="812"/>
      <c r="H433" s="829"/>
      <c r="I433" s="806"/>
      <c r="J433" s="812"/>
      <c r="K433" s="812"/>
      <c r="L433" s="812"/>
      <c r="M433" s="812"/>
      <c r="N433" s="812"/>
      <c r="O433" s="812"/>
      <c r="P433" s="812"/>
      <c r="Q433" s="812"/>
      <c r="R433" s="812"/>
      <c r="S433" s="812"/>
      <c r="T433" s="812"/>
      <c r="U433" s="812"/>
      <c r="V433" s="812"/>
      <c r="W433" s="812"/>
      <c r="X433" s="812"/>
      <c r="Y433" s="812"/>
      <c r="Z433" s="812"/>
      <c r="AA433" s="812"/>
    </row>
    <row r="434">
      <c r="A434" s="812"/>
      <c r="B434" s="812"/>
      <c r="C434" s="812"/>
      <c r="D434" s="812"/>
      <c r="E434" s="806"/>
      <c r="F434" s="812"/>
      <c r="G434" s="812"/>
      <c r="H434" s="829"/>
      <c r="I434" s="806"/>
      <c r="J434" s="812"/>
      <c r="K434" s="812"/>
      <c r="L434" s="812"/>
      <c r="M434" s="812"/>
      <c r="N434" s="812"/>
      <c r="O434" s="812"/>
      <c r="P434" s="812"/>
      <c r="Q434" s="812"/>
      <c r="R434" s="812"/>
      <c r="S434" s="812"/>
      <c r="T434" s="812"/>
      <c r="U434" s="812"/>
      <c r="V434" s="812"/>
      <c r="W434" s="812"/>
      <c r="X434" s="812"/>
      <c r="Y434" s="812"/>
      <c r="Z434" s="812"/>
      <c r="AA434" s="812"/>
    </row>
    <row r="435">
      <c r="A435" s="812"/>
      <c r="B435" s="812"/>
      <c r="C435" s="812"/>
      <c r="D435" s="812"/>
      <c r="E435" s="806"/>
      <c r="F435" s="812"/>
      <c r="G435" s="812"/>
      <c r="H435" s="829"/>
      <c r="I435" s="806"/>
      <c r="J435" s="812"/>
      <c r="K435" s="812"/>
      <c r="L435" s="812"/>
      <c r="M435" s="812"/>
      <c r="N435" s="812"/>
      <c r="O435" s="812"/>
      <c r="P435" s="812"/>
      <c r="Q435" s="812"/>
      <c r="R435" s="812"/>
      <c r="S435" s="812"/>
      <c r="T435" s="812"/>
      <c r="U435" s="812"/>
      <c r="V435" s="812"/>
      <c r="W435" s="812"/>
      <c r="X435" s="812"/>
      <c r="Y435" s="812"/>
      <c r="Z435" s="812"/>
      <c r="AA435" s="812"/>
    </row>
    <row r="436">
      <c r="A436" s="812"/>
      <c r="B436" s="812"/>
      <c r="C436" s="812"/>
      <c r="D436" s="812"/>
      <c r="E436" s="806"/>
      <c r="F436" s="812"/>
      <c r="G436" s="812"/>
      <c r="H436" s="829"/>
      <c r="I436" s="806"/>
      <c r="J436" s="812"/>
      <c r="K436" s="812"/>
      <c r="L436" s="812"/>
      <c r="M436" s="812"/>
      <c r="N436" s="812"/>
      <c r="O436" s="812"/>
      <c r="P436" s="812"/>
      <c r="Q436" s="812"/>
      <c r="R436" s="812"/>
      <c r="S436" s="812"/>
      <c r="T436" s="812"/>
      <c r="U436" s="812"/>
      <c r="V436" s="812"/>
      <c r="W436" s="812"/>
      <c r="X436" s="812"/>
      <c r="Y436" s="812"/>
      <c r="Z436" s="812"/>
      <c r="AA436" s="812"/>
    </row>
    <row r="437">
      <c r="A437" s="812"/>
      <c r="B437" s="812"/>
      <c r="C437" s="812"/>
      <c r="D437" s="812"/>
      <c r="E437" s="806"/>
      <c r="F437" s="812"/>
      <c r="G437" s="812"/>
      <c r="H437" s="829"/>
      <c r="I437" s="806"/>
      <c r="J437" s="812"/>
      <c r="K437" s="812"/>
      <c r="L437" s="812"/>
      <c r="M437" s="812"/>
      <c r="N437" s="812"/>
      <c r="O437" s="812"/>
      <c r="P437" s="812"/>
      <c r="Q437" s="812"/>
      <c r="R437" s="812"/>
      <c r="S437" s="812"/>
      <c r="T437" s="812"/>
      <c r="U437" s="812"/>
      <c r="V437" s="812"/>
      <c r="W437" s="812"/>
      <c r="X437" s="812"/>
      <c r="Y437" s="812"/>
      <c r="Z437" s="812"/>
      <c r="AA437" s="812"/>
    </row>
    <row r="438">
      <c r="A438" s="812"/>
      <c r="B438" s="812"/>
      <c r="C438" s="812"/>
      <c r="D438" s="812"/>
      <c r="E438" s="806"/>
      <c r="F438" s="812"/>
      <c r="G438" s="812"/>
      <c r="H438" s="829"/>
      <c r="I438" s="806"/>
      <c r="J438" s="812"/>
      <c r="K438" s="812"/>
      <c r="L438" s="812"/>
      <c r="M438" s="812"/>
      <c r="N438" s="812"/>
      <c r="O438" s="812"/>
      <c r="P438" s="812"/>
      <c r="Q438" s="812"/>
      <c r="R438" s="812"/>
      <c r="S438" s="812"/>
      <c r="T438" s="812"/>
      <c r="U438" s="812"/>
      <c r="V438" s="812"/>
      <c r="W438" s="812"/>
      <c r="X438" s="812"/>
      <c r="Y438" s="812"/>
      <c r="Z438" s="812"/>
      <c r="AA438" s="812"/>
    </row>
    <row r="439">
      <c r="A439" s="812"/>
      <c r="B439" s="812"/>
      <c r="C439" s="812"/>
      <c r="D439" s="812"/>
      <c r="E439" s="806"/>
      <c r="F439" s="812"/>
      <c r="G439" s="812"/>
      <c r="H439" s="829"/>
      <c r="I439" s="806"/>
      <c r="J439" s="812"/>
      <c r="K439" s="812"/>
      <c r="L439" s="812"/>
      <c r="M439" s="812"/>
      <c r="N439" s="812"/>
      <c r="O439" s="812"/>
      <c r="P439" s="812"/>
      <c r="Q439" s="812"/>
      <c r="R439" s="812"/>
      <c r="S439" s="812"/>
      <c r="T439" s="812"/>
      <c r="U439" s="812"/>
      <c r="V439" s="812"/>
      <c r="W439" s="812"/>
      <c r="X439" s="812"/>
      <c r="Y439" s="812"/>
      <c r="Z439" s="812"/>
      <c r="AA439" s="812"/>
    </row>
    <row r="440">
      <c r="A440" s="812"/>
      <c r="B440" s="812"/>
      <c r="C440" s="812"/>
      <c r="D440" s="812"/>
      <c r="E440" s="806"/>
      <c r="F440" s="812"/>
      <c r="G440" s="812"/>
      <c r="H440" s="829"/>
      <c r="I440" s="806"/>
      <c r="J440" s="812"/>
      <c r="K440" s="812"/>
      <c r="L440" s="812"/>
      <c r="M440" s="812"/>
      <c r="N440" s="812"/>
      <c r="O440" s="812"/>
      <c r="P440" s="812"/>
      <c r="Q440" s="812"/>
      <c r="R440" s="812"/>
      <c r="S440" s="812"/>
      <c r="T440" s="812"/>
      <c r="U440" s="812"/>
      <c r="V440" s="812"/>
      <c r="W440" s="812"/>
      <c r="X440" s="812"/>
      <c r="Y440" s="812"/>
      <c r="Z440" s="812"/>
      <c r="AA440" s="812"/>
    </row>
    <row r="441">
      <c r="A441" s="812"/>
      <c r="B441" s="812"/>
      <c r="C441" s="812"/>
      <c r="D441" s="812"/>
      <c r="E441" s="806"/>
      <c r="F441" s="812"/>
      <c r="G441" s="812"/>
      <c r="H441" s="829"/>
      <c r="I441" s="806"/>
      <c r="J441" s="812"/>
      <c r="K441" s="812"/>
      <c r="L441" s="812"/>
      <c r="M441" s="812"/>
      <c r="N441" s="812"/>
      <c r="O441" s="812"/>
      <c r="P441" s="812"/>
      <c r="Q441" s="812"/>
      <c r="R441" s="812"/>
      <c r="S441" s="812"/>
      <c r="T441" s="812"/>
      <c r="U441" s="812"/>
      <c r="V441" s="812"/>
      <c r="W441" s="812"/>
      <c r="X441" s="812"/>
      <c r="Y441" s="812"/>
      <c r="Z441" s="812"/>
      <c r="AA441" s="812"/>
    </row>
    <row r="442">
      <c r="A442" s="812"/>
      <c r="B442" s="812"/>
      <c r="C442" s="812"/>
      <c r="D442" s="812"/>
      <c r="E442" s="806"/>
      <c r="F442" s="812"/>
      <c r="G442" s="812"/>
      <c r="H442" s="829"/>
      <c r="I442" s="806"/>
      <c r="J442" s="812"/>
      <c r="K442" s="812"/>
      <c r="L442" s="812"/>
      <c r="M442" s="812"/>
      <c r="N442" s="812"/>
      <c r="O442" s="812"/>
      <c r="P442" s="812"/>
      <c r="Q442" s="812"/>
      <c r="R442" s="812"/>
      <c r="S442" s="812"/>
      <c r="T442" s="812"/>
      <c r="U442" s="812"/>
      <c r="V442" s="812"/>
      <c r="W442" s="812"/>
      <c r="X442" s="812"/>
      <c r="Y442" s="812"/>
      <c r="Z442" s="812"/>
      <c r="AA442" s="812"/>
    </row>
    <row r="443">
      <c r="A443" s="812"/>
      <c r="B443" s="812"/>
      <c r="C443" s="812"/>
      <c r="D443" s="812"/>
      <c r="E443" s="806"/>
      <c r="F443" s="812"/>
      <c r="G443" s="812"/>
      <c r="H443" s="829"/>
      <c r="I443" s="806"/>
      <c r="J443" s="812"/>
      <c r="K443" s="812"/>
      <c r="L443" s="812"/>
      <c r="M443" s="812"/>
      <c r="N443" s="812"/>
      <c r="O443" s="812"/>
      <c r="P443" s="812"/>
      <c r="Q443" s="812"/>
      <c r="R443" s="812"/>
      <c r="S443" s="812"/>
      <c r="T443" s="812"/>
      <c r="U443" s="812"/>
      <c r="V443" s="812"/>
      <c r="W443" s="812"/>
      <c r="X443" s="812"/>
      <c r="Y443" s="812"/>
      <c r="Z443" s="812"/>
      <c r="AA443" s="812"/>
    </row>
    <row r="444">
      <c r="A444" s="812"/>
      <c r="B444" s="812"/>
      <c r="C444" s="812"/>
      <c r="D444" s="812"/>
      <c r="E444" s="806"/>
      <c r="F444" s="812"/>
      <c r="G444" s="812"/>
      <c r="H444" s="829"/>
      <c r="I444" s="806"/>
      <c r="J444" s="812"/>
      <c r="K444" s="812"/>
      <c r="L444" s="812"/>
      <c r="M444" s="812"/>
      <c r="N444" s="812"/>
      <c r="O444" s="812"/>
      <c r="P444" s="812"/>
      <c r="Q444" s="812"/>
      <c r="R444" s="812"/>
      <c r="S444" s="812"/>
      <c r="T444" s="812"/>
      <c r="U444" s="812"/>
      <c r="V444" s="812"/>
      <c r="W444" s="812"/>
      <c r="X444" s="812"/>
      <c r="Y444" s="812"/>
      <c r="Z444" s="812"/>
      <c r="AA444" s="812"/>
    </row>
    <row r="445">
      <c r="A445" s="812"/>
      <c r="B445" s="812"/>
      <c r="C445" s="812"/>
      <c r="D445" s="812"/>
      <c r="E445" s="806"/>
      <c r="F445" s="812"/>
      <c r="G445" s="812"/>
      <c r="H445" s="829"/>
      <c r="I445" s="806"/>
      <c r="J445" s="812"/>
      <c r="K445" s="812"/>
      <c r="L445" s="812"/>
      <c r="M445" s="812"/>
      <c r="N445" s="812"/>
      <c r="O445" s="812"/>
      <c r="P445" s="812"/>
      <c r="Q445" s="812"/>
      <c r="R445" s="812"/>
      <c r="S445" s="812"/>
      <c r="T445" s="812"/>
      <c r="U445" s="812"/>
      <c r="V445" s="812"/>
      <c r="W445" s="812"/>
      <c r="X445" s="812"/>
      <c r="Y445" s="812"/>
      <c r="Z445" s="812"/>
      <c r="AA445" s="812"/>
    </row>
    <row r="446">
      <c r="A446" s="812"/>
      <c r="B446" s="812"/>
      <c r="C446" s="812"/>
      <c r="D446" s="812"/>
      <c r="E446" s="806"/>
      <c r="F446" s="812"/>
      <c r="G446" s="812"/>
      <c r="H446" s="829"/>
      <c r="I446" s="806"/>
      <c r="J446" s="812"/>
      <c r="K446" s="812"/>
      <c r="L446" s="812"/>
      <c r="M446" s="812"/>
      <c r="N446" s="812"/>
      <c r="O446" s="812"/>
      <c r="P446" s="812"/>
      <c r="Q446" s="812"/>
      <c r="R446" s="812"/>
      <c r="S446" s="812"/>
      <c r="T446" s="812"/>
      <c r="U446" s="812"/>
      <c r="V446" s="812"/>
      <c r="W446" s="812"/>
      <c r="X446" s="812"/>
      <c r="Y446" s="812"/>
      <c r="Z446" s="812"/>
      <c r="AA446" s="812"/>
    </row>
    <row r="447">
      <c r="A447" s="812"/>
      <c r="B447" s="812"/>
      <c r="C447" s="812"/>
      <c r="D447" s="812"/>
      <c r="E447" s="806"/>
      <c r="F447" s="812"/>
      <c r="G447" s="812"/>
      <c r="H447" s="829"/>
      <c r="I447" s="806"/>
      <c r="J447" s="812"/>
      <c r="K447" s="812"/>
      <c r="L447" s="812"/>
      <c r="M447" s="812"/>
      <c r="N447" s="812"/>
      <c r="O447" s="812"/>
      <c r="P447" s="812"/>
      <c r="Q447" s="812"/>
      <c r="R447" s="812"/>
      <c r="S447" s="812"/>
      <c r="T447" s="812"/>
      <c r="U447" s="812"/>
      <c r="V447" s="812"/>
      <c r="W447" s="812"/>
      <c r="X447" s="812"/>
      <c r="Y447" s="812"/>
      <c r="Z447" s="812"/>
      <c r="AA447" s="812"/>
    </row>
    <row r="448">
      <c r="A448" s="812"/>
      <c r="B448" s="812"/>
      <c r="C448" s="812"/>
      <c r="D448" s="812"/>
      <c r="E448" s="806"/>
      <c r="F448" s="812"/>
      <c r="G448" s="812"/>
      <c r="H448" s="829"/>
      <c r="I448" s="806"/>
      <c r="J448" s="812"/>
      <c r="K448" s="812"/>
      <c r="L448" s="812"/>
      <c r="M448" s="812"/>
      <c r="N448" s="812"/>
      <c r="O448" s="812"/>
      <c r="P448" s="812"/>
      <c r="Q448" s="812"/>
      <c r="R448" s="812"/>
      <c r="S448" s="812"/>
      <c r="T448" s="812"/>
      <c r="U448" s="812"/>
      <c r="V448" s="812"/>
      <c r="W448" s="812"/>
      <c r="X448" s="812"/>
      <c r="Y448" s="812"/>
      <c r="Z448" s="812"/>
      <c r="AA448" s="812"/>
    </row>
    <row r="449">
      <c r="A449" s="812"/>
      <c r="B449" s="812"/>
      <c r="C449" s="812"/>
      <c r="D449" s="812"/>
      <c r="E449" s="806"/>
      <c r="F449" s="812"/>
      <c r="G449" s="812"/>
      <c r="H449" s="829"/>
      <c r="I449" s="806"/>
      <c r="J449" s="812"/>
      <c r="K449" s="812"/>
      <c r="L449" s="812"/>
      <c r="M449" s="812"/>
      <c r="N449" s="812"/>
      <c r="O449" s="812"/>
      <c r="P449" s="812"/>
      <c r="Q449" s="812"/>
      <c r="R449" s="812"/>
      <c r="S449" s="812"/>
      <c r="T449" s="812"/>
      <c r="U449" s="812"/>
      <c r="V449" s="812"/>
      <c r="W449" s="812"/>
      <c r="X449" s="812"/>
      <c r="Y449" s="812"/>
      <c r="Z449" s="812"/>
      <c r="AA449" s="812"/>
    </row>
    <row r="450">
      <c r="A450" s="812"/>
      <c r="B450" s="812"/>
      <c r="C450" s="812"/>
      <c r="D450" s="812"/>
      <c r="E450" s="806"/>
      <c r="F450" s="812"/>
      <c r="G450" s="812"/>
      <c r="H450" s="829"/>
      <c r="I450" s="806"/>
      <c r="J450" s="812"/>
      <c r="K450" s="812"/>
      <c r="L450" s="812"/>
      <c r="M450" s="812"/>
      <c r="N450" s="812"/>
      <c r="O450" s="812"/>
      <c r="P450" s="812"/>
      <c r="Q450" s="812"/>
      <c r="R450" s="812"/>
      <c r="S450" s="812"/>
      <c r="T450" s="812"/>
      <c r="U450" s="812"/>
      <c r="V450" s="812"/>
      <c r="W450" s="812"/>
      <c r="X450" s="812"/>
      <c r="Y450" s="812"/>
      <c r="Z450" s="812"/>
      <c r="AA450" s="812"/>
    </row>
    <row r="451">
      <c r="A451" s="812"/>
      <c r="B451" s="812"/>
      <c r="C451" s="812"/>
      <c r="D451" s="812"/>
      <c r="E451" s="806"/>
      <c r="F451" s="812"/>
      <c r="G451" s="812"/>
      <c r="H451" s="829"/>
      <c r="I451" s="806"/>
      <c r="J451" s="812"/>
      <c r="K451" s="812"/>
      <c r="L451" s="812"/>
      <c r="M451" s="812"/>
      <c r="N451" s="812"/>
      <c r="O451" s="812"/>
      <c r="P451" s="812"/>
      <c r="Q451" s="812"/>
      <c r="R451" s="812"/>
      <c r="S451" s="812"/>
      <c r="T451" s="812"/>
      <c r="U451" s="812"/>
      <c r="V451" s="812"/>
      <c r="W451" s="812"/>
      <c r="X451" s="812"/>
      <c r="Y451" s="812"/>
      <c r="Z451" s="812"/>
      <c r="AA451" s="812"/>
    </row>
    <row r="452">
      <c r="A452" s="812"/>
      <c r="B452" s="812"/>
      <c r="C452" s="812"/>
      <c r="D452" s="812"/>
      <c r="E452" s="806"/>
      <c r="F452" s="812"/>
      <c r="G452" s="812"/>
      <c r="H452" s="829"/>
      <c r="I452" s="806"/>
      <c r="J452" s="812"/>
      <c r="K452" s="812"/>
      <c r="L452" s="812"/>
      <c r="M452" s="812"/>
      <c r="N452" s="812"/>
      <c r="O452" s="812"/>
      <c r="P452" s="812"/>
      <c r="Q452" s="812"/>
      <c r="R452" s="812"/>
      <c r="S452" s="812"/>
      <c r="T452" s="812"/>
      <c r="U452" s="812"/>
      <c r="V452" s="812"/>
      <c r="W452" s="812"/>
      <c r="X452" s="812"/>
      <c r="Y452" s="812"/>
      <c r="Z452" s="812"/>
      <c r="AA452" s="812"/>
    </row>
    <row r="453">
      <c r="A453" s="812"/>
      <c r="B453" s="812"/>
      <c r="C453" s="812"/>
      <c r="D453" s="812"/>
      <c r="E453" s="806"/>
      <c r="F453" s="812"/>
      <c r="G453" s="812"/>
      <c r="H453" s="829"/>
      <c r="I453" s="806"/>
      <c r="J453" s="812"/>
      <c r="K453" s="812"/>
      <c r="L453" s="812"/>
      <c r="M453" s="812"/>
      <c r="N453" s="812"/>
      <c r="O453" s="812"/>
      <c r="P453" s="812"/>
      <c r="Q453" s="812"/>
      <c r="R453" s="812"/>
      <c r="S453" s="812"/>
      <c r="T453" s="812"/>
      <c r="U453" s="812"/>
      <c r="V453" s="812"/>
      <c r="W453" s="812"/>
      <c r="X453" s="812"/>
      <c r="Y453" s="812"/>
      <c r="Z453" s="812"/>
      <c r="AA453" s="812"/>
    </row>
    <row r="454">
      <c r="A454" s="812"/>
      <c r="B454" s="812"/>
      <c r="C454" s="812"/>
      <c r="D454" s="812"/>
      <c r="E454" s="806"/>
      <c r="F454" s="812"/>
      <c r="G454" s="812"/>
      <c r="H454" s="829"/>
      <c r="I454" s="806"/>
      <c r="J454" s="812"/>
      <c r="K454" s="812"/>
      <c r="L454" s="812"/>
      <c r="M454" s="812"/>
      <c r="N454" s="812"/>
      <c r="O454" s="812"/>
      <c r="P454" s="812"/>
      <c r="Q454" s="812"/>
      <c r="R454" s="812"/>
      <c r="S454" s="812"/>
      <c r="T454" s="812"/>
      <c r="U454" s="812"/>
      <c r="V454" s="812"/>
      <c r="W454" s="812"/>
      <c r="X454" s="812"/>
      <c r="Y454" s="812"/>
      <c r="Z454" s="812"/>
      <c r="AA454" s="812"/>
    </row>
    <row r="455">
      <c r="A455" s="812"/>
      <c r="B455" s="812"/>
      <c r="C455" s="812"/>
      <c r="D455" s="812"/>
      <c r="E455" s="806"/>
      <c r="F455" s="812"/>
      <c r="G455" s="812"/>
      <c r="H455" s="829"/>
      <c r="I455" s="806"/>
      <c r="J455" s="812"/>
      <c r="K455" s="812"/>
      <c r="L455" s="812"/>
      <c r="M455" s="812"/>
      <c r="N455" s="812"/>
      <c r="O455" s="812"/>
      <c r="P455" s="812"/>
      <c r="Q455" s="812"/>
      <c r="R455" s="812"/>
      <c r="S455" s="812"/>
      <c r="T455" s="812"/>
      <c r="U455" s="812"/>
      <c r="V455" s="812"/>
      <c r="W455" s="812"/>
      <c r="X455" s="812"/>
      <c r="Y455" s="812"/>
      <c r="Z455" s="812"/>
      <c r="AA455" s="812"/>
    </row>
    <row r="456">
      <c r="A456" s="812"/>
      <c r="B456" s="812"/>
      <c r="C456" s="812"/>
      <c r="D456" s="812"/>
      <c r="E456" s="806"/>
      <c r="F456" s="812"/>
      <c r="G456" s="812"/>
      <c r="H456" s="829"/>
      <c r="I456" s="806"/>
      <c r="J456" s="812"/>
      <c r="K456" s="812"/>
      <c r="L456" s="812"/>
      <c r="M456" s="812"/>
      <c r="N456" s="812"/>
      <c r="O456" s="812"/>
      <c r="P456" s="812"/>
      <c r="Q456" s="812"/>
      <c r="R456" s="812"/>
      <c r="S456" s="812"/>
      <c r="T456" s="812"/>
      <c r="U456" s="812"/>
      <c r="V456" s="812"/>
      <c r="W456" s="812"/>
      <c r="X456" s="812"/>
      <c r="Y456" s="812"/>
      <c r="Z456" s="812"/>
      <c r="AA456" s="812"/>
    </row>
    <row r="457">
      <c r="A457" s="812"/>
      <c r="B457" s="812"/>
      <c r="C457" s="812"/>
      <c r="D457" s="812"/>
      <c r="E457" s="806"/>
      <c r="F457" s="812"/>
      <c r="G457" s="812"/>
      <c r="H457" s="829"/>
      <c r="I457" s="806"/>
      <c r="J457" s="812"/>
      <c r="K457" s="812"/>
      <c r="L457" s="812"/>
      <c r="M457" s="812"/>
      <c r="N457" s="812"/>
      <c r="O457" s="812"/>
      <c r="P457" s="812"/>
      <c r="Q457" s="812"/>
      <c r="R457" s="812"/>
      <c r="S457" s="812"/>
      <c r="T457" s="812"/>
      <c r="U457" s="812"/>
      <c r="V457" s="812"/>
      <c r="W457" s="812"/>
      <c r="X457" s="812"/>
      <c r="Y457" s="812"/>
      <c r="Z457" s="812"/>
      <c r="AA457" s="812"/>
    </row>
    <row r="458">
      <c r="A458" s="812"/>
      <c r="B458" s="812"/>
      <c r="C458" s="812"/>
      <c r="D458" s="812"/>
      <c r="E458" s="806"/>
      <c r="F458" s="812"/>
      <c r="G458" s="812"/>
      <c r="H458" s="829"/>
      <c r="I458" s="806"/>
      <c r="J458" s="812"/>
      <c r="K458" s="812"/>
      <c r="L458" s="812"/>
      <c r="M458" s="812"/>
      <c r="N458" s="812"/>
      <c r="O458" s="812"/>
      <c r="P458" s="812"/>
      <c r="Q458" s="812"/>
      <c r="R458" s="812"/>
      <c r="S458" s="812"/>
      <c r="T458" s="812"/>
      <c r="U458" s="812"/>
      <c r="V458" s="812"/>
      <c r="W458" s="812"/>
      <c r="X458" s="812"/>
      <c r="Y458" s="812"/>
      <c r="Z458" s="812"/>
      <c r="AA458" s="812"/>
    </row>
    <row r="459">
      <c r="A459" s="812"/>
      <c r="B459" s="812"/>
      <c r="C459" s="812"/>
      <c r="D459" s="812"/>
      <c r="E459" s="806"/>
      <c r="F459" s="812"/>
      <c r="G459" s="812"/>
      <c r="H459" s="829"/>
      <c r="I459" s="806"/>
      <c r="J459" s="812"/>
      <c r="K459" s="812"/>
      <c r="L459" s="812"/>
      <c r="M459" s="812"/>
      <c r="N459" s="812"/>
      <c r="O459" s="812"/>
      <c r="P459" s="812"/>
      <c r="Q459" s="812"/>
      <c r="R459" s="812"/>
      <c r="S459" s="812"/>
      <c r="T459" s="812"/>
      <c r="U459" s="812"/>
      <c r="V459" s="812"/>
      <c r="W459" s="812"/>
      <c r="X459" s="812"/>
      <c r="Y459" s="812"/>
      <c r="Z459" s="812"/>
      <c r="AA459" s="812"/>
    </row>
    <row r="460">
      <c r="A460" s="812"/>
      <c r="B460" s="812"/>
      <c r="C460" s="812"/>
      <c r="D460" s="812"/>
      <c r="E460" s="806"/>
      <c r="F460" s="812"/>
      <c r="G460" s="812"/>
      <c r="H460" s="829"/>
      <c r="I460" s="806"/>
      <c r="J460" s="812"/>
      <c r="K460" s="812"/>
      <c r="L460" s="812"/>
      <c r="M460" s="812"/>
      <c r="N460" s="812"/>
      <c r="O460" s="812"/>
      <c r="P460" s="812"/>
      <c r="Q460" s="812"/>
      <c r="R460" s="812"/>
      <c r="S460" s="812"/>
      <c r="T460" s="812"/>
      <c r="U460" s="812"/>
      <c r="V460" s="812"/>
      <c r="W460" s="812"/>
      <c r="X460" s="812"/>
      <c r="Y460" s="812"/>
      <c r="Z460" s="812"/>
      <c r="AA460" s="812"/>
    </row>
    <row r="461">
      <c r="A461" s="812"/>
      <c r="B461" s="812"/>
      <c r="C461" s="812"/>
      <c r="D461" s="812"/>
      <c r="E461" s="806"/>
      <c r="F461" s="812"/>
      <c r="G461" s="812"/>
      <c r="H461" s="829"/>
      <c r="I461" s="806"/>
      <c r="J461" s="812"/>
      <c r="K461" s="812"/>
      <c r="L461" s="812"/>
      <c r="M461" s="812"/>
      <c r="N461" s="812"/>
      <c r="O461" s="812"/>
      <c r="P461" s="812"/>
      <c r="Q461" s="812"/>
      <c r="R461" s="812"/>
      <c r="S461" s="812"/>
      <c r="T461" s="812"/>
      <c r="U461" s="812"/>
      <c r="V461" s="812"/>
      <c r="W461" s="812"/>
      <c r="X461" s="812"/>
      <c r="Y461" s="812"/>
      <c r="Z461" s="812"/>
      <c r="AA461" s="812"/>
    </row>
    <row r="462">
      <c r="A462" s="812"/>
      <c r="B462" s="812"/>
      <c r="C462" s="812"/>
      <c r="D462" s="812"/>
      <c r="E462" s="806"/>
      <c r="F462" s="812"/>
      <c r="G462" s="812"/>
      <c r="H462" s="829"/>
      <c r="I462" s="806"/>
      <c r="J462" s="812"/>
      <c r="K462" s="812"/>
      <c r="L462" s="812"/>
      <c r="M462" s="812"/>
      <c r="N462" s="812"/>
      <c r="O462" s="812"/>
      <c r="P462" s="812"/>
      <c r="Q462" s="812"/>
      <c r="R462" s="812"/>
      <c r="S462" s="812"/>
      <c r="T462" s="812"/>
      <c r="U462" s="812"/>
      <c r="V462" s="812"/>
      <c r="W462" s="812"/>
      <c r="X462" s="812"/>
      <c r="Y462" s="812"/>
      <c r="Z462" s="812"/>
      <c r="AA462" s="812"/>
    </row>
    <row r="463">
      <c r="A463" s="812"/>
      <c r="B463" s="812"/>
      <c r="C463" s="812"/>
      <c r="D463" s="812"/>
      <c r="E463" s="806"/>
      <c r="F463" s="812"/>
      <c r="G463" s="812"/>
      <c r="H463" s="829"/>
      <c r="I463" s="806"/>
      <c r="J463" s="812"/>
      <c r="K463" s="812"/>
      <c r="L463" s="812"/>
      <c r="M463" s="812"/>
      <c r="N463" s="812"/>
      <c r="O463" s="812"/>
      <c r="P463" s="812"/>
      <c r="Q463" s="812"/>
      <c r="R463" s="812"/>
      <c r="S463" s="812"/>
      <c r="T463" s="812"/>
      <c r="U463" s="812"/>
      <c r="V463" s="812"/>
      <c r="W463" s="812"/>
      <c r="X463" s="812"/>
      <c r="Y463" s="812"/>
      <c r="Z463" s="812"/>
      <c r="AA463" s="812"/>
    </row>
    <row r="464">
      <c r="A464" s="812"/>
      <c r="B464" s="812"/>
      <c r="C464" s="812"/>
      <c r="D464" s="812"/>
      <c r="E464" s="806"/>
      <c r="F464" s="812"/>
      <c r="G464" s="812"/>
      <c r="H464" s="829"/>
      <c r="I464" s="806"/>
      <c r="J464" s="812"/>
      <c r="K464" s="812"/>
      <c r="L464" s="812"/>
      <c r="M464" s="812"/>
      <c r="N464" s="812"/>
      <c r="O464" s="812"/>
      <c r="P464" s="812"/>
      <c r="Q464" s="812"/>
      <c r="R464" s="812"/>
      <c r="S464" s="812"/>
      <c r="T464" s="812"/>
      <c r="U464" s="812"/>
      <c r="V464" s="812"/>
      <c r="W464" s="812"/>
      <c r="X464" s="812"/>
      <c r="Y464" s="812"/>
      <c r="Z464" s="812"/>
      <c r="AA464" s="812"/>
    </row>
    <row r="465">
      <c r="A465" s="812"/>
      <c r="B465" s="812"/>
      <c r="C465" s="812"/>
      <c r="D465" s="812"/>
      <c r="E465" s="806"/>
      <c r="F465" s="812"/>
      <c r="G465" s="812"/>
      <c r="H465" s="829"/>
      <c r="I465" s="806"/>
      <c r="J465" s="812"/>
      <c r="K465" s="812"/>
      <c r="L465" s="812"/>
      <c r="M465" s="812"/>
      <c r="N465" s="812"/>
      <c r="O465" s="812"/>
      <c r="P465" s="812"/>
      <c r="Q465" s="812"/>
      <c r="R465" s="812"/>
      <c r="S465" s="812"/>
      <c r="T465" s="812"/>
      <c r="U465" s="812"/>
      <c r="V465" s="812"/>
      <c r="W465" s="812"/>
      <c r="X465" s="812"/>
      <c r="Y465" s="812"/>
      <c r="Z465" s="812"/>
      <c r="AA465" s="812"/>
    </row>
    <row r="466">
      <c r="A466" s="812"/>
      <c r="B466" s="812"/>
      <c r="C466" s="812"/>
      <c r="D466" s="812"/>
      <c r="E466" s="806"/>
      <c r="F466" s="812"/>
      <c r="G466" s="812"/>
      <c r="H466" s="829"/>
      <c r="I466" s="806"/>
      <c r="J466" s="812"/>
      <c r="K466" s="812"/>
      <c r="L466" s="812"/>
      <c r="M466" s="812"/>
      <c r="N466" s="812"/>
      <c r="O466" s="812"/>
      <c r="P466" s="812"/>
      <c r="Q466" s="812"/>
      <c r="R466" s="812"/>
      <c r="S466" s="812"/>
      <c r="T466" s="812"/>
      <c r="U466" s="812"/>
      <c r="V466" s="812"/>
      <c r="W466" s="812"/>
      <c r="X466" s="812"/>
      <c r="Y466" s="812"/>
      <c r="Z466" s="812"/>
      <c r="AA466" s="812"/>
    </row>
    <row r="467">
      <c r="A467" s="812"/>
      <c r="B467" s="812"/>
      <c r="C467" s="812"/>
      <c r="D467" s="812"/>
      <c r="E467" s="806"/>
      <c r="F467" s="812"/>
      <c r="G467" s="812"/>
      <c r="H467" s="829"/>
      <c r="I467" s="806"/>
      <c r="J467" s="812"/>
      <c r="K467" s="812"/>
      <c r="L467" s="812"/>
      <c r="M467" s="812"/>
      <c r="N467" s="812"/>
      <c r="O467" s="812"/>
      <c r="P467" s="812"/>
      <c r="Q467" s="812"/>
      <c r="R467" s="812"/>
      <c r="S467" s="812"/>
      <c r="T467" s="812"/>
      <c r="U467" s="812"/>
      <c r="V467" s="812"/>
      <c r="W467" s="812"/>
      <c r="X467" s="812"/>
      <c r="Y467" s="812"/>
      <c r="Z467" s="812"/>
      <c r="AA467" s="812"/>
    </row>
    <row r="468">
      <c r="A468" s="812"/>
      <c r="B468" s="812"/>
      <c r="C468" s="812"/>
      <c r="D468" s="812"/>
      <c r="E468" s="806"/>
      <c r="F468" s="812"/>
      <c r="G468" s="812"/>
      <c r="H468" s="829"/>
      <c r="I468" s="806"/>
      <c r="J468" s="812"/>
      <c r="K468" s="812"/>
      <c r="L468" s="812"/>
      <c r="M468" s="812"/>
      <c r="N468" s="812"/>
      <c r="O468" s="812"/>
      <c r="P468" s="812"/>
      <c r="Q468" s="812"/>
      <c r="R468" s="812"/>
      <c r="S468" s="812"/>
      <c r="T468" s="812"/>
      <c r="U468" s="812"/>
      <c r="V468" s="812"/>
      <c r="W468" s="812"/>
      <c r="X468" s="812"/>
      <c r="Y468" s="812"/>
      <c r="Z468" s="812"/>
      <c r="AA468" s="812"/>
    </row>
    <row r="469">
      <c r="A469" s="812"/>
      <c r="B469" s="812"/>
      <c r="C469" s="812"/>
      <c r="D469" s="812"/>
      <c r="E469" s="806"/>
      <c r="F469" s="812"/>
      <c r="G469" s="812"/>
      <c r="H469" s="829"/>
      <c r="I469" s="806"/>
      <c r="J469" s="812"/>
      <c r="K469" s="812"/>
      <c r="L469" s="812"/>
      <c r="M469" s="812"/>
      <c r="N469" s="812"/>
      <c r="O469" s="812"/>
      <c r="P469" s="812"/>
      <c r="Q469" s="812"/>
      <c r="R469" s="812"/>
      <c r="S469" s="812"/>
      <c r="T469" s="812"/>
      <c r="U469" s="812"/>
      <c r="V469" s="812"/>
      <c r="W469" s="812"/>
      <c r="X469" s="812"/>
      <c r="Y469" s="812"/>
      <c r="Z469" s="812"/>
      <c r="AA469" s="812"/>
    </row>
    <row r="470">
      <c r="A470" s="812"/>
      <c r="B470" s="812"/>
      <c r="C470" s="812"/>
      <c r="D470" s="812"/>
      <c r="E470" s="806"/>
      <c r="F470" s="812"/>
      <c r="G470" s="812"/>
      <c r="H470" s="829"/>
      <c r="I470" s="806"/>
      <c r="J470" s="812"/>
      <c r="K470" s="812"/>
      <c r="L470" s="812"/>
      <c r="M470" s="812"/>
      <c r="N470" s="812"/>
      <c r="O470" s="812"/>
      <c r="P470" s="812"/>
      <c r="Q470" s="812"/>
      <c r="R470" s="812"/>
      <c r="S470" s="812"/>
      <c r="T470" s="812"/>
      <c r="U470" s="812"/>
      <c r="V470" s="812"/>
      <c r="W470" s="812"/>
      <c r="X470" s="812"/>
      <c r="Y470" s="812"/>
      <c r="Z470" s="812"/>
      <c r="AA470" s="812"/>
    </row>
    <row r="471">
      <c r="A471" s="812"/>
      <c r="B471" s="812"/>
      <c r="C471" s="812"/>
      <c r="D471" s="812"/>
      <c r="E471" s="806"/>
      <c r="F471" s="812"/>
      <c r="G471" s="812"/>
      <c r="H471" s="829"/>
      <c r="I471" s="806"/>
      <c r="J471" s="812"/>
      <c r="K471" s="812"/>
      <c r="L471" s="812"/>
      <c r="M471" s="812"/>
      <c r="N471" s="812"/>
      <c r="O471" s="812"/>
      <c r="P471" s="812"/>
      <c r="Q471" s="812"/>
      <c r="R471" s="812"/>
      <c r="S471" s="812"/>
      <c r="T471" s="812"/>
      <c r="U471" s="812"/>
      <c r="V471" s="812"/>
      <c r="W471" s="812"/>
      <c r="X471" s="812"/>
      <c r="Y471" s="812"/>
      <c r="Z471" s="812"/>
      <c r="AA471" s="812"/>
    </row>
    <row r="472">
      <c r="A472" s="812"/>
      <c r="B472" s="812"/>
      <c r="C472" s="812"/>
      <c r="D472" s="812"/>
      <c r="E472" s="806"/>
      <c r="F472" s="812"/>
      <c r="G472" s="812"/>
      <c r="H472" s="829"/>
      <c r="I472" s="806"/>
      <c r="J472" s="812"/>
      <c r="K472" s="812"/>
      <c r="L472" s="812"/>
      <c r="M472" s="812"/>
      <c r="N472" s="812"/>
      <c r="O472" s="812"/>
      <c r="P472" s="812"/>
      <c r="Q472" s="812"/>
      <c r="R472" s="812"/>
      <c r="S472" s="812"/>
      <c r="T472" s="812"/>
      <c r="U472" s="812"/>
      <c r="V472" s="812"/>
      <c r="W472" s="812"/>
      <c r="X472" s="812"/>
      <c r="Y472" s="812"/>
      <c r="Z472" s="812"/>
      <c r="AA472" s="812"/>
    </row>
    <row r="473">
      <c r="A473" s="812"/>
      <c r="B473" s="812"/>
      <c r="C473" s="812"/>
      <c r="D473" s="812"/>
      <c r="E473" s="806"/>
      <c r="F473" s="812"/>
      <c r="G473" s="812"/>
      <c r="H473" s="829"/>
      <c r="I473" s="806"/>
      <c r="J473" s="812"/>
      <c r="K473" s="812"/>
      <c r="L473" s="812"/>
      <c r="M473" s="812"/>
      <c r="N473" s="812"/>
      <c r="O473" s="812"/>
      <c r="P473" s="812"/>
      <c r="Q473" s="812"/>
      <c r="R473" s="812"/>
      <c r="S473" s="812"/>
      <c r="T473" s="812"/>
      <c r="U473" s="812"/>
      <c r="V473" s="812"/>
      <c r="W473" s="812"/>
      <c r="X473" s="812"/>
      <c r="Y473" s="812"/>
      <c r="Z473" s="812"/>
      <c r="AA473" s="812"/>
    </row>
    <row r="474">
      <c r="A474" s="812"/>
      <c r="B474" s="812"/>
      <c r="C474" s="812"/>
      <c r="D474" s="812"/>
      <c r="E474" s="806"/>
      <c r="F474" s="812"/>
      <c r="G474" s="812"/>
      <c r="H474" s="829"/>
      <c r="I474" s="806"/>
      <c r="J474" s="812"/>
      <c r="K474" s="812"/>
      <c r="L474" s="812"/>
      <c r="M474" s="812"/>
      <c r="N474" s="812"/>
      <c r="O474" s="812"/>
      <c r="P474" s="812"/>
      <c r="Q474" s="812"/>
      <c r="R474" s="812"/>
      <c r="S474" s="812"/>
      <c r="T474" s="812"/>
      <c r="U474" s="812"/>
      <c r="V474" s="812"/>
      <c r="W474" s="812"/>
      <c r="X474" s="812"/>
      <c r="Y474" s="812"/>
      <c r="Z474" s="812"/>
      <c r="AA474" s="812"/>
    </row>
    <row r="475">
      <c r="A475" s="812"/>
      <c r="B475" s="812"/>
      <c r="C475" s="812"/>
      <c r="D475" s="812"/>
      <c r="E475" s="806"/>
      <c r="F475" s="812"/>
      <c r="G475" s="812"/>
      <c r="H475" s="829"/>
      <c r="I475" s="806"/>
      <c r="J475" s="812"/>
      <c r="K475" s="812"/>
      <c r="L475" s="812"/>
      <c r="M475" s="812"/>
      <c r="N475" s="812"/>
      <c r="O475" s="812"/>
      <c r="P475" s="812"/>
      <c r="Q475" s="812"/>
      <c r="R475" s="812"/>
      <c r="S475" s="812"/>
      <c r="T475" s="812"/>
      <c r="U475" s="812"/>
      <c r="V475" s="812"/>
      <c r="W475" s="812"/>
      <c r="X475" s="812"/>
      <c r="Y475" s="812"/>
      <c r="Z475" s="812"/>
      <c r="AA475" s="812"/>
    </row>
    <row r="476">
      <c r="A476" s="812"/>
      <c r="B476" s="812"/>
      <c r="C476" s="812"/>
      <c r="D476" s="812"/>
      <c r="E476" s="806"/>
      <c r="F476" s="812"/>
      <c r="G476" s="812"/>
      <c r="H476" s="829"/>
      <c r="I476" s="806"/>
      <c r="J476" s="812"/>
      <c r="K476" s="812"/>
      <c r="L476" s="812"/>
      <c r="M476" s="812"/>
      <c r="N476" s="812"/>
      <c r="O476" s="812"/>
      <c r="P476" s="812"/>
      <c r="Q476" s="812"/>
      <c r="R476" s="812"/>
      <c r="S476" s="812"/>
      <c r="T476" s="812"/>
      <c r="U476" s="812"/>
      <c r="V476" s="812"/>
      <c r="W476" s="812"/>
      <c r="X476" s="812"/>
      <c r="Y476" s="812"/>
      <c r="Z476" s="812"/>
      <c r="AA476" s="812"/>
    </row>
    <row r="477">
      <c r="A477" s="812"/>
      <c r="B477" s="812"/>
      <c r="C477" s="812"/>
      <c r="D477" s="812"/>
      <c r="E477" s="806"/>
      <c r="F477" s="812"/>
      <c r="G477" s="812"/>
      <c r="H477" s="829"/>
      <c r="I477" s="806"/>
      <c r="J477" s="812"/>
      <c r="K477" s="812"/>
      <c r="L477" s="812"/>
      <c r="M477" s="812"/>
      <c r="N477" s="812"/>
      <c r="O477" s="812"/>
      <c r="P477" s="812"/>
      <c r="Q477" s="812"/>
      <c r="R477" s="812"/>
      <c r="S477" s="812"/>
      <c r="T477" s="812"/>
      <c r="U477" s="812"/>
      <c r="V477" s="812"/>
      <c r="W477" s="812"/>
      <c r="X477" s="812"/>
      <c r="Y477" s="812"/>
      <c r="Z477" s="812"/>
      <c r="AA477" s="812"/>
    </row>
    <row r="478">
      <c r="A478" s="812"/>
      <c r="B478" s="812"/>
      <c r="C478" s="812"/>
      <c r="D478" s="812"/>
      <c r="E478" s="806"/>
      <c r="F478" s="812"/>
      <c r="G478" s="812"/>
      <c r="H478" s="829"/>
      <c r="I478" s="806"/>
      <c r="J478" s="812"/>
      <c r="K478" s="812"/>
      <c r="L478" s="812"/>
      <c r="M478" s="812"/>
      <c r="N478" s="812"/>
      <c r="O478" s="812"/>
      <c r="P478" s="812"/>
      <c r="Q478" s="812"/>
      <c r="R478" s="812"/>
      <c r="S478" s="812"/>
      <c r="T478" s="812"/>
      <c r="U478" s="812"/>
      <c r="V478" s="812"/>
      <c r="W478" s="812"/>
      <c r="X478" s="812"/>
      <c r="Y478" s="812"/>
      <c r="Z478" s="812"/>
      <c r="AA478" s="812"/>
    </row>
    <row r="479">
      <c r="A479" s="812"/>
      <c r="B479" s="812"/>
      <c r="C479" s="812"/>
      <c r="D479" s="812"/>
      <c r="E479" s="806"/>
      <c r="F479" s="812"/>
      <c r="G479" s="812"/>
      <c r="H479" s="829"/>
      <c r="I479" s="806"/>
      <c r="J479" s="812"/>
      <c r="K479" s="812"/>
      <c r="L479" s="812"/>
      <c r="M479" s="812"/>
      <c r="N479" s="812"/>
      <c r="O479" s="812"/>
      <c r="P479" s="812"/>
      <c r="Q479" s="812"/>
      <c r="R479" s="812"/>
      <c r="S479" s="812"/>
      <c r="T479" s="812"/>
      <c r="U479" s="812"/>
      <c r="V479" s="812"/>
      <c r="W479" s="812"/>
      <c r="X479" s="812"/>
      <c r="Y479" s="812"/>
      <c r="Z479" s="812"/>
      <c r="AA479" s="812"/>
    </row>
    <row r="480">
      <c r="A480" s="812"/>
      <c r="B480" s="812"/>
      <c r="C480" s="812"/>
      <c r="D480" s="812"/>
      <c r="E480" s="806"/>
      <c r="F480" s="812"/>
      <c r="G480" s="812"/>
      <c r="H480" s="829"/>
      <c r="I480" s="806"/>
      <c r="J480" s="812"/>
      <c r="K480" s="812"/>
      <c r="L480" s="812"/>
      <c r="M480" s="812"/>
      <c r="N480" s="812"/>
      <c r="O480" s="812"/>
      <c r="P480" s="812"/>
      <c r="Q480" s="812"/>
      <c r="R480" s="812"/>
      <c r="S480" s="812"/>
      <c r="T480" s="812"/>
      <c r="U480" s="812"/>
      <c r="V480" s="812"/>
      <c r="W480" s="812"/>
      <c r="X480" s="812"/>
      <c r="Y480" s="812"/>
      <c r="Z480" s="812"/>
      <c r="AA480" s="812"/>
    </row>
    <row r="481">
      <c r="A481" s="812"/>
      <c r="B481" s="812"/>
      <c r="C481" s="812"/>
      <c r="D481" s="812"/>
      <c r="E481" s="806"/>
      <c r="F481" s="812"/>
      <c r="G481" s="812"/>
      <c r="H481" s="829"/>
      <c r="I481" s="806"/>
      <c r="J481" s="812"/>
      <c r="K481" s="812"/>
      <c r="L481" s="812"/>
      <c r="M481" s="812"/>
      <c r="N481" s="812"/>
      <c r="O481" s="812"/>
      <c r="P481" s="812"/>
      <c r="Q481" s="812"/>
      <c r="R481" s="812"/>
      <c r="S481" s="812"/>
      <c r="T481" s="812"/>
      <c r="U481" s="812"/>
      <c r="V481" s="812"/>
      <c r="W481" s="812"/>
      <c r="X481" s="812"/>
      <c r="Y481" s="812"/>
      <c r="Z481" s="812"/>
      <c r="AA481" s="812"/>
    </row>
    <row r="482">
      <c r="A482" s="812"/>
      <c r="B482" s="812"/>
      <c r="C482" s="812"/>
      <c r="D482" s="812"/>
      <c r="E482" s="806"/>
      <c r="F482" s="812"/>
      <c r="G482" s="812"/>
      <c r="H482" s="829"/>
      <c r="I482" s="806"/>
      <c r="J482" s="812"/>
      <c r="K482" s="812"/>
      <c r="L482" s="812"/>
      <c r="M482" s="812"/>
      <c r="N482" s="812"/>
      <c r="O482" s="812"/>
      <c r="P482" s="812"/>
      <c r="Q482" s="812"/>
      <c r="R482" s="812"/>
      <c r="S482" s="812"/>
      <c r="T482" s="812"/>
      <c r="U482" s="812"/>
      <c r="V482" s="812"/>
      <c r="W482" s="812"/>
      <c r="X482" s="812"/>
      <c r="Y482" s="812"/>
      <c r="Z482" s="812"/>
      <c r="AA482" s="812"/>
    </row>
    <row r="483">
      <c r="A483" s="812"/>
      <c r="B483" s="812"/>
      <c r="C483" s="812"/>
      <c r="D483" s="812"/>
      <c r="E483" s="806"/>
      <c r="F483" s="812"/>
      <c r="G483" s="812"/>
      <c r="H483" s="829"/>
      <c r="I483" s="806"/>
      <c r="J483" s="812"/>
      <c r="K483" s="812"/>
      <c r="L483" s="812"/>
      <c r="M483" s="812"/>
      <c r="N483" s="812"/>
      <c r="O483" s="812"/>
      <c r="P483" s="812"/>
      <c r="Q483" s="812"/>
      <c r="R483" s="812"/>
      <c r="S483" s="812"/>
      <c r="T483" s="812"/>
      <c r="U483" s="812"/>
      <c r="V483" s="812"/>
      <c r="W483" s="812"/>
      <c r="X483" s="812"/>
      <c r="Y483" s="812"/>
      <c r="Z483" s="812"/>
      <c r="AA483" s="812"/>
    </row>
    <row r="484">
      <c r="A484" s="812"/>
      <c r="B484" s="812"/>
      <c r="C484" s="812"/>
      <c r="D484" s="812"/>
      <c r="E484" s="806"/>
      <c r="F484" s="812"/>
      <c r="G484" s="812"/>
      <c r="H484" s="829"/>
      <c r="I484" s="806"/>
      <c r="J484" s="812"/>
      <c r="K484" s="812"/>
      <c r="L484" s="812"/>
      <c r="M484" s="812"/>
      <c r="N484" s="812"/>
      <c r="O484" s="812"/>
      <c r="P484" s="812"/>
      <c r="Q484" s="812"/>
      <c r="R484" s="812"/>
      <c r="S484" s="812"/>
      <c r="T484" s="812"/>
      <c r="U484" s="812"/>
      <c r="V484" s="812"/>
      <c r="W484" s="812"/>
      <c r="X484" s="812"/>
      <c r="Y484" s="812"/>
      <c r="Z484" s="812"/>
      <c r="AA484" s="812"/>
    </row>
    <row r="485">
      <c r="A485" s="812"/>
      <c r="B485" s="812"/>
      <c r="C485" s="812"/>
      <c r="D485" s="812"/>
      <c r="E485" s="806"/>
      <c r="F485" s="812"/>
      <c r="G485" s="812"/>
      <c r="H485" s="829"/>
      <c r="I485" s="806"/>
      <c r="J485" s="812"/>
      <c r="K485" s="812"/>
      <c r="L485" s="812"/>
      <c r="M485" s="812"/>
      <c r="N485" s="812"/>
      <c r="O485" s="812"/>
      <c r="P485" s="812"/>
      <c r="Q485" s="812"/>
      <c r="R485" s="812"/>
      <c r="S485" s="812"/>
      <c r="T485" s="812"/>
      <c r="U485" s="812"/>
      <c r="V485" s="812"/>
      <c r="W485" s="812"/>
      <c r="X485" s="812"/>
      <c r="Y485" s="812"/>
      <c r="Z485" s="812"/>
      <c r="AA485" s="812"/>
    </row>
    <row r="486">
      <c r="A486" s="812"/>
      <c r="B486" s="812"/>
      <c r="C486" s="812"/>
      <c r="D486" s="812"/>
      <c r="E486" s="806"/>
      <c r="F486" s="812"/>
      <c r="G486" s="812"/>
      <c r="H486" s="829"/>
      <c r="I486" s="806"/>
      <c r="J486" s="812"/>
      <c r="K486" s="812"/>
      <c r="L486" s="812"/>
      <c r="M486" s="812"/>
      <c r="N486" s="812"/>
      <c r="O486" s="812"/>
      <c r="P486" s="812"/>
      <c r="Q486" s="812"/>
      <c r="R486" s="812"/>
      <c r="S486" s="812"/>
      <c r="T486" s="812"/>
      <c r="U486" s="812"/>
      <c r="V486" s="812"/>
      <c r="W486" s="812"/>
      <c r="X486" s="812"/>
      <c r="Y486" s="812"/>
      <c r="Z486" s="812"/>
      <c r="AA486" s="812"/>
    </row>
    <row r="487">
      <c r="A487" s="812"/>
      <c r="B487" s="812"/>
      <c r="C487" s="812"/>
      <c r="D487" s="812"/>
      <c r="E487" s="806"/>
      <c r="F487" s="812"/>
      <c r="G487" s="812"/>
      <c r="H487" s="829"/>
      <c r="I487" s="806"/>
      <c r="J487" s="812"/>
      <c r="K487" s="812"/>
      <c r="L487" s="812"/>
      <c r="M487" s="812"/>
      <c r="N487" s="812"/>
      <c r="O487" s="812"/>
      <c r="P487" s="812"/>
      <c r="Q487" s="812"/>
      <c r="R487" s="812"/>
      <c r="S487" s="812"/>
      <c r="T487" s="812"/>
      <c r="U487" s="812"/>
      <c r="V487" s="812"/>
      <c r="W487" s="812"/>
      <c r="X487" s="812"/>
      <c r="Y487" s="812"/>
      <c r="Z487" s="812"/>
      <c r="AA487" s="812"/>
    </row>
    <row r="488">
      <c r="A488" s="812"/>
      <c r="B488" s="812"/>
      <c r="C488" s="812"/>
      <c r="D488" s="812"/>
      <c r="E488" s="806"/>
      <c r="F488" s="812"/>
      <c r="G488" s="812"/>
      <c r="H488" s="829"/>
      <c r="I488" s="806"/>
      <c r="J488" s="812"/>
      <c r="K488" s="812"/>
      <c r="L488" s="812"/>
      <c r="M488" s="812"/>
      <c r="N488" s="812"/>
      <c r="O488" s="812"/>
      <c r="P488" s="812"/>
      <c r="Q488" s="812"/>
      <c r="R488" s="812"/>
      <c r="S488" s="812"/>
      <c r="T488" s="812"/>
      <c r="U488" s="812"/>
      <c r="V488" s="812"/>
      <c r="W488" s="812"/>
      <c r="X488" s="812"/>
      <c r="Y488" s="812"/>
      <c r="Z488" s="812"/>
      <c r="AA488" s="812"/>
    </row>
    <row r="489">
      <c r="A489" s="812"/>
      <c r="B489" s="812"/>
      <c r="C489" s="812"/>
      <c r="D489" s="812"/>
      <c r="E489" s="806"/>
      <c r="F489" s="812"/>
      <c r="G489" s="812"/>
      <c r="H489" s="829"/>
      <c r="I489" s="806"/>
      <c r="J489" s="812"/>
      <c r="K489" s="812"/>
      <c r="L489" s="812"/>
      <c r="M489" s="812"/>
      <c r="N489" s="812"/>
      <c r="O489" s="812"/>
      <c r="P489" s="812"/>
      <c r="Q489" s="812"/>
      <c r="R489" s="812"/>
      <c r="S489" s="812"/>
      <c r="T489" s="812"/>
      <c r="U489" s="812"/>
      <c r="V489" s="812"/>
      <c r="W489" s="812"/>
      <c r="X489" s="812"/>
      <c r="Y489" s="812"/>
      <c r="Z489" s="812"/>
      <c r="AA489" s="812"/>
    </row>
    <row r="490">
      <c r="A490" s="812"/>
      <c r="B490" s="812"/>
      <c r="C490" s="812"/>
      <c r="D490" s="812"/>
      <c r="E490" s="806"/>
      <c r="F490" s="812"/>
      <c r="G490" s="812"/>
      <c r="H490" s="829"/>
      <c r="I490" s="806"/>
      <c r="J490" s="812"/>
      <c r="K490" s="812"/>
      <c r="L490" s="812"/>
      <c r="M490" s="812"/>
      <c r="N490" s="812"/>
      <c r="O490" s="812"/>
      <c r="P490" s="812"/>
      <c r="Q490" s="812"/>
      <c r="R490" s="812"/>
      <c r="S490" s="812"/>
      <c r="T490" s="812"/>
      <c r="U490" s="812"/>
      <c r="V490" s="812"/>
      <c r="W490" s="812"/>
      <c r="X490" s="812"/>
      <c r="Y490" s="812"/>
      <c r="Z490" s="812"/>
      <c r="AA490" s="812"/>
    </row>
    <row r="491">
      <c r="A491" s="812"/>
      <c r="B491" s="812"/>
      <c r="C491" s="812"/>
      <c r="D491" s="812"/>
      <c r="E491" s="806"/>
      <c r="F491" s="812"/>
      <c r="G491" s="812"/>
      <c r="H491" s="829"/>
      <c r="I491" s="806"/>
      <c r="J491" s="812"/>
      <c r="K491" s="812"/>
      <c r="L491" s="812"/>
      <c r="M491" s="812"/>
      <c r="N491" s="812"/>
      <c r="O491" s="812"/>
      <c r="P491" s="812"/>
      <c r="Q491" s="812"/>
      <c r="R491" s="812"/>
      <c r="S491" s="812"/>
      <c r="T491" s="812"/>
      <c r="U491" s="812"/>
      <c r="V491" s="812"/>
      <c r="W491" s="812"/>
      <c r="X491" s="812"/>
      <c r="Y491" s="812"/>
      <c r="Z491" s="812"/>
      <c r="AA491" s="812"/>
    </row>
    <row r="492">
      <c r="A492" s="812"/>
      <c r="B492" s="812"/>
      <c r="C492" s="812"/>
      <c r="D492" s="812"/>
      <c r="E492" s="806"/>
      <c r="F492" s="812"/>
      <c r="G492" s="812"/>
      <c r="H492" s="829"/>
      <c r="I492" s="806"/>
      <c r="J492" s="812"/>
      <c r="K492" s="812"/>
      <c r="L492" s="812"/>
      <c r="M492" s="812"/>
      <c r="N492" s="812"/>
      <c r="O492" s="812"/>
      <c r="P492" s="812"/>
      <c r="Q492" s="812"/>
      <c r="R492" s="812"/>
      <c r="S492" s="812"/>
      <c r="T492" s="812"/>
      <c r="U492" s="812"/>
      <c r="V492" s="812"/>
      <c r="W492" s="812"/>
      <c r="X492" s="812"/>
      <c r="Y492" s="812"/>
      <c r="Z492" s="812"/>
      <c r="AA492" s="812"/>
    </row>
    <row r="493">
      <c r="A493" s="812"/>
      <c r="B493" s="812"/>
      <c r="C493" s="812"/>
      <c r="D493" s="812"/>
      <c r="E493" s="806"/>
      <c r="F493" s="812"/>
      <c r="G493" s="812"/>
      <c r="H493" s="829"/>
      <c r="I493" s="806"/>
      <c r="J493" s="812"/>
      <c r="K493" s="812"/>
      <c r="L493" s="812"/>
      <c r="M493" s="812"/>
      <c r="N493" s="812"/>
      <c r="O493" s="812"/>
      <c r="P493" s="812"/>
      <c r="Q493" s="812"/>
      <c r="R493" s="812"/>
      <c r="S493" s="812"/>
      <c r="T493" s="812"/>
      <c r="U493" s="812"/>
      <c r="V493" s="812"/>
      <c r="W493" s="812"/>
      <c r="X493" s="812"/>
      <c r="Y493" s="812"/>
      <c r="Z493" s="812"/>
      <c r="AA493" s="812"/>
    </row>
    <row r="494">
      <c r="A494" s="812"/>
      <c r="B494" s="812"/>
      <c r="C494" s="812"/>
      <c r="D494" s="812"/>
      <c r="E494" s="806"/>
      <c r="F494" s="812"/>
      <c r="G494" s="812"/>
      <c r="H494" s="829"/>
      <c r="I494" s="806"/>
      <c r="J494" s="812"/>
      <c r="K494" s="812"/>
      <c r="L494" s="812"/>
      <c r="M494" s="812"/>
      <c r="N494" s="812"/>
      <c r="O494" s="812"/>
      <c r="P494" s="812"/>
      <c r="Q494" s="812"/>
      <c r="R494" s="812"/>
      <c r="S494" s="812"/>
      <c r="T494" s="812"/>
      <c r="U494" s="812"/>
      <c r="V494" s="812"/>
      <c r="W494" s="812"/>
      <c r="X494" s="812"/>
      <c r="Y494" s="812"/>
      <c r="Z494" s="812"/>
      <c r="AA494" s="812"/>
    </row>
    <row r="495">
      <c r="A495" s="812"/>
      <c r="B495" s="812"/>
      <c r="C495" s="812"/>
      <c r="D495" s="812"/>
      <c r="E495" s="806"/>
      <c r="F495" s="812"/>
      <c r="G495" s="812"/>
      <c r="H495" s="829"/>
      <c r="I495" s="806"/>
      <c r="J495" s="812"/>
      <c r="K495" s="812"/>
      <c r="L495" s="812"/>
      <c r="M495" s="812"/>
      <c r="N495" s="812"/>
      <c r="O495" s="812"/>
      <c r="P495" s="812"/>
      <c r="Q495" s="812"/>
      <c r="R495" s="812"/>
      <c r="S495" s="812"/>
      <c r="T495" s="812"/>
      <c r="U495" s="812"/>
      <c r="V495" s="812"/>
      <c r="W495" s="812"/>
      <c r="X495" s="812"/>
      <c r="Y495" s="812"/>
      <c r="Z495" s="812"/>
      <c r="AA495" s="812"/>
    </row>
    <row r="496">
      <c r="A496" s="812"/>
      <c r="B496" s="812"/>
      <c r="C496" s="812"/>
      <c r="D496" s="812"/>
      <c r="E496" s="806"/>
      <c r="F496" s="812"/>
      <c r="G496" s="812"/>
      <c r="H496" s="829"/>
      <c r="I496" s="806"/>
      <c r="J496" s="812"/>
      <c r="K496" s="812"/>
      <c r="L496" s="812"/>
      <c r="M496" s="812"/>
      <c r="N496" s="812"/>
      <c r="O496" s="812"/>
      <c r="P496" s="812"/>
      <c r="Q496" s="812"/>
      <c r="R496" s="812"/>
      <c r="S496" s="812"/>
      <c r="T496" s="812"/>
      <c r="U496" s="812"/>
      <c r="V496" s="812"/>
      <c r="W496" s="812"/>
      <c r="X496" s="812"/>
      <c r="Y496" s="812"/>
      <c r="Z496" s="812"/>
      <c r="AA496" s="812"/>
    </row>
    <row r="497">
      <c r="A497" s="812"/>
      <c r="B497" s="812"/>
      <c r="C497" s="812"/>
      <c r="D497" s="812"/>
      <c r="E497" s="806"/>
      <c r="F497" s="812"/>
      <c r="G497" s="812"/>
      <c r="H497" s="829"/>
      <c r="I497" s="806"/>
      <c r="J497" s="812"/>
      <c r="K497" s="812"/>
      <c r="L497" s="812"/>
      <c r="M497" s="812"/>
      <c r="N497" s="812"/>
      <c r="O497" s="812"/>
      <c r="P497" s="812"/>
      <c r="Q497" s="812"/>
      <c r="R497" s="812"/>
      <c r="S497" s="812"/>
      <c r="T497" s="812"/>
      <c r="U497" s="812"/>
      <c r="V497" s="812"/>
      <c r="W497" s="812"/>
      <c r="X497" s="812"/>
      <c r="Y497" s="812"/>
      <c r="Z497" s="812"/>
      <c r="AA497" s="812"/>
    </row>
    <row r="498">
      <c r="A498" s="812"/>
      <c r="B498" s="812"/>
      <c r="C498" s="812"/>
      <c r="D498" s="812"/>
      <c r="E498" s="806"/>
      <c r="F498" s="812"/>
      <c r="G498" s="812"/>
      <c r="H498" s="829"/>
      <c r="I498" s="806"/>
      <c r="J498" s="812"/>
      <c r="K498" s="812"/>
      <c r="L498" s="812"/>
      <c r="M498" s="812"/>
      <c r="N498" s="812"/>
      <c r="O498" s="812"/>
      <c r="P498" s="812"/>
      <c r="Q498" s="812"/>
      <c r="R498" s="812"/>
      <c r="S498" s="812"/>
      <c r="T498" s="812"/>
      <c r="U498" s="812"/>
      <c r="V498" s="812"/>
      <c r="W498" s="812"/>
      <c r="X498" s="812"/>
      <c r="Y498" s="812"/>
      <c r="Z498" s="812"/>
      <c r="AA498" s="812"/>
    </row>
    <row r="499">
      <c r="A499" s="812"/>
      <c r="B499" s="812"/>
      <c r="C499" s="812"/>
      <c r="D499" s="812"/>
      <c r="E499" s="806"/>
      <c r="F499" s="812"/>
      <c r="G499" s="812"/>
      <c r="H499" s="829"/>
      <c r="I499" s="806"/>
      <c r="J499" s="812"/>
      <c r="K499" s="812"/>
      <c r="L499" s="812"/>
      <c r="M499" s="812"/>
      <c r="N499" s="812"/>
      <c r="O499" s="812"/>
      <c r="P499" s="812"/>
      <c r="Q499" s="812"/>
      <c r="R499" s="812"/>
      <c r="S499" s="812"/>
      <c r="T499" s="812"/>
      <c r="U499" s="812"/>
      <c r="V499" s="812"/>
      <c r="W499" s="812"/>
      <c r="X499" s="812"/>
      <c r="Y499" s="812"/>
      <c r="Z499" s="812"/>
      <c r="AA499" s="812"/>
    </row>
    <row r="500">
      <c r="A500" s="812"/>
      <c r="B500" s="812"/>
      <c r="C500" s="812"/>
      <c r="D500" s="812"/>
      <c r="E500" s="806"/>
      <c r="F500" s="812"/>
      <c r="G500" s="812"/>
      <c r="H500" s="829"/>
      <c r="I500" s="806"/>
      <c r="J500" s="812"/>
      <c r="K500" s="812"/>
      <c r="L500" s="812"/>
      <c r="M500" s="812"/>
      <c r="N500" s="812"/>
      <c r="O500" s="812"/>
      <c r="P500" s="812"/>
      <c r="Q500" s="812"/>
      <c r="R500" s="812"/>
      <c r="S500" s="812"/>
      <c r="T500" s="812"/>
      <c r="U500" s="812"/>
      <c r="V500" s="812"/>
      <c r="W500" s="812"/>
      <c r="X500" s="812"/>
      <c r="Y500" s="812"/>
      <c r="Z500" s="812"/>
      <c r="AA500" s="812"/>
    </row>
    <row r="501">
      <c r="A501" s="812"/>
      <c r="B501" s="812"/>
      <c r="C501" s="812"/>
      <c r="D501" s="812"/>
      <c r="E501" s="806"/>
      <c r="F501" s="812"/>
      <c r="G501" s="812"/>
      <c r="H501" s="829"/>
      <c r="I501" s="806"/>
      <c r="J501" s="812"/>
      <c r="K501" s="812"/>
      <c r="L501" s="812"/>
      <c r="M501" s="812"/>
      <c r="N501" s="812"/>
      <c r="O501" s="812"/>
      <c r="P501" s="812"/>
      <c r="Q501" s="812"/>
      <c r="R501" s="812"/>
      <c r="S501" s="812"/>
      <c r="T501" s="812"/>
      <c r="U501" s="812"/>
      <c r="V501" s="812"/>
      <c r="W501" s="812"/>
      <c r="X501" s="812"/>
      <c r="Y501" s="812"/>
      <c r="Z501" s="812"/>
      <c r="AA501" s="812"/>
    </row>
    <row r="502">
      <c r="A502" s="812"/>
      <c r="B502" s="812"/>
      <c r="C502" s="812"/>
      <c r="D502" s="812"/>
      <c r="E502" s="806"/>
      <c r="F502" s="812"/>
      <c r="G502" s="812"/>
      <c r="H502" s="829"/>
      <c r="I502" s="806"/>
      <c r="J502" s="812"/>
      <c r="K502" s="812"/>
      <c r="L502" s="812"/>
      <c r="M502" s="812"/>
      <c r="N502" s="812"/>
      <c r="O502" s="812"/>
      <c r="P502" s="812"/>
      <c r="Q502" s="812"/>
      <c r="R502" s="812"/>
      <c r="S502" s="812"/>
      <c r="T502" s="812"/>
      <c r="U502" s="812"/>
      <c r="V502" s="812"/>
      <c r="W502" s="812"/>
      <c r="X502" s="812"/>
      <c r="Y502" s="812"/>
      <c r="Z502" s="812"/>
      <c r="AA502" s="812"/>
    </row>
    <row r="503">
      <c r="A503" s="812"/>
      <c r="B503" s="812"/>
      <c r="C503" s="812"/>
      <c r="D503" s="812"/>
      <c r="E503" s="806"/>
      <c r="F503" s="812"/>
      <c r="G503" s="812"/>
      <c r="H503" s="829"/>
      <c r="I503" s="806"/>
      <c r="J503" s="812"/>
      <c r="K503" s="812"/>
      <c r="L503" s="812"/>
      <c r="M503" s="812"/>
      <c r="N503" s="812"/>
      <c r="O503" s="812"/>
      <c r="P503" s="812"/>
      <c r="Q503" s="812"/>
      <c r="R503" s="812"/>
      <c r="S503" s="812"/>
      <c r="T503" s="812"/>
      <c r="U503" s="812"/>
      <c r="V503" s="812"/>
      <c r="W503" s="812"/>
      <c r="X503" s="812"/>
      <c r="Y503" s="812"/>
      <c r="Z503" s="812"/>
      <c r="AA503" s="812"/>
    </row>
    <row r="504">
      <c r="A504" s="812"/>
      <c r="B504" s="812"/>
      <c r="C504" s="812"/>
      <c r="D504" s="812"/>
      <c r="E504" s="806"/>
      <c r="F504" s="812"/>
      <c r="G504" s="812"/>
      <c r="H504" s="829"/>
      <c r="I504" s="806"/>
      <c r="J504" s="812"/>
      <c r="K504" s="812"/>
      <c r="L504" s="812"/>
      <c r="M504" s="812"/>
      <c r="N504" s="812"/>
      <c r="O504" s="812"/>
      <c r="P504" s="812"/>
      <c r="Q504" s="812"/>
      <c r="R504" s="812"/>
      <c r="S504" s="812"/>
      <c r="T504" s="812"/>
      <c r="U504" s="812"/>
      <c r="V504" s="812"/>
      <c r="W504" s="812"/>
      <c r="X504" s="812"/>
      <c r="Y504" s="812"/>
      <c r="Z504" s="812"/>
      <c r="AA504" s="812"/>
    </row>
    <row r="505">
      <c r="A505" s="812"/>
      <c r="B505" s="812"/>
      <c r="C505" s="812"/>
      <c r="D505" s="812"/>
      <c r="E505" s="806"/>
      <c r="F505" s="812"/>
      <c r="G505" s="812"/>
      <c r="H505" s="829"/>
      <c r="I505" s="806"/>
      <c r="J505" s="812"/>
      <c r="K505" s="812"/>
      <c r="L505" s="812"/>
      <c r="M505" s="812"/>
      <c r="N505" s="812"/>
      <c r="O505" s="812"/>
      <c r="P505" s="812"/>
      <c r="Q505" s="812"/>
      <c r="R505" s="812"/>
      <c r="S505" s="812"/>
      <c r="T505" s="812"/>
      <c r="U505" s="812"/>
      <c r="V505" s="812"/>
      <c r="W505" s="812"/>
      <c r="X505" s="812"/>
      <c r="Y505" s="812"/>
      <c r="Z505" s="812"/>
      <c r="AA505" s="812"/>
    </row>
    <row r="506">
      <c r="A506" s="812"/>
      <c r="B506" s="812"/>
      <c r="C506" s="812"/>
      <c r="D506" s="812"/>
      <c r="E506" s="806"/>
      <c r="F506" s="812"/>
      <c r="G506" s="812"/>
      <c r="H506" s="829"/>
      <c r="I506" s="806"/>
      <c r="J506" s="812"/>
      <c r="K506" s="812"/>
      <c r="L506" s="812"/>
      <c r="M506" s="812"/>
      <c r="N506" s="812"/>
      <c r="O506" s="812"/>
      <c r="P506" s="812"/>
      <c r="Q506" s="812"/>
      <c r="R506" s="812"/>
      <c r="S506" s="812"/>
      <c r="T506" s="812"/>
      <c r="U506" s="812"/>
      <c r="V506" s="812"/>
      <c r="W506" s="812"/>
      <c r="X506" s="812"/>
      <c r="Y506" s="812"/>
      <c r="Z506" s="812"/>
      <c r="AA506" s="812"/>
    </row>
    <row r="507">
      <c r="A507" s="812"/>
      <c r="B507" s="812"/>
      <c r="C507" s="812"/>
      <c r="D507" s="812"/>
      <c r="E507" s="806"/>
      <c r="F507" s="812"/>
      <c r="G507" s="812"/>
      <c r="H507" s="829"/>
      <c r="I507" s="806"/>
      <c r="J507" s="812"/>
      <c r="K507" s="812"/>
      <c r="L507" s="812"/>
      <c r="M507" s="812"/>
      <c r="N507" s="812"/>
      <c r="O507" s="812"/>
      <c r="P507" s="812"/>
      <c r="Q507" s="812"/>
      <c r="R507" s="812"/>
      <c r="S507" s="812"/>
      <c r="T507" s="812"/>
      <c r="U507" s="812"/>
      <c r="V507" s="812"/>
      <c r="W507" s="812"/>
      <c r="X507" s="812"/>
      <c r="Y507" s="812"/>
      <c r="Z507" s="812"/>
      <c r="AA507" s="812"/>
    </row>
    <row r="508">
      <c r="A508" s="812"/>
      <c r="B508" s="812"/>
      <c r="C508" s="812"/>
      <c r="D508" s="812"/>
      <c r="E508" s="806"/>
      <c r="F508" s="812"/>
      <c r="G508" s="812"/>
      <c r="H508" s="829"/>
      <c r="I508" s="806"/>
      <c r="J508" s="812"/>
      <c r="K508" s="812"/>
      <c r="L508" s="812"/>
      <c r="M508" s="812"/>
      <c r="N508" s="812"/>
      <c r="O508" s="812"/>
      <c r="P508" s="812"/>
      <c r="Q508" s="812"/>
      <c r="R508" s="812"/>
      <c r="S508" s="812"/>
      <c r="T508" s="812"/>
      <c r="U508" s="812"/>
      <c r="V508" s="812"/>
      <c r="W508" s="812"/>
      <c r="X508" s="812"/>
      <c r="Y508" s="812"/>
      <c r="Z508" s="812"/>
      <c r="AA508" s="812"/>
    </row>
    <row r="509">
      <c r="A509" s="812"/>
      <c r="B509" s="812"/>
      <c r="C509" s="812"/>
      <c r="D509" s="812"/>
      <c r="E509" s="806"/>
      <c r="F509" s="812"/>
      <c r="G509" s="812"/>
      <c r="H509" s="829"/>
      <c r="I509" s="806"/>
      <c r="J509" s="812"/>
      <c r="K509" s="812"/>
      <c r="L509" s="812"/>
      <c r="M509" s="812"/>
      <c r="N509" s="812"/>
      <c r="O509" s="812"/>
      <c r="P509" s="812"/>
      <c r="Q509" s="812"/>
      <c r="R509" s="812"/>
      <c r="S509" s="812"/>
      <c r="T509" s="812"/>
      <c r="U509" s="812"/>
      <c r="V509" s="812"/>
      <c r="W509" s="812"/>
      <c r="X509" s="812"/>
      <c r="Y509" s="812"/>
      <c r="Z509" s="812"/>
      <c r="AA509" s="812"/>
    </row>
    <row r="510">
      <c r="A510" s="812"/>
      <c r="B510" s="812"/>
      <c r="C510" s="812"/>
      <c r="D510" s="812"/>
      <c r="E510" s="806"/>
      <c r="F510" s="812"/>
      <c r="G510" s="812"/>
      <c r="H510" s="829"/>
      <c r="I510" s="806"/>
      <c r="J510" s="812"/>
      <c r="K510" s="812"/>
      <c r="L510" s="812"/>
      <c r="M510" s="812"/>
      <c r="N510" s="812"/>
      <c r="O510" s="812"/>
      <c r="P510" s="812"/>
      <c r="Q510" s="812"/>
      <c r="R510" s="812"/>
      <c r="S510" s="812"/>
      <c r="T510" s="812"/>
      <c r="U510" s="812"/>
      <c r="V510" s="812"/>
      <c r="W510" s="812"/>
      <c r="X510" s="812"/>
      <c r="Y510" s="812"/>
      <c r="Z510" s="812"/>
      <c r="AA510" s="812"/>
    </row>
    <row r="511">
      <c r="A511" s="812"/>
      <c r="B511" s="812"/>
      <c r="C511" s="812"/>
      <c r="D511" s="812"/>
      <c r="E511" s="806"/>
      <c r="F511" s="812"/>
      <c r="G511" s="812"/>
      <c r="H511" s="829"/>
      <c r="I511" s="806"/>
      <c r="J511" s="812"/>
      <c r="K511" s="812"/>
      <c r="L511" s="812"/>
      <c r="M511" s="812"/>
      <c r="N511" s="812"/>
      <c r="O511" s="812"/>
      <c r="P511" s="812"/>
      <c r="Q511" s="812"/>
      <c r="R511" s="812"/>
      <c r="S511" s="812"/>
      <c r="T511" s="812"/>
      <c r="U511" s="812"/>
      <c r="V511" s="812"/>
      <c r="W511" s="812"/>
      <c r="X511" s="812"/>
      <c r="Y511" s="812"/>
      <c r="Z511" s="812"/>
      <c r="AA511" s="812"/>
    </row>
    <row r="512">
      <c r="A512" s="812"/>
      <c r="B512" s="812"/>
      <c r="C512" s="812"/>
      <c r="D512" s="812"/>
      <c r="E512" s="806"/>
      <c r="F512" s="812"/>
      <c r="G512" s="812"/>
      <c r="H512" s="829"/>
      <c r="I512" s="806"/>
      <c r="J512" s="812"/>
      <c r="K512" s="812"/>
      <c r="L512" s="812"/>
      <c r="M512" s="812"/>
      <c r="N512" s="812"/>
      <c r="O512" s="812"/>
      <c r="P512" s="812"/>
      <c r="Q512" s="812"/>
      <c r="R512" s="812"/>
      <c r="S512" s="812"/>
      <c r="T512" s="812"/>
      <c r="U512" s="812"/>
      <c r="V512" s="812"/>
      <c r="W512" s="812"/>
      <c r="X512" s="812"/>
      <c r="Y512" s="812"/>
      <c r="Z512" s="812"/>
      <c r="AA512" s="812"/>
    </row>
    <row r="513">
      <c r="A513" s="812"/>
      <c r="B513" s="812"/>
      <c r="C513" s="812"/>
      <c r="D513" s="812"/>
      <c r="E513" s="806"/>
      <c r="F513" s="812"/>
      <c r="G513" s="812"/>
      <c r="H513" s="829"/>
      <c r="I513" s="806"/>
      <c r="J513" s="812"/>
      <c r="K513" s="812"/>
      <c r="L513" s="812"/>
      <c r="M513" s="812"/>
      <c r="N513" s="812"/>
      <c r="O513" s="812"/>
      <c r="P513" s="812"/>
      <c r="Q513" s="812"/>
      <c r="R513" s="812"/>
      <c r="S513" s="812"/>
      <c r="T513" s="812"/>
      <c r="U513" s="812"/>
      <c r="V513" s="812"/>
      <c r="W513" s="812"/>
      <c r="X513" s="812"/>
      <c r="Y513" s="812"/>
      <c r="Z513" s="812"/>
      <c r="AA513" s="812"/>
    </row>
    <row r="514">
      <c r="A514" s="812"/>
      <c r="B514" s="812"/>
      <c r="C514" s="812"/>
      <c r="D514" s="812"/>
      <c r="E514" s="806"/>
      <c r="F514" s="812"/>
      <c r="G514" s="812"/>
      <c r="H514" s="829"/>
      <c r="I514" s="806"/>
      <c r="J514" s="812"/>
      <c r="K514" s="812"/>
      <c r="L514" s="812"/>
      <c r="M514" s="812"/>
      <c r="N514" s="812"/>
      <c r="O514" s="812"/>
      <c r="P514" s="812"/>
      <c r="Q514" s="812"/>
      <c r="R514" s="812"/>
      <c r="S514" s="812"/>
      <c r="T514" s="812"/>
      <c r="U514" s="812"/>
      <c r="V514" s="812"/>
      <c r="W514" s="812"/>
      <c r="X514" s="812"/>
      <c r="Y514" s="812"/>
      <c r="Z514" s="812"/>
      <c r="AA514" s="812"/>
    </row>
    <row r="515">
      <c r="A515" s="812"/>
      <c r="B515" s="812"/>
      <c r="C515" s="812"/>
      <c r="D515" s="812"/>
      <c r="E515" s="806"/>
      <c r="F515" s="812"/>
      <c r="G515" s="812"/>
      <c r="H515" s="829"/>
      <c r="I515" s="806"/>
      <c r="J515" s="812"/>
      <c r="K515" s="812"/>
      <c r="L515" s="812"/>
      <c r="M515" s="812"/>
      <c r="N515" s="812"/>
      <c r="O515" s="812"/>
      <c r="P515" s="812"/>
      <c r="Q515" s="812"/>
      <c r="R515" s="812"/>
      <c r="S515" s="812"/>
      <c r="T515" s="812"/>
      <c r="U515" s="812"/>
      <c r="V515" s="812"/>
      <c r="W515" s="812"/>
      <c r="X515" s="812"/>
      <c r="Y515" s="812"/>
      <c r="Z515" s="812"/>
      <c r="AA515" s="812"/>
    </row>
    <row r="516">
      <c r="A516" s="812"/>
      <c r="B516" s="812"/>
      <c r="C516" s="812"/>
      <c r="D516" s="812"/>
      <c r="E516" s="806"/>
      <c r="F516" s="812"/>
      <c r="G516" s="812"/>
      <c r="H516" s="829"/>
      <c r="I516" s="806"/>
      <c r="J516" s="812"/>
      <c r="K516" s="812"/>
      <c r="L516" s="812"/>
      <c r="M516" s="812"/>
      <c r="N516" s="812"/>
      <c r="O516" s="812"/>
      <c r="P516" s="812"/>
      <c r="Q516" s="812"/>
      <c r="R516" s="812"/>
      <c r="S516" s="812"/>
      <c r="T516" s="812"/>
      <c r="U516" s="812"/>
      <c r="V516" s="812"/>
      <c r="W516" s="812"/>
      <c r="X516" s="812"/>
      <c r="Y516" s="812"/>
      <c r="Z516" s="812"/>
      <c r="AA516" s="812"/>
    </row>
    <row r="517">
      <c r="A517" s="812"/>
      <c r="B517" s="812"/>
      <c r="C517" s="812"/>
      <c r="D517" s="812"/>
      <c r="E517" s="806"/>
      <c r="F517" s="812"/>
      <c r="G517" s="812"/>
      <c r="H517" s="829"/>
      <c r="I517" s="806"/>
      <c r="J517" s="812"/>
      <c r="K517" s="812"/>
      <c r="L517" s="812"/>
      <c r="M517" s="812"/>
      <c r="N517" s="812"/>
      <c r="O517" s="812"/>
      <c r="P517" s="812"/>
      <c r="Q517" s="812"/>
      <c r="R517" s="812"/>
      <c r="S517" s="812"/>
      <c r="T517" s="812"/>
      <c r="U517" s="812"/>
      <c r="V517" s="812"/>
      <c r="W517" s="812"/>
      <c r="X517" s="812"/>
      <c r="Y517" s="812"/>
      <c r="Z517" s="812"/>
      <c r="AA517" s="812"/>
    </row>
    <row r="518">
      <c r="A518" s="812"/>
      <c r="B518" s="812"/>
      <c r="C518" s="812"/>
      <c r="D518" s="812"/>
      <c r="E518" s="806"/>
      <c r="F518" s="812"/>
      <c r="G518" s="812"/>
      <c r="H518" s="829"/>
      <c r="I518" s="806"/>
      <c r="J518" s="812"/>
      <c r="K518" s="812"/>
      <c r="L518" s="812"/>
      <c r="M518" s="812"/>
      <c r="N518" s="812"/>
      <c r="O518" s="812"/>
      <c r="P518" s="812"/>
      <c r="Q518" s="812"/>
      <c r="R518" s="812"/>
      <c r="S518" s="812"/>
      <c r="T518" s="812"/>
      <c r="U518" s="812"/>
      <c r="V518" s="812"/>
      <c r="W518" s="812"/>
      <c r="X518" s="812"/>
      <c r="Y518" s="812"/>
      <c r="Z518" s="812"/>
      <c r="AA518" s="812"/>
    </row>
    <row r="519">
      <c r="A519" s="812"/>
      <c r="B519" s="812"/>
      <c r="C519" s="812"/>
      <c r="D519" s="812"/>
      <c r="E519" s="806"/>
      <c r="F519" s="812"/>
      <c r="G519" s="812"/>
      <c r="H519" s="829"/>
      <c r="I519" s="806"/>
      <c r="J519" s="812"/>
      <c r="K519" s="812"/>
      <c r="L519" s="812"/>
      <c r="M519" s="812"/>
      <c r="N519" s="812"/>
      <c r="O519" s="812"/>
      <c r="P519" s="812"/>
      <c r="Q519" s="812"/>
      <c r="R519" s="812"/>
      <c r="S519" s="812"/>
      <c r="T519" s="812"/>
      <c r="U519" s="812"/>
      <c r="V519" s="812"/>
      <c r="W519" s="812"/>
      <c r="X519" s="812"/>
      <c r="Y519" s="812"/>
      <c r="Z519" s="812"/>
      <c r="AA519" s="812"/>
    </row>
    <row r="520">
      <c r="A520" s="812"/>
      <c r="B520" s="812"/>
      <c r="C520" s="812"/>
      <c r="D520" s="812"/>
      <c r="E520" s="806"/>
      <c r="F520" s="812"/>
      <c r="G520" s="812"/>
      <c r="H520" s="829"/>
      <c r="I520" s="806"/>
      <c r="J520" s="812"/>
      <c r="K520" s="812"/>
      <c r="L520" s="812"/>
      <c r="M520" s="812"/>
      <c r="N520" s="812"/>
      <c r="O520" s="812"/>
      <c r="P520" s="812"/>
      <c r="Q520" s="812"/>
      <c r="R520" s="812"/>
      <c r="S520" s="812"/>
      <c r="T520" s="812"/>
      <c r="U520" s="812"/>
      <c r="V520" s="812"/>
      <c r="W520" s="812"/>
      <c r="X520" s="812"/>
      <c r="Y520" s="812"/>
      <c r="Z520" s="812"/>
      <c r="AA520" s="812"/>
    </row>
    <row r="521">
      <c r="A521" s="812"/>
      <c r="B521" s="812"/>
      <c r="C521" s="812"/>
      <c r="D521" s="812"/>
      <c r="E521" s="806"/>
      <c r="F521" s="812"/>
      <c r="G521" s="812"/>
      <c r="H521" s="829"/>
      <c r="I521" s="806"/>
      <c r="J521" s="812"/>
      <c r="K521" s="812"/>
      <c r="L521" s="812"/>
      <c r="M521" s="812"/>
      <c r="N521" s="812"/>
      <c r="O521" s="812"/>
      <c r="P521" s="812"/>
      <c r="Q521" s="812"/>
      <c r="R521" s="812"/>
      <c r="S521" s="812"/>
      <c r="T521" s="812"/>
      <c r="U521" s="812"/>
      <c r="V521" s="812"/>
      <c r="W521" s="812"/>
      <c r="X521" s="812"/>
      <c r="Y521" s="812"/>
      <c r="Z521" s="812"/>
      <c r="AA521" s="812"/>
    </row>
    <row r="522">
      <c r="A522" s="812"/>
      <c r="B522" s="812"/>
      <c r="C522" s="812"/>
      <c r="D522" s="812"/>
      <c r="E522" s="806"/>
      <c r="F522" s="812"/>
      <c r="G522" s="812"/>
      <c r="H522" s="829"/>
      <c r="I522" s="806"/>
      <c r="J522" s="812"/>
      <c r="K522" s="812"/>
      <c r="L522" s="812"/>
      <c r="M522" s="812"/>
      <c r="N522" s="812"/>
      <c r="O522" s="812"/>
      <c r="P522" s="812"/>
      <c r="Q522" s="812"/>
      <c r="R522" s="812"/>
      <c r="S522" s="812"/>
      <c r="T522" s="812"/>
      <c r="U522" s="812"/>
      <c r="V522" s="812"/>
      <c r="W522" s="812"/>
      <c r="X522" s="812"/>
      <c r="Y522" s="812"/>
      <c r="Z522" s="812"/>
      <c r="AA522" s="812"/>
    </row>
    <row r="523">
      <c r="A523" s="812"/>
      <c r="B523" s="812"/>
      <c r="C523" s="812"/>
      <c r="D523" s="812"/>
      <c r="E523" s="806"/>
      <c r="F523" s="812"/>
      <c r="G523" s="812"/>
      <c r="H523" s="829"/>
      <c r="I523" s="806"/>
      <c r="J523" s="812"/>
      <c r="K523" s="812"/>
      <c r="L523" s="812"/>
      <c r="M523" s="812"/>
      <c r="N523" s="812"/>
      <c r="O523" s="812"/>
      <c r="P523" s="812"/>
      <c r="Q523" s="812"/>
      <c r="R523" s="812"/>
      <c r="S523" s="812"/>
      <c r="T523" s="812"/>
      <c r="U523" s="812"/>
      <c r="V523" s="812"/>
      <c r="W523" s="812"/>
      <c r="X523" s="812"/>
      <c r="Y523" s="812"/>
      <c r="Z523" s="812"/>
      <c r="AA523" s="812"/>
    </row>
    <row r="524">
      <c r="A524" s="812"/>
      <c r="B524" s="812"/>
      <c r="C524" s="812"/>
      <c r="D524" s="812"/>
      <c r="E524" s="806"/>
      <c r="F524" s="812"/>
      <c r="G524" s="812"/>
      <c r="H524" s="829"/>
      <c r="I524" s="806"/>
      <c r="J524" s="812"/>
      <c r="K524" s="812"/>
      <c r="L524" s="812"/>
      <c r="M524" s="812"/>
      <c r="N524" s="812"/>
      <c r="O524" s="812"/>
      <c r="P524" s="812"/>
      <c r="Q524" s="812"/>
      <c r="R524" s="812"/>
      <c r="S524" s="812"/>
      <c r="T524" s="812"/>
      <c r="U524" s="812"/>
      <c r="V524" s="812"/>
      <c r="W524" s="812"/>
      <c r="X524" s="812"/>
      <c r="Y524" s="812"/>
      <c r="Z524" s="812"/>
      <c r="AA524" s="812"/>
    </row>
    <row r="525">
      <c r="A525" s="812"/>
      <c r="B525" s="812"/>
      <c r="C525" s="812"/>
      <c r="D525" s="812"/>
      <c r="E525" s="806"/>
      <c r="F525" s="812"/>
      <c r="G525" s="812"/>
      <c r="H525" s="829"/>
      <c r="I525" s="806"/>
      <c r="J525" s="812"/>
      <c r="K525" s="812"/>
      <c r="L525" s="812"/>
      <c r="M525" s="812"/>
      <c r="N525" s="812"/>
      <c r="O525" s="812"/>
      <c r="P525" s="812"/>
      <c r="Q525" s="812"/>
      <c r="R525" s="812"/>
      <c r="S525" s="812"/>
      <c r="T525" s="812"/>
      <c r="U525" s="812"/>
      <c r="V525" s="812"/>
      <c r="W525" s="812"/>
      <c r="X525" s="812"/>
      <c r="Y525" s="812"/>
      <c r="Z525" s="812"/>
      <c r="AA525" s="812"/>
    </row>
    <row r="526">
      <c r="A526" s="812"/>
      <c r="B526" s="812"/>
      <c r="C526" s="812"/>
      <c r="D526" s="812"/>
      <c r="E526" s="806"/>
      <c r="F526" s="812"/>
      <c r="G526" s="812"/>
      <c r="H526" s="829"/>
      <c r="I526" s="806"/>
      <c r="J526" s="812"/>
      <c r="K526" s="812"/>
      <c r="L526" s="812"/>
      <c r="M526" s="812"/>
      <c r="N526" s="812"/>
      <c r="O526" s="812"/>
      <c r="P526" s="812"/>
      <c r="Q526" s="812"/>
      <c r="R526" s="812"/>
      <c r="S526" s="812"/>
      <c r="T526" s="812"/>
      <c r="U526" s="812"/>
      <c r="V526" s="812"/>
      <c r="W526" s="812"/>
      <c r="X526" s="812"/>
      <c r="Y526" s="812"/>
      <c r="Z526" s="812"/>
      <c r="AA526" s="812"/>
    </row>
    <row r="527">
      <c r="A527" s="812"/>
      <c r="B527" s="812"/>
      <c r="C527" s="812"/>
      <c r="D527" s="812"/>
      <c r="E527" s="806"/>
      <c r="F527" s="812"/>
      <c r="G527" s="812"/>
      <c r="H527" s="829"/>
      <c r="I527" s="806"/>
      <c r="J527" s="812"/>
      <c r="K527" s="812"/>
      <c r="L527" s="812"/>
      <c r="M527" s="812"/>
      <c r="N527" s="812"/>
      <c r="O527" s="812"/>
      <c r="P527" s="812"/>
      <c r="Q527" s="812"/>
      <c r="R527" s="812"/>
      <c r="S527" s="812"/>
      <c r="T527" s="812"/>
      <c r="U527" s="812"/>
      <c r="V527" s="812"/>
      <c r="W527" s="812"/>
      <c r="X527" s="812"/>
      <c r="Y527" s="812"/>
      <c r="Z527" s="812"/>
      <c r="AA527" s="812"/>
    </row>
    <row r="528">
      <c r="A528" s="812"/>
      <c r="B528" s="812"/>
      <c r="C528" s="812"/>
      <c r="D528" s="812"/>
      <c r="E528" s="806"/>
      <c r="F528" s="812"/>
      <c r="G528" s="812"/>
      <c r="H528" s="829"/>
      <c r="I528" s="806"/>
      <c r="J528" s="812"/>
      <c r="K528" s="812"/>
      <c r="L528" s="812"/>
      <c r="M528" s="812"/>
      <c r="N528" s="812"/>
      <c r="O528" s="812"/>
      <c r="P528" s="812"/>
      <c r="Q528" s="812"/>
      <c r="R528" s="812"/>
      <c r="S528" s="812"/>
      <c r="T528" s="812"/>
      <c r="U528" s="812"/>
      <c r="V528" s="812"/>
      <c r="W528" s="812"/>
      <c r="X528" s="812"/>
      <c r="Y528" s="812"/>
      <c r="Z528" s="812"/>
      <c r="AA528" s="812"/>
    </row>
    <row r="529">
      <c r="A529" s="812"/>
      <c r="B529" s="812"/>
      <c r="C529" s="812"/>
      <c r="D529" s="812"/>
      <c r="E529" s="806"/>
      <c r="F529" s="812"/>
      <c r="G529" s="812"/>
      <c r="H529" s="829"/>
      <c r="I529" s="806"/>
      <c r="J529" s="812"/>
      <c r="K529" s="812"/>
      <c r="L529" s="812"/>
      <c r="M529" s="812"/>
      <c r="N529" s="812"/>
      <c r="O529" s="812"/>
      <c r="P529" s="812"/>
      <c r="Q529" s="812"/>
      <c r="R529" s="812"/>
      <c r="S529" s="812"/>
      <c r="T529" s="812"/>
      <c r="U529" s="812"/>
      <c r="V529" s="812"/>
      <c r="W529" s="812"/>
      <c r="X529" s="812"/>
      <c r="Y529" s="812"/>
      <c r="Z529" s="812"/>
      <c r="AA529" s="812"/>
    </row>
    <row r="530">
      <c r="A530" s="812"/>
      <c r="B530" s="812"/>
      <c r="C530" s="812"/>
      <c r="D530" s="812"/>
      <c r="E530" s="806"/>
      <c r="F530" s="812"/>
      <c r="G530" s="812"/>
      <c r="H530" s="829"/>
      <c r="I530" s="806"/>
      <c r="J530" s="812"/>
      <c r="K530" s="812"/>
      <c r="L530" s="812"/>
      <c r="M530" s="812"/>
      <c r="N530" s="812"/>
      <c r="O530" s="812"/>
      <c r="P530" s="812"/>
      <c r="Q530" s="812"/>
      <c r="R530" s="812"/>
      <c r="S530" s="812"/>
      <c r="T530" s="812"/>
      <c r="U530" s="812"/>
      <c r="V530" s="812"/>
      <c r="W530" s="812"/>
      <c r="X530" s="812"/>
      <c r="Y530" s="812"/>
      <c r="Z530" s="812"/>
      <c r="AA530" s="812"/>
    </row>
    <row r="531">
      <c r="A531" s="812"/>
      <c r="B531" s="812"/>
      <c r="C531" s="812"/>
      <c r="D531" s="812"/>
      <c r="E531" s="806"/>
      <c r="F531" s="812"/>
      <c r="G531" s="812"/>
      <c r="H531" s="829"/>
      <c r="I531" s="806"/>
      <c r="J531" s="812"/>
      <c r="K531" s="812"/>
      <c r="L531" s="812"/>
      <c r="M531" s="812"/>
      <c r="N531" s="812"/>
      <c r="O531" s="812"/>
      <c r="P531" s="812"/>
      <c r="Q531" s="812"/>
      <c r="R531" s="812"/>
      <c r="S531" s="812"/>
      <c r="T531" s="812"/>
      <c r="U531" s="812"/>
      <c r="V531" s="812"/>
      <c r="W531" s="812"/>
      <c r="X531" s="812"/>
      <c r="Y531" s="812"/>
      <c r="Z531" s="812"/>
      <c r="AA531" s="812"/>
    </row>
    <row r="532">
      <c r="A532" s="812"/>
      <c r="B532" s="812"/>
      <c r="C532" s="812"/>
      <c r="D532" s="812"/>
      <c r="E532" s="806"/>
      <c r="F532" s="812"/>
      <c r="G532" s="812"/>
      <c r="H532" s="829"/>
      <c r="I532" s="806"/>
      <c r="J532" s="812"/>
      <c r="K532" s="812"/>
      <c r="L532" s="812"/>
      <c r="M532" s="812"/>
      <c r="N532" s="812"/>
      <c r="O532" s="812"/>
      <c r="P532" s="812"/>
      <c r="Q532" s="812"/>
      <c r="R532" s="812"/>
      <c r="S532" s="812"/>
      <c r="T532" s="812"/>
      <c r="U532" s="812"/>
      <c r="V532" s="812"/>
      <c r="W532" s="812"/>
      <c r="X532" s="812"/>
      <c r="Y532" s="812"/>
      <c r="Z532" s="812"/>
      <c r="AA532" s="812"/>
    </row>
    <row r="533">
      <c r="A533" s="812"/>
      <c r="B533" s="812"/>
      <c r="C533" s="812"/>
      <c r="D533" s="812"/>
      <c r="E533" s="806"/>
      <c r="F533" s="812"/>
      <c r="G533" s="812"/>
      <c r="H533" s="829"/>
      <c r="I533" s="806"/>
      <c r="J533" s="812"/>
      <c r="K533" s="812"/>
      <c r="L533" s="812"/>
      <c r="M533" s="812"/>
      <c r="N533" s="812"/>
      <c r="O533" s="812"/>
      <c r="P533" s="812"/>
      <c r="Q533" s="812"/>
      <c r="R533" s="812"/>
      <c r="S533" s="812"/>
      <c r="T533" s="812"/>
      <c r="U533" s="812"/>
      <c r="V533" s="812"/>
      <c r="W533" s="812"/>
      <c r="X533" s="812"/>
      <c r="Y533" s="812"/>
      <c r="Z533" s="812"/>
      <c r="AA533" s="812"/>
    </row>
    <row r="534">
      <c r="A534" s="812"/>
      <c r="B534" s="812"/>
      <c r="C534" s="812"/>
      <c r="D534" s="812"/>
      <c r="E534" s="806"/>
      <c r="F534" s="812"/>
      <c r="G534" s="812"/>
      <c r="H534" s="829"/>
      <c r="I534" s="806"/>
      <c r="J534" s="812"/>
      <c r="K534" s="812"/>
      <c r="L534" s="812"/>
      <c r="M534" s="812"/>
      <c r="N534" s="812"/>
      <c r="O534" s="812"/>
      <c r="P534" s="812"/>
      <c r="Q534" s="812"/>
      <c r="R534" s="812"/>
      <c r="S534" s="812"/>
      <c r="T534" s="812"/>
      <c r="U534" s="812"/>
      <c r="V534" s="812"/>
      <c r="W534" s="812"/>
      <c r="X534" s="812"/>
      <c r="Y534" s="812"/>
      <c r="Z534" s="812"/>
      <c r="AA534" s="812"/>
    </row>
    <row r="535">
      <c r="A535" s="812"/>
      <c r="B535" s="812"/>
      <c r="C535" s="812"/>
      <c r="D535" s="812"/>
      <c r="E535" s="806"/>
      <c r="F535" s="812"/>
      <c r="G535" s="812"/>
      <c r="H535" s="829"/>
      <c r="I535" s="806"/>
      <c r="J535" s="812"/>
      <c r="K535" s="812"/>
      <c r="L535" s="812"/>
      <c r="M535" s="812"/>
      <c r="N535" s="812"/>
      <c r="O535" s="812"/>
      <c r="P535" s="812"/>
      <c r="Q535" s="812"/>
      <c r="R535" s="812"/>
      <c r="S535" s="812"/>
      <c r="T535" s="812"/>
      <c r="U535" s="812"/>
      <c r="V535" s="812"/>
      <c r="W535" s="812"/>
      <c r="X535" s="812"/>
      <c r="Y535" s="812"/>
      <c r="Z535" s="812"/>
      <c r="AA535" s="812"/>
    </row>
    <row r="536">
      <c r="A536" s="812"/>
      <c r="B536" s="812"/>
      <c r="C536" s="812"/>
      <c r="D536" s="812"/>
      <c r="E536" s="806"/>
      <c r="F536" s="812"/>
      <c r="G536" s="812"/>
      <c r="H536" s="829"/>
      <c r="I536" s="806"/>
      <c r="J536" s="812"/>
      <c r="K536" s="812"/>
      <c r="L536" s="812"/>
      <c r="M536" s="812"/>
      <c r="N536" s="812"/>
      <c r="O536" s="812"/>
      <c r="P536" s="812"/>
      <c r="Q536" s="812"/>
      <c r="R536" s="812"/>
      <c r="S536" s="812"/>
      <c r="T536" s="812"/>
      <c r="U536" s="812"/>
      <c r="V536" s="812"/>
      <c r="W536" s="812"/>
      <c r="X536" s="812"/>
      <c r="Y536" s="812"/>
      <c r="Z536" s="812"/>
      <c r="AA536" s="812"/>
    </row>
    <row r="537">
      <c r="A537" s="812"/>
      <c r="B537" s="812"/>
      <c r="C537" s="812"/>
      <c r="D537" s="812"/>
      <c r="E537" s="806"/>
      <c r="F537" s="812"/>
      <c r="G537" s="812"/>
      <c r="H537" s="829"/>
      <c r="I537" s="806"/>
      <c r="J537" s="812"/>
      <c r="K537" s="812"/>
      <c r="L537" s="812"/>
      <c r="M537" s="812"/>
      <c r="N537" s="812"/>
      <c r="O537" s="812"/>
      <c r="P537" s="812"/>
      <c r="Q537" s="812"/>
      <c r="R537" s="812"/>
      <c r="S537" s="812"/>
      <c r="T537" s="812"/>
      <c r="U537" s="812"/>
      <c r="V537" s="812"/>
      <c r="W537" s="812"/>
      <c r="X537" s="812"/>
      <c r="Y537" s="812"/>
      <c r="Z537" s="812"/>
      <c r="AA537" s="812"/>
    </row>
    <row r="538">
      <c r="A538" s="812"/>
      <c r="B538" s="812"/>
      <c r="C538" s="812"/>
      <c r="D538" s="812"/>
      <c r="E538" s="806"/>
      <c r="F538" s="812"/>
      <c r="G538" s="812"/>
      <c r="H538" s="829"/>
      <c r="I538" s="806"/>
      <c r="J538" s="812"/>
      <c r="K538" s="812"/>
      <c r="L538" s="812"/>
      <c r="M538" s="812"/>
      <c r="N538" s="812"/>
      <c r="O538" s="812"/>
      <c r="P538" s="812"/>
      <c r="Q538" s="812"/>
      <c r="R538" s="812"/>
      <c r="S538" s="812"/>
      <c r="T538" s="812"/>
      <c r="U538" s="812"/>
      <c r="V538" s="812"/>
      <c r="W538" s="812"/>
      <c r="X538" s="812"/>
      <c r="Y538" s="812"/>
      <c r="Z538" s="812"/>
      <c r="AA538" s="812"/>
    </row>
    <row r="539">
      <c r="A539" s="812"/>
      <c r="B539" s="812"/>
      <c r="C539" s="812"/>
      <c r="D539" s="812"/>
      <c r="E539" s="806"/>
      <c r="F539" s="812"/>
      <c r="G539" s="812"/>
      <c r="H539" s="829"/>
      <c r="I539" s="806"/>
      <c r="J539" s="812"/>
      <c r="K539" s="812"/>
      <c r="L539" s="812"/>
      <c r="M539" s="812"/>
      <c r="N539" s="812"/>
      <c r="O539" s="812"/>
      <c r="P539" s="812"/>
      <c r="Q539" s="812"/>
      <c r="R539" s="812"/>
      <c r="S539" s="812"/>
      <c r="T539" s="812"/>
      <c r="U539" s="812"/>
      <c r="V539" s="812"/>
      <c r="W539" s="812"/>
      <c r="X539" s="812"/>
      <c r="Y539" s="812"/>
      <c r="Z539" s="812"/>
      <c r="AA539" s="812"/>
    </row>
    <row r="540">
      <c r="A540" s="812"/>
      <c r="B540" s="812"/>
      <c r="C540" s="812"/>
      <c r="D540" s="812"/>
      <c r="E540" s="806"/>
      <c r="F540" s="812"/>
      <c r="G540" s="812"/>
      <c r="H540" s="829"/>
      <c r="I540" s="806"/>
      <c r="J540" s="812"/>
      <c r="K540" s="812"/>
      <c r="L540" s="812"/>
      <c r="M540" s="812"/>
      <c r="N540" s="812"/>
      <c r="O540" s="812"/>
      <c r="P540" s="812"/>
      <c r="Q540" s="812"/>
      <c r="R540" s="812"/>
      <c r="S540" s="812"/>
      <c r="T540" s="812"/>
      <c r="U540" s="812"/>
      <c r="V540" s="812"/>
      <c r="W540" s="812"/>
      <c r="X540" s="812"/>
      <c r="Y540" s="812"/>
      <c r="Z540" s="812"/>
      <c r="AA540" s="812"/>
    </row>
    <row r="541">
      <c r="A541" s="812"/>
      <c r="B541" s="812"/>
      <c r="C541" s="812"/>
      <c r="D541" s="812"/>
      <c r="E541" s="806"/>
      <c r="F541" s="812"/>
      <c r="G541" s="812"/>
      <c r="H541" s="829"/>
      <c r="I541" s="806"/>
      <c r="J541" s="812"/>
      <c r="K541" s="812"/>
      <c r="L541" s="812"/>
      <c r="M541" s="812"/>
      <c r="N541" s="812"/>
      <c r="O541" s="812"/>
      <c r="P541" s="812"/>
      <c r="Q541" s="812"/>
      <c r="R541" s="812"/>
      <c r="S541" s="812"/>
      <c r="T541" s="812"/>
      <c r="U541" s="812"/>
      <c r="V541" s="812"/>
      <c r="W541" s="812"/>
      <c r="X541" s="812"/>
      <c r="Y541" s="812"/>
      <c r="Z541" s="812"/>
      <c r="AA541" s="812"/>
    </row>
    <row r="542">
      <c r="A542" s="812"/>
      <c r="B542" s="812"/>
      <c r="C542" s="812"/>
      <c r="D542" s="812"/>
      <c r="E542" s="806"/>
      <c r="F542" s="812"/>
      <c r="G542" s="812"/>
      <c r="H542" s="829"/>
      <c r="I542" s="806"/>
      <c r="J542" s="812"/>
      <c r="K542" s="812"/>
      <c r="L542" s="812"/>
      <c r="M542" s="812"/>
      <c r="N542" s="812"/>
      <c r="O542" s="812"/>
      <c r="P542" s="812"/>
      <c r="Q542" s="812"/>
      <c r="R542" s="812"/>
      <c r="S542" s="812"/>
      <c r="T542" s="812"/>
      <c r="U542" s="812"/>
      <c r="V542" s="812"/>
      <c r="W542" s="812"/>
      <c r="X542" s="812"/>
      <c r="Y542" s="812"/>
      <c r="Z542" s="812"/>
      <c r="AA542" s="812"/>
    </row>
    <row r="543">
      <c r="A543" s="812"/>
      <c r="B543" s="812"/>
      <c r="C543" s="812"/>
      <c r="D543" s="812"/>
      <c r="E543" s="806"/>
      <c r="F543" s="812"/>
      <c r="G543" s="812"/>
      <c r="H543" s="829"/>
      <c r="I543" s="806"/>
      <c r="J543" s="812"/>
      <c r="K543" s="812"/>
      <c r="L543" s="812"/>
      <c r="M543" s="812"/>
      <c r="N543" s="812"/>
      <c r="O543" s="812"/>
      <c r="P543" s="812"/>
      <c r="Q543" s="812"/>
      <c r="R543" s="812"/>
      <c r="S543" s="812"/>
      <c r="T543" s="812"/>
      <c r="U543" s="812"/>
      <c r="V543" s="812"/>
      <c r="W543" s="812"/>
      <c r="X543" s="812"/>
      <c r="Y543" s="812"/>
      <c r="Z543" s="812"/>
      <c r="AA543" s="812"/>
    </row>
    <row r="544">
      <c r="A544" s="812"/>
      <c r="B544" s="812"/>
      <c r="C544" s="812"/>
      <c r="D544" s="812"/>
      <c r="E544" s="806"/>
      <c r="F544" s="812"/>
      <c r="G544" s="812"/>
      <c r="H544" s="829"/>
      <c r="I544" s="806"/>
      <c r="J544" s="812"/>
      <c r="K544" s="812"/>
      <c r="L544" s="812"/>
      <c r="M544" s="812"/>
      <c r="N544" s="812"/>
      <c r="O544" s="812"/>
      <c r="P544" s="812"/>
      <c r="Q544" s="812"/>
      <c r="R544" s="812"/>
      <c r="S544" s="812"/>
      <c r="T544" s="812"/>
      <c r="U544" s="812"/>
      <c r="V544" s="812"/>
      <c r="W544" s="812"/>
      <c r="X544" s="812"/>
      <c r="Y544" s="812"/>
      <c r="Z544" s="812"/>
      <c r="AA544" s="812"/>
    </row>
    <row r="545">
      <c r="A545" s="812"/>
      <c r="B545" s="812"/>
      <c r="C545" s="812"/>
      <c r="D545" s="812"/>
      <c r="E545" s="806"/>
      <c r="F545" s="812"/>
      <c r="G545" s="812"/>
      <c r="H545" s="829"/>
      <c r="I545" s="806"/>
      <c r="J545" s="812"/>
      <c r="K545" s="812"/>
      <c r="L545" s="812"/>
      <c r="M545" s="812"/>
      <c r="N545" s="812"/>
      <c r="O545" s="812"/>
      <c r="P545" s="812"/>
      <c r="Q545" s="812"/>
      <c r="R545" s="812"/>
      <c r="S545" s="812"/>
      <c r="T545" s="812"/>
      <c r="U545" s="812"/>
      <c r="V545" s="812"/>
      <c r="W545" s="812"/>
      <c r="X545" s="812"/>
      <c r="Y545" s="812"/>
      <c r="Z545" s="812"/>
      <c r="AA545" s="812"/>
    </row>
    <row r="546">
      <c r="A546" s="812"/>
      <c r="B546" s="812"/>
      <c r="C546" s="812"/>
      <c r="D546" s="812"/>
      <c r="E546" s="806"/>
      <c r="F546" s="812"/>
      <c r="G546" s="812"/>
      <c r="H546" s="829"/>
      <c r="I546" s="806"/>
      <c r="J546" s="812"/>
      <c r="K546" s="812"/>
      <c r="L546" s="812"/>
      <c r="M546" s="812"/>
      <c r="N546" s="812"/>
      <c r="O546" s="812"/>
      <c r="P546" s="812"/>
      <c r="Q546" s="812"/>
      <c r="R546" s="812"/>
      <c r="S546" s="812"/>
      <c r="T546" s="812"/>
      <c r="U546" s="812"/>
      <c r="V546" s="812"/>
      <c r="W546" s="812"/>
      <c r="X546" s="812"/>
      <c r="Y546" s="812"/>
      <c r="Z546" s="812"/>
      <c r="AA546" s="812"/>
    </row>
    <row r="547">
      <c r="A547" s="812"/>
      <c r="B547" s="812"/>
      <c r="C547" s="812"/>
      <c r="D547" s="812"/>
      <c r="E547" s="806"/>
      <c r="F547" s="812"/>
      <c r="G547" s="812"/>
      <c r="H547" s="829"/>
      <c r="I547" s="806"/>
      <c r="J547" s="812"/>
      <c r="K547" s="812"/>
      <c r="L547" s="812"/>
      <c r="M547" s="812"/>
      <c r="N547" s="812"/>
      <c r="O547" s="812"/>
      <c r="P547" s="812"/>
      <c r="Q547" s="812"/>
      <c r="R547" s="812"/>
      <c r="S547" s="812"/>
      <c r="T547" s="812"/>
      <c r="U547" s="812"/>
      <c r="V547" s="812"/>
      <c r="W547" s="812"/>
      <c r="X547" s="812"/>
      <c r="Y547" s="812"/>
      <c r="Z547" s="812"/>
      <c r="AA547" s="812"/>
    </row>
    <row r="548">
      <c r="A548" s="812"/>
      <c r="B548" s="812"/>
      <c r="C548" s="812"/>
      <c r="D548" s="812"/>
      <c r="E548" s="806"/>
      <c r="F548" s="812"/>
      <c r="G548" s="812"/>
      <c r="H548" s="829"/>
      <c r="I548" s="806"/>
      <c r="J548" s="812"/>
      <c r="K548" s="812"/>
      <c r="L548" s="812"/>
      <c r="M548" s="812"/>
      <c r="N548" s="812"/>
      <c r="O548" s="812"/>
      <c r="P548" s="812"/>
      <c r="Q548" s="812"/>
      <c r="R548" s="812"/>
      <c r="S548" s="812"/>
      <c r="T548" s="812"/>
      <c r="U548" s="812"/>
      <c r="V548" s="812"/>
      <c r="W548" s="812"/>
      <c r="X548" s="812"/>
      <c r="Y548" s="812"/>
      <c r="Z548" s="812"/>
      <c r="AA548" s="812"/>
    </row>
    <row r="549">
      <c r="A549" s="812"/>
      <c r="B549" s="812"/>
      <c r="C549" s="812"/>
      <c r="D549" s="812"/>
      <c r="E549" s="806"/>
      <c r="F549" s="812"/>
      <c r="G549" s="812"/>
      <c r="H549" s="829"/>
      <c r="I549" s="806"/>
      <c r="J549" s="812"/>
      <c r="K549" s="812"/>
      <c r="L549" s="812"/>
      <c r="M549" s="812"/>
      <c r="N549" s="812"/>
      <c r="O549" s="812"/>
      <c r="P549" s="812"/>
      <c r="Q549" s="812"/>
      <c r="R549" s="812"/>
      <c r="S549" s="812"/>
      <c r="T549" s="812"/>
      <c r="U549" s="812"/>
      <c r="V549" s="812"/>
      <c r="W549" s="812"/>
      <c r="X549" s="812"/>
      <c r="Y549" s="812"/>
      <c r="Z549" s="812"/>
      <c r="AA549" s="812"/>
    </row>
    <row r="550">
      <c r="A550" s="812"/>
      <c r="B550" s="812"/>
      <c r="C550" s="812"/>
      <c r="D550" s="812"/>
      <c r="E550" s="806"/>
      <c r="F550" s="812"/>
      <c r="G550" s="812"/>
      <c r="H550" s="829"/>
      <c r="I550" s="806"/>
      <c r="J550" s="812"/>
      <c r="K550" s="812"/>
      <c r="L550" s="812"/>
      <c r="M550" s="812"/>
      <c r="N550" s="812"/>
      <c r="O550" s="812"/>
      <c r="P550" s="812"/>
      <c r="Q550" s="812"/>
      <c r="R550" s="812"/>
      <c r="S550" s="812"/>
      <c r="T550" s="812"/>
      <c r="U550" s="812"/>
      <c r="V550" s="812"/>
      <c r="W550" s="812"/>
      <c r="X550" s="812"/>
      <c r="Y550" s="812"/>
      <c r="Z550" s="812"/>
      <c r="AA550" s="812"/>
    </row>
    <row r="551">
      <c r="A551" s="812"/>
      <c r="B551" s="812"/>
      <c r="C551" s="812"/>
      <c r="D551" s="812"/>
      <c r="E551" s="806"/>
      <c r="F551" s="812"/>
      <c r="G551" s="812"/>
      <c r="H551" s="829"/>
      <c r="I551" s="806"/>
      <c r="J551" s="812"/>
      <c r="K551" s="812"/>
      <c r="L551" s="812"/>
      <c r="M551" s="812"/>
      <c r="N551" s="812"/>
      <c r="O551" s="812"/>
      <c r="P551" s="812"/>
      <c r="Q551" s="812"/>
      <c r="R551" s="812"/>
      <c r="S551" s="812"/>
      <c r="T551" s="812"/>
      <c r="U551" s="812"/>
      <c r="V551" s="812"/>
      <c r="W551" s="812"/>
      <c r="X551" s="812"/>
      <c r="Y551" s="812"/>
      <c r="Z551" s="812"/>
      <c r="AA551" s="812"/>
    </row>
    <row r="552">
      <c r="A552" s="812"/>
      <c r="B552" s="812"/>
      <c r="C552" s="812"/>
      <c r="D552" s="812"/>
      <c r="E552" s="806"/>
      <c r="F552" s="812"/>
      <c r="G552" s="812"/>
      <c r="H552" s="829"/>
      <c r="I552" s="806"/>
      <c r="J552" s="812"/>
      <c r="K552" s="812"/>
      <c r="L552" s="812"/>
      <c r="M552" s="812"/>
      <c r="N552" s="812"/>
      <c r="O552" s="812"/>
      <c r="P552" s="812"/>
      <c r="Q552" s="812"/>
      <c r="R552" s="812"/>
      <c r="S552" s="812"/>
      <c r="T552" s="812"/>
      <c r="U552" s="812"/>
      <c r="V552" s="812"/>
      <c r="W552" s="812"/>
      <c r="X552" s="812"/>
      <c r="Y552" s="812"/>
      <c r="Z552" s="812"/>
      <c r="AA552" s="812"/>
    </row>
    <row r="553">
      <c r="A553" s="812"/>
      <c r="B553" s="812"/>
      <c r="C553" s="812"/>
      <c r="D553" s="812"/>
      <c r="E553" s="806"/>
      <c r="F553" s="812"/>
      <c r="G553" s="812"/>
      <c r="H553" s="829"/>
      <c r="I553" s="806"/>
      <c r="J553" s="812"/>
      <c r="K553" s="812"/>
      <c r="L553" s="812"/>
      <c r="M553" s="812"/>
      <c r="N553" s="812"/>
      <c r="O553" s="812"/>
      <c r="P553" s="812"/>
      <c r="Q553" s="812"/>
      <c r="R553" s="812"/>
      <c r="S553" s="812"/>
      <c r="T553" s="812"/>
      <c r="U553" s="812"/>
      <c r="V553" s="812"/>
      <c r="W553" s="812"/>
      <c r="X553" s="812"/>
      <c r="Y553" s="812"/>
      <c r="Z553" s="812"/>
      <c r="AA553" s="812"/>
    </row>
    <row r="554">
      <c r="A554" s="812"/>
      <c r="B554" s="812"/>
      <c r="C554" s="812"/>
      <c r="D554" s="812"/>
      <c r="E554" s="806"/>
      <c r="F554" s="812"/>
      <c r="G554" s="812"/>
      <c r="H554" s="829"/>
      <c r="I554" s="806"/>
      <c r="J554" s="812"/>
      <c r="K554" s="812"/>
      <c r="L554" s="812"/>
      <c r="M554" s="812"/>
      <c r="N554" s="812"/>
      <c r="O554" s="812"/>
      <c r="P554" s="812"/>
      <c r="Q554" s="812"/>
      <c r="R554" s="812"/>
      <c r="S554" s="812"/>
      <c r="T554" s="812"/>
      <c r="U554" s="812"/>
      <c r="V554" s="812"/>
      <c r="W554" s="812"/>
      <c r="X554" s="812"/>
      <c r="Y554" s="812"/>
      <c r="Z554" s="812"/>
      <c r="AA554" s="812"/>
    </row>
    <row r="555">
      <c r="A555" s="812"/>
      <c r="B555" s="812"/>
      <c r="C555" s="812"/>
      <c r="D555" s="812"/>
      <c r="E555" s="806"/>
      <c r="F555" s="812"/>
      <c r="G555" s="812"/>
      <c r="H555" s="829"/>
      <c r="I555" s="806"/>
      <c r="J555" s="812"/>
      <c r="K555" s="812"/>
      <c r="L555" s="812"/>
      <c r="M555" s="812"/>
      <c r="N555" s="812"/>
      <c r="O555" s="812"/>
      <c r="P555" s="812"/>
      <c r="Q555" s="812"/>
      <c r="R555" s="812"/>
      <c r="S555" s="812"/>
      <c r="T555" s="812"/>
      <c r="U555" s="812"/>
      <c r="V555" s="812"/>
      <c r="W555" s="812"/>
      <c r="X555" s="812"/>
      <c r="Y555" s="812"/>
      <c r="Z555" s="812"/>
      <c r="AA555" s="812"/>
    </row>
    <row r="556">
      <c r="A556" s="812"/>
      <c r="B556" s="812"/>
      <c r="C556" s="812"/>
      <c r="D556" s="812"/>
      <c r="E556" s="806"/>
      <c r="F556" s="812"/>
      <c r="G556" s="812"/>
      <c r="H556" s="829"/>
      <c r="I556" s="806"/>
      <c r="J556" s="812"/>
      <c r="K556" s="812"/>
      <c r="L556" s="812"/>
      <c r="M556" s="812"/>
      <c r="N556" s="812"/>
      <c r="O556" s="812"/>
      <c r="P556" s="812"/>
      <c r="Q556" s="812"/>
      <c r="R556" s="812"/>
      <c r="S556" s="812"/>
      <c r="T556" s="812"/>
      <c r="U556" s="812"/>
      <c r="V556" s="812"/>
      <c r="W556" s="812"/>
      <c r="X556" s="812"/>
      <c r="Y556" s="812"/>
      <c r="Z556" s="812"/>
      <c r="AA556" s="812"/>
    </row>
    <row r="557">
      <c r="A557" s="812"/>
      <c r="B557" s="812"/>
      <c r="C557" s="812"/>
      <c r="D557" s="812"/>
      <c r="E557" s="806"/>
      <c r="F557" s="812"/>
      <c r="G557" s="812"/>
      <c r="H557" s="829"/>
      <c r="I557" s="806"/>
      <c r="J557" s="812"/>
      <c r="K557" s="812"/>
      <c r="L557" s="812"/>
      <c r="M557" s="812"/>
      <c r="N557" s="812"/>
      <c r="O557" s="812"/>
      <c r="P557" s="812"/>
      <c r="Q557" s="812"/>
      <c r="R557" s="812"/>
      <c r="S557" s="812"/>
      <c r="T557" s="812"/>
      <c r="U557" s="812"/>
      <c r="V557" s="812"/>
      <c r="W557" s="812"/>
      <c r="X557" s="812"/>
      <c r="Y557" s="812"/>
      <c r="Z557" s="812"/>
      <c r="AA557" s="812"/>
    </row>
    <row r="558">
      <c r="A558" s="812"/>
      <c r="B558" s="812"/>
      <c r="C558" s="812"/>
      <c r="D558" s="812"/>
      <c r="E558" s="806"/>
      <c r="F558" s="812"/>
      <c r="G558" s="812"/>
      <c r="H558" s="829"/>
      <c r="I558" s="806"/>
      <c r="J558" s="812"/>
      <c r="K558" s="812"/>
      <c r="L558" s="812"/>
      <c r="M558" s="812"/>
      <c r="N558" s="812"/>
      <c r="O558" s="812"/>
      <c r="P558" s="812"/>
      <c r="Q558" s="812"/>
      <c r="R558" s="812"/>
      <c r="S558" s="812"/>
      <c r="T558" s="812"/>
      <c r="U558" s="812"/>
      <c r="V558" s="812"/>
      <c r="W558" s="812"/>
      <c r="X558" s="812"/>
      <c r="Y558" s="812"/>
      <c r="Z558" s="812"/>
      <c r="AA558" s="812"/>
    </row>
    <row r="559">
      <c r="A559" s="812"/>
      <c r="B559" s="812"/>
      <c r="C559" s="812"/>
      <c r="D559" s="812"/>
      <c r="E559" s="806"/>
      <c r="F559" s="812"/>
      <c r="G559" s="812"/>
      <c r="H559" s="829"/>
      <c r="I559" s="806"/>
      <c r="J559" s="812"/>
      <c r="K559" s="812"/>
      <c r="L559" s="812"/>
      <c r="M559" s="812"/>
      <c r="N559" s="812"/>
      <c r="O559" s="812"/>
      <c r="P559" s="812"/>
      <c r="Q559" s="812"/>
      <c r="R559" s="812"/>
      <c r="S559" s="812"/>
      <c r="T559" s="812"/>
      <c r="U559" s="812"/>
      <c r="V559" s="812"/>
      <c r="W559" s="812"/>
      <c r="X559" s="812"/>
      <c r="Y559" s="812"/>
      <c r="Z559" s="812"/>
      <c r="AA559" s="812"/>
    </row>
    <row r="560">
      <c r="A560" s="812"/>
      <c r="B560" s="812"/>
      <c r="C560" s="812"/>
      <c r="D560" s="812"/>
      <c r="E560" s="806"/>
      <c r="F560" s="812"/>
      <c r="G560" s="812"/>
      <c r="H560" s="829"/>
      <c r="I560" s="806"/>
      <c r="J560" s="812"/>
      <c r="K560" s="812"/>
      <c r="L560" s="812"/>
      <c r="M560" s="812"/>
      <c r="N560" s="812"/>
      <c r="O560" s="812"/>
      <c r="P560" s="812"/>
      <c r="Q560" s="812"/>
      <c r="R560" s="812"/>
      <c r="S560" s="812"/>
      <c r="T560" s="812"/>
      <c r="U560" s="812"/>
      <c r="V560" s="812"/>
      <c r="W560" s="812"/>
      <c r="X560" s="812"/>
      <c r="Y560" s="812"/>
      <c r="Z560" s="812"/>
      <c r="AA560" s="812"/>
    </row>
    <row r="561">
      <c r="A561" s="812"/>
      <c r="B561" s="812"/>
      <c r="C561" s="812"/>
      <c r="D561" s="812"/>
      <c r="E561" s="806"/>
      <c r="F561" s="812"/>
      <c r="G561" s="812"/>
      <c r="H561" s="829"/>
      <c r="I561" s="806"/>
      <c r="J561" s="812"/>
      <c r="K561" s="812"/>
      <c r="L561" s="812"/>
      <c r="M561" s="812"/>
      <c r="N561" s="812"/>
      <c r="O561" s="812"/>
      <c r="P561" s="812"/>
      <c r="Q561" s="812"/>
      <c r="R561" s="812"/>
      <c r="S561" s="812"/>
      <c r="T561" s="812"/>
      <c r="U561" s="812"/>
      <c r="V561" s="812"/>
      <c r="W561" s="812"/>
      <c r="X561" s="812"/>
      <c r="Y561" s="812"/>
      <c r="Z561" s="812"/>
      <c r="AA561" s="812"/>
    </row>
    <row r="562">
      <c r="A562" s="812"/>
      <c r="B562" s="812"/>
      <c r="C562" s="812"/>
      <c r="D562" s="812"/>
      <c r="E562" s="806"/>
      <c r="F562" s="812"/>
      <c r="G562" s="812"/>
      <c r="H562" s="829"/>
      <c r="I562" s="806"/>
      <c r="J562" s="812"/>
      <c r="K562" s="812"/>
      <c r="L562" s="812"/>
      <c r="M562" s="812"/>
      <c r="N562" s="812"/>
      <c r="O562" s="812"/>
      <c r="P562" s="812"/>
      <c r="Q562" s="812"/>
      <c r="R562" s="812"/>
      <c r="S562" s="812"/>
      <c r="T562" s="812"/>
      <c r="U562" s="812"/>
      <c r="V562" s="812"/>
      <c r="W562" s="812"/>
      <c r="X562" s="812"/>
      <c r="Y562" s="812"/>
      <c r="Z562" s="812"/>
      <c r="AA562" s="812"/>
    </row>
    <row r="563">
      <c r="A563" s="812"/>
      <c r="B563" s="812"/>
      <c r="C563" s="812"/>
      <c r="D563" s="812"/>
      <c r="E563" s="806"/>
      <c r="F563" s="812"/>
      <c r="G563" s="812"/>
      <c r="H563" s="829"/>
      <c r="I563" s="806"/>
      <c r="J563" s="812"/>
      <c r="K563" s="812"/>
      <c r="L563" s="812"/>
      <c r="M563" s="812"/>
      <c r="N563" s="812"/>
      <c r="O563" s="812"/>
      <c r="P563" s="812"/>
      <c r="Q563" s="812"/>
      <c r="R563" s="812"/>
      <c r="S563" s="812"/>
      <c r="T563" s="812"/>
      <c r="U563" s="812"/>
      <c r="V563" s="812"/>
      <c r="W563" s="812"/>
      <c r="X563" s="812"/>
      <c r="Y563" s="812"/>
      <c r="Z563" s="812"/>
      <c r="AA563" s="812"/>
    </row>
    <row r="564">
      <c r="A564" s="812"/>
      <c r="B564" s="812"/>
      <c r="C564" s="812"/>
      <c r="D564" s="812"/>
      <c r="E564" s="806"/>
      <c r="F564" s="812"/>
      <c r="G564" s="812"/>
      <c r="H564" s="829"/>
      <c r="I564" s="806"/>
      <c r="J564" s="812"/>
      <c r="K564" s="812"/>
      <c r="L564" s="812"/>
      <c r="M564" s="812"/>
      <c r="N564" s="812"/>
      <c r="O564" s="812"/>
      <c r="P564" s="812"/>
      <c r="Q564" s="812"/>
      <c r="R564" s="812"/>
      <c r="S564" s="812"/>
      <c r="T564" s="812"/>
      <c r="U564" s="812"/>
      <c r="V564" s="812"/>
      <c r="W564" s="812"/>
      <c r="X564" s="812"/>
      <c r="Y564" s="812"/>
      <c r="Z564" s="812"/>
      <c r="AA564" s="812"/>
    </row>
    <row r="565">
      <c r="A565" s="812"/>
      <c r="B565" s="812"/>
      <c r="C565" s="812"/>
      <c r="D565" s="812"/>
      <c r="E565" s="806"/>
      <c r="F565" s="812"/>
      <c r="G565" s="812"/>
      <c r="H565" s="829"/>
      <c r="I565" s="806"/>
      <c r="J565" s="812"/>
      <c r="K565" s="812"/>
      <c r="L565" s="812"/>
      <c r="M565" s="812"/>
      <c r="N565" s="812"/>
      <c r="O565" s="812"/>
      <c r="P565" s="812"/>
      <c r="Q565" s="812"/>
      <c r="R565" s="812"/>
      <c r="S565" s="812"/>
      <c r="T565" s="812"/>
      <c r="U565" s="812"/>
      <c r="V565" s="812"/>
      <c r="W565" s="812"/>
      <c r="X565" s="812"/>
      <c r="Y565" s="812"/>
      <c r="Z565" s="812"/>
      <c r="AA565" s="812"/>
    </row>
    <row r="566">
      <c r="A566" s="812"/>
      <c r="B566" s="812"/>
      <c r="C566" s="812"/>
      <c r="D566" s="812"/>
      <c r="E566" s="806"/>
      <c r="F566" s="812"/>
      <c r="G566" s="812"/>
      <c r="H566" s="829"/>
      <c r="I566" s="806"/>
      <c r="J566" s="812"/>
      <c r="K566" s="812"/>
      <c r="L566" s="812"/>
      <c r="M566" s="812"/>
      <c r="N566" s="812"/>
      <c r="O566" s="812"/>
      <c r="P566" s="812"/>
      <c r="Q566" s="812"/>
      <c r="R566" s="812"/>
      <c r="S566" s="812"/>
      <c r="T566" s="812"/>
      <c r="U566" s="812"/>
      <c r="V566" s="812"/>
      <c r="W566" s="812"/>
      <c r="X566" s="812"/>
      <c r="Y566" s="812"/>
      <c r="Z566" s="812"/>
      <c r="AA566" s="812"/>
    </row>
    <row r="567">
      <c r="A567" s="812"/>
      <c r="B567" s="812"/>
      <c r="C567" s="812"/>
      <c r="D567" s="812"/>
      <c r="E567" s="806"/>
      <c r="F567" s="812"/>
      <c r="G567" s="812"/>
      <c r="H567" s="829"/>
      <c r="I567" s="806"/>
      <c r="J567" s="812"/>
      <c r="K567" s="812"/>
      <c r="L567" s="812"/>
      <c r="M567" s="812"/>
      <c r="N567" s="812"/>
      <c r="O567" s="812"/>
      <c r="P567" s="812"/>
      <c r="Q567" s="812"/>
      <c r="R567" s="812"/>
      <c r="S567" s="812"/>
      <c r="T567" s="812"/>
      <c r="U567" s="812"/>
      <c r="V567" s="812"/>
      <c r="W567" s="812"/>
      <c r="X567" s="812"/>
      <c r="Y567" s="812"/>
      <c r="Z567" s="812"/>
      <c r="AA567" s="812"/>
    </row>
    <row r="568">
      <c r="A568" s="812"/>
      <c r="B568" s="812"/>
      <c r="C568" s="812"/>
      <c r="D568" s="812"/>
      <c r="E568" s="806"/>
      <c r="F568" s="812"/>
      <c r="G568" s="812"/>
      <c r="H568" s="829"/>
      <c r="I568" s="806"/>
      <c r="J568" s="812"/>
      <c r="K568" s="812"/>
      <c r="L568" s="812"/>
      <c r="M568" s="812"/>
      <c r="N568" s="812"/>
      <c r="O568" s="812"/>
      <c r="P568" s="812"/>
      <c r="Q568" s="812"/>
      <c r="R568" s="812"/>
      <c r="S568" s="812"/>
      <c r="T568" s="812"/>
      <c r="U568" s="812"/>
      <c r="V568" s="812"/>
      <c r="W568" s="812"/>
      <c r="X568" s="812"/>
      <c r="Y568" s="812"/>
      <c r="Z568" s="812"/>
      <c r="AA568" s="812"/>
    </row>
    <row r="569">
      <c r="A569" s="812"/>
      <c r="B569" s="812"/>
      <c r="C569" s="812"/>
      <c r="D569" s="812"/>
      <c r="E569" s="806"/>
      <c r="F569" s="812"/>
      <c r="G569" s="812"/>
      <c r="H569" s="829"/>
      <c r="I569" s="806"/>
      <c r="J569" s="812"/>
      <c r="K569" s="812"/>
      <c r="L569" s="812"/>
      <c r="M569" s="812"/>
      <c r="N569" s="812"/>
      <c r="O569" s="812"/>
      <c r="P569" s="812"/>
      <c r="Q569" s="812"/>
      <c r="R569" s="812"/>
      <c r="S569" s="812"/>
      <c r="T569" s="812"/>
      <c r="U569" s="812"/>
      <c r="V569" s="812"/>
      <c r="W569" s="812"/>
      <c r="X569" s="812"/>
      <c r="Y569" s="812"/>
      <c r="Z569" s="812"/>
      <c r="AA569" s="812"/>
    </row>
    <row r="570">
      <c r="A570" s="812"/>
      <c r="B570" s="812"/>
      <c r="C570" s="812"/>
      <c r="D570" s="812"/>
      <c r="E570" s="806"/>
      <c r="F570" s="812"/>
      <c r="G570" s="812"/>
      <c r="H570" s="829"/>
      <c r="I570" s="806"/>
      <c r="J570" s="812"/>
      <c r="K570" s="812"/>
      <c r="L570" s="812"/>
      <c r="M570" s="812"/>
      <c r="N570" s="812"/>
      <c r="O570" s="812"/>
      <c r="P570" s="812"/>
      <c r="Q570" s="812"/>
      <c r="R570" s="812"/>
      <c r="S570" s="812"/>
      <c r="T570" s="812"/>
      <c r="U570" s="812"/>
      <c r="V570" s="812"/>
      <c r="W570" s="812"/>
      <c r="X570" s="812"/>
      <c r="Y570" s="812"/>
      <c r="Z570" s="812"/>
      <c r="AA570" s="812"/>
    </row>
    <row r="571">
      <c r="A571" s="812"/>
      <c r="B571" s="812"/>
      <c r="C571" s="812"/>
      <c r="D571" s="812"/>
      <c r="E571" s="806"/>
      <c r="F571" s="812"/>
      <c r="G571" s="812"/>
      <c r="H571" s="829"/>
      <c r="I571" s="806"/>
      <c r="J571" s="812"/>
      <c r="K571" s="812"/>
      <c r="L571" s="812"/>
      <c r="M571" s="812"/>
      <c r="N571" s="812"/>
      <c r="O571" s="812"/>
      <c r="P571" s="812"/>
      <c r="Q571" s="812"/>
      <c r="R571" s="812"/>
      <c r="S571" s="812"/>
      <c r="T571" s="812"/>
      <c r="U571" s="812"/>
      <c r="V571" s="812"/>
      <c r="W571" s="812"/>
      <c r="X571" s="812"/>
      <c r="Y571" s="812"/>
      <c r="Z571" s="812"/>
      <c r="AA571" s="812"/>
    </row>
    <row r="572">
      <c r="A572" s="812"/>
      <c r="B572" s="812"/>
      <c r="C572" s="812"/>
      <c r="D572" s="812"/>
      <c r="E572" s="806"/>
      <c r="F572" s="812"/>
      <c r="G572" s="812"/>
      <c r="H572" s="829"/>
      <c r="I572" s="806"/>
      <c r="J572" s="812"/>
      <c r="K572" s="812"/>
      <c r="L572" s="812"/>
      <c r="M572" s="812"/>
      <c r="N572" s="812"/>
      <c r="O572" s="812"/>
      <c r="P572" s="812"/>
      <c r="Q572" s="812"/>
      <c r="R572" s="812"/>
      <c r="S572" s="812"/>
      <c r="T572" s="812"/>
      <c r="U572" s="812"/>
      <c r="V572" s="812"/>
      <c r="W572" s="812"/>
      <c r="X572" s="812"/>
      <c r="Y572" s="812"/>
      <c r="Z572" s="812"/>
      <c r="AA572" s="812"/>
    </row>
    <row r="573">
      <c r="A573" s="812"/>
      <c r="B573" s="812"/>
      <c r="C573" s="812"/>
      <c r="D573" s="812"/>
      <c r="E573" s="806"/>
      <c r="F573" s="812"/>
      <c r="G573" s="812"/>
      <c r="H573" s="829"/>
      <c r="I573" s="806"/>
      <c r="J573" s="812"/>
      <c r="K573" s="812"/>
      <c r="L573" s="812"/>
      <c r="M573" s="812"/>
      <c r="N573" s="812"/>
      <c r="O573" s="812"/>
      <c r="P573" s="812"/>
      <c r="Q573" s="812"/>
      <c r="R573" s="812"/>
      <c r="S573" s="812"/>
      <c r="T573" s="812"/>
      <c r="U573" s="812"/>
      <c r="V573" s="812"/>
      <c r="W573" s="812"/>
      <c r="X573" s="812"/>
      <c r="Y573" s="812"/>
      <c r="Z573" s="812"/>
      <c r="AA573" s="812"/>
    </row>
    <row r="574">
      <c r="A574" s="812"/>
      <c r="B574" s="812"/>
      <c r="C574" s="812"/>
      <c r="D574" s="812"/>
      <c r="E574" s="806"/>
      <c r="F574" s="812"/>
      <c r="G574" s="812"/>
      <c r="H574" s="829"/>
      <c r="I574" s="806"/>
      <c r="J574" s="812"/>
      <c r="K574" s="812"/>
      <c r="L574" s="812"/>
      <c r="M574" s="812"/>
      <c r="N574" s="812"/>
      <c r="O574" s="812"/>
      <c r="P574" s="812"/>
      <c r="Q574" s="812"/>
      <c r="R574" s="812"/>
      <c r="S574" s="812"/>
      <c r="T574" s="812"/>
      <c r="U574" s="812"/>
      <c r="V574" s="812"/>
      <c r="W574" s="812"/>
      <c r="X574" s="812"/>
      <c r="Y574" s="812"/>
      <c r="Z574" s="812"/>
      <c r="AA574" s="812"/>
    </row>
    <row r="575">
      <c r="A575" s="812"/>
      <c r="B575" s="812"/>
      <c r="C575" s="812"/>
      <c r="D575" s="812"/>
      <c r="E575" s="806"/>
      <c r="F575" s="812"/>
      <c r="G575" s="812"/>
      <c r="H575" s="829"/>
      <c r="I575" s="806"/>
      <c r="J575" s="812"/>
      <c r="K575" s="812"/>
      <c r="L575" s="812"/>
      <c r="M575" s="812"/>
      <c r="N575" s="812"/>
      <c r="O575" s="812"/>
      <c r="P575" s="812"/>
      <c r="Q575" s="812"/>
      <c r="R575" s="812"/>
      <c r="S575" s="812"/>
      <c r="T575" s="812"/>
      <c r="U575" s="812"/>
      <c r="V575" s="812"/>
      <c r="W575" s="812"/>
      <c r="X575" s="812"/>
      <c r="Y575" s="812"/>
      <c r="Z575" s="812"/>
      <c r="AA575" s="812"/>
    </row>
    <row r="576">
      <c r="A576" s="812"/>
      <c r="B576" s="812"/>
      <c r="C576" s="812"/>
      <c r="D576" s="812"/>
      <c r="E576" s="806"/>
      <c r="F576" s="812"/>
      <c r="G576" s="812"/>
      <c r="H576" s="829"/>
      <c r="I576" s="806"/>
      <c r="J576" s="812"/>
      <c r="K576" s="812"/>
      <c r="L576" s="812"/>
      <c r="M576" s="812"/>
      <c r="N576" s="812"/>
      <c r="O576" s="812"/>
      <c r="P576" s="812"/>
      <c r="Q576" s="812"/>
      <c r="R576" s="812"/>
      <c r="S576" s="812"/>
      <c r="T576" s="812"/>
      <c r="U576" s="812"/>
      <c r="V576" s="812"/>
      <c r="W576" s="812"/>
      <c r="X576" s="812"/>
      <c r="Y576" s="812"/>
      <c r="Z576" s="812"/>
      <c r="AA576" s="812"/>
    </row>
    <row r="577">
      <c r="A577" s="812"/>
      <c r="B577" s="812"/>
      <c r="C577" s="812"/>
      <c r="D577" s="812"/>
      <c r="E577" s="806"/>
      <c r="F577" s="812"/>
      <c r="G577" s="812"/>
      <c r="H577" s="829"/>
      <c r="I577" s="806"/>
      <c r="J577" s="812"/>
      <c r="K577" s="812"/>
      <c r="L577" s="812"/>
      <c r="M577" s="812"/>
      <c r="N577" s="812"/>
      <c r="O577" s="812"/>
      <c r="P577" s="812"/>
      <c r="Q577" s="812"/>
      <c r="R577" s="812"/>
      <c r="S577" s="812"/>
      <c r="T577" s="812"/>
      <c r="U577" s="812"/>
      <c r="V577" s="812"/>
      <c r="W577" s="812"/>
      <c r="X577" s="812"/>
      <c r="Y577" s="812"/>
      <c r="Z577" s="812"/>
      <c r="AA577" s="812"/>
    </row>
    <row r="578">
      <c r="A578" s="812"/>
      <c r="B578" s="812"/>
      <c r="C578" s="812"/>
      <c r="D578" s="812"/>
      <c r="E578" s="806"/>
      <c r="F578" s="812"/>
      <c r="G578" s="812"/>
      <c r="H578" s="829"/>
      <c r="I578" s="806"/>
      <c r="J578" s="812"/>
      <c r="K578" s="812"/>
      <c r="L578" s="812"/>
      <c r="M578" s="812"/>
      <c r="N578" s="812"/>
      <c r="O578" s="812"/>
      <c r="P578" s="812"/>
      <c r="Q578" s="812"/>
      <c r="R578" s="812"/>
      <c r="S578" s="812"/>
      <c r="T578" s="812"/>
      <c r="U578" s="812"/>
      <c r="V578" s="812"/>
      <c r="W578" s="812"/>
      <c r="X578" s="812"/>
      <c r="Y578" s="812"/>
      <c r="Z578" s="812"/>
      <c r="AA578" s="812"/>
    </row>
    <row r="579">
      <c r="A579" s="812"/>
      <c r="B579" s="812"/>
      <c r="C579" s="812"/>
      <c r="D579" s="812"/>
      <c r="E579" s="806"/>
      <c r="F579" s="812"/>
      <c r="G579" s="812"/>
      <c r="H579" s="829"/>
      <c r="I579" s="806"/>
      <c r="J579" s="812"/>
      <c r="K579" s="812"/>
      <c r="L579" s="812"/>
      <c r="M579" s="812"/>
      <c r="N579" s="812"/>
      <c r="O579" s="812"/>
      <c r="P579" s="812"/>
      <c r="Q579" s="812"/>
      <c r="R579" s="812"/>
      <c r="S579" s="812"/>
      <c r="T579" s="812"/>
      <c r="U579" s="812"/>
      <c r="V579" s="812"/>
      <c r="W579" s="812"/>
      <c r="X579" s="812"/>
      <c r="Y579" s="812"/>
      <c r="Z579" s="812"/>
      <c r="AA579" s="812"/>
    </row>
    <row r="580">
      <c r="A580" s="812"/>
      <c r="B580" s="812"/>
      <c r="C580" s="812"/>
      <c r="D580" s="812"/>
      <c r="E580" s="806"/>
      <c r="F580" s="812"/>
      <c r="G580" s="812"/>
      <c r="H580" s="829"/>
      <c r="I580" s="806"/>
      <c r="J580" s="812"/>
      <c r="K580" s="812"/>
      <c r="L580" s="812"/>
      <c r="M580" s="812"/>
      <c r="N580" s="812"/>
      <c r="O580" s="812"/>
      <c r="P580" s="812"/>
      <c r="Q580" s="812"/>
      <c r="R580" s="812"/>
      <c r="S580" s="812"/>
      <c r="T580" s="812"/>
      <c r="U580" s="812"/>
      <c r="V580" s="812"/>
      <c r="W580" s="812"/>
      <c r="X580" s="812"/>
      <c r="Y580" s="812"/>
      <c r="Z580" s="812"/>
      <c r="AA580" s="812"/>
    </row>
    <row r="581">
      <c r="A581" s="812"/>
      <c r="B581" s="812"/>
      <c r="C581" s="812"/>
      <c r="D581" s="812"/>
      <c r="E581" s="806"/>
      <c r="F581" s="812"/>
      <c r="G581" s="812"/>
      <c r="H581" s="829"/>
      <c r="I581" s="806"/>
      <c r="J581" s="812"/>
      <c r="K581" s="812"/>
      <c r="L581" s="812"/>
      <c r="M581" s="812"/>
      <c r="N581" s="812"/>
      <c r="O581" s="812"/>
      <c r="P581" s="812"/>
      <c r="Q581" s="812"/>
      <c r="R581" s="812"/>
      <c r="S581" s="812"/>
      <c r="T581" s="812"/>
      <c r="U581" s="812"/>
      <c r="V581" s="812"/>
      <c r="W581" s="812"/>
      <c r="X581" s="812"/>
      <c r="Y581" s="812"/>
      <c r="Z581" s="812"/>
      <c r="AA581" s="812"/>
    </row>
    <row r="582">
      <c r="A582" s="812"/>
      <c r="B582" s="812"/>
      <c r="C582" s="812"/>
      <c r="D582" s="812"/>
      <c r="E582" s="806"/>
      <c r="F582" s="812"/>
      <c r="G582" s="812"/>
      <c r="H582" s="829"/>
      <c r="I582" s="806"/>
      <c r="J582" s="812"/>
      <c r="K582" s="812"/>
      <c r="L582" s="812"/>
      <c r="M582" s="812"/>
      <c r="N582" s="812"/>
      <c r="O582" s="812"/>
      <c r="P582" s="812"/>
      <c r="Q582" s="812"/>
      <c r="R582" s="812"/>
      <c r="S582" s="812"/>
      <c r="T582" s="812"/>
      <c r="U582" s="812"/>
      <c r="V582" s="812"/>
      <c r="W582" s="812"/>
      <c r="X582" s="812"/>
      <c r="Y582" s="812"/>
      <c r="Z582" s="812"/>
      <c r="AA582" s="812"/>
    </row>
    <row r="583">
      <c r="A583" s="812"/>
      <c r="B583" s="812"/>
      <c r="C583" s="812"/>
      <c r="D583" s="812"/>
      <c r="E583" s="806"/>
      <c r="F583" s="812"/>
      <c r="G583" s="812"/>
      <c r="H583" s="829"/>
      <c r="I583" s="806"/>
      <c r="J583" s="812"/>
      <c r="K583" s="812"/>
      <c r="L583" s="812"/>
      <c r="M583" s="812"/>
      <c r="N583" s="812"/>
      <c r="O583" s="812"/>
      <c r="P583" s="812"/>
      <c r="Q583" s="812"/>
      <c r="R583" s="812"/>
      <c r="S583" s="812"/>
      <c r="T583" s="812"/>
      <c r="U583" s="812"/>
      <c r="V583" s="812"/>
      <c r="W583" s="812"/>
      <c r="X583" s="812"/>
      <c r="Y583" s="812"/>
      <c r="Z583" s="812"/>
      <c r="AA583" s="812"/>
    </row>
    <row r="584">
      <c r="A584" s="812"/>
      <c r="B584" s="812"/>
      <c r="C584" s="812"/>
      <c r="D584" s="812"/>
      <c r="E584" s="806"/>
      <c r="F584" s="812"/>
      <c r="G584" s="812"/>
      <c r="H584" s="829"/>
      <c r="I584" s="806"/>
      <c r="J584" s="812"/>
      <c r="K584" s="812"/>
      <c r="L584" s="812"/>
      <c r="M584" s="812"/>
      <c r="N584" s="812"/>
      <c r="O584" s="812"/>
      <c r="P584" s="812"/>
      <c r="Q584" s="812"/>
      <c r="R584" s="812"/>
      <c r="S584" s="812"/>
      <c r="T584" s="812"/>
      <c r="U584" s="812"/>
      <c r="V584" s="812"/>
      <c r="W584" s="812"/>
      <c r="X584" s="812"/>
      <c r="Y584" s="812"/>
      <c r="Z584" s="812"/>
      <c r="AA584" s="812"/>
    </row>
    <row r="585">
      <c r="A585" s="812"/>
      <c r="B585" s="812"/>
      <c r="C585" s="812"/>
      <c r="D585" s="812"/>
      <c r="E585" s="806"/>
      <c r="F585" s="812"/>
      <c r="G585" s="812"/>
      <c r="H585" s="829"/>
      <c r="I585" s="806"/>
      <c r="J585" s="812"/>
      <c r="K585" s="812"/>
      <c r="L585" s="812"/>
      <c r="M585" s="812"/>
      <c r="N585" s="812"/>
      <c r="O585" s="812"/>
      <c r="P585" s="812"/>
      <c r="Q585" s="812"/>
      <c r="R585" s="812"/>
      <c r="S585" s="812"/>
      <c r="T585" s="812"/>
      <c r="U585" s="812"/>
      <c r="V585" s="812"/>
      <c r="W585" s="812"/>
      <c r="X585" s="812"/>
      <c r="Y585" s="812"/>
      <c r="Z585" s="812"/>
      <c r="AA585" s="812"/>
    </row>
    <row r="586">
      <c r="A586" s="812"/>
      <c r="B586" s="812"/>
      <c r="C586" s="812"/>
      <c r="D586" s="812"/>
      <c r="E586" s="806"/>
      <c r="F586" s="812"/>
      <c r="G586" s="812"/>
      <c r="H586" s="829"/>
      <c r="I586" s="806"/>
      <c r="J586" s="812"/>
      <c r="K586" s="812"/>
      <c r="L586" s="812"/>
      <c r="M586" s="812"/>
      <c r="N586" s="812"/>
      <c r="O586" s="812"/>
      <c r="P586" s="812"/>
      <c r="Q586" s="812"/>
      <c r="R586" s="812"/>
      <c r="S586" s="812"/>
      <c r="T586" s="812"/>
      <c r="U586" s="812"/>
      <c r="V586" s="812"/>
      <c r="W586" s="812"/>
      <c r="X586" s="812"/>
      <c r="Y586" s="812"/>
      <c r="Z586" s="812"/>
      <c r="AA586" s="812"/>
    </row>
    <row r="587">
      <c r="A587" s="812"/>
      <c r="B587" s="812"/>
      <c r="C587" s="812"/>
      <c r="D587" s="812"/>
      <c r="E587" s="806"/>
      <c r="F587" s="812"/>
      <c r="G587" s="812"/>
      <c r="H587" s="829"/>
      <c r="I587" s="806"/>
      <c r="J587" s="812"/>
      <c r="K587" s="812"/>
      <c r="L587" s="812"/>
      <c r="M587" s="812"/>
      <c r="N587" s="812"/>
      <c r="O587" s="812"/>
      <c r="P587" s="812"/>
      <c r="Q587" s="812"/>
      <c r="R587" s="812"/>
      <c r="S587" s="812"/>
      <c r="T587" s="812"/>
      <c r="U587" s="812"/>
      <c r="V587" s="812"/>
      <c r="W587" s="812"/>
      <c r="X587" s="812"/>
      <c r="Y587" s="812"/>
      <c r="Z587" s="812"/>
      <c r="AA587" s="812"/>
    </row>
    <row r="588">
      <c r="A588" s="812"/>
      <c r="B588" s="812"/>
      <c r="C588" s="812"/>
      <c r="D588" s="812"/>
      <c r="E588" s="806"/>
      <c r="F588" s="812"/>
      <c r="G588" s="812"/>
      <c r="H588" s="829"/>
      <c r="I588" s="806"/>
      <c r="J588" s="812"/>
      <c r="K588" s="812"/>
      <c r="L588" s="812"/>
      <c r="M588" s="812"/>
      <c r="N588" s="812"/>
      <c r="O588" s="812"/>
      <c r="P588" s="812"/>
      <c r="Q588" s="812"/>
      <c r="R588" s="812"/>
      <c r="S588" s="812"/>
      <c r="T588" s="812"/>
      <c r="U588" s="812"/>
      <c r="V588" s="812"/>
      <c r="W588" s="812"/>
      <c r="X588" s="812"/>
      <c r="Y588" s="812"/>
      <c r="Z588" s="812"/>
      <c r="AA588" s="812"/>
    </row>
    <row r="589">
      <c r="A589" s="812"/>
      <c r="B589" s="812"/>
      <c r="C589" s="812"/>
      <c r="D589" s="812"/>
      <c r="E589" s="806"/>
      <c r="F589" s="812"/>
      <c r="G589" s="812"/>
      <c r="H589" s="829"/>
      <c r="I589" s="806"/>
      <c r="J589" s="812"/>
      <c r="K589" s="812"/>
      <c r="L589" s="812"/>
      <c r="M589" s="812"/>
      <c r="N589" s="812"/>
      <c r="O589" s="812"/>
      <c r="P589" s="812"/>
      <c r="Q589" s="812"/>
      <c r="R589" s="812"/>
      <c r="S589" s="812"/>
      <c r="T589" s="812"/>
      <c r="U589" s="812"/>
      <c r="V589" s="812"/>
      <c r="W589" s="812"/>
      <c r="X589" s="812"/>
      <c r="Y589" s="812"/>
      <c r="Z589" s="812"/>
      <c r="AA589" s="812"/>
    </row>
    <row r="590">
      <c r="A590" s="812"/>
      <c r="B590" s="812"/>
      <c r="C590" s="812"/>
      <c r="D590" s="812"/>
      <c r="E590" s="806"/>
      <c r="F590" s="812"/>
      <c r="G590" s="812"/>
      <c r="H590" s="829"/>
      <c r="I590" s="806"/>
      <c r="J590" s="812"/>
      <c r="K590" s="812"/>
      <c r="L590" s="812"/>
      <c r="M590" s="812"/>
      <c r="N590" s="812"/>
      <c r="O590" s="812"/>
      <c r="P590" s="812"/>
      <c r="Q590" s="812"/>
      <c r="R590" s="812"/>
      <c r="S590" s="812"/>
      <c r="T590" s="812"/>
      <c r="U590" s="812"/>
      <c r="V590" s="812"/>
      <c r="W590" s="812"/>
      <c r="X590" s="812"/>
      <c r="Y590" s="812"/>
      <c r="Z590" s="812"/>
      <c r="AA590" s="812"/>
    </row>
    <row r="591">
      <c r="A591" s="812"/>
      <c r="B591" s="812"/>
      <c r="C591" s="812"/>
      <c r="D591" s="812"/>
      <c r="E591" s="806"/>
      <c r="F591" s="812"/>
      <c r="G591" s="812"/>
      <c r="H591" s="829"/>
      <c r="I591" s="806"/>
      <c r="J591" s="812"/>
      <c r="K591" s="812"/>
      <c r="L591" s="812"/>
      <c r="M591" s="812"/>
      <c r="N591" s="812"/>
      <c r="O591" s="812"/>
      <c r="P591" s="812"/>
      <c r="Q591" s="812"/>
      <c r="R591" s="812"/>
      <c r="S591" s="812"/>
      <c r="T591" s="812"/>
      <c r="U591" s="812"/>
      <c r="V591" s="812"/>
      <c r="W591" s="812"/>
      <c r="X591" s="812"/>
      <c r="Y591" s="812"/>
      <c r="Z591" s="812"/>
      <c r="AA591" s="812"/>
    </row>
    <row r="592">
      <c r="A592" s="812"/>
      <c r="B592" s="812"/>
      <c r="C592" s="812"/>
      <c r="D592" s="812"/>
      <c r="E592" s="806"/>
      <c r="F592" s="812"/>
      <c r="G592" s="812"/>
      <c r="H592" s="829"/>
      <c r="I592" s="806"/>
      <c r="J592" s="812"/>
      <c r="K592" s="812"/>
      <c r="L592" s="812"/>
      <c r="M592" s="812"/>
      <c r="N592" s="812"/>
      <c r="O592" s="812"/>
      <c r="P592" s="812"/>
      <c r="Q592" s="812"/>
      <c r="R592" s="812"/>
      <c r="S592" s="812"/>
      <c r="T592" s="812"/>
      <c r="U592" s="812"/>
      <c r="V592" s="812"/>
      <c r="W592" s="812"/>
      <c r="X592" s="812"/>
      <c r="Y592" s="812"/>
      <c r="Z592" s="812"/>
      <c r="AA592" s="812"/>
    </row>
    <row r="593">
      <c r="A593" s="812"/>
      <c r="B593" s="812"/>
      <c r="C593" s="812"/>
      <c r="D593" s="812"/>
      <c r="E593" s="806"/>
      <c r="F593" s="812"/>
      <c r="G593" s="812"/>
      <c r="H593" s="829"/>
      <c r="I593" s="806"/>
      <c r="J593" s="812"/>
      <c r="K593" s="812"/>
      <c r="L593" s="812"/>
      <c r="M593" s="812"/>
      <c r="N593" s="812"/>
      <c r="O593" s="812"/>
      <c r="P593" s="812"/>
      <c r="Q593" s="812"/>
      <c r="R593" s="812"/>
      <c r="S593" s="812"/>
      <c r="T593" s="812"/>
      <c r="U593" s="812"/>
      <c r="V593" s="812"/>
      <c r="W593" s="812"/>
      <c r="X593" s="812"/>
      <c r="Y593" s="812"/>
      <c r="Z593" s="812"/>
      <c r="AA593" s="812"/>
    </row>
    <row r="594">
      <c r="A594" s="812"/>
      <c r="B594" s="812"/>
      <c r="C594" s="812"/>
      <c r="D594" s="812"/>
      <c r="E594" s="806"/>
      <c r="F594" s="812"/>
      <c r="G594" s="812"/>
      <c r="H594" s="829"/>
      <c r="I594" s="806"/>
      <c r="J594" s="812"/>
      <c r="K594" s="812"/>
      <c r="L594" s="812"/>
      <c r="M594" s="812"/>
      <c r="N594" s="812"/>
      <c r="O594" s="812"/>
      <c r="P594" s="812"/>
      <c r="Q594" s="812"/>
      <c r="R594" s="812"/>
      <c r="S594" s="812"/>
      <c r="T594" s="812"/>
      <c r="U594" s="812"/>
      <c r="V594" s="812"/>
      <c r="W594" s="812"/>
      <c r="X594" s="812"/>
      <c r="Y594" s="812"/>
      <c r="Z594" s="812"/>
      <c r="AA594" s="812"/>
    </row>
    <row r="595">
      <c r="A595" s="812"/>
      <c r="B595" s="812"/>
      <c r="C595" s="812"/>
      <c r="D595" s="812"/>
      <c r="E595" s="806"/>
      <c r="F595" s="812"/>
      <c r="G595" s="812"/>
      <c r="H595" s="829"/>
      <c r="I595" s="806"/>
      <c r="J595" s="812"/>
      <c r="K595" s="812"/>
      <c r="L595" s="812"/>
      <c r="M595" s="812"/>
      <c r="N595" s="812"/>
      <c r="O595" s="812"/>
      <c r="P595" s="812"/>
      <c r="Q595" s="812"/>
      <c r="R595" s="812"/>
      <c r="S595" s="812"/>
      <c r="T595" s="812"/>
      <c r="U595" s="812"/>
      <c r="V595" s="812"/>
      <c r="W595" s="812"/>
      <c r="X595" s="812"/>
      <c r="Y595" s="812"/>
      <c r="Z595" s="812"/>
      <c r="AA595" s="812"/>
    </row>
    <row r="596">
      <c r="A596" s="812"/>
      <c r="B596" s="812"/>
      <c r="C596" s="812"/>
      <c r="D596" s="812"/>
      <c r="E596" s="806"/>
      <c r="F596" s="812"/>
      <c r="G596" s="812"/>
      <c r="H596" s="829"/>
      <c r="I596" s="806"/>
      <c r="J596" s="812"/>
      <c r="K596" s="812"/>
      <c r="L596" s="812"/>
      <c r="M596" s="812"/>
      <c r="N596" s="812"/>
      <c r="O596" s="812"/>
      <c r="P596" s="812"/>
      <c r="Q596" s="812"/>
      <c r="R596" s="812"/>
      <c r="S596" s="812"/>
      <c r="T596" s="812"/>
      <c r="U596" s="812"/>
      <c r="V596" s="812"/>
      <c r="W596" s="812"/>
      <c r="X596" s="812"/>
      <c r="Y596" s="812"/>
      <c r="Z596" s="812"/>
      <c r="AA596" s="812"/>
    </row>
    <row r="597">
      <c r="A597" s="812"/>
      <c r="B597" s="812"/>
      <c r="C597" s="812"/>
      <c r="D597" s="812"/>
      <c r="E597" s="806"/>
      <c r="F597" s="812"/>
      <c r="G597" s="812"/>
      <c r="H597" s="829"/>
      <c r="I597" s="806"/>
      <c r="J597" s="812"/>
      <c r="K597" s="812"/>
      <c r="L597" s="812"/>
      <c r="M597" s="812"/>
      <c r="N597" s="812"/>
      <c r="O597" s="812"/>
      <c r="P597" s="812"/>
      <c r="Q597" s="812"/>
      <c r="R597" s="812"/>
      <c r="S597" s="812"/>
      <c r="T597" s="812"/>
      <c r="U597" s="812"/>
      <c r="V597" s="812"/>
      <c r="W597" s="812"/>
      <c r="X597" s="812"/>
      <c r="Y597" s="812"/>
      <c r="Z597" s="812"/>
      <c r="AA597" s="812"/>
    </row>
    <row r="598">
      <c r="A598" s="812"/>
      <c r="B598" s="812"/>
      <c r="C598" s="812"/>
      <c r="D598" s="812"/>
      <c r="E598" s="806"/>
      <c r="F598" s="812"/>
      <c r="G598" s="812"/>
      <c r="H598" s="829"/>
      <c r="I598" s="806"/>
      <c r="J598" s="812"/>
      <c r="K598" s="812"/>
      <c r="L598" s="812"/>
      <c r="M598" s="812"/>
      <c r="N598" s="812"/>
      <c r="O598" s="812"/>
      <c r="P598" s="812"/>
      <c r="Q598" s="812"/>
      <c r="R598" s="812"/>
      <c r="S598" s="812"/>
      <c r="T598" s="812"/>
      <c r="U598" s="812"/>
      <c r="V598" s="812"/>
      <c r="W598" s="812"/>
      <c r="X598" s="812"/>
      <c r="Y598" s="812"/>
      <c r="Z598" s="812"/>
      <c r="AA598" s="812"/>
    </row>
    <row r="599">
      <c r="A599" s="812"/>
      <c r="B599" s="812"/>
      <c r="C599" s="812"/>
      <c r="D599" s="812"/>
      <c r="E599" s="806"/>
      <c r="F599" s="812"/>
      <c r="G599" s="812"/>
      <c r="H599" s="829"/>
      <c r="I599" s="806"/>
      <c r="J599" s="812"/>
      <c r="K599" s="812"/>
      <c r="L599" s="812"/>
      <c r="M599" s="812"/>
      <c r="N599" s="812"/>
      <c r="O599" s="812"/>
      <c r="P599" s="812"/>
      <c r="Q599" s="812"/>
      <c r="R599" s="812"/>
      <c r="S599" s="812"/>
      <c r="T599" s="812"/>
      <c r="U599" s="812"/>
      <c r="V599" s="812"/>
      <c r="W599" s="812"/>
      <c r="X599" s="812"/>
      <c r="Y599" s="812"/>
      <c r="Z599" s="812"/>
      <c r="AA599" s="812"/>
    </row>
    <row r="600">
      <c r="A600" s="812"/>
      <c r="B600" s="812"/>
      <c r="C600" s="812"/>
      <c r="D600" s="812"/>
      <c r="E600" s="806"/>
      <c r="F600" s="812"/>
      <c r="G600" s="812"/>
      <c r="H600" s="829"/>
      <c r="I600" s="806"/>
      <c r="J600" s="812"/>
      <c r="K600" s="812"/>
      <c r="L600" s="812"/>
      <c r="M600" s="812"/>
      <c r="N600" s="812"/>
      <c r="O600" s="812"/>
      <c r="P600" s="812"/>
      <c r="Q600" s="812"/>
      <c r="R600" s="812"/>
      <c r="S600" s="812"/>
      <c r="T600" s="812"/>
      <c r="U600" s="812"/>
      <c r="V600" s="812"/>
      <c r="W600" s="812"/>
      <c r="X600" s="812"/>
      <c r="Y600" s="812"/>
      <c r="Z600" s="812"/>
      <c r="AA600" s="812"/>
    </row>
    <row r="601">
      <c r="A601" s="812"/>
      <c r="B601" s="812"/>
      <c r="C601" s="812"/>
      <c r="D601" s="812"/>
      <c r="E601" s="806"/>
      <c r="F601" s="812"/>
      <c r="G601" s="812"/>
      <c r="H601" s="829"/>
      <c r="I601" s="806"/>
      <c r="J601" s="812"/>
      <c r="K601" s="812"/>
      <c r="L601" s="812"/>
      <c r="M601" s="812"/>
      <c r="N601" s="812"/>
      <c r="O601" s="812"/>
      <c r="P601" s="812"/>
      <c r="Q601" s="812"/>
      <c r="R601" s="812"/>
      <c r="S601" s="812"/>
      <c r="T601" s="812"/>
      <c r="U601" s="812"/>
      <c r="V601" s="812"/>
      <c r="W601" s="812"/>
      <c r="X601" s="812"/>
      <c r="Y601" s="812"/>
      <c r="Z601" s="812"/>
      <c r="AA601" s="812"/>
    </row>
    <row r="602">
      <c r="A602" s="812"/>
      <c r="B602" s="812"/>
      <c r="C602" s="812"/>
      <c r="D602" s="812"/>
      <c r="E602" s="806"/>
      <c r="F602" s="812"/>
      <c r="G602" s="812"/>
      <c r="H602" s="829"/>
      <c r="I602" s="806"/>
      <c r="J602" s="812"/>
      <c r="K602" s="812"/>
      <c r="L602" s="812"/>
      <c r="M602" s="812"/>
      <c r="N602" s="812"/>
      <c r="O602" s="812"/>
      <c r="P602" s="812"/>
      <c r="Q602" s="812"/>
      <c r="R602" s="812"/>
      <c r="S602" s="812"/>
      <c r="T602" s="812"/>
      <c r="U602" s="812"/>
      <c r="V602" s="812"/>
      <c r="W602" s="812"/>
      <c r="X602" s="812"/>
      <c r="Y602" s="812"/>
      <c r="Z602" s="812"/>
      <c r="AA602" s="812"/>
    </row>
    <row r="603">
      <c r="A603" s="812"/>
      <c r="B603" s="812"/>
      <c r="C603" s="812"/>
      <c r="D603" s="812"/>
      <c r="E603" s="806"/>
      <c r="F603" s="812"/>
      <c r="G603" s="812"/>
      <c r="H603" s="829"/>
      <c r="I603" s="806"/>
      <c r="J603" s="812"/>
      <c r="K603" s="812"/>
      <c r="L603" s="812"/>
      <c r="M603" s="812"/>
      <c r="N603" s="812"/>
      <c r="O603" s="812"/>
      <c r="P603" s="812"/>
      <c r="Q603" s="812"/>
      <c r="R603" s="812"/>
      <c r="S603" s="812"/>
      <c r="T603" s="812"/>
      <c r="U603" s="812"/>
      <c r="V603" s="812"/>
      <c r="W603" s="812"/>
      <c r="X603" s="812"/>
      <c r="Y603" s="812"/>
      <c r="Z603" s="812"/>
      <c r="AA603" s="812"/>
    </row>
    <row r="604">
      <c r="A604" s="812"/>
      <c r="B604" s="812"/>
      <c r="C604" s="812"/>
      <c r="D604" s="812"/>
      <c r="E604" s="806"/>
      <c r="F604" s="812"/>
      <c r="G604" s="812"/>
      <c r="H604" s="829"/>
      <c r="I604" s="806"/>
      <c r="J604" s="812"/>
      <c r="K604" s="812"/>
      <c r="L604" s="812"/>
      <c r="M604" s="812"/>
      <c r="N604" s="812"/>
      <c r="O604" s="812"/>
      <c r="P604" s="812"/>
      <c r="Q604" s="812"/>
      <c r="R604" s="812"/>
      <c r="S604" s="812"/>
      <c r="T604" s="812"/>
      <c r="U604" s="812"/>
      <c r="V604" s="812"/>
      <c r="W604" s="812"/>
      <c r="X604" s="812"/>
      <c r="Y604" s="812"/>
      <c r="Z604" s="812"/>
      <c r="AA604" s="812"/>
    </row>
    <row r="605">
      <c r="A605" s="812"/>
      <c r="B605" s="812"/>
      <c r="C605" s="812"/>
      <c r="D605" s="812"/>
      <c r="E605" s="806"/>
      <c r="F605" s="812"/>
      <c r="G605" s="812"/>
      <c r="H605" s="829"/>
      <c r="I605" s="806"/>
      <c r="J605" s="812"/>
      <c r="K605" s="812"/>
      <c r="L605" s="812"/>
      <c r="M605" s="812"/>
      <c r="N605" s="812"/>
      <c r="O605" s="812"/>
      <c r="P605" s="812"/>
      <c r="Q605" s="812"/>
      <c r="R605" s="812"/>
      <c r="S605" s="812"/>
      <c r="T605" s="812"/>
      <c r="U605" s="812"/>
      <c r="V605" s="812"/>
      <c r="W605" s="812"/>
      <c r="X605" s="812"/>
      <c r="Y605" s="812"/>
      <c r="Z605" s="812"/>
      <c r="AA605" s="812"/>
    </row>
    <row r="606">
      <c r="A606" s="812"/>
      <c r="B606" s="812"/>
      <c r="C606" s="812"/>
      <c r="D606" s="812"/>
      <c r="E606" s="806"/>
      <c r="F606" s="812"/>
      <c r="G606" s="812"/>
      <c r="H606" s="829"/>
      <c r="I606" s="806"/>
      <c r="J606" s="812"/>
      <c r="K606" s="812"/>
      <c r="L606" s="812"/>
      <c r="M606" s="812"/>
      <c r="N606" s="812"/>
      <c r="O606" s="812"/>
      <c r="P606" s="812"/>
      <c r="Q606" s="812"/>
      <c r="R606" s="812"/>
      <c r="S606" s="812"/>
      <c r="T606" s="812"/>
      <c r="U606" s="812"/>
      <c r="V606" s="812"/>
      <c r="W606" s="812"/>
      <c r="X606" s="812"/>
      <c r="Y606" s="812"/>
      <c r="Z606" s="812"/>
      <c r="AA606" s="812"/>
    </row>
    <row r="607">
      <c r="A607" s="812"/>
      <c r="B607" s="812"/>
      <c r="C607" s="812"/>
      <c r="D607" s="812"/>
      <c r="E607" s="806"/>
      <c r="F607" s="812"/>
      <c r="G607" s="812"/>
      <c r="H607" s="829"/>
      <c r="I607" s="806"/>
      <c r="J607" s="812"/>
      <c r="K607" s="812"/>
      <c r="L607" s="812"/>
      <c r="M607" s="812"/>
      <c r="N607" s="812"/>
      <c r="O607" s="812"/>
      <c r="P607" s="812"/>
      <c r="Q607" s="812"/>
      <c r="R607" s="812"/>
      <c r="S607" s="812"/>
      <c r="T607" s="812"/>
      <c r="U607" s="812"/>
      <c r="V607" s="812"/>
      <c r="W607" s="812"/>
      <c r="X607" s="812"/>
      <c r="Y607" s="812"/>
      <c r="Z607" s="812"/>
      <c r="AA607" s="812"/>
    </row>
    <row r="608">
      <c r="A608" s="812"/>
      <c r="B608" s="812"/>
      <c r="C608" s="812"/>
      <c r="D608" s="812"/>
      <c r="E608" s="806"/>
      <c r="F608" s="812"/>
      <c r="G608" s="812"/>
      <c r="H608" s="829"/>
      <c r="I608" s="806"/>
      <c r="J608" s="812"/>
      <c r="K608" s="812"/>
      <c r="L608" s="812"/>
      <c r="M608" s="812"/>
      <c r="N608" s="812"/>
      <c r="O608" s="812"/>
      <c r="P608" s="812"/>
      <c r="Q608" s="812"/>
      <c r="R608" s="812"/>
      <c r="S608" s="812"/>
      <c r="T608" s="812"/>
      <c r="U608" s="812"/>
      <c r="V608" s="812"/>
      <c r="W608" s="812"/>
      <c r="X608" s="812"/>
      <c r="Y608" s="812"/>
      <c r="Z608" s="812"/>
      <c r="AA608" s="812"/>
    </row>
    <row r="609">
      <c r="A609" s="812"/>
      <c r="B609" s="812"/>
      <c r="C609" s="812"/>
      <c r="D609" s="812"/>
      <c r="E609" s="806"/>
      <c r="F609" s="812"/>
      <c r="G609" s="812"/>
      <c r="H609" s="829"/>
      <c r="I609" s="806"/>
      <c r="J609" s="812"/>
      <c r="K609" s="812"/>
      <c r="L609" s="812"/>
      <c r="M609" s="812"/>
      <c r="N609" s="812"/>
      <c r="O609" s="812"/>
      <c r="P609" s="812"/>
      <c r="Q609" s="812"/>
      <c r="R609" s="812"/>
      <c r="S609" s="812"/>
      <c r="T609" s="812"/>
      <c r="U609" s="812"/>
      <c r="V609" s="812"/>
      <c r="W609" s="812"/>
      <c r="X609" s="812"/>
      <c r="Y609" s="812"/>
      <c r="Z609" s="812"/>
      <c r="AA609" s="812"/>
    </row>
    <row r="610">
      <c r="A610" s="812"/>
      <c r="B610" s="812"/>
      <c r="C610" s="812"/>
      <c r="D610" s="812"/>
      <c r="E610" s="806"/>
      <c r="F610" s="812"/>
      <c r="G610" s="812"/>
      <c r="H610" s="829"/>
      <c r="I610" s="806"/>
      <c r="J610" s="812"/>
      <c r="K610" s="812"/>
      <c r="L610" s="812"/>
      <c r="M610" s="812"/>
      <c r="N610" s="812"/>
      <c r="O610" s="812"/>
      <c r="P610" s="812"/>
      <c r="Q610" s="812"/>
      <c r="R610" s="812"/>
      <c r="S610" s="812"/>
      <c r="T610" s="812"/>
      <c r="U610" s="812"/>
      <c r="V610" s="812"/>
      <c r="W610" s="812"/>
      <c r="X610" s="812"/>
      <c r="Y610" s="812"/>
      <c r="Z610" s="812"/>
      <c r="AA610" s="812"/>
    </row>
    <row r="611">
      <c r="A611" s="812"/>
      <c r="B611" s="812"/>
      <c r="C611" s="812"/>
      <c r="D611" s="812"/>
      <c r="E611" s="806"/>
      <c r="F611" s="812"/>
      <c r="G611" s="812"/>
      <c r="H611" s="829"/>
      <c r="I611" s="806"/>
      <c r="J611" s="812"/>
      <c r="K611" s="812"/>
      <c r="L611" s="812"/>
      <c r="M611" s="812"/>
      <c r="N611" s="812"/>
      <c r="O611" s="812"/>
      <c r="P611" s="812"/>
      <c r="Q611" s="812"/>
      <c r="R611" s="812"/>
      <c r="S611" s="812"/>
      <c r="T611" s="812"/>
      <c r="U611" s="812"/>
      <c r="V611" s="812"/>
      <c r="W611" s="812"/>
      <c r="X611" s="812"/>
      <c r="Y611" s="812"/>
      <c r="Z611" s="812"/>
      <c r="AA611" s="812"/>
    </row>
    <row r="612">
      <c r="A612" s="812"/>
      <c r="B612" s="812"/>
      <c r="C612" s="812"/>
      <c r="D612" s="812"/>
      <c r="E612" s="806"/>
      <c r="F612" s="812"/>
      <c r="G612" s="812"/>
      <c r="H612" s="829"/>
      <c r="I612" s="806"/>
      <c r="J612" s="812"/>
      <c r="K612" s="812"/>
      <c r="L612" s="812"/>
      <c r="M612" s="812"/>
      <c r="N612" s="812"/>
      <c r="O612" s="812"/>
      <c r="P612" s="812"/>
      <c r="Q612" s="812"/>
      <c r="R612" s="812"/>
      <c r="S612" s="812"/>
      <c r="T612" s="812"/>
      <c r="U612" s="812"/>
      <c r="V612" s="812"/>
      <c r="W612" s="812"/>
      <c r="X612" s="812"/>
      <c r="Y612" s="812"/>
      <c r="Z612" s="812"/>
      <c r="AA612" s="812"/>
    </row>
    <row r="613">
      <c r="A613" s="812"/>
      <c r="B613" s="812"/>
      <c r="C613" s="812"/>
      <c r="D613" s="812"/>
      <c r="E613" s="806"/>
      <c r="F613" s="812"/>
      <c r="G613" s="812"/>
      <c r="H613" s="829"/>
      <c r="I613" s="806"/>
      <c r="J613" s="812"/>
      <c r="K613" s="812"/>
      <c r="L613" s="812"/>
      <c r="M613" s="812"/>
      <c r="N613" s="812"/>
      <c r="O613" s="812"/>
      <c r="P613" s="812"/>
      <c r="Q613" s="812"/>
      <c r="R613" s="812"/>
      <c r="S613" s="812"/>
      <c r="T613" s="812"/>
      <c r="U613" s="812"/>
      <c r="V613" s="812"/>
      <c r="W613" s="812"/>
      <c r="X613" s="812"/>
      <c r="Y613" s="812"/>
      <c r="Z613" s="812"/>
      <c r="AA613" s="812"/>
    </row>
    <row r="614">
      <c r="A614" s="812"/>
      <c r="B614" s="812"/>
      <c r="C614" s="812"/>
      <c r="D614" s="812"/>
      <c r="E614" s="806"/>
      <c r="F614" s="812"/>
      <c r="G614" s="812"/>
      <c r="H614" s="829"/>
      <c r="I614" s="806"/>
      <c r="J614" s="812"/>
      <c r="K614" s="812"/>
      <c r="L614" s="812"/>
      <c r="M614" s="812"/>
      <c r="N614" s="812"/>
      <c r="O614" s="812"/>
      <c r="P614" s="812"/>
      <c r="Q614" s="812"/>
      <c r="R614" s="812"/>
      <c r="S614" s="812"/>
      <c r="T614" s="812"/>
      <c r="U614" s="812"/>
      <c r="V614" s="812"/>
      <c r="W614" s="812"/>
      <c r="X614" s="812"/>
      <c r="Y614" s="812"/>
      <c r="Z614" s="812"/>
      <c r="AA614" s="812"/>
    </row>
    <row r="615">
      <c r="A615" s="812"/>
      <c r="B615" s="812"/>
      <c r="C615" s="812"/>
      <c r="D615" s="812"/>
      <c r="E615" s="806"/>
      <c r="F615" s="812"/>
      <c r="G615" s="812"/>
      <c r="H615" s="829"/>
      <c r="I615" s="806"/>
      <c r="J615" s="812"/>
      <c r="K615" s="812"/>
      <c r="L615" s="812"/>
      <c r="M615" s="812"/>
      <c r="N615" s="812"/>
      <c r="O615" s="812"/>
      <c r="P615" s="812"/>
      <c r="Q615" s="812"/>
      <c r="R615" s="812"/>
      <c r="S615" s="812"/>
      <c r="T615" s="812"/>
      <c r="U615" s="812"/>
      <c r="V615" s="812"/>
      <c r="W615" s="812"/>
      <c r="X615" s="812"/>
      <c r="Y615" s="812"/>
      <c r="Z615" s="812"/>
      <c r="AA615" s="812"/>
    </row>
    <row r="616">
      <c r="A616" s="812"/>
      <c r="B616" s="812"/>
      <c r="C616" s="812"/>
      <c r="D616" s="812"/>
      <c r="E616" s="806"/>
      <c r="F616" s="812"/>
      <c r="G616" s="812"/>
      <c r="H616" s="829"/>
      <c r="I616" s="806"/>
      <c r="J616" s="812"/>
      <c r="K616" s="812"/>
      <c r="L616" s="812"/>
      <c r="M616" s="812"/>
      <c r="N616" s="812"/>
      <c r="O616" s="812"/>
      <c r="P616" s="812"/>
      <c r="Q616" s="812"/>
      <c r="R616" s="812"/>
      <c r="S616" s="812"/>
      <c r="T616" s="812"/>
      <c r="U616" s="812"/>
      <c r="V616" s="812"/>
      <c r="W616" s="812"/>
      <c r="X616" s="812"/>
      <c r="Y616" s="812"/>
      <c r="Z616" s="812"/>
      <c r="AA616" s="812"/>
    </row>
    <row r="617">
      <c r="A617" s="812"/>
      <c r="B617" s="812"/>
      <c r="C617" s="812"/>
      <c r="D617" s="812"/>
      <c r="E617" s="806"/>
      <c r="F617" s="812"/>
      <c r="G617" s="812"/>
      <c r="H617" s="829"/>
      <c r="I617" s="806"/>
      <c r="J617" s="812"/>
      <c r="K617" s="812"/>
      <c r="L617" s="812"/>
      <c r="M617" s="812"/>
      <c r="N617" s="812"/>
      <c r="O617" s="812"/>
      <c r="P617" s="812"/>
      <c r="Q617" s="812"/>
      <c r="R617" s="812"/>
      <c r="S617" s="812"/>
      <c r="T617" s="812"/>
      <c r="U617" s="812"/>
      <c r="V617" s="812"/>
      <c r="W617" s="812"/>
      <c r="X617" s="812"/>
      <c r="Y617" s="812"/>
      <c r="Z617" s="812"/>
      <c r="AA617" s="812"/>
    </row>
    <row r="618">
      <c r="A618" s="812"/>
      <c r="B618" s="812"/>
      <c r="C618" s="812"/>
      <c r="D618" s="812"/>
      <c r="E618" s="806"/>
      <c r="F618" s="812"/>
      <c r="G618" s="812"/>
      <c r="H618" s="829"/>
      <c r="I618" s="806"/>
      <c r="J618" s="812"/>
      <c r="K618" s="812"/>
      <c r="L618" s="812"/>
      <c r="M618" s="812"/>
      <c r="N618" s="812"/>
      <c r="O618" s="812"/>
      <c r="P618" s="812"/>
      <c r="Q618" s="812"/>
      <c r="R618" s="812"/>
      <c r="S618" s="812"/>
      <c r="T618" s="812"/>
      <c r="U618" s="812"/>
      <c r="V618" s="812"/>
      <c r="W618" s="812"/>
      <c r="X618" s="812"/>
      <c r="Y618" s="812"/>
      <c r="Z618" s="812"/>
      <c r="AA618" s="812"/>
    </row>
    <row r="619">
      <c r="A619" s="812"/>
      <c r="B619" s="812"/>
      <c r="C619" s="812"/>
      <c r="D619" s="812"/>
      <c r="E619" s="806"/>
      <c r="F619" s="812"/>
      <c r="G619" s="812"/>
      <c r="H619" s="829"/>
      <c r="I619" s="806"/>
      <c r="J619" s="812"/>
      <c r="K619" s="812"/>
      <c r="L619" s="812"/>
      <c r="M619" s="812"/>
      <c r="N619" s="812"/>
      <c r="O619" s="812"/>
      <c r="P619" s="812"/>
      <c r="Q619" s="812"/>
      <c r="R619" s="812"/>
      <c r="S619" s="812"/>
      <c r="T619" s="812"/>
      <c r="U619" s="812"/>
      <c r="V619" s="812"/>
      <c r="W619" s="812"/>
      <c r="X619" s="812"/>
      <c r="Y619" s="812"/>
      <c r="Z619" s="812"/>
      <c r="AA619" s="812"/>
    </row>
    <row r="620">
      <c r="A620" s="812"/>
      <c r="B620" s="812"/>
      <c r="C620" s="812"/>
      <c r="D620" s="812"/>
      <c r="E620" s="806"/>
      <c r="F620" s="812"/>
      <c r="G620" s="812"/>
      <c r="H620" s="829"/>
      <c r="I620" s="806"/>
      <c r="J620" s="812"/>
      <c r="K620" s="812"/>
      <c r="L620" s="812"/>
      <c r="M620" s="812"/>
      <c r="N620" s="812"/>
      <c r="O620" s="812"/>
      <c r="P620" s="812"/>
      <c r="Q620" s="812"/>
      <c r="R620" s="812"/>
      <c r="S620" s="812"/>
      <c r="T620" s="812"/>
      <c r="U620" s="812"/>
      <c r="V620" s="812"/>
      <c r="W620" s="812"/>
      <c r="X620" s="812"/>
      <c r="Y620" s="812"/>
      <c r="Z620" s="812"/>
      <c r="AA620" s="812"/>
    </row>
    <row r="621">
      <c r="A621" s="812"/>
      <c r="B621" s="812"/>
      <c r="C621" s="812"/>
      <c r="D621" s="812"/>
      <c r="E621" s="806"/>
      <c r="F621" s="812"/>
      <c r="G621" s="812"/>
      <c r="H621" s="829"/>
      <c r="I621" s="806"/>
      <c r="J621" s="812"/>
      <c r="K621" s="812"/>
      <c r="L621" s="812"/>
      <c r="M621" s="812"/>
      <c r="N621" s="812"/>
      <c r="O621" s="812"/>
      <c r="P621" s="812"/>
      <c r="Q621" s="812"/>
      <c r="R621" s="812"/>
      <c r="S621" s="812"/>
      <c r="T621" s="812"/>
      <c r="U621" s="812"/>
      <c r="V621" s="812"/>
      <c r="W621" s="812"/>
      <c r="X621" s="812"/>
      <c r="Y621" s="812"/>
      <c r="Z621" s="812"/>
      <c r="AA621" s="812"/>
    </row>
    <row r="622">
      <c r="A622" s="812"/>
      <c r="B622" s="812"/>
      <c r="C622" s="812"/>
      <c r="D622" s="812"/>
      <c r="E622" s="806"/>
      <c r="F622" s="812"/>
      <c r="G622" s="812"/>
      <c r="H622" s="829"/>
      <c r="I622" s="806"/>
      <c r="J622" s="812"/>
      <c r="K622" s="812"/>
      <c r="L622" s="812"/>
      <c r="M622" s="812"/>
      <c r="N622" s="812"/>
      <c r="O622" s="812"/>
      <c r="P622" s="812"/>
      <c r="Q622" s="812"/>
      <c r="R622" s="812"/>
      <c r="S622" s="812"/>
      <c r="T622" s="812"/>
      <c r="U622" s="812"/>
      <c r="V622" s="812"/>
      <c r="W622" s="812"/>
      <c r="X622" s="812"/>
      <c r="Y622" s="812"/>
      <c r="Z622" s="812"/>
      <c r="AA622" s="812"/>
    </row>
    <row r="623">
      <c r="A623" s="812"/>
      <c r="B623" s="812"/>
      <c r="C623" s="812"/>
      <c r="D623" s="812"/>
      <c r="E623" s="806"/>
      <c r="F623" s="812"/>
      <c r="G623" s="812"/>
      <c r="H623" s="829"/>
      <c r="I623" s="806"/>
      <c r="J623" s="812"/>
      <c r="K623" s="812"/>
      <c r="L623" s="812"/>
      <c r="M623" s="812"/>
      <c r="N623" s="812"/>
      <c r="O623" s="812"/>
      <c r="P623" s="812"/>
      <c r="Q623" s="812"/>
      <c r="R623" s="812"/>
      <c r="S623" s="812"/>
      <c r="T623" s="812"/>
      <c r="U623" s="812"/>
      <c r="V623" s="812"/>
      <c r="W623" s="812"/>
      <c r="X623" s="812"/>
      <c r="Y623" s="812"/>
      <c r="Z623" s="812"/>
      <c r="AA623" s="812"/>
    </row>
    <row r="624">
      <c r="A624" s="812"/>
      <c r="B624" s="812"/>
      <c r="C624" s="812"/>
      <c r="D624" s="812"/>
      <c r="E624" s="806"/>
      <c r="F624" s="812"/>
      <c r="G624" s="812"/>
      <c r="H624" s="829"/>
      <c r="I624" s="806"/>
      <c r="J624" s="812"/>
      <c r="K624" s="812"/>
      <c r="L624" s="812"/>
      <c r="M624" s="812"/>
      <c r="N624" s="812"/>
      <c r="O624" s="812"/>
      <c r="P624" s="812"/>
      <c r="Q624" s="812"/>
      <c r="R624" s="812"/>
      <c r="S624" s="812"/>
      <c r="T624" s="812"/>
      <c r="U624" s="812"/>
      <c r="V624" s="812"/>
      <c r="W624" s="812"/>
      <c r="X624" s="812"/>
      <c r="Y624" s="812"/>
      <c r="Z624" s="812"/>
      <c r="AA624" s="812"/>
    </row>
    <row r="625">
      <c r="A625" s="812"/>
      <c r="B625" s="812"/>
      <c r="C625" s="812"/>
      <c r="D625" s="812"/>
      <c r="E625" s="806"/>
      <c r="F625" s="812"/>
      <c r="G625" s="812"/>
      <c r="H625" s="829"/>
      <c r="I625" s="806"/>
      <c r="J625" s="812"/>
      <c r="K625" s="812"/>
      <c r="L625" s="812"/>
      <c r="M625" s="812"/>
      <c r="N625" s="812"/>
      <c r="O625" s="812"/>
      <c r="P625" s="812"/>
      <c r="Q625" s="812"/>
      <c r="R625" s="812"/>
      <c r="S625" s="812"/>
      <c r="T625" s="812"/>
      <c r="U625" s="812"/>
      <c r="V625" s="812"/>
      <c r="W625" s="812"/>
      <c r="X625" s="812"/>
      <c r="Y625" s="812"/>
      <c r="Z625" s="812"/>
      <c r="AA625" s="812"/>
    </row>
    <row r="626">
      <c r="A626" s="812"/>
      <c r="B626" s="812"/>
      <c r="C626" s="812"/>
      <c r="D626" s="812"/>
      <c r="E626" s="806"/>
      <c r="F626" s="812"/>
      <c r="G626" s="812"/>
      <c r="H626" s="829"/>
      <c r="I626" s="806"/>
      <c r="J626" s="812"/>
      <c r="K626" s="812"/>
      <c r="L626" s="812"/>
      <c r="M626" s="812"/>
      <c r="N626" s="812"/>
      <c r="O626" s="812"/>
      <c r="P626" s="812"/>
      <c r="Q626" s="812"/>
      <c r="R626" s="812"/>
      <c r="S626" s="812"/>
      <c r="T626" s="812"/>
      <c r="U626" s="812"/>
      <c r="V626" s="812"/>
      <c r="W626" s="812"/>
      <c r="X626" s="812"/>
      <c r="Y626" s="812"/>
      <c r="Z626" s="812"/>
      <c r="AA626" s="812"/>
    </row>
    <row r="627">
      <c r="A627" s="812"/>
      <c r="B627" s="812"/>
      <c r="C627" s="812"/>
      <c r="D627" s="812"/>
      <c r="E627" s="806"/>
      <c r="F627" s="812"/>
      <c r="G627" s="812"/>
      <c r="H627" s="829"/>
      <c r="I627" s="806"/>
      <c r="J627" s="812"/>
      <c r="K627" s="812"/>
      <c r="L627" s="812"/>
      <c r="M627" s="812"/>
      <c r="N627" s="812"/>
      <c r="O627" s="812"/>
      <c r="P627" s="812"/>
      <c r="Q627" s="812"/>
      <c r="R627" s="812"/>
      <c r="S627" s="812"/>
      <c r="T627" s="812"/>
      <c r="U627" s="812"/>
      <c r="V627" s="812"/>
      <c r="W627" s="812"/>
      <c r="X627" s="812"/>
      <c r="Y627" s="812"/>
      <c r="Z627" s="812"/>
      <c r="AA627" s="812"/>
    </row>
    <row r="628">
      <c r="A628" s="812"/>
      <c r="B628" s="812"/>
      <c r="C628" s="812"/>
      <c r="D628" s="812"/>
      <c r="E628" s="806"/>
      <c r="F628" s="812"/>
      <c r="G628" s="812"/>
      <c r="H628" s="829"/>
      <c r="I628" s="806"/>
      <c r="J628" s="812"/>
      <c r="K628" s="812"/>
      <c r="L628" s="812"/>
      <c r="M628" s="812"/>
      <c r="N628" s="812"/>
      <c r="O628" s="812"/>
      <c r="P628" s="812"/>
      <c r="Q628" s="812"/>
      <c r="R628" s="812"/>
      <c r="S628" s="812"/>
      <c r="T628" s="812"/>
      <c r="U628" s="812"/>
      <c r="V628" s="812"/>
      <c r="W628" s="812"/>
      <c r="X628" s="812"/>
      <c r="Y628" s="812"/>
      <c r="Z628" s="812"/>
      <c r="AA628" s="812"/>
    </row>
    <row r="629">
      <c r="A629" s="812"/>
      <c r="B629" s="812"/>
      <c r="C629" s="812"/>
      <c r="D629" s="812"/>
      <c r="E629" s="806"/>
      <c r="F629" s="812"/>
      <c r="G629" s="812"/>
      <c r="H629" s="829"/>
      <c r="I629" s="806"/>
      <c r="J629" s="812"/>
      <c r="K629" s="812"/>
      <c r="L629" s="812"/>
      <c r="M629" s="812"/>
      <c r="N629" s="812"/>
      <c r="O629" s="812"/>
      <c r="P629" s="812"/>
      <c r="Q629" s="812"/>
      <c r="R629" s="812"/>
      <c r="S629" s="812"/>
      <c r="T629" s="812"/>
      <c r="U629" s="812"/>
      <c r="V629" s="812"/>
      <c r="W629" s="812"/>
      <c r="X629" s="812"/>
      <c r="Y629" s="812"/>
      <c r="Z629" s="812"/>
      <c r="AA629" s="812"/>
    </row>
    <row r="630">
      <c r="A630" s="812"/>
      <c r="B630" s="812"/>
      <c r="C630" s="812"/>
      <c r="D630" s="812"/>
      <c r="E630" s="806"/>
      <c r="F630" s="812"/>
      <c r="G630" s="812"/>
      <c r="H630" s="829"/>
      <c r="I630" s="806"/>
      <c r="J630" s="812"/>
      <c r="K630" s="812"/>
      <c r="L630" s="812"/>
      <c r="M630" s="812"/>
      <c r="N630" s="812"/>
      <c r="O630" s="812"/>
      <c r="P630" s="812"/>
      <c r="Q630" s="812"/>
      <c r="R630" s="812"/>
      <c r="S630" s="812"/>
      <c r="T630" s="812"/>
      <c r="U630" s="812"/>
      <c r="V630" s="812"/>
      <c r="W630" s="812"/>
      <c r="X630" s="812"/>
      <c r="Y630" s="812"/>
      <c r="Z630" s="812"/>
      <c r="AA630" s="812"/>
    </row>
    <row r="631">
      <c r="A631" s="812"/>
      <c r="B631" s="812"/>
      <c r="C631" s="812"/>
      <c r="D631" s="812"/>
      <c r="E631" s="806"/>
      <c r="F631" s="812"/>
      <c r="G631" s="812"/>
      <c r="H631" s="829"/>
      <c r="I631" s="806"/>
      <c r="J631" s="812"/>
      <c r="K631" s="812"/>
      <c r="L631" s="812"/>
      <c r="M631" s="812"/>
      <c r="N631" s="812"/>
      <c r="O631" s="812"/>
      <c r="P631" s="812"/>
      <c r="Q631" s="812"/>
      <c r="R631" s="812"/>
      <c r="S631" s="812"/>
      <c r="T631" s="812"/>
      <c r="U631" s="812"/>
      <c r="V631" s="812"/>
      <c r="W631" s="812"/>
      <c r="X631" s="812"/>
      <c r="Y631" s="812"/>
      <c r="Z631" s="812"/>
      <c r="AA631" s="812"/>
    </row>
    <row r="632">
      <c r="A632" s="812"/>
      <c r="B632" s="812"/>
      <c r="C632" s="812"/>
      <c r="D632" s="812"/>
      <c r="E632" s="806"/>
      <c r="F632" s="812"/>
      <c r="G632" s="812"/>
      <c r="H632" s="829"/>
      <c r="I632" s="806"/>
      <c r="J632" s="812"/>
      <c r="K632" s="812"/>
      <c r="L632" s="812"/>
      <c r="M632" s="812"/>
      <c r="N632" s="812"/>
      <c r="O632" s="812"/>
      <c r="P632" s="812"/>
      <c r="Q632" s="812"/>
      <c r="R632" s="812"/>
      <c r="S632" s="812"/>
      <c r="T632" s="812"/>
      <c r="U632" s="812"/>
      <c r="V632" s="812"/>
      <c r="W632" s="812"/>
      <c r="X632" s="812"/>
      <c r="Y632" s="812"/>
      <c r="Z632" s="812"/>
      <c r="AA632" s="812"/>
    </row>
    <row r="633">
      <c r="A633" s="812"/>
      <c r="B633" s="812"/>
      <c r="C633" s="812"/>
      <c r="D633" s="812"/>
      <c r="E633" s="806"/>
      <c r="F633" s="812"/>
      <c r="G633" s="812"/>
      <c r="H633" s="829"/>
      <c r="I633" s="806"/>
      <c r="J633" s="812"/>
      <c r="K633" s="812"/>
      <c r="L633" s="812"/>
      <c r="M633" s="812"/>
      <c r="N633" s="812"/>
      <c r="O633" s="812"/>
      <c r="P633" s="812"/>
      <c r="Q633" s="812"/>
      <c r="R633" s="812"/>
      <c r="S633" s="812"/>
      <c r="T633" s="812"/>
      <c r="U633" s="812"/>
      <c r="V633" s="812"/>
      <c r="W633" s="812"/>
      <c r="X633" s="812"/>
      <c r="Y633" s="812"/>
      <c r="Z633" s="812"/>
      <c r="AA633" s="812"/>
    </row>
    <row r="634">
      <c r="A634" s="812"/>
      <c r="B634" s="812"/>
      <c r="C634" s="812"/>
      <c r="D634" s="812"/>
      <c r="E634" s="806"/>
      <c r="F634" s="812"/>
      <c r="G634" s="812"/>
      <c r="H634" s="829"/>
      <c r="I634" s="806"/>
      <c r="J634" s="812"/>
      <c r="K634" s="812"/>
      <c r="L634" s="812"/>
      <c r="M634" s="812"/>
      <c r="N634" s="812"/>
      <c r="O634" s="812"/>
      <c r="P634" s="812"/>
      <c r="Q634" s="812"/>
      <c r="R634" s="812"/>
      <c r="S634" s="812"/>
      <c r="T634" s="812"/>
      <c r="U634" s="812"/>
      <c r="V634" s="812"/>
      <c r="W634" s="812"/>
      <c r="X634" s="812"/>
      <c r="Y634" s="812"/>
      <c r="Z634" s="812"/>
      <c r="AA634" s="812"/>
    </row>
    <row r="635">
      <c r="A635" s="812"/>
      <c r="B635" s="812"/>
      <c r="C635" s="812"/>
      <c r="D635" s="812"/>
      <c r="E635" s="806"/>
      <c r="F635" s="812"/>
      <c r="G635" s="812"/>
      <c r="H635" s="829"/>
      <c r="I635" s="806"/>
      <c r="J635" s="812"/>
      <c r="K635" s="812"/>
      <c r="L635" s="812"/>
      <c r="M635" s="812"/>
      <c r="N635" s="812"/>
      <c r="O635" s="812"/>
      <c r="P635" s="812"/>
      <c r="Q635" s="812"/>
      <c r="R635" s="812"/>
      <c r="S635" s="812"/>
      <c r="T635" s="812"/>
      <c r="U635" s="812"/>
      <c r="V635" s="812"/>
      <c r="W635" s="812"/>
      <c r="X635" s="812"/>
      <c r="Y635" s="812"/>
      <c r="Z635" s="812"/>
      <c r="AA635" s="812"/>
    </row>
    <row r="636">
      <c r="A636" s="812"/>
      <c r="B636" s="812"/>
      <c r="C636" s="812"/>
      <c r="D636" s="812"/>
      <c r="E636" s="806"/>
      <c r="F636" s="812"/>
      <c r="G636" s="812"/>
      <c r="H636" s="829"/>
      <c r="I636" s="806"/>
      <c r="J636" s="812"/>
      <c r="K636" s="812"/>
      <c r="L636" s="812"/>
      <c r="M636" s="812"/>
      <c r="N636" s="812"/>
      <c r="O636" s="812"/>
      <c r="P636" s="812"/>
      <c r="Q636" s="812"/>
      <c r="R636" s="812"/>
      <c r="S636" s="812"/>
      <c r="T636" s="812"/>
      <c r="U636" s="812"/>
      <c r="V636" s="812"/>
      <c r="W636" s="812"/>
      <c r="X636" s="812"/>
      <c r="Y636" s="812"/>
      <c r="Z636" s="812"/>
      <c r="AA636" s="812"/>
    </row>
    <row r="637">
      <c r="A637" s="812"/>
      <c r="B637" s="812"/>
      <c r="C637" s="812"/>
      <c r="D637" s="812"/>
      <c r="E637" s="806"/>
      <c r="F637" s="812"/>
      <c r="G637" s="812"/>
      <c r="H637" s="829"/>
      <c r="I637" s="806"/>
      <c r="J637" s="812"/>
      <c r="K637" s="812"/>
      <c r="L637" s="812"/>
      <c r="M637" s="812"/>
      <c r="N637" s="812"/>
      <c r="O637" s="812"/>
      <c r="P637" s="812"/>
      <c r="Q637" s="812"/>
      <c r="R637" s="812"/>
      <c r="S637" s="812"/>
      <c r="T637" s="812"/>
      <c r="U637" s="812"/>
      <c r="V637" s="812"/>
      <c r="W637" s="812"/>
      <c r="X637" s="812"/>
      <c r="Y637" s="812"/>
      <c r="Z637" s="812"/>
      <c r="AA637" s="812"/>
    </row>
    <row r="638">
      <c r="A638" s="812"/>
      <c r="B638" s="812"/>
      <c r="C638" s="812"/>
      <c r="D638" s="812"/>
      <c r="E638" s="806"/>
      <c r="F638" s="812"/>
      <c r="G638" s="812"/>
      <c r="H638" s="829"/>
      <c r="I638" s="806"/>
      <c r="J638" s="812"/>
      <c r="K638" s="812"/>
      <c r="L638" s="812"/>
      <c r="M638" s="812"/>
      <c r="N638" s="812"/>
      <c r="O638" s="812"/>
      <c r="P638" s="812"/>
      <c r="Q638" s="812"/>
      <c r="R638" s="812"/>
      <c r="S638" s="812"/>
      <c r="T638" s="812"/>
      <c r="U638" s="812"/>
      <c r="V638" s="812"/>
      <c r="W638" s="812"/>
      <c r="X638" s="812"/>
      <c r="Y638" s="812"/>
      <c r="Z638" s="812"/>
      <c r="AA638" s="812"/>
    </row>
    <row r="639">
      <c r="A639" s="812"/>
      <c r="B639" s="812"/>
      <c r="C639" s="812"/>
      <c r="D639" s="812"/>
      <c r="E639" s="806"/>
      <c r="F639" s="812"/>
      <c r="G639" s="812"/>
      <c r="H639" s="829"/>
      <c r="I639" s="806"/>
      <c r="J639" s="812"/>
      <c r="K639" s="812"/>
      <c r="L639" s="812"/>
      <c r="M639" s="812"/>
      <c r="N639" s="812"/>
      <c r="O639" s="812"/>
      <c r="P639" s="812"/>
      <c r="Q639" s="812"/>
      <c r="R639" s="812"/>
      <c r="S639" s="812"/>
      <c r="T639" s="812"/>
      <c r="U639" s="812"/>
      <c r="V639" s="812"/>
      <c r="W639" s="812"/>
      <c r="X639" s="812"/>
      <c r="Y639" s="812"/>
      <c r="Z639" s="812"/>
      <c r="AA639" s="812"/>
    </row>
    <row r="640">
      <c r="A640" s="812"/>
      <c r="B640" s="812"/>
      <c r="C640" s="812"/>
      <c r="D640" s="812"/>
      <c r="E640" s="806"/>
      <c r="F640" s="812"/>
      <c r="G640" s="812"/>
      <c r="H640" s="829"/>
      <c r="I640" s="806"/>
      <c r="J640" s="812"/>
      <c r="K640" s="812"/>
      <c r="L640" s="812"/>
      <c r="M640" s="812"/>
      <c r="N640" s="812"/>
      <c r="O640" s="812"/>
      <c r="P640" s="812"/>
      <c r="Q640" s="812"/>
      <c r="R640" s="812"/>
      <c r="S640" s="812"/>
      <c r="T640" s="812"/>
      <c r="U640" s="812"/>
      <c r="V640" s="812"/>
      <c r="W640" s="812"/>
      <c r="X640" s="812"/>
      <c r="Y640" s="812"/>
      <c r="Z640" s="812"/>
      <c r="AA640" s="812"/>
    </row>
    <row r="641">
      <c r="A641" s="812"/>
      <c r="B641" s="812"/>
      <c r="C641" s="812"/>
      <c r="D641" s="812"/>
      <c r="E641" s="806"/>
      <c r="F641" s="812"/>
      <c r="G641" s="812"/>
      <c r="H641" s="829"/>
      <c r="I641" s="806"/>
      <c r="J641" s="812"/>
      <c r="K641" s="812"/>
      <c r="L641" s="812"/>
      <c r="M641" s="812"/>
      <c r="N641" s="812"/>
      <c r="O641" s="812"/>
      <c r="P641" s="812"/>
      <c r="Q641" s="812"/>
      <c r="R641" s="812"/>
      <c r="S641" s="812"/>
      <c r="T641" s="812"/>
      <c r="U641" s="812"/>
      <c r="V641" s="812"/>
      <c r="W641" s="812"/>
      <c r="X641" s="812"/>
      <c r="Y641" s="812"/>
      <c r="Z641" s="812"/>
      <c r="AA641" s="812"/>
    </row>
    <row r="642">
      <c r="A642" s="812"/>
      <c r="B642" s="812"/>
      <c r="C642" s="812"/>
      <c r="D642" s="812"/>
      <c r="E642" s="806"/>
      <c r="F642" s="812"/>
      <c r="G642" s="812"/>
      <c r="H642" s="829"/>
      <c r="I642" s="806"/>
      <c r="J642" s="812"/>
      <c r="K642" s="812"/>
      <c r="L642" s="812"/>
      <c r="M642" s="812"/>
      <c r="N642" s="812"/>
      <c r="O642" s="812"/>
      <c r="P642" s="812"/>
      <c r="Q642" s="812"/>
      <c r="R642" s="812"/>
      <c r="S642" s="812"/>
      <c r="T642" s="812"/>
      <c r="U642" s="812"/>
      <c r="V642" s="812"/>
      <c r="W642" s="812"/>
      <c r="X642" s="812"/>
      <c r="Y642" s="812"/>
      <c r="Z642" s="812"/>
      <c r="AA642" s="812"/>
    </row>
    <row r="643">
      <c r="A643" s="812"/>
      <c r="B643" s="812"/>
      <c r="C643" s="812"/>
      <c r="D643" s="812"/>
      <c r="E643" s="806"/>
      <c r="F643" s="812"/>
      <c r="G643" s="812"/>
      <c r="H643" s="829"/>
      <c r="I643" s="806"/>
      <c r="J643" s="812"/>
      <c r="K643" s="812"/>
      <c r="L643" s="812"/>
      <c r="M643" s="812"/>
      <c r="N643" s="812"/>
      <c r="O643" s="812"/>
      <c r="P643" s="812"/>
      <c r="Q643" s="812"/>
      <c r="R643" s="812"/>
      <c r="S643" s="812"/>
      <c r="T643" s="812"/>
      <c r="U643" s="812"/>
      <c r="V643" s="812"/>
      <c r="W643" s="812"/>
      <c r="X643" s="812"/>
      <c r="Y643" s="812"/>
      <c r="Z643" s="812"/>
      <c r="AA643" s="812"/>
    </row>
    <row r="644">
      <c r="A644" s="812"/>
      <c r="B644" s="812"/>
      <c r="C644" s="812"/>
      <c r="D644" s="812"/>
      <c r="E644" s="806"/>
      <c r="F644" s="812"/>
      <c r="G644" s="812"/>
      <c r="H644" s="829"/>
      <c r="I644" s="806"/>
      <c r="J644" s="812"/>
      <c r="K644" s="812"/>
      <c r="L644" s="812"/>
      <c r="M644" s="812"/>
      <c r="N644" s="812"/>
      <c r="O644" s="812"/>
      <c r="P644" s="812"/>
      <c r="Q644" s="812"/>
      <c r="R644" s="812"/>
      <c r="S644" s="812"/>
      <c r="T644" s="812"/>
      <c r="U644" s="812"/>
      <c r="V644" s="812"/>
      <c r="W644" s="812"/>
      <c r="X644" s="812"/>
      <c r="Y644" s="812"/>
      <c r="Z644" s="812"/>
      <c r="AA644" s="812"/>
    </row>
    <row r="645">
      <c r="A645" s="812"/>
      <c r="B645" s="812"/>
      <c r="C645" s="812"/>
      <c r="D645" s="812"/>
      <c r="E645" s="806"/>
      <c r="F645" s="812"/>
      <c r="G645" s="812"/>
      <c r="H645" s="829"/>
      <c r="I645" s="806"/>
      <c r="J645" s="812"/>
      <c r="K645" s="812"/>
      <c r="L645" s="812"/>
      <c r="M645" s="812"/>
      <c r="N645" s="812"/>
      <c r="O645" s="812"/>
      <c r="P645" s="812"/>
      <c r="Q645" s="812"/>
      <c r="R645" s="812"/>
      <c r="S645" s="812"/>
      <c r="T645" s="812"/>
      <c r="U645" s="812"/>
      <c r="V645" s="812"/>
      <c r="W645" s="812"/>
      <c r="X645" s="812"/>
      <c r="Y645" s="812"/>
      <c r="Z645" s="812"/>
      <c r="AA645" s="812"/>
    </row>
    <row r="646">
      <c r="A646" s="812"/>
      <c r="B646" s="812"/>
      <c r="C646" s="812"/>
      <c r="D646" s="812"/>
      <c r="E646" s="806"/>
      <c r="F646" s="812"/>
      <c r="G646" s="812"/>
      <c r="H646" s="829"/>
      <c r="I646" s="806"/>
      <c r="J646" s="812"/>
      <c r="K646" s="812"/>
      <c r="L646" s="812"/>
      <c r="M646" s="812"/>
      <c r="N646" s="812"/>
      <c r="O646" s="812"/>
      <c r="P646" s="812"/>
      <c r="Q646" s="812"/>
      <c r="R646" s="812"/>
      <c r="S646" s="812"/>
      <c r="T646" s="812"/>
      <c r="U646" s="812"/>
      <c r="V646" s="812"/>
      <c r="W646" s="812"/>
      <c r="X646" s="812"/>
      <c r="Y646" s="812"/>
      <c r="Z646" s="812"/>
      <c r="AA646" s="812"/>
    </row>
    <row r="647">
      <c r="A647" s="812"/>
      <c r="B647" s="812"/>
      <c r="C647" s="812"/>
      <c r="D647" s="812"/>
      <c r="E647" s="806"/>
      <c r="F647" s="812"/>
      <c r="G647" s="812"/>
      <c r="H647" s="829"/>
      <c r="I647" s="806"/>
      <c r="J647" s="812"/>
      <c r="K647" s="812"/>
      <c r="L647" s="812"/>
      <c r="M647" s="812"/>
      <c r="N647" s="812"/>
      <c r="O647" s="812"/>
      <c r="P647" s="812"/>
      <c r="Q647" s="812"/>
      <c r="R647" s="812"/>
      <c r="S647" s="812"/>
      <c r="T647" s="812"/>
      <c r="U647" s="812"/>
      <c r="V647" s="812"/>
      <c r="W647" s="812"/>
      <c r="X647" s="812"/>
      <c r="Y647" s="812"/>
      <c r="Z647" s="812"/>
      <c r="AA647" s="812"/>
    </row>
    <row r="648">
      <c r="A648" s="812"/>
      <c r="B648" s="812"/>
      <c r="C648" s="812"/>
      <c r="D648" s="812"/>
      <c r="E648" s="806"/>
      <c r="F648" s="812"/>
      <c r="G648" s="812"/>
      <c r="H648" s="829"/>
      <c r="I648" s="806"/>
      <c r="J648" s="812"/>
      <c r="K648" s="812"/>
      <c r="L648" s="812"/>
      <c r="M648" s="812"/>
      <c r="N648" s="812"/>
      <c r="O648" s="812"/>
      <c r="P648" s="812"/>
      <c r="Q648" s="812"/>
      <c r="R648" s="812"/>
      <c r="S648" s="812"/>
      <c r="T648" s="812"/>
      <c r="U648" s="812"/>
      <c r="V648" s="812"/>
      <c r="W648" s="812"/>
      <c r="X648" s="812"/>
      <c r="Y648" s="812"/>
      <c r="Z648" s="812"/>
      <c r="AA648" s="812"/>
    </row>
    <row r="649">
      <c r="A649" s="812"/>
      <c r="B649" s="812"/>
      <c r="C649" s="812"/>
      <c r="D649" s="812"/>
      <c r="E649" s="806"/>
      <c r="F649" s="812"/>
      <c r="G649" s="812"/>
      <c r="H649" s="829"/>
      <c r="I649" s="806"/>
      <c r="J649" s="812"/>
      <c r="K649" s="812"/>
      <c r="L649" s="812"/>
      <c r="M649" s="812"/>
      <c r="N649" s="812"/>
      <c r="O649" s="812"/>
      <c r="P649" s="812"/>
      <c r="Q649" s="812"/>
      <c r="R649" s="812"/>
      <c r="S649" s="812"/>
      <c r="T649" s="812"/>
      <c r="U649" s="812"/>
      <c r="V649" s="812"/>
      <c r="W649" s="812"/>
      <c r="X649" s="812"/>
      <c r="Y649" s="812"/>
      <c r="Z649" s="812"/>
      <c r="AA649" s="812"/>
    </row>
    <row r="650">
      <c r="A650" s="812"/>
      <c r="B650" s="812"/>
      <c r="C650" s="812"/>
      <c r="D650" s="812"/>
      <c r="E650" s="806"/>
      <c r="F650" s="812"/>
      <c r="G650" s="812"/>
      <c r="H650" s="829"/>
      <c r="I650" s="806"/>
      <c r="J650" s="812"/>
      <c r="K650" s="812"/>
      <c r="L650" s="812"/>
      <c r="M650" s="812"/>
      <c r="N650" s="812"/>
      <c r="O650" s="812"/>
      <c r="P650" s="812"/>
      <c r="Q650" s="812"/>
      <c r="R650" s="812"/>
      <c r="S650" s="812"/>
      <c r="T650" s="812"/>
      <c r="U650" s="812"/>
      <c r="V650" s="812"/>
      <c r="W650" s="812"/>
      <c r="X650" s="812"/>
      <c r="Y650" s="812"/>
      <c r="Z650" s="812"/>
      <c r="AA650" s="812"/>
    </row>
    <row r="651">
      <c r="A651" s="812"/>
      <c r="B651" s="812"/>
      <c r="C651" s="812"/>
      <c r="D651" s="812"/>
      <c r="E651" s="806"/>
      <c r="F651" s="812"/>
      <c r="G651" s="812"/>
      <c r="H651" s="829"/>
      <c r="I651" s="806"/>
      <c r="J651" s="812"/>
      <c r="K651" s="812"/>
      <c r="L651" s="812"/>
      <c r="M651" s="812"/>
      <c r="N651" s="812"/>
      <c r="O651" s="812"/>
      <c r="P651" s="812"/>
      <c r="Q651" s="812"/>
      <c r="R651" s="812"/>
      <c r="S651" s="812"/>
      <c r="T651" s="812"/>
      <c r="U651" s="812"/>
      <c r="V651" s="812"/>
      <c r="W651" s="812"/>
      <c r="X651" s="812"/>
      <c r="Y651" s="812"/>
      <c r="Z651" s="812"/>
      <c r="AA651" s="812"/>
    </row>
    <row r="652">
      <c r="A652" s="812"/>
      <c r="B652" s="812"/>
      <c r="C652" s="812"/>
      <c r="D652" s="812"/>
      <c r="E652" s="806"/>
      <c r="F652" s="812"/>
      <c r="G652" s="812"/>
      <c r="H652" s="829"/>
      <c r="I652" s="806"/>
      <c r="J652" s="812"/>
      <c r="K652" s="812"/>
      <c r="L652" s="812"/>
      <c r="M652" s="812"/>
      <c r="N652" s="812"/>
      <c r="O652" s="812"/>
      <c r="P652" s="812"/>
      <c r="Q652" s="812"/>
      <c r="R652" s="812"/>
      <c r="S652" s="812"/>
      <c r="T652" s="812"/>
      <c r="U652" s="812"/>
      <c r="V652" s="812"/>
      <c r="W652" s="812"/>
      <c r="X652" s="812"/>
      <c r="Y652" s="812"/>
      <c r="Z652" s="812"/>
      <c r="AA652" s="812"/>
    </row>
    <row r="653">
      <c r="A653" s="812"/>
      <c r="B653" s="812"/>
      <c r="C653" s="812"/>
      <c r="D653" s="812"/>
      <c r="E653" s="806"/>
      <c r="F653" s="812"/>
      <c r="G653" s="812"/>
      <c r="H653" s="829"/>
      <c r="I653" s="806"/>
      <c r="J653" s="812"/>
      <c r="K653" s="812"/>
      <c r="L653" s="812"/>
      <c r="M653" s="812"/>
      <c r="N653" s="812"/>
      <c r="O653" s="812"/>
      <c r="P653" s="812"/>
      <c r="Q653" s="812"/>
      <c r="R653" s="812"/>
      <c r="S653" s="812"/>
      <c r="T653" s="812"/>
      <c r="U653" s="812"/>
      <c r="V653" s="812"/>
      <c r="W653" s="812"/>
      <c r="X653" s="812"/>
      <c r="Y653" s="812"/>
      <c r="Z653" s="812"/>
      <c r="AA653" s="812"/>
    </row>
    <row r="654">
      <c r="A654" s="812"/>
      <c r="B654" s="812"/>
      <c r="C654" s="812"/>
      <c r="D654" s="812"/>
      <c r="E654" s="806"/>
      <c r="F654" s="812"/>
      <c r="G654" s="812"/>
      <c r="H654" s="829"/>
      <c r="I654" s="806"/>
      <c r="J654" s="812"/>
      <c r="K654" s="812"/>
      <c r="L654" s="812"/>
      <c r="M654" s="812"/>
      <c r="N654" s="812"/>
      <c r="O654" s="812"/>
      <c r="P654" s="812"/>
      <c r="Q654" s="812"/>
      <c r="R654" s="812"/>
      <c r="S654" s="812"/>
      <c r="T654" s="812"/>
      <c r="U654" s="812"/>
      <c r="V654" s="812"/>
      <c r="W654" s="812"/>
      <c r="X654" s="812"/>
      <c r="Y654" s="812"/>
      <c r="Z654" s="812"/>
      <c r="AA654" s="812"/>
    </row>
    <row r="655">
      <c r="A655" s="812"/>
      <c r="B655" s="812"/>
      <c r="C655" s="812"/>
      <c r="D655" s="812"/>
      <c r="E655" s="806"/>
      <c r="F655" s="812"/>
      <c r="G655" s="812"/>
      <c r="H655" s="829"/>
      <c r="I655" s="806"/>
      <c r="J655" s="812"/>
      <c r="K655" s="812"/>
      <c r="L655" s="812"/>
      <c r="M655" s="812"/>
      <c r="N655" s="812"/>
      <c r="O655" s="812"/>
      <c r="P655" s="812"/>
      <c r="Q655" s="812"/>
      <c r="R655" s="812"/>
      <c r="S655" s="812"/>
      <c r="T655" s="812"/>
      <c r="U655" s="812"/>
      <c r="V655" s="812"/>
      <c r="W655" s="812"/>
      <c r="X655" s="812"/>
      <c r="Y655" s="812"/>
      <c r="Z655" s="812"/>
      <c r="AA655" s="812"/>
    </row>
    <row r="656">
      <c r="A656" s="812"/>
      <c r="B656" s="812"/>
      <c r="C656" s="812"/>
      <c r="D656" s="812"/>
      <c r="E656" s="806"/>
      <c r="F656" s="812"/>
      <c r="G656" s="812"/>
      <c r="H656" s="829"/>
      <c r="I656" s="806"/>
      <c r="J656" s="812"/>
      <c r="K656" s="812"/>
      <c r="L656" s="812"/>
      <c r="M656" s="812"/>
      <c r="N656" s="812"/>
      <c r="O656" s="812"/>
      <c r="P656" s="812"/>
      <c r="Q656" s="812"/>
      <c r="R656" s="812"/>
      <c r="S656" s="812"/>
      <c r="T656" s="812"/>
      <c r="U656" s="812"/>
      <c r="V656" s="812"/>
      <c r="W656" s="812"/>
      <c r="X656" s="812"/>
      <c r="Y656" s="812"/>
      <c r="Z656" s="812"/>
      <c r="AA656" s="812"/>
    </row>
    <row r="657">
      <c r="A657" s="812"/>
      <c r="B657" s="812"/>
      <c r="C657" s="812"/>
      <c r="D657" s="812"/>
      <c r="E657" s="806"/>
      <c r="F657" s="812"/>
      <c r="G657" s="812"/>
      <c r="H657" s="829"/>
      <c r="I657" s="806"/>
      <c r="J657" s="812"/>
      <c r="K657" s="812"/>
      <c r="L657" s="812"/>
      <c r="M657" s="812"/>
      <c r="N657" s="812"/>
      <c r="O657" s="812"/>
      <c r="P657" s="812"/>
      <c r="Q657" s="812"/>
      <c r="R657" s="812"/>
      <c r="S657" s="812"/>
      <c r="T657" s="812"/>
      <c r="U657" s="812"/>
      <c r="V657" s="812"/>
      <c r="W657" s="812"/>
      <c r="X657" s="812"/>
      <c r="Y657" s="812"/>
      <c r="Z657" s="812"/>
      <c r="AA657" s="812"/>
    </row>
    <row r="658">
      <c r="A658" s="812"/>
      <c r="B658" s="812"/>
      <c r="C658" s="812"/>
      <c r="D658" s="812"/>
      <c r="E658" s="806"/>
      <c r="F658" s="812"/>
      <c r="G658" s="812"/>
      <c r="H658" s="829"/>
      <c r="I658" s="806"/>
      <c r="J658" s="812"/>
      <c r="K658" s="812"/>
      <c r="L658" s="812"/>
      <c r="M658" s="812"/>
      <c r="N658" s="812"/>
      <c r="O658" s="812"/>
      <c r="P658" s="812"/>
      <c r="Q658" s="812"/>
      <c r="R658" s="812"/>
      <c r="S658" s="812"/>
      <c r="T658" s="812"/>
      <c r="U658" s="812"/>
      <c r="V658" s="812"/>
      <c r="W658" s="812"/>
      <c r="X658" s="812"/>
      <c r="Y658" s="812"/>
      <c r="Z658" s="812"/>
      <c r="AA658" s="812"/>
    </row>
    <row r="659">
      <c r="A659" s="812"/>
      <c r="B659" s="812"/>
      <c r="C659" s="812"/>
      <c r="D659" s="812"/>
      <c r="E659" s="806"/>
      <c r="F659" s="812"/>
      <c r="G659" s="812"/>
      <c r="H659" s="829"/>
      <c r="I659" s="806"/>
      <c r="J659" s="812"/>
      <c r="K659" s="812"/>
      <c r="L659" s="812"/>
      <c r="M659" s="812"/>
      <c r="N659" s="812"/>
      <c r="O659" s="812"/>
      <c r="P659" s="812"/>
      <c r="Q659" s="812"/>
      <c r="R659" s="812"/>
      <c r="S659" s="812"/>
      <c r="T659" s="812"/>
      <c r="U659" s="812"/>
      <c r="V659" s="812"/>
      <c r="W659" s="812"/>
      <c r="X659" s="812"/>
      <c r="Y659" s="812"/>
      <c r="Z659" s="812"/>
      <c r="AA659" s="812"/>
    </row>
    <row r="660">
      <c r="A660" s="812"/>
      <c r="B660" s="812"/>
      <c r="C660" s="812"/>
      <c r="D660" s="812"/>
      <c r="E660" s="806"/>
      <c r="F660" s="812"/>
      <c r="G660" s="812"/>
      <c r="H660" s="829"/>
      <c r="I660" s="806"/>
      <c r="J660" s="812"/>
      <c r="K660" s="812"/>
      <c r="L660" s="812"/>
      <c r="M660" s="812"/>
      <c r="N660" s="812"/>
      <c r="O660" s="812"/>
      <c r="P660" s="812"/>
      <c r="Q660" s="812"/>
      <c r="R660" s="812"/>
      <c r="S660" s="812"/>
      <c r="T660" s="812"/>
      <c r="U660" s="812"/>
      <c r="V660" s="812"/>
      <c r="W660" s="812"/>
      <c r="X660" s="812"/>
      <c r="Y660" s="812"/>
      <c r="Z660" s="812"/>
      <c r="AA660" s="812"/>
    </row>
    <row r="661">
      <c r="A661" s="812"/>
      <c r="B661" s="812"/>
      <c r="C661" s="812"/>
      <c r="D661" s="812"/>
      <c r="E661" s="806"/>
      <c r="F661" s="812"/>
      <c r="G661" s="812"/>
      <c r="H661" s="829"/>
      <c r="I661" s="806"/>
      <c r="J661" s="812"/>
      <c r="K661" s="812"/>
      <c r="L661" s="812"/>
      <c r="M661" s="812"/>
      <c r="N661" s="812"/>
      <c r="O661" s="812"/>
      <c r="P661" s="812"/>
      <c r="Q661" s="812"/>
      <c r="R661" s="812"/>
      <c r="S661" s="812"/>
      <c r="T661" s="812"/>
      <c r="U661" s="812"/>
      <c r="V661" s="812"/>
      <c r="W661" s="812"/>
      <c r="X661" s="812"/>
      <c r="Y661" s="812"/>
      <c r="Z661" s="812"/>
      <c r="AA661" s="812"/>
    </row>
    <row r="662">
      <c r="A662" s="812"/>
      <c r="B662" s="812"/>
      <c r="C662" s="812"/>
      <c r="D662" s="812"/>
      <c r="E662" s="806"/>
      <c r="F662" s="812"/>
      <c r="G662" s="812"/>
      <c r="H662" s="829"/>
      <c r="I662" s="806"/>
      <c r="J662" s="812"/>
      <c r="K662" s="812"/>
      <c r="L662" s="812"/>
      <c r="M662" s="812"/>
      <c r="N662" s="812"/>
      <c r="O662" s="812"/>
      <c r="P662" s="812"/>
      <c r="Q662" s="812"/>
      <c r="R662" s="812"/>
      <c r="S662" s="812"/>
      <c r="T662" s="812"/>
      <c r="U662" s="812"/>
      <c r="V662" s="812"/>
      <c r="W662" s="812"/>
      <c r="X662" s="812"/>
      <c r="Y662" s="812"/>
      <c r="Z662" s="812"/>
      <c r="AA662" s="812"/>
    </row>
    <row r="663">
      <c r="A663" s="812"/>
      <c r="B663" s="812"/>
      <c r="C663" s="812"/>
      <c r="D663" s="812"/>
      <c r="E663" s="806"/>
      <c r="F663" s="812"/>
      <c r="G663" s="812"/>
      <c r="H663" s="829"/>
      <c r="I663" s="806"/>
      <c r="J663" s="812"/>
      <c r="K663" s="812"/>
      <c r="L663" s="812"/>
      <c r="M663" s="812"/>
      <c r="N663" s="812"/>
      <c r="O663" s="812"/>
      <c r="P663" s="812"/>
      <c r="Q663" s="812"/>
      <c r="R663" s="812"/>
      <c r="S663" s="812"/>
      <c r="T663" s="812"/>
      <c r="U663" s="812"/>
      <c r="V663" s="812"/>
      <c r="W663" s="812"/>
      <c r="X663" s="812"/>
      <c r="Y663" s="812"/>
      <c r="Z663" s="812"/>
      <c r="AA663" s="812"/>
    </row>
    <row r="664">
      <c r="A664" s="812"/>
      <c r="B664" s="812"/>
      <c r="C664" s="812"/>
      <c r="D664" s="812"/>
      <c r="E664" s="806"/>
      <c r="F664" s="812"/>
      <c r="G664" s="812"/>
      <c r="H664" s="829"/>
      <c r="I664" s="806"/>
      <c r="J664" s="812"/>
      <c r="K664" s="812"/>
      <c r="L664" s="812"/>
      <c r="M664" s="812"/>
      <c r="N664" s="812"/>
      <c r="O664" s="812"/>
      <c r="P664" s="812"/>
      <c r="Q664" s="812"/>
      <c r="R664" s="812"/>
      <c r="S664" s="812"/>
      <c r="T664" s="812"/>
      <c r="U664" s="812"/>
      <c r="V664" s="812"/>
      <c r="W664" s="812"/>
      <c r="X664" s="812"/>
      <c r="Y664" s="812"/>
      <c r="Z664" s="812"/>
      <c r="AA664" s="812"/>
    </row>
    <row r="665">
      <c r="A665" s="812"/>
      <c r="B665" s="812"/>
      <c r="C665" s="812"/>
      <c r="D665" s="812"/>
      <c r="E665" s="806"/>
      <c r="F665" s="812"/>
      <c r="G665" s="812"/>
      <c r="H665" s="829"/>
      <c r="I665" s="806"/>
      <c r="J665" s="812"/>
      <c r="K665" s="812"/>
      <c r="L665" s="812"/>
      <c r="M665" s="812"/>
      <c r="N665" s="812"/>
      <c r="O665" s="812"/>
      <c r="P665" s="812"/>
      <c r="Q665" s="812"/>
      <c r="R665" s="812"/>
      <c r="S665" s="812"/>
      <c r="T665" s="812"/>
      <c r="U665" s="812"/>
      <c r="V665" s="812"/>
      <c r="W665" s="812"/>
      <c r="X665" s="812"/>
      <c r="Y665" s="812"/>
      <c r="Z665" s="812"/>
      <c r="AA665" s="812"/>
    </row>
    <row r="666">
      <c r="A666" s="812"/>
      <c r="B666" s="812"/>
      <c r="C666" s="812"/>
      <c r="D666" s="812"/>
      <c r="E666" s="806"/>
      <c r="F666" s="812"/>
      <c r="G666" s="812"/>
      <c r="H666" s="829"/>
      <c r="I666" s="806"/>
      <c r="J666" s="812"/>
      <c r="K666" s="812"/>
      <c r="L666" s="812"/>
      <c r="M666" s="812"/>
      <c r="N666" s="812"/>
      <c r="O666" s="812"/>
      <c r="P666" s="812"/>
      <c r="Q666" s="812"/>
      <c r="R666" s="812"/>
      <c r="S666" s="812"/>
      <c r="T666" s="812"/>
      <c r="U666" s="812"/>
      <c r="V666" s="812"/>
      <c r="W666" s="812"/>
      <c r="X666" s="812"/>
      <c r="Y666" s="812"/>
      <c r="Z666" s="812"/>
      <c r="AA666" s="812"/>
    </row>
    <row r="667">
      <c r="A667" s="812"/>
      <c r="B667" s="812"/>
      <c r="C667" s="812"/>
      <c r="D667" s="812"/>
      <c r="E667" s="806"/>
      <c r="F667" s="812"/>
      <c r="G667" s="812"/>
      <c r="H667" s="829"/>
      <c r="I667" s="806"/>
      <c r="J667" s="812"/>
      <c r="K667" s="812"/>
      <c r="L667" s="812"/>
      <c r="M667" s="812"/>
      <c r="N667" s="812"/>
      <c r="O667" s="812"/>
      <c r="P667" s="812"/>
      <c r="Q667" s="812"/>
      <c r="R667" s="812"/>
      <c r="S667" s="812"/>
      <c r="T667" s="812"/>
      <c r="U667" s="812"/>
      <c r="V667" s="812"/>
      <c r="W667" s="812"/>
      <c r="X667" s="812"/>
      <c r="Y667" s="812"/>
      <c r="Z667" s="812"/>
      <c r="AA667" s="812"/>
    </row>
    <row r="668">
      <c r="A668" s="812"/>
      <c r="B668" s="812"/>
      <c r="C668" s="812"/>
      <c r="D668" s="812"/>
      <c r="E668" s="806"/>
      <c r="F668" s="812"/>
      <c r="G668" s="812"/>
      <c r="H668" s="829"/>
      <c r="I668" s="806"/>
      <c r="J668" s="812"/>
      <c r="K668" s="812"/>
      <c r="L668" s="812"/>
      <c r="M668" s="812"/>
      <c r="N668" s="812"/>
      <c r="O668" s="812"/>
      <c r="P668" s="812"/>
      <c r="Q668" s="812"/>
      <c r="R668" s="812"/>
      <c r="S668" s="812"/>
      <c r="T668" s="812"/>
      <c r="U668" s="812"/>
      <c r="V668" s="812"/>
      <c r="W668" s="812"/>
      <c r="X668" s="812"/>
      <c r="Y668" s="812"/>
      <c r="Z668" s="812"/>
      <c r="AA668" s="812"/>
    </row>
    <row r="669">
      <c r="A669" s="812"/>
      <c r="B669" s="812"/>
      <c r="C669" s="812"/>
      <c r="D669" s="812"/>
      <c r="E669" s="806"/>
      <c r="F669" s="812"/>
      <c r="G669" s="812"/>
      <c r="H669" s="829"/>
      <c r="I669" s="806"/>
      <c r="J669" s="812"/>
      <c r="K669" s="812"/>
      <c r="L669" s="812"/>
      <c r="M669" s="812"/>
      <c r="N669" s="812"/>
      <c r="O669" s="812"/>
      <c r="P669" s="812"/>
      <c r="Q669" s="812"/>
      <c r="R669" s="812"/>
      <c r="S669" s="812"/>
      <c r="T669" s="812"/>
      <c r="U669" s="812"/>
      <c r="V669" s="812"/>
      <c r="W669" s="812"/>
      <c r="X669" s="812"/>
      <c r="Y669" s="812"/>
      <c r="Z669" s="812"/>
      <c r="AA669" s="812"/>
    </row>
    <row r="670">
      <c r="A670" s="812"/>
      <c r="B670" s="812"/>
      <c r="C670" s="812"/>
      <c r="D670" s="812"/>
      <c r="E670" s="806"/>
      <c r="F670" s="812"/>
      <c r="G670" s="812"/>
      <c r="H670" s="829"/>
      <c r="I670" s="806"/>
      <c r="J670" s="812"/>
      <c r="K670" s="812"/>
      <c r="L670" s="812"/>
      <c r="M670" s="812"/>
      <c r="N670" s="812"/>
      <c r="O670" s="812"/>
      <c r="P670" s="812"/>
      <c r="Q670" s="812"/>
      <c r="R670" s="812"/>
      <c r="S670" s="812"/>
      <c r="T670" s="812"/>
      <c r="U670" s="812"/>
      <c r="V670" s="812"/>
      <c r="W670" s="812"/>
      <c r="X670" s="812"/>
      <c r="Y670" s="812"/>
      <c r="Z670" s="812"/>
      <c r="AA670" s="812"/>
    </row>
    <row r="671">
      <c r="A671" s="812"/>
      <c r="B671" s="812"/>
      <c r="C671" s="812"/>
      <c r="D671" s="812"/>
      <c r="E671" s="806"/>
      <c r="F671" s="812"/>
      <c r="G671" s="812"/>
      <c r="H671" s="829"/>
      <c r="I671" s="806"/>
      <c r="J671" s="812"/>
      <c r="K671" s="812"/>
      <c r="L671" s="812"/>
      <c r="M671" s="812"/>
      <c r="N671" s="812"/>
      <c r="O671" s="812"/>
      <c r="P671" s="812"/>
      <c r="Q671" s="812"/>
      <c r="R671" s="812"/>
      <c r="S671" s="812"/>
      <c r="T671" s="812"/>
      <c r="U671" s="812"/>
      <c r="V671" s="812"/>
      <c r="W671" s="812"/>
      <c r="X671" s="812"/>
      <c r="Y671" s="812"/>
      <c r="Z671" s="812"/>
      <c r="AA671" s="812"/>
    </row>
    <row r="672">
      <c r="A672" s="812"/>
      <c r="B672" s="812"/>
      <c r="C672" s="812"/>
      <c r="D672" s="812"/>
      <c r="E672" s="806"/>
      <c r="F672" s="812"/>
      <c r="G672" s="812"/>
      <c r="H672" s="829"/>
      <c r="I672" s="806"/>
      <c r="J672" s="812"/>
      <c r="K672" s="812"/>
      <c r="L672" s="812"/>
      <c r="M672" s="812"/>
      <c r="N672" s="812"/>
      <c r="O672" s="812"/>
      <c r="P672" s="812"/>
      <c r="Q672" s="812"/>
      <c r="R672" s="812"/>
      <c r="S672" s="812"/>
      <c r="T672" s="812"/>
      <c r="U672" s="812"/>
      <c r="V672" s="812"/>
      <c r="W672" s="812"/>
      <c r="X672" s="812"/>
      <c r="Y672" s="812"/>
      <c r="Z672" s="812"/>
      <c r="AA672" s="812"/>
    </row>
    <row r="673">
      <c r="A673" s="812"/>
      <c r="B673" s="812"/>
      <c r="C673" s="812"/>
      <c r="D673" s="812"/>
      <c r="E673" s="806"/>
      <c r="F673" s="812"/>
      <c r="G673" s="812"/>
      <c r="H673" s="829"/>
      <c r="I673" s="806"/>
      <c r="J673" s="812"/>
      <c r="K673" s="812"/>
      <c r="L673" s="812"/>
      <c r="M673" s="812"/>
      <c r="N673" s="812"/>
      <c r="O673" s="812"/>
      <c r="P673" s="812"/>
      <c r="Q673" s="812"/>
      <c r="R673" s="812"/>
      <c r="S673" s="812"/>
      <c r="T673" s="812"/>
      <c r="U673" s="812"/>
      <c r="V673" s="812"/>
      <c r="W673" s="812"/>
      <c r="X673" s="812"/>
      <c r="Y673" s="812"/>
      <c r="Z673" s="812"/>
      <c r="AA673" s="812"/>
    </row>
    <row r="674">
      <c r="A674" s="812"/>
      <c r="B674" s="812"/>
      <c r="C674" s="812"/>
      <c r="D674" s="812"/>
      <c r="E674" s="806"/>
      <c r="F674" s="812"/>
      <c r="G674" s="812"/>
      <c r="H674" s="829"/>
      <c r="I674" s="806"/>
      <c r="J674" s="812"/>
      <c r="K674" s="812"/>
      <c r="L674" s="812"/>
      <c r="M674" s="812"/>
      <c r="N674" s="812"/>
      <c r="O674" s="812"/>
      <c r="P674" s="812"/>
      <c r="Q674" s="812"/>
      <c r="R674" s="812"/>
      <c r="S674" s="812"/>
      <c r="T674" s="812"/>
      <c r="U674" s="812"/>
      <c r="V674" s="812"/>
      <c r="W674" s="812"/>
      <c r="X674" s="812"/>
      <c r="Y674" s="812"/>
      <c r="Z674" s="812"/>
      <c r="AA674" s="812"/>
    </row>
    <row r="675">
      <c r="A675" s="812"/>
      <c r="B675" s="812"/>
      <c r="C675" s="812"/>
      <c r="D675" s="812"/>
      <c r="E675" s="806"/>
      <c r="F675" s="812"/>
      <c r="G675" s="812"/>
      <c r="H675" s="829"/>
      <c r="I675" s="806"/>
      <c r="J675" s="812"/>
      <c r="K675" s="812"/>
      <c r="L675" s="812"/>
      <c r="M675" s="812"/>
      <c r="N675" s="812"/>
      <c r="O675" s="812"/>
      <c r="P675" s="812"/>
      <c r="Q675" s="812"/>
      <c r="R675" s="812"/>
      <c r="S675" s="812"/>
      <c r="T675" s="812"/>
      <c r="U675" s="812"/>
      <c r="V675" s="812"/>
      <c r="W675" s="812"/>
      <c r="X675" s="812"/>
      <c r="Y675" s="812"/>
      <c r="Z675" s="812"/>
      <c r="AA675" s="812"/>
    </row>
    <row r="676">
      <c r="A676" s="812"/>
      <c r="B676" s="812"/>
      <c r="C676" s="812"/>
      <c r="D676" s="812"/>
      <c r="E676" s="806"/>
      <c r="F676" s="812"/>
      <c r="G676" s="812"/>
      <c r="H676" s="829"/>
      <c r="I676" s="806"/>
      <c r="J676" s="812"/>
      <c r="K676" s="812"/>
      <c r="L676" s="812"/>
      <c r="M676" s="812"/>
      <c r="N676" s="812"/>
      <c r="O676" s="812"/>
      <c r="P676" s="812"/>
      <c r="Q676" s="812"/>
      <c r="R676" s="812"/>
      <c r="S676" s="812"/>
      <c r="T676" s="812"/>
      <c r="U676" s="812"/>
      <c r="V676" s="812"/>
      <c r="W676" s="812"/>
      <c r="X676" s="812"/>
      <c r="Y676" s="812"/>
      <c r="Z676" s="812"/>
      <c r="AA676" s="812"/>
    </row>
    <row r="677">
      <c r="A677" s="812"/>
      <c r="B677" s="812"/>
      <c r="C677" s="812"/>
      <c r="D677" s="812"/>
      <c r="E677" s="806"/>
      <c r="F677" s="812"/>
      <c r="G677" s="812"/>
      <c r="H677" s="829"/>
      <c r="I677" s="806"/>
      <c r="J677" s="812"/>
      <c r="K677" s="812"/>
      <c r="L677" s="812"/>
      <c r="M677" s="812"/>
      <c r="N677" s="812"/>
      <c r="O677" s="812"/>
      <c r="P677" s="812"/>
      <c r="Q677" s="812"/>
      <c r="R677" s="812"/>
      <c r="S677" s="812"/>
      <c r="T677" s="812"/>
      <c r="U677" s="812"/>
      <c r="V677" s="812"/>
      <c r="W677" s="812"/>
      <c r="X677" s="812"/>
      <c r="Y677" s="812"/>
      <c r="Z677" s="812"/>
      <c r="AA677" s="812"/>
    </row>
    <row r="678">
      <c r="A678" s="812"/>
      <c r="B678" s="812"/>
      <c r="C678" s="812"/>
      <c r="D678" s="812"/>
      <c r="E678" s="806"/>
      <c r="F678" s="812"/>
      <c r="G678" s="812"/>
      <c r="H678" s="829"/>
      <c r="I678" s="806"/>
      <c r="J678" s="812"/>
      <c r="K678" s="812"/>
      <c r="L678" s="812"/>
      <c r="M678" s="812"/>
      <c r="N678" s="812"/>
      <c r="O678" s="812"/>
      <c r="P678" s="812"/>
      <c r="Q678" s="812"/>
      <c r="R678" s="812"/>
      <c r="S678" s="812"/>
      <c r="T678" s="812"/>
      <c r="U678" s="812"/>
      <c r="V678" s="812"/>
      <c r="W678" s="812"/>
      <c r="X678" s="812"/>
      <c r="Y678" s="812"/>
      <c r="Z678" s="812"/>
      <c r="AA678" s="812"/>
    </row>
    <row r="679">
      <c r="A679" s="812"/>
      <c r="B679" s="812"/>
      <c r="C679" s="812"/>
      <c r="D679" s="812"/>
      <c r="E679" s="806"/>
      <c r="F679" s="812"/>
      <c r="G679" s="812"/>
      <c r="H679" s="829"/>
      <c r="I679" s="806"/>
      <c r="J679" s="812"/>
      <c r="K679" s="812"/>
      <c r="L679" s="812"/>
      <c r="M679" s="812"/>
      <c r="N679" s="812"/>
      <c r="O679" s="812"/>
      <c r="P679" s="812"/>
      <c r="Q679" s="812"/>
      <c r="R679" s="812"/>
      <c r="S679" s="812"/>
      <c r="T679" s="812"/>
      <c r="U679" s="812"/>
      <c r="V679" s="812"/>
      <c r="W679" s="812"/>
      <c r="X679" s="812"/>
      <c r="Y679" s="812"/>
      <c r="Z679" s="812"/>
      <c r="AA679" s="812"/>
    </row>
    <row r="680">
      <c r="A680" s="812"/>
      <c r="B680" s="812"/>
      <c r="C680" s="812"/>
      <c r="D680" s="812"/>
      <c r="E680" s="806"/>
      <c r="F680" s="812"/>
      <c r="G680" s="812"/>
      <c r="H680" s="829"/>
      <c r="I680" s="806"/>
      <c r="J680" s="812"/>
      <c r="K680" s="812"/>
      <c r="L680" s="812"/>
      <c r="M680" s="812"/>
      <c r="N680" s="812"/>
      <c r="O680" s="812"/>
      <c r="P680" s="812"/>
      <c r="Q680" s="812"/>
      <c r="R680" s="812"/>
      <c r="S680" s="812"/>
      <c r="T680" s="812"/>
      <c r="U680" s="812"/>
      <c r="V680" s="812"/>
      <c r="W680" s="812"/>
      <c r="X680" s="812"/>
      <c r="Y680" s="812"/>
      <c r="Z680" s="812"/>
      <c r="AA680" s="812"/>
    </row>
    <row r="681">
      <c r="A681" s="812"/>
      <c r="B681" s="812"/>
      <c r="C681" s="812"/>
      <c r="D681" s="812"/>
      <c r="E681" s="806"/>
      <c r="F681" s="812"/>
      <c r="G681" s="812"/>
      <c r="H681" s="829"/>
      <c r="I681" s="806"/>
      <c r="J681" s="812"/>
      <c r="K681" s="812"/>
      <c r="L681" s="812"/>
      <c r="M681" s="812"/>
      <c r="N681" s="812"/>
      <c r="O681" s="812"/>
      <c r="P681" s="812"/>
      <c r="Q681" s="812"/>
      <c r="R681" s="812"/>
      <c r="S681" s="812"/>
      <c r="T681" s="812"/>
      <c r="U681" s="812"/>
      <c r="V681" s="812"/>
      <c r="W681" s="812"/>
      <c r="X681" s="812"/>
      <c r="Y681" s="812"/>
      <c r="Z681" s="812"/>
      <c r="AA681" s="812"/>
    </row>
    <row r="682">
      <c r="A682" s="812"/>
      <c r="B682" s="812"/>
      <c r="C682" s="812"/>
      <c r="D682" s="812"/>
      <c r="E682" s="806"/>
      <c r="F682" s="812"/>
      <c r="G682" s="812"/>
      <c r="H682" s="829"/>
      <c r="I682" s="806"/>
      <c r="J682" s="812"/>
      <c r="K682" s="812"/>
      <c r="L682" s="812"/>
      <c r="M682" s="812"/>
      <c r="N682" s="812"/>
      <c r="O682" s="812"/>
      <c r="P682" s="812"/>
      <c r="Q682" s="812"/>
      <c r="R682" s="812"/>
      <c r="S682" s="812"/>
      <c r="T682" s="812"/>
      <c r="U682" s="812"/>
      <c r="V682" s="812"/>
      <c r="W682" s="812"/>
      <c r="X682" s="812"/>
      <c r="Y682" s="812"/>
      <c r="Z682" s="812"/>
      <c r="AA682" s="812"/>
    </row>
    <row r="683">
      <c r="A683" s="812"/>
      <c r="B683" s="812"/>
      <c r="C683" s="812"/>
      <c r="D683" s="812"/>
      <c r="E683" s="806"/>
      <c r="F683" s="812"/>
      <c r="G683" s="812"/>
      <c r="H683" s="829"/>
      <c r="I683" s="806"/>
      <c r="J683" s="812"/>
      <c r="K683" s="812"/>
      <c r="L683" s="812"/>
      <c r="M683" s="812"/>
      <c r="N683" s="812"/>
      <c r="O683" s="812"/>
      <c r="P683" s="812"/>
      <c r="Q683" s="812"/>
      <c r="R683" s="812"/>
      <c r="S683" s="812"/>
      <c r="T683" s="812"/>
      <c r="U683" s="812"/>
      <c r="V683" s="812"/>
      <c r="W683" s="812"/>
      <c r="X683" s="812"/>
      <c r="Y683" s="812"/>
      <c r="Z683" s="812"/>
      <c r="AA683" s="812"/>
    </row>
    <row r="684">
      <c r="A684" s="812"/>
      <c r="B684" s="812"/>
      <c r="C684" s="812"/>
      <c r="D684" s="812"/>
      <c r="E684" s="806"/>
      <c r="F684" s="812"/>
      <c r="G684" s="812"/>
      <c r="H684" s="829"/>
      <c r="I684" s="806"/>
      <c r="J684" s="812"/>
      <c r="K684" s="812"/>
      <c r="L684" s="812"/>
      <c r="M684" s="812"/>
      <c r="N684" s="812"/>
      <c r="O684" s="812"/>
      <c r="P684" s="812"/>
      <c r="Q684" s="812"/>
      <c r="R684" s="812"/>
      <c r="S684" s="812"/>
      <c r="T684" s="812"/>
      <c r="U684" s="812"/>
      <c r="V684" s="812"/>
      <c r="W684" s="812"/>
      <c r="X684" s="812"/>
      <c r="Y684" s="812"/>
      <c r="Z684" s="812"/>
      <c r="AA684" s="812"/>
    </row>
    <row r="685">
      <c r="A685" s="812"/>
      <c r="B685" s="812"/>
      <c r="C685" s="812"/>
      <c r="D685" s="812"/>
      <c r="E685" s="806"/>
      <c r="F685" s="812"/>
      <c r="G685" s="812"/>
      <c r="H685" s="829"/>
      <c r="I685" s="806"/>
      <c r="J685" s="812"/>
      <c r="K685" s="812"/>
      <c r="L685" s="812"/>
      <c r="M685" s="812"/>
      <c r="N685" s="812"/>
      <c r="O685" s="812"/>
      <c r="P685" s="812"/>
      <c r="Q685" s="812"/>
      <c r="R685" s="812"/>
      <c r="S685" s="812"/>
      <c r="T685" s="812"/>
      <c r="U685" s="812"/>
      <c r="V685" s="812"/>
      <c r="W685" s="812"/>
      <c r="X685" s="812"/>
      <c r="Y685" s="812"/>
      <c r="Z685" s="812"/>
      <c r="AA685" s="812"/>
    </row>
    <row r="686">
      <c r="A686" s="812"/>
      <c r="B686" s="812"/>
      <c r="C686" s="812"/>
      <c r="D686" s="812"/>
      <c r="E686" s="806"/>
      <c r="F686" s="812"/>
      <c r="G686" s="812"/>
      <c r="H686" s="829"/>
      <c r="I686" s="806"/>
      <c r="J686" s="812"/>
      <c r="K686" s="812"/>
      <c r="L686" s="812"/>
      <c r="M686" s="812"/>
      <c r="N686" s="812"/>
      <c r="O686" s="812"/>
      <c r="P686" s="812"/>
      <c r="Q686" s="812"/>
      <c r="R686" s="812"/>
      <c r="S686" s="812"/>
      <c r="T686" s="812"/>
      <c r="U686" s="812"/>
      <c r="V686" s="812"/>
      <c r="W686" s="812"/>
      <c r="X686" s="812"/>
      <c r="Y686" s="812"/>
      <c r="Z686" s="812"/>
      <c r="AA686" s="812"/>
    </row>
    <row r="687">
      <c r="A687" s="812"/>
      <c r="B687" s="812"/>
      <c r="C687" s="812"/>
      <c r="D687" s="812"/>
      <c r="E687" s="806"/>
      <c r="F687" s="812"/>
      <c r="G687" s="812"/>
      <c r="H687" s="829"/>
      <c r="I687" s="806"/>
      <c r="J687" s="812"/>
      <c r="K687" s="812"/>
      <c r="L687" s="812"/>
      <c r="M687" s="812"/>
      <c r="N687" s="812"/>
      <c r="O687" s="812"/>
      <c r="P687" s="812"/>
      <c r="Q687" s="812"/>
      <c r="R687" s="812"/>
      <c r="S687" s="812"/>
      <c r="T687" s="812"/>
      <c r="U687" s="812"/>
      <c r="V687" s="812"/>
      <c r="W687" s="812"/>
      <c r="X687" s="812"/>
      <c r="Y687" s="812"/>
      <c r="Z687" s="812"/>
      <c r="AA687" s="812"/>
    </row>
    <row r="688">
      <c r="A688" s="812"/>
      <c r="B688" s="812"/>
      <c r="C688" s="812"/>
      <c r="D688" s="812"/>
      <c r="E688" s="806"/>
      <c r="F688" s="812"/>
      <c r="G688" s="812"/>
      <c r="H688" s="829"/>
      <c r="I688" s="806"/>
      <c r="J688" s="812"/>
      <c r="K688" s="812"/>
      <c r="L688" s="812"/>
      <c r="M688" s="812"/>
      <c r="N688" s="812"/>
      <c r="O688" s="812"/>
      <c r="P688" s="812"/>
      <c r="Q688" s="812"/>
      <c r="R688" s="812"/>
      <c r="S688" s="812"/>
      <c r="T688" s="812"/>
      <c r="U688" s="812"/>
      <c r="V688" s="812"/>
      <c r="W688" s="812"/>
      <c r="X688" s="812"/>
      <c r="Y688" s="812"/>
      <c r="Z688" s="812"/>
      <c r="AA688" s="812"/>
    </row>
    <row r="689">
      <c r="A689" s="812"/>
      <c r="B689" s="812"/>
      <c r="C689" s="812"/>
      <c r="D689" s="812"/>
      <c r="E689" s="806"/>
      <c r="F689" s="812"/>
      <c r="G689" s="812"/>
      <c r="H689" s="829"/>
      <c r="I689" s="806"/>
      <c r="J689" s="812"/>
      <c r="K689" s="812"/>
      <c r="L689" s="812"/>
      <c r="M689" s="812"/>
      <c r="N689" s="812"/>
      <c r="O689" s="812"/>
      <c r="P689" s="812"/>
      <c r="Q689" s="812"/>
      <c r="R689" s="812"/>
      <c r="S689" s="812"/>
      <c r="T689" s="812"/>
      <c r="U689" s="812"/>
      <c r="V689" s="812"/>
      <c r="W689" s="812"/>
      <c r="X689" s="812"/>
      <c r="Y689" s="812"/>
      <c r="Z689" s="812"/>
      <c r="AA689" s="812"/>
    </row>
    <row r="690">
      <c r="A690" s="812"/>
      <c r="B690" s="812"/>
      <c r="C690" s="812"/>
      <c r="D690" s="812"/>
      <c r="E690" s="806"/>
      <c r="F690" s="812"/>
      <c r="G690" s="812"/>
      <c r="H690" s="829"/>
      <c r="I690" s="806"/>
      <c r="J690" s="812"/>
      <c r="K690" s="812"/>
      <c r="L690" s="812"/>
      <c r="M690" s="812"/>
      <c r="N690" s="812"/>
      <c r="O690" s="812"/>
      <c r="P690" s="812"/>
      <c r="Q690" s="812"/>
      <c r="R690" s="812"/>
      <c r="S690" s="812"/>
      <c r="T690" s="812"/>
      <c r="U690" s="812"/>
      <c r="V690" s="812"/>
      <c r="W690" s="812"/>
      <c r="X690" s="812"/>
      <c r="Y690" s="812"/>
      <c r="Z690" s="812"/>
      <c r="AA690" s="812"/>
    </row>
    <row r="691">
      <c r="A691" s="812"/>
      <c r="B691" s="812"/>
      <c r="C691" s="812"/>
      <c r="D691" s="812"/>
      <c r="E691" s="806"/>
      <c r="F691" s="812"/>
      <c r="G691" s="812"/>
      <c r="H691" s="829"/>
      <c r="I691" s="806"/>
      <c r="J691" s="812"/>
      <c r="K691" s="812"/>
      <c r="L691" s="812"/>
      <c r="M691" s="812"/>
      <c r="N691" s="812"/>
      <c r="O691" s="812"/>
      <c r="P691" s="812"/>
      <c r="Q691" s="812"/>
      <c r="R691" s="812"/>
      <c r="S691" s="812"/>
      <c r="T691" s="812"/>
      <c r="U691" s="812"/>
      <c r="V691" s="812"/>
      <c r="W691" s="812"/>
      <c r="X691" s="812"/>
      <c r="Y691" s="812"/>
      <c r="Z691" s="812"/>
      <c r="AA691" s="812"/>
    </row>
    <row r="692">
      <c r="A692" s="812"/>
      <c r="B692" s="812"/>
      <c r="C692" s="812"/>
      <c r="D692" s="812"/>
      <c r="E692" s="806"/>
      <c r="F692" s="812"/>
      <c r="G692" s="812"/>
      <c r="H692" s="829"/>
      <c r="I692" s="806"/>
      <c r="J692" s="812"/>
      <c r="K692" s="812"/>
      <c r="L692" s="812"/>
      <c r="M692" s="812"/>
      <c r="N692" s="812"/>
      <c r="O692" s="812"/>
      <c r="P692" s="812"/>
      <c r="Q692" s="812"/>
      <c r="R692" s="812"/>
      <c r="S692" s="812"/>
      <c r="T692" s="812"/>
      <c r="U692" s="812"/>
      <c r="V692" s="812"/>
      <c r="W692" s="812"/>
      <c r="X692" s="812"/>
      <c r="Y692" s="812"/>
      <c r="Z692" s="812"/>
      <c r="AA692" s="812"/>
    </row>
    <row r="693">
      <c r="A693" s="812"/>
      <c r="B693" s="812"/>
      <c r="C693" s="812"/>
      <c r="D693" s="812"/>
      <c r="E693" s="806"/>
      <c r="F693" s="812"/>
      <c r="G693" s="812"/>
      <c r="H693" s="829"/>
      <c r="I693" s="806"/>
      <c r="J693" s="812"/>
      <c r="K693" s="812"/>
      <c r="L693" s="812"/>
      <c r="M693" s="812"/>
      <c r="N693" s="812"/>
      <c r="O693" s="812"/>
      <c r="P693" s="812"/>
      <c r="Q693" s="812"/>
      <c r="R693" s="812"/>
      <c r="S693" s="812"/>
      <c r="T693" s="812"/>
      <c r="U693" s="812"/>
      <c r="V693" s="812"/>
      <c r="W693" s="812"/>
      <c r="X693" s="812"/>
      <c r="Y693" s="812"/>
      <c r="Z693" s="812"/>
      <c r="AA693" s="812"/>
    </row>
    <row r="694">
      <c r="A694" s="812"/>
      <c r="B694" s="812"/>
      <c r="C694" s="812"/>
      <c r="D694" s="812"/>
      <c r="E694" s="806"/>
      <c r="F694" s="812"/>
      <c r="G694" s="812"/>
      <c r="H694" s="829"/>
      <c r="I694" s="806"/>
      <c r="J694" s="812"/>
      <c r="K694" s="812"/>
      <c r="L694" s="812"/>
      <c r="M694" s="812"/>
      <c r="N694" s="812"/>
      <c r="O694" s="812"/>
      <c r="P694" s="812"/>
      <c r="Q694" s="812"/>
      <c r="R694" s="812"/>
      <c r="S694" s="812"/>
      <c r="T694" s="812"/>
      <c r="U694" s="812"/>
      <c r="V694" s="812"/>
      <c r="W694" s="812"/>
      <c r="X694" s="812"/>
      <c r="Y694" s="812"/>
      <c r="Z694" s="812"/>
      <c r="AA694" s="812"/>
    </row>
    <row r="695">
      <c r="A695" s="812"/>
      <c r="B695" s="812"/>
      <c r="C695" s="812"/>
      <c r="D695" s="812"/>
      <c r="E695" s="806"/>
      <c r="F695" s="812"/>
      <c r="G695" s="812"/>
      <c r="H695" s="829"/>
      <c r="I695" s="806"/>
      <c r="J695" s="812"/>
      <c r="K695" s="812"/>
      <c r="L695" s="812"/>
      <c r="M695" s="812"/>
      <c r="N695" s="812"/>
      <c r="O695" s="812"/>
      <c r="P695" s="812"/>
      <c r="Q695" s="812"/>
      <c r="R695" s="812"/>
      <c r="S695" s="812"/>
      <c r="T695" s="812"/>
      <c r="U695" s="812"/>
      <c r="V695" s="812"/>
      <c r="W695" s="812"/>
      <c r="X695" s="812"/>
      <c r="Y695" s="812"/>
      <c r="Z695" s="812"/>
      <c r="AA695" s="812"/>
    </row>
    <row r="696">
      <c r="A696" s="812"/>
      <c r="B696" s="812"/>
      <c r="C696" s="812"/>
      <c r="D696" s="812"/>
      <c r="E696" s="806"/>
      <c r="F696" s="812"/>
      <c r="G696" s="812"/>
      <c r="H696" s="829"/>
      <c r="I696" s="806"/>
      <c r="J696" s="812"/>
      <c r="K696" s="812"/>
      <c r="L696" s="812"/>
      <c r="M696" s="812"/>
      <c r="N696" s="812"/>
      <c r="O696" s="812"/>
      <c r="P696" s="812"/>
      <c r="Q696" s="812"/>
      <c r="R696" s="812"/>
      <c r="S696" s="812"/>
      <c r="T696" s="812"/>
      <c r="U696" s="812"/>
      <c r="V696" s="812"/>
      <c r="W696" s="812"/>
      <c r="X696" s="812"/>
      <c r="Y696" s="812"/>
      <c r="Z696" s="812"/>
      <c r="AA696" s="812"/>
    </row>
    <row r="697">
      <c r="A697" s="812"/>
      <c r="B697" s="812"/>
      <c r="C697" s="812"/>
      <c r="D697" s="812"/>
      <c r="E697" s="806"/>
      <c r="F697" s="812"/>
      <c r="G697" s="812"/>
      <c r="H697" s="829"/>
      <c r="I697" s="806"/>
      <c r="J697" s="812"/>
      <c r="K697" s="812"/>
      <c r="L697" s="812"/>
      <c r="M697" s="812"/>
      <c r="N697" s="812"/>
      <c r="O697" s="812"/>
      <c r="P697" s="812"/>
      <c r="Q697" s="812"/>
      <c r="R697" s="812"/>
      <c r="S697" s="812"/>
      <c r="T697" s="812"/>
      <c r="U697" s="812"/>
      <c r="V697" s="812"/>
      <c r="W697" s="812"/>
      <c r="X697" s="812"/>
      <c r="Y697" s="812"/>
      <c r="Z697" s="812"/>
      <c r="AA697" s="812"/>
    </row>
    <row r="698">
      <c r="A698" s="812"/>
      <c r="B698" s="812"/>
      <c r="C698" s="812"/>
      <c r="D698" s="812"/>
      <c r="E698" s="806"/>
      <c r="F698" s="812"/>
      <c r="G698" s="812"/>
      <c r="H698" s="829"/>
      <c r="I698" s="806"/>
      <c r="J698" s="812"/>
      <c r="K698" s="812"/>
      <c r="L698" s="812"/>
      <c r="M698" s="812"/>
      <c r="N698" s="812"/>
      <c r="O698" s="812"/>
      <c r="P698" s="812"/>
      <c r="Q698" s="812"/>
      <c r="R698" s="812"/>
      <c r="S698" s="812"/>
      <c r="T698" s="812"/>
      <c r="U698" s="812"/>
      <c r="V698" s="812"/>
      <c r="W698" s="812"/>
      <c r="X698" s="812"/>
      <c r="Y698" s="812"/>
      <c r="Z698" s="812"/>
      <c r="AA698" s="812"/>
    </row>
    <row r="699">
      <c r="A699" s="812"/>
      <c r="B699" s="812"/>
      <c r="C699" s="812"/>
      <c r="D699" s="812"/>
      <c r="E699" s="806"/>
      <c r="F699" s="812"/>
      <c r="G699" s="812"/>
      <c r="H699" s="829"/>
      <c r="I699" s="806"/>
      <c r="J699" s="812"/>
      <c r="K699" s="812"/>
      <c r="L699" s="812"/>
      <c r="M699" s="812"/>
      <c r="N699" s="812"/>
      <c r="O699" s="812"/>
      <c r="P699" s="812"/>
      <c r="Q699" s="812"/>
      <c r="R699" s="812"/>
      <c r="S699" s="812"/>
      <c r="T699" s="812"/>
      <c r="U699" s="812"/>
      <c r="V699" s="812"/>
      <c r="W699" s="812"/>
      <c r="X699" s="812"/>
      <c r="Y699" s="812"/>
      <c r="Z699" s="812"/>
      <c r="AA699" s="812"/>
    </row>
    <row r="700">
      <c r="A700" s="812"/>
      <c r="B700" s="812"/>
      <c r="C700" s="812"/>
      <c r="D700" s="812"/>
      <c r="E700" s="806"/>
      <c r="F700" s="812"/>
      <c r="G700" s="812"/>
      <c r="H700" s="829"/>
      <c r="I700" s="806"/>
      <c r="J700" s="812"/>
      <c r="K700" s="812"/>
      <c r="L700" s="812"/>
      <c r="M700" s="812"/>
      <c r="N700" s="812"/>
      <c r="O700" s="812"/>
      <c r="P700" s="812"/>
      <c r="Q700" s="812"/>
      <c r="R700" s="812"/>
      <c r="S700" s="812"/>
      <c r="T700" s="812"/>
      <c r="U700" s="812"/>
      <c r="V700" s="812"/>
      <c r="W700" s="812"/>
      <c r="X700" s="812"/>
      <c r="Y700" s="812"/>
      <c r="Z700" s="812"/>
      <c r="AA700" s="812"/>
    </row>
    <row r="701">
      <c r="A701" s="812"/>
      <c r="B701" s="812"/>
      <c r="C701" s="812"/>
      <c r="D701" s="812"/>
      <c r="E701" s="806"/>
      <c r="F701" s="812"/>
      <c r="G701" s="812"/>
      <c r="H701" s="829"/>
      <c r="I701" s="806"/>
      <c r="J701" s="812"/>
      <c r="K701" s="812"/>
      <c r="L701" s="812"/>
      <c r="M701" s="812"/>
      <c r="N701" s="812"/>
      <c r="O701" s="812"/>
      <c r="P701" s="812"/>
      <c r="Q701" s="812"/>
      <c r="R701" s="812"/>
      <c r="S701" s="812"/>
      <c r="T701" s="812"/>
      <c r="U701" s="812"/>
      <c r="V701" s="812"/>
      <c r="W701" s="812"/>
      <c r="X701" s="812"/>
      <c r="Y701" s="812"/>
      <c r="Z701" s="812"/>
      <c r="AA701" s="812"/>
    </row>
    <row r="702">
      <c r="A702" s="812"/>
      <c r="B702" s="812"/>
      <c r="C702" s="812"/>
      <c r="D702" s="812"/>
      <c r="E702" s="806"/>
      <c r="F702" s="812"/>
      <c r="G702" s="812"/>
      <c r="H702" s="829"/>
      <c r="I702" s="806"/>
      <c r="J702" s="812"/>
      <c r="K702" s="812"/>
      <c r="L702" s="812"/>
      <c r="M702" s="812"/>
      <c r="N702" s="812"/>
      <c r="O702" s="812"/>
      <c r="P702" s="812"/>
      <c r="Q702" s="812"/>
      <c r="R702" s="812"/>
      <c r="S702" s="812"/>
      <c r="T702" s="812"/>
      <c r="U702" s="812"/>
      <c r="V702" s="812"/>
      <c r="W702" s="812"/>
      <c r="X702" s="812"/>
      <c r="Y702" s="812"/>
      <c r="Z702" s="812"/>
      <c r="AA702" s="812"/>
    </row>
    <row r="703">
      <c r="A703" s="812"/>
      <c r="B703" s="812"/>
      <c r="C703" s="812"/>
      <c r="D703" s="812"/>
      <c r="E703" s="806"/>
      <c r="F703" s="812"/>
      <c r="G703" s="812"/>
      <c r="H703" s="829"/>
      <c r="I703" s="806"/>
      <c r="J703" s="812"/>
      <c r="K703" s="812"/>
      <c r="L703" s="812"/>
      <c r="M703" s="812"/>
      <c r="N703" s="812"/>
      <c r="O703" s="812"/>
      <c r="P703" s="812"/>
      <c r="Q703" s="812"/>
      <c r="R703" s="812"/>
      <c r="S703" s="812"/>
      <c r="T703" s="812"/>
      <c r="U703" s="812"/>
      <c r="V703" s="812"/>
      <c r="W703" s="812"/>
      <c r="X703" s="812"/>
      <c r="Y703" s="812"/>
      <c r="Z703" s="812"/>
      <c r="AA703" s="812"/>
    </row>
    <row r="704">
      <c r="A704" s="812"/>
      <c r="B704" s="812"/>
      <c r="C704" s="812"/>
      <c r="D704" s="812"/>
      <c r="E704" s="806"/>
      <c r="F704" s="812"/>
      <c r="G704" s="812"/>
      <c r="H704" s="829"/>
      <c r="I704" s="806"/>
      <c r="J704" s="812"/>
      <c r="K704" s="812"/>
      <c r="L704" s="812"/>
      <c r="M704" s="812"/>
      <c r="N704" s="812"/>
      <c r="O704" s="812"/>
      <c r="P704" s="812"/>
      <c r="Q704" s="812"/>
      <c r="R704" s="812"/>
      <c r="S704" s="812"/>
      <c r="T704" s="812"/>
      <c r="U704" s="812"/>
      <c r="V704" s="812"/>
      <c r="W704" s="812"/>
      <c r="X704" s="812"/>
      <c r="Y704" s="812"/>
      <c r="Z704" s="812"/>
      <c r="AA704" s="812"/>
    </row>
    <row r="705">
      <c r="A705" s="812"/>
      <c r="B705" s="812"/>
      <c r="C705" s="812"/>
      <c r="D705" s="812"/>
      <c r="E705" s="806"/>
      <c r="F705" s="812"/>
      <c r="G705" s="812"/>
      <c r="H705" s="829"/>
      <c r="I705" s="806"/>
      <c r="J705" s="812"/>
      <c r="K705" s="812"/>
      <c r="L705" s="812"/>
      <c r="M705" s="812"/>
      <c r="N705" s="812"/>
      <c r="O705" s="812"/>
      <c r="P705" s="812"/>
      <c r="Q705" s="812"/>
      <c r="R705" s="812"/>
      <c r="S705" s="812"/>
      <c r="T705" s="812"/>
      <c r="U705" s="812"/>
      <c r="V705" s="812"/>
      <c r="W705" s="812"/>
      <c r="X705" s="812"/>
      <c r="Y705" s="812"/>
      <c r="Z705" s="812"/>
      <c r="AA705" s="812"/>
    </row>
    <row r="706">
      <c r="A706" s="812"/>
      <c r="B706" s="812"/>
      <c r="C706" s="812"/>
      <c r="D706" s="812"/>
      <c r="E706" s="806"/>
      <c r="F706" s="812"/>
      <c r="G706" s="812"/>
      <c r="H706" s="829"/>
      <c r="I706" s="806"/>
      <c r="J706" s="812"/>
      <c r="K706" s="812"/>
      <c r="L706" s="812"/>
      <c r="M706" s="812"/>
      <c r="N706" s="812"/>
      <c r="O706" s="812"/>
      <c r="P706" s="812"/>
      <c r="Q706" s="812"/>
      <c r="R706" s="812"/>
      <c r="S706" s="812"/>
      <c r="T706" s="812"/>
      <c r="U706" s="812"/>
      <c r="V706" s="812"/>
      <c r="W706" s="812"/>
      <c r="X706" s="812"/>
      <c r="Y706" s="812"/>
      <c r="Z706" s="812"/>
      <c r="AA706" s="812"/>
    </row>
    <row r="707">
      <c r="A707" s="812"/>
      <c r="B707" s="812"/>
      <c r="C707" s="812"/>
      <c r="D707" s="812"/>
      <c r="E707" s="806"/>
      <c r="F707" s="812"/>
      <c r="G707" s="812"/>
      <c r="H707" s="829"/>
      <c r="I707" s="806"/>
      <c r="J707" s="812"/>
      <c r="K707" s="812"/>
      <c r="L707" s="812"/>
      <c r="M707" s="812"/>
      <c r="N707" s="812"/>
      <c r="O707" s="812"/>
      <c r="P707" s="812"/>
      <c r="Q707" s="812"/>
      <c r="R707" s="812"/>
      <c r="S707" s="812"/>
      <c r="T707" s="812"/>
      <c r="U707" s="812"/>
      <c r="V707" s="812"/>
      <c r="W707" s="812"/>
      <c r="X707" s="812"/>
      <c r="Y707" s="812"/>
      <c r="Z707" s="812"/>
      <c r="AA707" s="812"/>
    </row>
    <row r="708">
      <c r="A708" s="812"/>
      <c r="B708" s="812"/>
      <c r="C708" s="812"/>
      <c r="D708" s="812"/>
      <c r="E708" s="806"/>
      <c r="F708" s="812"/>
      <c r="G708" s="812"/>
      <c r="H708" s="829"/>
      <c r="I708" s="806"/>
      <c r="J708" s="812"/>
      <c r="K708" s="812"/>
      <c r="L708" s="812"/>
      <c r="M708" s="812"/>
      <c r="N708" s="812"/>
      <c r="O708" s="812"/>
      <c r="P708" s="812"/>
      <c r="Q708" s="812"/>
      <c r="R708" s="812"/>
      <c r="S708" s="812"/>
      <c r="T708" s="812"/>
      <c r="U708" s="812"/>
      <c r="V708" s="812"/>
      <c r="W708" s="812"/>
      <c r="X708" s="812"/>
      <c r="Y708" s="812"/>
      <c r="Z708" s="812"/>
      <c r="AA708" s="812"/>
    </row>
    <row r="709">
      <c r="A709" s="812"/>
      <c r="B709" s="812"/>
      <c r="C709" s="812"/>
      <c r="D709" s="812"/>
      <c r="E709" s="806"/>
      <c r="F709" s="812"/>
      <c r="G709" s="812"/>
      <c r="H709" s="829"/>
      <c r="I709" s="806"/>
      <c r="J709" s="812"/>
      <c r="K709" s="812"/>
      <c r="L709" s="812"/>
      <c r="M709" s="812"/>
      <c r="N709" s="812"/>
      <c r="O709" s="812"/>
      <c r="P709" s="812"/>
      <c r="Q709" s="812"/>
      <c r="R709" s="812"/>
      <c r="S709" s="812"/>
      <c r="T709" s="812"/>
      <c r="U709" s="812"/>
      <c r="V709" s="812"/>
      <c r="W709" s="812"/>
      <c r="X709" s="812"/>
      <c r="Y709" s="812"/>
      <c r="Z709" s="812"/>
      <c r="AA709" s="812"/>
    </row>
    <row r="710">
      <c r="A710" s="812"/>
      <c r="B710" s="812"/>
      <c r="C710" s="812"/>
      <c r="D710" s="812"/>
      <c r="E710" s="806"/>
      <c r="F710" s="812"/>
      <c r="G710" s="812"/>
      <c r="H710" s="829"/>
      <c r="I710" s="806"/>
      <c r="J710" s="812"/>
      <c r="K710" s="812"/>
      <c r="L710" s="812"/>
      <c r="M710" s="812"/>
      <c r="N710" s="812"/>
      <c r="O710" s="812"/>
      <c r="P710" s="812"/>
      <c r="Q710" s="812"/>
      <c r="R710" s="812"/>
      <c r="S710" s="812"/>
      <c r="T710" s="812"/>
      <c r="U710" s="812"/>
      <c r="V710" s="812"/>
      <c r="W710" s="812"/>
      <c r="X710" s="812"/>
      <c r="Y710" s="812"/>
      <c r="Z710" s="812"/>
      <c r="AA710" s="812"/>
    </row>
    <row r="711">
      <c r="A711" s="812"/>
      <c r="B711" s="812"/>
      <c r="C711" s="812"/>
      <c r="D711" s="812"/>
      <c r="E711" s="806"/>
      <c r="F711" s="812"/>
      <c r="G711" s="812"/>
      <c r="H711" s="829"/>
      <c r="I711" s="806"/>
      <c r="J711" s="812"/>
      <c r="K711" s="812"/>
      <c r="L711" s="812"/>
      <c r="M711" s="812"/>
      <c r="N711" s="812"/>
      <c r="O711" s="812"/>
      <c r="P711" s="812"/>
      <c r="Q711" s="812"/>
      <c r="R711" s="812"/>
      <c r="S711" s="812"/>
      <c r="T711" s="812"/>
      <c r="U711" s="812"/>
      <c r="V711" s="812"/>
      <c r="W711" s="812"/>
      <c r="X711" s="812"/>
      <c r="Y711" s="812"/>
      <c r="Z711" s="812"/>
      <c r="AA711" s="812"/>
    </row>
    <row r="712">
      <c r="A712" s="812"/>
      <c r="B712" s="812"/>
      <c r="C712" s="812"/>
      <c r="D712" s="812"/>
      <c r="E712" s="806"/>
      <c r="F712" s="812"/>
      <c r="G712" s="812"/>
      <c r="H712" s="829"/>
      <c r="I712" s="806"/>
      <c r="J712" s="812"/>
      <c r="K712" s="812"/>
      <c r="L712" s="812"/>
      <c r="M712" s="812"/>
      <c r="N712" s="812"/>
      <c r="O712" s="812"/>
      <c r="P712" s="812"/>
      <c r="Q712" s="812"/>
      <c r="R712" s="812"/>
      <c r="S712" s="812"/>
      <c r="T712" s="812"/>
      <c r="U712" s="812"/>
      <c r="V712" s="812"/>
      <c r="W712" s="812"/>
      <c r="X712" s="812"/>
      <c r="Y712" s="812"/>
      <c r="Z712" s="812"/>
      <c r="AA712" s="812"/>
    </row>
    <row r="713">
      <c r="A713" s="812"/>
      <c r="B713" s="812"/>
      <c r="C713" s="812"/>
      <c r="D713" s="812"/>
      <c r="E713" s="806"/>
      <c r="F713" s="812"/>
      <c r="G713" s="812"/>
      <c r="H713" s="829"/>
      <c r="I713" s="806"/>
      <c r="J713" s="812"/>
      <c r="K713" s="812"/>
      <c r="L713" s="812"/>
      <c r="M713" s="812"/>
      <c r="N713" s="812"/>
      <c r="O713" s="812"/>
      <c r="P713" s="812"/>
      <c r="Q713" s="812"/>
      <c r="R713" s="812"/>
      <c r="S713" s="812"/>
      <c r="T713" s="812"/>
      <c r="U713" s="812"/>
      <c r="V713" s="812"/>
      <c r="W713" s="812"/>
      <c r="X713" s="812"/>
      <c r="Y713" s="812"/>
      <c r="Z713" s="812"/>
      <c r="AA713" s="812"/>
    </row>
    <row r="714">
      <c r="A714" s="812"/>
      <c r="B714" s="812"/>
      <c r="C714" s="812"/>
      <c r="D714" s="812"/>
      <c r="E714" s="806"/>
      <c r="F714" s="812"/>
      <c r="G714" s="812"/>
      <c r="H714" s="829"/>
      <c r="I714" s="806"/>
      <c r="J714" s="812"/>
      <c r="K714" s="812"/>
      <c r="L714" s="812"/>
      <c r="M714" s="812"/>
      <c r="N714" s="812"/>
      <c r="O714" s="812"/>
      <c r="P714" s="812"/>
      <c r="Q714" s="812"/>
      <c r="R714" s="812"/>
      <c r="S714" s="812"/>
      <c r="T714" s="812"/>
      <c r="U714" s="812"/>
      <c r="V714" s="812"/>
      <c r="W714" s="812"/>
      <c r="X714" s="812"/>
      <c r="Y714" s="812"/>
      <c r="Z714" s="812"/>
      <c r="AA714" s="812"/>
    </row>
    <row r="715">
      <c r="A715" s="812"/>
      <c r="B715" s="812"/>
      <c r="C715" s="812"/>
      <c r="D715" s="812"/>
      <c r="E715" s="806"/>
      <c r="F715" s="812"/>
      <c r="G715" s="812"/>
      <c r="H715" s="829"/>
      <c r="I715" s="806"/>
      <c r="J715" s="812"/>
      <c r="K715" s="812"/>
      <c r="L715" s="812"/>
      <c r="M715" s="812"/>
      <c r="N715" s="812"/>
      <c r="O715" s="812"/>
      <c r="P715" s="812"/>
      <c r="Q715" s="812"/>
      <c r="R715" s="812"/>
      <c r="S715" s="812"/>
      <c r="T715" s="812"/>
      <c r="U715" s="812"/>
      <c r="V715" s="812"/>
      <c r="W715" s="812"/>
      <c r="X715" s="812"/>
      <c r="Y715" s="812"/>
      <c r="Z715" s="812"/>
      <c r="AA715" s="812"/>
    </row>
    <row r="716">
      <c r="A716" s="812"/>
      <c r="B716" s="812"/>
      <c r="C716" s="812"/>
      <c r="D716" s="812"/>
      <c r="E716" s="806"/>
      <c r="F716" s="812"/>
      <c r="G716" s="812"/>
      <c r="H716" s="829"/>
      <c r="I716" s="806"/>
      <c r="J716" s="812"/>
      <c r="K716" s="812"/>
      <c r="L716" s="812"/>
      <c r="M716" s="812"/>
      <c r="N716" s="812"/>
      <c r="O716" s="812"/>
      <c r="P716" s="812"/>
      <c r="Q716" s="812"/>
      <c r="R716" s="812"/>
      <c r="S716" s="812"/>
      <c r="T716" s="812"/>
      <c r="U716" s="812"/>
      <c r="V716" s="812"/>
      <c r="W716" s="812"/>
      <c r="X716" s="812"/>
      <c r="Y716" s="812"/>
      <c r="Z716" s="812"/>
      <c r="AA716" s="812"/>
    </row>
    <row r="717">
      <c r="A717" s="812"/>
      <c r="B717" s="812"/>
      <c r="C717" s="812"/>
      <c r="D717" s="812"/>
      <c r="E717" s="806"/>
      <c r="F717" s="812"/>
      <c r="G717" s="812"/>
      <c r="H717" s="829"/>
      <c r="I717" s="806"/>
      <c r="J717" s="812"/>
      <c r="K717" s="812"/>
      <c r="L717" s="812"/>
      <c r="M717" s="812"/>
      <c r="N717" s="812"/>
      <c r="O717" s="812"/>
      <c r="P717" s="812"/>
      <c r="Q717" s="812"/>
      <c r="R717" s="812"/>
      <c r="S717" s="812"/>
      <c r="T717" s="812"/>
      <c r="U717" s="812"/>
      <c r="V717" s="812"/>
      <c r="W717" s="812"/>
      <c r="X717" s="812"/>
      <c r="Y717" s="812"/>
      <c r="Z717" s="812"/>
      <c r="AA717" s="812"/>
    </row>
    <row r="718">
      <c r="A718" s="812"/>
      <c r="B718" s="812"/>
      <c r="C718" s="812"/>
      <c r="D718" s="812"/>
      <c r="E718" s="806"/>
      <c r="F718" s="812"/>
      <c r="G718" s="812"/>
      <c r="H718" s="829"/>
      <c r="I718" s="806"/>
      <c r="J718" s="812"/>
      <c r="K718" s="812"/>
      <c r="L718" s="812"/>
      <c r="M718" s="812"/>
      <c r="N718" s="812"/>
      <c r="O718" s="812"/>
      <c r="P718" s="812"/>
      <c r="Q718" s="812"/>
      <c r="R718" s="812"/>
      <c r="S718" s="812"/>
      <c r="T718" s="812"/>
      <c r="U718" s="812"/>
      <c r="V718" s="812"/>
      <c r="W718" s="812"/>
      <c r="X718" s="812"/>
      <c r="Y718" s="812"/>
      <c r="Z718" s="812"/>
      <c r="AA718" s="812"/>
    </row>
    <row r="719">
      <c r="A719" s="812"/>
      <c r="B719" s="812"/>
      <c r="C719" s="812"/>
      <c r="D719" s="812"/>
      <c r="E719" s="806"/>
      <c r="F719" s="812"/>
      <c r="G719" s="812"/>
      <c r="H719" s="829"/>
      <c r="I719" s="806"/>
      <c r="J719" s="812"/>
      <c r="K719" s="812"/>
      <c r="L719" s="812"/>
      <c r="M719" s="812"/>
      <c r="N719" s="812"/>
      <c r="O719" s="812"/>
      <c r="P719" s="812"/>
      <c r="Q719" s="812"/>
      <c r="R719" s="812"/>
      <c r="S719" s="812"/>
      <c r="T719" s="812"/>
      <c r="U719" s="812"/>
      <c r="V719" s="812"/>
      <c r="W719" s="812"/>
      <c r="X719" s="812"/>
      <c r="Y719" s="812"/>
      <c r="Z719" s="812"/>
      <c r="AA719" s="812"/>
    </row>
    <row r="720">
      <c r="A720" s="812"/>
      <c r="B720" s="812"/>
      <c r="C720" s="812"/>
      <c r="D720" s="812"/>
      <c r="E720" s="806"/>
      <c r="F720" s="812"/>
      <c r="G720" s="812"/>
      <c r="H720" s="829"/>
      <c r="I720" s="806"/>
      <c r="J720" s="812"/>
      <c r="K720" s="812"/>
      <c r="L720" s="812"/>
      <c r="M720" s="812"/>
      <c r="N720" s="812"/>
      <c r="O720" s="812"/>
      <c r="P720" s="812"/>
      <c r="Q720" s="812"/>
      <c r="R720" s="812"/>
      <c r="S720" s="812"/>
      <c r="T720" s="812"/>
      <c r="U720" s="812"/>
      <c r="V720" s="812"/>
      <c r="W720" s="812"/>
      <c r="X720" s="812"/>
      <c r="Y720" s="812"/>
      <c r="Z720" s="812"/>
      <c r="AA720" s="812"/>
    </row>
    <row r="721">
      <c r="A721" s="812"/>
      <c r="B721" s="812"/>
      <c r="C721" s="812"/>
      <c r="D721" s="812"/>
      <c r="E721" s="806"/>
      <c r="F721" s="812"/>
      <c r="G721" s="812"/>
      <c r="H721" s="829"/>
      <c r="I721" s="806"/>
      <c r="J721" s="812"/>
      <c r="K721" s="812"/>
      <c r="L721" s="812"/>
      <c r="M721" s="812"/>
      <c r="N721" s="812"/>
      <c r="O721" s="812"/>
      <c r="P721" s="812"/>
      <c r="Q721" s="812"/>
      <c r="R721" s="812"/>
      <c r="S721" s="812"/>
      <c r="T721" s="812"/>
      <c r="U721" s="812"/>
      <c r="V721" s="812"/>
      <c r="W721" s="812"/>
      <c r="X721" s="812"/>
      <c r="Y721" s="812"/>
      <c r="Z721" s="812"/>
      <c r="AA721" s="812"/>
    </row>
    <row r="722">
      <c r="A722" s="812"/>
      <c r="B722" s="812"/>
      <c r="C722" s="812"/>
      <c r="D722" s="812"/>
      <c r="E722" s="806"/>
      <c r="F722" s="812"/>
      <c r="G722" s="812"/>
      <c r="H722" s="829"/>
      <c r="I722" s="806"/>
      <c r="J722" s="812"/>
      <c r="K722" s="812"/>
      <c r="L722" s="812"/>
      <c r="M722" s="812"/>
      <c r="N722" s="812"/>
      <c r="O722" s="812"/>
      <c r="P722" s="812"/>
      <c r="Q722" s="812"/>
      <c r="R722" s="812"/>
      <c r="S722" s="812"/>
      <c r="T722" s="812"/>
      <c r="U722" s="812"/>
      <c r="V722" s="812"/>
      <c r="W722" s="812"/>
      <c r="X722" s="812"/>
      <c r="Y722" s="812"/>
      <c r="Z722" s="812"/>
      <c r="AA722" s="812"/>
    </row>
    <row r="723">
      <c r="A723" s="812"/>
      <c r="B723" s="812"/>
      <c r="C723" s="812"/>
      <c r="D723" s="812"/>
      <c r="E723" s="806"/>
      <c r="F723" s="812"/>
      <c r="G723" s="812"/>
      <c r="H723" s="829"/>
      <c r="I723" s="806"/>
      <c r="J723" s="812"/>
      <c r="K723" s="812"/>
      <c r="L723" s="812"/>
      <c r="M723" s="812"/>
      <c r="N723" s="812"/>
      <c r="O723" s="812"/>
      <c r="P723" s="812"/>
      <c r="Q723" s="812"/>
      <c r="R723" s="812"/>
      <c r="S723" s="812"/>
      <c r="T723" s="812"/>
      <c r="U723" s="812"/>
      <c r="V723" s="812"/>
      <c r="W723" s="812"/>
      <c r="X723" s="812"/>
      <c r="Y723" s="812"/>
      <c r="Z723" s="812"/>
      <c r="AA723" s="812"/>
    </row>
    <row r="724">
      <c r="A724" s="812"/>
      <c r="B724" s="812"/>
      <c r="C724" s="812"/>
      <c r="D724" s="812"/>
      <c r="E724" s="806"/>
      <c r="F724" s="812"/>
      <c r="G724" s="812"/>
      <c r="H724" s="829"/>
      <c r="I724" s="806"/>
      <c r="J724" s="812"/>
      <c r="K724" s="812"/>
      <c r="L724" s="812"/>
      <c r="M724" s="812"/>
      <c r="N724" s="812"/>
      <c r="O724" s="812"/>
      <c r="P724" s="812"/>
      <c r="Q724" s="812"/>
      <c r="R724" s="812"/>
      <c r="S724" s="812"/>
      <c r="T724" s="812"/>
      <c r="U724" s="812"/>
      <c r="V724" s="812"/>
      <c r="W724" s="812"/>
      <c r="X724" s="812"/>
      <c r="Y724" s="812"/>
      <c r="Z724" s="812"/>
      <c r="AA724" s="812"/>
    </row>
    <row r="725">
      <c r="A725" s="812"/>
      <c r="B725" s="812"/>
      <c r="C725" s="812"/>
      <c r="D725" s="812"/>
      <c r="E725" s="806"/>
      <c r="F725" s="812"/>
      <c r="G725" s="812"/>
      <c r="H725" s="829"/>
      <c r="I725" s="806"/>
      <c r="J725" s="812"/>
      <c r="K725" s="812"/>
      <c r="L725" s="812"/>
      <c r="M725" s="812"/>
      <c r="N725" s="812"/>
      <c r="O725" s="812"/>
      <c r="P725" s="812"/>
      <c r="Q725" s="812"/>
      <c r="R725" s="812"/>
      <c r="S725" s="812"/>
      <c r="T725" s="812"/>
      <c r="U725" s="812"/>
      <c r="V725" s="812"/>
      <c r="W725" s="812"/>
      <c r="X725" s="812"/>
      <c r="Y725" s="812"/>
      <c r="Z725" s="812"/>
      <c r="AA725" s="812"/>
    </row>
    <row r="726">
      <c r="A726" s="812"/>
      <c r="B726" s="812"/>
      <c r="C726" s="812"/>
      <c r="D726" s="812"/>
      <c r="E726" s="806"/>
      <c r="F726" s="812"/>
      <c r="G726" s="812"/>
      <c r="H726" s="829"/>
      <c r="I726" s="806"/>
      <c r="J726" s="812"/>
      <c r="K726" s="812"/>
      <c r="L726" s="812"/>
      <c r="M726" s="812"/>
      <c r="N726" s="812"/>
      <c r="O726" s="812"/>
      <c r="P726" s="812"/>
      <c r="Q726" s="812"/>
      <c r="R726" s="812"/>
      <c r="S726" s="812"/>
      <c r="T726" s="812"/>
      <c r="U726" s="812"/>
      <c r="V726" s="812"/>
      <c r="W726" s="812"/>
      <c r="X726" s="812"/>
      <c r="Y726" s="812"/>
      <c r="Z726" s="812"/>
      <c r="AA726" s="812"/>
    </row>
    <row r="727">
      <c r="A727" s="812"/>
      <c r="B727" s="812"/>
      <c r="C727" s="812"/>
      <c r="D727" s="812"/>
      <c r="E727" s="806"/>
      <c r="F727" s="812"/>
      <c r="G727" s="812"/>
      <c r="H727" s="829"/>
      <c r="I727" s="806"/>
      <c r="J727" s="812"/>
      <c r="K727" s="812"/>
      <c r="L727" s="812"/>
      <c r="M727" s="812"/>
      <c r="N727" s="812"/>
      <c r="O727" s="812"/>
      <c r="P727" s="812"/>
      <c r="Q727" s="812"/>
      <c r="R727" s="812"/>
      <c r="S727" s="812"/>
      <c r="T727" s="812"/>
      <c r="U727" s="812"/>
      <c r="V727" s="812"/>
      <c r="W727" s="812"/>
      <c r="X727" s="812"/>
      <c r="Y727" s="812"/>
      <c r="Z727" s="812"/>
      <c r="AA727" s="812"/>
    </row>
    <row r="728">
      <c r="A728" s="812"/>
      <c r="B728" s="812"/>
      <c r="C728" s="812"/>
      <c r="D728" s="812"/>
      <c r="E728" s="806"/>
      <c r="F728" s="812"/>
      <c r="G728" s="812"/>
      <c r="H728" s="829"/>
      <c r="I728" s="806"/>
      <c r="J728" s="812"/>
      <c r="K728" s="812"/>
      <c r="L728" s="812"/>
      <c r="M728" s="812"/>
      <c r="N728" s="812"/>
      <c r="O728" s="812"/>
      <c r="P728" s="812"/>
      <c r="Q728" s="812"/>
      <c r="R728" s="812"/>
      <c r="S728" s="812"/>
      <c r="T728" s="812"/>
      <c r="U728" s="812"/>
      <c r="V728" s="812"/>
      <c r="W728" s="812"/>
      <c r="X728" s="812"/>
      <c r="Y728" s="812"/>
      <c r="Z728" s="812"/>
      <c r="AA728" s="812"/>
    </row>
    <row r="729">
      <c r="A729" s="812"/>
      <c r="B729" s="812"/>
      <c r="C729" s="812"/>
      <c r="D729" s="812"/>
      <c r="E729" s="806"/>
      <c r="F729" s="812"/>
      <c r="G729" s="812"/>
      <c r="H729" s="829"/>
      <c r="I729" s="806"/>
      <c r="J729" s="812"/>
      <c r="K729" s="812"/>
      <c r="L729" s="812"/>
      <c r="M729" s="812"/>
      <c r="N729" s="812"/>
      <c r="O729" s="812"/>
      <c r="P729" s="812"/>
      <c r="Q729" s="812"/>
      <c r="R729" s="812"/>
      <c r="S729" s="812"/>
      <c r="T729" s="812"/>
      <c r="U729" s="812"/>
      <c r="V729" s="812"/>
      <c r="W729" s="812"/>
      <c r="X729" s="812"/>
      <c r="Y729" s="812"/>
      <c r="Z729" s="812"/>
      <c r="AA729" s="812"/>
    </row>
    <row r="730">
      <c r="A730" s="812"/>
      <c r="B730" s="812"/>
      <c r="C730" s="812"/>
      <c r="D730" s="812"/>
      <c r="E730" s="806"/>
      <c r="F730" s="812"/>
      <c r="G730" s="812"/>
      <c r="H730" s="829"/>
      <c r="I730" s="806"/>
      <c r="J730" s="812"/>
      <c r="K730" s="812"/>
      <c r="L730" s="812"/>
      <c r="M730" s="812"/>
      <c r="N730" s="812"/>
      <c r="O730" s="812"/>
      <c r="P730" s="812"/>
      <c r="Q730" s="812"/>
      <c r="R730" s="812"/>
      <c r="S730" s="812"/>
      <c r="T730" s="812"/>
      <c r="U730" s="812"/>
      <c r="V730" s="812"/>
      <c r="W730" s="812"/>
      <c r="X730" s="812"/>
      <c r="Y730" s="812"/>
      <c r="Z730" s="812"/>
      <c r="AA730" s="812"/>
    </row>
    <row r="731">
      <c r="A731" s="812"/>
      <c r="B731" s="812"/>
      <c r="C731" s="812"/>
      <c r="D731" s="812"/>
      <c r="E731" s="806"/>
      <c r="F731" s="812"/>
      <c r="G731" s="812"/>
      <c r="H731" s="829"/>
      <c r="I731" s="806"/>
      <c r="J731" s="812"/>
      <c r="K731" s="812"/>
      <c r="L731" s="812"/>
      <c r="M731" s="812"/>
      <c r="N731" s="812"/>
      <c r="O731" s="812"/>
      <c r="P731" s="812"/>
      <c r="Q731" s="812"/>
      <c r="R731" s="812"/>
      <c r="S731" s="812"/>
      <c r="T731" s="812"/>
      <c r="U731" s="812"/>
      <c r="V731" s="812"/>
      <c r="W731" s="812"/>
      <c r="X731" s="812"/>
      <c r="Y731" s="812"/>
      <c r="Z731" s="812"/>
      <c r="AA731" s="812"/>
    </row>
    <row r="732">
      <c r="A732" s="812"/>
      <c r="B732" s="812"/>
      <c r="C732" s="812"/>
      <c r="D732" s="812"/>
      <c r="E732" s="806"/>
      <c r="F732" s="812"/>
      <c r="G732" s="812"/>
      <c r="H732" s="829"/>
      <c r="I732" s="806"/>
      <c r="J732" s="812"/>
      <c r="K732" s="812"/>
      <c r="L732" s="812"/>
      <c r="M732" s="812"/>
      <c r="N732" s="812"/>
      <c r="O732" s="812"/>
      <c r="P732" s="812"/>
      <c r="Q732" s="812"/>
      <c r="R732" s="812"/>
      <c r="S732" s="812"/>
      <c r="T732" s="812"/>
      <c r="U732" s="812"/>
      <c r="V732" s="812"/>
      <c r="W732" s="812"/>
      <c r="X732" s="812"/>
      <c r="Y732" s="812"/>
      <c r="Z732" s="812"/>
      <c r="AA732" s="812"/>
    </row>
    <row r="733">
      <c r="A733" s="812"/>
      <c r="B733" s="812"/>
      <c r="C733" s="812"/>
      <c r="D733" s="812"/>
      <c r="E733" s="806"/>
      <c r="F733" s="812"/>
      <c r="G733" s="812"/>
      <c r="H733" s="829"/>
      <c r="I733" s="806"/>
      <c r="J733" s="812"/>
      <c r="K733" s="812"/>
      <c r="L733" s="812"/>
      <c r="M733" s="812"/>
      <c r="N733" s="812"/>
      <c r="O733" s="812"/>
      <c r="P733" s="812"/>
      <c r="Q733" s="812"/>
      <c r="R733" s="812"/>
      <c r="S733" s="812"/>
      <c r="T733" s="812"/>
      <c r="U733" s="812"/>
      <c r="V733" s="812"/>
      <c r="W733" s="812"/>
      <c r="X733" s="812"/>
      <c r="Y733" s="812"/>
      <c r="Z733" s="812"/>
      <c r="AA733" s="812"/>
    </row>
    <row r="734">
      <c r="A734" s="812"/>
      <c r="B734" s="812"/>
      <c r="C734" s="812"/>
      <c r="D734" s="812"/>
      <c r="E734" s="806"/>
      <c r="F734" s="812"/>
      <c r="G734" s="812"/>
      <c r="H734" s="829"/>
      <c r="I734" s="806"/>
      <c r="J734" s="812"/>
      <c r="K734" s="812"/>
      <c r="L734" s="812"/>
      <c r="M734" s="812"/>
      <c r="N734" s="812"/>
      <c r="O734" s="812"/>
      <c r="P734" s="812"/>
      <c r="Q734" s="812"/>
      <c r="R734" s="812"/>
      <c r="S734" s="812"/>
      <c r="T734" s="812"/>
      <c r="U734" s="812"/>
      <c r="V734" s="812"/>
      <c r="W734" s="812"/>
      <c r="X734" s="812"/>
      <c r="Y734" s="812"/>
      <c r="Z734" s="812"/>
      <c r="AA734" s="812"/>
    </row>
    <row r="735">
      <c r="A735" s="812"/>
      <c r="B735" s="812"/>
      <c r="C735" s="812"/>
      <c r="D735" s="812"/>
      <c r="E735" s="806"/>
      <c r="F735" s="812"/>
      <c r="G735" s="812"/>
      <c r="H735" s="829"/>
      <c r="I735" s="806"/>
      <c r="J735" s="812"/>
      <c r="K735" s="812"/>
      <c r="L735" s="812"/>
      <c r="M735" s="812"/>
      <c r="N735" s="812"/>
      <c r="O735" s="812"/>
      <c r="P735" s="812"/>
      <c r="Q735" s="812"/>
      <c r="R735" s="812"/>
      <c r="S735" s="812"/>
      <c r="T735" s="812"/>
      <c r="U735" s="812"/>
      <c r="V735" s="812"/>
      <c r="W735" s="812"/>
      <c r="X735" s="812"/>
      <c r="Y735" s="812"/>
      <c r="Z735" s="812"/>
      <c r="AA735" s="812"/>
    </row>
    <row r="736">
      <c r="A736" s="812"/>
      <c r="B736" s="812"/>
      <c r="C736" s="812"/>
      <c r="D736" s="812"/>
      <c r="E736" s="806"/>
      <c r="F736" s="812"/>
      <c r="G736" s="812"/>
      <c r="H736" s="829"/>
      <c r="I736" s="806"/>
      <c r="J736" s="812"/>
      <c r="K736" s="812"/>
      <c r="L736" s="812"/>
      <c r="M736" s="812"/>
      <c r="N736" s="812"/>
      <c r="O736" s="812"/>
      <c r="P736" s="812"/>
      <c r="Q736" s="812"/>
      <c r="R736" s="812"/>
      <c r="S736" s="812"/>
      <c r="T736" s="812"/>
      <c r="U736" s="812"/>
      <c r="V736" s="812"/>
      <c r="W736" s="812"/>
      <c r="X736" s="812"/>
      <c r="Y736" s="812"/>
      <c r="Z736" s="812"/>
      <c r="AA736" s="812"/>
    </row>
    <row r="737">
      <c r="A737" s="812"/>
      <c r="B737" s="812"/>
      <c r="C737" s="812"/>
      <c r="D737" s="812"/>
      <c r="E737" s="806"/>
      <c r="F737" s="812"/>
      <c r="G737" s="812"/>
      <c r="H737" s="829"/>
      <c r="I737" s="806"/>
      <c r="J737" s="812"/>
      <c r="K737" s="812"/>
      <c r="L737" s="812"/>
      <c r="M737" s="812"/>
      <c r="N737" s="812"/>
      <c r="O737" s="812"/>
      <c r="P737" s="812"/>
      <c r="Q737" s="812"/>
      <c r="R737" s="812"/>
      <c r="S737" s="812"/>
      <c r="T737" s="812"/>
      <c r="U737" s="812"/>
      <c r="V737" s="812"/>
      <c r="W737" s="812"/>
      <c r="X737" s="812"/>
      <c r="Y737" s="812"/>
      <c r="Z737" s="812"/>
      <c r="AA737" s="812"/>
    </row>
    <row r="738">
      <c r="A738" s="812"/>
      <c r="B738" s="812"/>
      <c r="C738" s="812"/>
      <c r="D738" s="812"/>
      <c r="E738" s="806"/>
      <c r="F738" s="812"/>
      <c r="G738" s="812"/>
      <c r="H738" s="829"/>
      <c r="I738" s="806"/>
      <c r="J738" s="812"/>
      <c r="K738" s="812"/>
      <c r="L738" s="812"/>
      <c r="M738" s="812"/>
      <c r="N738" s="812"/>
      <c r="O738" s="812"/>
      <c r="P738" s="812"/>
      <c r="Q738" s="812"/>
      <c r="R738" s="812"/>
      <c r="S738" s="812"/>
      <c r="T738" s="812"/>
      <c r="U738" s="812"/>
      <c r="V738" s="812"/>
      <c r="W738" s="812"/>
      <c r="X738" s="812"/>
      <c r="Y738" s="812"/>
      <c r="Z738" s="812"/>
      <c r="AA738" s="812"/>
    </row>
    <row r="739">
      <c r="A739" s="812"/>
      <c r="B739" s="812"/>
      <c r="C739" s="812"/>
      <c r="D739" s="812"/>
      <c r="E739" s="806"/>
      <c r="F739" s="812"/>
      <c r="G739" s="812"/>
      <c r="H739" s="829"/>
      <c r="I739" s="806"/>
      <c r="J739" s="812"/>
      <c r="K739" s="812"/>
      <c r="L739" s="812"/>
      <c r="M739" s="812"/>
      <c r="N739" s="812"/>
      <c r="O739" s="812"/>
      <c r="P739" s="812"/>
      <c r="Q739" s="812"/>
      <c r="R739" s="812"/>
      <c r="S739" s="812"/>
      <c r="T739" s="812"/>
      <c r="U739" s="812"/>
      <c r="V739" s="812"/>
      <c r="W739" s="812"/>
      <c r="X739" s="812"/>
      <c r="Y739" s="812"/>
      <c r="Z739" s="812"/>
      <c r="AA739" s="812"/>
    </row>
    <row r="740">
      <c r="A740" s="812"/>
      <c r="B740" s="812"/>
      <c r="C740" s="812"/>
      <c r="D740" s="812"/>
      <c r="E740" s="806"/>
      <c r="F740" s="812"/>
      <c r="G740" s="812"/>
      <c r="H740" s="829"/>
      <c r="I740" s="806"/>
      <c r="J740" s="812"/>
      <c r="K740" s="812"/>
      <c r="L740" s="812"/>
      <c r="M740" s="812"/>
      <c r="N740" s="812"/>
      <c r="O740" s="812"/>
      <c r="P740" s="812"/>
      <c r="Q740" s="812"/>
      <c r="R740" s="812"/>
      <c r="S740" s="812"/>
      <c r="T740" s="812"/>
      <c r="U740" s="812"/>
      <c r="V740" s="812"/>
      <c r="W740" s="812"/>
      <c r="X740" s="812"/>
      <c r="Y740" s="812"/>
      <c r="Z740" s="812"/>
      <c r="AA740" s="812"/>
    </row>
    <row r="741">
      <c r="A741" s="812"/>
      <c r="B741" s="812"/>
      <c r="C741" s="812"/>
      <c r="D741" s="812"/>
      <c r="E741" s="806"/>
      <c r="F741" s="812"/>
      <c r="G741" s="812"/>
      <c r="H741" s="829"/>
      <c r="I741" s="806"/>
      <c r="J741" s="812"/>
      <c r="K741" s="812"/>
      <c r="L741" s="812"/>
      <c r="M741" s="812"/>
      <c r="N741" s="812"/>
      <c r="O741" s="812"/>
      <c r="P741" s="812"/>
      <c r="Q741" s="812"/>
      <c r="R741" s="812"/>
      <c r="S741" s="812"/>
      <c r="T741" s="812"/>
      <c r="U741" s="812"/>
      <c r="V741" s="812"/>
      <c r="W741" s="812"/>
      <c r="X741" s="812"/>
      <c r="Y741" s="812"/>
      <c r="Z741" s="812"/>
      <c r="AA741" s="812"/>
    </row>
    <row r="742">
      <c r="A742" s="812"/>
      <c r="B742" s="812"/>
      <c r="C742" s="812"/>
      <c r="D742" s="812"/>
      <c r="E742" s="806"/>
      <c r="F742" s="812"/>
      <c r="G742" s="812"/>
      <c r="H742" s="829"/>
      <c r="I742" s="806"/>
      <c r="J742" s="812"/>
      <c r="K742" s="812"/>
      <c r="L742" s="812"/>
      <c r="M742" s="812"/>
      <c r="N742" s="812"/>
      <c r="O742" s="812"/>
      <c r="P742" s="812"/>
      <c r="Q742" s="812"/>
      <c r="R742" s="812"/>
      <c r="S742" s="812"/>
      <c r="T742" s="812"/>
      <c r="U742" s="812"/>
      <c r="V742" s="812"/>
      <c r="W742" s="812"/>
      <c r="X742" s="812"/>
      <c r="Y742" s="812"/>
      <c r="Z742" s="812"/>
      <c r="AA742" s="812"/>
    </row>
    <row r="743">
      <c r="A743" s="812"/>
      <c r="B743" s="812"/>
      <c r="C743" s="812"/>
      <c r="D743" s="812"/>
      <c r="E743" s="806"/>
      <c r="F743" s="812"/>
      <c r="G743" s="812"/>
      <c r="H743" s="829"/>
      <c r="I743" s="806"/>
      <c r="J743" s="812"/>
      <c r="K743" s="812"/>
      <c r="L743" s="812"/>
      <c r="M743" s="812"/>
      <c r="N743" s="812"/>
      <c r="O743" s="812"/>
      <c r="P743" s="812"/>
      <c r="Q743" s="812"/>
      <c r="R743" s="812"/>
      <c r="S743" s="812"/>
      <c r="T743" s="812"/>
      <c r="U743" s="812"/>
      <c r="V743" s="812"/>
      <c r="W743" s="812"/>
      <c r="X743" s="812"/>
      <c r="Y743" s="812"/>
      <c r="Z743" s="812"/>
      <c r="AA743" s="812"/>
    </row>
    <row r="744">
      <c r="A744" s="812"/>
      <c r="B744" s="812"/>
      <c r="C744" s="812"/>
      <c r="D744" s="812"/>
      <c r="E744" s="806"/>
      <c r="F744" s="812"/>
      <c r="G744" s="812"/>
      <c r="H744" s="829"/>
      <c r="I744" s="806"/>
      <c r="J744" s="812"/>
      <c r="K744" s="812"/>
      <c r="L744" s="812"/>
      <c r="M744" s="812"/>
      <c r="N744" s="812"/>
      <c r="O744" s="812"/>
      <c r="P744" s="812"/>
      <c r="Q744" s="812"/>
      <c r="R744" s="812"/>
      <c r="S744" s="812"/>
      <c r="T744" s="812"/>
      <c r="U744" s="812"/>
      <c r="V744" s="812"/>
      <c r="W744" s="812"/>
      <c r="X744" s="812"/>
      <c r="Y744" s="812"/>
      <c r="Z744" s="812"/>
      <c r="AA744" s="812"/>
    </row>
    <row r="745">
      <c r="A745" s="812"/>
      <c r="B745" s="812"/>
      <c r="C745" s="812"/>
      <c r="D745" s="812"/>
      <c r="E745" s="806"/>
      <c r="F745" s="812"/>
      <c r="G745" s="812"/>
      <c r="H745" s="829"/>
      <c r="I745" s="806"/>
      <c r="J745" s="812"/>
      <c r="K745" s="812"/>
      <c r="L745" s="812"/>
      <c r="M745" s="812"/>
      <c r="N745" s="812"/>
      <c r="O745" s="812"/>
      <c r="P745" s="812"/>
      <c r="Q745" s="812"/>
      <c r="R745" s="812"/>
      <c r="S745" s="812"/>
      <c r="T745" s="812"/>
      <c r="U745" s="812"/>
      <c r="V745" s="812"/>
      <c r="W745" s="812"/>
      <c r="X745" s="812"/>
      <c r="Y745" s="812"/>
      <c r="Z745" s="812"/>
      <c r="AA745" s="812"/>
    </row>
    <row r="746">
      <c r="A746" s="812"/>
      <c r="B746" s="812"/>
      <c r="C746" s="812"/>
      <c r="D746" s="812"/>
      <c r="E746" s="806"/>
      <c r="F746" s="812"/>
      <c r="G746" s="812"/>
      <c r="H746" s="829"/>
      <c r="I746" s="806"/>
      <c r="J746" s="812"/>
      <c r="K746" s="812"/>
      <c r="L746" s="812"/>
      <c r="M746" s="812"/>
      <c r="N746" s="812"/>
      <c r="O746" s="812"/>
      <c r="P746" s="812"/>
      <c r="Q746" s="812"/>
      <c r="R746" s="812"/>
      <c r="S746" s="812"/>
      <c r="T746" s="812"/>
      <c r="U746" s="812"/>
      <c r="V746" s="812"/>
      <c r="W746" s="812"/>
      <c r="X746" s="812"/>
      <c r="Y746" s="812"/>
      <c r="Z746" s="812"/>
      <c r="AA746" s="812"/>
    </row>
    <row r="747">
      <c r="A747" s="812"/>
      <c r="B747" s="812"/>
      <c r="C747" s="812"/>
      <c r="D747" s="812"/>
      <c r="E747" s="806"/>
      <c r="F747" s="812"/>
      <c r="G747" s="812"/>
      <c r="H747" s="829"/>
      <c r="I747" s="806"/>
      <c r="J747" s="812"/>
      <c r="K747" s="812"/>
      <c r="L747" s="812"/>
      <c r="M747" s="812"/>
      <c r="N747" s="812"/>
      <c r="O747" s="812"/>
      <c r="P747" s="812"/>
      <c r="Q747" s="812"/>
      <c r="R747" s="812"/>
      <c r="S747" s="812"/>
      <c r="T747" s="812"/>
      <c r="U747" s="812"/>
      <c r="V747" s="812"/>
      <c r="W747" s="812"/>
      <c r="X747" s="812"/>
      <c r="Y747" s="812"/>
      <c r="Z747" s="812"/>
      <c r="AA747" s="812"/>
    </row>
    <row r="748">
      <c r="A748" s="812"/>
      <c r="B748" s="812"/>
      <c r="C748" s="812"/>
      <c r="D748" s="812"/>
      <c r="E748" s="806"/>
      <c r="F748" s="812"/>
      <c r="G748" s="812"/>
      <c r="H748" s="829"/>
      <c r="I748" s="806"/>
      <c r="J748" s="812"/>
      <c r="K748" s="812"/>
      <c r="L748" s="812"/>
      <c r="M748" s="812"/>
      <c r="N748" s="812"/>
      <c r="O748" s="812"/>
      <c r="P748" s="812"/>
      <c r="Q748" s="812"/>
      <c r="R748" s="812"/>
      <c r="S748" s="812"/>
      <c r="T748" s="812"/>
      <c r="U748" s="812"/>
      <c r="V748" s="812"/>
      <c r="W748" s="812"/>
      <c r="X748" s="812"/>
      <c r="Y748" s="812"/>
      <c r="Z748" s="812"/>
      <c r="AA748" s="812"/>
    </row>
    <row r="749">
      <c r="A749" s="812"/>
      <c r="B749" s="812"/>
      <c r="C749" s="812"/>
      <c r="D749" s="812"/>
      <c r="E749" s="806"/>
      <c r="F749" s="812"/>
      <c r="G749" s="812"/>
      <c r="H749" s="829"/>
      <c r="I749" s="806"/>
      <c r="J749" s="812"/>
      <c r="K749" s="812"/>
      <c r="L749" s="812"/>
      <c r="M749" s="812"/>
      <c r="N749" s="812"/>
      <c r="O749" s="812"/>
      <c r="P749" s="812"/>
      <c r="Q749" s="812"/>
      <c r="R749" s="812"/>
      <c r="S749" s="812"/>
      <c r="T749" s="812"/>
      <c r="U749" s="812"/>
      <c r="V749" s="812"/>
      <c r="W749" s="812"/>
      <c r="X749" s="812"/>
      <c r="Y749" s="812"/>
      <c r="Z749" s="812"/>
      <c r="AA749" s="812"/>
    </row>
    <row r="750">
      <c r="A750" s="812"/>
      <c r="B750" s="812"/>
      <c r="C750" s="812"/>
      <c r="D750" s="812"/>
      <c r="E750" s="806"/>
      <c r="F750" s="812"/>
      <c r="G750" s="812"/>
      <c r="H750" s="829"/>
      <c r="I750" s="806"/>
      <c r="J750" s="812"/>
      <c r="K750" s="812"/>
      <c r="L750" s="812"/>
      <c r="M750" s="812"/>
      <c r="N750" s="812"/>
      <c r="O750" s="812"/>
      <c r="P750" s="812"/>
      <c r="Q750" s="812"/>
      <c r="R750" s="812"/>
      <c r="S750" s="812"/>
      <c r="T750" s="812"/>
      <c r="U750" s="812"/>
      <c r="V750" s="812"/>
      <c r="W750" s="812"/>
      <c r="X750" s="812"/>
      <c r="Y750" s="812"/>
      <c r="Z750" s="812"/>
      <c r="AA750" s="812"/>
    </row>
    <row r="751">
      <c r="A751" s="812"/>
      <c r="B751" s="812"/>
      <c r="C751" s="812"/>
      <c r="D751" s="812"/>
      <c r="E751" s="806"/>
      <c r="F751" s="812"/>
      <c r="G751" s="812"/>
      <c r="H751" s="829"/>
      <c r="I751" s="806"/>
      <c r="J751" s="812"/>
      <c r="K751" s="812"/>
      <c r="L751" s="812"/>
      <c r="M751" s="812"/>
      <c r="N751" s="812"/>
      <c r="O751" s="812"/>
      <c r="P751" s="812"/>
      <c r="Q751" s="812"/>
      <c r="R751" s="812"/>
      <c r="S751" s="812"/>
      <c r="T751" s="812"/>
      <c r="U751" s="812"/>
      <c r="V751" s="812"/>
      <c r="W751" s="812"/>
      <c r="X751" s="812"/>
      <c r="Y751" s="812"/>
      <c r="Z751" s="812"/>
      <c r="AA751" s="812"/>
    </row>
    <row r="752">
      <c r="A752" s="812"/>
      <c r="B752" s="812"/>
      <c r="C752" s="812"/>
      <c r="D752" s="812"/>
      <c r="E752" s="806"/>
      <c r="F752" s="812"/>
      <c r="G752" s="812"/>
      <c r="H752" s="829"/>
      <c r="I752" s="806"/>
      <c r="J752" s="812"/>
      <c r="K752" s="812"/>
      <c r="L752" s="812"/>
      <c r="M752" s="812"/>
      <c r="N752" s="812"/>
      <c r="O752" s="812"/>
      <c r="P752" s="812"/>
      <c r="Q752" s="812"/>
      <c r="R752" s="812"/>
      <c r="S752" s="812"/>
      <c r="T752" s="812"/>
      <c r="U752" s="812"/>
      <c r="V752" s="812"/>
      <c r="W752" s="812"/>
      <c r="X752" s="812"/>
      <c r="Y752" s="812"/>
      <c r="Z752" s="812"/>
      <c r="AA752" s="812"/>
    </row>
    <row r="753">
      <c r="A753" s="812"/>
      <c r="B753" s="812"/>
      <c r="C753" s="812"/>
      <c r="D753" s="812"/>
      <c r="E753" s="806"/>
      <c r="F753" s="812"/>
      <c r="G753" s="812"/>
      <c r="H753" s="829"/>
      <c r="I753" s="806"/>
      <c r="J753" s="812"/>
      <c r="K753" s="812"/>
      <c r="L753" s="812"/>
      <c r="M753" s="812"/>
      <c r="N753" s="812"/>
      <c r="O753" s="812"/>
      <c r="P753" s="812"/>
      <c r="Q753" s="812"/>
      <c r="R753" s="812"/>
      <c r="S753" s="812"/>
      <c r="T753" s="812"/>
      <c r="U753" s="812"/>
      <c r="V753" s="812"/>
      <c r="W753" s="812"/>
      <c r="X753" s="812"/>
      <c r="Y753" s="812"/>
      <c r="Z753" s="812"/>
      <c r="AA753" s="812"/>
    </row>
    <row r="754">
      <c r="A754" s="812"/>
      <c r="B754" s="812"/>
      <c r="C754" s="812"/>
      <c r="D754" s="812"/>
      <c r="E754" s="806"/>
      <c r="F754" s="812"/>
      <c r="G754" s="812"/>
      <c r="H754" s="829"/>
      <c r="I754" s="806"/>
      <c r="J754" s="812"/>
      <c r="K754" s="812"/>
      <c r="L754" s="812"/>
      <c r="M754" s="812"/>
      <c r="N754" s="812"/>
      <c r="O754" s="812"/>
      <c r="P754" s="812"/>
      <c r="Q754" s="812"/>
      <c r="R754" s="812"/>
      <c r="S754" s="812"/>
      <c r="T754" s="812"/>
      <c r="U754" s="812"/>
      <c r="V754" s="812"/>
      <c r="W754" s="812"/>
      <c r="X754" s="812"/>
      <c r="Y754" s="812"/>
      <c r="Z754" s="812"/>
      <c r="AA754" s="812"/>
    </row>
    <row r="755">
      <c r="A755" s="812"/>
      <c r="B755" s="812"/>
      <c r="C755" s="812"/>
      <c r="D755" s="812"/>
      <c r="E755" s="806"/>
      <c r="F755" s="812"/>
      <c r="G755" s="812"/>
      <c r="H755" s="829"/>
      <c r="I755" s="806"/>
      <c r="J755" s="812"/>
      <c r="K755" s="812"/>
      <c r="L755" s="812"/>
      <c r="M755" s="812"/>
      <c r="N755" s="812"/>
      <c r="O755" s="812"/>
      <c r="P755" s="812"/>
      <c r="Q755" s="812"/>
      <c r="R755" s="812"/>
      <c r="S755" s="812"/>
      <c r="T755" s="812"/>
      <c r="U755" s="812"/>
      <c r="V755" s="812"/>
      <c r="W755" s="812"/>
      <c r="X755" s="812"/>
      <c r="Y755" s="812"/>
      <c r="Z755" s="812"/>
      <c r="AA755" s="812"/>
    </row>
    <row r="756">
      <c r="A756" s="812"/>
      <c r="B756" s="812"/>
      <c r="C756" s="812"/>
      <c r="D756" s="812"/>
      <c r="E756" s="806"/>
      <c r="F756" s="812"/>
      <c r="G756" s="812"/>
      <c r="H756" s="829"/>
      <c r="I756" s="806"/>
      <c r="J756" s="812"/>
      <c r="K756" s="812"/>
      <c r="L756" s="812"/>
      <c r="M756" s="812"/>
      <c r="N756" s="812"/>
      <c r="O756" s="812"/>
      <c r="P756" s="812"/>
      <c r="Q756" s="812"/>
      <c r="R756" s="812"/>
      <c r="S756" s="812"/>
      <c r="T756" s="812"/>
      <c r="U756" s="812"/>
      <c r="V756" s="812"/>
      <c r="W756" s="812"/>
      <c r="X756" s="812"/>
      <c r="Y756" s="812"/>
      <c r="Z756" s="812"/>
      <c r="AA756" s="812"/>
    </row>
    <row r="757">
      <c r="A757" s="812"/>
      <c r="B757" s="812"/>
      <c r="C757" s="812"/>
      <c r="D757" s="812"/>
      <c r="E757" s="806"/>
      <c r="F757" s="812"/>
      <c r="G757" s="812"/>
      <c r="H757" s="829"/>
      <c r="I757" s="806"/>
      <c r="J757" s="812"/>
      <c r="K757" s="812"/>
      <c r="L757" s="812"/>
      <c r="M757" s="812"/>
      <c r="N757" s="812"/>
      <c r="O757" s="812"/>
      <c r="P757" s="812"/>
      <c r="Q757" s="812"/>
      <c r="R757" s="812"/>
      <c r="S757" s="812"/>
      <c r="T757" s="812"/>
      <c r="U757" s="812"/>
      <c r="V757" s="812"/>
      <c r="W757" s="812"/>
      <c r="X757" s="812"/>
      <c r="Y757" s="812"/>
      <c r="Z757" s="812"/>
      <c r="AA757" s="812"/>
    </row>
    <row r="758">
      <c r="A758" s="812"/>
      <c r="B758" s="812"/>
      <c r="C758" s="812"/>
      <c r="D758" s="812"/>
      <c r="E758" s="806"/>
      <c r="F758" s="812"/>
      <c r="G758" s="812"/>
      <c r="H758" s="829"/>
      <c r="I758" s="806"/>
      <c r="J758" s="812"/>
      <c r="K758" s="812"/>
      <c r="L758" s="812"/>
      <c r="M758" s="812"/>
      <c r="N758" s="812"/>
      <c r="O758" s="812"/>
      <c r="P758" s="812"/>
      <c r="Q758" s="812"/>
      <c r="R758" s="812"/>
      <c r="S758" s="812"/>
      <c r="T758" s="812"/>
      <c r="U758" s="812"/>
      <c r="V758" s="812"/>
      <c r="W758" s="812"/>
      <c r="X758" s="812"/>
      <c r="Y758" s="812"/>
      <c r="Z758" s="812"/>
      <c r="AA758" s="812"/>
    </row>
    <row r="759">
      <c r="A759" s="812"/>
      <c r="B759" s="812"/>
      <c r="C759" s="812"/>
      <c r="D759" s="812"/>
      <c r="E759" s="806"/>
      <c r="F759" s="812"/>
      <c r="G759" s="812"/>
      <c r="H759" s="829"/>
      <c r="I759" s="806"/>
      <c r="J759" s="812"/>
      <c r="K759" s="812"/>
      <c r="L759" s="812"/>
      <c r="M759" s="812"/>
      <c r="N759" s="812"/>
      <c r="O759" s="812"/>
      <c r="P759" s="812"/>
      <c r="Q759" s="812"/>
      <c r="R759" s="812"/>
      <c r="S759" s="812"/>
      <c r="T759" s="812"/>
      <c r="U759" s="812"/>
      <c r="V759" s="812"/>
      <c r="W759" s="812"/>
      <c r="X759" s="812"/>
      <c r="Y759" s="812"/>
      <c r="Z759" s="812"/>
      <c r="AA759" s="812"/>
    </row>
    <row r="760">
      <c r="A760" s="812"/>
      <c r="B760" s="812"/>
      <c r="C760" s="812"/>
      <c r="D760" s="812"/>
      <c r="E760" s="806"/>
      <c r="F760" s="812"/>
      <c r="G760" s="812"/>
      <c r="H760" s="829"/>
      <c r="I760" s="806"/>
      <c r="J760" s="812"/>
      <c r="K760" s="812"/>
      <c r="L760" s="812"/>
      <c r="M760" s="812"/>
      <c r="N760" s="812"/>
      <c r="O760" s="812"/>
      <c r="P760" s="812"/>
      <c r="Q760" s="812"/>
      <c r="R760" s="812"/>
      <c r="S760" s="812"/>
      <c r="T760" s="812"/>
      <c r="U760" s="812"/>
      <c r="V760" s="812"/>
      <c r="W760" s="812"/>
      <c r="X760" s="812"/>
      <c r="Y760" s="812"/>
      <c r="Z760" s="812"/>
      <c r="AA760" s="812"/>
    </row>
    <row r="761">
      <c r="A761" s="812"/>
      <c r="B761" s="812"/>
      <c r="C761" s="812"/>
      <c r="D761" s="812"/>
      <c r="E761" s="806"/>
      <c r="F761" s="812"/>
      <c r="G761" s="812"/>
      <c r="H761" s="829"/>
      <c r="I761" s="806"/>
      <c r="J761" s="812"/>
      <c r="K761" s="812"/>
      <c r="L761" s="812"/>
      <c r="M761" s="812"/>
      <c r="N761" s="812"/>
      <c r="O761" s="812"/>
      <c r="P761" s="812"/>
      <c r="Q761" s="812"/>
      <c r="R761" s="812"/>
      <c r="S761" s="812"/>
      <c r="T761" s="812"/>
      <c r="U761" s="812"/>
      <c r="V761" s="812"/>
      <c r="W761" s="812"/>
      <c r="X761" s="812"/>
      <c r="Y761" s="812"/>
      <c r="Z761" s="812"/>
      <c r="AA761" s="812"/>
    </row>
    <row r="762">
      <c r="A762" s="812"/>
      <c r="B762" s="812"/>
      <c r="C762" s="812"/>
      <c r="D762" s="812"/>
      <c r="E762" s="806"/>
      <c r="F762" s="812"/>
      <c r="G762" s="812"/>
      <c r="H762" s="829"/>
      <c r="I762" s="806"/>
      <c r="J762" s="812"/>
      <c r="K762" s="812"/>
      <c r="L762" s="812"/>
      <c r="M762" s="812"/>
      <c r="N762" s="812"/>
      <c r="O762" s="812"/>
      <c r="P762" s="812"/>
      <c r="Q762" s="812"/>
      <c r="R762" s="812"/>
      <c r="S762" s="812"/>
      <c r="T762" s="812"/>
      <c r="U762" s="812"/>
      <c r="V762" s="812"/>
      <c r="W762" s="812"/>
      <c r="X762" s="812"/>
      <c r="Y762" s="812"/>
      <c r="Z762" s="812"/>
      <c r="AA762" s="812"/>
    </row>
    <row r="763">
      <c r="A763" s="812"/>
      <c r="B763" s="812"/>
      <c r="C763" s="812"/>
      <c r="D763" s="812"/>
      <c r="E763" s="806"/>
      <c r="F763" s="812"/>
      <c r="G763" s="812"/>
      <c r="H763" s="829"/>
      <c r="I763" s="806"/>
      <c r="J763" s="812"/>
      <c r="K763" s="812"/>
      <c r="L763" s="812"/>
      <c r="M763" s="812"/>
      <c r="N763" s="812"/>
      <c r="O763" s="812"/>
      <c r="P763" s="812"/>
      <c r="Q763" s="812"/>
      <c r="R763" s="812"/>
      <c r="S763" s="812"/>
      <c r="T763" s="812"/>
      <c r="U763" s="812"/>
      <c r="V763" s="812"/>
      <c r="W763" s="812"/>
      <c r="X763" s="812"/>
      <c r="Y763" s="812"/>
      <c r="Z763" s="812"/>
      <c r="AA763" s="812"/>
    </row>
    <row r="764">
      <c r="A764" s="812"/>
      <c r="B764" s="812"/>
      <c r="C764" s="812"/>
      <c r="D764" s="812"/>
      <c r="E764" s="806"/>
      <c r="F764" s="812"/>
      <c r="G764" s="812"/>
      <c r="H764" s="829"/>
      <c r="I764" s="806"/>
      <c r="J764" s="812"/>
      <c r="K764" s="812"/>
      <c r="L764" s="812"/>
      <c r="M764" s="812"/>
      <c r="N764" s="812"/>
      <c r="O764" s="812"/>
      <c r="P764" s="812"/>
      <c r="Q764" s="812"/>
      <c r="R764" s="812"/>
      <c r="S764" s="812"/>
      <c r="T764" s="812"/>
      <c r="U764" s="812"/>
      <c r="V764" s="812"/>
      <c r="W764" s="812"/>
      <c r="X764" s="812"/>
      <c r="Y764" s="812"/>
      <c r="Z764" s="812"/>
      <c r="AA764" s="812"/>
    </row>
    <row r="765">
      <c r="A765" s="812"/>
      <c r="B765" s="812"/>
      <c r="C765" s="812"/>
      <c r="D765" s="812"/>
      <c r="E765" s="806"/>
      <c r="F765" s="812"/>
      <c r="G765" s="812"/>
      <c r="H765" s="829"/>
      <c r="I765" s="806"/>
      <c r="J765" s="812"/>
      <c r="K765" s="812"/>
      <c r="L765" s="812"/>
      <c r="M765" s="812"/>
      <c r="N765" s="812"/>
      <c r="O765" s="812"/>
      <c r="P765" s="812"/>
      <c r="Q765" s="812"/>
      <c r="R765" s="812"/>
      <c r="S765" s="812"/>
      <c r="T765" s="812"/>
      <c r="U765" s="812"/>
      <c r="V765" s="812"/>
      <c r="W765" s="812"/>
      <c r="X765" s="812"/>
      <c r="Y765" s="812"/>
      <c r="Z765" s="812"/>
      <c r="AA765" s="812"/>
    </row>
    <row r="766">
      <c r="A766" s="812"/>
      <c r="B766" s="812"/>
      <c r="C766" s="812"/>
      <c r="D766" s="812"/>
      <c r="E766" s="806"/>
      <c r="F766" s="812"/>
      <c r="G766" s="812"/>
      <c r="H766" s="829"/>
      <c r="I766" s="806"/>
      <c r="J766" s="812"/>
      <c r="K766" s="812"/>
      <c r="L766" s="812"/>
      <c r="M766" s="812"/>
      <c r="N766" s="812"/>
      <c r="O766" s="812"/>
      <c r="P766" s="812"/>
      <c r="Q766" s="812"/>
      <c r="R766" s="812"/>
      <c r="S766" s="812"/>
      <c r="T766" s="812"/>
      <c r="U766" s="812"/>
      <c r="V766" s="812"/>
      <c r="W766" s="812"/>
      <c r="X766" s="812"/>
      <c r="Y766" s="812"/>
      <c r="Z766" s="812"/>
      <c r="AA766" s="812"/>
    </row>
    <row r="767">
      <c r="A767" s="812"/>
      <c r="B767" s="812"/>
      <c r="C767" s="812"/>
      <c r="D767" s="812"/>
      <c r="E767" s="806"/>
      <c r="F767" s="812"/>
      <c r="G767" s="812"/>
      <c r="H767" s="829"/>
      <c r="I767" s="806"/>
      <c r="J767" s="812"/>
      <c r="K767" s="812"/>
      <c r="L767" s="812"/>
      <c r="M767" s="812"/>
      <c r="N767" s="812"/>
      <c r="O767" s="812"/>
      <c r="P767" s="812"/>
      <c r="Q767" s="812"/>
      <c r="R767" s="812"/>
      <c r="S767" s="812"/>
      <c r="T767" s="812"/>
      <c r="U767" s="812"/>
      <c r="V767" s="812"/>
      <c r="W767" s="812"/>
      <c r="X767" s="812"/>
      <c r="Y767" s="812"/>
      <c r="Z767" s="812"/>
      <c r="AA767" s="812"/>
    </row>
    <row r="768">
      <c r="A768" s="812"/>
      <c r="B768" s="812"/>
      <c r="C768" s="812"/>
      <c r="D768" s="812"/>
      <c r="E768" s="806"/>
      <c r="F768" s="812"/>
      <c r="G768" s="812"/>
      <c r="H768" s="829"/>
      <c r="I768" s="806"/>
      <c r="J768" s="812"/>
      <c r="K768" s="812"/>
      <c r="L768" s="812"/>
      <c r="M768" s="812"/>
      <c r="N768" s="812"/>
      <c r="O768" s="812"/>
      <c r="P768" s="812"/>
      <c r="Q768" s="812"/>
      <c r="R768" s="812"/>
      <c r="S768" s="812"/>
      <c r="T768" s="812"/>
      <c r="U768" s="812"/>
      <c r="V768" s="812"/>
      <c r="W768" s="812"/>
      <c r="X768" s="812"/>
      <c r="Y768" s="812"/>
      <c r="Z768" s="812"/>
      <c r="AA768" s="812"/>
    </row>
    <row r="769">
      <c r="A769" s="812"/>
      <c r="B769" s="812"/>
      <c r="C769" s="812"/>
      <c r="D769" s="812"/>
      <c r="E769" s="806"/>
      <c r="F769" s="812"/>
      <c r="G769" s="812"/>
      <c r="H769" s="829"/>
      <c r="I769" s="806"/>
      <c r="J769" s="812"/>
      <c r="K769" s="812"/>
      <c r="L769" s="812"/>
      <c r="M769" s="812"/>
      <c r="N769" s="812"/>
      <c r="O769" s="812"/>
      <c r="P769" s="812"/>
      <c r="Q769" s="812"/>
      <c r="R769" s="812"/>
      <c r="S769" s="812"/>
      <c r="T769" s="812"/>
      <c r="U769" s="812"/>
      <c r="V769" s="812"/>
      <c r="W769" s="812"/>
      <c r="X769" s="812"/>
      <c r="Y769" s="812"/>
      <c r="Z769" s="812"/>
      <c r="AA769" s="812"/>
    </row>
    <row r="770">
      <c r="A770" s="812"/>
      <c r="B770" s="812"/>
      <c r="C770" s="812"/>
      <c r="D770" s="812"/>
      <c r="E770" s="806"/>
      <c r="F770" s="812"/>
      <c r="G770" s="812"/>
      <c r="H770" s="829"/>
      <c r="I770" s="806"/>
      <c r="J770" s="812"/>
      <c r="K770" s="812"/>
      <c r="L770" s="812"/>
      <c r="M770" s="812"/>
      <c r="N770" s="812"/>
      <c r="O770" s="812"/>
      <c r="P770" s="812"/>
      <c r="Q770" s="812"/>
      <c r="R770" s="812"/>
      <c r="S770" s="812"/>
      <c r="T770" s="812"/>
      <c r="U770" s="812"/>
      <c r="V770" s="812"/>
      <c r="W770" s="812"/>
      <c r="X770" s="812"/>
      <c r="Y770" s="812"/>
      <c r="Z770" s="812"/>
      <c r="AA770" s="812"/>
    </row>
    <row r="771">
      <c r="A771" s="812"/>
      <c r="B771" s="812"/>
      <c r="C771" s="812"/>
      <c r="D771" s="812"/>
      <c r="E771" s="806"/>
      <c r="F771" s="812"/>
      <c r="G771" s="812"/>
      <c r="H771" s="829"/>
      <c r="I771" s="806"/>
      <c r="J771" s="812"/>
      <c r="K771" s="812"/>
      <c r="L771" s="812"/>
      <c r="M771" s="812"/>
      <c r="N771" s="812"/>
      <c r="O771" s="812"/>
      <c r="P771" s="812"/>
      <c r="Q771" s="812"/>
      <c r="R771" s="812"/>
      <c r="S771" s="812"/>
      <c r="T771" s="812"/>
      <c r="U771" s="812"/>
      <c r="V771" s="812"/>
      <c r="W771" s="812"/>
      <c r="X771" s="812"/>
      <c r="Y771" s="812"/>
      <c r="Z771" s="812"/>
      <c r="AA771" s="812"/>
    </row>
    <row r="772">
      <c r="A772" s="812"/>
      <c r="B772" s="812"/>
      <c r="C772" s="812"/>
      <c r="D772" s="812"/>
      <c r="E772" s="806"/>
      <c r="F772" s="812"/>
      <c r="G772" s="812"/>
      <c r="H772" s="829"/>
      <c r="I772" s="806"/>
      <c r="J772" s="812"/>
      <c r="K772" s="812"/>
      <c r="L772" s="812"/>
      <c r="M772" s="812"/>
      <c r="N772" s="812"/>
      <c r="O772" s="812"/>
      <c r="P772" s="812"/>
      <c r="Q772" s="812"/>
      <c r="R772" s="812"/>
      <c r="S772" s="812"/>
      <c r="T772" s="812"/>
      <c r="U772" s="812"/>
      <c r="V772" s="812"/>
      <c r="W772" s="812"/>
      <c r="X772" s="812"/>
      <c r="Y772" s="812"/>
      <c r="Z772" s="812"/>
      <c r="AA772" s="812"/>
    </row>
    <row r="773">
      <c r="A773" s="812"/>
      <c r="B773" s="812"/>
      <c r="C773" s="812"/>
      <c r="D773" s="812"/>
      <c r="E773" s="806"/>
      <c r="F773" s="812"/>
      <c r="G773" s="812"/>
      <c r="H773" s="829"/>
      <c r="I773" s="806"/>
      <c r="J773" s="812"/>
      <c r="K773" s="812"/>
      <c r="L773" s="812"/>
      <c r="M773" s="812"/>
      <c r="N773" s="812"/>
      <c r="O773" s="812"/>
      <c r="P773" s="812"/>
      <c r="Q773" s="812"/>
      <c r="R773" s="812"/>
      <c r="S773" s="812"/>
      <c r="T773" s="812"/>
      <c r="U773" s="812"/>
      <c r="V773" s="812"/>
      <c r="W773" s="812"/>
      <c r="X773" s="812"/>
      <c r="Y773" s="812"/>
      <c r="Z773" s="812"/>
      <c r="AA773" s="812"/>
    </row>
    <row r="774">
      <c r="A774" s="812"/>
      <c r="B774" s="812"/>
      <c r="C774" s="812"/>
      <c r="D774" s="812"/>
      <c r="E774" s="806"/>
      <c r="F774" s="812"/>
      <c r="G774" s="812"/>
      <c r="H774" s="829"/>
      <c r="I774" s="806"/>
      <c r="J774" s="812"/>
      <c r="K774" s="812"/>
      <c r="L774" s="812"/>
      <c r="M774" s="812"/>
      <c r="N774" s="812"/>
      <c r="O774" s="812"/>
      <c r="P774" s="812"/>
      <c r="Q774" s="812"/>
      <c r="R774" s="812"/>
      <c r="S774" s="812"/>
      <c r="T774" s="812"/>
      <c r="U774" s="812"/>
      <c r="V774" s="812"/>
      <c r="W774" s="812"/>
      <c r="X774" s="812"/>
      <c r="Y774" s="812"/>
      <c r="Z774" s="812"/>
      <c r="AA774" s="812"/>
    </row>
    <row r="775">
      <c r="A775" s="812"/>
      <c r="B775" s="812"/>
      <c r="C775" s="812"/>
      <c r="D775" s="812"/>
      <c r="E775" s="806"/>
      <c r="F775" s="812"/>
      <c r="G775" s="812"/>
      <c r="H775" s="829"/>
      <c r="I775" s="806"/>
      <c r="J775" s="812"/>
      <c r="K775" s="812"/>
      <c r="L775" s="812"/>
      <c r="M775" s="812"/>
      <c r="N775" s="812"/>
      <c r="O775" s="812"/>
      <c r="P775" s="812"/>
      <c r="Q775" s="812"/>
      <c r="R775" s="812"/>
      <c r="S775" s="812"/>
      <c r="T775" s="812"/>
      <c r="U775" s="812"/>
      <c r="V775" s="812"/>
      <c r="W775" s="812"/>
      <c r="X775" s="812"/>
      <c r="Y775" s="812"/>
      <c r="Z775" s="812"/>
      <c r="AA775" s="812"/>
    </row>
    <row r="776">
      <c r="A776" s="812"/>
      <c r="B776" s="812"/>
      <c r="C776" s="812"/>
      <c r="D776" s="812"/>
      <c r="E776" s="806"/>
      <c r="F776" s="812"/>
      <c r="G776" s="812"/>
      <c r="H776" s="829"/>
      <c r="I776" s="806"/>
      <c r="J776" s="812"/>
      <c r="K776" s="812"/>
      <c r="L776" s="812"/>
      <c r="M776" s="812"/>
      <c r="N776" s="812"/>
      <c r="O776" s="812"/>
      <c r="P776" s="812"/>
      <c r="Q776" s="812"/>
      <c r="R776" s="812"/>
      <c r="S776" s="812"/>
      <c r="T776" s="812"/>
      <c r="U776" s="812"/>
      <c r="V776" s="812"/>
      <c r="W776" s="812"/>
      <c r="X776" s="812"/>
      <c r="Y776" s="812"/>
      <c r="Z776" s="812"/>
      <c r="AA776" s="812"/>
    </row>
    <row r="777">
      <c r="A777" s="812"/>
      <c r="B777" s="812"/>
      <c r="C777" s="812"/>
      <c r="D777" s="812"/>
      <c r="E777" s="806"/>
      <c r="F777" s="812"/>
      <c r="G777" s="812"/>
      <c r="H777" s="829"/>
      <c r="I777" s="806"/>
      <c r="J777" s="812"/>
      <c r="K777" s="812"/>
      <c r="L777" s="812"/>
      <c r="M777" s="812"/>
      <c r="N777" s="812"/>
      <c r="O777" s="812"/>
      <c r="P777" s="812"/>
      <c r="Q777" s="812"/>
      <c r="R777" s="812"/>
      <c r="S777" s="812"/>
      <c r="T777" s="812"/>
      <c r="U777" s="812"/>
      <c r="V777" s="812"/>
      <c r="W777" s="812"/>
      <c r="X777" s="812"/>
      <c r="Y777" s="812"/>
      <c r="Z777" s="812"/>
      <c r="AA777" s="812"/>
    </row>
    <row r="778">
      <c r="A778" s="812"/>
      <c r="B778" s="812"/>
      <c r="C778" s="812"/>
      <c r="D778" s="812"/>
      <c r="E778" s="806"/>
      <c r="F778" s="812"/>
      <c r="G778" s="812"/>
      <c r="H778" s="829"/>
      <c r="I778" s="806"/>
      <c r="J778" s="812"/>
      <c r="K778" s="812"/>
      <c r="L778" s="812"/>
      <c r="M778" s="812"/>
      <c r="N778" s="812"/>
      <c r="O778" s="812"/>
      <c r="P778" s="812"/>
      <c r="Q778" s="812"/>
      <c r="R778" s="812"/>
      <c r="S778" s="812"/>
      <c r="T778" s="812"/>
      <c r="U778" s="812"/>
      <c r="V778" s="812"/>
      <c r="W778" s="812"/>
      <c r="X778" s="812"/>
      <c r="Y778" s="812"/>
      <c r="Z778" s="812"/>
      <c r="AA778" s="812"/>
    </row>
    <row r="779">
      <c r="A779" s="812"/>
      <c r="B779" s="812"/>
      <c r="C779" s="812"/>
      <c r="D779" s="812"/>
      <c r="E779" s="806"/>
      <c r="F779" s="812"/>
      <c r="G779" s="812"/>
      <c r="H779" s="829"/>
      <c r="I779" s="806"/>
      <c r="J779" s="812"/>
      <c r="K779" s="812"/>
      <c r="L779" s="812"/>
      <c r="M779" s="812"/>
      <c r="N779" s="812"/>
      <c r="O779" s="812"/>
      <c r="P779" s="812"/>
      <c r="Q779" s="812"/>
      <c r="R779" s="812"/>
      <c r="S779" s="812"/>
      <c r="T779" s="812"/>
      <c r="U779" s="812"/>
      <c r="V779" s="812"/>
      <c r="W779" s="812"/>
      <c r="X779" s="812"/>
      <c r="Y779" s="812"/>
      <c r="Z779" s="812"/>
      <c r="AA779" s="812"/>
    </row>
    <row r="780">
      <c r="A780" s="812"/>
      <c r="B780" s="812"/>
      <c r="C780" s="812"/>
      <c r="D780" s="812"/>
      <c r="E780" s="806"/>
      <c r="F780" s="812"/>
      <c r="G780" s="812"/>
      <c r="H780" s="829"/>
      <c r="I780" s="806"/>
      <c r="J780" s="812"/>
      <c r="K780" s="812"/>
      <c r="L780" s="812"/>
      <c r="M780" s="812"/>
      <c r="N780" s="812"/>
      <c r="O780" s="812"/>
      <c r="P780" s="812"/>
      <c r="Q780" s="812"/>
      <c r="R780" s="812"/>
      <c r="S780" s="812"/>
      <c r="T780" s="812"/>
      <c r="U780" s="812"/>
      <c r="V780" s="812"/>
      <c r="W780" s="812"/>
      <c r="X780" s="812"/>
      <c r="Y780" s="812"/>
      <c r="Z780" s="812"/>
      <c r="AA780" s="812"/>
    </row>
    <row r="781">
      <c r="A781" s="812"/>
      <c r="B781" s="812"/>
      <c r="C781" s="812"/>
      <c r="D781" s="812"/>
      <c r="E781" s="806"/>
      <c r="F781" s="812"/>
      <c r="G781" s="812"/>
      <c r="H781" s="829"/>
      <c r="I781" s="806"/>
      <c r="J781" s="812"/>
      <c r="K781" s="812"/>
      <c r="L781" s="812"/>
      <c r="M781" s="812"/>
      <c r="N781" s="812"/>
      <c r="O781" s="812"/>
      <c r="P781" s="812"/>
      <c r="Q781" s="812"/>
      <c r="R781" s="812"/>
      <c r="S781" s="812"/>
      <c r="T781" s="812"/>
      <c r="U781" s="812"/>
      <c r="V781" s="812"/>
      <c r="W781" s="812"/>
      <c r="X781" s="812"/>
      <c r="Y781" s="812"/>
      <c r="Z781" s="812"/>
      <c r="AA781" s="812"/>
    </row>
    <row r="782">
      <c r="A782" s="812"/>
      <c r="B782" s="812"/>
      <c r="C782" s="812"/>
      <c r="D782" s="812"/>
      <c r="E782" s="806"/>
      <c r="F782" s="812"/>
      <c r="G782" s="812"/>
      <c r="H782" s="829"/>
      <c r="I782" s="806"/>
      <c r="J782" s="812"/>
      <c r="K782" s="812"/>
      <c r="L782" s="812"/>
      <c r="M782" s="812"/>
      <c r="N782" s="812"/>
      <c r="O782" s="812"/>
      <c r="P782" s="812"/>
      <c r="Q782" s="812"/>
      <c r="R782" s="812"/>
      <c r="S782" s="812"/>
      <c r="T782" s="812"/>
      <c r="U782" s="812"/>
      <c r="V782" s="812"/>
      <c r="W782" s="812"/>
      <c r="X782" s="812"/>
      <c r="Y782" s="812"/>
      <c r="Z782" s="812"/>
      <c r="AA782" s="812"/>
    </row>
    <row r="783">
      <c r="A783" s="812"/>
      <c r="B783" s="812"/>
      <c r="C783" s="812"/>
      <c r="D783" s="812"/>
      <c r="E783" s="806"/>
      <c r="F783" s="812"/>
      <c r="G783" s="812"/>
      <c r="H783" s="829"/>
      <c r="I783" s="806"/>
      <c r="J783" s="812"/>
      <c r="K783" s="812"/>
      <c r="L783" s="812"/>
      <c r="M783" s="812"/>
      <c r="N783" s="812"/>
      <c r="O783" s="812"/>
      <c r="P783" s="812"/>
      <c r="Q783" s="812"/>
      <c r="R783" s="812"/>
      <c r="S783" s="812"/>
      <c r="T783" s="812"/>
      <c r="U783" s="812"/>
      <c r="V783" s="812"/>
      <c r="W783" s="812"/>
      <c r="X783" s="812"/>
      <c r="Y783" s="812"/>
      <c r="Z783" s="812"/>
      <c r="AA783" s="812"/>
    </row>
    <row r="784">
      <c r="A784" s="812"/>
      <c r="B784" s="812"/>
      <c r="C784" s="812"/>
      <c r="D784" s="812"/>
      <c r="E784" s="806"/>
      <c r="F784" s="812"/>
      <c r="G784" s="812"/>
      <c r="H784" s="829"/>
      <c r="I784" s="806"/>
      <c r="J784" s="812"/>
      <c r="K784" s="812"/>
      <c r="L784" s="812"/>
      <c r="M784" s="812"/>
      <c r="N784" s="812"/>
      <c r="O784" s="812"/>
      <c r="P784" s="812"/>
      <c r="Q784" s="812"/>
      <c r="R784" s="812"/>
      <c r="S784" s="812"/>
      <c r="T784" s="812"/>
      <c r="U784" s="812"/>
      <c r="V784" s="812"/>
      <c r="W784" s="812"/>
      <c r="X784" s="812"/>
      <c r="Y784" s="812"/>
      <c r="Z784" s="812"/>
      <c r="AA784" s="812"/>
    </row>
    <row r="785">
      <c r="A785" s="812"/>
      <c r="B785" s="812"/>
      <c r="C785" s="812"/>
      <c r="D785" s="812"/>
      <c r="E785" s="806"/>
      <c r="F785" s="812"/>
      <c r="G785" s="812"/>
      <c r="H785" s="829"/>
      <c r="I785" s="806"/>
      <c r="J785" s="812"/>
      <c r="K785" s="812"/>
      <c r="L785" s="812"/>
      <c r="M785" s="812"/>
      <c r="N785" s="812"/>
      <c r="O785" s="812"/>
      <c r="P785" s="812"/>
      <c r="Q785" s="812"/>
      <c r="R785" s="812"/>
      <c r="S785" s="812"/>
      <c r="T785" s="812"/>
      <c r="U785" s="812"/>
      <c r="V785" s="812"/>
      <c r="W785" s="812"/>
      <c r="X785" s="812"/>
      <c r="Y785" s="812"/>
      <c r="Z785" s="812"/>
      <c r="AA785" s="812"/>
    </row>
    <row r="786">
      <c r="A786" s="812"/>
      <c r="B786" s="812"/>
      <c r="C786" s="812"/>
      <c r="D786" s="812"/>
      <c r="E786" s="806"/>
      <c r="F786" s="812"/>
      <c r="G786" s="812"/>
      <c r="H786" s="829"/>
      <c r="I786" s="806"/>
      <c r="J786" s="812"/>
      <c r="K786" s="812"/>
      <c r="L786" s="812"/>
      <c r="M786" s="812"/>
      <c r="N786" s="812"/>
      <c r="O786" s="812"/>
      <c r="P786" s="812"/>
      <c r="Q786" s="812"/>
      <c r="R786" s="812"/>
      <c r="S786" s="812"/>
      <c r="T786" s="812"/>
      <c r="U786" s="812"/>
      <c r="V786" s="812"/>
      <c r="W786" s="812"/>
      <c r="X786" s="812"/>
      <c r="Y786" s="812"/>
      <c r="Z786" s="812"/>
      <c r="AA786" s="812"/>
    </row>
    <row r="787">
      <c r="A787" s="812"/>
      <c r="B787" s="812"/>
      <c r="C787" s="812"/>
      <c r="D787" s="812"/>
      <c r="E787" s="806"/>
      <c r="F787" s="812"/>
      <c r="G787" s="812"/>
      <c r="H787" s="829"/>
      <c r="I787" s="806"/>
      <c r="J787" s="812"/>
      <c r="K787" s="812"/>
      <c r="L787" s="812"/>
      <c r="M787" s="812"/>
      <c r="N787" s="812"/>
      <c r="O787" s="812"/>
      <c r="P787" s="812"/>
      <c r="Q787" s="812"/>
      <c r="R787" s="812"/>
      <c r="S787" s="812"/>
      <c r="T787" s="812"/>
      <c r="U787" s="812"/>
      <c r="V787" s="812"/>
      <c r="W787" s="812"/>
      <c r="X787" s="812"/>
      <c r="Y787" s="812"/>
      <c r="Z787" s="812"/>
      <c r="AA787" s="812"/>
    </row>
    <row r="788">
      <c r="A788" s="812"/>
      <c r="B788" s="812"/>
      <c r="C788" s="812"/>
      <c r="D788" s="812"/>
      <c r="E788" s="806"/>
      <c r="F788" s="812"/>
      <c r="G788" s="812"/>
      <c r="H788" s="829"/>
      <c r="I788" s="806"/>
      <c r="J788" s="812"/>
      <c r="K788" s="812"/>
      <c r="L788" s="812"/>
      <c r="M788" s="812"/>
      <c r="N788" s="812"/>
      <c r="O788" s="812"/>
      <c r="P788" s="812"/>
      <c r="Q788" s="812"/>
      <c r="R788" s="812"/>
      <c r="S788" s="812"/>
      <c r="T788" s="812"/>
      <c r="U788" s="812"/>
      <c r="V788" s="812"/>
      <c r="W788" s="812"/>
      <c r="X788" s="812"/>
      <c r="Y788" s="812"/>
      <c r="Z788" s="812"/>
      <c r="AA788" s="812"/>
    </row>
    <row r="789">
      <c r="A789" s="812"/>
      <c r="B789" s="812"/>
      <c r="C789" s="812"/>
      <c r="D789" s="812"/>
      <c r="E789" s="806"/>
      <c r="F789" s="812"/>
      <c r="G789" s="812"/>
      <c r="H789" s="829"/>
      <c r="I789" s="806"/>
      <c r="J789" s="812"/>
      <c r="K789" s="812"/>
      <c r="L789" s="812"/>
      <c r="M789" s="812"/>
      <c r="N789" s="812"/>
      <c r="O789" s="812"/>
      <c r="P789" s="812"/>
      <c r="Q789" s="812"/>
      <c r="R789" s="812"/>
      <c r="S789" s="812"/>
      <c r="T789" s="812"/>
      <c r="U789" s="812"/>
      <c r="V789" s="812"/>
      <c r="W789" s="812"/>
      <c r="X789" s="812"/>
      <c r="Y789" s="812"/>
      <c r="Z789" s="812"/>
      <c r="AA789" s="812"/>
    </row>
    <row r="790">
      <c r="A790" s="812"/>
      <c r="B790" s="812"/>
      <c r="C790" s="812"/>
      <c r="D790" s="812"/>
      <c r="E790" s="806"/>
      <c r="F790" s="812"/>
      <c r="G790" s="812"/>
      <c r="H790" s="829"/>
      <c r="I790" s="806"/>
      <c r="J790" s="812"/>
      <c r="K790" s="812"/>
      <c r="L790" s="812"/>
      <c r="M790" s="812"/>
      <c r="N790" s="812"/>
      <c r="O790" s="812"/>
      <c r="P790" s="812"/>
      <c r="Q790" s="812"/>
      <c r="R790" s="812"/>
      <c r="S790" s="812"/>
      <c r="T790" s="812"/>
      <c r="U790" s="812"/>
      <c r="V790" s="812"/>
      <c r="W790" s="812"/>
      <c r="X790" s="812"/>
      <c r="Y790" s="812"/>
      <c r="Z790" s="812"/>
      <c r="AA790" s="812"/>
    </row>
    <row r="791">
      <c r="A791" s="812"/>
      <c r="B791" s="812"/>
      <c r="C791" s="812"/>
      <c r="D791" s="812"/>
      <c r="E791" s="806"/>
      <c r="F791" s="812"/>
      <c r="G791" s="812"/>
      <c r="H791" s="829"/>
      <c r="I791" s="806"/>
      <c r="J791" s="812"/>
      <c r="K791" s="812"/>
      <c r="L791" s="812"/>
      <c r="M791" s="812"/>
      <c r="N791" s="812"/>
      <c r="O791" s="812"/>
      <c r="P791" s="812"/>
      <c r="Q791" s="812"/>
      <c r="R791" s="812"/>
      <c r="S791" s="812"/>
      <c r="T791" s="812"/>
      <c r="U791" s="812"/>
      <c r="V791" s="812"/>
      <c r="W791" s="812"/>
      <c r="X791" s="812"/>
      <c r="Y791" s="812"/>
      <c r="Z791" s="812"/>
      <c r="AA791" s="812"/>
    </row>
    <row r="792">
      <c r="A792" s="812"/>
      <c r="B792" s="812"/>
      <c r="C792" s="812"/>
      <c r="D792" s="812"/>
      <c r="E792" s="806"/>
      <c r="F792" s="812"/>
      <c r="G792" s="812"/>
      <c r="H792" s="829"/>
      <c r="I792" s="806"/>
      <c r="J792" s="812"/>
      <c r="K792" s="812"/>
      <c r="L792" s="812"/>
      <c r="M792" s="812"/>
      <c r="N792" s="812"/>
      <c r="O792" s="812"/>
      <c r="P792" s="812"/>
      <c r="Q792" s="812"/>
      <c r="R792" s="812"/>
      <c r="S792" s="812"/>
      <c r="T792" s="812"/>
      <c r="U792" s="812"/>
      <c r="V792" s="812"/>
      <c r="W792" s="812"/>
      <c r="X792" s="812"/>
      <c r="Y792" s="812"/>
      <c r="Z792" s="812"/>
      <c r="AA792" s="812"/>
    </row>
    <row r="793">
      <c r="A793" s="812"/>
      <c r="B793" s="812"/>
      <c r="C793" s="812"/>
      <c r="D793" s="812"/>
      <c r="E793" s="806"/>
      <c r="F793" s="812"/>
      <c r="G793" s="812"/>
      <c r="H793" s="829"/>
      <c r="I793" s="806"/>
      <c r="J793" s="812"/>
      <c r="K793" s="812"/>
      <c r="L793" s="812"/>
      <c r="M793" s="812"/>
      <c r="N793" s="812"/>
      <c r="O793" s="812"/>
      <c r="P793" s="812"/>
      <c r="Q793" s="812"/>
      <c r="R793" s="812"/>
      <c r="S793" s="812"/>
      <c r="T793" s="812"/>
      <c r="U793" s="812"/>
      <c r="V793" s="812"/>
      <c r="W793" s="812"/>
      <c r="X793" s="812"/>
      <c r="Y793" s="812"/>
      <c r="Z793" s="812"/>
      <c r="AA793" s="812"/>
    </row>
    <row r="794">
      <c r="A794" s="812"/>
      <c r="B794" s="812"/>
      <c r="C794" s="812"/>
      <c r="D794" s="812"/>
      <c r="E794" s="806"/>
      <c r="F794" s="812"/>
      <c r="G794" s="812"/>
      <c r="H794" s="829"/>
      <c r="I794" s="806"/>
      <c r="J794" s="812"/>
      <c r="K794" s="812"/>
      <c r="L794" s="812"/>
      <c r="M794" s="812"/>
      <c r="N794" s="812"/>
      <c r="O794" s="812"/>
      <c r="P794" s="812"/>
      <c r="Q794" s="812"/>
      <c r="R794" s="812"/>
      <c r="S794" s="812"/>
      <c r="T794" s="812"/>
      <c r="U794" s="812"/>
      <c r="V794" s="812"/>
      <c r="W794" s="812"/>
      <c r="X794" s="812"/>
      <c r="Y794" s="812"/>
      <c r="Z794" s="812"/>
      <c r="AA794" s="812"/>
    </row>
    <row r="795">
      <c r="A795" s="812"/>
      <c r="B795" s="812"/>
      <c r="C795" s="812"/>
      <c r="D795" s="812"/>
      <c r="E795" s="806"/>
      <c r="F795" s="812"/>
      <c r="G795" s="812"/>
      <c r="H795" s="829"/>
      <c r="I795" s="806"/>
      <c r="J795" s="812"/>
      <c r="K795" s="812"/>
      <c r="L795" s="812"/>
      <c r="M795" s="812"/>
      <c r="N795" s="812"/>
      <c r="O795" s="812"/>
      <c r="P795" s="812"/>
      <c r="Q795" s="812"/>
      <c r="R795" s="812"/>
      <c r="S795" s="812"/>
      <c r="T795" s="812"/>
      <c r="U795" s="812"/>
      <c r="V795" s="812"/>
      <c r="W795" s="812"/>
      <c r="X795" s="812"/>
      <c r="Y795" s="812"/>
      <c r="Z795" s="812"/>
      <c r="AA795" s="812"/>
    </row>
    <row r="796">
      <c r="A796" s="812"/>
      <c r="B796" s="812"/>
      <c r="C796" s="812"/>
      <c r="D796" s="812"/>
      <c r="E796" s="806"/>
      <c r="F796" s="812"/>
      <c r="G796" s="812"/>
      <c r="H796" s="829"/>
      <c r="I796" s="806"/>
      <c r="J796" s="812"/>
      <c r="K796" s="812"/>
      <c r="L796" s="812"/>
      <c r="M796" s="812"/>
      <c r="N796" s="812"/>
      <c r="O796" s="812"/>
      <c r="P796" s="812"/>
      <c r="Q796" s="812"/>
      <c r="R796" s="812"/>
      <c r="S796" s="812"/>
      <c r="T796" s="812"/>
      <c r="U796" s="812"/>
      <c r="V796" s="812"/>
      <c r="W796" s="812"/>
      <c r="X796" s="812"/>
      <c r="Y796" s="812"/>
      <c r="Z796" s="812"/>
      <c r="AA796" s="812"/>
    </row>
    <row r="797">
      <c r="A797" s="812"/>
      <c r="B797" s="812"/>
      <c r="C797" s="812"/>
      <c r="D797" s="812"/>
      <c r="E797" s="806"/>
      <c r="F797" s="812"/>
      <c r="G797" s="812"/>
      <c r="H797" s="829"/>
      <c r="I797" s="806"/>
      <c r="J797" s="812"/>
      <c r="K797" s="812"/>
      <c r="L797" s="812"/>
      <c r="M797" s="812"/>
      <c r="N797" s="812"/>
      <c r="O797" s="812"/>
      <c r="P797" s="812"/>
      <c r="Q797" s="812"/>
      <c r="R797" s="812"/>
      <c r="S797" s="812"/>
      <c r="T797" s="812"/>
      <c r="U797" s="812"/>
      <c r="V797" s="812"/>
      <c r="W797" s="812"/>
      <c r="X797" s="812"/>
      <c r="Y797" s="812"/>
      <c r="Z797" s="812"/>
      <c r="AA797" s="812"/>
    </row>
    <row r="798">
      <c r="A798" s="812"/>
      <c r="B798" s="812"/>
      <c r="C798" s="812"/>
      <c r="D798" s="812"/>
      <c r="E798" s="806"/>
      <c r="F798" s="812"/>
      <c r="G798" s="812"/>
      <c r="H798" s="829"/>
      <c r="I798" s="806"/>
      <c r="J798" s="812"/>
      <c r="K798" s="812"/>
      <c r="L798" s="812"/>
      <c r="M798" s="812"/>
      <c r="N798" s="812"/>
      <c r="O798" s="812"/>
      <c r="P798" s="812"/>
      <c r="Q798" s="812"/>
      <c r="R798" s="812"/>
      <c r="S798" s="812"/>
      <c r="T798" s="812"/>
      <c r="U798" s="812"/>
      <c r="V798" s="812"/>
      <c r="W798" s="812"/>
      <c r="X798" s="812"/>
      <c r="Y798" s="812"/>
      <c r="Z798" s="812"/>
      <c r="AA798" s="812"/>
    </row>
    <row r="799">
      <c r="A799" s="812"/>
      <c r="B799" s="812"/>
      <c r="C799" s="812"/>
      <c r="D799" s="812"/>
      <c r="E799" s="806"/>
      <c r="F799" s="812"/>
      <c r="G799" s="812"/>
      <c r="H799" s="829"/>
      <c r="I799" s="806"/>
      <c r="J799" s="812"/>
      <c r="K799" s="812"/>
      <c r="L799" s="812"/>
      <c r="M799" s="812"/>
      <c r="N799" s="812"/>
      <c r="O799" s="812"/>
      <c r="P799" s="812"/>
      <c r="Q799" s="812"/>
      <c r="R799" s="812"/>
      <c r="S799" s="812"/>
      <c r="T799" s="812"/>
      <c r="U799" s="812"/>
      <c r="V799" s="812"/>
      <c r="W799" s="812"/>
      <c r="X799" s="812"/>
      <c r="Y799" s="812"/>
      <c r="Z799" s="812"/>
      <c r="AA799" s="812"/>
    </row>
    <row r="800">
      <c r="A800" s="812"/>
      <c r="B800" s="812"/>
      <c r="C800" s="812"/>
      <c r="D800" s="812"/>
      <c r="E800" s="806"/>
      <c r="F800" s="812"/>
      <c r="G800" s="812"/>
      <c r="H800" s="829"/>
      <c r="I800" s="806"/>
      <c r="J800" s="812"/>
      <c r="K800" s="812"/>
      <c r="L800" s="812"/>
      <c r="M800" s="812"/>
      <c r="N800" s="812"/>
      <c r="O800" s="812"/>
      <c r="P800" s="812"/>
      <c r="Q800" s="812"/>
      <c r="R800" s="812"/>
      <c r="S800" s="812"/>
      <c r="T800" s="812"/>
      <c r="U800" s="812"/>
      <c r="V800" s="812"/>
      <c r="W800" s="812"/>
      <c r="X800" s="812"/>
      <c r="Y800" s="812"/>
      <c r="Z800" s="812"/>
      <c r="AA800" s="812"/>
    </row>
    <row r="801">
      <c r="A801" s="812"/>
      <c r="B801" s="812"/>
      <c r="C801" s="812"/>
      <c r="D801" s="812"/>
      <c r="E801" s="806"/>
      <c r="F801" s="812"/>
      <c r="G801" s="812"/>
      <c r="H801" s="829"/>
      <c r="I801" s="806"/>
      <c r="J801" s="812"/>
      <c r="K801" s="812"/>
      <c r="L801" s="812"/>
      <c r="M801" s="812"/>
      <c r="N801" s="812"/>
      <c r="O801" s="812"/>
      <c r="P801" s="812"/>
      <c r="Q801" s="812"/>
      <c r="R801" s="812"/>
      <c r="S801" s="812"/>
      <c r="T801" s="812"/>
      <c r="U801" s="812"/>
      <c r="V801" s="812"/>
      <c r="W801" s="812"/>
      <c r="X801" s="812"/>
      <c r="Y801" s="812"/>
      <c r="Z801" s="812"/>
      <c r="AA801" s="812"/>
    </row>
    <row r="802">
      <c r="A802" s="812"/>
      <c r="B802" s="812"/>
      <c r="C802" s="812"/>
      <c r="D802" s="812"/>
      <c r="E802" s="806"/>
      <c r="F802" s="812"/>
      <c r="G802" s="812"/>
      <c r="H802" s="829"/>
      <c r="I802" s="806"/>
      <c r="J802" s="812"/>
      <c r="K802" s="812"/>
      <c r="L802" s="812"/>
      <c r="M802" s="812"/>
      <c r="N802" s="812"/>
      <c r="O802" s="812"/>
      <c r="P802" s="812"/>
      <c r="Q802" s="812"/>
      <c r="R802" s="812"/>
      <c r="S802" s="812"/>
      <c r="T802" s="812"/>
      <c r="U802" s="812"/>
      <c r="V802" s="812"/>
      <c r="W802" s="812"/>
      <c r="X802" s="812"/>
      <c r="Y802" s="812"/>
      <c r="Z802" s="812"/>
      <c r="AA802" s="812"/>
    </row>
    <row r="803">
      <c r="A803" s="812"/>
      <c r="B803" s="812"/>
      <c r="C803" s="812"/>
      <c r="D803" s="812"/>
      <c r="E803" s="806"/>
      <c r="F803" s="812"/>
      <c r="G803" s="812"/>
      <c r="H803" s="829"/>
      <c r="I803" s="806"/>
      <c r="J803" s="812"/>
      <c r="K803" s="812"/>
      <c r="L803" s="812"/>
      <c r="M803" s="812"/>
      <c r="N803" s="812"/>
      <c r="O803" s="812"/>
      <c r="P803" s="812"/>
      <c r="Q803" s="812"/>
      <c r="R803" s="812"/>
      <c r="S803" s="812"/>
      <c r="T803" s="812"/>
      <c r="U803" s="812"/>
      <c r="V803" s="812"/>
      <c r="W803" s="812"/>
      <c r="X803" s="812"/>
      <c r="Y803" s="812"/>
      <c r="Z803" s="812"/>
      <c r="AA803" s="812"/>
    </row>
    <row r="804">
      <c r="A804" s="812"/>
      <c r="B804" s="812"/>
      <c r="C804" s="812"/>
      <c r="D804" s="812"/>
      <c r="E804" s="806"/>
      <c r="F804" s="812"/>
      <c r="G804" s="812"/>
      <c r="H804" s="829"/>
      <c r="I804" s="806"/>
      <c r="J804" s="812"/>
      <c r="K804" s="812"/>
      <c r="L804" s="812"/>
      <c r="M804" s="812"/>
      <c r="N804" s="812"/>
      <c r="O804" s="812"/>
      <c r="P804" s="812"/>
      <c r="Q804" s="812"/>
      <c r="R804" s="812"/>
      <c r="S804" s="812"/>
      <c r="T804" s="812"/>
      <c r="U804" s="812"/>
      <c r="V804" s="812"/>
      <c r="W804" s="812"/>
      <c r="X804" s="812"/>
      <c r="Y804" s="812"/>
      <c r="Z804" s="812"/>
      <c r="AA804" s="812"/>
    </row>
    <row r="805">
      <c r="A805" s="812"/>
      <c r="B805" s="812"/>
      <c r="C805" s="812"/>
      <c r="D805" s="812"/>
      <c r="E805" s="806"/>
      <c r="F805" s="812"/>
      <c r="G805" s="812"/>
      <c r="H805" s="829"/>
      <c r="I805" s="806"/>
      <c r="J805" s="812"/>
      <c r="K805" s="812"/>
      <c r="L805" s="812"/>
      <c r="M805" s="812"/>
      <c r="N805" s="812"/>
      <c r="O805" s="812"/>
      <c r="P805" s="812"/>
      <c r="Q805" s="812"/>
      <c r="R805" s="812"/>
      <c r="S805" s="812"/>
      <c r="T805" s="812"/>
      <c r="U805" s="812"/>
      <c r="V805" s="812"/>
      <c r="W805" s="812"/>
      <c r="X805" s="812"/>
      <c r="Y805" s="812"/>
      <c r="Z805" s="812"/>
      <c r="AA805" s="812"/>
    </row>
    <row r="806">
      <c r="A806" s="812"/>
      <c r="B806" s="812"/>
      <c r="C806" s="812"/>
      <c r="D806" s="812"/>
      <c r="E806" s="806"/>
      <c r="F806" s="812"/>
      <c r="G806" s="812"/>
      <c r="H806" s="829"/>
      <c r="I806" s="806"/>
      <c r="J806" s="812"/>
      <c r="K806" s="812"/>
      <c r="L806" s="812"/>
      <c r="M806" s="812"/>
      <c r="N806" s="812"/>
      <c r="O806" s="812"/>
      <c r="P806" s="812"/>
      <c r="Q806" s="812"/>
      <c r="R806" s="812"/>
      <c r="S806" s="812"/>
      <c r="T806" s="812"/>
      <c r="U806" s="812"/>
      <c r="V806" s="812"/>
      <c r="W806" s="812"/>
      <c r="X806" s="812"/>
      <c r="Y806" s="812"/>
      <c r="Z806" s="812"/>
      <c r="AA806" s="812"/>
    </row>
    <row r="807">
      <c r="A807" s="812"/>
      <c r="B807" s="812"/>
      <c r="C807" s="812"/>
      <c r="D807" s="812"/>
      <c r="E807" s="806"/>
      <c r="F807" s="812"/>
      <c r="G807" s="812"/>
      <c r="H807" s="829"/>
      <c r="I807" s="806"/>
      <c r="J807" s="812"/>
      <c r="K807" s="812"/>
      <c r="L807" s="812"/>
      <c r="M807" s="812"/>
      <c r="N807" s="812"/>
      <c r="O807" s="812"/>
      <c r="P807" s="812"/>
      <c r="Q807" s="812"/>
      <c r="R807" s="812"/>
      <c r="S807" s="812"/>
      <c r="T807" s="812"/>
      <c r="U807" s="812"/>
      <c r="V807" s="812"/>
      <c r="W807" s="812"/>
      <c r="X807" s="812"/>
      <c r="Y807" s="812"/>
      <c r="Z807" s="812"/>
      <c r="AA807" s="812"/>
    </row>
    <row r="808">
      <c r="A808" s="812"/>
      <c r="B808" s="812"/>
      <c r="C808" s="812"/>
      <c r="D808" s="812"/>
      <c r="E808" s="806"/>
      <c r="F808" s="812"/>
      <c r="G808" s="812"/>
      <c r="H808" s="829"/>
      <c r="I808" s="806"/>
      <c r="J808" s="812"/>
      <c r="K808" s="812"/>
      <c r="L808" s="812"/>
      <c r="M808" s="812"/>
      <c r="N808" s="812"/>
      <c r="O808" s="812"/>
      <c r="P808" s="812"/>
      <c r="Q808" s="812"/>
      <c r="R808" s="812"/>
      <c r="S808" s="812"/>
      <c r="T808" s="812"/>
      <c r="U808" s="812"/>
      <c r="V808" s="812"/>
      <c r="W808" s="812"/>
      <c r="X808" s="812"/>
      <c r="Y808" s="812"/>
      <c r="Z808" s="812"/>
      <c r="AA808" s="812"/>
    </row>
    <row r="809">
      <c r="A809" s="812"/>
      <c r="B809" s="812"/>
      <c r="C809" s="812"/>
      <c r="D809" s="812"/>
      <c r="E809" s="806"/>
      <c r="F809" s="812"/>
      <c r="G809" s="812"/>
      <c r="H809" s="829"/>
      <c r="I809" s="806"/>
      <c r="J809" s="812"/>
      <c r="K809" s="812"/>
      <c r="L809" s="812"/>
      <c r="M809" s="812"/>
      <c r="N809" s="812"/>
      <c r="O809" s="812"/>
      <c r="P809" s="812"/>
      <c r="Q809" s="812"/>
      <c r="R809" s="812"/>
      <c r="S809" s="812"/>
      <c r="T809" s="812"/>
      <c r="U809" s="812"/>
      <c r="V809" s="812"/>
      <c r="W809" s="812"/>
      <c r="X809" s="812"/>
      <c r="Y809" s="812"/>
      <c r="Z809" s="812"/>
      <c r="AA809" s="812"/>
    </row>
    <row r="810">
      <c r="A810" s="812"/>
      <c r="B810" s="812"/>
      <c r="C810" s="812"/>
      <c r="D810" s="812"/>
      <c r="E810" s="806"/>
      <c r="F810" s="812"/>
      <c r="G810" s="812"/>
      <c r="H810" s="829"/>
      <c r="I810" s="806"/>
      <c r="J810" s="812"/>
      <c r="K810" s="812"/>
      <c r="L810" s="812"/>
      <c r="M810" s="812"/>
      <c r="N810" s="812"/>
      <c r="O810" s="812"/>
      <c r="P810" s="812"/>
      <c r="Q810" s="812"/>
      <c r="R810" s="812"/>
      <c r="S810" s="812"/>
      <c r="T810" s="812"/>
      <c r="U810" s="812"/>
      <c r="V810" s="812"/>
      <c r="W810" s="812"/>
      <c r="X810" s="812"/>
      <c r="Y810" s="812"/>
      <c r="Z810" s="812"/>
      <c r="AA810" s="812"/>
    </row>
    <row r="811">
      <c r="A811" s="812"/>
      <c r="B811" s="812"/>
      <c r="C811" s="812"/>
      <c r="D811" s="812"/>
      <c r="E811" s="806"/>
      <c r="F811" s="812"/>
      <c r="G811" s="812"/>
      <c r="H811" s="829"/>
      <c r="I811" s="806"/>
      <c r="J811" s="812"/>
      <c r="K811" s="812"/>
      <c r="L811" s="812"/>
      <c r="M811" s="812"/>
      <c r="N811" s="812"/>
      <c r="O811" s="812"/>
      <c r="P811" s="812"/>
      <c r="Q811" s="812"/>
      <c r="R811" s="812"/>
      <c r="S811" s="812"/>
      <c r="T811" s="812"/>
      <c r="U811" s="812"/>
      <c r="V811" s="812"/>
      <c r="W811" s="812"/>
      <c r="X811" s="812"/>
      <c r="Y811" s="812"/>
      <c r="Z811" s="812"/>
      <c r="AA811" s="812"/>
    </row>
    <row r="812">
      <c r="A812" s="812"/>
      <c r="B812" s="812"/>
      <c r="C812" s="812"/>
      <c r="D812" s="812"/>
      <c r="E812" s="806"/>
      <c r="F812" s="812"/>
      <c r="G812" s="812"/>
      <c r="H812" s="829"/>
      <c r="I812" s="806"/>
      <c r="J812" s="812"/>
      <c r="K812" s="812"/>
      <c r="L812" s="812"/>
      <c r="M812" s="812"/>
      <c r="N812" s="812"/>
      <c r="O812" s="812"/>
      <c r="P812" s="812"/>
      <c r="Q812" s="812"/>
      <c r="R812" s="812"/>
      <c r="S812" s="812"/>
      <c r="T812" s="812"/>
      <c r="U812" s="812"/>
      <c r="V812" s="812"/>
      <c r="W812" s="812"/>
      <c r="X812" s="812"/>
      <c r="Y812" s="812"/>
      <c r="Z812" s="812"/>
      <c r="AA812" s="812"/>
    </row>
    <row r="813">
      <c r="A813" s="812"/>
      <c r="B813" s="812"/>
      <c r="C813" s="812"/>
      <c r="D813" s="812"/>
      <c r="E813" s="806"/>
      <c r="F813" s="812"/>
      <c r="G813" s="812"/>
      <c r="H813" s="829"/>
      <c r="I813" s="806"/>
      <c r="J813" s="812"/>
      <c r="K813" s="812"/>
      <c r="L813" s="812"/>
      <c r="M813" s="812"/>
      <c r="N813" s="812"/>
      <c r="O813" s="812"/>
      <c r="P813" s="812"/>
      <c r="Q813" s="812"/>
      <c r="R813" s="812"/>
      <c r="S813" s="812"/>
      <c r="T813" s="812"/>
      <c r="U813" s="812"/>
      <c r="V813" s="812"/>
      <c r="W813" s="812"/>
      <c r="X813" s="812"/>
      <c r="Y813" s="812"/>
      <c r="Z813" s="812"/>
      <c r="AA813" s="812"/>
    </row>
    <row r="814">
      <c r="A814" s="812"/>
      <c r="B814" s="812"/>
      <c r="C814" s="812"/>
      <c r="D814" s="812"/>
      <c r="E814" s="806"/>
      <c r="F814" s="812"/>
      <c r="G814" s="812"/>
      <c r="H814" s="829"/>
      <c r="I814" s="806"/>
      <c r="J814" s="812"/>
      <c r="K814" s="812"/>
      <c r="L814" s="812"/>
      <c r="M814" s="812"/>
      <c r="N814" s="812"/>
      <c r="O814" s="812"/>
      <c r="P814" s="812"/>
      <c r="Q814" s="812"/>
      <c r="R814" s="812"/>
      <c r="S814" s="812"/>
      <c r="T814" s="812"/>
      <c r="U814" s="812"/>
      <c r="V814" s="812"/>
      <c r="W814" s="812"/>
      <c r="X814" s="812"/>
      <c r="Y814" s="812"/>
      <c r="Z814" s="812"/>
      <c r="AA814" s="812"/>
    </row>
    <row r="815">
      <c r="A815" s="812"/>
      <c r="B815" s="812"/>
      <c r="C815" s="812"/>
      <c r="D815" s="812"/>
      <c r="E815" s="806"/>
      <c r="F815" s="812"/>
      <c r="G815" s="812"/>
      <c r="H815" s="829"/>
      <c r="I815" s="806"/>
      <c r="J815" s="812"/>
      <c r="K815" s="812"/>
      <c r="L815" s="812"/>
      <c r="M815" s="812"/>
      <c r="N815" s="812"/>
      <c r="O815" s="812"/>
      <c r="P815" s="812"/>
      <c r="Q815" s="812"/>
      <c r="R815" s="812"/>
      <c r="S815" s="812"/>
      <c r="T815" s="812"/>
      <c r="U815" s="812"/>
      <c r="V815" s="812"/>
      <c r="W815" s="812"/>
      <c r="X815" s="812"/>
      <c r="Y815" s="812"/>
      <c r="Z815" s="812"/>
      <c r="AA815" s="812"/>
    </row>
    <row r="816">
      <c r="A816" s="812"/>
      <c r="B816" s="812"/>
      <c r="C816" s="812"/>
      <c r="D816" s="812"/>
      <c r="E816" s="806"/>
      <c r="F816" s="812"/>
      <c r="G816" s="812"/>
      <c r="H816" s="829"/>
      <c r="I816" s="806"/>
      <c r="J816" s="812"/>
      <c r="K816" s="812"/>
      <c r="L816" s="812"/>
      <c r="M816" s="812"/>
      <c r="N816" s="812"/>
      <c r="O816" s="812"/>
      <c r="P816" s="812"/>
      <c r="Q816" s="812"/>
      <c r="R816" s="812"/>
      <c r="S816" s="812"/>
      <c r="T816" s="812"/>
      <c r="U816" s="812"/>
      <c r="V816" s="812"/>
      <c r="W816" s="812"/>
      <c r="X816" s="812"/>
      <c r="Y816" s="812"/>
      <c r="Z816" s="812"/>
      <c r="AA816" s="812"/>
    </row>
    <row r="817">
      <c r="A817" s="812"/>
      <c r="B817" s="812"/>
      <c r="C817" s="812"/>
      <c r="D817" s="812"/>
      <c r="E817" s="806"/>
      <c r="F817" s="812"/>
      <c r="G817" s="812"/>
      <c r="H817" s="829"/>
      <c r="I817" s="806"/>
      <c r="J817" s="812"/>
      <c r="K817" s="812"/>
      <c r="L817" s="812"/>
      <c r="M817" s="812"/>
      <c r="N817" s="812"/>
      <c r="O817" s="812"/>
      <c r="P817" s="812"/>
      <c r="Q817" s="812"/>
      <c r="R817" s="812"/>
      <c r="S817" s="812"/>
      <c r="T817" s="812"/>
      <c r="U817" s="812"/>
      <c r="V817" s="812"/>
      <c r="W817" s="812"/>
      <c r="X817" s="812"/>
      <c r="Y817" s="812"/>
      <c r="Z817" s="812"/>
      <c r="AA817" s="812"/>
    </row>
    <row r="818">
      <c r="A818" s="812"/>
      <c r="B818" s="812"/>
      <c r="C818" s="812"/>
      <c r="D818" s="812"/>
      <c r="E818" s="806"/>
      <c r="F818" s="812"/>
      <c r="G818" s="812"/>
      <c r="H818" s="829"/>
      <c r="I818" s="806"/>
      <c r="J818" s="812"/>
      <c r="K818" s="812"/>
      <c r="L818" s="812"/>
      <c r="M818" s="812"/>
      <c r="N818" s="812"/>
      <c r="O818" s="812"/>
      <c r="P818" s="812"/>
      <c r="Q818" s="812"/>
      <c r="R818" s="812"/>
      <c r="S818" s="812"/>
      <c r="T818" s="812"/>
      <c r="U818" s="812"/>
      <c r="V818" s="812"/>
      <c r="W818" s="812"/>
      <c r="X818" s="812"/>
      <c r="Y818" s="812"/>
      <c r="Z818" s="812"/>
      <c r="AA818" s="812"/>
    </row>
    <row r="819">
      <c r="A819" s="812"/>
      <c r="B819" s="812"/>
      <c r="C819" s="812"/>
      <c r="D819" s="812"/>
      <c r="E819" s="806"/>
      <c r="F819" s="812"/>
      <c r="G819" s="812"/>
      <c r="H819" s="829"/>
      <c r="I819" s="806"/>
      <c r="J819" s="812"/>
      <c r="K819" s="812"/>
      <c r="L819" s="812"/>
      <c r="M819" s="812"/>
      <c r="N819" s="812"/>
      <c r="O819" s="812"/>
      <c r="P819" s="812"/>
      <c r="Q819" s="812"/>
      <c r="R819" s="812"/>
      <c r="S819" s="812"/>
      <c r="T819" s="812"/>
      <c r="U819" s="812"/>
      <c r="V819" s="812"/>
      <c r="W819" s="812"/>
      <c r="X819" s="812"/>
      <c r="Y819" s="812"/>
      <c r="Z819" s="812"/>
      <c r="AA819" s="812"/>
    </row>
    <row r="820">
      <c r="A820" s="812"/>
      <c r="B820" s="812"/>
      <c r="C820" s="812"/>
      <c r="D820" s="812"/>
      <c r="E820" s="806"/>
      <c r="F820" s="812"/>
      <c r="G820" s="812"/>
      <c r="H820" s="829"/>
      <c r="I820" s="806"/>
      <c r="J820" s="812"/>
      <c r="K820" s="812"/>
      <c r="L820" s="812"/>
      <c r="M820" s="812"/>
      <c r="N820" s="812"/>
      <c r="O820" s="812"/>
      <c r="P820" s="812"/>
      <c r="Q820" s="812"/>
      <c r="R820" s="812"/>
      <c r="S820" s="812"/>
      <c r="T820" s="812"/>
      <c r="U820" s="812"/>
      <c r="V820" s="812"/>
      <c r="W820" s="812"/>
      <c r="X820" s="812"/>
      <c r="Y820" s="812"/>
      <c r="Z820" s="812"/>
      <c r="AA820" s="812"/>
    </row>
    <row r="821">
      <c r="A821" s="812"/>
      <c r="B821" s="812"/>
      <c r="C821" s="812"/>
      <c r="D821" s="812"/>
      <c r="E821" s="806"/>
      <c r="F821" s="812"/>
      <c r="G821" s="812"/>
      <c r="H821" s="829"/>
      <c r="I821" s="806"/>
      <c r="J821" s="812"/>
      <c r="K821" s="812"/>
      <c r="L821" s="812"/>
      <c r="M821" s="812"/>
      <c r="N821" s="812"/>
      <c r="O821" s="812"/>
      <c r="P821" s="812"/>
      <c r="Q821" s="812"/>
      <c r="R821" s="812"/>
      <c r="S821" s="812"/>
      <c r="T821" s="812"/>
      <c r="U821" s="812"/>
      <c r="V821" s="812"/>
      <c r="W821" s="812"/>
      <c r="X821" s="812"/>
      <c r="Y821" s="812"/>
      <c r="Z821" s="812"/>
      <c r="AA821" s="812"/>
    </row>
    <row r="822">
      <c r="A822" s="812"/>
      <c r="B822" s="812"/>
      <c r="C822" s="812"/>
      <c r="D822" s="812"/>
      <c r="E822" s="806"/>
      <c r="F822" s="812"/>
      <c r="G822" s="812"/>
      <c r="H822" s="829"/>
      <c r="I822" s="806"/>
      <c r="J822" s="812"/>
      <c r="K822" s="812"/>
      <c r="L822" s="812"/>
      <c r="M822" s="812"/>
      <c r="N822" s="812"/>
      <c r="O822" s="812"/>
      <c r="P822" s="812"/>
      <c r="Q822" s="812"/>
      <c r="R822" s="812"/>
      <c r="S822" s="812"/>
      <c r="T822" s="812"/>
      <c r="U822" s="812"/>
      <c r="V822" s="812"/>
      <c r="W822" s="812"/>
      <c r="X822" s="812"/>
      <c r="Y822" s="812"/>
      <c r="Z822" s="812"/>
      <c r="AA822" s="812"/>
    </row>
    <row r="823">
      <c r="A823" s="812"/>
      <c r="B823" s="812"/>
      <c r="C823" s="812"/>
      <c r="D823" s="812"/>
      <c r="E823" s="806"/>
      <c r="F823" s="812"/>
      <c r="G823" s="812"/>
      <c r="H823" s="829"/>
      <c r="I823" s="806"/>
      <c r="J823" s="812"/>
      <c r="K823" s="812"/>
      <c r="L823" s="812"/>
      <c r="M823" s="812"/>
      <c r="N823" s="812"/>
      <c r="O823" s="812"/>
      <c r="P823" s="812"/>
      <c r="Q823" s="812"/>
      <c r="R823" s="812"/>
      <c r="S823" s="812"/>
      <c r="T823" s="812"/>
      <c r="U823" s="812"/>
      <c r="V823" s="812"/>
      <c r="W823" s="812"/>
      <c r="X823" s="812"/>
      <c r="Y823" s="812"/>
      <c r="Z823" s="812"/>
      <c r="AA823" s="812"/>
    </row>
    <row r="824">
      <c r="A824" s="812"/>
      <c r="B824" s="812"/>
      <c r="C824" s="812"/>
      <c r="D824" s="812"/>
      <c r="E824" s="806"/>
      <c r="F824" s="812"/>
      <c r="G824" s="812"/>
      <c r="H824" s="829"/>
      <c r="I824" s="806"/>
      <c r="J824" s="812"/>
      <c r="K824" s="812"/>
      <c r="L824" s="812"/>
      <c r="M824" s="812"/>
      <c r="N824" s="812"/>
      <c r="O824" s="812"/>
      <c r="P824" s="812"/>
      <c r="Q824" s="812"/>
      <c r="R824" s="812"/>
      <c r="S824" s="812"/>
      <c r="T824" s="812"/>
      <c r="U824" s="812"/>
      <c r="V824" s="812"/>
      <c r="W824" s="812"/>
      <c r="X824" s="812"/>
      <c r="Y824" s="812"/>
      <c r="Z824" s="812"/>
      <c r="AA824" s="812"/>
    </row>
    <row r="825">
      <c r="A825" s="812"/>
      <c r="B825" s="812"/>
      <c r="C825" s="812"/>
      <c r="D825" s="812"/>
      <c r="E825" s="806"/>
      <c r="F825" s="812"/>
      <c r="G825" s="812"/>
      <c r="H825" s="829"/>
      <c r="I825" s="806"/>
      <c r="J825" s="812"/>
      <c r="K825" s="812"/>
      <c r="L825" s="812"/>
      <c r="M825" s="812"/>
      <c r="N825" s="812"/>
      <c r="O825" s="812"/>
      <c r="P825" s="812"/>
      <c r="Q825" s="812"/>
      <c r="R825" s="812"/>
      <c r="S825" s="812"/>
      <c r="T825" s="812"/>
      <c r="U825" s="812"/>
      <c r="V825" s="812"/>
      <c r="W825" s="812"/>
      <c r="X825" s="812"/>
      <c r="Y825" s="812"/>
      <c r="Z825" s="812"/>
      <c r="AA825" s="812"/>
    </row>
    <row r="826">
      <c r="A826" s="812"/>
      <c r="B826" s="812"/>
      <c r="C826" s="812"/>
      <c r="D826" s="812"/>
      <c r="E826" s="806"/>
      <c r="F826" s="812"/>
      <c r="G826" s="812"/>
      <c r="H826" s="829"/>
      <c r="I826" s="806"/>
      <c r="J826" s="812"/>
      <c r="K826" s="812"/>
      <c r="L826" s="812"/>
      <c r="M826" s="812"/>
      <c r="N826" s="812"/>
      <c r="O826" s="812"/>
      <c r="P826" s="812"/>
      <c r="Q826" s="812"/>
      <c r="R826" s="812"/>
      <c r="S826" s="812"/>
      <c r="T826" s="812"/>
      <c r="U826" s="812"/>
      <c r="V826" s="812"/>
      <c r="W826" s="812"/>
      <c r="X826" s="812"/>
      <c r="Y826" s="812"/>
      <c r="Z826" s="812"/>
      <c r="AA826" s="812"/>
    </row>
    <row r="827">
      <c r="A827" s="812"/>
      <c r="B827" s="812"/>
      <c r="C827" s="812"/>
      <c r="D827" s="812"/>
      <c r="E827" s="806"/>
      <c r="F827" s="812"/>
      <c r="G827" s="812"/>
      <c r="H827" s="829"/>
      <c r="I827" s="806"/>
      <c r="J827" s="812"/>
      <c r="K827" s="812"/>
      <c r="L827" s="812"/>
      <c r="M827" s="812"/>
      <c r="N827" s="812"/>
      <c r="O827" s="812"/>
      <c r="P827" s="812"/>
      <c r="Q827" s="812"/>
      <c r="R827" s="812"/>
      <c r="S827" s="812"/>
      <c r="T827" s="812"/>
      <c r="U827" s="812"/>
      <c r="V827" s="812"/>
      <c r="W827" s="812"/>
      <c r="X827" s="812"/>
      <c r="Y827" s="812"/>
      <c r="Z827" s="812"/>
      <c r="AA827" s="812"/>
    </row>
    <row r="828">
      <c r="A828" s="812"/>
      <c r="B828" s="812"/>
      <c r="C828" s="812"/>
      <c r="D828" s="812"/>
      <c r="E828" s="806"/>
      <c r="F828" s="812"/>
      <c r="G828" s="812"/>
      <c r="H828" s="829"/>
      <c r="I828" s="806"/>
      <c r="J828" s="812"/>
      <c r="K828" s="812"/>
      <c r="L828" s="812"/>
      <c r="M828" s="812"/>
      <c r="N828" s="812"/>
      <c r="O828" s="812"/>
      <c r="P828" s="812"/>
      <c r="Q828" s="812"/>
      <c r="R828" s="812"/>
      <c r="S828" s="812"/>
      <c r="T828" s="812"/>
      <c r="U828" s="812"/>
      <c r="V828" s="812"/>
      <c r="W828" s="812"/>
      <c r="X828" s="812"/>
      <c r="Y828" s="812"/>
      <c r="Z828" s="812"/>
      <c r="AA828" s="812"/>
    </row>
    <row r="829">
      <c r="A829" s="812"/>
      <c r="B829" s="812"/>
      <c r="C829" s="812"/>
      <c r="D829" s="812"/>
      <c r="E829" s="806"/>
      <c r="F829" s="812"/>
      <c r="G829" s="812"/>
      <c r="H829" s="829"/>
      <c r="I829" s="806"/>
      <c r="J829" s="812"/>
      <c r="K829" s="812"/>
      <c r="L829" s="812"/>
      <c r="M829" s="812"/>
      <c r="N829" s="812"/>
      <c r="O829" s="812"/>
      <c r="P829" s="812"/>
      <c r="Q829" s="812"/>
      <c r="R829" s="812"/>
      <c r="S829" s="812"/>
      <c r="T829" s="812"/>
      <c r="U829" s="812"/>
      <c r="V829" s="812"/>
      <c r="W829" s="812"/>
      <c r="X829" s="812"/>
      <c r="Y829" s="812"/>
      <c r="Z829" s="812"/>
      <c r="AA829" s="812"/>
    </row>
    <row r="830">
      <c r="A830" s="812"/>
      <c r="B830" s="812"/>
      <c r="C830" s="812"/>
      <c r="D830" s="812"/>
      <c r="E830" s="806"/>
      <c r="F830" s="812"/>
      <c r="G830" s="812"/>
      <c r="H830" s="829"/>
      <c r="I830" s="806"/>
      <c r="J830" s="812"/>
      <c r="K830" s="812"/>
      <c r="L830" s="812"/>
      <c r="M830" s="812"/>
      <c r="N830" s="812"/>
      <c r="O830" s="812"/>
      <c r="P830" s="812"/>
      <c r="Q830" s="812"/>
      <c r="R830" s="812"/>
      <c r="S830" s="812"/>
      <c r="T830" s="812"/>
      <c r="U830" s="812"/>
      <c r="V830" s="812"/>
      <c r="W830" s="812"/>
      <c r="X830" s="812"/>
      <c r="Y830" s="812"/>
      <c r="Z830" s="812"/>
      <c r="AA830" s="812"/>
    </row>
    <row r="831">
      <c r="A831" s="812"/>
      <c r="B831" s="812"/>
      <c r="C831" s="812"/>
      <c r="D831" s="812"/>
      <c r="E831" s="806"/>
      <c r="F831" s="812"/>
      <c r="G831" s="812"/>
      <c r="H831" s="829"/>
      <c r="I831" s="806"/>
      <c r="J831" s="812"/>
      <c r="K831" s="812"/>
      <c r="L831" s="812"/>
      <c r="M831" s="812"/>
      <c r="N831" s="812"/>
      <c r="O831" s="812"/>
      <c r="P831" s="812"/>
      <c r="Q831" s="812"/>
      <c r="R831" s="812"/>
      <c r="S831" s="812"/>
      <c r="T831" s="812"/>
      <c r="U831" s="812"/>
      <c r="V831" s="812"/>
      <c r="W831" s="812"/>
      <c r="X831" s="812"/>
      <c r="Y831" s="812"/>
      <c r="Z831" s="812"/>
      <c r="AA831" s="812"/>
    </row>
    <row r="832">
      <c r="A832" s="812"/>
      <c r="B832" s="812"/>
      <c r="C832" s="812"/>
      <c r="D832" s="812"/>
      <c r="E832" s="806"/>
      <c r="F832" s="812"/>
      <c r="G832" s="812"/>
      <c r="H832" s="829"/>
      <c r="I832" s="806"/>
      <c r="J832" s="812"/>
      <c r="K832" s="812"/>
      <c r="L832" s="812"/>
      <c r="M832" s="812"/>
      <c r="N832" s="812"/>
      <c r="O832" s="812"/>
      <c r="P832" s="812"/>
      <c r="Q832" s="812"/>
      <c r="R832" s="812"/>
      <c r="S832" s="812"/>
      <c r="T832" s="812"/>
      <c r="U832" s="812"/>
      <c r="V832" s="812"/>
      <c r="W832" s="812"/>
      <c r="X832" s="812"/>
      <c r="Y832" s="812"/>
      <c r="Z832" s="812"/>
      <c r="AA832" s="812"/>
    </row>
    <row r="833">
      <c r="A833" s="812"/>
      <c r="B833" s="812"/>
      <c r="C833" s="812"/>
      <c r="D833" s="812"/>
      <c r="E833" s="806"/>
      <c r="F833" s="812"/>
      <c r="G833" s="812"/>
      <c r="H833" s="829"/>
      <c r="I833" s="806"/>
      <c r="J833" s="812"/>
      <c r="K833" s="812"/>
      <c r="L833" s="812"/>
      <c r="M833" s="812"/>
      <c r="N833" s="812"/>
      <c r="O833" s="812"/>
      <c r="P833" s="812"/>
      <c r="Q833" s="812"/>
      <c r="R833" s="812"/>
      <c r="S833" s="812"/>
      <c r="T833" s="812"/>
      <c r="U833" s="812"/>
      <c r="V833" s="812"/>
      <c r="W833" s="812"/>
      <c r="X833" s="812"/>
      <c r="Y833" s="812"/>
      <c r="Z833" s="812"/>
      <c r="AA833" s="812"/>
    </row>
    <row r="834">
      <c r="A834" s="812"/>
      <c r="B834" s="812"/>
      <c r="C834" s="812"/>
      <c r="D834" s="812"/>
      <c r="E834" s="806"/>
      <c r="F834" s="812"/>
      <c r="G834" s="812"/>
      <c r="H834" s="829"/>
      <c r="I834" s="806"/>
      <c r="J834" s="812"/>
      <c r="K834" s="812"/>
      <c r="L834" s="812"/>
      <c r="M834" s="812"/>
      <c r="N834" s="812"/>
      <c r="O834" s="812"/>
      <c r="P834" s="812"/>
      <c r="Q834" s="812"/>
      <c r="R834" s="812"/>
      <c r="S834" s="812"/>
      <c r="T834" s="812"/>
      <c r="U834" s="812"/>
      <c r="V834" s="812"/>
      <c r="W834" s="812"/>
      <c r="X834" s="812"/>
      <c r="Y834" s="812"/>
      <c r="Z834" s="812"/>
      <c r="AA834" s="812"/>
    </row>
    <row r="835">
      <c r="A835" s="812"/>
      <c r="B835" s="812"/>
      <c r="C835" s="812"/>
      <c r="D835" s="812"/>
      <c r="E835" s="806"/>
      <c r="F835" s="812"/>
      <c r="G835" s="812"/>
      <c r="H835" s="829"/>
      <c r="I835" s="806"/>
      <c r="J835" s="812"/>
      <c r="K835" s="812"/>
      <c r="L835" s="812"/>
      <c r="M835" s="812"/>
      <c r="N835" s="812"/>
      <c r="O835" s="812"/>
      <c r="P835" s="812"/>
      <c r="Q835" s="812"/>
      <c r="R835" s="812"/>
      <c r="S835" s="812"/>
      <c r="T835" s="812"/>
      <c r="U835" s="812"/>
      <c r="V835" s="812"/>
      <c r="W835" s="812"/>
      <c r="X835" s="812"/>
      <c r="Y835" s="812"/>
      <c r="Z835" s="812"/>
      <c r="AA835" s="812"/>
    </row>
    <row r="836">
      <c r="A836" s="812"/>
      <c r="B836" s="812"/>
      <c r="C836" s="812"/>
      <c r="D836" s="812"/>
      <c r="E836" s="806"/>
      <c r="F836" s="812"/>
      <c r="G836" s="812"/>
      <c r="H836" s="829"/>
      <c r="I836" s="806"/>
      <c r="J836" s="812"/>
      <c r="K836" s="812"/>
      <c r="L836" s="812"/>
      <c r="M836" s="812"/>
      <c r="N836" s="812"/>
      <c r="O836" s="812"/>
      <c r="P836" s="812"/>
      <c r="Q836" s="812"/>
      <c r="R836" s="812"/>
      <c r="S836" s="812"/>
      <c r="T836" s="812"/>
      <c r="U836" s="812"/>
      <c r="V836" s="812"/>
      <c r="W836" s="812"/>
      <c r="X836" s="812"/>
      <c r="Y836" s="812"/>
      <c r="Z836" s="812"/>
      <c r="AA836" s="812"/>
    </row>
    <row r="837">
      <c r="A837" s="812"/>
      <c r="B837" s="812"/>
      <c r="C837" s="812"/>
      <c r="D837" s="812"/>
      <c r="E837" s="806"/>
      <c r="F837" s="812"/>
      <c r="G837" s="812"/>
      <c r="H837" s="829"/>
      <c r="I837" s="806"/>
      <c r="J837" s="812"/>
      <c r="K837" s="812"/>
      <c r="L837" s="812"/>
      <c r="M837" s="812"/>
      <c r="N837" s="812"/>
      <c r="O837" s="812"/>
      <c r="P837" s="812"/>
      <c r="Q837" s="812"/>
      <c r="R837" s="812"/>
      <c r="S837" s="812"/>
      <c r="T837" s="812"/>
      <c r="U837" s="812"/>
      <c r="V837" s="812"/>
      <c r="W837" s="812"/>
      <c r="X837" s="812"/>
      <c r="Y837" s="812"/>
      <c r="Z837" s="812"/>
      <c r="AA837" s="812"/>
    </row>
    <row r="838">
      <c r="A838" s="812"/>
      <c r="B838" s="812"/>
      <c r="C838" s="812"/>
      <c r="D838" s="812"/>
      <c r="E838" s="806"/>
      <c r="F838" s="812"/>
      <c r="G838" s="812"/>
      <c r="H838" s="829"/>
      <c r="I838" s="806"/>
      <c r="J838" s="812"/>
      <c r="K838" s="812"/>
      <c r="L838" s="812"/>
      <c r="M838" s="812"/>
      <c r="N838" s="812"/>
      <c r="O838" s="812"/>
      <c r="P838" s="812"/>
      <c r="Q838" s="812"/>
      <c r="R838" s="812"/>
      <c r="S838" s="812"/>
      <c r="T838" s="812"/>
      <c r="U838" s="812"/>
      <c r="V838" s="812"/>
      <c r="W838" s="812"/>
      <c r="X838" s="812"/>
      <c r="Y838" s="812"/>
      <c r="Z838" s="812"/>
      <c r="AA838" s="812"/>
    </row>
    <row r="839">
      <c r="A839" s="812"/>
      <c r="B839" s="812"/>
      <c r="C839" s="812"/>
      <c r="D839" s="812"/>
      <c r="E839" s="806"/>
      <c r="F839" s="812"/>
      <c r="G839" s="812"/>
      <c r="H839" s="829"/>
      <c r="I839" s="806"/>
      <c r="J839" s="812"/>
      <c r="K839" s="812"/>
      <c r="L839" s="812"/>
      <c r="M839" s="812"/>
      <c r="N839" s="812"/>
      <c r="O839" s="812"/>
      <c r="P839" s="812"/>
      <c r="Q839" s="812"/>
      <c r="R839" s="812"/>
      <c r="S839" s="812"/>
      <c r="T839" s="812"/>
      <c r="U839" s="812"/>
      <c r="V839" s="812"/>
      <c r="W839" s="812"/>
      <c r="X839" s="812"/>
      <c r="Y839" s="812"/>
      <c r="Z839" s="812"/>
      <c r="AA839" s="812"/>
    </row>
    <row r="840">
      <c r="A840" s="812"/>
      <c r="B840" s="812"/>
      <c r="C840" s="812"/>
      <c r="D840" s="812"/>
      <c r="E840" s="806"/>
      <c r="F840" s="812"/>
      <c r="G840" s="812"/>
      <c r="H840" s="829"/>
      <c r="I840" s="806"/>
      <c r="J840" s="812"/>
      <c r="K840" s="812"/>
      <c r="L840" s="812"/>
      <c r="M840" s="812"/>
      <c r="N840" s="812"/>
      <c r="O840" s="812"/>
      <c r="P840" s="812"/>
      <c r="Q840" s="812"/>
      <c r="R840" s="812"/>
      <c r="S840" s="812"/>
      <c r="T840" s="812"/>
      <c r="U840" s="812"/>
      <c r="V840" s="812"/>
      <c r="W840" s="812"/>
      <c r="X840" s="812"/>
      <c r="Y840" s="812"/>
      <c r="Z840" s="812"/>
      <c r="AA840" s="812"/>
    </row>
    <row r="841">
      <c r="A841" s="812"/>
      <c r="B841" s="812"/>
      <c r="C841" s="812"/>
      <c r="D841" s="812"/>
      <c r="E841" s="806"/>
      <c r="F841" s="812"/>
      <c r="G841" s="812"/>
      <c r="H841" s="829"/>
      <c r="I841" s="806"/>
      <c r="J841" s="812"/>
      <c r="K841" s="812"/>
      <c r="L841" s="812"/>
      <c r="M841" s="812"/>
      <c r="N841" s="812"/>
      <c r="O841" s="812"/>
      <c r="P841" s="812"/>
      <c r="Q841" s="812"/>
      <c r="R841" s="812"/>
      <c r="S841" s="812"/>
      <c r="T841" s="812"/>
      <c r="U841" s="812"/>
      <c r="V841" s="812"/>
      <c r="W841" s="812"/>
      <c r="X841" s="812"/>
      <c r="Y841" s="812"/>
      <c r="Z841" s="812"/>
      <c r="AA841" s="812"/>
    </row>
    <row r="842">
      <c r="A842" s="812"/>
      <c r="B842" s="812"/>
      <c r="C842" s="812"/>
      <c r="D842" s="812"/>
      <c r="E842" s="806"/>
      <c r="F842" s="812"/>
      <c r="G842" s="812"/>
      <c r="H842" s="829"/>
      <c r="I842" s="806"/>
      <c r="J842" s="812"/>
      <c r="K842" s="812"/>
      <c r="L842" s="812"/>
      <c r="M842" s="812"/>
      <c r="N842" s="812"/>
      <c r="O842" s="812"/>
      <c r="P842" s="812"/>
      <c r="Q842" s="812"/>
      <c r="R842" s="812"/>
      <c r="S842" s="812"/>
      <c r="T842" s="812"/>
      <c r="U842" s="812"/>
      <c r="V842" s="812"/>
      <c r="W842" s="812"/>
      <c r="X842" s="812"/>
      <c r="Y842" s="812"/>
      <c r="Z842" s="812"/>
      <c r="AA842" s="812"/>
    </row>
    <row r="843">
      <c r="A843" s="812"/>
      <c r="B843" s="812"/>
      <c r="C843" s="812"/>
      <c r="D843" s="812"/>
      <c r="E843" s="806"/>
      <c r="F843" s="812"/>
      <c r="G843" s="812"/>
      <c r="H843" s="829"/>
      <c r="I843" s="806"/>
      <c r="J843" s="812"/>
      <c r="K843" s="812"/>
      <c r="L843" s="812"/>
      <c r="M843" s="812"/>
      <c r="N843" s="812"/>
      <c r="O843" s="812"/>
      <c r="P843" s="812"/>
      <c r="Q843" s="812"/>
      <c r="R843" s="812"/>
      <c r="S843" s="812"/>
      <c r="T843" s="812"/>
      <c r="U843" s="812"/>
      <c r="V843" s="812"/>
      <c r="W843" s="812"/>
      <c r="X843" s="812"/>
      <c r="Y843" s="812"/>
      <c r="Z843" s="812"/>
      <c r="AA843" s="812"/>
    </row>
    <row r="844">
      <c r="A844" s="812"/>
      <c r="B844" s="812"/>
      <c r="C844" s="812"/>
      <c r="D844" s="812"/>
      <c r="E844" s="806"/>
      <c r="F844" s="812"/>
      <c r="G844" s="812"/>
      <c r="H844" s="829"/>
      <c r="I844" s="806"/>
      <c r="J844" s="812"/>
      <c r="K844" s="812"/>
      <c r="L844" s="812"/>
      <c r="M844" s="812"/>
      <c r="N844" s="812"/>
      <c r="O844" s="812"/>
      <c r="P844" s="812"/>
      <c r="Q844" s="812"/>
      <c r="R844" s="812"/>
      <c r="S844" s="812"/>
      <c r="T844" s="812"/>
      <c r="U844" s="812"/>
      <c r="V844" s="812"/>
      <c r="W844" s="812"/>
      <c r="X844" s="812"/>
      <c r="Y844" s="812"/>
      <c r="Z844" s="812"/>
      <c r="AA844" s="812"/>
    </row>
    <row r="845">
      <c r="A845" s="812"/>
      <c r="B845" s="812"/>
      <c r="C845" s="812"/>
      <c r="D845" s="812"/>
      <c r="E845" s="806"/>
      <c r="F845" s="812"/>
      <c r="G845" s="812"/>
      <c r="H845" s="829"/>
      <c r="I845" s="806"/>
      <c r="J845" s="812"/>
      <c r="K845" s="812"/>
      <c r="L845" s="812"/>
      <c r="M845" s="812"/>
      <c r="N845" s="812"/>
      <c r="O845" s="812"/>
      <c r="P845" s="812"/>
      <c r="Q845" s="812"/>
      <c r="R845" s="812"/>
      <c r="S845" s="812"/>
      <c r="T845" s="812"/>
      <c r="U845" s="812"/>
      <c r="V845" s="812"/>
      <c r="W845" s="812"/>
      <c r="X845" s="812"/>
      <c r="Y845" s="812"/>
      <c r="Z845" s="812"/>
      <c r="AA845" s="812"/>
    </row>
    <row r="846">
      <c r="A846" s="812"/>
      <c r="B846" s="812"/>
      <c r="C846" s="812"/>
      <c r="D846" s="812"/>
      <c r="E846" s="806"/>
      <c r="F846" s="812"/>
      <c r="G846" s="812"/>
      <c r="H846" s="829"/>
      <c r="I846" s="806"/>
      <c r="J846" s="812"/>
      <c r="K846" s="812"/>
      <c r="L846" s="812"/>
      <c r="M846" s="812"/>
      <c r="N846" s="812"/>
      <c r="O846" s="812"/>
      <c r="P846" s="812"/>
      <c r="Q846" s="812"/>
      <c r="R846" s="812"/>
      <c r="S846" s="812"/>
      <c r="T846" s="812"/>
      <c r="U846" s="812"/>
      <c r="V846" s="812"/>
      <c r="W846" s="812"/>
      <c r="X846" s="812"/>
      <c r="Y846" s="812"/>
      <c r="Z846" s="812"/>
      <c r="AA846" s="812"/>
    </row>
    <row r="847">
      <c r="A847" s="812"/>
      <c r="B847" s="812"/>
      <c r="C847" s="812"/>
      <c r="D847" s="812"/>
      <c r="E847" s="806"/>
      <c r="F847" s="812"/>
      <c r="G847" s="812"/>
      <c r="H847" s="829"/>
      <c r="I847" s="806"/>
      <c r="J847" s="812"/>
      <c r="K847" s="812"/>
      <c r="L847" s="812"/>
      <c r="M847" s="812"/>
      <c r="N847" s="812"/>
      <c r="O847" s="812"/>
      <c r="P847" s="812"/>
      <c r="Q847" s="812"/>
      <c r="R847" s="812"/>
      <c r="S847" s="812"/>
      <c r="T847" s="812"/>
      <c r="U847" s="812"/>
      <c r="V847" s="812"/>
      <c r="W847" s="812"/>
      <c r="X847" s="812"/>
      <c r="Y847" s="812"/>
      <c r="Z847" s="812"/>
      <c r="AA847" s="812"/>
    </row>
    <row r="848">
      <c r="A848" s="812"/>
      <c r="B848" s="812"/>
      <c r="C848" s="812"/>
      <c r="D848" s="812"/>
      <c r="E848" s="806"/>
      <c r="F848" s="812"/>
      <c r="G848" s="812"/>
      <c r="H848" s="829"/>
      <c r="I848" s="806"/>
      <c r="J848" s="812"/>
      <c r="K848" s="812"/>
      <c r="L848" s="812"/>
      <c r="M848" s="812"/>
      <c r="N848" s="812"/>
      <c r="O848" s="812"/>
      <c r="P848" s="812"/>
      <c r="Q848" s="812"/>
      <c r="R848" s="812"/>
      <c r="S848" s="812"/>
      <c r="T848" s="812"/>
      <c r="U848" s="812"/>
      <c r="V848" s="812"/>
      <c r="W848" s="812"/>
      <c r="X848" s="812"/>
      <c r="Y848" s="812"/>
      <c r="Z848" s="812"/>
      <c r="AA848" s="812"/>
    </row>
    <row r="849">
      <c r="A849" s="812"/>
      <c r="B849" s="812"/>
      <c r="C849" s="812"/>
      <c r="D849" s="812"/>
      <c r="E849" s="806"/>
      <c r="F849" s="812"/>
      <c r="G849" s="812"/>
      <c r="H849" s="829"/>
      <c r="I849" s="806"/>
      <c r="J849" s="812"/>
      <c r="K849" s="812"/>
      <c r="L849" s="812"/>
      <c r="M849" s="812"/>
      <c r="N849" s="812"/>
      <c r="O849" s="812"/>
      <c r="P849" s="812"/>
      <c r="Q849" s="812"/>
      <c r="R849" s="812"/>
      <c r="S849" s="812"/>
      <c r="T849" s="812"/>
      <c r="U849" s="812"/>
      <c r="V849" s="812"/>
      <c r="W849" s="812"/>
      <c r="X849" s="812"/>
      <c r="Y849" s="812"/>
      <c r="Z849" s="812"/>
      <c r="AA849" s="812"/>
    </row>
    <row r="850">
      <c r="A850" s="812"/>
      <c r="B850" s="812"/>
      <c r="C850" s="812"/>
      <c r="D850" s="812"/>
      <c r="E850" s="806"/>
      <c r="F850" s="812"/>
      <c r="G850" s="812"/>
      <c r="H850" s="829"/>
      <c r="I850" s="806"/>
      <c r="J850" s="812"/>
      <c r="K850" s="812"/>
      <c r="L850" s="812"/>
      <c r="M850" s="812"/>
      <c r="N850" s="812"/>
      <c r="O850" s="812"/>
      <c r="P850" s="812"/>
      <c r="Q850" s="812"/>
      <c r="R850" s="812"/>
      <c r="S850" s="812"/>
      <c r="T850" s="812"/>
      <c r="U850" s="812"/>
      <c r="V850" s="812"/>
      <c r="W850" s="812"/>
      <c r="X850" s="812"/>
      <c r="Y850" s="812"/>
      <c r="Z850" s="812"/>
      <c r="AA850" s="812"/>
    </row>
    <row r="851">
      <c r="A851" s="812"/>
      <c r="B851" s="812"/>
      <c r="C851" s="812"/>
      <c r="D851" s="812"/>
      <c r="E851" s="806"/>
      <c r="F851" s="812"/>
      <c r="G851" s="812"/>
      <c r="H851" s="829"/>
      <c r="I851" s="806"/>
      <c r="J851" s="812"/>
      <c r="K851" s="812"/>
      <c r="L851" s="812"/>
      <c r="M851" s="812"/>
      <c r="N851" s="812"/>
      <c r="O851" s="812"/>
      <c r="P851" s="812"/>
      <c r="Q851" s="812"/>
      <c r="R851" s="812"/>
      <c r="S851" s="812"/>
      <c r="T851" s="812"/>
      <c r="U851" s="812"/>
      <c r="V851" s="812"/>
      <c r="W851" s="812"/>
      <c r="X851" s="812"/>
      <c r="Y851" s="812"/>
      <c r="Z851" s="812"/>
      <c r="AA851" s="812"/>
    </row>
    <row r="852">
      <c r="A852" s="812"/>
      <c r="B852" s="812"/>
      <c r="C852" s="812"/>
      <c r="D852" s="812"/>
      <c r="E852" s="806"/>
      <c r="F852" s="812"/>
      <c r="G852" s="812"/>
      <c r="H852" s="829"/>
      <c r="I852" s="806"/>
      <c r="J852" s="812"/>
      <c r="K852" s="812"/>
      <c r="L852" s="812"/>
      <c r="M852" s="812"/>
      <c r="N852" s="812"/>
      <c r="O852" s="812"/>
      <c r="P852" s="812"/>
      <c r="Q852" s="812"/>
      <c r="R852" s="812"/>
      <c r="S852" s="812"/>
      <c r="T852" s="812"/>
      <c r="U852" s="812"/>
      <c r="V852" s="812"/>
      <c r="W852" s="812"/>
      <c r="X852" s="812"/>
      <c r="Y852" s="812"/>
      <c r="Z852" s="812"/>
      <c r="AA852" s="812"/>
    </row>
    <row r="853">
      <c r="A853" s="812"/>
      <c r="B853" s="812"/>
      <c r="C853" s="812"/>
      <c r="D853" s="812"/>
      <c r="E853" s="806"/>
      <c r="F853" s="812"/>
      <c r="G853" s="812"/>
      <c r="H853" s="829"/>
      <c r="I853" s="806"/>
      <c r="J853" s="812"/>
      <c r="K853" s="812"/>
      <c r="L853" s="812"/>
      <c r="M853" s="812"/>
      <c r="N853" s="812"/>
      <c r="O853" s="812"/>
      <c r="P853" s="812"/>
      <c r="Q853" s="812"/>
      <c r="R853" s="812"/>
      <c r="S853" s="812"/>
      <c r="T853" s="812"/>
      <c r="U853" s="812"/>
      <c r="V853" s="812"/>
      <c r="W853" s="812"/>
      <c r="X853" s="812"/>
      <c r="Y853" s="812"/>
      <c r="Z853" s="812"/>
      <c r="AA853" s="812"/>
    </row>
    <row r="854">
      <c r="A854" s="812"/>
      <c r="B854" s="812"/>
      <c r="C854" s="812"/>
      <c r="D854" s="812"/>
      <c r="E854" s="806"/>
      <c r="F854" s="812"/>
      <c r="G854" s="812"/>
      <c r="H854" s="829"/>
      <c r="I854" s="806"/>
      <c r="J854" s="812"/>
      <c r="K854" s="812"/>
      <c r="L854" s="812"/>
      <c r="M854" s="812"/>
      <c r="N854" s="812"/>
      <c r="O854" s="812"/>
      <c r="P854" s="812"/>
      <c r="Q854" s="812"/>
      <c r="R854" s="812"/>
      <c r="S854" s="812"/>
      <c r="T854" s="812"/>
      <c r="U854" s="812"/>
      <c r="V854" s="812"/>
      <c r="W854" s="812"/>
      <c r="X854" s="812"/>
      <c r="Y854" s="812"/>
      <c r="Z854" s="812"/>
      <c r="AA854" s="812"/>
    </row>
    <row r="855">
      <c r="A855" s="812"/>
      <c r="B855" s="812"/>
      <c r="C855" s="812"/>
      <c r="D855" s="812"/>
      <c r="E855" s="806"/>
      <c r="F855" s="812"/>
      <c r="G855" s="812"/>
      <c r="H855" s="829"/>
      <c r="I855" s="806"/>
      <c r="J855" s="812"/>
      <c r="K855" s="812"/>
      <c r="L855" s="812"/>
      <c r="M855" s="812"/>
      <c r="N855" s="812"/>
      <c r="O855" s="812"/>
      <c r="P855" s="812"/>
      <c r="Q855" s="812"/>
      <c r="R855" s="812"/>
      <c r="S855" s="812"/>
      <c r="T855" s="812"/>
      <c r="U855" s="812"/>
      <c r="V855" s="812"/>
      <c r="W855" s="812"/>
      <c r="X855" s="812"/>
      <c r="Y855" s="812"/>
      <c r="Z855" s="812"/>
      <c r="AA855" s="812"/>
    </row>
    <row r="856">
      <c r="A856" s="812"/>
      <c r="B856" s="812"/>
      <c r="C856" s="812"/>
      <c r="D856" s="812"/>
      <c r="E856" s="806"/>
      <c r="F856" s="812"/>
      <c r="G856" s="812"/>
      <c r="H856" s="829"/>
      <c r="I856" s="806"/>
      <c r="J856" s="812"/>
      <c r="K856" s="812"/>
      <c r="L856" s="812"/>
      <c r="M856" s="812"/>
      <c r="N856" s="812"/>
      <c r="O856" s="812"/>
      <c r="P856" s="812"/>
      <c r="Q856" s="812"/>
      <c r="R856" s="812"/>
      <c r="S856" s="812"/>
      <c r="T856" s="812"/>
      <c r="U856" s="812"/>
      <c r="V856" s="812"/>
      <c r="W856" s="812"/>
      <c r="X856" s="812"/>
      <c r="Y856" s="812"/>
      <c r="Z856" s="812"/>
      <c r="AA856" s="812"/>
    </row>
    <row r="857">
      <c r="A857" s="812"/>
      <c r="B857" s="812"/>
      <c r="C857" s="812"/>
      <c r="D857" s="812"/>
      <c r="E857" s="806"/>
      <c r="F857" s="812"/>
      <c r="G857" s="812"/>
      <c r="H857" s="829"/>
      <c r="I857" s="806"/>
      <c r="J857" s="812"/>
      <c r="K857" s="812"/>
      <c r="L857" s="812"/>
      <c r="M857" s="812"/>
      <c r="N857" s="812"/>
      <c r="O857" s="812"/>
      <c r="P857" s="812"/>
      <c r="Q857" s="812"/>
      <c r="R857" s="812"/>
      <c r="S857" s="812"/>
      <c r="T857" s="812"/>
      <c r="U857" s="812"/>
      <c r="V857" s="812"/>
      <c r="W857" s="812"/>
      <c r="X857" s="812"/>
      <c r="Y857" s="812"/>
      <c r="Z857" s="812"/>
      <c r="AA857" s="812"/>
    </row>
    <row r="858">
      <c r="A858" s="812"/>
      <c r="B858" s="812"/>
      <c r="C858" s="812"/>
      <c r="D858" s="812"/>
      <c r="E858" s="806"/>
      <c r="F858" s="812"/>
      <c r="G858" s="812"/>
      <c r="H858" s="829"/>
      <c r="I858" s="806"/>
      <c r="J858" s="812"/>
      <c r="K858" s="812"/>
      <c r="L858" s="812"/>
      <c r="M858" s="812"/>
      <c r="N858" s="812"/>
      <c r="O858" s="812"/>
      <c r="P858" s="812"/>
      <c r="Q858" s="812"/>
      <c r="R858" s="812"/>
      <c r="S858" s="812"/>
      <c r="T858" s="812"/>
      <c r="U858" s="812"/>
      <c r="V858" s="812"/>
      <c r="W858" s="812"/>
      <c r="X858" s="812"/>
      <c r="Y858" s="812"/>
      <c r="Z858" s="812"/>
      <c r="AA858" s="812"/>
    </row>
    <row r="859">
      <c r="A859" s="812"/>
      <c r="B859" s="812"/>
      <c r="C859" s="812"/>
      <c r="D859" s="812"/>
      <c r="E859" s="806"/>
      <c r="F859" s="812"/>
      <c r="G859" s="812"/>
      <c r="H859" s="829"/>
      <c r="I859" s="806"/>
      <c r="J859" s="812"/>
      <c r="K859" s="812"/>
      <c r="L859" s="812"/>
      <c r="M859" s="812"/>
      <c r="N859" s="812"/>
      <c r="O859" s="812"/>
      <c r="P859" s="812"/>
      <c r="Q859" s="812"/>
      <c r="R859" s="812"/>
      <c r="S859" s="812"/>
      <c r="T859" s="812"/>
      <c r="U859" s="812"/>
      <c r="V859" s="812"/>
      <c r="W859" s="812"/>
      <c r="X859" s="812"/>
      <c r="Y859" s="812"/>
      <c r="Z859" s="812"/>
      <c r="AA859" s="812"/>
    </row>
    <row r="860">
      <c r="A860" s="812"/>
      <c r="B860" s="812"/>
      <c r="C860" s="812"/>
      <c r="D860" s="812"/>
      <c r="E860" s="806"/>
      <c r="F860" s="812"/>
      <c r="G860" s="812"/>
      <c r="H860" s="829"/>
      <c r="I860" s="806"/>
      <c r="J860" s="812"/>
      <c r="K860" s="812"/>
      <c r="L860" s="812"/>
      <c r="M860" s="812"/>
      <c r="N860" s="812"/>
      <c r="O860" s="812"/>
      <c r="P860" s="812"/>
      <c r="Q860" s="812"/>
      <c r="R860" s="812"/>
      <c r="S860" s="812"/>
      <c r="T860" s="812"/>
      <c r="U860" s="812"/>
      <c r="V860" s="812"/>
      <c r="W860" s="812"/>
      <c r="X860" s="812"/>
      <c r="Y860" s="812"/>
      <c r="Z860" s="812"/>
      <c r="AA860" s="812"/>
    </row>
    <row r="861">
      <c r="A861" s="812"/>
      <c r="B861" s="812"/>
      <c r="C861" s="812"/>
      <c r="D861" s="812"/>
      <c r="E861" s="806"/>
      <c r="F861" s="812"/>
      <c r="G861" s="812"/>
      <c r="H861" s="829"/>
      <c r="I861" s="806"/>
      <c r="J861" s="812"/>
      <c r="K861" s="812"/>
      <c r="L861" s="812"/>
      <c r="M861" s="812"/>
      <c r="N861" s="812"/>
      <c r="O861" s="812"/>
      <c r="P861" s="812"/>
      <c r="Q861" s="812"/>
      <c r="R861" s="812"/>
      <c r="S861" s="812"/>
      <c r="T861" s="812"/>
      <c r="U861" s="812"/>
      <c r="V861" s="812"/>
      <c r="W861" s="812"/>
      <c r="X861" s="812"/>
      <c r="Y861" s="812"/>
      <c r="Z861" s="812"/>
      <c r="AA861" s="812"/>
    </row>
    <row r="862">
      <c r="A862" s="812"/>
      <c r="B862" s="812"/>
      <c r="C862" s="812"/>
      <c r="D862" s="812"/>
      <c r="E862" s="806"/>
      <c r="F862" s="812"/>
      <c r="G862" s="812"/>
      <c r="H862" s="829"/>
      <c r="I862" s="806"/>
      <c r="J862" s="812"/>
      <c r="K862" s="812"/>
      <c r="L862" s="812"/>
      <c r="M862" s="812"/>
      <c r="N862" s="812"/>
      <c r="O862" s="812"/>
      <c r="P862" s="812"/>
      <c r="Q862" s="812"/>
      <c r="R862" s="812"/>
      <c r="S862" s="812"/>
      <c r="T862" s="812"/>
      <c r="U862" s="812"/>
      <c r="V862" s="812"/>
      <c r="W862" s="812"/>
      <c r="X862" s="812"/>
      <c r="Y862" s="812"/>
      <c r="Z862" s="812"/>
      <c r="AA862" s="812"/>
    </row>
    <row r="863">
      <c r="A863" s="812"/>
      <c r="B863" s="812"/>
      <c r="C863" s="812"/>
      <c r="D863" s="812"/>
      <c r="E863" s="806"/>
      <c r="F863" s="812"/>
      <c r="G863" s="812"/>
      <c r="H863" s="829"/>
      <c r="I863" s="806"/>
      <c r="J863" s="812"/>
      <c r="K863" s="812"/>
      <c r="L863" s="812"/>
      <c r="M863" s="812"/>
      <c r="N863" s="812"/>
      <c r="O863" s="812"/>
      <c r="P863" s="812"/>
      <c r="Q863" s="812"/>
      <c r="R863" s="812"/>
      <c r="S863" s="812"/>
      <c r="T863" s="812"/>
      <c r="U863" s="812"/>
      <c r="V863" s="812"/>
      <c r="W863" s="812"/>
      <c r="X863" s="812"/>
      <c r="Y863" s="812"/>
      <c r="Z863" s="812"/>
      <c r="AA863" s="812"/>
    </row>
    <row r="864">
      <c r="A864" s="812"/>
      <c r="B864" s="812"/>
      <c r="C864" s="812"/>
      <c r="D864" s="812"/>
      <c r="E864" s="806"/>
      <c r="F864" s="812"/>
      <c r="G864" s="812"/>
      <c r="H864" s="829"/>
      <c r="I864" s="806"/>
      <c r="J864" s="812"/>
      <c r="K864" s="812"/>
      <c r="L864" s="812"/>
      <c r="M864" s="812"/>
      <c r="N864" s="812"/>
      <c r="O864" s="812"/>
      <c r="P864" s="812"/>
      <c r="Q864" s="812"/>
      <c r="R864" s="812"/>
      <c r="S864" s="812"/>
      <c r="T864" s="812"/>
      <c r="U864" s="812"/>
      <c r="V864" s="812"/>
      <c r="W864" s="812"/>
      <c r="X864" s="812"/>
      <c r="Y864" s="812"/>
      <c r="Z864" s="812"/>
      <c r="AA864" s="812"/>
    </row>
    <row r="865">
      <c r="A865" s="812"/>
      <c r="B865" s="812"/>
      <c r="C865" s="812"/>
      <c r="D865" s="812"/>
      <c r="E865" s="806"/>
      <c r="F865" s="812"/>
      <c r="G865" s="812"/>
      <c r="H865" s="829"/>
      <c r="I865" s="806"/>
      <c r="J865" s="812"/>
      <c r="K865" s="812"/>
      <c r="L865" s="812"/>
      <c r="M865" s="812"/>
      <c r="N865" s="812"/>
      <c r="O865" s="812"/>
      <c r="P865" s="812"/>
      <c r="Q865" s="812"/>
      <c r="R865" s="812"/>
      <c r="S865" s="812"/>
      <c r="T865" s="812"/>
      <c r="U865" s="812"/>
      <c r="V865" s="812"/>
      <c r="W865" s="812"/>
      <c r="X865" s="812"/>
      <c r="Y865" s="812"/>
      <c r="Z865" s="812"/>
      <c r="AA865" s="812"/>
    </row>
    <row r="866">
      <c r="A866" s="812"/>
      <c r="B866" s="812"/>
      <c r="C866" s="812"/>
      <c r="D866" s="812"/>
      <c r="E866" s="806"/>
      <c r="F866" s="812"/>
      <c r="G866" s="812"/>
      <c r="H866" s="829"/>
      <c r="I866" s="806"/>
      <c r="J866" s="812"/>
      <c r="K866" s="812"/>
      <c r="L866" s="812"/>
      <c r="M866" s="812"/>
      <c r="N866" s="812"/>
      <c r="O866" s="812"/>
      <c r="P866" s="812"/>
      <c r="Q866" s="812"/>
      <c r="R866" s="812"/>
      <c r="S866" s="812"/>
      <c r="T866" s="812"/>
      <c r="U866" s="812"/>
      <c r="V866" s="812"/>
      <c r="W866" s="812"/>
      <c r="X866" s="812"/>
      <c r="Y866" s="812"/>
      <c r="Z866" s="812"/>
      <c r="AA866" s="812"/>
    </row>
    <row r="867">
      <c r="A867" s="812"/>
      <c r="B867" s="812"/>
      <c r="C867" s="812"/>
      <c r="D867" s="812"/>
      <c r="E867" s="806"/>
      <c r="F867" s="812"/>
      <c r="G867" s="812"/>
      <c r="H867" s="829"/>
      <c r="I867" s="806"/>
      <c r="J867" s="812"/>
      <c r="K867" s="812"/>
      <c r="L867" s="812"/>
      <c r="M867" s="812"/>
      <c r="N867" s="812"/>
      <c r="O867" s="812"/>
      <c r="P867" s="812"/>
      <c r="Q867" s="812"/>
      <c r="R867" s="812"/>
      <c r="S867" s="812"/>
      <c r="T867" s="812"/>
      <c r="U867" s="812"/>
      <c r="V867" s="812"/>
      <c r="W867" s="812"/>
      <c r="X867" s="812"/>
      <c r="Y867" s="812"/>
      <c r="Z867" s="812"/>
      <c r="AA867" s="812"/>
    </row>
    <row r="868">
      <c r="A868" s="812"/>
      <c r="B868" s="812"/>
      <c r="C868" s="812"/>
      <c r="D868" s="812"/>
      <c r="E868" s="806"/>
      <c r="F868" s="812"/>
      <c r="G868" s="812"/>
      <c r="H868" s="829"/>
      <c r="I868" s="806"/>
      <c r="J868" s="812"/>
      <c r="K868" s="812"/>
      <c r="L868" s="812"/>
      <c r="M868" s="812"/>
      <c r="N868" s="812"/>
      <c r="O868" s="812"/>
      <c r="P868" s="812"/>
      <c r="Q868" s="812"/>
      <c r="R868" s="812"/>
      <c r="S868" s="812"/>
      <c r="T868" s="812"/>
      <c r="U868" s="812"/>
      <c r="V868" s="812"/>
      <c r="W868" s="812"/>
      <c r="X868" s="812"/>
      <c r="Y868" s="812"/>
      <c r="Z868" s="812"/>
      <c r="AA868" s="812"/>
    </row>
    <row r="869">
      <c r="A869" s="812"/>
      <c r="B869" s="812"/>
      <c r="C869" s="812"/>
      <c r="D869" s="812"/>
      <c r="E869" s="806"/>
      <c r="F869" s="812"/>
      <c r="G869" s="812"/>
      <c r="H869" s="829"/>
      <c r="I869" s="806"/>
      <c r="J869" s="812"/>
      <c r="K869" s="812"/>
      <c r="L869" s="812"/>
      <c r="M869" s="812"/>
      <c r="N869" s="812"/>
      <c r="O869" s="812"/>
      <c r="P869" s="812"/>
      <c r="Q869" s="812"/>
      <c r="R869" s="812"/>
      <c r="S869" s="812"/>
      <c r="T869" s="812"/>
      <c r="U869" s="812"/>
      <c r="V869" s="812"/>
      <c r="W869" s="812"/>
      <c r="X869" s="812"/>
      <c r="Y869" s="812"/>
      <c r="Z869" s="812"/>
      <c r="AA869" s="812"/>
    </row>
    <row r="870">
      <c r="A870" s="812"/>
      <c r="B870" s="812"/>
      <c r="C870" s="812"/>
      <c r="D870" s="812"/>
      <c r="E870" s="806"/>
      <c r="F870" s="812"/>
      <c r="G870" s="812"/>
      <c r="H870" s="829"/>
      <c r="I870" s="806"/>
      <c r="J870" s="812"/>
      <c r="K870" s="812"/>
      <c r="L870" s="812"/>
      <c r="M870" s="812"/>
      <c r="N870" s="812"/>
      <c r="O870" s="812"/>
      <c r="P870" s="812"/>
      <c r="Q870" s="812"/>
      <c r="R870" s="812"/>
      <c r="S870" s="812"/>
      <c r="T870" s="812"/>
      <c r="U870" s="812"/>
      <c r="V870" s="812"/>
      <c r="W870" s="812"/>
      <c r="X870" s="812"/>
      <c r="Y870" s="812"/>
      <c r="Z870" s="812"/>
      <c r="AA870" s="812"/>
    </row>
    <row r="871">
      <c r="A871" s="812"/>
      <c r="B871" s="812"/>
      <c r="C871" s="812"/>
      <c r="D871" s="812"/>
      <c r="E871" s="806"/>
      <c r="F871" s="812"/>
      <c r="G871" s="812"/>
      <c r="H871" s="829"/>
      <c r="I871" s="806"/>
      <c r="J871" s="812"/>
      <c r="K871" s="812"/>
      <c r="L871" s="812"/>
      <c r="M871" s="812"/>
      <c r="N871" s="812"/>
      <c r="O871" s="812"/>
      <c r="P871" s="812"/>
      <c r="Q871" s="812"/>
      <c r="R871" s="812"/>
      <c r="S871" s="812"/>
      <c r="T871" s="812"/>
      <c r="U871" s="812"/>
      <c r="V871" s="812"/>
      <c r="W871" s="812"/>
      <c r="X871" s="812"/>
      <c r="Y871" s="812"/>
      <c r="Z871" s="812"/>
      <c r="AA871" s="812"/>
    </row>
    <row r="872">
      <c r="A872" s="812"/>
      <c r="B872" s="812"/>
      <c r="C872" s="812"/>
      <c r="D872" s="812"/>
      <c r="E872" s="806"/>
      <c r="F872" s="812"/>
      <c r="G872" s="812"/>
      <c r="H872" s="829"/>
      <c r="I872" s="806"/>
      <c r="J872" s="812"/>
      <c r="K872" s="812"/>
      <c r="L872" s="812"/>
      <c r="M872" s="812"/>
      <c r="N872" s="812"/>
      <c r="O872" s="812"/>
      <c r="P872" s="812"/>
      <c r="Q872" s="812"/>
      <c r="R872" s="812"/>
      <c r="S872" s="812"/>
      <c r="T872" s="812"/>
      <c r="U872" s="812"/>
      <c r="V872" s="812"/>
      <c r="W872" s="812"/>
      <c r="X872" s="812"/>
      <c r="Y872" s="812"/>
      <c r="Z872" s="812"/>
      <c r="AA872" s="812"/>
    </row>
    <row r="873">
      <c r="A873" s="812"/>
      <c r="B873" s="812"/>
      <c r="C873" s="812"/>
      <c r="D873" s="812"/>
      <c r="E873" s="806"/>
      <c r="F873" s="812"/>
      <c r="G873" s="812"/>
      <c r="H873" s="829"/>
      <c r="I873" s="806"/>
      <c r="J873" s="812"/>
      <c r="K873" s="812"/>
      <c r="L873" s="812"/>
      <c r="M873" s="812"/>
      <c r="N873" s="812"/>
      <c r="O873" s="812"/>
      <c r="P873" s="812"/>
      <c r="Q873" s="812"/>
      <c r="R873" s="812"/>
      <c r="S873" s="812"/>
      <c r="T873" s="812"/>
      <c r="U873" s="812"/>
      <c r="V873" s="812"/>
      <c r="W873" s="812"/>
      <c r="X873" s="812"/>
      <c r="Y873" s="812"/>
      <c r="Z873" s="812"/>
      <c r="AA873" s="812"/>
    </row>
    <row r="874">
      <c r="A874" s="812"/>
      <c r="B874" s="812"/>
      <c r="C874" s="812"/>
      <c r="D874" s="812"/>
      <c r="E874" s="806"/>
      <c r="F874" s="812"/>
      <c r="G874" s="812"/>
      <c r="H874" s="829"/>
      <c r="I874" s="806"/>
      <c r="J874" s="812"/>
      <c r="K874" s="812"/>
      <c r="L874" s="812"/>
      <c r="M874" s="812"/>
      <c r="N874" s="812"/>
      <c r="O874" s="812"/>
      <c r="P874" s="812"/>
      <c r="Q874" s="812"/>
      <c r="R874" s="812"/>
      <c r="S874" s="812"/>
      <c r="T874" s="812"/>
      <c r="U874" s="812"/>
      <c r="V874" s="812"/>
      <c r="W874" s="812"/>
      <c r="X874" s="812"/>
      <c r="Y874" s="812"/>
      <c r="Z874" s="812"/>
      <c r="AA874" s="812"/>
    </row>
    <row r="875">
      <c r="A875" s="812"/>
      <c r="B875" s="812"/>
      <c r="C875" s="812"/>
      <c r="D875" s="812"/>
      <c r="E875" s="806"/>
      <c r="F875" s="812"/>
      <c r="G875" s="812"/>
      <c r="H875" s="829"/>
      <c r="I875" s="806"/>
      <c r="J875" s="812"/>
      <c r="K875" s="812"/>
      <c r="L875" s="812"/>
      <c r="M875" s="812"/>
      <c r="N875" s="812"/>
      <c r="O875" s="812"/>
      <c r="P875" s="812"/>
      <c r="Q875" s="812"/>
      <c r="R875" s="812"/>
      <c r="S875" s="812"/>
      <c r="T875" s="812"/>
      <c r="U875" s="812"/>
      <c r="V875" s="812"/>
      <c r="W875" s="812"/>
      <c r="X875" s="812"/>
      <c r="Y875" s="812"/>
      <c r="Z875" s="812"/>
      <c r="AA875" s="812"/>
    </row>
    <row r="876">
      <c r="A876" s="812"/>
      <c r="B876" s="812"/>
      <c r="C876" s="812"/>
      <c r="D876" s="812"/>
      <c r="E876" s="806"/>
      <c r="F876" s="812"/>
      <c r="G876" s="812"/>
      <c r="H876" s="829"/>
      <c r="I876" s="806"/>
      <c r="J876" s="812"/>
      <c r="K876" s="812"/>
      <c r="L876" s="812"/>
      <c r="M876" s="812"/>
      <c r="N876" s="812"/>
      <c r="O876" s="812"/>
      <c r="P876" s="812"/>
      <c r="Q876" s="812"/>
      <c r="R876" s="812"/>
      <c r="S876" s="812"/>
      <c r="T876" s="812"/>
      <c r="U876" s="812"/>
      <c r="V876" s="812"/>
      <c r="W876" s="812"/>
      <c r="X876" s="812"/>
      <c r="Y876" s="812"/>
      <c r="Z876" s="812"/>
      <c r="AA876" s="812"/>
    </row>
    <row r="877">
      <c r="A877" s="812"/>
      <c r="B877" s="812"/>
      <c r="C877" s="812"/>
      <c r="D877" s="812"/>
      <c r="E877" s="806"/>
      <c r="F877" s="812"/>
      <c r="G877" s="812"/>
      <c r="H877" s="829"/>
      <c r="I877" s="806"/>
      <c r="J877" s="812"/>
      <c r="K877" s="812"/>
      <c r="L877" s="812"/>
      <c r="M877" s="812"/>
      <c r="N877" s="812"/>
      <c r="O877" s="812"/>
      <c r="P877" s="812"/>
      <c r="Q877" s="812"/>
      <c r="R877" s="812"/>
      <c r="S877" s="812"/>
      <c r="T877" s="812"/>
      <c r="U877" s="812"/>
      <c r="V877" s="812"/>
      <c r="W877" s="812"/>
      <c r="X877" s="812"/>
      <c r="Y877" s="812"/>
      <c r="Z877" s="812"/>
      <c r="AA877" s="812"/>
    </row>
    <row r="878">
      <c r="A878" s="812"/>
      <c r="B878" s="812"/>
      <c r="C878" s="812"/>
      <c r="D878" s="812"/>
      <c r="E878" s="806"/>
      <c r="F878" s="812"/>
      <c r="G878" s="812"/>
      <c r="H878" s="829"/>
      <c r="I878" s="806"/>
      <c r="J878" s="812"/>
      <c r="K878" s="812"/>
      <c r="L878" s="812"/>
      <c r="M878" s="812"/>
      <c r="N878" s="812"/>
      <c r="O878" s="812"/>
      <c r="P878" s="812"/>
      <c r="Q878" s="812"/>
      <c r="R878" s="812"/>
      <c r="S878" s="812"/>
      <c r="T878" s="812"/>
      <c r="U878" s="812"/>
      <c r="V878" s="812"/>
      <c r="W878" s="812"/>
      <c r="X878" s="812"/>
      <c r="Y878" s="812"/>
      <c r="Z878" s="812"/>
      <c r="AA878" s="812"/>
    </row>
    <row r="879">
      <c r="A879" s="812"/>
      <c r="B879" s="812"/>
      <c r="C879" s="812"/>
      <c r="D879" s="812"/>
      <c r="E879" s="806"/>
      <c r="F879" s="812"/>
      <c r="G879" s="812"/>
      <c r="H879" s="829"/>
      <c r="I879" s="806"/>
      <c r="J879" s="812"/>
      <c r="K879" s="812"/>
      <c r="L879" s="812"/>
      <c r="M879" s="812"/>
      <c r="N879" s="812"/>
      <c r="O879" s="812"/>
      <c r="P879" s="812"/>
      <c r="Q879" s="812"/>
      <c r="R879" s="812"/>
      <c r="S879" s="812"/>
      <c r="T879" s="812"/>
      <c r="U879" s="812"/>
      <c r="V879" s="812"/>
      <c r="W879" s="812"/>
      <c r="X879" s="812"/>
      <c r="Y879" s="812"/>
      <c r="Z879" s="812"/>
      <c r="AA879" s="812"/>
    </row>
    <row r="880">
      <c r="A880" s="812"/>
      <c r="B880" s="812"/>
      <c r="C880" s="812"/>
      <c r="D880" s="812"/>
      <c r="E880" s="806"/>
      <c r="F880" s="812"/>
      <c r="G880" s="812"/>
      <c r="H880" s="829"/>
      <c r="I880" s="806"/>
      <c r="J880" s="812"/>
      <c r="K880" s="812"/>
      <c r="L880" s="812"/>
      <c r="M880" s="812"/>
      <c r="N880" s="812"/>
      <c r="O880" s="812"/>
      <c r="P880" s="812"/>
      <c r="Q880" s="812"/>
      <c r="R880" s="812"/>
      <c r="S880" s="812"/>
      <c r="T880" s="812"/>
      <c r="U880" s="812"/>
      <c r="V880" s="812"/>
      <c r="W880" s="812"/>
      <c r="X880" s="812"/>
      <c r="Y880" s="812"/>
      <c r="Z880" s="812"/>
      <c r="AA880" s="812"/>
    </row>
    <row r="881">
      <c r="A881" s="812"/>
      <c r="B881" s="812"/>
      <c r="C881" s="812"/>
      <c r="D881" s="812"/>
      <c r="E881" s="806"/>
      <c r="F881" s="812"/>
      <c r="G881" s="812"/>
      <c r="H881" s="829"/>
      <c r="I881" s="806"/>
      <c r="J881" s="812"/>
      <c r="K881" s="812"/>
      <c r="L881" s="812"/>
      <c r="M881" s="812"/>
      <c r="N881" s="812"/>
      <c r="O881" s="812"/>
      <c r="P881" s="812"/>
      <c r="Q881" s="812"/>
      <c r="R881" s="812"/>
      <c r="S881" s="812"/>
      <c r="T881" s="812"/>
      <c r="U881" s="812"/>
      <c r="V881" s="812"/>
      <c r="W881" s="812"/>
      <c r="X881" s="812"/>
      <c r="Y881" s="812"/>
      <c r="Z881" s="812"/>
      <c r="AA881" s="812"/>
    </row>
    <row r="882">
      <c r="A882" s="812"/>
      <c r="B882" s="812"/>
      <c r="C882" s="812"/>
      <c r="D882" s="812"/>
      <c r="E882" s="806"/>
      <c r="F882" s="812"/>
      <c r="G882" s="812"/>
      <c r="H882" s="829"/>
      <c r="I882" s="806"/>
      <c r="J882" s="812"/>
      <c r="K882" s="812"/>
      <c r="L882" s="812"/>
      <c r="M882" s="812"/>
      <c r="N882" s="812"/>
      <c r="O882" s="812"/>
      <c r="P882" s="812"/>
      <c r="Q882" s="812"/>
      <c r="R882" s="812"/>
      <c r="S882" s="812"/>
      <c r="T882" s="812"/>
      <c r="U882" s="812"/>
      <c r="V882" s="812"/>
      <c r="W882" s="812"/>
      <c r="X882" s="812"/>
      <c r="Y882" s="812"/>
      <c r="Z882" s="812"/>
      <c r="AA882" s="812"/>
    </row>
    <row r="883">
      <c r="A883" s="812"/>
      <c r="B883" s="812"/>
      <c r="C883" s="812"/>
      <c r="D883" s="812"/>
      <c r="E883" s="806"/>
      <c r="F883" s="812"/>
      <c r="G883" s="812"/>
      <c r="H883" s="829"/>
      <c r="I883" s="806"/>
      <c r="J883" s="812"/>
      <c r="K883" s="812"/>
      <c r="L883" s="812"/>
      <c r="M883" s="812"/>
      <c r="N883" s="812"/>
      <c r="O883" s="812"/>
      <c r="P883" s="812"/>
      <c r="Q883" s="812"/>
      <c r="R883" s="812"/>
      <c r="S883" s="812"/>
      <c r="T883" s="812"/>
      <c r="U883" s="812"/>
      <c r="V883" s="812"/>
      <c r="W883" s="812"/>
      <c r="X883" s="812"/>
      <c r="Y883" s="812"/>
      <c r="Z883" s="812"/>
      <c r="AA883" s="812"/>
    </row>
    <row r="884">
      <c r="A884" s="812"/>
      <c r="B884" s="812"/>
      <c r="C884" s="812"/>
      <c r="D884" s="812"/>
      <c r="E884" s="806"/>
      <c r="F884" s="812"/>
      <c r="G884" s="812"/>
      <c r="H884" s="829"/>
      <c r="I884" s="806"/>
      <c r="J884" s="812"/>
      <c r="K884" s="812"/>
      <c r="L884" s="812"/>
      <c r="M884" s="812"/>
      <c r="N884" s="812"/>
      <c r="O884" s="812"/>
      <c r="P884" s="812"/>
      <c r="Q884" s="812"/>
      <c r="R884" s="812"/>
      <c r="S884" s="812"/>
      <c r="T884" s="812"/>
      <c r="U884" s="812"/>
      <c r="V884" s="812"/>
      <c r="W884" s="812"/>
      <c r="X884" s="812"/>
      <c r="Y884" s="812"/>
      <c r="Z884" s="812"/>
      <c r="AA884" s="812"/>
    </row>
    <row r="885">
      <c r="A885" s="812"/>
      <c r="B885" s="812"/>
      <c r="C885" s="812"/>
      <c r="D885" s="812"/>
      <c r="E885" s="806"/>
      <c r="F885" s="812"/>
      <c r="G885" s="812"/>
      <c r="H885" s="829"/>
      <c r="I885" s="806"/>
      <c r="J885" s="812"/>
      <c r="K885" s="812"/>
      <c r="L885" s="812"/>
      <c r="M885" s="812"/>
      <c r="N885" s="812"/>
      <c r="O885" s="812"/>
      <c r="P885" s="812"/>
      <c r="Q885" s="812"/>
      <c r="R885" s="812"/>
      <c r="S885" s="812"/>
      <c r="T885" s="812"/>
      <c r="U885" s="812"/>
      <c r="V885" s="812"/>
      <c r="W885" s="812"/>
      <c r="X885" s="812"/>
      <c r="Y885" s="812"/>
      <c r="Z885" s="812"/>
      <c r="AA885" s="812"/>
    </row>
    <row r="886">
      <c r="A886" s="812"/>
      <c r="B886" s="812"/>
      <c r="C886" s="812"/>
      <c r="D886" s="812"/>
      <c r="E886" s="806"/>
      <c r="F886" s="812"/>
      <c r="G886" s="812"/>
      <c r="H886" s="829"/>
      <c r="I886" s="806"/>
      <c r="J886" s="812"/>
      <c r="K886" s="812"/>
      <c r="L886" s="812"/>
      <c r="M886" s="812"/>
      <c r="N886" s="812"/>
      <c r="O886" s="812"/>
      <c r="P886" s="812"/>
      <c r="Q886" s="812"/>
      <c r="R886" s="812"/>
      <c r="S886" s="812"/>
      <c r="T886" s="812"/>
      <c r="U886" s="812"/>
      <c r="V886" s="812"/>
      <c r="W886" s="812"/>
      <c r="X886" s="812"/>
      <c r="Y886" s="812"/>
      <c r="Z886" s="812"/>
      <c r="AA886" s="812"/>
    </row>
    <row r="887">
      <c r="A887" s="812"/>
      <c r="B887" s="812"/>
      <c r="C887" s="812"/>
      <c r="D887" s="812"/>
      <c r="E887" s="806"/>
      <c r="F887" s="812"/>
      <c r="G887" s="812"/>
      <c r="H887" s="829"/>
      <c r="I887" s="806"/>
      <c r="J887" s="812"/>
      <c r="K887" s="812"/>
      <c r="L887" s="812"/>
      <c r="M887" s="812"/>
      <c r="N887" s="812"/>
      <c r="O887" s="812"/>
      <c r="P887" s="812"/>
      <c r="Q887" s="812"/>
      <c r="R887" s="812"/>
      <c r="S887" s="812"/>
      <c r="T887" s="812"/>
      <c r="U887" s="812"/>
      <c r="V887" s="812"/>
      <c r="W887" s="812"/>
      <c r="X887" s="812"/>
      <c r="Y887" s="812"/>
      <c r="Z887" s="812"/>
      <c r="AA887" s="812"/>
    </row>
    <row r="888">
      <c r="A888" s="812"/>
      <c r="B888" s="812"/>
      <c r="C888" s="812"/>
      <c r="D888" s="812"/>
      <c r="E888" s="806"/>
      <c r="F888" s="812"/>
      <c r="G888" s="812"/>
      <c r="H888" s="829"/>
      <c r="I888" s="806"/>
      <c r="J888" s="812"/>
      <c r="K888" s="812"/>
      <c r="L888" s="812"/>
      <c r="M888" s="812"/>
      <c r="N888" s="812"/>
      <c r="O888" s="812"/>
      <c r="P888" s="812"/>
      <c r="Q888" s="812"/>
      <c r="R888" s="812"/>
      <c r="S888" s="812"/>
      <c r="T888" s="812"/>
      <c r="U888" s="812"/>
      <c r="V888" s="812"/>
      <c r="W888" s="812"/>
      <c r="X888" s="812"/>
      <c r="Y888" s="812"/>
      <c r="Z888" s="812"/>
      <c r="AA888" s="812"/>
    </row>
    <row r="889">
      <c r="A889" s="812"/>
      <c r="B889" s="812"/>
      <c r="C889" s="812"/>
      <c r="D889" s="812"/>
      <c r="E889" s="806"/>
      <c r="F889" s="812"/>
      <c r="G889" s="812"/>
      <c r="H889" s="829"/>
      <c r="I889" s="806"/>
      <c r="J889" s="812"/>
      <c r="K889" s="812"/>
      <c r="L889" s="812"/>
      <c r="M889" s="812"/>
      <c r="N889" s="812"/>
      <c r="O889" s="812"/>
      <c r="P889" s="812"/>
      <c r="Q889" s="812"/>
      <c r="R889" s="812"/>
      <c r="S889" s="812"/>
      <c r="T889" s="812"/>
      <c r="U889" s="812"/>
      <c r="V889" s="812"/>
      <c r="W889" s="812"/>
      <c r="X889" s="812"/>
      <c r="Y889" s="812"/>
      <c r="Z889" s="812"/>
      <c r="AA889" s="812"/>
    </row>
    <row r="890">
      <c r="A890" s="812"/>
      <c r="B890" s="812"/>
      <c r="C890" s="812"/>
      <c r="D890" s="812"/>
      <c r="E890" s="806"/>
      <c r="F890" s="812"/>
      <c r="G890" s="812"/>
      <c r="H890" s="829"/>
      <c r="I890" s="806"/>
      <c r="J890" s="812"/>
      <c r="K890" s="812"/>
      <c r="L890" s="812"/>
      <c r="M890" s="812"/>
      <c r="N890" s="812"/>
      <c r="O890" s="812"/>
      <c r="P890" s="812"/>
      <c r="Q890" s="812"/>
      <c r="R890" s="812"/>
      <c r="S890" s="812"/>
      <c r="T890" s="812"/>
      <c r="U890" s="812"/>
      <c r="V890" s="812"/>
      <c r="W890" s="812"/>
      <c r="X890" s="812"/>
      <c r="Y890" s="812"/>
      <c r="Z890" s="812"/>
      <c r="AA890" s="812"/>
    </row>
    <row r="891">
      <c r="A891" s="812"/>
      <c r="B891" s="812"/>
      <c r="C891" s="812"/>
      <c r="D891" s="812"/>
      <c r="E891" s="806"/>
      <c r="F891" s="812"/>
      <c r="G891" s="812"/>
      <c r="H891" s="829"/>
      <c r="I891" s="806"/>
      <c r="J891" s="812"/>
      <c r="K891" s="812"/>
      <c r="L891" s="812"/>
      <c r="M891" s="812"/>
      <c r="N891" s="812"/>
      <c r="O891" s="812"/>
      <c r="P891" s="812"/>
      <c r="Q891" s="812"/>
      <c r="R891" s="812"/>
      <c r="S891" s="812"/>
      <c r="T891" s="812"/>
      <c r="U891" s="812"/>
      <c r="V891" s="812"/>
      <c r="W891" s="812"/>
      <c r="X891" s="812"/>
      <c r="Y891" s="812"/>
      <c r="Z891" s="812"/>
      <c r="AA891" s="812"/>
    </row>
    <row r="892">
      <c r="A892" s="812"/>
      <c r="B892" s="812"/>
      <c r="C892" s="812"/>
      <c r="D892" s="812"/>
      <c r="E892" s="806"/>
      <c r="F892" s="812"/>
      <c r="G892" s="812"/>
      <c r="H892" s="829"/>
      <c r="I892" s="806"/>
      <c r="J892" s="812"/>
      <c r="K892" s="812"/>
      <c r="L892" s="812"/>
      <c r="M892" s="812"/>
      <c r="N892" s="812"/>
      <c r="O892" s="812"/>
      <c r="P892" s="812"/>
      <c r="Q892" s="812"/>
      <c r="R892" s="812"/>
      <c r="S892" s="812"/>
      <c r="T892" s="812"/>
      <c r="U892" s="812"/>
      <c r="V892" s="812"/>
      <c r="W892" s="812"/>
      <c r="X892" s="812"/>
      <c r="Y892" s="812"/>
      <c r="Z892" s="812"/>
      <c r="AA892" s="812"/>
    </row>
    <row r="893">
      <c r="A893" s="812"/>
      <c r="B893" s="812"/>
      <c r="C893" s="812"/>
      <c r="D893" s="812"/>
      <c r="E893" s="806"/>
      <c r="F893" s="812"/>
      <c r="G893" s="812"/>
      <c r="H893" s="829"/>
      <c r="I893" s="806"/>
      <c r="J893" s="812"/>
      <c r="K893" s="812"/>
      <c r="L893" s="812"/>
      <c r="M893" s="812"/>
      <c r="N893" s="812"/>
      <c r="O893" s="812"/>
      <c r="P893" s="812"/>
      <c r="Q893" s="812"/>
      <c r="R893" s="812"/>
      <c r="S893" s="812"/>
      <c r="T893" s="812"/>
      <c r="U893" s="812"/>
      <c r="V893" s="812"/>
      <c r="W893" s="812"/>
      <c r="X893" s="812"/>
      <c r="Y893" s="812"/>
      <c r="Z893" s="812"/>
      <c r="AA893" s="812"/>
    </row>
    <row r="894">
      <c r="A894" s="812"/>
      <c r="B894" s="812"/>
      <c r="C894" s="812"/>
      <c r="D894" s="812"/>
      <c r="E894" s="806"/>
      <c r="F894" s="812"/>
      <c r="G894" s="812"/>
      <c r="H894" s="829"/>
      <c r="I894" s="806"/>
      <c r="J894" s="812"/>
      <c r="K894" s="812"/>
      <c r="L894" s="812"/>
      <c r="M894" s="812"/>
      <c r="N894" s="812"/>
      <c r="O894" s="812"/>
      <c r="P894" s="812"/>
      <c r="Q894" s="812"/>
      <c r="R894" s="812"/>
      <c r="S894" s="812"/>
      <c r="T894" s="812"/>
      <c r="U894" s="812"/>
      <c r="V894" s="812"/>
      <c r="W894" s="812"/>
      <c r="X894" s="812"/>
      <c r="Y894" s="812"/>
      <c r="Z894" s="812"/>
      <c r="AA894" s="812"/>
    </row>
    <row r="895">
      <c r="A895" s="812"/>
      <c r="B895" s="812"/>
      <c r="C895" s="812"/>
      <c r="D895" s="812"/>
      <c r="E895" s="806"/>
      <c r="F895" s="812"/>
      <c r="G895" s="812"/>
      <c r="H895" s="829"/>
      <c r="I895" s="806"/>
      <c r="J895" s="812"/>
      <c r="K895" s="812"/>
      <c r="L895" s="812"/>
      <c r="M895" s="812"/>
      <c r="N895" s="812"/>
      <c r="O895" s="812"/>
      <c r="P895" s="812"/>
      <c r="Q895" s="812"/>
      <c r="R895" s="812"/>
      <c r="S895" s="812"/>
      <c r="T895" s="812"/>
      <c r="U895" s="812"/>
      <c r="V895" s="812"/>
      <c r="W895" s="812"/>
      <c r="X895" s="812"/>
      <c r="Y895" s="812"/>
      <c r="Z895" s="812"/>
      <c r="AA895" s="812"/>
    </row>
    <row r="896">
      <c r="A896" s="812"/>
      <c r="B896" s="812"/>
      <c r="C896" s="812"/>
      <c r="D896" s="812"/>
      <c r="E896" s="806"/>
      <c r="F896" s="812"/>
      <c r="G896" s="812"/>
      <c r="H896" s="829"/>
      <c r="I896" s="806"/>
      <c r="J896" s="812"/>
      <c r="K896" s="812"/>
      <c r="L896" s="812"/>
      <c r="M896" s="812"/>
      <c r="N896" s="812"/>
      <c r="O896" s="812"/>
      <c r="P896" s="812"/>
      <c r="Q896" s="812"/>
      <c r="R896" s="812"/>
      <c r="S896" s="812"/>
      <c r="T896" s="812"/>
      <c r="U896" s="812"/>
      <c r="V896" s="812"/>
      <c r="W896" s="812"/>
      <c r="X896" s="812"/>
      <c r="Y896" s="812"/>
      <c r="Z896" s="812"/>
      <c r="AA896" s="812"/>
    </row>
    <row r="897">
      <c r="A897" s="812"/>
      <c r="B897" s="812"/>
      <c r="C897" s="812"/>
      <c r="D897" s="812"/>
      <c r="E897" s="806"/>
      <c r="F897" s="812"/>
      <c r="G897" s="812"/>
      <c r="H897" s="829"/>
      <c r="I897" s="806"/>
      <c r="J897" s="812"/>
      <c r="K897" s="812"/>
      <c r="L897" s="812"/>
      <c r="M897" s="812"/>
      <c r="N897" s="812"/>
      <c r="O897" s="812"/>
      <c r="P897" s="812"/>
      <c r="Q897" s="812"/>
      <c r="R897" s="812"/>
      <c r="S897" s="812"/>
      <c r="T897" s="812"/>
      <c r="U897" s="812"/>
      <c r="V897" s="812"/>
      <c r="W897" s="812"/>
      <c r="X897" s="812"/>
      <c r="Y897" s="812"/>
      <c r="Z897" s="812"/>
      <c r="AA897" s="812"/>
    </row>
    <row r="898">
      <c r="A898" s="812"/>
      <c r="B898" s="812"/>
      <c r="C898" s="812"/>
      <c r="D898" s="812"/>
      <c r="E898" s="806"/>
      <c r="F898" s="812"/>
      <c r="G898" s="812"/>
      <c r="H898" s="829"/>
      <c r="I898" s="806"/>
      <c r="J898" s="812"/>
      <c r="K898" s="812"/>
      <c r="L898" s="812"/>
      <c r="M898" s="812"/>
      <c r="N898" s="812"/>
      <c r="O898" s="812"/>
      <c r="P898" s="812"/>
      <c r="Q898" s="812"/>
      <c r="R898" s="812"/>
      <c r="S898" s="812"/>
      <c r="T898" s="812"/>
      <c r="U898" s="812"/>
      <c r="V898" s="812"/>
      <c r="W898" s="812"/>
      <c r="X898" s="812"/>
      <c r="Y898" s="812"/>
      <c r="Z898" s="812"/>
      <c r="AA898" s="812"/>
    </row>
    <row r="899">
      <c r="A899" s="812"/>
      <c r="B899" s="812"/>
      <c r="C899" s="812"/>
      <c r="D899" s="812"/>
      <c r="E899" s="806"/>
      <c r="F899" s="812"/>
      <c r="G899" s="812"/>
      <c r="H899" s="829"/>
      <c r="I899" s="806"/>
      <c r="J899" s="812"/>
      <c r="K899" s="812"/>
      <c r="L899" s="812"/>
      <c r="M899" s="812"/>
      <c r="N899" s="812"/>
      <c r="O899" s="812"/>
      <c r="P899" s="812"/>
      <c r="Q899" s="812"/>
      <c r="R899" s="812"/>
      <c r="S899" s="812"/>
      <c r="T899" s="812"/>
      <c r="U899" s="812"/>
      <c r="V899" s="812"/>
      <c r="W899" s="812"/>
      <c r="X899" s="812"/>
      <c r="Y899" s="812"/>
      <c r="Z899" s="812"/>
      <c r="AA899" s="812"/>
    </row>
    <row r="900">
      <c r="A900" s="812"/>
      <c r="B900" s="812"/>
      <c r="C900" s="812"/>
      <c r="D900" s="812"/>
      <c r="E900" s="806"/>
      <c r="F900" s="812"/>
      <c r="G900" s="812"/>
      <c r="H900" s="829"/>
      <c r="I900" s="806"/>
      <c r="J900" s="812"/>
      <c r="K900" s="812"/>
      <c r="L900" s="812"/>
      <c r="M900" s="812"/>
      <c r="N900" s="812"/>
      <c r="O900" s="812"/>
      <c r="P900" s="812"/>
      <c r="Q900" s="812"/>
      <c r="R900" s="812"/>
      <c r="S900" s="812"/>
      <c r="T900" s="812"/>
      <c r="U900" s="812"/>
      <c r="V900" s="812"/>
      <c r="W900" s="812"/>
      <c r="X900" s="812"/>
      <c r="Y900" s="812"/>
      <c r="Z900" s="812"/>
      <c r="AA900" s="812"/>
    </row>
    <row r="901">
      <c r="A901" s="812"/>
      <c r="B901" s="812"/>
      <c r="C901" s="812"/>
      <c r="D901" s="812"/>
      <c r="E901" s="806"/>
      <c r="F901" s="812"/>
      <c r="G901" s="812"/>
      <c r="H901" s="829"/>
      <c r="I901" s="806"/>
      <c r="J901" s="812"/>
      <c r="K901" s="812"/>
      <c r="L901" s="812"/>
      <c r="M901" s="812"/>
      <c r="N901" s="812"/>
      <c r="O901" s="812"/>
      <c r="P901" s="812"/>
      <c r="Q901" s="812"/>
      <c r="R901" s="812"/>
      <c r="S901" s="812"/>
      <c r="T901" s="812"/>
      <c r="U901" s="812"/>
      <c r="V901" s="812"/>
      <c r="W901" s="812"/>
      <c r="X901" s="812"/>
      <c r="Y901" s="812"/>
      <c r="Z901" s="812"/>
      <c r="AA901" s="812"/>
    </row>
    <row r="902">
      <c r="A902" s="812"/>
      <c r="B902" s="812"/>
      <c r="C902" s="812"/>
      <c r="D902" s="812"/>
      <c r="E902" s="806"/>
      <c r="F902" s="812"/>
      <c r="G902" s="812"/>
      <c r="H902" s="829"/>
      <c r="I902" s="806"/>
      <c r="J902" s="812"/>
      <c r="K902" s="812"/>
      <c r="L902" s="812"/>
      <c r="M902" s="812"/>
      <c r="N902" s="812"/>
      <c r="O902" s="812"/>
      <c r="P902" s="812"/>
      <c r="Q902" s="812"/>
      <c r="R902" s="812"/>
      <c r="S902" s="812"/>
      <c r="T902" s="812"/>
      <c r="U902" s="812"/>
      <c r="V902" s="812"/>
      <c r="W902" s="812"/>
      <c r="X902" s="812"/>
      <c r="Y902" s="812"/>
      <c r="Z902" s="812"/>
      <c r="AA902" s="812"/>
    </row>
    <row r="903">
      <c r="A903" s="812"/>
      <c r="B903" s="812"/>
      <c r="C903" s="812"/>
      <c r="D903" s="812"/>
      <c r="E903" s="806"/>
      <c r="F903" s="812"/>
      <c r="G903" s="812"/>
      <c r="H903" s="829"/>
      <c r="I903" s="806"/>
      <c r="J903" s="812"/>
      <c r="K903" s="812"/>
      <c r="L903" s="812"/>
      <c r="M903" s="812"/>
      <c r="N903" s="812"/>
      <c r="O903" s="812"/>
      <c r="P903" s="812"/>
      <c r="Q903" s="812"/>
      <c r="R903" s="812"/>
      <c r="S903" s="812"/>
      <c r="T903" s="812"/>
      <c r="U903" s="812"/>
      <c r="V903" s="812"/>
      <c r="W903" s="812"/>
      <c r="X903" s="812"/>
      <c r="Y903" s="812"/>
      <c r="Z903" s="812"/>
      <c r="AA903" s="812"/>
    </row>
    <row r="904">
      <c r="A904" s="812"/>
      <c r="B904" s="812"/>
      <c r="C904" s="812"/>
      <c r="D904" s="812"/>
      <c r="E904" s="806"/>
      <c r="F904" s="812"/>
      <c r="G904" s="812"/>
      <c r="H904" s="829"/>
      <c r="I904" s="806"/>
      <c r="J904" s="812"/>
      <c r="K904" s="812"/>
      <c r="L904" s="812"/>
      <c r="M904" s="812"/>
      <c r="N904" s="812"/>
      <c r="O904" s="812"/>
      <c r="P904" s="812"/>
      <c r="Q904" s="812"/>
      <c r="R904" s="812"/>
      <c r="S904" s="812"/>
      <c r="T904" s="812"/>
      <c r="U904" s="812"/>
      <c r="V904" s="812"/>
      <c r="W904" s="812"/>
      <c r="X904" s="812"/>
      <c r="Y904" s="812"/>
      <c r="Z904" s="812"/>
      <c r="AA904" s="812"/>
    </row>
    <row r="905">
      <c r="A905" s="812"/>
      <c r="B905" s="812"/>
      <c r="C905" s="812"/>
      <c r="D905" s="812"/>
      <c r="E905" s="806"/>
      <c r="F905" s="812"/>
      <c r="G905" s="812"/>
      <c r="H905" s="829"/>
      <c r="I905" s="806"/>
      <c r="J905" s="812"/>
      <c r="K905" s="812"/>
      <c r="L905" s="812"/>
      <c r="M905" s="812"/>
      <c r="N905" s="812"/>
      <c r="O905" s="812"/>
      <c r="P905" s="812"/>
      <c r="Q905" s="812"/>
      <c r="R905" s="812"/>
      <c r="S905" s="812"/>
      <c r="T905" s="812"/>
      <c r="U905" s="812"/>
      <c r="V905" s="812"/>
      <c r="W905" s="812"/>
      <c r="X905" s="812"/>
      <c r="Y905" s="812"/>
      <c r="Z905" s="812"/>
      <c r="AA905" s="812"/>
    </row>
    <row r="906">
      <c r="A906" s="812"/>
      <c r="B906" s="812"/>
      <c r="C906" s="812"/>
      <c r="D906" s="812"/>
      <c r="E906" s="806"/>
      <c r="F906" s="812"/>
      <c r="G906" s="812"/>
      <c r="H906" s="829"/>
      <c r="I906" s="806"/>
      <c r="J906" s="812"/>
      <c r="K906" s="812"/>
      <c r="L906" s="812"/>
      <c r="M906" s="812"/>
      <c r="N906" s="812"/>
      <c r="O906" s="812"/>
      <c r="P906" s="812"/>
      <c r="Q906" s="812"/>
      <c r="R906" s="812"/>
      <c r="S906" s="812"/>
      <c r="T906" s="812"/>
      <c r="U906" s="812"/>
      <c r="V906" s="812"/>
      <c r="W906" s="812"/>
      <c r="X906" s="812"/>
      <c r="Y906" s="812"/>
      <c r="Z906" s="812"/>
      <c r="AA906" s="812"/>
    </row>
    <row r="907">
      <c r="A907" s="812"/>
      <c r="B907" s="812"/>
      <c r="C907" s="812"/>
      <c r="D907" s="812"/>
      <c r="E907" s="806"/>
      <c r="F907" s="812"/>
      <c r="G907" s="812"/>
      <c r="H907" s="829"/>
      <c r="I907" s="806"/>
      <c r="J907" s="812"/>
      <c r="K907" s="812"/>
      <c r="L907" s="812"/>
      <c r="M907" s="812"/>
      <c r="N907" s="812"/>
      <c r="O907" s="812"/>
      <c r="P907" s="812"/>
      <c r="Q907" s="812"/>
      <c r="R907" s="812"/>
      <c r="S907" s="812"/>
      <c r="T907" s="812"/>
      <c r="U907" s="812"/>
      <c r="V907" s="812"/>
      <c r="W907" s="812"/>
      <c r="X907" s="812"/>
      <c r="Y907" s="812"/>
      <c r="Z907" s="812"/>
      <c r="AA907" s="812"/>
    </row>
    <row r="908">
      <c r="A908" s="812"/>
      <c r="B908" s="812"/>
      <c r="C908" s="812"/>
      <c r="D908" s="812"/>
      <c r="E908" s="806"/>
      <c r="F908" s="812"/>
      <c r="G908" s="812"/>
      <c r="H908" s="829"/>
      <c r="I908" s="806"/>
      <c r="J908" s="812"/>
      <c r="K908" s="812"/>
      <c r="L908" s="812"/>
      <c r="M908" s="812"/>
      <c r="N908" s="812"/>
      <c r="O908" s="812"/>
      <c r="P908" s="812"/>
      <c r="Q908" s="812"/>
      <c r="R908" s="812"/>
      <c r="S908" s="812"/>
      <c r="T908" s="812"/>
      <c r="U908" s="812"/>
      <c r="V908" s="812"/>
      <c r="W908" s="812"/>
      <c r="X908" s="812"/>
      <c r="Y908" s="812"/>
      <c r="Z908" s="812"/>
      <c r="AA908" s="812"/>
    </row>
    <row r="909">
      <c r="A909" s="812"/>
      <c r="B909" s="812"/>
      <c r="C909" s="812"/>
      <c r="D909" s="812"/>
      <c r="E909" s="806"/>
      <c r="F909" s="812"/>
      <c r="G909" s="812"/>
      <c r="H909" s="829"/>
      <c r="I909" s="806"/>
      <c r="J909" s="812"/>
      <c r="K909" s="812"/>
      <c r="L909" s="812"/>
      <c r="M909" s="812"/>
      <c r="N909" s="812"/>
      <c r="O909" s="812"/>
      <c r="P909" s="812"/>
      <c r="Q909" s="812"/>
      <c r="R909" s="812"/>
      <c r="S909" s="812"/>
      <c r="T909" s="812"/>
      <c r="U909" s="812"/>
      <c r="V909" s="812"/>
      <c r="W909" s="812"/>
      <c r="X909" s="812"/>
      <c r="Y909" s="812"/>
      <c r="Z909" s="812"/>
      <c r="AA909" s="812"/>
    </row>
    <row r="910">
      <c r="A910" s="812"/>
      <c r="B910" s="812"/>
      <c r="C910" s="812"/>
      <c r="D910" s="812"/>
      <c r="E910" s="806"/>
      <c r="F910" s="812"/>
      <c r="G910" s="812"/>
      <c r="H910" s="829"/>
      <c r="I910" s="806"/>
      <c r="J910" s="812"/>
      <c r="K910" s="812"/>
      <c r="L910" s="812"/>
      <c r="M910" s="812"/>
      <c r="N910" s="812"/>
      <c r="O910" s="812"/>
      <c r="P910" s="812"/>
      <c r="Q910" s="812"/>
      <c r="R910" s="812"/>
      <c r="S910" s="812"/>
      <c r="T910" s="812"/>
      <c r="U910" s="812"/>
      <c r="V910" s="812"/>
      <c r="W910" s="812"/>
      <c r="X910" s="812"/>
      <c r="Y910" s="812"/>
      <c r="Z910" s="812"/>
      <c r="AA910" s="812"/>
    </row>
    <row r="911">
      <c r="A911" s="812"/>
      <c r="B911" s="812"/>
      <c r="C911" s="812"/>
      <c r="D911" s="812"/>
      <c r="E911" s="806"/>
      <c r="F911" s="812"/>
      <c r="G911" s="812"/>
      <c r="H911" s="829"/>
      <c r="I911" s="806"/>
      <c r="J911" s="812"/>
      <c r="K911" s="812"/>
      <c r="L911" s="812"/>
      <c r="M911" s="812"/>
      <c r="N911" s="812"/>
      <c r="O911" s="812"/>
      <c r="P911" s="812"/>
      <c r="Q911" s="812"/>
      <c r="R911" s="812"/>
      <c r="S911" s="812"/>
      <c r="T911" s="812"/>
      <c r="U911" s="812"/>
      <c r="V911" s="812"/>
      <c r="W911" s="812"/>
      <c r="X911" s="812"/>
      <c r="Y911" s="812"/>
      <c r="Z911" s="812"/>
      <c r="AA911" s="812"/>
    </row>
    <row r="912">
      <c r="A912" s="812"/>
      <c r="B912" s="812"/>
      <c r="C912" s="812"/>
      <c r="D912" s="812"/>
      <c r="E912" s="806"/>
      <c r="F912" s="812"/>
      <c r="G912" s="812"/>
      <c r="H912" s="829"/>
      <c r="I912" s="806"/>
      <c r="J912" s="812"/>
      <c r="K912" s="812"/>
      <c r="L912" s="812"/>
      <c r="M912" s="812"/>
      <c r="N912" s="812"/>
      <c r="O912" s="812"/>
      <c r="P912" s="812"/>
      <c r="Q912" s="812"/>
      <c r="R912" s="812"/>
      <c r="S912" s="812"/>
      <c r="T912" s="812"/>
      <c r="U912" s="812"/>
      <c r="V912" s="812"/>
      <c r="W912" s="812"/>
      <c r="X912" s="812"/>
      <c r="Y912" s="812"/>
      <c r="Z912" s="812"/>
      <c r="AA912" s="812"/>
    </row>
    <row r="913">
      <c r="A913" s="812"/>
      <c r="B913" s="812"/>
      <c r="C913" s="812"/>
      <c r="D913" s="812"/>
      <c r="E913" s="806"/>
      <c r="F913" s="812"/>
      <c r="G913" s="812"/>
      <c r="H913" s="829"/>
      <c r="I913" s="806"/>
      <c r="J913" s="812"/>
      <c r="K913" s="812"/>
      <c r="L913" s="812"/>
      <c r="M913" s="812"/>
      <c r="N913" s="812"/>
      <c r="O913" s="812"/>
      <c r="P913" s="812"/>
      <c r="Q913" s="812"/>
      <c r="R913" s="812"/>
      <c r="S913" s="812"/>
      <c r="T913" s="812"/>
      <c r="U913" s="812"/>
      <c r="V913" s="812"/>
      <c r="W913" s="812"/>
      <c r="X913" s="812"/>
      <c r="Y913" s="812"/>
      <c r="Z913" s="812"/>
      <c r="AA913" s="812"/>
    </row>
    <row r="914">
      <c r="A914" s="812"/>
      <c r="B914" s="812"/>
      <c r="C914" s="812"/>
      <c r="D914" s="812"/>
      <c r="E914" s="806"/>
      <c r="F914" s="812"/>
      <c r="G914" s="812"/>
      <c r="H914" s="829"/>
      <c r="I914" s="806"/>
      <c r="J914" s="812"/>
      <c r="K914" s="812"/>
      <c r="L914" s="812"/>
      <c r="M914" s="812"/>
      <c r="N914" s="812"/>
      <c r="O914" s="812"/>
      <c r="P914" s="812"/>
      <c r="Q914" s="812"/>
      <c r="R914" s="812"/>
      <c r="S914" s="812"/>
      <c r="T914" s="812"/>
      <c r="U914" s="812"/>
      <c r="V914" s="812"/>
      <c r="W914" s="812"/>
      <c r="X914" s="812"/>
      <c r="Y914" s="812"/>
      <c r="Z914" s="812"/>
      <c r="AA914" s="812"/>
    </row>
    <row r="915">
      <c r="A915" s="812"/>
      <c r="B915" s="812"/>
      <c r="C915" s="812"/>
      <c r="D915" s="812"/>
      <c r="E915" s="806"/>
      <c r="F915" s="812"/>
      <c r="G915" s="812"/>
      <c r="H915" s="829"/>
      <c r="I915" s="806"/>
      <c r="J915" s="812"/>
      <c r="K915" s="812"/>
      <c r="L915" s="812"/>
      <c r="M915" s="812"/>
      <c r="N915" s="812"/>
      <c r="O915" s="812"/>
      <c r="P915" s="812"/>
      <c r="Q915" s="812"/>
      <c r="R915" s="812"/>
      <c r="S915" s="812"/>
      <c r="T915" s="812"/>
      <c r="U915" s="812"/>
      <c r="V915" s="812"/>
      <c r="W915" s="812"/>
      <c r="X915" s="812"/>
      <c r="Y915" s="812"/>
      <c r="Z915" s="812"/>
      <c r="AA915" s="812"/>
    </row>
    <row r="916">
      <c r="A916" s="812"/>
      <c r="B916" s="812"/>
      <c r="C916" s="812"/>
      <c r="D916" s="812"/>
      <c r="E916" s="806"/>
      <c r="F916" s="812"/>
      <c r="G916" s="812"/>
      <c r="H916" s="829"/>
      <c r="I916" s="806"/>
      <c r="J916" s="812"/>
      <c r="K916" s="812"/>
      <c r="L916" s="812"/>
      <c r="M916" s="812"/>
      <c r="N916" s="812"/>
      <c r="O916" s="812"/>
      <c r="P916" s="812"/>
      <c r="Q916" s="812"/>
      <c r="R916" s="812"/>
      <c r="S916" s="812"/>
      <c r="T916" s="812"/>
      <c r="U916" s="812"/>
      <c r="V916" s="812"/>
      <c r="W916" s="812"/>
      <c r="X916" s="812"/>
      <c r="Y916" s="812"/>
      <c r="Z916" s="812"/>
      <c r="AA916" s="812"/>
    </row>
    <row r="917">
      <c r="A917" s="812"/>
      <c r="B917" s="812"/>
      <c r="C917" s="812"/>
      <c r="D917" s="812"/>
      <c r="E917" s="806"/>
      <c r="F917" s="812"/>
      <c r="G917" s="812"/>
      <c r="H917" s="829"/>
      <c r="I917" s="806"/>
      <c r="J917" s="812"/>
      <c r="K917" s="812"/>
      <c r="L917" s="812"/>
      <c r="M917" s="812"/>
      <c r="N917" s="812"/>
      <c r="O917" s="812"/>
      <c r="P917" s="812"/>
      <c r="Q917" s="812"/>
      <c r="R917" s="812"/>
      <c r="S917" s="812"/>
      <c r="T917" s="812"/>
      <c r="U917" s="812"/>
      <c r="V917" s="812"/>
      <c r="W917" s="812"/>
      <c r="X917" s="812"/>
      <c r="Y917" s="812"/>
      <c r="Z917" s="812"/>
      <c r="AA917" s="812"/>
    </row>
    <row r="918">
      <c r="A918" s="812"/>
      <c r="B918" s="812"/>
      <c r="C918" s="812"/>
      <c r="D918" s="812"/>
      <c r="E918" s="806"/>
      <c r="F918" s="812"/>
      <c r="G918" s="812"/>
      <c r="H918" s="829"/>
      <c r="I918" s="806"/>
      <c r="J918" s="812"/>
      <c r="K918" s="812"/>
      <c r="L918" s="812"/>
      <c r="M918" s="812"/>
      <c r="N918" s="812"/>
      <c r="O918" s="812"/>
      <c r="P918" s="812"/>
      <c r="Q918" s="812"/>
      <c r="R918" s="812"/>
      <c r="S918" s="812"/>
      <c r="T918" s="812"/>
      <c r="U918" s="812"/>
      <c r="V918" s="812"/>
      <c r="W918" s="812"/>
      <c r="X918" s="812"/>
      <c r="Y918" s="812"/>
      <c r="Z918" s="812"/>
      <c r="AA918" s="812"/>
    </row>
    <row r="919">
      <c r="A919" s="812"/>
      <c r="B919" s="812"/>
      <c r="C919" s="812"/>
      <c r="D919" s="812"/>
      <c r="E919" s="806"/>
      <c r="F919" s="812"/>
      <c r="G919" s="812"/>
      <c r="H919" s="829"/>
      <c r="I919" s="806"/>
      <c r="J919" s="812"/>
      <c r="K919" s="812"/>
      <c r="L919" s="812"/>
      <c r="M919" s="812"/>
      <c r="N919" s="812"/>
      <c r="O919" s="812"/>
      <c r="P919" s="812"/>
      <c r="Q919" s="812"/>
      <c r="R919" s="812"/>
      <c r="S919" s="812"/>
      <c r="T919" s="812"/>
      <c r="U919" s="812"/>
      <c r="V919" s="812"/>
      <c r="W919" s="812"/>
      <c r="X919" s="812"/>
      <c r="Y919" s="812"/>
      <c r="Z919" s="812"/>
      <c r="AA919" s="812"/>
    </row>
    <row r="920">
      <c r="A920" s="812"/>
      <c r="B920" s="812"/>
      <c r="C920" s="812"/>
      <c r="D920" s="812"/>
      <c r="E920" s="806"/>
      <c r="F920" s="812"/>
      <c r="G920" s="812"/>
      <c r="H920" s="829"/>
      <c r="I920" s="806"/>
      <c r="J920" s="812"/>
      <c r="K920" s="812"/>
      <c r="L920" s="812"/>
      <c r="M920" s="812"/>
      <c r="N920" s="812"/>
      <c r="O920" s="812"/>
      <c r="P920" s="812"/>
      <c r="Q920" s="812"/>
      <c r="R920" s="812"/>
      <c r="S920" s="812"/>
      <c r="T920" s="812"/>
      <c r="U920" s="812"/>
      <c r="V920" s="812"/>
      <c r="W920" s="812"/>
      <c r="X920" s="812"/>
      <c r="Y920" s="812"/>
      <c r="Z920" s="812"/>
      <c r="AA920" s="812"/>
    </row>
    <row r="921">
      <c r="A921" s="812"/>
      <c r="B921" s="812"/>
      <c r="C921" s="812"/>
      <c r="D921" s="812"/>
      <c r="E921" s="806"/>
      <c r="F921" s="812"/>
      <c r="G921" s="812"/>
      <c r="H921" s="829"/>
      <c r="I921" s="806"/>
      <c r="J921" s="812"/>
      <c r="K921" s="812"/>
      <c r="L921" s="812"/>
      <c r="M921" s="812"/>
      <c r="N921" s="812"/>
      <c r="O921" s="812"/>
      <c r="P921" s="812"/>
      <c r="Q921" s="812"/>
      <c r="R921" s="812"/>
      <c r="S921" s="812"/>
      <c r="T921" s="812"/>
      <c r="U921" s="812"/>
      <c r="V921" s="812"/>
      <c r="W921" s="812"/>
      <c r="X921" s="812"/>
      <c r="Y921" s="812"/>
      <c r="Z921" s="812"/>
      <c r="AA921" s="812"/>
    </row>
    <row r="922">
      <c r="A922" s="812"/>
      <c r="B922" s="812"/>
      <c r="C922" s="812"/>
      <c r="D922" s="812"/>
      <c r="E922" s="806"/>
      <c r="F922" s="812"/>
      <c r="G922" s="812"/>
      <c r="H922" s="829"/>
      <c r="I922" s="806"/>
      <c r="J922" s="812"/>
      <c r="K922" s="812"/>
      <c r="L922" s="812"/>
      <c r="M922" s="812"/>
      <c r="N922" s="812"/>
      <c r="O922" s="812"/>
      <c r="P922" s="812"/>
      <c r="Q922" s="812"/>
      <c r="R922" s="812"/>
      <c r="S922" s="812"/>
      <c r="T922" s="812"/>
      <c r="U922" s="812"/>
      <c r="V922" s="812"/>
      <c r="W922" s="812"/>
      <c r="X922" s="812"/>
      <c r="Y922" s="812"/>
      <c r="Z922" s="812"/>
      <c r="AA922" s="812"/>
    </row>
    <row r="923">
      <c r="A923" s="812"/>
      <c r="B923" s="812"/>
      <c r="C923" s="812"/>
      <c r="D923" s="812"/>
      <c r="E923" s="806"/>
      <c r="F923" s="812"/>
      <c r="G923" s="812"/>
      <c r="H923" s="829"/>
      <c r="I923" s="806"/>
      <c r="J923" s="812"/>
      <c r="K923" s="812"/>
      <c r="L923" s="812"/>
      <c r="M923" s="812"/>
      <c r="N923" s="812"/>
      <c r="O923" s="812"/>
      <c r="P923" s="812"/>
      <c r="Q923" s="812"/>
      <c r="R923" s="812"/>
      <c r="S923" s="812"/>
      <c r="T923" s="812"/>
      <c r="U923" s="812"/>
      <c r="V923" s="812"/>
      <c r="W923" s="812"/>
      <c r="X923" s="812"/>
      <c r="Y923" s="812"/>
      <c r="Z923" s="812"/>
      <c r="AA923" s="812"/>
    </row>
    <row r="924">
      <c r="A924" s="812"/>
      <c r="B924" s="812"/>
      <c r="C924" s="812"/>
      <c r="D924" s="812"/>
      <c r="E924" s="806"/>
      <c r="F924" s="812"/>
      <c r="G924" s="812"/>
      <c r="H924" s="829"/>
      <c r="I924" s="806"/>
      <c r="J924" s="812"/>
      <c r="K924" s="812"/>
      <c r="L924" s="812"/>
      <c r="M924" s="812"/>
      <c r="N924" s="812"/>
      <c r="O924" s="812"/>
      <c r="P924" s="812"/>
      <c r="Q924" s="812"/>
      <c r="R924" s="812"/>
      <c r="S924" s="812"/>
      <c r="T924" s="812"/>
      <c r="U924" s="812"/>
      <c r="V924" s="812"/>
      <c r="W924" s="812"/>
      <c r="X924" s="812"/>
      <c r="Y924" s="812"/>
      <c r="Z924" s="812"/>
      <c r="AA924" s="812"/>
    </row>
    <row r="925">
      <c r="A925" s="812"/>
      <c r="B925" s="812"/>
      <c r="C925" s="812"/>
      <c r="D925" s="812"/>
      <c r="E925" s="806"/>
      <c r="F925" s="812"/>
      <c r="G925" s="812"/>
      <c r="H925" s="829"/>
      <c r="I925" s="806"/>
      <c r="J925" s="812"/>
      <c r="K925" s="812"/>
      <c r="L925" s="812"/>
      <c r="M925" s="812"/>
      <c r="N925" s="812"/>
      <c r="O925" s="812"/>
      <c r="P925" s="812"/>
      <c r="Q925" s="812"/>
      <c r="R925" s="812"/>
      <c r="S925" s="812"/>
      <c r="T925" s="812"/>
      <c r="U925" s="812"/>
      <c r="V925" s="812"/>
      <c r="W925" s="812"/>
      <c r="X925" s="812"/>
      <c r="Y925" s="812"/>
      <c r="Z925" s="812"/>
      <c r="AA925" s="812"/>
    </row>
    <row r="926">
      <c r="A926" s="812"/>
      <c r="B926" s="812"/>
      <c r="C926" s="812"/>
      <c r="D926" s="812"/>
      <c r="E926" s="806"/>
      <c r="F926" s="812"/>
      <c r="G926" s="812"/>
      <c r="H926" s="829"/>
      <c r="I926" s="806"/>
      <c r="J926" s="812"/>
      <c r="K926" s="812"/>
      <c r="L926" s="812"/>
      <c r="M926" s="812"/>
      <c r="N926" s="812"/>
      <c r="O926" s="812"/>
      <c r="P926" s="812"/>
      <c r="Q926" s="812"/>
      <c r="R926" s="812"/>
      <c r="S926" s="812"/>
      <c r="T926" s="812"/>
      <c r="U926" s="812"/>
      <c r="V926" s="812"/>
      <c r="W926" s="812"/>
      <c r="X926" s="812"/>
      <c r="Y926" s="812"/>
      <c r="Z926" s="812"/>
      <c r="AA926" s="812"/>
    </row>
    <row r="927">
      <c r="A927" s="812"/>
      <c r="B927" s="812"/>
      <c r="C927" s="812"/>
      <c r="D927" s="812"/>
      <c r="E927" s="806"/>
      <c r="F927" s="812"/>
      <c r="G927" s="812"/>
      <c r="H927" s="829"/>
      <c r="I927" s="806"/>
      <c r="J927" s="812"/>
      <c r="K927" s="812"/>
      <c r="L927" s="812"/>
      <c r="M927" s="812"/>
      <c r="N927" s="812"/>
      <c r="O927" s="812"/>
      <c r="P927" s="812"/>
      <c r="Q927" s="812"/>
      <c r="R927" s="812"/>
      <c r="S927" s="812"/>
      <c r="T927" s="812"/>
      <c r="U927" s="812"/>
      <c r="V927" s="812"/>
      <c r="W927" s="812"/>
      <c r="X927" s="812"/>
      <c r="Y927" s="812"/>
      <c r="Z927" s="812"/>
      <c r="AA927" s="812"/>
    </row>
    <row r="928">
      <c r="A928" s="812"/>
      <c r="B928" s="812"/>
      <c r="C928" s="812"/>
      <c r="D928" s="812"/>
      <c r="E928" s="806"/>
      <c r="F928" s="812"/>
      <c r="G928" s="812"/>
      <c r="H928" s="829"/>
      <c r="I928" s="806"/>
      <c r="J928" s="812"/>
      <c r="K928" s="812"/>
      <c r="L928" s="812"/>
      <c r="M928" s="812"/>
      <c r="N928" s="812"/>
      <c r="O928" s="812"/>
      <c r="P928" s="812"/>
      <c r="Q928" s="812"/>
      <c r="R928" s="812"/>
      <c r="S928" s="812"/>
      <c r="T928" s="812"/>
      <c r="U928" s="812"/>
      <c r="V928" s="812"/>
      <c r="W928" s="812"/>
      <c r="X928" s="812"/>
      <c r="Y928" s="812"/>
      <c r="Z928" s="812"/>
      <c r="AA928" s="812"/>
    </row>
    <row r="929">
      <c r="A929" s="812"/>
      <c r="B929" s="812"/>
      <c r="C929" s="812"/>
      <c r="D929" s="812"/>
      <c r="E929" s="806"/>
      <c r="F929" s="812"/>
      <c r="G929" s="812"/>
      <c r="H929" s="829"/>
      <c r="I929" s="806"/>
      <c r="J929" s="812"/>
      <c r="K929" s="812"/>
      <c r="L929" s="812"/>
      <c r="M929" s="812"/>
      <c r="N929" s="812"/>
      <c r="O929" s="812"/>
      <c r="P929" s="812"/>
      <c r="Q929" s="812"/>
      <c r="R929" s="812"/>
      <c r="S929" s="812"/>
      <c r="T929" s="812"/>
      <c r="U929" s="812"/>
      <c r="V929" s="812"/>
      <c r="W929" s="812"/>
      <c r="X929" s="812"/>
      <c r="Y929" s="812"/>
      <c r="Z929" s="812"/>
      <c r="AA929" s="812"/>
    </row>
    <row r="930">
      <c r="A930" s="812"/>
      <c r="B930" s="812"/>
      <c r="C930" s="812"/>
      <c r="D930" s="812"/>
      <c r="E930" s="806"/>
      <c r="F930" s="812"/>
      <c r="G930" s="812"/>
      <c r="H930" s="829"/>
      <c r="I930" s="806"/>
      <c r="J930" s="812"/>
      <c r="K930" s="812"/>
      <c r="L930" s="812"/>
      <c r="M930" s="812"/>
      <c r="N930" s="812"/>
      <c r="O930" s="812"/>
      <c r="P930" s="812"/>
      <c r="Q930" s="812"/>
      <c r="R930" s="812"/>
      <c r="S930" s="812"/>
      <c r="T930" s="812"/>
      <c r="U930" s="812"/>
      <c r="V930" s="812"/>
      <c r="W930" s="812"/>
      <c r="X930" s="812"/>
      <c r="Y930" s="812"/>
      <c r="Z930" s="812"/>
      <c r="AA930" s="812"/>
    </row>
    <row r="931">
      <c r="A931" s="812"/>
      <c r="B931" s="812"/>
      <c r="C931" s="812"/>
      <c r="D931" s="812"/>
      <c r="E931" s="806"/>
      <c r="F931" s="812"/>
      <c r="G931" s="812"/>
      <c r="H931" s="829"/>
      <c r="I931" s="806"/>
      <c r="J931" s="812"/>
      <c r="K931" s="812"/>
      <c r="L931" s="812"/>
      <c r="M931" s="812"/>
      <c r="N931" s="812"/>
      <c r="O931" s="812"/>
      <c r="P931" s="812"/>
      <c r="Q931" s="812"/>
      <c r="R931" s="812"/>
      <c r="S931" s="812"/>
      <c r="T931" s="812"/>
      <c r="U931" s="812"/>
      <c r="V931" s="812"/>
      <c r="W931" s="812"/>
      <c r="X931" s="812"/>
      <c r="Y931" s="812"/>
      <c r="Z931" s="812"/>
      <c r="AA931" s="812"/>
    </row>
    <row r="932">
      <c r="A932" s="812"/>
      <c r="B932" s="812"/>
      <c r="C932" s="812"/>
      <c r="D932" s="812"/>
      <c r="E932" s="806"/>
      <c r="F932" s="812"/>
      <c r="G932" s="812"/>
      <c r="H932" s="829"/>
      <c r="I932" s="806"/>
      <c r="J932" s="812"/>
      <c r="K932" s="812"/>
      <c r="L932" s="812"/>
      <c r="M932" s="812"/>
      <c r="N932" s="812"/>
      <c r="O932" s="812"/>
      <c r="P932" s="812"/>
      <c r="Q932" s="812"/>
      <c r="R932" s="812"/>
      <c r="S932" s="812"/>
      <c r="T932" s="812"/>
      <c r="U932" s="812"/>
      <c r="V932" s="812"/>
      <c r="W932" s="812"/>
      <c r="X932" s="812"/>
      <c r="Y932" s="812"/>
      <c r="Z932" s="812"/>
      <c r="AA932" s="812"/>
    </row>
    <row r="933">
      <c r="A933" s="812"/>
      <c r="B933" s="812"/>
      <c r="C933" s="812"/>
      <c r="D933" s="812"/>
      <c r="E933" s="806"/>
      <c r="F933" s="812"/>
      <c r="G933" s="812"/>
      <c r="H933" s="829"/>
      <c r="I933" s="806"/>
      <c r="J933" s="812"/>
      <c r="K933" s="812"/>
      <c r="L933" s="812"/>
      <c r="M933" s="812"/>
      <c r="N933" s="812"/>
      <c r="O933" s="812"/>
      <c r="P933" s="812"/>
      <c r="Q933" s="812"/>
      <c r="R933" s="812"/>
      <c r="S933" s="812"/>
      <c r="T933" s="812"/>
      <c r="U933" s="812"/>
      <c r="V933" s="812"/>
      <c r="W933" s="812"/>
      <c r="X933" s="812"/>
      <c r="Y933" s="812"/>
      <c r="Z933" s="812"/>
      <c r="AA933" s="812"/>
    </row>
    <row r="934">
      <c r="A934" s="812"/>
      <c r="B934" s="812"/>
      <c r="C934" s="812"/>
      <c r="D934" s="812"/>
      <c r="E934" s="806"/>
      <c r="F934" s="812"/>
      <c r="G934" s="812"/>
      <c r="H934" s="829"/>
      <c r="I934" s="806"/>
      <c r="J934" s="812"/>
      <c r="K934" s="812"/>
      <c r="L934" s="812"/>
      <c r="M934" s="812"/>
      <c r="N934" s="812"/>
      <c r="O934" s="812"/>
      <c r="P934" s="812"/>
      <c r="Q934" s="812"/>
      <c r="R934" s="812"/>
      <c r="S934" s="812"/>
      <c r="T934" s="812"/>
      <c r="U934" s="812"/>
      <c r="V934" s="812"/>
      <c r="W934" s="812"/>
      <c r="X934" s="812"/>
      <c r="Y934" s="812"/>
      <c r="Z934" s="812"/>
      <c r="AA934" s="812"/>
    </row>
    <row r="935">
      <c r="A935" s="812"/>
      <c r="B935" s="812"/>
      <c r="C935" s="812"/>
      <c r="D935" s="812"/>
      <c r="E935" s="806"/>
      <c r="F935" s="812"/>
      <c r="G935" s="812"/>
      <c r="H935" s="829"/>
      <c r="I935" s="806"/>
      <c r="J935" s="812"/>
      <c r="K935" s="812"/>
      <c r="L935" s="812"/>
      <c r="M935" s="812"/>
      <c r="N935" s="812"/>
      <c r="O935" s="812"/>
      <c r="P935" s="812"/>
      <c r="Q935" s="812"/>
      <c r="R935" s="812"/>
      <c r="S935" s="812"/>
      <c r="T935" s="812"/>
      <c r="U935" s="812"/>
      <c r="V935" s="812"/>
      <c r="W935" s="812"/>
      <c r="X935" s="812"/>
      <c r="Y935" s="812"/>
      <c r="Z935" s="812"/>
      <c r="AA935" s="812"/>
    </row>
    <row r="936">
      <c r="A936" s="812"/>
      <c r="B936" s="812"/>
      <c r="C936" s="812"/>
      <c r="D936" s="812"/>
      <c r="E936" s="806"/>
      <c r="F936" s="812"/>
      <c r="G936" s="812"/>
      <c r="H936" s="829"/>
      <c r="I936" s="806"/>
      <c r="J936" s="812"/>
      <c r="K936" s="812"/>
      <c r="L936" s="812"/>
      <c r="M936" s="812"/>
      <c r="N936" s="812"/>
      <c r="O936" s="812"/>
      <c r="P936" s="812"/>
      <c r="Q936" s="812"/>
      <c r="R936" s="812"/>
      <c r="S936" s="812"/>
      <c r="T936" s="812"/>
      <c r="U936" s="812"/>
      <c r="V936" s="812"/>
      <c r="W936" s="812"/>
      <c r="X936" s="812"/>
      <c r="Y936" s="812"/>
      <c r="Z936" s="812"/>
      <c r="AA936" s="812"/>
    </row>
    <row r="937">
      <c r="A937" s="812"/>
      <c r="B937" s="812"/>
      <c r="C937" s="812"/>
      <c r="D937" s="812"/>
      <c r="E937" s="806"/>
      <c r="F937" s="812"/>
      <c r="G937" s="812"/>
      <c r="H937" s="829"/>
      <c r="I937" s="806"/>
      <c r="J937" s="812"/>
      <c r="K937" s="812"/>
      <c r="L937" s="812"/>
      <c r="M937" s="812"/>
      <c r="N937" s="812"/>
      <c r="O937" s="812"/>
      <c r="P937" s="812"/>
      <c r="Q937" s="812"/>
      <c r="R937" s="812"/>
      <c r="S937" s="812"/>
      <c r="T937" s="812"/>
      <c r="U937" s="812"/>
      <c r="V937" s="812"/>
      <c r="W937" s="812"/>
      <c r="X937" s="812"/>
      <c r="Y937" s="812"/>
      <c r="Z937" s="812"/>
      <c r="AA937" s="812"/>
    </row>
    <row r="938">
      <c r="A938" s="812"/>
      <c r="B938" s="812"/>
      <c r="C938" s="812"/>
      <c r="D938" s="812"/>
      <c r="E938" s="806"/>
      <c r="F938" s="812"/>
      <c r="G938" s="812"/>
      <c r="H938" s="829"/>
      <c r="I938" s="806"/>
      <c r="J938" s="812"/>
      <c r="K938" s="812"/>
      <c r="L938" s="812"/>
      <c r="M938" s="812"/>
      <c r="N938" s="812"/>
      <c r="O938" s="812"/>
      <c r="P938" s="812"/>
      <c r="Q938" s="812"/>
      <c r="R938" s="812"/>
      <c r="S938" s="812"/>
      <c r="T938" s="812"/>
      <c r="U938" s="812"/>
      <c r="V938" s="812"/>
      <c r="W938" s="812"/>
      <c r="X938" s="812"/>
      <c r="Y938" s="812"/>
      <c r="Z938" s="812"/>
      <c r="AA938" s="812"/>
    </row>
    <row r="939">
      <c r="A939" s="812"/>
      <c r="B939" s="812"/>
      <c r="C939" s="812"/>
      <c r="D939" s="812"/>
      <c r="E939" s="806"/>
      <c r="F939" s="812"/>
      <c r="G939" s="812"/>
      <c r="H939" s="829"/>
      <c r="I939" s="806"/>
      <c r="J939" s="812"/>
      <c r="K939" s="812"/>
      <c r="L939" s="812"/>
      <c r="M939" s="812"/>
      <c r="N939" s="812"/>
      <c r="O939" s="812"/>
      <c r="P939" s="812"/>
      <c r="Q939" s="812"/>
      <c r="R939" s="812"/>
      <c r="S939" s="812"/>
      <c r="T939" s="812"/>
      <c r="U939" s="812"/>
      <c r="V939" s="812"/>
      <c r="W939" s="812"/>
      <c r="X939" s="812"/>
      <c r="Y939" s="812"/>
      <c r="Z939" s="812"/>
      <c r="AA939" s="812"/>
    </row>
    <row r="940">
      <c r="A940" s="812"/>
      <c r="B940" s="812"/>
      <c r="C940" s="812"/>
      <c r="D940" s="812"/>
      <c r="E940" s="806"/>
      <c r="F940" s="812"/>
      <c r="G940" s="812"/>
      <c r="H940" s="829"/>
      <c r="I940" s="806"/>
      <c r="J940" s="812"/>
      <c r="K940" s="812"/>
      <c r="L940" s="812"/>
      <c r="M940" s="812"/>
      <c r="N940" s="812"/>
      <c r="O940" s="812"/>
      <c r="P940" s="812"/>
      <c r="Q940" s="812"/>
      <c r="R940" s="812"/>
      <c r="S940" s="812"/>
      <c r="T940" s="812"/>
      <c r="U940" s="812"/>
      <c r="V940" s="812"/>
      <c r="W940" s="812"/>
      <c r="X940" s="812"/>
      <c r="Y940" s="812"/>
      <c r="Z940" s="812"/>
      <c r="AA940" s="812"/>
    </row>
    <row r="941">
      <c r="A941" s="812"/>
      <c r="B941" s="812"/>
      <c r="C941" s="812"/>
      <c r="D941" s="812"/>
      <c r="E941" s="806"/>
      <c r="F941" s="812"/>
      <c r="G941" s="812"/>
      <c r="H941" s="829"/>
      <c r="I941" s="806"/>
      <c r="J941" s="812"/>
      <c r="K941" s="812"/>
      <c r="L941" s="812"/>
      <c r="M941" s="812"/>
      <c r="N941" s="812"/>
      <c r="O941" s="812"/>
      <c r="P941" s="812"/>
      <c r="Q941" s="812"/>
      <c r="R941" s="812"/>
      <c r="S941" s="812"/>
      <c r="T941" s="812"/>
      <c r="U941" s="812"/>
      <c r="V941" s="812"/>
      <c r="W941" s="812"/>
      <c r="X941" s="812"/>
      <c r="Y941" s="812"/>
      <c r="Z941" s="812"/>
      <c r="AA941" s="812"/>
    </row>
    <row r="942">
      <c r="A942" s="812"/>
      <c r="B942" s="812"/>
      <c r="C942" s="812"/>
      <c r="D942" s="812"/>
      <c r="E942" s="806"/>
      <c r="F942" s="812"/>
      <c r="G942" s="812"/>
      <c r="H942" s="829"/>
      <c r="I942" s="806"/>
      <c r="J942" s="812"/>
      <c r="K942" s="812"/>
      <c r="L942" s="812"/>
      <c r="M942" s="812"/>
      <c r="N942" s="812"/>
      <c r="O942" s="812"/>
      <c r="P942" s="812"/>
      <c r="Q942" s="812"/>
      <c r="R942" s="812"/>
      <c r="S942" s="812"/>
      <c r="T942" s="812"/>
      <c r="U942" s="812"/>
      <c r="V942" s="812"/>
      <c r="W942" s="812"/>
      <c r="X942" s="812"/>
      <c r="Y942" s="812"/>
      <c r="Z942" s="812"/>
      <c r="AA942" s="812"/>
    </row>
    <row r="943">
      <c r="A943" s="812"/>
      <c r="B943" s="812"/>
      <c r="C943" s="812"/>
      <c r="D943" s="812"/>
      <c r="E943" s="806"/>
      <c r="F943" s="812"/>
      <c r="G943" s="812"/>
      <c r="H943" s="829"/>
      <c r="I943" s="806"/>
      <c r="J943" s="812"/>
      <c r="K943" s="812"/>
      <c r="L943" s="812"/>
      <c r="M943" s="812"/>
      <c r="N943" s="812"/>
      <c r="O943" s="812"/>
      <c r="P943" s="812"/>
      <c r="Q943" s="812"/>
      <c r="R943" s="812"/>
      <c r="S943" s="812"/>
      <c r="T943" s="812"/>
      <c r="U943" s="812"/>
      <c r="V943" s="812"/>
      <c r="W943" s="812"/>
      <c r="X943" s="812"/>
      <c r="Y943" s="812"/>
      <c r="Z943" s="812"/>
      <c r="AA943" s="812"/>
    </row>
    <row r="944">
      <c r="A944" s="812"/>
      <c r="B944" s="812"/>
      <c r="C944" s="812"/>
      <c r="D944" s="812"/>
      <c r="E944" s="806"/>
      <c r="F944" s="812"/>
      <c r="G944" s="812"/>
      <c r="H944" s="829"/>
      <c r="I944" s="806"/>
      <c r="J944" s="812"/>
      <c r="K944" s="812"/>
      <c r="L944" s="812"/>
      <c r="M944" s="812"/>
      <c r="N944" s="812"/>
      <c r="O944" s="812"/>
      <c r="P944" s="812"/>
      <c r="Q944" s="812"/>
      <c r="R944" s="812"/>
      <c r="S944" s="812"/>
      <c r="T944" s="812"/>
      <c r="U944" s="812"/>
      <c r="V944" s="812"/>
      <c r="W944" s="812"/>
      <c r="X944" s="812"/>
      <c r="Y944" s="812"/>
      <c r="Z944" s="812"/>
      <c r="AA944" s="812"/>
    </row>
    <row r="945">
      <c r="A945" s="812"/>
      <c r="B945" s="812"/>
      <c r="C945" s="812"/>
      <c r="D945" s="812"/>
      <c r="E945" s="806"/>
      <c r="F945" s="812"/>
      <c r="G945" s="812"/>
      <c r="H945" s="829"/>
      <c r="I945" s="806"/>
      <c r="J945" s="812"/>
      <c r="K945" s="812"/>
      <c r="L945" s="812"/>
      <c r="M945" s="812"/>
      <c r="N945" s="812"/>
      <c r="O945" s="812"/>
      <c r="P945" s="812"/>
      <c r="Q945" s="812"/>
      <c r="R945" s="812"/>
      <c r="S945" s="812"/>
      <c r="T945" s="812"/>
      <c r="U945" s="812"/>
      <c r="V945" s="812"/>
      <c r="W945" s="812"/>
      <c r="X945" s="812"/>
      <c r="Y945" s="812"/>
      <c r="Z945" s="812"/>
      <c r="AA945" s="812"/>
    </row>
    <row r="946">
      <c r="A946" s="812"/>
      <c r="B946" s="812"/>
      <c r="C946" s="812"/>
      <c r="D946" s="812"/>
      <c r="E946" s="806"/>
      <c r="F946" s="812"/>
      <c r="G946" s="812"/>
      <c r="H946" s="829"/>
      <c r="I946" s="806"/>
      <c r="J946" s="812"/>
      <c r="K946" s="812"/>
      <c r="L946" s="812"/>
      <c r="M946" s="812"/>
      <c r="N946" s="812"/>
      <c r="O946" s="812"/>
      <c r="P946" s="812"/>
      <c r="Q946" s="812"/>
      <c r="R946" s="812"/>
      <c r="S946" s="812"/>
      <c r="T946" s="812"/>
      <c r="U946" s="812"/>
      <c r="V946" s="812"/>
      <c r="W946" s="812"/>
      <c r="X946" s="812"/>
      <c r="Y946" s="812"/>
      <c r="Z946" s="812"/>
      <c r="AA946" s="812"/>
    </row>
    <row r="947">
      <c r="A947" s="812"/>
      <c r="B947" s="812"/>
      <c r="C947" s="812"/>
      <c r="D947" s="812"/>
      <c r="E947" s="806"/>
      <c r="F947" s="812"/>
      <c r="G947" s="812"/>
      <c r="H947" s="829"/>
      <c r="I947" s="806"/>
      <c r="J947" s="812"/>
      <c r="K947" s="812"/>
      <c r="L947" s="812"/>
      <c r="M947" s="812"/>
      <c r="N947" s="812"/>
      <c r="O947" s="812"/>
      <c r="P947" s="812"/>
      <c r="Q947" s="812"/>
      <c r="R947" s="812"/>
      <c r="S947" s="812"/>
      <c r="T947" s="812"/>
      <c r="U947" s="812"/>
      <c r="V947" s="812"/>
      <c r="W947" s="812"/>
      <c r="X947" s="812"/>
      <c r="Y947" s="812"/>
      <c r="Z947" s="812"/>
      <c r="AA947" s="812"/>
    </row>
    <row r="948">
      <c r="A948" s="812"/>
      <c r="B948" s="812"/>
      <c r="C948" s="812"/>
      <c r="D948" s="812"/>
      <c r="E948" s="806"/>
      <c r="F948" s="812"/>
      <c r="G948" s="812"/>
      <c r="H948" s="829"/>
      <c r="I948" s="806"/>
      <c r="J948" s="812"/>
      <c r="K948" s="812"/>
      <c r="L948" s="812"/>
      <c r="M948" s="812"/>
      <c r="N948" s="812"/>
      <c r="O948" s="812"/>
      <c r="P948" s="812"/>
      <c r="Q948" s="812"/>
      <c r="R948" s="812"/>
      <c r="S948" s="812"/>
      <c r="T948" s="812"/>
      <c r="U948" s="812"/>
      <c r="V948" s="812"/>
      <c r="W948" s="812"/>
      <c r="X948" s="812"/>
      <c r="Y948" s="812"/>
      <c r="Z948" s="812"/>
      <c r="AA948" s="812"/>
    </row>
    <row r="949">
      <c r="A949" s="812"/>
      <c r="B949" s="812"/>
      <c r="C949" s="812"/>
      <c r="D949" s="812"/>
      <c r="E949" s="806"/>
      <c r="F949" s="812"/>
      <c r="G949" s="812"/>
      <c r="H949" s="829"/>
      <c r="I949" s="806"/>
      <c r="J949" s="812"/>
      <c r="K949" s="812"/>
      <c r="L949" s="812"/>
      <c r="M949" s="812"/>
      <c r="N949" s="812"/>
      <c r="O949" s="812"/>
      <c r="P949" s="812"/>
      <c r="Q949" s="812"/>
      <c r="R949" s="812"/>
      <c r="S949" s="812"/>
      <c r="T949" s="812"/>
      <c r="U949" s="812"/>
      <c r="V949" s="812"/>
      <c r="W949" s="812"/>
      <c r="X949" s="812"/>
      <c r="Y949" s="812"/>
      <c r="Z949" s="812"/>
      <c r="AA949" s="812"/>
    </row>
    <row r="950">
      <c r="A950" s="812"/>
      <c r="B950" s="812"/>
      <c r="C950" s="812"/>
      <c r="D950" s="812"/>
      <c r="E950" s="806"/>
      <c r="F950" s="812"/>
      <c r="G950" s="812"/>
      <c r="H950" s="829"/>
      <c r="I950" s="806"/>
      <c r="J950" s="812"/>
      <c r="K950" s="812"/>
      <c r="L950" s="812"/>
      <c r="M950" s="812"/>
      <c r="N950" s="812"/>
      <c r="O950" s="812"/>
      <c r="P950" s="812"/>
      <c r="Q950" s="812"/>
      <c r="R950" s="812"/>
      <c r="S950" s="812"/>
      <c r="T950" s="812"/>
      <c r="U950" s="812"/>
      <c r="V950" s="812"/>
      <c r="W950" s="812"/>
      <c r="X950" s="812"/>
      <c r="Y950" s="812"/>
      <c r="Z950" s="812"/>
      <c r="AA950" s="812"/>
    </row>
    <row r="951">
      <c r="A951" s="812"/>
      <c r="B951" s="812"/>
      <c r="C951" s="812"/>
      <c r="D951" s="812"/>
      <c r="E951" s="806"/>
      <c r="F951" s="812"/>
      <c r="G951" s="812"/>
      <c r="H951" s="829"/>
      <c r="I951" s="806"/>
      <c r="J951" s="812"/>
      <c r="K951" s="812"/>
      <c r="L951" s="812"/>
      <c r="M951" s="812"/>
      <c r="N951" s="812"/>
      <c r="O951" s="812"/>
      <c r="P951" s="812"/>
      <c r="Q951" s="812"/>
      <c r="R951" s="812"/>
      <c r="S951" s="812"/>
      <c r="T951" s="812"/>
      <c r="U951" s="812"/>
      <c r="V951" s="812"/>
      <c r="W951" s="812"/>
      <c r="X951" s="812"/>
      <c r="Y951" s="812"/>
      <c r="Z951" s="812"/>
      <c r="AA951" s="812"/>
    </row>
    <row r="952">
      <c r="A952" s="812"/>
      <c r="B952" s="812"/>
      <c r="C952" s="812"/>
      <c r="D952" s="812"/>
      <c r="E952" s="806"/>
      <c r="F952" s="812"/>
      <c r="G952" s="812"/>
      <c r="H952" s="829"/>
      <c r="I952" s="806"/>
      <c r="J952" s="812"/>
      <c r="K952" s="812"/>
      <c r="L952" s="812"/>
      <c r="M952" s="812"/>
      <c r="N952" s="812"/>
      <c r="O952" s="812"/>
      <c r="P952" s="812"/>
      <c r="Q952" s="812"/>
      <c r="R952" s="812"/>
      <c r="S952" s="812"/>
      <c r="T952" s="812"/>
      <c r="U952" s="812"/>
      <c r="V952" s="812"/>
      <c r="W952" s="812"/>
      <c r="X952" s="812"/>
      <c r="Y952" s="812"/>
      <c r="Z952" s="812"/>
      <c r="AA952" s="812"/>
    </row>
    <row r="953">
      <c r="A953" s="812"/>
      <c r="B953" s="812"/>
      <c r="C953" s="812"/>
      <c r="D953" s="812"/>
      <c r="E953" s="806"/>
      <c r="F953" s="812"/>
      <c r="G953" s="812"/>
      <c r="H953" s="829"/>
      <c r="I953" s="806"/>
      <c r="J953" s="812"/>
      <c r="K953" s="812"/>
      <c r="L953" s="812"/>
      <c r="M953" s="812"/>
      <c r="N953" s="812"/>
      <c r="O953" s="812"/>
      <c r="P953" s="812"/>
      <c r="Q953" s="812"/>
      <c r="R953" s="812"/>
      <c r="S953" s="812"/>
      <c r="T953" s="812"/>
      <c r="U953" s="812"/>
      <c r="V953" s="812"/>
      <c r="W953" s="812"/>
      <c r="X953" s="812"/>
      <c r="Y953" s="812"/>
      <c r="Z953" s="812"/>
      <c r="AA953" s="812"/>
    </row>
    <row r="954">
      <c r="A954" s="812"/>
      <c r="B954" s="812"/>
      <c r="C954" s="812"/>
      <c r="D954" s="812"/>
      <c r="E954" s="806"/>
      <c r="F954" s="812"/>
      <c r="G954" s="812"/>
      <c r="H954" s="829"/>
      <c r="I954" s="806"/>
      <c r="J954" s="812"/>
      <c r="K954" s="812"/>
      <c r="L954" s="812"/>
      <c r="M954" s="812"/>
      <c r="N954" s="812"/>
      <c r="O954" s="812"/>
      <c r="P954" s="812"/>
      <c r="Q954" s="812"/>
      <c r="R954" s="812"/>
      <c r="S954" s="812"/>
      <c r="T954" s="812"/>
      <c r="U954" s="812"/>
      <c r="V954" s="812"/>
      <c r="W954" s="812"/>
      <c r="X954" s="812"/>
      <c r="Y954" s="812"/>
      <c r="Z954" s="812"/>
      <c r="AA954" s="812"/>
    </row>
    <row r="955">
      <c r="A955" s="812"/>
      <c r="B955" s="812"/>
      <c r="C955" s="812"/>
      <c r="D955" s="812"/>
      <c r="E955" s="806"/>
      <c r="F955" s="812"/>
      <c r="G955" s="812"/>
      <c r="H955" s="829"/>
      <c r="I955" s="806"/>
      <c r="J955" s="812"/>
      <c r="K955" s="812"/>
      <c r="L955" s="812"/>
      <c r="M955" s="812"/>
      <c r="N955" s="812"/>
      <c r="O955" s="812"/>
      <c r="P955" s="812"/>
      <c r="Q955" s="812"/>
      <c r="R955" s="812"/>
      <c r="S955" s="812"/>
      <c r="T955" s="812"/>
      <c r="U955" s="812"/>
      <c r="V955" s="812"/>
      <c r="W955" s="812"/>
      <c r="X955" s="812"/>
      <c r="Y955" s="812"/>
      <c r="Z955" s="812"/>
      <c r="AA955" s="812"/>
    </row>
    <row r="956">
      <c r="A956" s="812"/>
      <c r="B956" s="812"/>
      <c r="C956" s="812"/>
      <c r="D956" s="812"/>
      <c r="E956" s="806"/>
      <c r="F956" s="812"/>
      <c r="G956" s="812"/>
      <c r="H956" s="829"/>
      <c r="I956" s="806"/>
      <c r="J956" s="812"/>
      <c r="K956" s="812"/>
      <c r="L956" s="812"/>
      <c r="M956" s="812"/>
      <c r="N956" s="812"/>
      <c r="O956" s="812"/>
      <c r="P956" s="812"/>
      <c r="Q956" s="812"/>
      <c r="R956" s="812"/>
      <c r="S956" s="812"/>
      <c r="T956" s="812"/>
      <c r="U956" s="812"/>
      <c r="V956" s="812"/>
      <c r="W956" s="812"/>
      <c r="X956" s="812"/>
      <c r="Y956" s="812"/>
      <c r="Z956" s="812"/>
      <c r="AA956" s="812"/>
    </row>
    <row r="957">
      <c r="A957" s="812"/>
      <c r="B957" s="812"/>
      <c r="C957" s="812"/>
      <c r="D957" s="812"/>
      <c r="E957" s="806"/>
      <c r="F957" s="812"/>
      <c r="G957" s="812"/>
      <c r="H957" s="829"/>
      <c r="I957" s="806"/>
      <c r="J957" s="812"/>
      <c r="K957" s="812"/>
      <c r="L957" s="812"/>
      <c r="M957" s="812"/>
      <c r="N957" s="812"/>
      <c r="O957" s="812"/>
      <c r="P957" s="812"/>
      <c r="Q957" s="812"/>
      <c r="R957" s="812"/>
      <c r="S957" s="812"/>
      <c r="T957" s="812"/>
      <c r="U957" s="812"/>
      <c r="V957" s="812"/>
      <c r="W957" s="812"/>
      <c r="X957" s="812"/>
      <c r="Y957" s="812"/>
      <c r="Z957" s="812"/>
      <c r="AA957" s="812"/>
    </row>
    <row r="958">
      <c r="A958" s="812"/>
      <c r="B958" s="812"/>
      <c r="C958" s="812"/>
      <c r="D958" s="812"/>
      <c r="E958" s="806"/>
      <c r="F958" s="812"/>
      <c r="G958" s="812"/>
      <c r="H958" s="829"/>
      <c r="I958" s="806"/>
      <c r="J958" s="812"/>
      <c r="K958" s="812"/>
      <c r="L958" s="812"/>
      <c r="M958" s="812"/>
      <c r="N958" s="812"/>
      <c r="O958" s="812"/>
      <c r="P958" s="812"/>
      <c r="Q958" s="812"/>
      <c r="R958" s="812"/>
      <c r="S958" s="812"/>
      <c r="T958" s="812"/>
      <c r="U958" s="812"/>
      <c r="V958" s="812"/>
      <c r="W958" s="812"/>
      <c r="X958" s="812"/>
      <c r="Y958" s="812"/>
      <c r="Z958" s="812"/>
      <c r="AA958" s="812"/>
    </row>
    <row r="959">
      <c r="A959" s="812"/>
      <c r="B959" s="812"/>
      <c r="C959" s="812"/>
      <c r="D959" s="812"/>
      <c r="E959" s="806"/>
      <c r="F959" s="812"/>
      <c r="G959" s="812"/>
      <c r="H959" s="829"/>
      <c r="I959" s="806"/>
      <c r="J959" s="812"/>
      <c r="K959" s="812"/>
      <c r="L959" s="812"/>
      <c r="M959" s="812"/>
      <c r="N959" s="812"/>
      <c r="O959" s="812"/>
      <c r="P959" s="812"/>
      <c r="Q959" s="812"/>
      <c r="R959" s="812"/>
      <c r="S959" s="812"/>
      <c r="T959" s="812"/>
      <c r="U959" s="812"/>
      <c r="V959" s="812"/>
      <c r="W959" s="812"/>
      <c r="X959" s="812"/>
      <c r="Y959" s="812"/>
      <c r="Z959" s="812"/>
      <c r="AA959" s="812"/>
    </row>
    <row r="960">
      <c r="A960" s="812"/>
      <c r="B960" s="812"/>
      <c r="C960" s="812"/>
      <c r="D960" s="812"/>
      <c r="E960" s="806"/>
      <c r="F960" s="812"/>
      <c r="G960" s="812"/>
      <c r="H960" s="829"/>
      <c r="I960" s="806"/>
      <c r="J960" s="812"/>
      <c r="K960" s="812"/>
      <c r="L960" s="812"/>
      <c r="M960" s="812"/>
      <c r="N960" s="812"/>
      <c r="O960" s="812"/>
      <c r="P960" s="812"/>
      <c r="Q960" s="812"/>
      <c r="R960" s="812"/>
      <c r="S960" s="812"/>
      <c r="T960" s="812"/>
      <c r="U960" s="812"/>
      <c r="V960" s="812"/>
      <c r="W960" s="812"/>
      <c r="X960" s="812"/>
      <c r="Y960" s="812"/>
      <c r="Z960" s="812"/>
      <c r="AA960" s="812"/>
    </row>
    <row r="961">
      <c r="A961" s="812"/>
      <c r="B961" s="812"/>
      <c r="C961" s="812"/>
      <c r="D961" s="812"/>
      <c r="E961" s="806"/>
      <c r="F961" s="812"/>
      <c r="G961" s="812"/>
      <c r="H961" s="829"/>
      <c r="I961" s="806"/>
      <c r="J961" s="812"/>
      <c r="K961" s="812"/>
      <c r="L961" s="812"/>
      <c r="M961" s="812"/>
      <c r="N961" s="812"/>
      <c r="O961" s="812"/>
      <c r="P961" s="812"/>
      <c r="Q961" s="812"/>
      <c r="R961" s="812"/>
      <c r="S961" s="812"/>
      <c r="T961" s="812"/>
      <c r="U961" s="812"/>
      <c r="V961" s="812"/>
      <c r="W961" s="812"/>
      <c r="X961" s="812"/>
      <c r="Y961" s="812"/>
      <c r="Z961" s="812"/>
      <c r="AA961" s="812"/>
    </row>
    <row r="962">
      <c r="A962" s="812"/>
      <c r="B962" s="812"/>
      <c r="C962" s="812"/>
      <c r="D962" s="812"/>
      <c r="E962" s="806"/>
      <c r="F962" s="812"/>
      <c r="G962" s="812"/>
      <c r="H962" s="829"/>
      <c r="I962" s="806"/>
      <c r="J962" s="812"/>
      <c r="K962" s="812"/>
      <c r="L962" s="812"/>
      <c r="M962" s="812"/>
      <c r="N962" s="812"/>
      <c r="O962" s="812"/>
      <c r="P962" s="812"/>
      <c r="Q962" s="812"/>
      <c r="R962" s="812"/>
      <c r="S962" s="812"/>
      <c r="T962" s="812"/>
      <c r="U962" s="812"/>
      <c r="V962" s="812"/>
      <c r="W962" s="812"/>
      <c r="X962" s="812"/>
      <c r="Y962" s="812"/>
      <c r="Z962" s="812"/>
      <c r="AA962" s="812"/>
    </row>
    <row r="963">
      <c r="A963" s="812"/>
      <c r="B963" s="812"/>
      <c r="C963" s="812"/>
      <c r="D963" s="812"/>
      <c r="E963" s="806"/>
      <c r="F963" s="812"/>
      <c r="G963" s="812"/>
      <c r="H963" s="829"/>
      <c r="I963" s="806"/>
      <c r="J963" s="812"/>
      <c r="K963" s="812"/>
      <c r="L963" s="812"/>
      <c r="M963" s="812"/>
      <c r="N963" s="812"/>
      <c r="O963" s="812"/>
      <c r="P963" s="812"/>
      <c r="Q963" s="812"/>
      <c r="R963" s="812"/>
      <c r="S963" s="812"/>
      <c r="T963" s="812"/>
      <c r="U963" s="812"/>
      <c r="V963" s="812"/>
      <c r="W963" s="812"/>
      <c r="X963" s="812"/>
      <c r="Y963" s="812"/>
      <c r="Z963" s="812"/>
      <c r="AA963" s="812"/>
    </row>
    <row r="964">
      <c r="A964" s="812"/>
      <c r="B964" s="812"/>
      <c r="C964" s="812"/>
      <c r="D964" s="812"/>
      <c r="E964" s="806"/>
      <c r="F964" s="812"/>
      <c r="G964" s="812"/>
      <c r="H964" s="829"/>
      <c r="I964" s="806"/>
      <c r="J964" s="812"/>
      <c r="K964" s="812"/>
      <c r="L964" s="812"/>
      <c r="M964" s="812"/>
      <c r="N964" s="812"/>
      <c r="O964" s="812"/>
      <c r="P964" s="812"/>
      <c r="Q964" s="812"/>
      <c r="R964" s="812"/>
      <c r="S964" s="812"/>
      <c r="T964" s="812"/>
      <c r="U964" s="812"/>
      <c r="V964" s="812"/>
      <c r="W964" s="812"/>
      <c r="X964" s="812"/>
      <c r="Y964" s="812"/>
      <c r="Z964" s="812"/>
      <c r="AA964" s="812"/>
    </row>
    <row r="965">
      <c r="A965" s="812"/>
      <c r="B965" s="812"/>
      <c r="C965" s="812"/>
      <c r="D965" s="812"/>
      <c r="E965" s="806"/>
      <c r="F965" s="812"/>
      <c r="G965" s="812"/>
      <c r="H965" s="829"/>
      <c r="I965" s="806"/>
      <c r="J965" s="812"/>
      <c r="K965" s="812"/>
      <c r="L965" s="812"/>
      <c r="M965" s="812"/>
      <c r="N965" s="812"/>
      <c r="O965" s="812"/>
      <c r="P965" s="812"/>
      <c r="Q965" s="812"/>
      <c r="R965" s="812"/>
      <c r="S965" s="812"/>
      <c r="T965" s="812"/>
      <c r="U965" s="812"/>
      <c r="V965" s="812"/>
      <c r="W965" s="812"/>
      <c r="X965" s="812"/>
      <c r="Y965" s="812"/>
      <c r="Z965" s="812"/>
      <c r="AA965" s="812"/>
    </row>
    <row r="966">
      <c r="A966" s="812"/>
      <c r="B966" s="812"/>
      <c r="C966" s="812"/>
      <c r="D966" s="812"/>
      <c r="E966" s="806"/>
      <c r="F966" s="812"/>
      <c r="G966" s="812"/>
      <c r="H966" s="829"/>
      <c r="I966" s="806"/>
      <c r="J966" s="812"/>
      <c r="K966" s="812"/>
      <c r="L966" s="812"/>
      <c r="M966" s="812"/>
      <c r="N966" s="812"/>
      <c r="O966" s="812"/>
      <c r="P966" s="812"/>
      <c r="Q966" s="812"/>
      <c r="R966" s="812"/>
      <c r="S966" s="812"/>
      <c r="T966" s="812"/>
      <c r="U966" s="812"/>
      <c r="V966" s="812"/>
      <c r="W966" s="812"/>
      <c r="X966" s="812"/>
      <c r="Y966" s="812"/>
      <c r="Z966" s="812"/>
      <c r="AA966" s="812"/>
    </row>
    <row r="967">
      <c r="A967" s="812"/>
      <c r="B967" s="812"/>
      <c r="C967" s="812"/>
      <c r="D967" s="812"/>
      <c r="E967" s="806"/>
      <c r="F967" s="812"/>
      <c r="G967" s="812"/>
      <c r="H967" s="829"/>
      <c r="I967" s="806"/>
      <c r="J967" s="812"/>
      <c r="K967" s="812"/>
      <c r="L967" s="812"/>
      <c r="M967" s="812"/>
      <c r="N967" s="812"/>
      <c r="O967" s="812"/>
      <c r="P967" s="812"/>
      <c r="Q967" s="812"/>
      <c r="R967" s="812"/>
      <c r="S967" s="812"/>
      <c r="T967" s="812"/>
      <c r="U967" s="812"/>
      <c r="V967" s="812"/>
      <c r="W967" s="812"/>
      <c r="X967" s="812"/>
      <c r="Y967" s="812"/>
      <c r="Z967" s="812"/>
      <c r="AA967" s="812"/>
    </row>
    <row r="968">
      <c r="A968" s="812"/>
      <c r="B968" s="812"/>
      <c r="C968" s="812"/>
      <c r="D968" s="812"/>
      <c r="E968" s="806"/>
      <c r="F968" s="812"/>
      <c r="G968" s="812"/>
      <c r="H968" s="829"/>
      <c r="I968" s="806"/>
      <c r="J968" s="812"/>
      <c r="K968" s="812"/>
      <c r="L968" s="812"/>
      <c r="M968" s="812"/>
      <c r="N968" s="812"/>
      <c r="O968" s="812"/>
      <c r="P968" s="812"/>
      <c r="Q968" s="812"/>
      <c r="R968" s="812"/>
      <c r="S968" s="812"/>
      <c r="T968" s="812"/>
      <c r="U968" s="812"/>
      <c r="V968" s="812"/>
      <c r="W968" s="812"/>
      <c r="X968" s="812"/>
      <c r="Y968" s="812"/>
      <c r="Z968" s="812"/>
      <c r="AA968" s="812"/>
    </row>
    <row r="969">
      <c r="A969" s="812"/>
      <c r="B969" s="812"/>
      <c r="C969" s="812"/>
      <c r="D969" s="812"/>
      <c r="E969" s="806"/>
      <c r="F969" s="812"/>
      <c r="G969" s="812"/>
      <c r="H969" s="829"/>
      <c r="I969" s="806"/>
      <c r="J969" s="812"/>
      <c r="K969" s="812"/>
      <c r="L969" s="812"/>
      <c r="M969" s="812"/>
      <c r="N969" s="812"/>
      <c r="O969" s="812"/>
      <c r="P969" s="812"/>
      <c r="Q969" s="812"/>
      <c r="R969" s="812"/>
      <c r="S969" s="812"/>
      <c r="T969" s="812"/>
      <c r="U969" s="812"/>
      <c r="V969" s="812"/>
      <c r="W969" s="812"/>
      <c r="X969" s="812"/>
      <c r="Y969" s="812"/>
      <c r="Z969" s="812"/>
      <c r="AA969" s="812"/>
    </row>
    <row r="970">
      <c r="A970" s="812"/>
      <c r="B970" s="812"/>
      <c r="C970" s="812"/>
      <c r="D970" s="812"/>
      <c r="E970" s="806"/>
      <c r="F970" s="812"/>
      <c r="G970" s="812"/>
      <c r="H970" s="829"/>
      <c r="I970" s="806"/>
      <c r="J970" s="812"/>
      <c r="K970" s="812"/>
      <c r="L970" s="812"/>
      <c r="M970" s="812"/>
      <c r="N970" s="812"/>
      <c r="O970" s="812"/>
      <c r="P970" s="812"/>
      <c r="Q970" s="812"/>
      <c r="R970" s="812"/>
      <c r="S970" s="812"/>
      <c r="T970" s="812"/>
      <c r="U970" s="812"/>
      <c r="V970" s="812"/>
      <c r="W970" s="812"/>
      <c r="X970" s="812"/>
      <c r="Y970" s="812"/>
      <c r="Z970" s="812"/>
      <c r="AA970" s="812"/>
    </row>
    <row r="971">
      <c r="A971" s="812"/>
      <c r="B971" s="812"/>
      <c r="C971" s="812"/>
      <c r="D971" s="812"/>
      <c r="E971" s="806"/>
      <c r="F971" s="812"/>
      <c r="G971" s="812"/>
      <c r="H971" s="829"/>
      <c r="I971" s="806"/>
      <c r="J971" s="812"/>
      <c r="K971" s="812"/>
      <c r="L971" s="812"/>
      <c r="M971" s="812"/>
      <c r="N971" s="812"/>
      <c r="O971" s="812"/>
      <c r="P971" s="812"/>
      <c r="Q971" s="812"/>
      <c r="R971" s="812"/>
      <c r="S971" s="812"/>
      <c r="T971" s="812"/>
      <c r="U971" s="812"/>
      <c r="V971" s="812"/>
      <c r="W971" s="812"/>
      <c r="X971" s="812"/>
      <c r="Y971" s="812"/>
      <c r="Z971" s="812"/>
      <c r="AA971" s="812"/>
    </row>
    <row r="972">
      <c r="A972" s="812"/>
      <c r="B972" s="812"/>
      <c r="C972" s="812"/>
      <c r="D972" s="812"/>
      <c r="E972" s="806"/>
      <c r="F972" s="812"/>
      <c r="G972" s="812"/>
      <c r="H972" s="829"/>
      <c r="I972" s="806"/>
      <c r="J972" s="812"/>
      <c r="K972" s="812"/>
      <c r="L972" s="812"/>
      <c r="M972" s="812"/>
      <c r="N972" s="812"/>
      <c r="O972" s="812"/>
      <c r="P972" s="812"/>
      <c r="Q972" s="812"/>
      <c r="R972" s="812"/>
      <c r="S972" s="812"/>
      <c r="T972" s="812"/>
      <c r="U972" s="812"/>
      <c r="V972" s="812"/>
      <c r="W972" s="812"/>
      <c r="X972" s="812"/>
      <c r="Y972" s="812"/>
      <c r="Z972" s="812"/>
      <c r="AA972" s="812"/>
    </row>
    <row r="973">
      <c r="A973" s="812"/>
      <c r="B973" s="812"/>
      <c r="C973" s="812"/>
      <c r="D973" s="812"/>
      <c r="E973" s="806"/>
      <c r="F973" s="812"/>
      <c r="G973" s="812"/>
      <c r="H973" s="829"/>
      <c r="I973" s="806"/>
      <c r="J973" s="812"/>
      <c r="K973" s="812"/>
      <c r="L973" s="812"/>
      <c r="M973" s="812"/>
      <c r="N973" s="812"/>
      <c r="O973" s="812"/>
      <c r="P973" s="812"/>
      <c r="Q973" s="812"/>
      <c r="R973" s="812"/>
      <c r="S973" s="812"/>
      <c r="T973" s="812"/>
      <c r="U973" s="812"/>
      <c r="V973" s="812"/>
      <c r="W973" s="812"/>
      <c r="X973" s="812"/>
      <c r="Y973" s="812"/>
      <c r="Z973" s="812"/>
      <c r="AA973" s="812"/>
    </row>
    <row r="974">
      <c r="A974" s="812"/>
      <c r="B974" s="812"/>
      <c r="C974" s="812"/>
      <c r="D974" s="812"/>
      <c r="E974" s="806"/>
      <c r="F974" s="812"/>
      <c r="G974" s="812"/>
      <c r="H974" s="829"/>
      <c r="I974" s="806"/>
      <c r="J974" s="812"/>
      <c r="K974" s="812"/>
      <c r="L974" s="812"/>
      <c r="M974" s="812"/>
      <c r="N974" s="812"/>
      <c r="O974" s="812"/>
      <c r="P974" s="812"/>
      <c r="Q974" s="812"/>
      <c r="R974" s="812"/>
      <c r="S974" s="812"/>
      <c r="T974" s="812"/>
      <c r="U974" s="812"/>
      <c r="V974" s="812"/>
      <c r="W974" s="812"/>
      <c r="X974" s="812"/>
      <c r="Y974" s="812"/>
      <c r="Z974" s="812"/>
      <c r="AA974" s="812"/>
    </row>
    <row r="975">
      <c r="A975" s="812"/>
      <c r="B975" s="812"/>
      <c r="C975" s="812"/>
      <c r="D975" s="812"/>
      <c r="E975" s="806"/>
      <c r="F975" s="812"/>
      <c r="G975" s="812"/>
      <c r="H975" s="829"/>
      <c r="I975" s="806"/>
      <c r="J975" s="812"/>
      <c r="K975" s="812"/>
      <c r="L975" s="812"/>
      <c r="M975" s="812"/>
      <c r="N975" s="812"/>
      <c r="O975" s="812"/>
      <c r="P975" s="812"/>
      <c r="Q975" s="812"/>
      <c r="R975" s="812"/>
      <c r="S975" s="812"/>
      <c r="T975" s="812"/>
      <c r="U975" s="812"/>
      <c r="V975" s="812"/>
      <c r="W975" s="812"/>
      <c r="X975" s="812"/>
      <c r="Y975" s="812"/>
      <c r="Z975" s="812"/>
      <c r="AA975" s="812"/>
    </row>
    <row r="976">
      <c r="A976" s="812"/>
      <c r="B976" s="812"/>
      <c r="C976" s="812"/>
      <c r="D976" s="812"/>
      <c r="E976" s="806"/>
      <c r="F976" s="812"/>
      <c r="G976" s="812"/>
      <c r="H976" s="829"/>
      <c r="I976" s="806"/>
      <c r="J976" s="812"/>
      <c r="K976" s="812"/>
      <c r="L976" s="812"/>
      <c r="M976" s="812"/>
      <c r="N976" s="812"/>
      <c r="O976" s="812"/>
      <c r="P976" s="812"/>
      <c r="Q976" s="812"/>
      <c r="R976" s="812"/>
      <c r="S976" s="812"/>
      <c r="T976" s="812"/>
      <c r="U976" s="812"/>
      <c r="V976" s="812"/>
      <c r="W976" s="812"/>
      <c r="X976" s="812"/>
      <c r="Y976" s="812"/>
      <c r="Z976" s="812"/>
      <c r="AA976" s="812"/>
    </row>
    <row r="977">
      <c r="A977" s="812"/>
      <c r="B977" s="812"/>
      <c r="C977" s="812"/>
      <c r="D977" s="812"/>
      <c r="E977" s="806"/>
      <c r="F977" s="812"/>
      <c r="G977" s="812"/>
      <c r="H977" s="829"/>
      <c r="I977" s="806"/>
      <c r="J977" s="812"/>
      <c r="K977" s="812"/>
      <c r="L977" s="812"/>
      <c r="M977" s="812"/>
      <c r="N977" s="812"/>
      <c r="O977" s="812"/>
      <c r="P977" s="812"/>
      <c r="Q977" s="812"/>
      <c r="R977" s="812"/>
      <c r="S977" s="812"/>
      <c r="T977" s="812"/>
      <c r="U977" s="812"/>
      <c r="V977" s="812"/>
      <c r="W977" s="812"/>
      <c r="X977" s="812"/>
      <c r="Y977" s="812"/>
      <c r="Z977" s="812"/>
      <c r="AA977" s="812"/>
    </row>
    <row r="978">
      <c r="A978" s="812"/>
      <c r="B978" s="812"/>
      <c r="C978" s="812"/>
      <c r="D978" s="812"/>
      <c r="E978" s="806"/>
      <c r="F978" s="812"/>
      <c r="G978" s="812"/>
      <c r="H978" s="829"/>
      <c r="I978" s="806"/>
      <c r="J978" s="812"/>
      <c r="K978" s="812"/>
      <c r="L978" s="812"/>
      <c r="M978" s="812"/>
      <c r="N978" s="812"/>
      <c r="O978" s="812"/>
      <c r="P978" s="812"/>
      <c r="Q978" s="812"/>
      <c r="R978" s="812"/>
      <c r="S978" s="812"/>
      <c r="T978" s="812"/>
      <c r="U978" s="812"/>
      <c r="V978" s="812"/>
      <c r="W978" s="812"/>
      <c r="X978" s="812"/>
      <c r="Y978" s="812"/>
      <c r="Z978" s="812"/>
      <c r="AA978" s="812"/>
    </row>
    <row r="979">
      <c r="A979" s="812"/>
      <c r="B979" s="812"/>
      <c r="C979" s="812"/>
      <c r="D979" s="812"/>
      <c r="E979" s="806"/>
      <c r="F979" s="812"/>
      <c r="G979" s="812"/>
      <c r="H979" s="829"/>
      <c r="I979" s="806"/>
      <c r="J979" s="812"/>
      <c r="K979" s="812"/>
      <c r="L979" s="812"/>
      <c r="M979" s="812"/>
      <c r="N979" s="812"/>
      <c r="O979" s="812"/>
      <c r="P979" s="812"/>
      <c r="Q979" s="812"/>
      <c r="R979" s="812"/>
      <c r="S979" s="812"/>
      <c r="T979" s="812"/>
      <c r="U979" s="812"/>
      <c r="V979" s="812"/>
      <c r="W979" s="812"/>
      <c r="X979" s="812"/>
      <c r="Y979" s="812"/>
      <c r="Z979" s="812"/>
      <c r="AA979" s="812"/>
    </row>
    <row r="980">
      <c r="A980" s="812"/>
      <c r="B980" s="812"/>
      <c r="C980" s="812"/>
      <c r="D980" s="812"/>
      <c r="E980" s="806"/>
      <c r="F980" s="812"/>
      <c r="G980" s="812"/>
      <c r="H980" s="829"/>
      <c r="I980" s="806"/>
      <c r="J980" s="812"/>
      <c r="K980" s="812"/>
      <c r="L980" s="812"/>
      <c r="M980" s="812"/>
      <c r="N980" s="812"/>
      <c r="O980" s="812"/>
      <c r="P980" s="812"/>
      <c r="Q980" s="812"/>
      <c r="R980" s="812"/>
      <c r="S980" s="812"/>
      <c r="T980" s="812"/>
      <c r="U980" s="812"/>
      <c r="V980" s="812"/>
      <c r="W980" s="812"/>
      <c r="X980" s="812"/>
      <c r="Y980" s="812"/>
      <c r="Z980" s="812"/>
      <c r="AA980" s="812"/>
    </row>
    <row r="981">
      <c r="A981" s="812"/>
      <c r="B981" s="812"/>
      <c r="C981" s="812"/>
      <c r="D981" s="812"/>
      <c r="E981" s="806"/>
      <c r="F981" s="812"/>
      <c r="G981" s="812"/>
      <c r="H981" s="829"/>
      <c r="I981" s="806"/>
      <c r="J981" s="812"/>
      <c r="K981" s="812"/>
      <c r="L981" s="812"/>
      <c r="M981" s="812"/>
      <c r="N981" s="812"/>
      <c r="O981" s="812"/>
      <c r="P981" s="812"/>
      <c r="Q981" s="812"/>
      <c r="R981" s="812"/>
      <c r="S981" s="812"/>
      <c r="T981" s="812"/>
      <c r="U981" s="812"/>
      <c r="V981" s="812"/>
      <c r="W981" s="812"/>
      <c r="X981" s="812"/>
      <c r="Y981" s="812"/>
      <c r="Z981" s="812"/>
      <c r="AA981" s="812"/>
    </row>
    <row r="982">
      <c r="A982" s="812"/>
      <c r="B982" s="812"/>
      <c r="C982" s="812"/>
      <c r="D982" s="812"/>
      <c r="E982" s="806"/>
      <c r="F982" s="812"/>
      <c r="G982" s="812"/>
      <c r="H982" s="829"/>
      <c r="I982" s="806"/>
      <c r="J982" s="812"/>
      <c r="K982" s="812"/>
      <c r="L982" s="812"/>
      <c r="M982" s="812"/>
      <c r="N982" s="812"/>
      <c r="O982" s="812"/>
      <c r="P982" s="812"/>
      <c r="Q982" s="812"/>
      <c r="R982" s="812"/>
      <c r="S982" s="812"/>
      <c r="T982" s="812"/>
      <c r="U982" s="812"/>
      <c r="V982" s="812"/>
      <c r="W982" s="812"/>
      <c r="X982" s="812"/>
      <c r="Y982" s="812"/>
      <c r="Z982" s="812"/>
      <c r="AA982" s="812"/>
    </row>
    <row r="983">
      <c r="A983" s="812"/>
      <c r="B983" s="812"/>
      <c r="C983" s="812"/>
      <c r="D983" s="812"/>
      <c r="E983" s="806"/>
      <c r="F983" s="812"/>
      <c r="G983" s="812"/>
      <c r="H983" s="829"/>
      <c r="I983" s="806"/>
      <c r="J983" s="812"/>
      <c r="K983" s="812"/>
      <c r="L983" s="812"/>
      <c r="M983" s="812"/>
      <c r="N983" s="812"/>
      <c r="O983" s="812"/>
      <c r="P983" s="812"/>
      <c r="Q983" s="812"/>
      <c r="R983" s="812"/>
      <c r="S983" s="812"/>
      <c r="T983" s="812"/>
      <c r="U983" s="812"/>
      <c r="V983" s="812"/>
      <c r="W983" s="812"/>
      <c r="X983" s="812"/>
      <c r="Y983" s="812"/>
      <c r="Z983" s="812"/>
      <c r="AA983" s="812"/>
    </row>
    <row r="984">
      <c r="A984" s="812"/>
      <c r="B984" s="812"/>
      <c r="C984" s="812"/>
      <c r="D984" s="812"/>
      <c r="E984" s="806"/>
      <c r="F984" s="812"/>
      <c r="G984" s="812"/>
      <c r="H984" s="829"/>
      <c r="I984" s="806"/>
      <c r="J984" s="812"/>
      <c r="K984" s="812"/>
      <c r="L984" s="812"/>
      <c r="M984" s="812"/>
      <c r="N984" s="812"/>
      <c r="O984" s="812"/>
      <c r="P984" s="812"/>
      <c r="Q984" s="812"/>
      <c r="R984" s="812"/>
      <c r="S984" s="812"/>
      <c r="T984" s="812"/>
      <c r="U984" s="812"/>
      <c r="V984" s="812"/>
      <c r="W984" s="812"/>
      <c r="X984" s="812"/>
      <c r="Y984" s="812"/>
      <c r="Z984" s="812"/>
      <c r="AA984" s="812"/>
    </row>
    <row r="985">
      <c r="A985" s="812"/>
      <c r="B985" s="812"/>
      <c r="C985" s="812"/>
      <c r="D985" s="812"/>
      <c r="E985" s="806"/>
      <c r="F985" s="812"/>
      <c r="G985" s="812"/>
      <c r="H985" s="829"/>
      <c r="I985" s="806"/>
      <c r="J985" s="812"/>
      <c r="K985" s="812"/>
      <c r="L985" s="812"/>
      <c r="M985" s="812"/>
      <c r="N985" s="812"/>
      <c r="O985" s="812"/>
      <c r="P985" s="812"/>
      <c r="Q985" s="812"/>
      <c r="R985" s="812"/>
      <c r="S985" s="812"/>
      <c r="T985" s="812"/>
      <c r="U985" s="812"/>
      <c r="V985" s="812"/>
      <c r="W985" s="812"/>
      <c r="X985" s="812"/>
      <c r="Y985" s="812"/>
      <c r="Z985" s="812"/>
      <c r="AA985" s="812"/>
    </row>
    <row r="986">
      <c r="A986" s="812"/>
      <c r="B986" s="812"/>
      <c r="C986" s="812"/>
      <c r="D986" s="812"/>
      <c r="E986" s="806"/>
      <c r="F986" s="812"/>
      <c r="G986" s="812"/>
      <c r="H986" s="829"/>
      <c r="I986" s="806"/>
      <c r="J986" s="812"/>
      <c r="K986" s="812"/>
      <c r="L986" s="812"/>
      <c r="M986" s="812"/>
      <c r="N986" s="812"/>
      <c r="O986" s="812"/>
      <c r="P986" s="812"/>
      <c r="Q986" s="812"/>
      <c r="R986" s="812"/>
      <c r="S986" s="812"/>
      <c r="T986" s="812"/>
      <c r="U986" s="812"/>
      <c r="V986" s="812"/>
      <c r="W986" s="812"/>
      <c r="X986" s="812"/>
      <c r="Y986" s="812"/>
      <c r="Z986" s="812"/>
      <c r="AA986" s="812"/>
    </row>
    <row r="987">
      <c r="A987" s="812"/>
      <c r="B987" s="812"/>
      <c r="C987" s="812"/>
      <c r="D987" s="812"/>
      <c r="E987" s="806"/>
      <c r="F987" s="812"/>
      <c r="G987" s="812"/>
      <c r="H987" s="829"/>
      <c r="I987" s="806"/>
      <c r="J987" s="812"/>
      <c r="K987" s="812"/>
      <c r="L987" s="812"/>
      <c r="M987" s="812"/>
      <c r="N987" s="812"/>
      <c r="O987" s="812"/>
      <c r="P987" s="812"/>
      <c r="Q987" s="812"/>
      <c r="R987" s="812"/>
      <c r="S987" s="812"/>
      <c r="T987" s="812"/>
      <c r="U987" s="812"/>
      <c r="V987" s="812"/>
      <c r="W987" s="812"/>
      <c r="X987" s="812"/>
      <c r="Y987" s="812"/>
      <c r="Z987" s="812"/>
      <c r="AA987" s="812"/>
    </row>
    <row r="988">
      <c r="A988" s="812"/>
      <c r="B988" s="812"/>
      <c r="C988" s="812"/>
      <c r="D988" s="812"/>
      <c r="E988" s="806"/>
      <c r="F988" s="812"/>
      <c r="G988" s="812"/>
      <c r="H988" s="829"/>
      <c r="I988" s="806"/>
      <c r="J988" s="812"/>
      <c r="K988" s="812"/>
      <c r="L988" s="812"/>
      <c r="M988" s="812"/>
      <c r="N988" s="812"/>
      <c r="O988" s="812"/>
      <c r="P988" s="812"/>
      <c r="Q988" s="812"/>
      <c r="R988" s="812"/>
      <c r="S988" s="812"/>
      <c r="T988" s="812"/>
      <c r="U988" s="812"/>
      <c r="V988" s="812"/>
      <c r="W988" s="812"/>
      <c r="X988" s="812"/>
      <c r="Y988" s="812"/>
      <c r="Z988" s="812"/>
      <c r="AA988" s="812"/>
    </row>
    <row r="989">
      <c r="A989" s="812"/>
      <c r="B989" s="812"/>
      <c r="C989" s="812"/>
      <c r="D989" s="812"/>
      <c r="E989" s="806"/>
      <c r="F989" s="812"/>
      <c r="G989" s="812"/>
      <c r="H989" s="829"/>
      <c r="I989" s="806"/>
      <c r="J989" s="812"/>
      <c r="K989" s="812"/>
      <c r="L989" s="812"/>
      <c r="M989" s="812"/>
      <c r="N989" s="812"/>
      <c r="O989" s="812"/>
      <c r="P989" s="812"/>
      <c r="Q989" s="812"/>
      <c r="R989" s="812"/>
      <c r="S989" s="812"/>
      <c r="T989" s="812"/>
      <c r="U989" s="812"/>
      <c r="V989" s="812"/>
      <c r="W989" s="812"/>
      <c r="X989" s="812"/>
      <c r="Y989" s="812"/>
      <c r="Z989" s="812"/>
      <c r="AA989" s="812"/>
    </row>
    <row r="990">
      <c r="A990" s="812"/>
      <c r="B990" s="812"/>
      <c r="C990" s="812"/>
      <c r="D990" s="812"/>
      <c r="E990" s="806"/>
      <c r="F990" s="812"/>
      <c r="G990" s="812"/>
      <c r="H990" s="829"/>
      <c r="I990" s="806"/>
      <c r="J990" s="812"/>
      <c r="K990" s="812"/>
      <c r="L990" s="812"/>
      <c r="M990" s="812"/>
      <c r="N990" s="812"/>
      <c r="O990" s="812"/>
      <c r="P990" s="812"/>
      <c r="Q990" s="812"/>
      <c r="R990" s="812"/>
      <c r="S990" s="812"/>
      <c r="T990" s="812"/>
      <c r="U990" s="812"/>
      <c r="V990" s="812"/>
      <c r="W990" s="812"/>
      <c r="X990" s="812"/>
      <c r="Y990" s="812"/>
      <c r="Z990" s="812"/>
      <c r="AA990" s="812"/>
    </row>
    <row r="991">
      <c r="A991" s="812"/>
      <c r="B991" s="812"/>
      <c r="C991" s="812"/>
      <c r="D991" s="812"/>
      <c r="E991" s="806"/>
      <c r="F991" s="812"/>
      <c r="G991" s="812"/>
      <c r="H991" s="829"/>
      <c r="I991" s="806"/>
      <c r="J991" s="812"/>
      <c r="K991" s="812"/>
      <c r="L991" s="812"/>
      <c r="M991" s="812"/>
      <c r="N991" s="812"/>
      <c r="O991" s="812"/>
      <c r="P991" s="812"/>
      <c r="Q991" s="812"/>
      <c r="R991" s="812"/>
      <c r="S991" s="812"/>
      <c r="T991" s="812"/>
      <c r="U991" s="812"/>
      <c r="V991" s="812"/>
      <c r="W991" s="812"/>
      <c r="X991" s="812"/>
      <c r="Y991" s="812"/>
      <c r="Z991" s="812"/>
      <c r="AA991" s="812"/>
    </row>
    <row r="992">
      <c r="A992" s="812"/>
      <c r="B992" s="812"/>
      <c r="C992" s="812"/>
      <c r="D992" s="812"/>
      <c r="E992" s="806"/>
      <c r="F992" s="812"/>
      <c r="G992" s="812"/>
      <c r="H992" s="829"/>
      <c r="I992" s="806"/>
      <c r="J992" s="812"/>
      <c r="K992" s="812"/>
      <c r="L992" s="812"/>
      <c r="M992" s="812"/>
      <c r="N992" s="812"/>
      <c r="O992" s="812"/>
      <c r="P992" s="812"/>
      <c r="Q992" s="812"/>
      <c r="R992" s="812"/>
      <c r="S992" s="812"/>
      <c r="T992" s="812"/>
      <c r="U992" s="812"/>
      <c r="V992" s="812"/>
      <c r="W992" s="812"/>
      <c r="X992" s="812"/>
      <c r="Y992" s="812"/>
      <c r="Z992" s="812"/>
      <c r="AA992" s="812"/>
    </row>
    <row r="993">
      <c r="A993" s="812"/>
      <c r="B993" s="812"/>
      <c r="C993" s="812"/>
      <c r="D993" s="812"/>
      <c r="E993" s="806"/>
      <c r="F993" s="812"/>
      <c r="G993" s="812"/>
      <c r="H993" s="829"/>
      <c r="I993" s="806"/>
      <c r="J993" s="812"/>
      <c r="K993" s="812"/>
      <c r="L993" s="812"/>
      <c r="M993" s="812"/>
      <c r="N993" s="812"/>
      <c r="O993" s="812"/>
      <c r="P993" s="812"/>
      <c r="Q993" s="812"/>
      <c r="R993" s="812"/>
      <c r="S993" s="812"/>
      <c r="T993" s="812"/>
      <c r="U993" s="812"/>
      <c r="V993" s="812"/>
      <c r="W993" s="812"/>
      <c r="X993" s="812"/>
      <c r="Y993" s="812"/>
      <c r="Z993" s="812"/>
      <c r="AA993" s="812"/>
    </row>
    <row r="994">
      <c r="A994" s="812"/>
      <c r="B994" s="812"/>
      <c r="C994" s="812"/>
      <c r="D994" s="812"/>
      <c r="E994" s="806"/>
      <c r="F994" s="812"/>
      <c r="G994" s="812"/>
      <c r="H994" s="829"/>
      <c r="I994" s="806"/>
      <c r="J994" s="812"/>
      <c r="K994" s="812"/>
      <c r="L994" s="812"/>
      <c r="M994" s="812"/>
      <c r="N994" s="812"/>
      <c r="O994" s="812"/>
      <c r="P994" s="812"/>
      <c r="Q994" s="812"/>
      <c r="R994" s="812"/>
      <c r="S994" s="812"/>
      <c r="T994" s="812"/>
      <c r="U994" s="812"/>
      <c r="V994" s="812"/>
      <c r="W994" s="812"/>
      <c r="X994" s="812"/>
      <c r="Y994" s="812"/>
      <c r="Z994" s="812"/>
      <c r="AA994" s="812"/>
    </row>
    <row r="995">
      <c r="A995" s="812"/>
      <c r="B995" s="812"/>
      <c r="C995" s="812"/>
      <c r="D995" s="812"/>
      <c r="E995" s="806"/>
      <c r="F995" s="812"/>
      <c r="G995" s="812"/>
      <c r="H995" s="829"/>
      <c r="I995" s="806"/>
      <c r="J995" s="812"/>
      <c r="K995" s="812"/>
      <c r="L995" s="812"/>
      <c r="M995" s="812"/>
      <c r="N995" s="812"/>
      <c r="O995" s="812"/>
      <c r="P995" s="812"/>
      <c r="Q995" s="812"/>
      <c r="R995" s="812"/>
      <c r="S995" s="812"/>
      <c r="T995" s="812"/>
      <c r="U995" s="812"/>
      <c r="V995" s="812"/>
      <c r="W995" s="812"/>
      <c r="X995" s="812"/>
      <c r="Y995" s="812"/>
      <c r="Z995" s="812"/>
      <c r="AA995" s="812"/>
    </row>
    <row r="996">
      <c r="A996" s="812"/>
      <c r="B996" s="812"/>
      <c r="C996" s="812"/>
      <c r="D996" s="812"/>
      <c r="E996" s="806"/>
      <c r="F996" s="812"/>
      <c r="G996" s="812"/>
      <c r="H996" s="829"/>
      <c r="I996" s="806"/>
      <c r="J996" s="812"/>
      <c r="K996" s="812"/>
      <c r="L996" s="812"/>
      <c r="M996" s="812"/>
      <c r="N996" s="812"/>
      <c r="O996" s="812"/>
      <c r="P996" s="812"/>
      <c r="Q996" s="812"/>
      <c r="R996" s="812"/>
      <c r="S996" s="812"/>
      <c r="T996" s="812"/>
      <c r="U996" s="812"/>
      <c r="V996" s="812"/>
      <c r="W996" s="812"/>
      <c r="X996" s="812"/>
      <c r="Y996" s="812"/>
      <c r="Z996" s="812"/>
      <c r="AA996" s="812"/>
    </row>
    <row r="997">
      <c r="A997" s="812"/>
      <c r="B997" s="812"/>
      <c r="C997" s="812"/>
      <c r="D997" s="812"/>
      <c r="E997" s="806"/>
      <c r="F997" s="812"/>
      <c r="G997" s="812"/>
      <c r="H997" s="829"/>
      <c r="I997" s="806"/>
      <c r="J997" s="812"/>
      <c r="K997" s="812"/>
      <c r="L997" s="812"/>
      <c r="M997" s="812"/>
      <c r="N997" s="812"/>
      <c r="O997" s="812"/>
      <c r="P997" s="812"/>
      <c r="Q997" s="812"/>
      <c r="R997" s="812"/>
      <c r="S997" s="812"/>
      <c r="T997" s="812"/>
      <c r="U997" s="812"/>
      <c r="V997" s="812"/>
      <c r="W997" s="812"/>
      <c r="X997" s="812"/>
      <c r="Y997" s="812"/>
      <c r="Z997" s="812"/>
      <c r="AA997" s="812"/>
    </row>
    <row r="998">
      <c r="A998" s="812"/>
      <c r="B998" s="812"/>
      <c r="C998" s="812"/>
      <c r="D998" s="812"/>
      <c r="E998" s="806"/>
      <c r="F998" s="812"/>
      <c r="G998" s="812"/>
      <c r="H998" s="829"/>
      <c r="I998" s="806"/>
      <c r="J998" s="812"/>
      <c r="K998" s="812"/>
      <c r="L998" s="812"/>
      <c r="M998" s="812"/>
      <c r="N998" s="812"/>
      <c r="O998" s="812"/>
      <c r="P998" s="812"/>
      <c r="Q998" s="812"/>
      <c r="R998" s="812"/>
      <c r="S998" s="812"/>
      <c r="T998" s="812"/>
      <c r="U998" s="812"/>
      <c r="V998" s="812"/>
      <c r="W998" s="812"/>
      <c r="X998" s="812"/>
      <c r="Y998" s="812"/>
      <c r="Z998" s="812"/>
      <c r="AA998" s="812"/>
    </row>
    <row r="999">
      <c r="A999" s="812"/>
      <c r="B999" s="812"/>
      <c r="C999" s="812"/>
      <c r="D999" s="812"/>
      <c r="E999" s="806"/>
      <c r="F999" s="812"/>
      <c r="G999" s="812"/>
      <c r="H999" s="829"/>
      <c r="I999" s="806"/>
      <c r="J999" s="812"/>
      <c r="K999" s="812"/>
      <c r="L999" s="812"/>
      <c r="M999" s="812"/>
      <c r="N999" s="812"/>
      <c r="O999" s="812"/>
      <c r="P999" s="812"/>
      <c r="Q999" s="812"/>
      <c r="R999" s="812"/>
      <c r="S999" s="812"/>
      <c r="T999" s="812"/>
      <c r="U999" s="812"/>
      <c r="V999" s="812"/>
      <c r="W999" s="812"/>
      <c r="X999" s="812"/>
      <c r="Y999" s="812"/>
      <c r="Z999" s="812"/>
      <c r="AA999" s="812"/>
    </row>
    <row r="1000">
      <c r="A1000" s="812"/>
      <c r="B1000" s="812"/>
      <c r="C1000" s="812"/>
      <c r="D1000" s="812"/>
      <c r="E1000" s="806"/>
      <c r="F1000" s="812"/>
      <c r="G1000" s="812"/>
      <c r="H1000" s="829"/>
      <c r="I1000" s="806"/>
      <c r="J1000" s="812"/>
      <c r="K1000" s="812"/>
      <c r="L1000" s="812"/>
      <c r="M1000" s="812"/>
      <c r="N1000" s="812"/>
      <c r="O1000" s="812"/>
      <c r="P1000" s="812"/>
      <c r="Q1000" s="812"/>
      <c r="R1000" s="812"/>
      <c r="S1000" s="812"/>
      <c r="T1000" s="812"/>
      <c r="U1000" s="812"/>
      <c r="V1000" s="812"/>
      <c r="W1000" s="812"/>
      <c r="X1000" s="812"/>
      <c r="Y1000" s="812"/>
      <c r="Z1000" s="812"/>
      <c r="AA1000" s="812"/>
    </row>
  </sheetData>
  <conditionalFormatting sqref="G1:U1">
    <cfRule type="cellIs" dxfId="0" priority="1" operator="greaterThan">
      <formula>0</formula>
    </cfRule>
  </conditionalFormatting>
  <conditionalFormatting sqref="G1:U1">
    <cfRule type="cellIs" dxfId="1" priority="2" operator="lessThan">
      <formula>0</formula>
    </cfRule>
  </conditionalFormatting>
  <conditionalFormatting sqref="B1:B1000">
    <cfRule type="timePeriod" dxfId="17" priority="3" timePeriod="today"/>
  </conditionalFormatting>
  <dataValidations>
    <dataValidation type="list" allowBlank="1" sqref="C2:C1000">
      <formula1>REPORT!$A$2:$A$15</formula1>
    </dataValidation>
  </dataValidations>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5.71"/>
    <col customWidth="1" min="3" max="3" width="27.14"/>
    <col customWidth="1" min="4" max="4" width="20.29"/>
    <col customWidth="1" min="7" max="7" width="3.43"/>
    <col customWidth="1" min="8" max="8" width="22.57"/>
    <col customWidth="1" min="12" max="12" width="2.43"/>
  </cols>
  <sheetData>
    <row r="1">
      <c r="A1" s="830" t="s">
        <v>98</v>
      </c>
      <c r="B1" s="831" t="s">
        <v>119</v>
      </c>
      <c r="C1" s="832" t="s">
        <v>1550</v>
      </c>
      <c r="D1" s="832" t="s">
        <v>0</v>
      </c>
      <c r="E1" s="833" t="s">
        <v>1551</v>
      </c>
      <c r="F1" s="833" t="s">
        <v>1552</v>
      </c>
      <c r="G1" s="834"/>
      <c r="H1" s="835" t="s">
        <v>1553</v>
      </c>
      <c r="I1" s="836" t="s">
        <v>1551</v>
      </c>
      <c r="J1" s="836" t="s">
        <v>1554</v>
      </c>
      <c r="K1" s="836" t="s">
        <v>1555</v>
      </c>
      <c r="L1" s="834"/>
    </row>
    <row r="2">
      <c r="A2" s="837">
        <v>44560.0</v>
      </c>
      <c r="B2" s="813" t="s">
        <v>1551</v>
      </c>
      <c r="C2" s="813" t="s">
        <v>1556</v>
      </c>
      <c r="D2" s="813" t="s">
        <v>15</v>
      </c>
      <c r="E2" s="838">
        <v>100.0</v>
      </c>
      <c r="F2" s="838"/>
      <c r="G2" s="806"/>
      <c r="H2" s="807" t="str">
        <f>REPORT!A2</f>
        <v>KITO BF IT</v>
      </c>
      <c r="I2" s="839">
        <f t="shared" ref="I2:I7" si="1">SUMIF(D:D,H2,$E:$E)</f>
        <v>16900</v>
      </c>
      <c r="J2" s="839">
        <f t="shared" ref="J2:J7" si="2">SUMIF(D:D,H2,F:F)</f>
        <v>10600</v>
      </c>
      <c r="K2" s="839">
        <f t="shared" ref="K2:K7" si="3">I2-J2</f>
        <v>6300</v>
      </c>
      <c r="L2" s="806"/>
    </row>
    <row r="3">
      <c r="A3" s="837">
        <v>44567.0</v>
      </c>
      <c r="B3" s="813" t="s">
        <v>1551</v>
      </c>
      <c r="C3" s="813" t="s">
        <v>1556</v>
      </c>
      <c r="D3" s="813" t="s">
        <v>15</v>
      </c>
      <c r="E3" s="838">
        <v>3500.0</v>
      </c>
      <c r="F3" s="838"/>
      <c r="G3" s="806"/>
      <c r="H3" s="807" t="str">
        <f>REPORT!A3</f>
        <v>KEVIN BF UK</v>
      </c>
      <c r="I3" s="839">
        <f t="shared" si="1"/>
        <v>0</v>
      </c>
      <c r="J3" s="839">
        <f t="shared" si="2"/>
        <v>0</v>
      </c>
      <c r="K3" s="839">
        <f t="shared" si="3"/>
        <v>0</v>
      </c>
      <c r="L3" s="806"/>
    </row>
    <row r="4">
      <c r="A4" s="837">
        <v>44568.0</v>
      </c>
      <c r="B4" s="813" t="s">
        <v>1551</v>
      </c>
      <c r="C4" s="813" t="s">
        <v>1557</v>
      </c>
      <c r="D4" s="813" t="s">
        <v>15</v>
      </c>
      <c r="E4" s="838">
        <v>100.0</v>
      </c>
      <c r="F4" s="838"/>
      <c r="G4" s="806"/>
      <c r="H4" s="807" t="str">
        <f>REPORT!A4</f>
        <v>BAGNA BF MT</v>
      </c>
      <c r="I4" s="839">
        <f t="shared" si="1"/>
        <v>0</v>
      </c>
      <c r="J4" s="839">
        <f t="shared" si="2"/>
        <v>0</v>
      </c>
      <c r="K4" s="839">
        <f t="shared" si="3"/>
        <v>0</v>
      </c>
      <c r="L4" s="806"/>
    </row>
    <row r="5">
      <c r="A5" s="837">
        <v>44568.0</v>
      </c>
      <c r="B5" s="813" t="s">
        <v>1551</v>
      </c>
      <c r="C5" s="813" t="s">
        <v>1556</v>
      </c>
      <c r="D5" s="813" t="s">
        <v>15</v>
      </c>
      <c r="E5" s="838">
        <v>1000.0</v>
      </c>
      <c r="F5" s="838"/>
      <c r="G5" s="806"/>
      <c r="H5" s="807" t="str">
        <f>REPORT!A5</f>
        <v>KEVIN BF MT</v>
      </c>
      <c r="I5" s="839">
        <f t="shared" si="1"/>
        <v>0</v>
      </c>
      <c r="J5" s="839">
        <f t="shared" si="2"/>
        <v>0</v>
      </c>
      <c r="K5" s="839">
        <f t="shared" si="3"/>
        <v>0</v>
      </c>
      <c r="L5" s="806"/>
    </row>
    <row r="6">
      <c r="A6" s="837">
        <v>44569.0</v>
      </c>
      <c r="B6" s="813" t="s">
        <v>1551</v>
      </c>
      <c r="C6" s="813" t="s">
        <v>1556</v>
      </c>
      <c r="D6" s="813" t="s">
        <v>15</v>
      </c>
      <c r="E6" s="838">
        <v>3500.0</v>
      </c>
      <c r="F6" s="838"/>
      <c r="G6" s="806"/>
      <c r="H6" s="807" t="str">
        <f>REPORT!A6</f>
        <v>KEVIN BET365 IT</v>
      </c>
      <c r="I6" s="839">
        <f t="shared" si="1"/>
        <v>0</v>
      </c>
      <c r="J6" s="839">
        <f t="shared" si="2"/>
        <v>0</v>
      </c>
      <c r="K6" s="839">
        <f t="shared" si="3"/>
        <v>0</v>
      </c>
      <c r="L6" s="806"/>
    </row>
    <row r="7">
      <c r="A7" s="840">
        <v>44570.0</v>
      </c>
      <c r="B7" s="813" t="s">
        <v>1551</v>
      </c>
      <c r="C7" s="813" t="s">
        <v>1556</v>
      </c>
      <c r="D7" s="841" t="s">
        <v>15</v>
      </c>
      <c r="E7" s="842">
        <v>1700.0</v>
      </c>
      <c r="F7" s="842"/>
      <c r="G7" s="806"/>
      <c r="H7" s="807" t="str">
        <f>REPORT!A7</f>
        <v>KITO BETFLAG IT</v>
      </c>
      <c r="I7" s="839">
        <f t="shared" si="1"/>
        <v>0</v>
      </c>
      <c r="J7" s="839">
        <f t="shared" si="2"/>
        <v>0</v>
      </c>
      <c r="K7" s="839">
        <f t="shared" si="3"/>
        <v>0</v>
      </c>
      <c r="L7" s="806"/>
    </row>
    <row r="8">
      <c r="A8" s="840">
        <v>44570.0</v>
      </c>
      <c r="B8" s="813" t="s">
        <v>1551</v>
      </c>
      <c r="C8" s="813" t="s">
        <v>1557</v>
      </c>
      <c r="D8" s="841" t="s">
        <v>15</v>
      </c>
      <c r="E8" s="838">
        <v>323.86</v>
      </c>
      <c r="F8" s="838"/>
      <c r="G8" s="806"/>
      <c r="H8" s="821"/>
      <c r="I8" s="839"/>
      <c r="J8" s="839"/>
      <c r="K8" s="839"/>
      <c r="L8" s="806"/>
    </row>
    <row r="9">
      <c r="A9" s="840">
        <v>44570.0</v>
      </c>
      <c r="B9" s="841" t="s">
        <v>1551</v>
      </c>
      <c r="C9" s="841" t="s">
        <v>1557</v>
      </c>
      <c r="D9" s="841" t="s">
        <v>15</v>
      </c>
      <c r="E9" s="842">
        <v>676.14</v>
      </c>
      <c r="F9" s="842"/>
      <c r="G9" s="806"/>
      <c r="H9" s="821"/>
      <c r="I9" s="839"/>
      <c r="J9" s="839"/>
      <c r="K9" s="839"/>
      <c r="L9" s="806"/>
    </row>
    <row r="10">
      <c r="A10" s="837">
        <v>44574.0</v>
      </c>
      <c r="B10" s="813" t="s">
        <v>1554</v>
      </c>
      <c r="C10" s="813" t="s">
        <v>1556</v>
      </c>
      <c r="D10" s="841" t="s">
        <v>15</v>
      </c>
      <c r="E10" s="838"/>
      <c r="F10" s="838">
        <v>1500.0</v>
      </c>
      <c r="G10" s="806"/>
      <c r="H10" s="821"/>
      <c r="I10" s="839"/>
      <c r="J10" s="839"/>
      <c r="K10" s="839"/>
      <c r="L10" s="806"/>
    </row>
    <row r="11">
      <c r="A11" s="840">
        <v>44576.0</v>
      </c>
      <c r="B11" s="841" t="s">
        <v>1551</v>
      </c>
      <c r="C11" s="841" t="s">
        <v>1557</v>
      </c>
      <c r="D11" s="841" t="s">
        <v>15</v>
      </c>
      <c r="E11" s="842">
        <v>2000.0</v>
      </c>
      <c r="F11" s="842"/>
      <c r="G11" s="806"/>
      <c r="H11" s="819" t="s">
        <v>21</v>
      </c>
      <c r="I11" s="839">
        <f>SUM(I2:I10)</f>
        <v>16900</v>
      </c>
      <c r="J11" s="839"/>
      <c r="K11" s="839"/>
      <c r="L11" s="806"/>
    </row>
    <row r="12">
      <c r="A12" s="837">
        <v>44577.0</v>
      </c>
      <c r="B12" s="841" t="s">
        <v>1551</v>
      </c>
      <c r="C12" s="841" t="s">
        <v>1557</v>
      </c>
      <c r="D12" s="841" t="s">
        <v>15</v>
      </c>
      <c r="E12" s="838">
        <v>4000.0</v>
      </c>
      <c r="F12" s="839"/>
      <c r="G12" s="806"/>
      <c r="I12" s="843"/>
      <c r="J12" s="843"/>
      <c r="K12" s="843"/>
      <c r="L12" s="844"/>
    </row>
    <row r="13">
      <c r="A13" s="840">
        <v>44603.0</v>
      </c>
      <c r="B13" s="813" t="s">
        <v>1554</v>
      </c>
      <c r="C13" s="813" t="s">
        <v>1556</v>
      </c>
      <c r="D13" s="841" t="s">
        <v>15</v>
      </c>
      <c r="E13" s="838"/>
      <c r="F13" s="838">
        <v>2000.0</v>
      </c>
      <c r="G13" s="806"/>
      <c r="I13" s="843"/>
      <c r="J13" s="843"/>
      <c r="K13" s="843"/>
      <c r="L13" s="844"/>
    </row>
    <row r="14">
      <c r="A14" s="837">
        <v>44616.0</v>
      </c>
      <c r="B14" s="813" t="s">
        <v>1554</v>
      </c>
      <c r="C14" s="813" t="s">
        <v>1557</v>
      </c>
      <c r="D14" s="841" t="s">
        <v>15</v>
      </c>
      <c r="E14" s="838"/>
      <c r="F14" s="838">
        <v>2000.0</v>
      </c>
      <c r="G14" s="806"/>
      <c r="I14" s="843"/>
      <c r="J14" s="843"/>
      <c r="K14" s="843"/>
      <c r="L14" s="844"/>
    </row>
    <row r="15">
      <c r="A15" s="837">
        <v>44617.0</v>
      </c>
      <c r="B15" s="813" t="s">
        <v>1554</v>
      </c>
      <c r="C15" s="813" t="s">
        <v>1557</v>
      </c>
      <c r="D15" s="841" t="s">
        <v>15</v>
      </c>
      <c r="E15" s="838"/>
      <c r="F15" s="838">
        <v>2000.0</v>
      </c>
      <c r="G15" s="806"/>
      <c r="H15" s="812"/>
      <c r="I15" s="845"/>
      <c r="J15" s="845"/>
      <c r="K15" s="845"/>
      <c r="L15" s="806"/>
    </row>
    <row r="16">
      <c r="A16" s="837">
        <v>44619.0</v>
      </c>
      <c r="B16" s="841" t="s">
        <v>1554</v>
      </c>
      <c r="C16" s="846" t="s">
        <v>1557</v>
      </c>
      <c r="D16" s="841" t="s">
        <v>15</v>
      </c>
      <c r="E16" s="842"/>
      <c r="F16" s="838">
        <v>3100.0</v>
      </c>
      <c r="G16" s="806"/>
      <c r="H16" s="812"/>
      <c r="I16" s="845"/>
      <c r="J16" s="845"/>
      <c r="K16" s="845"/>
      <c r="L16" s="806"/>
    </row>
    <row r="17">
      <c r="A17" s="847"/>
      <c r="B17" s="821"/>
      <c r="C17" s="821"/>
      <c r="D17" s="821"/>
      <c r="E17" s="839"/>
      <c r="F17" s="839"/>
      <c r="G17" s="806"/>
      <c r="H17" s="848" t="s">
        <v>1550</v>
      </c>
      <c r="I17" s="849" t="s">
        <v>1551</v>
      </c>
      <c r="J17" s="849" t="s">
        <v>1554</v>
      </c>
      <c r="K17" s="849" t="s">
        <v>1555</v>
      </c>
      <c r="L17" s="806"/>
    </row>
    <row r="18">
      <c r="A18" s="847"/>
      <c r="B18" s="821"/>
      <c r="C18" s="821"/>
      <c r="D18" s="821"/>
      <c r="E18" s="839"/>
      <c r="F18" s="839"/>
      <c r="G18" s="806"/>
      <c r="H18" s="850" t="s">
        <v>1556</v>
      </c>
      <c r="I18" s="839">
        <f t="shared" ref="I18:I22" si="4">SUMIF(C:C,H18,$E:$E)</f>
        <v>9800</v>
      </c>
      <c r="J18" s="839">
        <f t="shared" ref="J18:J22" si="5">SUMIF(C:C,H18,$F:$F)</f>
        <v>3500</v>
      </c>
      <c r="K18" s="839">
        <f t="shared" ref="K18:K22" si="6">I18-J18</f>
        <v>6300</v>
      </c>
      <c r="L18" s="806"/>
    </row>
    <row r="19">
      <c r="A19" s="847"/>
      <c r="B19" s="821"/>
      <c r="C19" s="821"/>
      <c r="D19" s="821"/>
      <c r="E19" s="839"/>
      <c r="F19" s="839"/>
      <c r="G19" s="806"/>
      <c r="H19" s="850" t="s">
        <v>1557</v>
      </c>
      <c r="I19" s="839">
        <f t="shared" si="4"/>
        <v>7100</v>
      </c>
      <c r="J19" s="839">
        <f t="shared" si="5"/>
        <v>7100</v>
      </c>
      <c r="K19" s="839">
        <f t="shared" si="6"/>
        <v>0</v>
      </c>
      <c r="L19" s="806"/>
    </row>
    <row r="20">
      <c r="A20" s="847"/>
      <c r="B20" s="821"/>
      <c r="C20" s="821"/>
      <c r="D20" s="821"/>
      <c r="E20" s="839"/>
      <c r="F20" s="839"/>
      <c r="G20" s="806"/>
      <c r="H20" s="850" t="s">
        <v>1558</v>
      </c>
      <c r="I20" s="839">
        <f t="shared" si="4"/>
        <v>0</v>
      </c>
      <c r="J20" s="839">
        <f t="shared" si="5"/>
        <v>0</v>
      </c>
      <c r="K20" s="839">
        <f t="shared" si="6"/>
        <v>0</v>
      </c>
      <c r="L20" s="851"/>
    </row>
    <row r="21">
      <c r="A21" s="847"/>
      <c r="B21" s="821"/>
      <c r="C21" s="821"/>
      <c r="D21" s="821"/>
      <c r="E21" s="839"/>
      <c r="F21" s="839"/>
      <c r="G21" s="806"/>
      <c r="H21" s="850" t="s">
        <v>1559</v>
      </c>
      <c r="I21" s="839">
        <f t="shared" si="4"/>
        <v>0</v>
      </c>
      <c r="J21" s="839">
        <f t="shared" si="5"/>
        <v>0</v>
      </c>
      <c r="K21" s="839">
        <f t="shared" si="6"/>
        <v>0</v>
      </c>
      <c r="L21" s="806"/>
    </row>
    <row r="22">
      <c r="A22" s="847"/>
      <c r="B22" s="821"/>
      <c r="C22" s="821"/>
      <c r="D22" s="821"/>
      <c r="E22" s="839"/>
      <c r="F22" s="839"/>
      <c r="G22" s="806"/>
      <c r="H22" s="850" t="s">
        <v>1560</v>
      </c>
      <c r="I22" s="839">
        <f t="shared" si="4"/>
        <v>0</v>
      </c>
      <c r="J22" s="839">
        <f t="shared" si="5"/>
        <v>0</v>
      </c>
      <c r="K22" s="839">
        <f t="shared" si="6"/>
        <v>0</v>
      </c>
      <c r="L22" s="806"/>
    </row>
    <row r="23">
      <c r="A23" s="847"/>
      <c r="B23" s="821"/>
      <c r="C23" s="821"/>
      <c r="D23" s="821"/>
      <c r="E23" s="839"/>
      <c r="F23" s="839"/>
      <c r="G23" s="806"/>
      <c r="H23" s="821"/>
      <c r="I23" s="839"/>
      <c r="J23" s="839"/>
      <c r="K23" s="839"/>
      <c r="L23" s="806"/>
    </row>
    <row r="24">
      <c r="A24" s="847"/>
      <c r="B24" s="821"/>
      <c r="C24" s="821"/>
      <c r="D24" s="821"/>
      <c r="E24" s="839"/>
      <c r="F24" s="839"/>
      <c r="G24" s="806"/>
      <c r="H24" s="821"/>
      <c r="I24" s="839"/>
      <c r="J24" s="839"/>
      <c r="K24" s="839"/>
      <c r="L24" s="806"/>
    </row>
    <row r="25">
      <c r="A25" s="847"/>
      <c r="B25" s="821"/>
      <c r="C25" s="821"/>
      <c r="D25" s="821"/>
      <c r="E25" s="839"/>
      <c r="F25" s="839"/>
      <c r="G25" s="806"/>
      <c r="H25" s="821"/>
      <c r="I25" s="845"/>
      <c r="J25" s="845"/>
      <c r="K25" s="845"/>
      <c r="L25" s="806"/>
    </row>
    <row r="26">
      <c r="A26" s="847"/>
      <c r="B26" s="821"/>
      <c r="C26" s="821"/>
      <c r="D26" s="821"/>
      <c r="E26" s="839"/>
      <c r="F26" s="839"/>
      <c r="G26" s="806"/>
      <c r="H26" s="821"/>
      <c r="I26" s="845"/>
      <c r="J26" s="845"/>
      <c r="K26" s="845"/>
      <c r="L26" s="806"/>
    </row>
    <row r="27">
      <c r="A27" s="847"/>
      <c r="B27" s="821"/>
      <c r="C27" s="821"/>
      <c r="D27" s="821"/>
      <c r="E27" s="839"/>
      <c r="F27" s="839"/>
      <c r="G27" s="806"/>
      <c r="H27" s="821"/>
      <c r="I27" s="845"/>
      <c r="J27" s="845"/>
      <c r="K27" s="845"/>
      <c r="L27" s="806"/>
    </row>
    <row r="28">
      <c r="A28" s="847"/>
      <c r="B28" s="821"/>
      <c r="C28" s="821"/>
      <c r="D28" s="821"/>
      <c r="E28" s="839"/>
      <c r="F28" s="839"/>
      <c r="G28" s="806"/>
      <c r="H28" s="821"/>
      <c r="I28" s="845"/>
      <c r="J28" s="845"/>
      <c r="K28" s="845"/>
      <c r="L28" s="806"/>
    </row>
    <row r="29">
      <c r="A29" s="847"/>
      <c r="B29" s="821"/>
      <c r="C29" s="821"/>
      <c r="D29" s="821"/>
      <c r="E29" s="839"/>
      <c r="F29" s="839"/>
      <c r="G29" s="806"/>
      <c r="H29" s="821"/>
      <c r="I29" s="845"/>
      <c r="J29" s="845"/>
      <c r="K29" s="845"/>
      <c r="L29" s="806"/>
    </row>
    <row r="30">
      <c r="A30" s="847"/>
      <c r="B30" s="821"/>
      <c r="C30" s="821"/>
      <c r="D30" s="821"/>
      <c r="E30" s="839"/>
      <c r="F30" s="839"/>
      <c r="G30" s="806"/>
      <c r="H30" s="812"/>
      <c r="I30" s="845"/>
      <c r="J30" s="845"/>
      <c r="K30" s="845"/>
      <c r="L30" s="806"/>
    </row>
    <row r="31">
      <c r="A31" s="847"/>
      <c r="B31" s="821"/>
      <c r="C31" s="821"/>
      <c r="D31" s="821"/>
      <c r="E31" s="839"/>
      <c r="F31" s="839"/>
      <c r="G31" s="806"/>
      <c r="H31" s="812"/>
      <c r="I31" s="845"/>
      <c r="J31" s="845"/>
      <c r="K31" s="845"/>
      <c r="L31" s="806"/>
    </row>
    <row r="32">
      <c r="A32" s="847"/>
      <c r="B32" s="821"/>
      <c r="C32" s="821"/>
      <c r="D32" s="821"/>
      <c r="E32" s="839"/>
      <c r="F32" s="839"/>
      <c r="G32" s="806"/>
      <c r="H32" s="812"/>
      <c r="I32" s="845"/>
      <c r="J32" s="845"/>
      <c r="K32" s="845"/>
      <c r="L32" s="806"/>
    </row>
    <row r="33">
      <c r="A33" s="847"/>
      <c r="B33" s="821"/>
      <c r="C33" s="821"/>
      <c r="D33" s="821"/>
      <c r="E33" s="839"/>
      <c r="F33" s="839"/>
      <c r="G33" s="806"/>
      <c r="H33" s="812"/>
      <c r="I33" s="845"/>
      <c r="J33" s="845"/>
      <c r="K33" s="845"/>
      <c r="L33" s="806"/>
    </row>
    <row r="34">
      <c r="A34" s="847"/>
      <c r="B34" s="821"/>
      <c r="C34" s="821"/>
      <c r="D34" s="821"/>
      <c r="E34" s="839"/>
      <c r="F34" s="839"/>
      <c r="G34" s="806"/>
      <c r="H34" s="812"/>
      <c r="I34" s="845"/>
      <c r="J34" s="845"/>
      <c r="K34" s="845"/>
      <c r="L34" s="806"/>
    </row>
    <row r="35">
      <c r="A35" s="847"/>
      <c r="B35" s="821"/>
      <c r="C35" s="821"/>
      <c r="D35" s="821"/>
      <c r="E35" s="839"/>
      <c r="F35" s="839"/>
      <c r="G35" s="806"/>
      <c r="H35" s="812"/>
      <c r="I35" s="845"/>
      <c r="J35" s="845"/>
      <c r="K35" s="845"/>
      <c r="L35" s="806"/>
    </row>
    <row r="36">
      <c r="A36" s="847"/>
      <c r="B36" s="821"/>
      <c r="C36" s="821"/>
      <c r="D36" s="821"/>
      <c r="E36" s="839"/>
      <c r="F36" s="839"/>
      <c r="G36" s="806"/>
      <c r="H36" s="812"/>
      <c r="I36" s="845"/>
      <c r="J36" s="845"/>
      <c r="K36" s="845"/>
      <c r="L36" s="806"/>
    </row>
    <row r="37">
      <c r="A37" s="847"/>
      <c r="B37" s="821"/>
      <c r="C37" s="821"/>
      <c r="D37" s="821"/>
      <c r="E37" s="839"/>
      <c r="F37" s="839"/>
      <c r="G37" s="806"/>
      <c r="H37" s="812"/>
      <c r="I37" s="845"/>
      <c r="J37" s="845"/>
      <c r="K37" s="845"/>
      <c r="L37" s="806"/>
    </row>
    <row r="38">
      <c r="A38" s="847"/>
      <c r="B38" s="821"/>
      <c r="C38" s="821"/>
      <c r="D38" s="821"/>
      <c r="E38" s="839"/>
      <c r="F38" s="839"/>
      <c r="G38" s="806"/>
      <c r="H38" s="812"/>
      <c r="I38" s="845"/>
      <c r="J38" s="845"/>
      <c r="K38" s="845"/>
      <c r="L38" s="806"/>
    </row>
    <row r="39">
      <c r="A39" s="847"/>
      <c r="B39" s="821"/>
      <c r="C39" s="821"/>
      <c r="D39" s="821"/>
      <c r="E39" s="839"/>
      <c r="F39" s="839"/>
      <c r="G39" s="806"/>
      <c r="H39" s="812"/>
      <c r="I39" s="845"/>
      <c r="J39" s="845"/>
      <c r="K39" s="845"/>
      <c r="L39" s="806"/>
    </row>
    <row r="40">
      <c r="A40" s="847"/>
      <c r="B40" s="821"/>
      <c r="C40" s="821"/>
      <c r="D40" s="821"/>
      <c r="E40" s="839"/>
      <c r="F40" s="839"/>
      <c r="G40" s="806"/>
      <c r="H40" s="812"/>
      <c r="I40" s="845"/>
      <c r="J40" s="845"/>
      <c r="K40" s="845"/>
      <c r="L40" s="806"/>
    </row>
    <row r="41">
      <c r="A41" s="847"/>
      <c r="B41" s="821"/>
      <c r="C41" s="821"/>
      <c r="D41" s="821"/>
      <c r="E41" s="839"/>
      <c r="F41" s="839"/>
      <c r="G41" s="806"/>
      <c r="H41" s="812"/>
      <c r="I41" s="845"/>
      <c r="J41" s="845"/>
      <c r="K41" s="845"/>
      <c r="L41" s="806"/>
    </row>
    <row r="42">
      <c r="A42" s="847"/>
      <c r="B42" s="821"/>
      <c r="C42" s="821"/>
      <c r="D42" s="821"/>
      <c r="E42" s="839"/>
      <c r="F42" s="839"/>
      <c r="G42" s="806"/>
      <c r="H42" s="812"/>
      <c r="I42" s="845"/>
      <c r="J42" s="845"/>
      <c r="K42" s="845"/>
      <c r="L42" s="806"/>
    </row>
    <row r="43">
      <c r="A43" s="847"/>
      <c r="B43" s="821"/>
      <c r="C43" s="821"/>
      <c r="D43" s="821"/>
      <c r="E43" s="839"/>
      <c r="F43" s="839"/>
      <c r="G43" s="806"/>
      <c r="H43" s="812"/>
      <c r="I43" s="845"/>
      <c r="J43" s="845"/>
      <c r="K43" s="845"/>
      <c r="L43" s="806"/>
    </row>
    <row r="44">
      <c r="A44" s="847"/>
      <c r="B44" s="821"/>
      <c r="C44" s="821"/>
      <c r="D44" s="821"/>
      <c r="E44" s="839"/>
      <c r="F44" s="839"/>
      <c r="G44" s="806"/>
      <c r="H44" s="812"/>
      <c r="I44" s="845"/>
      <c r="J44" s="845"/>
      <c r="K44" s="845"/>
      <c r="L44" s="806"/>
    </row>
    <row r="45">
      <c r="A45" s="847"/>
      <c r="B45" s="821"/>
      <c r="C45" s="821"/>
      <c r="D45" s="821"/>
      <c r="E45" s="839"/>
      <c r="F45" s="839"/>
      <c r="G45" s="806"/>
      <c r="H45" s="812"/>
      <c r="I45" s="845"/>
      <c r="J45" s="845"/>
      <c r="K45" s="845"/>
      <c r="L45" s="806"/>
    </row>
    <row r="46">
      <c r="A46" s="847"/>
      <c r="B46" s="821"/>
      <c r="C46" s="821"/>
      <c r="D46" s="821"/>
      <c r="E46" s="839"/>
      <c r="F46" s="839"/>
      <c r="G46" s="806"/>
      <c r="H46" s="812"/>
      <c r="I46" s="845"/>
      <c r="J46" s="845"/>
      <c r="K46" s="845"/>
      <c r="L46" s="806"/>
    </row>
    <row r="47">
      <c r="A47" s="847"/>
      <c r="B47" s="821"/>
      <c r="C47" s="821"/>
      <c r="D47" s="821"/>
      <c r="E47" s="839"/>
      <c r="F47" s="839"/>
      <c r="G47" s="806"/>
      <c r="H47" s="812"/>
      <c r="I47" s="845"/>
      <c r="J47" s="845"/>
      <c r="K47" s="845"/>
      <c r="L47" s="806"/>
    </row>
    <row r="48">
      <c r="A48" s="847"/>
      <c r="B48" s="821"/>
      <c r="C48" s="821"/>
      <c r="D48" s="821"/>
      <c r="E48" s="839"/>
      <c r="F48" s="839"/>
      <c r="G48" s="806"/>
      <c r="H48" s="812"/>
      <c r="I48" s="845"/>
      <c r="J48" s="845"/>
      <c r="K48" s="845"/>
      <c r="L48" s="806"/>
    </row>
    <row r="49">
      <c r="A49" s="847"/>
      <c r="B49" s="821"/>
      <c r="C49" s="821"/>
      <c r="D49" s="821"/>
      <c r="E49" s="839"/>
      <c r="F49" s="839"/>
      <c r="G49" s="806"/>
      <c r="H49" s="812"/>
      <c r="I49" s="845"/>
      <c r="J49" s="845"/>
      <c r="K49" s="845"/>
      <c r="L49" s="806"/>
    </row>
    <row r="50">
      <c r="A50" s="847"/>
      <c r="B50" s="821"/>
      <c r="C50" s="821"/>
      <c r="D50" s="821"/>
      <c r="E50" s="839"/>
      <c r="F50" s="839"/>
      <c r="G50" s="806"/>
      <c r="H50" s="812"/>
      <c r="I50" s="845"/>
      <c r="J50" s="845"/>
      <c r="K50" s="845"/>
      <c r="L50" s="806"/>
    </row>
    <row r="51">
      <c r="A51" s="847"/>
      <c r="B51" s="821"/>
      <c r="C51" s="821"/>
      <c r="D51" s="821"/>
      <c r="E51" s="839"/>
      <c r="F51" s="839"/>
      <c r="G51" s="806"/>
      <c r="H51" s="812"/>
      <c r="I51" s="845"/>
      <c r="J51" s="845"/>
      <c r="K51" s="845"/>
      <c r="L51" s="806"/>
    </row>
    <row r="52">
      <c r="A52" s="847"/>
      <c r="B52" s="821"/>
      <c r="C52" s="821"/>
      <c r="D52" s="821"/>
      <c r="E52" s="839"/>
      <c r="F52" s="839"/>
      <c r="G52" s="806"/>
      <c r="H52" s="812"/>
      <c r="I52" s="845"/>
      <c r="J52" s="845"/>
      <c r="K52" s="845"/>
      <c r="L52" s="806"/>
    </row>
    <row r="53">
      <c r="A53" s="847"/>
      <c r="B53" s="821"/>
      <c r="C53" s="821"/>
      <c r="D53" s="821"/>
      <c r="E53" s="839"/>
      <c r="F53" s="839"/>
      <c r="G53" s="806"/>
      <c r="H53" s="812"/>
      <c r="I53" s="845"/>
      <c r="J53" s="845"/>
      <c r="K53" s="845"/>
      <c r="L53" s="806"/>
    </row>
    <row r="54">
      <c r="A54" s="847"/>
      <c r="B54" s="821"/>
      <c r="C54" s="821"/>
      <c r="D54" s="821"/>
      <c r="E54" s="839"/>
      <c r="F54" s="839"/>
      <c r="G54" s="806"/>
      <c r="H54" s="812"/>
      <c r="I54" s="845"/>
      <c r="J54" s="845"/>
      <c r="K54" s="845"/>
      <c r="L54" s="806"/>
    </row>
    <row r="55">
      <c r="A55" s="847"/>
      <c r="B55" s="821"/>
      <c r="C55" s="821"/>
      <c r="D55" s="821"/>
      <c r="E55" s="839"/>
      <c r="F55" s="839"/>
      <c r="G55" s="806"/>
      <c r="H55" s="812"/>
      <c r="I55" s="845"/>
      <c r="J55" s="845"/>
      <c r="K55" s="845"/>
      <c r="L55" s="806"/>
    </row>
    <row r="56">
      <c r="A56" s="847"/>
      <c r="B56" s="821"/>
      <c r="C56" s="821"/>
      <c r="D56" s="821"/>
      <c r="E56" s="839"/>
      <c r="F56" s="839"/>
      <c r="G56" s="806"/>
      <c r="H56" s="812"/>
      <c r="I56" s="845"/>
      <c r="J56" s="845"/>
      <c r="K56" s="845"/>
      <c r="L56" s="806"/>
    </row>
    <row r="57">
      <c r="A57" s="847"/>
      <c r="B57" s="821"/>
      <c r="C57" s="821"/>
      <c r="D57" s="821"/>
      <c r="E57" s="839"/>
      <c r="F57" s="839"/>
      <c r="G57" s="806"/>
      <c r="H57" s="812"/>
      <c r="I57" s="845"/>
      <c r="J57" s="845"/>
      <c r="K57" s="845"/>
      <c r="L57" s="806"/>
    </row>
    <row r="58">
      <c r="A58" s="847"/>
      <c r="B58" s="821"/>
      <c r="C58" s="821"/>
      <c r="D58" s="821"/>
      <c r="E58" s="839"/>
      <c r="F58" s="839"/>
      <c r="G58" s="806"/>
      <c r="H58" s="812"/>
      <c r="I58" s="845"/>
      <c r="J58" s="845"/>
      <c r="K58" s="845"/>
      <c r="L58" s="806"/>
    </row>
    <row r="59">
      <c r="A59" s="847"/>
      <c r="B59" s="821"/>
      <c r="C59" s="821"/>
      <c r="D59" s="821"/>
      <c r="E59" s="839"/>
      <c r="F59" s="839"/>
      <c r="G59" s="806"/>
      <c r="H59" s="812"/>
      <c r="I59" s="845"/>
      <c r="J59" s="845"/>
      <c r="K59" s="845"/>
      <c r="L59" s="806"/>
    </row>
    <row r="60">
      <c r="A60" s="847"/>
      <c r="B60" s="821"/>
      <c r="C60" s="821"/>
      <c r="D60" s="821"/>
      <c r="E60" s="839"/>
      <c r="F60" s="839"/>
      <c r="G60" s="806"/>
      <c r="H60" s="812"/>
      <c r="I60" s="845"/>
      <c r="J60" s="845"/>
      <c r="K60" s="845"/>
      <c r="L60" s="806"/>
    </row>
    <row r="61">
      <c r="A61" s="847"/>
      <c r="B61" s="821"/>
      <c r="C61" s="821"/>
      <c r="D61" s="821"/>
      <c r="E61" s="839"/>
      <c r="F61" s="839"/>
      <c r="G61" s="806"/>
      <c r="H61" s="812"/>
      <c r="I61" s="845"/>
      <c r="J61" s="845"/>
      <c r="K61" s="845"/>
      <c r="L61" s="806"/>
    </row>
    <row r="62">
      <c r="A62" s="847"/>
      <c r="B62" s="821"/>
      <c r="C62" s="821"/>
      <c r="D62" s="821"/>
      <c r="E62" s="839"/>
      <c r="F62" s="839"/>
      <c r="G62" s="806"/>
      <c r="H62" s="812"/>
      <c r="I62" s="845"/>
      <c r="J62" s="845"/>
      <c r="K62" s="845"/>
      <c r="L62" s="806"/>
    </row>
    <row r="63">
      <c r="A63" s="847"/>
      <c r="B63" s="821"/>
      <c r="C63" s="821"/>
      <c r="D63" s="821"/>
      <c r="E63" s="839"/>
      <c r="F63" s="839"/>
      <c r="G63" s="806"/>
      <c r="H63" s="812"/>
      <c r="I63" s="845"/>
      <c r="J63" s="845"/>
      <c r="K63" s="845"/>
      <c r="L63" s="806"/>
    </row>
    <row r="64">
      <c r="A64" s="847"/>
      <c r="B64" s="821"/>
      <c r="C64" s="821"/>
      <c r="D64" s="821"/>
      <c r="E64" s="839"/>
      <c r="F64" s="839"/>
      <c r="G64" s="806"/>
      <c r="H64" s="812"/>
      <c r="I64" s="845"/>
      <c r="J64" s="845"/>
      <c r="K64" s="845"/>
      <c r="L64" s="806"/>
    </row>
    <row r="65">
      <c r="A65" s="847"/>
      <c r="B65" s="821"/>
      <c r="C65" s="821"/>
      <c r="D65" s="821"/>
      <c r="E65" s="839"/>
      <c r="F65" s="839"/>
      <c r="G65" s="806"/>
      <c r="H65" s="812"/>
      <c r="I65" s="845"/>
      <c r="J65" s="845"/>
      <c r="K65" s="845"/>
      <c r="L65" s="806"/>
    </row>
    <row r="66">
      <c r="A66" s="847"/>
      <c r="B66" s="821"/>
      <c r="C66" s="821"/>
      <c r="D66" s="821"/>
      <c r="E66" s="839"/>
      <c r="F66" s="839"/>
      <c r="G66" s="806"/>
      <c r="H66" s="812"/>
      <c r="I66" s="845"/>
      <c r="J66" s="845"/>
      <c r="K66" s="845"/>
      <c r="L66" s="806"/>
    </row>
    <row r="67">
      <c r="A67" s="847"/>
      <c r="B67" s="821"/>
      <c r="C67" s="821"/>
      <c r="D67" s="821"/>
      <c r="E67" s="839"/>
      <c r="F67" s="839"/>
      <c r="G67" s="806"/>
      <c r="H67" s="812"/>
      <c r="I67" s="845"/>
      <c r="J67" s="845"/>
      <c r="K67" s="845"/>
      <c r="L67" s="806"/>
    </row>
    <row r="68">
      <c r="A68" s="847"/>
      <c r="B68" s="821"/>
      <c r="C68" s="821"/>
      <c r="D68" s="821"/>
      <c r="E68" s="839"/>
      <c r="F68" s="839"/>
      <c r="G68" s="806"/>
      <c r="H68" s="812"/>
      <c r="I68" s="845"/>
      <c r="J68" s="845"/>
      <c r="K68" s="845"/>
      <c r="L68" s="806"/>
    </row>
    <row r="69">
      <c r="A69" s="847"/>
      <c r="B69" s="821"/>
      <c r="C69" s="821"/>
      <c r="D69" s="821"/>
      <c r="E69" s="839"/>
      <c r="F69" s="839"/>
      <c r="G69" s="806"/>
      <c r="H69" s="812"/>
      <c r="I69" s="845"/>
      <c r="J69" s="845"/>
      <c r="K69" s="845"/>
      <c r="L69" s="806"/>
    </row>
    <row r="70">
      <c r="A70" s="847"/>
      <c r="B70" s="821"/>
      <c r="C70" s="821"/>
      <c r="D70" s="821"/>
      <c r="E70" s="839"/>
      <c r="F70" s="839"/>
      <c r="G70" s="806"/>
      <c r="H70" s="812"/>
      <c r="I70" s="845"/>
      <c r="J70" s="845"/>
      <c r="K70" s="845"/>
      <c r="L70" s="806"/>
    </row>
    <row r="71">
      <c r="A71" s="847"/>
      <c r="B71" s="821"/>
      <c r="C71" s="821"/>
      <c r="D71" s="821"/>
      <c r="E71" s="839"/>
      <c r="F71" s="839"/>
      <c r="G71" s="806"/>
      <c r="H71" s="812"/>
      <c r="I71" s="845"/>
      <c r="J71" s="845"/>
      <c r="K71" s="845"/>
      <c r="L71" s="806"/>
    </row>
    <row r="72">
      <c r="A72" s="847"/>
      <c r="B72" s="821"/>
      <c r="C72" s="821"/>
      <c r="D72" s="821"/>
      <c r="E72" s="839"/>
      <c r="F72" s="839"/>
      <c r="G72" s="806"/>
      <c r="H72" s="812"/>
      <c r="I72" s="845"/>
      <c r="J72" s="845"/>
      <c r="K72" s="845"/>
      <c r="L72" s="806"/>
    </row>
    <row r="73">
      <c r="A73" s="847"/>
      <c r="B73" s="821"/>
      <c r="C73" s="821"/>
      <c r="D73" s="821"/>
      <c r="E73" s="839"/>
      <c r="F73" s="839"/>
      <c r="G73" s="806"/>
      <c r="H73" s="812"/>
      <c r="I73" s="845"/>
      <c r="J73" s="845"/>
      <c r="K73" s="845"/>
      <c r="L73" s="806"/>
    </row>
    <row r="74">
      <c r="A74" s="847"/>
      <c r="B74" s="821"/>
      <c r="C74" s="821"/>
      <c r="D74" s="821"/>
      <c r="E74" s="839"/>
      <c r="F74" s="839"/>
      <c r="G74" s="806"/>
      <c r="H74" s="812"/>
      <c r="I74" s="845"/>
      <c r="J74" s="845"/>
      <c r="K74" s="845"/>
      <c r="L74" s="806"/>
    </row>
    <row r="75">
      <c r="A75" s="847"/>
      <c r="B75" s="821"/>
      <c r="C75" s="821"/>
      <c r="D75" s="821"/>
      <c r="E75" s="839"/>
      <c r="F75" s="839"/>
      <c r="G75" s="806"/>
      <c r="H75" s="812"/>
      <c r="I75" s="845"/>
      <c r="J75" s="845"/>
      <c r="K75" s="845"/>
      <c r="L75" s="806"/>
    </row>
    <row r="76">
      <c r="A76" s="847"/>
      <c r="B76" s="821"/>
      <c r="C76" s="821"/>
      <c r="D76" s="821"/>
      <c r="E76" s="839"/>
      <c r="F76" s="839"/>
      <c r="G76" s="806"/>
      <c r="H76" s="812"/>
      <c r="I76" s="845"/>
      <c r="J76" s="845"/>
      <c r="K76" s="845"/>
      <c r="L76" s="806"/>
    </row>
    <row r="77">
      <c r="A77" s="847"/>
      <c r="B77" s="821"/>
      <c r="C77" s="821"/>
      <c r="D77" s="821"/>
      <c r="E77" s="839"/>
      <c r="F77" s="839"/>
      <c r="G77" s="806"/>
      <c r="H77" s="812"/>
      <c r="I77" s="845"/>
      <c r="J77" s="845"/>
      <c r="K77" s="845"/>
      <c r="L77" s="806"/>
    </row>
    <row r="78">
      <c r="A78" s="847"/>
      <c r="B78" s="821"/>
      <c r="C78" s="821"/>
      <c r="D78" s="821"/>
      <c r="E78" s="839"/>
      <c r="F78" s="839"/>
      <c r="G78" s="806"/>
      <c r="H78" s="812"/>
      <c r="I78" s="845"/>
      <c r="J78" s="845"/>
      <c r="K78" s="845"/>
      <c r="L78" s="806"/>
    </row>
    <row r="79">
      <c r="A79" s="847"/>
      <c r="B79" s="821"/>
      <c r="C79" s="821"/>
      <c r="D79" s="821"/>
      <c r="E79" s="839"/>
      <c r="F79" s="839"/>
      <c r="G79" s="806"/>
      <c r="H79" s="812"/>
      <c r="I79" s="845"/>
      <c r="J79" s="845"/>
      <c r="K79" s="845"/>
      <c r="L79" s="806"/>
    </row>
    <row r="80">
      <c r="A80" s="847"/>
      <c r="B80" s="821"/>
      <c r="C80" s="821"/>
      <c r="D80" s="821"/>
      <c r="E80" s="839"/>
      <c r="F80" s="839"/>
      <c r="G80" s="806"/>
      <c r="H80" s="812"/>
      <c r="I80" s="845"/>
      <c r="J80" s="845"/>
      <c r="K80" s="845"/>
      <c r="L80" s="806"/>
    </row>
    <row r="81">
      <c r="A81" s="847"/>
      <c r="B81" s="821"/>
      <c r="C81" s="821"/>
      <c r="D81" s="821"/>
      <c r="E81" s="839"/>
      <c r="F81" s="839"/>
      <c r="G81" s="806"/>
      <c r="H81" s="812"/>
      <c r="I81" s="845"/>
      <c r="J81" s="845"/>
      <c r="K81" s="845"/>
      <c r="L81" s="806"/>
    </row>
    <row r="82">
      <c r="A82" s="847"/>
      <c r="B82" s="821"/>
      <c r="C82" s="821"/>
      <c r="D82" s="821"/>
      <c r="E82" s="839"/>
      <c r="F82" s="839"/>
      <c r="G82" s="806"/>
      <c r="H82" s="812"/>
      <c r="I82" s="845"/>
      <c r="J82" s="845"/>
      <c r="K82" s="845"/>
      <c r="L82" s="806"/>
    </row>
    <row r="83">
      <c r="A83" s="847"/>
      <c r="B83" s="821"/>
      <c r="C83" s="821"/>
      <c r="D83" s="821"/>
      <c r="E83" s="839"/>
      <c r="F83" s="839"/>
      <c r="G83" s="806"/>
      <c r="H83" s="812"/>
      <c r="I83" s="845"/>
      <c r="J83" s="845"/>
      <c r="K83" s="845"/>
      <c r="L83" s="806"/>
    </row>
    <row r="84">
      <c r="A84" s="847"/>
      <c r="B84" s="821"/>
      <c r="C84" s="821"/>
      <c r="D84" s="821"/>
      <c r="E84" s="839"/>
      <c r="F84" s="839"/>
      <c r="G84" s="806"/>
      <c r="H84" s="812"/>
      <c r="I84" s="845"/>
      <c r="J84" s="845"/>
      <c r="K84" s="845"/>
      <c r="L84" s="806"/>
    </row>
    <row r="85">
      <c r="A85" s="847"/>
      <c r="B85" s="821"/>
      <c r="C85" s="821"/>
      <c r="D85" s="821"/>
      <c r="E85" s="839"/>
      <c r="F85" s="839"/>
      <c r="G85" s="806"/>
      <c r="H85" s="812"/>
      <c r="I85" s="845"/>
      <c r="J85" s="845"/>
      <c r="K85" s="845"/>
      <c r="L85" s="806"/>
    </row>
    <row r="86">
      <c r="A86" s="847"/>
      <c r="B86" s="821"/>
      <c r="C86" s="821"/>
      <c r="D86" s="821"/>
      <c r="E86" s="839"/>
      <c r="F86" s="839"/>
      <c r="G86" s="806"/>
      <c r="H86" s="812"/>
      <c r="I86" s="845"/>
      <c r="J86" s="845"/>
      <c r="K86" s="845"/>
      <c r="L86" s="806"/>
    </row>
    <row r="87">
      <c r="A87" s="847"/>
      <c r="B87" s="821"/>
      <c r="C87" s="821"/>
      <c r="D87" s="821"/>
      <c r="E87" s="839"/>
      <c r="F87" s="839"/>
      <c r="G87" s="806"/>
      <c r="H87" s="812"/>
      <c r="I87" s="845"/>
      <c r="J87" s="845"/>
      <c r="K87" s="845"/>
      <c r="L87" s="806"/>
    </row>
    <row r="88">
      <c r="A88" s="847"/>
      <c r="B88" s="821"/>
      <c r="C88" s="821"/>
      <c r="D88" s="821"/>
      <c r="E88" s="839"/>
      <c r="F88" s="839"/>
      <c r="G88" s="806"/>
      <c r="H88" s="812"/>
      <c r="I88" s="845"/>
      <c r="J88" s="845"/>
      <c r="K88" s="845"/>
      <c r="L88" s="806"/>
    </row>
    <row r="89">
      <c r="A89" s="847"/>
      <c r="B89" s="821"/>
      <c r="C89" s="821"/>
      <c r="D89" s="821"/>
      <c r="E89" s="839"/>
      <c r="F89" s="839"/>
      <c r="G89" s="806"/>
      <c r="H89" s="812"/>
      <c r="I89" s="845"/>
      <c r="J89" s="845"/>
      <c r="K89" s="845"/>
      <c r="L89" s="806"/>
    </row>
    <row r="90">
      <c r="A90" s="847"/>
      <c r="B90" s="821"/>
      <c r="C90" s="821"/>
      <c r="D90" s="821"/>
      <c r="E90" s="839"/>
      <c r="F90" s="839"/>
      <c r="G90" s="806"/>
      <c r="H90" s="812"/>
      <c r="I90" s="845"/>
      <c r="J90" s="845"/>
      <c r="K90" s="845"/>
      <c r="L90" s="806"/>
    </row>
    <row r="91">
      <c r="A91" s="847"/>
      <c r="B91" s="821"/>
      <c r="C91" s="821"/>
      <c r="D91" s="821"/>
      <c r="E91" s="839"/>
      <c r="F91" s="839"/>
      <c r="G91" s="806"/>
      <c r="H91" s="812"/>
      <c r="I91" s="845"/>
      <c r="J91" s="845"/>
      <c r="K91" s="845"/>
      <c r="L91" s="806"/>
    </row>
    <row r="92">
      <c r="A92" s="847"/>
      <c r="B92" s="821"/>
      <c r="C92" s="821"/>
      <c r="D92" s="821"/>
      <c r="E92" s="839"/>
      <c r="F92" s="839"/>
      <c r="G92" s="806"/>
      <c r="H92" s="812"/>
      <c r="I92" s="845"/>
      <c r="J92" s="845"/>
      <c r="K92" s="845"/>
      <c r="L92" s="806"/>
    </row>
    <row r="93">
      <c r="A93" s="847"/>
      <c r="B93" s="821"/>
      <c r="C93" s="821"/>
      <c r="D93" s="821"/>
      <c r="E93" s="839"/>
      <c r="F93" s="839"/>
      <c r="G93" s="806"/>
      <c r="H93" s="812"/>
      <c r="I93" s="845"/>
      <c r="J93" s="845"/>
      <c r="K93" s="845"/>
      <c r="L93" s="806"/>
    </row>
    <row r="94">
      <c r="A94" s="847"/>
      <c r="B94" s="821"/>
      <c r="C94" s="821"/>
      <c r="D94" s="821"/>
      <c r="E94" s="839"/>
      <c r="F94" s="839"/>
      <c r="G94" s="806"/>
      <c r="H94" s="812"/>
      <c r="I94" s="845"/>
      <c r="J94" s="845"/>
      <c r="K94" s="845"/>
      <c r="L94" s="806"/>
    </row>
    <row r="95">
      <c r="A95" s="847"/>
      <c r="B95" s="821"/>
      <c r="C95" s="821"/>
      <c r="D95" s="821"/>
      <c r="E95" s="839"/>
      <c r="F95" s="839"/>
      <c r="G95" s="806"/>
      <c r="H95" s="812"/>
      <c r="I95" s="845"/>
      <c r="J95" s="845"/>
      <c r="K95" s="845"/>
      <c r="L95" s="806"/>
    </row>
    <row r="96">
      <c r="A96" s="847"/>
      <c r="B96" s="821"/>
      <c r="C96" s="821"/>
      <c r="D96" s="821"/>
      <c r="E96" s="839"/>
      <c r="F96" s="839"/>
      <c r="G96" s="806"/>
      <c r="H96" s="812"/>
      <c r="I96" s="845"/>
      <c r="J96" s="845"/>
      <c r="K96" s="845"/>
      <c r="L96" s="806"/>
    </row>
    <row r="97">
      <c r="A97" s="847"/>
      <c r="B97" s="821"/>
      <c r="C97" s="821"/>
      <c r="D97" s="821"/>
      <c r="E97" s="839"/>
      <c r="F97" s="839"/>
      <c r="G97" s="806"/>
      <c r="H97" s="812"/>
      <c r="I97" s="845"/>
      <c r="J97" s="845"/>
      <c r="K97" s="845"/>
      <c r="L97" s="806"/>
    </row>
    <row r="98">
      <c r="A98" s="847"/>
      <c r="B98" s="821"/>
      <c r="C98" s="821"/>
      <c r="D98" s="821"/>
      <c r="E98" s="839"/>
      <c r="F98" s="839"/>
      <c r="G98" s="806"/>
      <c r="H98" s="812"/>
      <c r="I98" s="845"/>
      <c r="J98" s="845"/>
      <c r="K98" s="845"/>
      <c r="L98" s="806"/>
    </row>
    <row r="99">
      <c r="A99" s="847"/>
      <c r="B99" s="821"/>
      <c r="C99" s="821"/>
      <c r="D99" s="821"/>
      <c r="E99" s="839"/>
      <c r="F99" s="839"/>
      <c r="G99" s="806"/>
      <c r="H99" s="812"/>
      <c r="I99" s="845"/>
      <c r="J99" s="845"/>
      <c r="K99" s="845"/>
      <c r="L99" s="806"/>
    </row>
    <row r="100">
      <c r="A100" s="847"/>
      <c r="B100" s="821"/>
      <c r="C100" s="821"/>
      <c r="D100" s="821"/>
      <c r="E100" s="839"/>
      <c r="F100" s="839"/>
      <c r="G100" s="806"/>
      <c r="H100" s="812"/>
      <c r="I100" s="845"/>
      <c r="J100" s="845"/>
      <c r="K100" s="845"/>
      <c r="L100" s="806"/>
    </row>
    <row r="101">
      <c r="A101" s="847"/>
      <c r="B101" s="821"/>
      <c r="C101" s="821"/>
      <c r="D101" s="821"/>
      <c r="E101" s="839"/>
      <c r="F101" s="839"/>
      <c r="G101" s="806"/>
      <c r="H101" s="812"/>
      <c r="I101" s="845"/>
      <c r="J101" s="845"/>
      <c r="K101" s="845"/>
      <c r="L101" s="806"/>
    </row>
    <row r="102">
      <c r="A102" s="847"/>
      <c r="B102" s="821"/>
      <c r="C102" s="821"/>
      <c r="D102" s="821"/>
      <c r="E102" s="839"/>
      <c r="F102" s="839"/>
      <c r="G102" s="806"/>
      <c r="H102" s="812"/>
      <c r="I102" s="845"/>
      <c r="J102" s="845"/>
      <c r="K102" s="845"/>
      <c r="L102" s="806"/>
    </row>
    <row r="103">
      <c r="A103" s="847"/>
      <c r="B103" s="821"/>
      <c r="C103" s="821"/>
      <c r="D103" s="821"/>
      <c r="E103" s="839"/>
      <c r="F103" s="839"/>
      <c r="G103" s="806"/>
      <c r="H103" s="812"/>
      <c r="I103" s="845"/>
      <c r="J103" s="845"/>
      <c r="K103" s="845"/>
      <c r="L103" s="806"/>
    </row>
    <row r="104">
      <c r="A104" s="847"/>
      <c r="B104" s="821"/>
      <c r="C104" s="821"/>
      <c r="D104" s="821"/>
      <c r="E104" s="839"/>
      <c r="F104" s="839"/>
      <c r="G104" s="806"/>
      <c r="H104" s="812"/>
      <c r="I104" s="845"/>
      <c r="J104" s="845"/>
      <c r="K104" s="845"/>
      <c r="L104" s="806"/>
    </row>
    <row r="105">
      <c r="A105" s="847"/>
      <c r="B105" s="821"/>
      <c r="C105" s="821"/>
      <c r="D105" s="821"/>
      <c r="E105" s="839"/>
      <c r="F105" s="839"/>
      <c r="G105" s="806"/>
      <c r="H105" s="812"/>
      <c r="I105" s="845"/>
      <c r="J105" s="845"/>
      <c r="K105" s="845"/>
      <c r="L105" s="806"/>
    </row>
    <row r="106">
      <c r="A106" s="847"/>
      <c r="B106" s="821"/>
      <c r="C106" s="821"/>
      <c r="D106" s="821"/>
      <c r="E106" s="839"/>
      <c r="F106" s="839"/>
      <c r="G106" s="806"/>
      <c r="H106" s="812"/>
      <c r="I106" s="845"/>
      <c r="J106" s="845"/>
      <c r="K106" s="845"/>
      <c r="L106" s="806"/>
    </row>
    <row r="107">
      <c r="A107" s="847"/>
      <c r="B107" s="821"/>
      <c r="C107" s="821"/>
      <c r="D107" s="821"/>
      <c r="E107" s="839"/>
      <c r="F107" s="839"/>
      <c r="G107" s="806"/>
      <c r="H107" s="812"/>
      <c r="I107" s="845"/>
      <c r="J107" s="845"/>
      <c r="K107" s="845"/>
      <c r="L107" s="806"/>
    </row>
    <row r="108">
      <c r="A108" s="847"/>
      <c r="B108" s="821"/>
      <c r="C108" s="821"/>
      <c r="D108" s="821"/>
      <c r="E108" s="839"/>
      <c r="F108" s="839"/>
      <c r="G108" s="806"/>
      <c r="H108" s="812"/>
      <c r="I108" s="845"/>
      <c r="J108" s="845"/>
      <c r="K108" s="845"/>
      <c r="L108" s="806"/>
    </row>
    <row r="109">
      <c r="A109" s="847"/>
      <c r="B109" s="821"/>
      <c r="C109" s="821"/>
      <c r="D109" s="821"/>
      <c r="E109" s="839"/>
      <c r="F109" s="839"/>
      <c r="G109" s="806"/>
      <c r="H109" s="812"/>
      <c r="I109" s="845"/>
      <c r="J109" s="845"/>
      <c r="K109" s="845"/>
      <c r="L109" s="806"/>
    </row>
    <row r="110">
      <c r="A110" s="847"/>
      <c r="B110" s="821"/>
      <c r="C110" s="821"/>
      <c r="D110" s="821"/>
      <c r="E110" s="839"/>
      <c r="F110" s="839"/>
      <c r="G110" s="806"/>
      <c r="H110" s="812"/>
      <c r="I110" s="845"/>
      <c r="J110" s="845"/>
      <c r="K110" s="845"/>
      <c r="L110" s="806"/>
    </row>
    <row r="111">
      <c r="A111" s="847"/>
      <c r="B111" s="821"/>
      <c r="C111" s="821"/>
      <c r="D111" s="821"/>
      <c r="E111" s="839"/>
      <c r="F111" s="839"/>
      <c r="G111" s="806"/>
      <c r="H111" s="812"/>
      <c r="I111" s="845"/>
      <c r="J111" s="845"/>
      <c r="K111" s="845"/>
      <c r="L111" s="806"/>
    </row>
    <row r="112">
      <c r="A112" s="847"/>
      <c r="B112" s="821"/>
      <c r="C112" s="821"/>
      <c r="D112" s="821"/>
      <c r="E112" s="839"/>
      <c r="F112" s="839"/>
      <c r="G112" s="806"/>
      <c r="H112" s="812"/>
      <c r="I112" s="845"/>
      <c r="J112" s="845"/>
      <c r="K112" s="845"/>
      <c r="L112" s="806"/>
    </row>
    <row r="113">
      <c r="A113" s="847"/>
      <c r="B113" s="821"/>
      <c r="C113" s="821"/>
      <c r="D113" s="821"/>
      <c r="E113" s="839"/>
      <c r="F113" s="839"/>
      <c r="G113" s="806"/>
      <c r="H113" s="812"/>
      <c r="I113" s="845"/>
      <c r="J113" s="845"/>
      <c r="K113" s="845"/>
      <c r="L113" s="806"/>
    </row>
    <row r="114">
      <c r="A114" s="847"/>
      <c r="B114" s="821"/>
      <c r="C114" s="821"/>
      <c r="D114" s="821"/>
      <c r="E114" s="839"/>
      <c r="F114" s="839"/>
      <c r="G114" s="806"/>
      <c r="H114" s="812"/>
      <c r="I114" s="845"/>
      <c r="J114" s="845"/>
      <c r="K114" s="845"/>
      <c r="L114" s="806"/>
    </row>
    <row r="115">
      <c r="A115" s="847"/>
      <c r="B115" s="821"/>
      <c r="C115" s="821"/>
      <c r="D115" s="821"/>
      <c r="E115" s="839"/>
      <c r="F115" s="839"/>
      <c r="G115" s="806"/>
      <c r="H115" s="812"/>
      <c r="I115" s="845"/>
      <c r="J115" s="845"/>
      <c r="K115" s="845"/>
      <c r="L115" s="806"/>
    </row>
    <row r="116">
      <c r="A116" s="847"/>
      <c r="B116" s="821"/>
      <c r="C116" s="821"/>
      <c r="D116" s="821"/>
      <c r="E116" s="839"/>
      <c r="F116" s="839"/>
      <c r="G116" s="806"/>
      <c r="H116" s="812"/>
      <c r="I116" s="845"/>
      <c r="J116" s="845"/>
      <c r="K116" s="845"/>
      <c r="L116" s="806"/>
    </row>
    <row r="117">
      <c r="A117" s="847"/>
      <c r="B117" s="821"/>
      <c r="C117" s="821"/>
      <c r="D117" s="821"/>
      <c r="E117" s="839"/>
      <c r="F117" s="839"/>
      <c r="G117" s="806"/>
      <c r="H117" s="812"/>
      <c r="I117" s="845"/>
      <c r="J117" s="845"/>
      <c r="K117" s="845"/>
      <c r="L117" s="806"/>
    </row>
    <row r="118">
      <c r="A118" s="847"/>
      <c r="B118" s="821"/>
      <c r="C118" s="821"/>
      <c r="D118" s="821"/>
      <c r="E118" s="839"/>
      <c r="F118" s="839"/>
      <c r="G118" s="806"/>
      <c r="H118" s="812"/>
      <c r="I118" s="845"/>
      <c r="J118" s="845"/>
      <c r="K118" s="845"/>
      <c r="L118" s="806"/>
    </row>
    <row r="119">
      <c r="A119" s="847"/>
      <c r="B119" s="821"/>
      <c r="C119" s="821"/>
      <c r="D119" s="821"/>
      <c r="E119" s="839"/>
      <c r="F119" s="839"/>
      <c r="G119" s="806"/>
      <c r="H119" s="812"/>
      <c r="I119" s="845"/>
      <c r="J119" s="845"/>
      <c r="K119" s="845"/>
      <c r="L119" s="806"/>
    </row>
    <row r="120">
      <c r="A120" s="847"/>
      <c r="B120" s="821"/>
      <c r="C120" s="821"/>
      <c r="D120" s="821"/>
      <c r="E120" s="839"/>
      <c r="F120" s="839"/>
      <c r="G120" s="806"/>
      <c r="H120" s="812"/>
      <c r="I120" s="845"/>
      <c r="J120" s="845"/>
      <c r="K120" s="845"/>
      <c r="L120" s="806"/>
    </row>
    <row r="121">
      <c r="A121" s="847"/>
      <c r="B121" s="821"/>
      <c r="C121" s="821"/>
      <c r="D121" s="821"/>
      <c r="E121" s="839"/>
      <c r="F121" s="839"/>
      <c r="G121" s="806"/>
      <c r="H121" s="812"/>
      <c r="I121" s="845"/>
      <c r="J121" s="845"/>
      <c r="K121" s="845"/>
      <c r="L121" s="806"/>
    </row>
    <row r="122">
      <c r="A122" s="847"/>
      <c r="B122" s="821"/>
      <c r="C122" s="821"/>
      <c r="D122" s="821"/>
      <c r="E122" s="839"/>
      <c r="F122" s="839"/>
      <c r="G122" s="806"/>
      <c r="H122" s="812"/>
      <c r="I122" s="845"/>
      <c r="J122" s="845"/>
      <c r="K122" s="845"/>
      <c r="L122" s="806"/>
    </row>
    <row r="123">
      <c r="A123" s="847"/>
      <c r="B123" s="821"/>
      <c r="C123" s="821"/>
      <c r="D123" s="821"/>
      <c r="E123" s="839"/>
      <c r="F123" s="839"/>
      <c r="G123" s="806"/>
      <c r="H123" s="812"/>
      <c r="I123" s="845"/>
      <c r="J123" s="845"/>
      <c r="K123" s="845"/>
      <c r="L123" s="806"/>
    </row>
    <row r="124">
      <c r="A124" s="847"/>
      <c r="B124" s="821"/>
      <c r="C124" s="821"/>
      <c r="D124" s="821"/>
      <c r="E124" s="839"/>
      <c r="F124" s="839"/>
      <c r="G124" s="806"/>
      <c r="H124" s="812"/>
      <c r="I124" s="845"/>
      <c r="J124" s="845"/>
      <c r="K124" s="845"/>
      <c r="L124" s="806"/>
    </row>
    <row r="125">
      <c r="A125" s="847"/>
      <c r="B125" s="821"/>
      <c r="C125" s="821"/>
      <c r="D125" s="821"/>
      <c r="E125" s="839"/>
      <c r="F125" s="839"/>
      <c r="G125" s="806"/>
      <c r="H125" s="812"/>
      <c r="I125" s="845"/>
      <c r="J125" s="845"/>
      <c r="K125" s="845"/>
      <c r="L125" s="806"/>
    </row>
    <row r="126">
      <c r="A126" s="847"/>
      <c r="B126" s="821"/>
      <c r="C126" s="821"/>
      <c r="D126" s="821"/>
      <c r="E126" s="839"/>
      <c r="F126" s="839"/>
      <c r="G126" s="806"/>
      <c r="H126" s="812"/>
      <c r="I126" s="845"/>
      <c r="J126" s="845"/>
      <c r="K126" s="845"/>
      <c r="L126" s="806"/>
    </row>
    <row r="127">
      <c r="A127" s="847"/>
      <c r="B127" s="821"/>
      <c r="C127" s="821"/>
      <c r="D127" s="821"/>
      <c r="E127" s="839"/>
      <c r="F127" s="839"/>
      <c r="G127" s="806"/>
      <c r="H127" s="812"/>
      <c r="I127" s="845"/>
      <c r="J127" s="845"/>
      <c r="K127" s="845"/>
      <c r="L127" s="806"/>
    </row>
    <row r="128">
      <c r="A128" s="847"/>
      <c r="B128" s="821"/>
      <c r="C128" s="821"/>
      <c r="D128" s="821"/>
      <c r="E128" s="839"/>
      <c r="F128" s="839"/>
      <c r="G128" s="806"/>
      <c r="H128" s="812"/>
      <c r="I128" s="845"/>
      <c r="J128" s="845"/>
      <c r="K128" s="845"/>
      <c r="L128" s="806"/>
    </row>
    <row r="129">
      <c r="A129" s="847"/>
      <c r="B129" s="821"/>
      <c r="C129" s="821"/>
      <c r="D129" s="821"/>
      <c r="E129" s="839"/>
      <c r="F129" s="839"/>
      <c r="G129" s="806"/>
      <c r="H129" s="812"/>
      <c r="I129" s="845"/>
      <c r="J129" s="845"/>
      <c r="K129" s="845"/>
      <c r="L129" s="806"/>
    </row>
    <row r="130">
      <c r="A130" s="847"/>
      <c r="B130" s="821"/>
      <c r="C130" s="821"/>
      <c r="D130" s="821"/>
      <c r="E130" s="839"/>
      <c r="F130" s="839"/>
      <c r="G130" s="806"/>
      <c r="H130" s="812"/>
      <c r="I130" s="845"/>
      <c r="J130" s="845"/>
      <c r="K130" s="845"/>
      <c r="L130" s="806"/>
    </row>
    <row r="131">
      <c r="A131" s="847"/>
      <c r="B131" s="821"/>
      <c r="C131" s="821"/>
      <c r="D131" s="821"/>
      <c r="E131" s="839"/>
      <c r="F131" s="839"/>
      <c r="G131" s="806"/>
      <c r="H131" s="812"/>
      <c r="I131" s="845"/>
      <c r="J131" s="845"/>
      <c r="K131" s="845"/>
      <c r="L131" s="806"/>
    </row>
    <row r="132">
      <c r="A132" s="847"/>
      <c r="B132" s="821"/>
      <c r="C132" s="821"/>
      <c r="D132" s="821"/>
      <c r="E132" s="839"/>
      <c r="F132" s="839"/>
      <c r="G132" s="806"/>
      <c r="H132" s="812"/>
      <c r="I132" s="845"/>
      <c r="J132" s="845"/>
      <c r="K132" s="845"/>
      <c r="L132" s="806"/>
    </row>
    <row r="133">
      <c r="A133" s="847"/>
      <c r="B133" s="821"/>
      <c r="C133" s="821"/>
      <c r="D133" s="821"/>
      <c r="E133" s="839"/>
      <c r="F133" s="839"/>
      <c r="G133" s="806"/>
      <c r="H133" s="812"/>
      <c r="I133" s="845"/>
      <c r="J133" s="845"/>
      <c r="K133" s="845"/>
      <c r="L133" s="806"/>
    </row>
    <row r="134">
      <c r="A134" s="847"/>
      <c r="B134" s="821"/>
      <c r="C134" s="821"/>
      <c r="D134" s="821"/>
      <c r="E134" s="839"/>
      <c r="F134" s="839"/>
      <c r="G134" s="806"/>
      <c r="H134" s="812"/>
      <c r="I134" s="845"/>
      <c r="J134" s="845"/>
      <c r="K134" s="845"/>
      <c r="L134" s="806"/>
    </row>
    <row r="135">
      <c r="A135" s="847"/>
      <c r="B135" s="821"/>
      <c r="C135" s="821"/>
      <c r="D135" s="821"/>
      <c r="E135" s="839"/>
      <c r="F135" s="839"/>
      <c r="G135" s="806"/>
      <c r="H135" s="812"/>
      <c r="I135" s="845"/>
      <c r="J135" s="845"/>
      <c r="K135" s="845"/>
      <c r="L135" s="806"/>
    </row>
    <row r="136">
      <c r="A136" s="847"/>
      <c r="B136" s="821"/>
      <c r="C136" s="821"/>
      <c r="D136" s="821"/>
      <c r="E136" s="839"/>
      <c r="F136" s="839"/>
      <c r="G136" s="806"/>
      <c r="H136" s="812"/>
      <c r="I136" s="845"/>
      <c r="J136" s="845"/>
      <c r="K136" s="845"/>
      <c r="L136" s="806"/>
    </row>
    <row r="137">
      <c r="A137" s="847"/>
      <c r="B137" s="821"/>
      <c r="C137" s="821"/>
      <c r="D137" s="821"/>
      <c r="E137" s="839"/>
      <c r="F137" s="839"/>
      <c r="G137" s="806"/>
      <c r="H137" s="812"/>
      <c r="I137" s="845"/>
      <c r="J137" s="845"/>
      <c r="K137" s="845"/>
      <c r="L137" s="806"/>
    </row>
    <row r="138">
      <c r="A138" s="847"/>
      <c r="B138" s="821"/>
      <c r="C138" s="821"/>
      <c r="D138" s="821"/>
      <c r="E138" s="839"/>
      <c r="F138" s="839"/>
      <c r="G138" s="806"/>
      <c r="H138" s="812"/>
      <c r="I138" s="845"/>
      <c r="J138" s="845"/>
      <c r="K138" s="845"/>
      <c r="L138" s="806"/>
    </row>
    <row r="139">
      <c r="A139" s="847"/>
      <c r="B139" s="821"/>
      <c r="C139" s="821"/>
      <c r="D139" s="821"/>
      <c r="E139" s="839"/>
      <c r="F139" s="839"/>
      <c r="G139" s="806"/>
      <c r="H139" s="812"/>
      <c r="I139" s="845"/>
      <c r="J139" s="845"/>
      <c r="K139" s="845"/>
      <c r="L139" s="806"/>
    </row>
    <row r="140">
      <c r="A140" s="847"/>
      <c r="B140" s="821"/>
      <c r="C140" s="821"/>
      <c r="D140" s="821"/>
      <c r="E140" s="839"/>
      <c r="F140" s="839"/>
      <c r="G140" s="806"/>
      <c r="H140" s="812"/>
      <c r="I140" s="845"/>
      <c r="J140" s="845"/>
      <c r="K140" s="845"/>
      <c r="L140" s="806"/>
    </row>
    <row r="141">
      <c r="A141" s="847"/>
      <c r="B141" s="821"/>
      <c r="C141" s="821"/>
      <c r="D141" s="821"/>
      <c r="E141" s="839"/>
      <c r="F141" s="839"/>
      <c r="G141" s="806"/>
      <c r="H141" s="812"/>
      <c r="I141" s="845"/>
      <c r="J141" s="845"/>
      <c r="K141" s="845"/>
      <c r="L141" s="806"/>
    </row>
    <row r="142">
      <c r="A142" s="847"/>
      <c r="B142" s="821"/>
      <c r="C142" s="821"/>
      <c r="D142" s="821"/>
      <c r="E142" s="839"/>
      <c r="F142" s="839"/>
      <c r="G142" s="806"/>
      <c r="H142" s="812"/>
      <c r="I142" s="845"/>
      <c r="J142" s="845"/>
      <c r="K142" s="845"/>
      <c r="L142" s="806"/>
    </row>
    <row r="143">
      <c r="A143" s="847"/>
      <c r="B143" s="821"/>
      <c r="C143" s="821"/>
      <c r="D143" s="821"/>
      <c r="E143" s="839"/>
      <c r="F143" s="839"/>
      <c r="G143" s="806"/>
      <c r="H143" s="812"/>
      <c r="I143" s="845"/>
      <c r="J143" s="845"/>
      <c r="K143" s="845"/>
      <c r="L143" s="806"/>
    </row>
    <row r="144">
      <c r="A144" s="847"/>
      <c r="B144" s="821"/>
      <c r="C144" s="821"/>
      <c r="D144" s="821"/>
      <c r="E144" s="839"/>
      <c r="F144" s="839"/>
      <c r="G144" s="806"/>
      <c r="H144" s="812"/>
      <c r="I144" s="845"/>
      <c r="J144" s="845"/>
      <c r="K144" s="845"/>
      <c r="L144" s="806"/>
    </row>
    <row r="145">
      <c r="A145" s="847"/>
      <c r="B145" s="821"/>
      <c r="C145" s="821"/>
      <c r="D145" s="821"/>
      <c r="E145" s="839"/>
      <c r="F145" s="839"/>
      <c r="G145" s="806"/>
      <c r="H145" s="812"/>
      <c r="I145" s="845"/>
      <c r="J145" s="845"/>
      <c r="K145" s="845"/>
      <c r="L145" s="806"/>
    </row>
    <row r="146">
      <c r="A146" s="847"/>
      <c r="B146" s="821"/>
      <c r="C146" s="821"/>
      <c r="D146" s="821"/>
      <c r="E146" s="839"/>
      <c r="F146" s="839"/>
      <c r="G146" s="806"/>
      <c r="H146" s="812"/>
      <c r="I146" s="845"/>
      <c r="J146" s="845"/>
      <c r="K146" s="845"/>
      <c r="L146" s="806"/>
    </row>
    <row r="147">
      <c r="A147" s="847"/>
      <c r="B147" s="821"/>
      <c r="C147" s="821"/>
      <c r="D147" s="821"/>
      <c r="E147" s="839"/>
      <c r="F147" s="839"/>
      <c r="G147" s="806"/>
      <c r="H147" s="812"/>
      <c r="I147" s="845"/>
      <c r="J147" s="845"/>
      <c r="K147" s="845"/>
      <c r="L147" s="806"/>
    </row>
    <row r="148">
      <c r="A148" s="847"/>
      <c r="B148" s="821"/>
      <c r="C148" s="821"/>
      <c r="D148" s="821"/>
      <c r="E148" s="839"/>
      <c r="F148" s="839"/>
      <c r="G148" s="806"/>
      <c r="H148" s="812"/>
      <c r="I148" s="845"/>
      <c r="J148" s="845"/>
      <c r="K148" s="845"/>
      <c r="L148" s="806"/>
    </row>
    <row r="149">
      <c r="A149" s="847"/>
      <c r="B149" s="821"/>
      <c r="C149" s="821"/>
      <c r="D149" s="821"/>
      <c r="E149" s="839"/>
      <c r="F149" s="839"/>
      <c r="G149" s="806"/>
      <c r="H149" s="812"/>
      <c r="I149" s="845"/>
      <c r="J149" s="845"/>
      <c r="K149" s="845"/>
      <c r="L149" s="806"/>
    </row>
    <row r="150">
      <c r="A150" s="847"/>
      <c r="B150" s="821"/>
      <c r="C150" s="821"/>
      <c r="D150" s="821"/>
      <c r="E150" s="839"/>
      <c r="F150" s="839"/>
      <c r="G150" s="806"/>
      <c r="H150" s="812"/>
      <c r="I150" s="845"/>
      <c r="J150" s="845"/>
      <c r="K150" s="845"/>
      <c r="L150" s="806"/>
    </row>
    <row r="151">
      <c r="A151" s="847"/>
      <c r="B151" s="821"/>
      <c r="C151" s="821"/>
      <c r="D151" s="821"/>
      <c r="E151" s="839"/>
      <c r="F151" s="839"/>
      <c r="G151" s="806"/>
      <c r="H151" s="812"/>
      <c r="I151" s="845"/>
      <c r="J151" s="845"/>
      <c r="K151" s="845"/>
      <c r="L151" s="806"/>
    </row>
    <row r="152">
      <c r="A152" s="847"/>
      <c r="B152" s="821"/>
      <c r="C152" s="821"/>
      <c r="D152" s="821"/>
      <c r="E152" s="839"/>
      <c r="F152" s="839"/>
      <c r="G152" s="806"/>
      <c r="H152" s="812"/>
      <c r="I152" s="845"/>
      <c r="J152" s="845"/>
      <c r="K152" s="845"/>
      <c r="L152" s="806"/>
    </row>
    <row r="153">
      <c r="A153" s="847"/>
      <c r="B153" s="821"/>
      <c r="C153" s="821"/>
      <c r="D153" s="821"/>
      <c r="E153" s="839"/>
      <c r="F153" s="839"/>
      <c r="G153" s="806"/>
      <c r="H153" s="812"/>
      <c r="I153" s="845"/>
      <c r="J153" s="845"/>
      <c r="K153" s="845"/>
      <c r="L153" s="806"/>
    </row>
    <row r="154">
      <c r="A154" s="847"/>
      <c r="B154" s="821"/>
      <c r="C154" s="821"/>
      <c r="D154" s="821"/>
      <c r="E154" s="839"/>
      <c r="F154" s="839"/>
      <c r="G154" s="806"/>
      <c r="H154" s="812"/>
      <c r="I154" s="845"/>
      <c r="J154" s="845"/>
      <c r="K154" s="845"/>
      <c r="L154" s="806"/>
    </row>
    <row r="155">
      <c r="A155" s="847"/>
      <c r="B155" s="821"/>
      <c r="C155" s="821"/>
      <c r="D155" s="821"/>
      <c r="E155" s="839"/>
      <c r="F155" s="839"/>
      <c r="G155" s="806"/>
      <c r="H155" s="812"/>
      <c r="I155" s="845"/>
      <c r="J155" s="845"/>
      <c r="K155" s="845"/>
      <c r="L155" s="806"/>
    </row>
    <row r="156">
      <c r="A156" s="847"/>
      <c r="B156" s="821"/>
      <c r="C156" s="821"/>
      <c r="D156" s="821"/>
      <c r="E156" s="839"/>
      <c r="F156" s="839"/>
      <c r="G156" s="806"/>
      <c r="H156" s="812"/>
      <c r="I156" s="845"/>
      <c r="J156" s="845"/>
      <c r="K156" s="845"/>
      <c r="L156" s="806"/>
    </row>
    <row r="157">
      <c r="A157" s="847"/>
      <c r="B157" s="821"/>
      <c r="C157" s="821"/>
      <c r="D157" s="821"/>
      <c r="E157" s="839"/>
      <c r="F157" s="839"/>
      <c r="G157" s="806"/>
      <c r="H157" s="812"/>
      <c r="I157" s="845"/>
      <c r="J157" s="845"/>
      <c r="K157" s="845"/>
      <c r="L157" s="806"/>
    </row>
    <row r="158">
      <c r="A158" s="847"/>
      <c r="B158" s="821"/>
      <c r="C158" s="821"/>
      <c r="D158" s="821"/>
      <c r="E158" s="839"/>
      <c r="F158" s="839"/>
      <c r="G158" s="806"/>
      <c r="H158" s="812"/>
      <c r="I158" s="845"/>
      <c r="J158" s="845"/>
      <c r="K158" s="845"/>
      <c r="L158" s="806"/>
    </row>
    <row r="159">
      <c r="A159" s="847"/>
      <c r="B159" s="821"/>
      <c r="C159" s="821"/>
      <c r="D159" s="821"/>
      <c r="E159" s="839"/>
      <c r="F159" s="839"/>
      <c r="G159" s="806"/>
      <c r="H159" s="812"/>
      <c r="I159" s="845"/>
      <c r="J159" s="845"/>
      <c r="K159" s="845"/>
      <c r="L159" s="806"/>
    </row>
    <row r="160">
      <c r="A160" s="847"/>
      <c r="B160" s="821"/>
      <c r="C160" s="821"/>
      <c r="D160" s="821"/>
      <c r="E160" s="839"/>
      <c r="F160" s="839"/>
      <c r="G160" s="806"/>
      <c r="H160" s="812"/>
      <c r="I160" s="845"/>
      <c r="J160" s="845"/>
      <c r="K160" s="845"/>
      <c r="L160" s="806"/>
    </row>
    <row r="161">
      <c r="A161" s="847"/>
      <c r="B161" s="821"/>
      <c r="C161" s="821"/>
      <c r="D161" s="821"/>
      <c r="E161" s="839"/>
      <c r="F161" s="839"/>
      <c r="G161" s="806"/>
      <c r="H161" s="812"/>
      <c r="I161" s="845"/>
      <c r="J161" s="845"/>
      <c r="K161" s="845"/>
      <c r="L161" s="806"/>
    </row>
    <row r="162">
      <c r="A162" s="847"/>
      <c r="B162" s="821"/>
      <c r="C162" s="821"/>
      <c r="D162" s="821"/>
      <c r="E162" s="839"/>
      <c r="F162" s="839"/>
      <c r="G162" s="806"/>
      <c r="H162" s="812"/>
      <c r="I162" s="845"/>
      <c r="J162" s="845"/>
      <c r="K162" s="845"/>
      <c r="L162" s="806"/>
    </row>
    <row r="163">
      <c r="A163" s="847"/>
      <c r="B163" s="821"/>
      <c r="C163" s="821"/>
      <c r="D163" s="821"/>
      <c r="E163" s="839"/>
      <c r="F163" s="839"/>
      <c r="G163" s="806"/>
      <c r="H163" s="812"/>
      <c r="I163" s="845"/>
      <c r="J163" s="845"/>
      <c r="K163" s="845"/>
      <c r="L163" s="806"/>
    </row>
    <row r="164">
      <c r="A164" s="847"/>
      <c r="B164" s="821"/>
      <c r="C164" s="821"/>
      <c r="D164" s="821"/>
      <c r="E164" s="839"/>
      <c r="F164" s="839"/>
      <c r="G164" s="806"/>
      <c r="H164" s="812"/>
      <c r="I164" s="845"/>
      <c r="J164" s="845"/>
      <c r="K164" s="845"/>
      <c r="L164" s="806"/>
    </row>
    <row r="165">
      <c r="A165" s="847"/>
      <c r="B165" s="821"/>
      <c r="C165" s="821"/>
      <c r="D165" s="821"/>
      <c r="E165" s="839"/>
      <c r="F165" s="839"/>
      <c r="G165" s="806"/>
      <c r="H165" s="812"/>
      <c r="I165" s="845"/>
      <c r="J165" s="845"/>
      <c r="K165" s="845"/>
      <c r="L165" s="806"/>
    </row>
    <row r="166">
      <c r="A166" s="847"/>
      <c r="B166" s="821"/>
      <c r="C166" s="821"/>
      <c r="D166" s="821"/>
      <c r="E166" s="839"/>
      <c r="F166" s="839"/>
      <c r="G166" s="806"/>
      <c r="H166" s="812"/>
      <c r="I166" s="845"/>
      <c r="J166" s="845"/>
      <c r="K166" s="845"/>
      <c r="L166" s="806"/>
    </row>
    <row r="167">
      <c r="A167" s="847"/>
      <c r="B167" s="821"/>
      <c r="C167" s="821"/>
      <c r="D167" s="821"/>
      <c r="E167" s="839"/>
      <c r="F167" s="839"/>
      <c r="G167" s="806"/>
      <c r="H167" s="812"/>
      <c r="I167" s="845"/>
      <c r="J167" s="845"/>
      <c r="K167" s="845"/>
      <c r="L167" s="806"/>
    </row>
    <row r="168">
      <c r="A168" s="847"/>
      <c r="B168" s="821"/>
      <c r="C168" s="821"/>
      <c r="D168" s="821"/>
      <c r="E168" s="839"/>
      <c r="F168" s="839"/>
      <c r="G168" s="806"/>
      <c r="H168" s="812"/>
      <c r="I168" s="845"/>
      <c r="J168" s="845"/>
      <c r="K168" s="845"/>
      <c r="L168" s="806"/>
    </row>
    <row r="169">
      <c r="A169" s="847"/>
      <c r="B169" s="821"/>
      <c r="C169" s="821"/>
      <c r="D169" s="821"/>
      <c r="E169" s="839"/>
      <c r="F169" s="839"/>
      <c r="G169" s="806"/>
      <c r="H169" s="812"/>
      <c r="I169" s="845"/>
      <c r="J169" s="845"/>
      <c r="K169" s="845"/>
      <c r="L169" s="806"/>
    </row>
    <row r="170">
      <c r="A170" s="847"/>
      <c r="B170" s="821"/>
      <c r="C170" s="821"/>
      <c r="D170" s="821"/>
      <c r="E170" s="839"/>
      <c r="F170" s="839"/>
      <c r="G170" s="806"/>
      <c r="H170" s="812"/>
      <c r="I170" s="845"/>
      <c r="J170" s="845"/>
      <c r="K170" s="845"/>
      <c r="L170" s="806"/>
    </row>
    <row r="171">
      <c r="A171" s="847"/>
      <c r="B171" s="821"/>
      <c r="C171" s="821"/>
      <c r="D171" s="821"/>
      <c r="E171" s="839"/>
      <c r="F171" s="839"/>
      <c r="G171" s="806"/>
      <c r="H171" s="812"/>
      <c r="I171" s="845"/>
      <c r="J171" s="845"/>
      <c r="K171" s="845"/>
      <c r="L171" s="806"/>
    </row>
    <row r="172">
      <c r="A172" s="847"/>
      <c r="B172" s="821"/>
      <c r="C172" s="821"/>
      <c r="D172" s="821"/>
      <c r="E172" s="839"/>
      <c r="F172" s="839"/>
      <c r="G172" s="806"/>
      <c r="H172" s="812"/>
      <c r="I172" s="845"/>
      <c r="J172" s="845"/>
      <c r="K172" s="845"/>
      <c r="L172" s="806"/>
    </row>
    <row r="173">
      <c r="A173" s="847"/>
      <c r="B173" s="821"/>
      <c r="C173" s="821"/>
      <c r="D173" s="821"/>
      <c r="E173" s="839"/>
      <c r="F173" s="839"/>
      <c r="G173" s="806"/>
      <c r="H173" s="812"/>
      <c r="I173" s="845"/>
      <c r="J173" s="845"/>
      <c r="K173" s="845"/>
      <c r="L173" s="806"/>
    </row>
    <row r="174">
      <c r="A174" s="847"/>
      <c r="B174" s="821"/>
      <c r="C174" s="821"/>
      <c r="D174" s="821"/>
      <c r="E174" s="839"/>
      <c r="F174" s="839"/>
      <c r="G174" s="806"/>
      <c r="H174" s="812"/>
      <c r="I174" s="845"/>
      <c r="J174" s="845"/>
      <c r="K174" s="845"/>
      <c r="L174" s="806"/>
    </row>
    <row r="175">
      <c r="A175" s="847"/>
      <c r="B175" s="821"/>
      <c r="C175" s="821"/>
      <c r="D175" s="821"/>
      <c r="E175" s="839"/>
      <c r="F175" s="839"/>
      <c r="G175" s="806"/>
      <c r="H175" s="812"/>
      <c r="I175" s="845"/>
      <c r="J175" s="845"/>
      <c r="K175" s="845"/>
      <c r="L175" s="806"/>
    </row>
    <row r="176">
      <c r="A176" s="847"/>
      <c r="B176" s="821"/>
      <c r="C176" s="821"/>
      <c r="D176" s="821"/>
      <c r="E176" s="839"/>
      <c r="F176" s="839"/>
      <c r="G176" s="806"/>
      <c r="H176" s="812"/>
      <c r="I176" s="845"/>
      <c r="J176" s="845"/>
      <c r="K176" s="845"/>
      <c r="L176" s="806"/>
    </row>
    <row r="177">
      <c r="A177" s="847"/>
      <c r="B177" s="821"/>
      <c r="C177" s="821"/>
      <c r="D177" s="821"/>
      <c r="E177" s="839"/>
      <c r="F177" s="839"/>
      <c r="G177" s="806"/>
      <c r="H177" s="812"/>
      <c r="I177" s="845"/>
      <c r="J177" s="845"/>
      <c r="K177" s="845"/>
      <c r="L177" s="806"/>
    </row>
    <row r="178">
      <c r="A178" s="847"/>
      <c r="B178" s="821"/>
      <c r="C178" s="821"/>
      <c r="D178" s="821"/>
      <c r="E178" s="839"/>
      <c r="F178" s="839"/>
      <c r="G178" s="806"/>
      <c r="H178" s="812"/>
      <c r="I178" s="845"/>
      <c r="J178" s="845"/>
      <c r="K178" s="845"/>
      <c r="L178" s="806"/>
    </row>
    <row r="179">
      <c r="A179" s="847"/>
      <c r="B179" s="821"/>
      <c r="C179" s="821"/>
      <c r="D179" s="821"/>
      <c r="E179" s="839"/>
      <c r="F179" s="839"/>
      <c r="G179" s="806"/>
      <c r="H179" s="812"/>
      <c r="I179" s="845"/>
      <c r="J179" s="845"/>
      <c r="K179" s="845"/>
      <c r="L179" s="806"/>
    </row>
    <row r="180">
      <c r="A180" s="847"/>
      <c r="B180" s="821"/>
      <c r="C180" s="821"/>
      <c r="D180" s="821"/>
      <c r="E180" s="839"/>
      <c r="F180" s="839"/>
      <c r="G180" s="806"/>
      <c r="H180" s="812"/>
      <c r="I180" s="845"/>
      <c r="J180" s="845"/>
      <c r="K180" s="845"/>
      <c r="L180" s="806"/>
    </row>
    <row r="181">
      <c r="A181" s="847"/>
      <c r="B181" s="821"/>
      <c r="C181" s="821"/>
      <c r="D181" s="821"/>
      <c r="E181" s="839"/>
      <c r="F181" s="839"/>
      <c r="G181" s="806"/>
      <c r="H181" s="812"/>
      <c r="I181" s="845"/>
      <c r="J181" s="845"/>
      <c r="K181" s="845"/>
      <c r="L181" s="806"/>
    </row>
    <row r="182">
      <c r="A182" s="847"/>
      <c r="B182" s="821"/>
      <c r="C182" s="821"/>
      <c r="D182" s="821"/>
      <c r="E182" s="839"/>
      <c r="F182" s="839"/>
      <c r="G182" s="806"/>
      <c r="H182" s="812"/>
      <c r="I182" s="845"/>
      <c r="J182" s="845"/>
      <c r="K182" s="845"/>
      <c r="L182" s="806"/>
    </row>
    <row r="183">
      <c r="A183" s="847"/>
      <c r="B183" s="821"/>
      <c r="C183" s="821"/>
      <c r="D183" s="821"/>
      <c r="E183" s="839"/>
      <c r="F183" s="839"/>
      <c r="G183" s="806"/>
      <c r="H183" s="812"/>
      <c r="I183" s="845"/>
      <c r="J183" s="845"/>
      <c r="K183" s="845"/>
      <c r="L183" s="806"/>
    </row>
    <row r="184">
      <c r="A184" s="847"/>
      <c r="B184" s="821"/>
      <c r="C184" s="821"/>
      <c r="D184" s="821"/>
      <c r="E184" s="839"/>
      <c r="F184" s="839"/>
      <c r="G184" s="806"/>
      <c r="H184" s="812"/>
      <c r="I184" s="845"/>
      <c r="J184" s="845"/>
      <c r="K184" s="845"/>
      <c r="L184" s="806"/>
    </row>
    <row r="185">
      <c r="A185" s="847"/>
      <c r="B185" s="821"/>
      <c r="C185" s="821"/>
      <c r="D185" s="821"/>
      <c r="E185" s="839"/>
      <c r="F185" s="839"/>
      <c r="G185" s="806"/>
      <c r="H185" s="812"/>
      <c r="I185" s="845"/>
      <c r="J185" s="845"/>
      <c r="K185" s="845"/>
      <c r="L185" s="806"/>
    </row>
    <row r="186">
      <c r="A186" s="847"/>
      <c r="B186" s="821"/>
      <c r="C186" s="821"/>
      <c r="D186" s="821"/>
      <c r="E186" s="839"/>
      <c r="F186" s="839"/>
      <c r="G186" s="806"/>
      <c r="H186" s="812"/>
      <c r="I186" s="845"/>
      <c r="J186" s="845"/>
      <c r="K186" s="845"/>
      <c r="L186" s="806"/>
    </row>
    <row r="187">
      <c r="A187" s="847"/>
      <c r="B187" s="821"/>
      <c r="C187" s="821"/>
      <c r="D187" s="821"/>
      <c r="E187" s="839"/>
      <c r="F187" s="839"/>
      <c r="G187" s="806"/>
      <c r="H187" s="812"/>
      <c r="I187" s="845"/>
      <c r="J187" s="845"/>
      <c r="K187" s="845"/>
      <c r="L187" s="806"/>
    </row>
    <row r="188">
      <c r="A188" s="847"/>
      <c r="B188" s="821"/>
      <c r="C188" s="821"/>
      <c r="D188" s="821"/>
      <c r="E188" s="839"/>
      <c r="F188" s="839"/>
      <c r="G188" s="806"/>
      <c r="H188" s="812"/>
      <c r="I188" s="845"/>
      <c r="J188" s="845"/>
      <c r="K188" s="845"/>
      <c r="L188" s="806"/>
    </row>
    <row r="189">
      <c r="A189" s="847"/>
      <c r="B189" s="821"/>
      <c r="C189" s="821"/>
      <c r="D189" s="821"/>
      <c r="E189" s="839"/>
      <c r="F189" s="839"/>
      <c r="G189" s="806"/>
      <c r="H189" s="812"/>
      <c r="I189" s="845"/>
      <c r="J189" s="845"/>
      <c r="K189" s="845"/>
      <c r="L189" s="806"/>
    </row>
    <row r="190">
      <c r="A190" s="847"/>
      <c r="B190" s="821"/>
      <c r="C190" s="821"/>
      <c r="D190" s="821"/>
      <c r="E190" s="839"/>
      <c r="F190" s="839"/>
      <c r="G190" s="806"/>
      <c r="H190" s="812"/>
      <c r="I190" s="845"/>
      <c r="J190" s="845"/>
      <c r="K190" s="845"/>
      <c r="L190" s="806"/>
    </row>
    <row r="191">
      <c r="A191" s="847"/>
      <c r="B191" s="821"/>
      <c r="C191" s="821"/>
      <c r="D191" s="821"/>
      <c r="E191" s="839"/>
      <c r="F191" s="839"/>
      <c r="G191" s="806"/>
      <c r="H191" s="812"/>
      <c r="I191" s="845"/>
      <c r="J191" s="845"/>
      <c r="K191" s="845"/>
      <c r="L191" s="806"/>
    </row>
    <row r="192">
      <c r="A192" s="847"/>
      <c r="B192" s="821"/>
      <c r="C192" s="821"/>
      <c r="D192" s="821"/>
      <c r="E192" s="839"/>
      <c r="F192" s="839"/>
      <c r="G192" s="806"/>
      <c r="H192" s="812"/>
      <c r="I192" s="845"/>
      <c r="J192" s="845"/>
      <c r="K192" s="845"/>
      <c r="L192" s="806"/>
    </row>
    <row r="193">
      <c r="A193" s="847"/>
      <c r="B193" s="821"/>
      <c r="C193" s="821"/>
      <c r="D193" s="821"/>
      <c r="E193" s="839"/>
      <c r="F193" s="839"/>
      <c r="G193" s="806"/>
      <c r="H193" s="812"/>
      <c r="I193" s="845"/>
      <c r="J193" s="845"/>
      <c r="K193" s="845"/>
      <c r="L193" s="806"/>
    </row>
    <row r="194">
      <c r="A194" s="847"/>
      <c r="B194" s="821"/>
      <c r="C194" s="821"/>
      <c r="D194" s="821"/>
      <c r="E194" s="839"/>
      <c r="F194" s="839"/>
      <c r="G194" s="806"/>
      <c r="H194" s="812"/>
      <c r="I194" s="845"/>
      <c r="J194" s="845"/>
      <c r="K194" s="845"/>
      <c r="L194" s="806"/>
    </row>
    <row r="195">
      <c r="A195" s="847"/>
      <c r="B195" s="821"/>
      <c r="C195" s="821"/>
      <c r="D195" s="821"/>
      <c r="E195" s="839"/>
      <c r="F195" s="839"/>
      <c r="G195" s="806"/>
      <c r="H195" s="812"/>
      <c r="I195" s="845"/>
      <c r="J195" s="845"/>
      <c r="K195" s="845"/>
      <c r="L195" s="806"/>
    </row>
    <row r="196">
      <c r="A196" s="847"/>
      <c r="B196" s="821"/>
      <c r="C196" s="821"/>
      <c r="D196" s="821"/>
      <c r="E196" s="839"/>
      <c r="F196" s="839"/>
      <c r="G196" s="806"/>
      <c r="H196" s="812"/>
      <c r="I196" s="845"/>
      <c r="J196" s="845"/>
      <c r="K196" s="845"/>
      <c r="L196" s="806"/>
    </row>
    <row r="197">
      <c r="A197" s="847"/>
      <c r="B197" s="821"/>
      <c r="C197" s="821"/>
      <c r="D197" s="821"/>
      <c r="E197" s="839"/>
      <c r="F197" s="839"/>
      <c r="G197" s="806"/>
      <c r="H197" s="812"/>
      <c r="I197" s="845"/>
      <c r="J197" s="845"/>
      <c r="K197" s="845"/>
      <c r="L197" s="806"/>
    </row>
    <row r="198">
      <c r="A198" s="847"/>
      <c r="B198" s="821"/>
      <c r="C198" s="821"/>
      <c r="D198" s="821"/>
      <c r="E198" s="839"/>
      <c r="F198" s="839"/>
      <c r="G198" s="806"/>
      <c r="H198" s="812"/>
      <c r="I198" s="845"/>
      <c r="J198" s="845"/>
      <c r="K198" s="845"/>
      <c r="L198" s="806"/>
    </row>
    <row r="199">
      <c r="A199" s="847"/>
      <c r="B199" s="821"/>
      <c r="C199" s="821"/>
      <c r="D199" s="821"/>
      <c r="E199" s="839"/>
      <c r="F199" s="839"/>
      <c r="G199" s="806"/>
      <c r="H199" s="812"/>
      <c r="I199" s="845"/>
      <c r="J199" s="845"/>
      <c r="K199" s="845"/>
      <c r="L199" s="806"/>
    </row>
    <row r="200">
      <c r="A200" s="847"/>
      <c r="B200" s="821"/>
      <c r="C200" s="821"/>
      <c r="D200" s="821"/>
      <c r="E200" s="839"/>
      <c r="F200" s="839"/>
      <c r="G200" s="806"/>
      <c r="H200" s="812"/>
      <c r="I200" s="845"/>
      <c r="J200" s="845"/>
      <c r="K200" s="845"/>
      <c r="L200" s="806"/>
    </row>
    <row r="201">
      <c r="A201" s="847"/>
      <c r="B201" s="821"/>
      <c r="C201" s="821"/>
      <c r="D201" s="821"/>
      <c r="E201" s="839"/>
      <c r="F201" s="839"/>
      <c r="G201" s="806"/>
      <c r="H201" s="812"/>
      <c r="I201" s="845"/>
      <c r="J201" s="845"/>
      <c r="K201" s="845"/>
      <c r="L201" s="806"/>
    </row>
    <row r="202">
      <c r="A202" s="847"/>
      <c r="B202" s="821"/>
      <c r="C202" s="821"/>
      <c r="D202" s="821"/>
      <c r="E202" s="839"/>
      <c r="F202" s="839"/>
      <c r="G202" s="806"/>
      <c r="H202" s="812"/>
      <c r="I202" s="845"/>
      <c r="J202" s="845"/>
      <c r="K202" s="845"/>
      <c r="L202" s="806"/>
    </row>
    <row r="203">
      <c r="A203" s="847"/>
      <c r="B203" s="821"/>
      <c r="C203" s="821"/>
      <c r="D203" s="821"/>
      <c r="E203" s="839"/>
      <c r="F203" s="839"/>
      <c r="G203" s="806"/>
      <c r="H203" s="812"/>
      <c r="I203" s="845"/>
      <c r="J203" s="845"/>
      <c r="K203" s="845"/>
      <c r="L203" s="806"/>
    </row>
    <row r="204">
      <c r="A204" s="847"/>
      <c r="B204" s="821"/>
      <c r="C204" s="821"/>
      <c r="D204" s="821"/>
      <c r="E204" s="839"/>
      <c r="F204" s="839"/>
      <c r="G204" s="806"/>
      <c r="H204" s="812"/>
      <c r="I204" s="845"/>
      <c r="J204" s="845"/>
      <c r="K204" s="845"/>
      <c r="L204" s="806"/>
    </row>
    <row r="205">
      <c r="A205" s="847"/>
      <c r="B205" s="821"/>
      <c r="C205" s="821"/>
      <c r="D205" s="821"/>
      <c r="E205" s="839"/>
      <c r="F205" s="839"/>
      <c r="G205" s="806"/>
      <c r="H205" s="812"/>
      <c r="I205" s="845"/>
      <c r="J205" s="845"/>
      <c r="K205" s="845"/>
      <c r="L205" s="806"/>
    </row>
    <row r="206">
      <c r="A206" s="847"/>
      <c r="B206" s="821"/>
      <c r="C206" s="821"/>
      <c r="D206" s="821"/>
      <c r="E206" s="839"/>
      <c r="F206" s="839"/>
      <c r="G206" s="806"/>
      <c r="H206" s="812"/>
      <c r="I206" s="845"/>
      <c r="J206" s="845"/>
      <c r="K206" s="845"/>
      <c r="L206" s="806"/>
    </row>
    <row r="207">
      <c r="A207" s="847"/>
      <c r="B207" s="821"/>
      <c r="C207" s="821"/>
      <c r="D207" s="821"/>
      <c r="E207" s="839"/>
      <c r="F207" s="839"/>
      <c r="G207" s="806"/>
      <c r="H207" s="812"/>
      <c r="I207" s="845"/>
      <c r="J207" s="845"/>
      <c r="K207" s="845"/>
      <c r="L207" s="806"/>
    </row>
    <row r="208">
      <c r="A208" s="847"/>
      <c r="B208" s="821"/>
      <c r="C208" s="821"/>
      <c r="D208" s="821"/>
      <c r="E208" s="839"/>
      <c r="F208" s="839"/>
      <c r="G208" s="806"/>
      <c r="H208" s="812"/>
      <c r="I208" s="845"/>
      <c r="J208" s="845"/>
      <c r="K208" s="845"/>
      <c r="L208" s="806"/>
    </row>
    <row r="209">
      <c r="A209" s="847"/>
      <c r="B209" s="821"/>
      <c r="C209" s="821"/>
      <c r="D209" s="821"/>
      <c r="E209" s="839"/>
      <c r="F209" s="839"/>
      <c r="G209" s="806"/>
      <c r="H209" s="812"/>
      <c r="I209" s="845"/>
      <c r="J209" s="845"/>
      <c r="K209" s="845"/>
      <c r="L209" s="806"/>
    </row>
    <row r="210">
      <c r="A210" s="847"/>
      <c r="B210" s="821"/>
      <c r="C210" s="821"/>
      <c r="D210" s="821"/>
      <c r="E210" s="839"/>
      <c r="F210" s="839"/>
      <c r="G210" s="806"/>
      <c r="H210" s="812"/>
      <c r="I210" s="845"/>
      <c r="J210" s="845"/>
      <c r="K210" s="845"/>
      <c r="L210" s="806"/>
    </row>
    <row r="211">
      <c r="A211" s="847"/>
      <c r="B211" s="821"/>
      <c r="C211" s="821"/>
      <c r="D211" s="821"/>
      <c r="E211" s="839"/>
      <c r="F211" s="839"/>
      <c r="G211" s="806"/>
      <c r="H211" s="812"/>
      <c r="I211" s="845"/>
      <c r="J211" s="845"/>
      <c r="K211" s="845"/>
      <c r="L211" s="806"/>
    </row>
    <row r="212">
      <c r="A212" s="847"/>
      <c r="B212" s="821"/>
      <c r="C212" s="821"/>
      <c r="D212" s="821"/>
      <c r="E212" s="839"/>
      <c r="F212" s="839"/>
      <c r="G212" s="806"/>
      <c r="H212" s="812"/>
      <c r="I212" s="845"/>
      <c r="J212" s="845"/>
      <c r="K212" s="845"/>
      <c r="L212" s="806"/>
    </row>
    <row r="213">
      <c r="A213" s="847"/>
      <c r="B213" s="821"/>
      <c r="C213" s="821"/>
      <c r="D213" s="821"/>
      <c r="E213" s="839"/>
      <c r="F213" s="839"/>
      <c r="G213" s="806"/>
      <c r="H213" s="812"/>
      <c r="I213" s="845"/>
      <c r="J213" s="845"/>
      <c r="K213" s="845"/>
      <c r="L213" s="806"/>
    </row>
    <row r="214">
      <c r="A214" s="847"/>
      <c r="B214" s="821"/>
      <c r="C214" s="821"/>
      <c r="D214" s="821"/>
      <c r="E214" s="839"/>
      <c r="F214" s="839"/>
      <c r="G214" s="806"/>
      <c r="H214" s="812"/>
      <c r="I214" s="845"/>
      <c r="J214" s="845"/>
      <c r="K214" s="845"/>
      <c r="L214" s="806"/>
    </row>
    <row r="215">
      <c r="A215" s="847"/>
      <c r="B215" s="821"/>
      <c r="C215" s="821"/>
      <c r="D215" s="821"/>
      <c r="E215" s="839"/>
      <c r="F215" s="839"/>
      <c r="G215" s="806"/>
      <c r="H215" s="812"/>
      <c r="I215" s="845"/>
      <c r="J215" s="845"/>
      <c r="K215" s="845"/>
      <c r="L215" s="806"/>
    </row>
    <row r="216">
      <c r="A216" s="847"/>
      <c r="B216" s="821"/>
      <c r="C216" s="821"/>
      <c r="D216" s="821"/>
      <c r="E216" s="839"/>
      <c r="F216" s="839"/>
      <c r="G216" s="806"/>
      <c r="H216" s="812"/>
      <c r="I216" s="845"/>
      <c r="J216" s="845"/>
      <c r="K216" s="845"/>
      <c r="L216" s="806"/>
    </row>
    <row r="217">
      <c r="A217" s="847"/>
      <c r="B217" s="821"/>
      <c r="C217" s="821"/>
      <c r="D217" s="821"/>
      <c r="E217" s="839"/>
      <c r="F217" s="839"/>
      <c r="G217" s="806"/>
      <c r="H217" s="812"/>
      <c r="I217" s="845"/>
      <c r="J217" s="845"/>
      <c r="K217" s="845"/>
      <c r="L217" s="806"/>
    </row>
    <row r="218">
      <c r="A218" s="847"/>
      <c r="B218" s="821"/>
      <c r="C218" s="821"/>
      <c r="D218" s="821"/>
      <c r="E218" s="839"/>
      <c r="F218" s="839"/>
      <c r="G218" s="806"/>
      <c r="H218" s="812"/>
      <c r="I218" s="845"/>
      <c r="J218" s="845"/>
      <c r="K218" s="845"/>
      <c r="L218" s="806"/>
    </row>
    <row r="219">
      <c r="A219" s="847"/>
      <c r="B219" s="821"/>
      <c r="C219" s="821"/>
      <c r="D219" s="821"/>
      <c r="E219" s="839"/>
      <c r="F219" s="839"/>
      <c r="G219" s="806"/>
      <c r="H219" s="812"/>
      <c r="I219" s="845"/>
      <c r="J219" s="845"/>
      <c r="K219" s="845"/>
      <c r="L219" s="806"/>
    </row>
    <row r="220">
      <c r="A220" s="847"/>
      <c r="B220" s="821"/>
      <c r="C220" s="821"/>
      <c r="D220" s="821"/>
      <c r="E220" s="839"/>
      <c r="F220" s="839"/>
      <c r="G220" s="806"/>
      <c r="H220" s="812"/>
      <c r="I220" s="845"/>
      <c r="J220" s="845"/>
      <c r="K220" s="845"/>
      <c r="L220" s="806"/>
    </row>
    <row r="221">
      <c r="A221" s="847"/>
      <c r="B221" s="821"/>
      <c r="C221" s="821"/>
      <c r="D221" s="821"/>
      <c r="E221" s="839"/>
      <c r="F221" s="839"/>
      <c r="G221" s="806"/>
      <c r="H221" s="812"/>
      <c r="I221" s="845"/>
      <c r="J221" s="845"/>
      <c r="K221" s="845"/>
      <c r="L221" s="806"/>
    </row>
    <row r="222">
      <c r="A222" s="847"/>
      <c r="B222" s="821"/>
      <c r="C222" s="821"/>
      <c r="D222" s="821"/>
      <c r="E222" s="839"/>
      <c r="F222" s="839"/>
      <c r="G222" s="806"/>
      <c r="H222" s="812"/>
      <c r="I222" s="845"/>
      <c r="J222" s="845"/>
      <c r="K222" s="845"/>
      <c r="L222" s="806"/>
    </row>
    <row r="223">
      <c r="A223" s="847"/>
      <c r="B223" s="821"/>
      <c r="C223" s="821"/>
      <c r="D223" s="821"/>
      <c r="E223" s="839"/>
      <c r="F223" s="839"/>
      <c r="G223" s="806"/>
      <c r="H223" s="812"/>
      <c r="I223" s="845"/>
      <c r="J223" s="845"/>
      <c r="K223" s="845"/>
      <c r="L223" s="806"/>
    </row>
    <row r="224">
      <c r="A224" s="847"/>
      <c r="B224" s="821"/>
      <c r="C224" s="821"/>
      <c r="D224" s="821"/>
      <c r="E224" s="839"/>
      <c r="F224" s="839"/>
      <c r="G224" s="806"/>
      <c r="H224" s="812"/>
      <c r="I224" s="845"/>
      <c r="J224" s="845"/>
      <c r="K224" s="845"/>
      <c r="L224" s="806"/>
    </row>
    <row r="225">
      <c r="A225" s="847"/>
      <c r="B225" s="821"/>
      <c r="C225" s="821"/>
      <c r="D225" s="821"/>
      <c r="E225" s="839"/>
      <c r="F225" s="839"/>
      <c r="G225" s="806"/>
      <c r="H225" s="812"/>
      <c r="I225" s="845"/>
      <c r="J225" s="845"/>
      <c r="K225" s="845"/>
      <c r="L225" s="806"/>
    </row>
    <row r="226">
      <c r="A226" s="847"/>
      <c r="B226" s="821"/>
      <c r="C226" s="821"/>
      <c r="D226" s="821"/>
      <c r="E226" s="839"/>
      <c r="F226" s="839"/>
      <c r="G226" s="806"/>
      <c r="H226" s="812"/>
      <c r="I226" s="845"/>
      <c r="J226" s="845"/>
      <c r="K226" s="845"/>
      <c r="L226" s="806"/>
    </row>
    <row r="227">
      <c r="A227" s="847"/>
      <c r="B227" s="821"/>
      <c r="C227" s="821"/>
      <c r="D227" s="821"/>
      <c r="E227" s="839"/>
      <c r="F227" s="839"/>
      <c r="G227" s="806"/>
      <c r="H227" s="812"/>
      <c r="I227" s="845"/>
      <c r="J227" s="845"/>
      <c r="K227" s="845"/>
      <c r="L227" s="806"/>
    </row>
    <row r="228">
      <c r="A228" s="847"/>
      <c r="B228" s="821"/>
      <c r="C228" s="821"/>
      <c r="D228" s="821"/>
      <c r="E228" s="839"/>
      <c r="F228" s="839"/>
      <c r="G228" s="806"/>
      <c r="H228" s="812"/>
      <c r="I228" s="845"/>
      <c r="J228" s="845"/>
      <c r="K228" s="845"/>
      <c r="L228" s="806"/>
    </row>
    <row r="229">
      <c r="A229" s="847"/>
      <c r="B229" s="821"/>
      <c r="C229" s="821"/>
      <c r="D229" s="821"/>
      <c r="E229" s="839"/>
      <c r="F229" s="839"/>
      <c r="G229" s="806"/>
      <c r="H229" s="812"/>
      <c r="I229" s="845"/>
      <c r="J229" s="845"/>
      <c r="K229" s="845"/>
      <c r="L229" s="806"/>
    </row>
    <row r="230">
      <c r="A230" s="847"/>
      <c r="B230" s="821"/>
      <c r="C230" s="821"/>
      <c r="D230" s="821"/>
      <c r="E230" s="839"/>
      <c r="F230" s="839"/>
      <c r="G230" s="806"/>
      <c r="H230" s="812"/>
      <c r="I230" s="845"/>
      <c r="J230" s="845"/>
      <c r="K230" s="845"/>
      <c r="L230" s="806"/>
    </row>
    <row r="231">
      <c r="A231" s="847"/>
      <c r="B231" s="821"/>
      <c r="C231" s="821"/>
      <c r="D231" s="821"/>
      <c r="E231" s="839"/>
      <c r="F231" s="839"/>
      <c r="G231" s="806"/>
      <c r="H231" s="812"/>
      <c r="I231" s="845"/>
      <c r="J231" s="845"/>
      <c r="K231" s="845"/>
      <c r="L231" s="806"/>
    </row>
    <row r="232">
      <c r="A232" s="847"/>
      <c r="B232" s="821"/>
      <c r="C232" s="821"/>
      <c r="D232" s="821"/>
      <c r="E232" s="839"/>
      <c r="F232" s="839"/>
      <c r="G232" s="806"/>
      <c r="H232" s="812"/>
      <c r="I232" s="845"/>
      <c r="J232" s="845"/>
      <c r="K232" s="845"/>
      <c r="L232" s="806"/>
    </row>
    <row r="233">
      <c r="A233" s="847"/>
      <c r="B233" s="821"/>
      <c r="C233" s="821"/>
      <c r="D233" s="821"/>
      <c r="E233" s="839"/>
      <c r="F233" s="839"/>
      <c r="G233" s="806"/>
      <c r="H233" s="812"/>
      <c r="I233" s="845"/>
      <c r="J233" s="845"/>
      <c r="K233" s="845"/>
      <c r="L233" s="806"/>
    </row>
    <row r="234">
      <c r="A234" s="847"/>
      <c r="B234" s="821"/>
      <c r="C234" s="821"/>
      <c r="D234" s="821"/>
      <c r="E234" s="839"/>
      <c r="F234" s="839"/>
      <c r="G234" s="806"/>
      <c r="H234" s="812"/>
      <c r="I234" s="845"/>
      <c r="J234" s="845"/>
      <c r="K234" s="845"/>
      <c r="L234" s="806"/>
    </row>
    <row r="235">
      <c r="A235" s="847"/>
      <c r="B235" s="821"/>
      <c r="C235" s="821"/>
      <c r="D235" s="821"/>
      <c r="E235" s="839"/>
      <c r="F235" s="839"/>
      <c r="G235" s="806"/>
      <c r="H235" s="812"/>
      <c r="I235" s="845"/>
      <c r="J235" s="845"/>
      <c r="K235" s="845"/>
      <c r="L235" s="806"/>
    </row>
    <row r="236">
      <c r="A236" s="847"/>
      <c r="B236" s="821"/>
      <c r="C236" s="821"/>
      <c r="D236" s="821"/>
      <c r="E236" s="839"/>
      <c r="F236" s="839"/>
      <c r="G236" s="806"/>
      <c r="H236" s="812"/>
      <c r="I236" s="845"/>
      <c r="J236" s="845"/>
      <c r="K236" s="845"/>
      <c r="L236" s="806"/>
    </row>
    <row r="237">
      <c r="A237" s="847"/>
      <c r="B237" s="821"/>
      <c r="C237" s="821"/>
      <c r="D237" s="821"/>
      <c r="E237" s="839"/>
      <c r="F237" s="839"/>
      <c r="G237" s="806"/>
      <c r="H237" s="812"/>
      <c r="I237" s="845"/>
      <c r="J237" s="845"/>
      <c r="K237" s="845"/>
      <c r="L237" s="806"/>
    </row>
    <row r="238">
      <c r="A238" s="847"/>
      <c r="B238" s="821"/>
      <c r="C238" s="821"/>
      <c r="D238" s="821"/>
      <c r="E238" s="839"/>
      <c r="F238" s="839"/>
      <c r="G238" s="806"/>
      <c r="H238" s="812"/>
      <c r="I238" s="845"/>
      <c r="J238" s="845"/>
      <c r="K238" s="845"/>
      <c r="L238" s="806"/>
    </row>
    <row r="239">
      <c r="A239" s="847"/>
      <c r="B239" s="821"/>
      <c r="C239" s="821"/>
      <c r="D239" s="821"/>
      <c r="E239" s="839"/>
      <c r="F239" s="839"/>
      <c r="G239" s="806"/>
      <c r="H239" s="812"/>
      <c r="I239" s="845"/>
      <c r="J239" s="845"/>
      <c r="K239" s="845"/>
      <c r="L239" s="806"/>
    </row>
    <row r="240">
      <c r="A240" s="847"/>
      <c r="B240" s="821"/>
      <c r="C240" s="821"/>
      <c r="D240" s="821"/>
      <c r="E240" s="839"/>
      <c r="F240" s="839"/>
      <c r="G240" s="806"/>
      <c r="H240" s="812"/>
      <c r="I240" s="845"/>
      <c r="J240" s="845"/>
      <c r="K240" s="845"/>
      <c r="L240" s="806"/>
    </row>
    <row r="241">
      <c r="A241" s="847"/>
      <c r="B241" s="821"/>
      <c r="C241" s="821"/>
      <c r="D241" s="821"/>
      <c r="E241" s="839"/>
      <c r="F241" s="839"/>
      <c r="G241" s="806"/>
      <c r="H241" s="812"/>
      <c r="I241" s="845"/>
      <c r="J241" s="845"/>
      <c r="K241" s="845"/>
      <c r="L241" s="806"/>
    </row>
    <row r="242">
      <c r="A242" s="847"/>
      <c r="B242" s="821"/>
      <c r="C242" s="821"/>
      <c r="D242" s="821"/>
      <c r="E242" s="839"/>
      <c r="F242" s="839"/>
      <c r="G242" s="806"/>
      <c r="H242" s="812"/>
      <c r="I242" s="845"/>
      <c r="J242" s="845"/>
      <c r="K242" s="845"/>
      <c r="L242" s="806"/>
    </row>
    <row r="243">
      <c r="A243" s="847"/>
      <c r="B243" s="821"/>
      <c r="C243" s="821"/>
      <c r="D243" s="821"/>
      <c r="E243" s="839"/>
      <c r="F243" s="839"/>
      <c r="G243" s="806"/>
      <c r="H243" s="812"/>
      <c r="I243" s="845"/>
      <c r="J243" s="845"/>
      <c r="K243" s="845"/>
      <c r="L243" s="806"/>
    </row>
    <row r="244">
      <c r="A244" s="847"/>
      <c r="B244" s="821"/>
      <c r="C244" s="821"/>
      <c r="D244" s="821"/>
      <c r="E244" s="839"/>
      <c r="F244" s="839"/>
      <c r="G244" s="806"/>
      <c r="H244" s="812"/>
      <c r="I244" s="845"/>
      <c r="J244" s="845"/>
      <c r="K244" s="845"/>
      <c r="L244" s="806"/>
    </row>
    <row r="245">
      <c r="A245" s="847"/>
      <c r="B245" s="821"/>
      <c r="C245" s="821"/>
      <c r="D245" s="821"/>
      <c r="E245" s="839"/>
      <c r="F245" s="839"/>
      <c r="G245" s="806"/>
      <c r="H245" s="812"/>
      <c r="I245" s="845"/>
      <c r="J245" s="845"/>
      <c r="K245" s="845"/>
      <c r="L245" s="806"/>
    </row>
    <row r="246">
      <c r="A246" s="847"/>
      <c r="B246" s="821"/>
      <c r="C246" s="821"/>
      <c r="D246" s="821"/>
      <c r="E246" s="839"/>
      <c r="F246" s="839"/>
      <c r="G246" s="806"/>
      <c r="H246" s="812"/>
      <c r="I246" s="845"/>
      <c r="J246" s="845"/>
      <c r="K246" s="845"/>
      <c r="L246" s="806"/>
    </row>
    <row r="247">
      <c r="A247" s="847"/>
      <c r="B247" s="821"/>
      <c r="C247" s="821"/>
      <c r="D247" s="821"/>
      <c r="E247" s="839"/>
      <c r="F247" s="839"/>
      <c r="G247" s="806"/>
      <c r="H247" s="812"/>
      <c r="I247" s="845"/>
      <c r="J247" s="845"/>
      <c r="K247" s="845"/>
      <c r="L247" s="806"/>
    </row>
    <row r="248">
      <c r="A248" s="847"/>
      <c r="B248" s="821"/>
      <c r="C248" s="821"/>
      <c r="D248" s="821"/>
      <c r="E248" s="839"/>
      <c r="F248" s="839"/>
      <c r="G248" s="806"/>
      <c r="H248" s="812"/>
      <c r="I248" s="845"/>
      <c r="J248" s="845"/>
      <c r="K248" s="845"/>
      <c r="L248" s="806"/>
    </row>
    <row r="249">
      <c r="A249" s="847"/>
      <c r="B249" s="821"/>
      <c r="C249" s="821"/>
      <c r="D249" s="821"/>
      <c r="E249" s="839"/>
      <c r="F249" s="839"/>
      <c r="G249" s="806"/>
      <c r="H249" s="812"/>
      <c r="I249" s="845"/>
      <c r="J249" s="845"/>
      <c r="K249" s="845"/>
      <c r="L249" s="806"/>
    </row>
    <row r="250">
      <c r="A250" s="847"/>
      <c r="B250" s="821"/>
      <c r="C250" s="821"/>
      <c r="D250" s="821"/>
      <c r="E250" s="839"/>
      <c r="F250" s="839"/>
      <c r="G250" s="806"/>
      <c r="H250" s="812"/>
      <c r="I250" s="845"/>
      <c r="J250" s="845"/>
      <c r="K250" s="845"/>
      <c r="L250" s="806"/>
    </row>
    <row r="251">
      <c r="A251" s="847"/>
      <c r="B251" s="821"/>
      <c r="C251" s="821"/>
      <c r="D251" s="821"/>
      <c r="E251" s="839"/>
      <c r="F251" s="839"/>
      <c r="G251" s="806"/>
      <c r="H251" s="812"/>
      <c r="I251" s="845"/>
      <c r="J251" s="845"/>
      <c r="K251" s="845"/>
      <c r="L251" s="806"/>
    </row>
    <row r="252">
      <c r="A252" s="847"/>
      <c r="B252" s="821"/>
      <c r="C252" s="821"/>
      <c r="D252" s="821"/>
      <c r="E252" s="839"/>
      <c r="F252" s="839"/>
      <c r="G252" s="806"/>
      <c r="H252" s="812"/>
      <c r="I252" s="845"/>
      <c r="J252" s="845"/>
      <c r="K252" s="845"/>
      <c r="L252" s="806"/>
    </row>
    <row r="253">
      <c r="A253" s="847"/>
      <c r="B253" s="821"/>
      <c r="C253" s="821"/>
      <c r="D253" s="821"/>
      <c r="E253" s="839"/>
      <c r="F253" s="839"/>
      <c r="G253" s="806"/>
      <c r="H253" s="812"/>
      <c r="I253" s="845"/>
      <c r="J253" s="845"/>
      <c r="K253" s="845"/>
      <c r="L253" s="806"/>
    </row>
    <row r="254">
      <c r="A254" s="847"/>
      <c r="B254" s="821"/>
      <c r="C254" s="821"/>
      <c r="D254" s="821"/>
      <c r="E254" s="839"/>
      <c r="F254" s="839"/>
      <c r="G254" s="806"/>
      <c r="H254" s="812"/>
      <c r="I254" s="845"/>
      <c r="J254" s="845"/>
      <c r="K254" s="845"/>
      <c r="L254" s="806"/>
    </row>
    <row r="255">
      <c r="A255" s="847"/>
      <c r="B255" s="821"/>
      <c r="C255" s="821"/>
      <c r="D255" s="821"/>
      <c r="E255" s="839"/>
      <c r="F255" s="839"/>
      <c r="G255" s="806"/>
      <c r="H255" s="812"/>
      <c r="I255" s="845"/>
      <c r="J255" s="845"/>
      <c r="K255" s="845"/>
      <c r="L255" s="806"/>
    </row>
    <row r="256">
      <c r="A256" s="847"/>
      <c r="B256" s="821"/>
      <c r="C256" s="821"/>
      <c r="D256" s="821"/>
      <c r="E256" s="839"/>
      <c r="F256" s="839"/>
      <c r="G256" s="806"/>
      <c r="H256" s="812"/>
      <c r="I256" s="845"/>
      <c r="J256" s="845"/>
      <c r="K256" s="845"/>
      <c r="L256" s="806"/>
    </row>
    <row r="257">
      <c r="A257" s="847"/>
      <c r="B257" s="821"/>
      <c r="C257" s="821"/>
      <c r="D257" s="821"/>
      <c r="E257" s="839"/>
      <c r="F257" s="839"/>
      <c r="G257" s="806"/>
      <c r="H257" s="812"/>
      <c r="I257" s="845"/>
      <c r="J257" s="845"/>
      <c r="K257" s="845"/>
      <c r="L257" s="806"/>
    </row>
    <row r="258">
      <c r="A258" s="847"/>
      <c r="B258" s="821"/>
      <c r="C258" s="821"/>
      <c r="D258" s="821"/>
      <c r="E258" s="839"/>
      <c r="F258" s="839"/>
      <c r="G258" s="806"/>
      <c r="H258" s="812"/>
      <c r="I258" s="845"/>
      <c r="J258" s="845"/>
      <c r="K258" s="845"/>
      <c r="L258" s="806"/>
    </row>
    <row r="259">
      <c r="A259" s="847"/>
      <c r="B259" s="821"/>
      <c r="C259" s="821"/>
      <c r="D259" s="821"/>
      <c r="E259" s="839"/>
      <c r="F259" s="839"/>
      <c r="G259" s="806"/>
      <c r="H259" s="812"/>
      <c r="I259" s="845"/>
      <c r="J259" s="845"/>
      <c r="K259" s="845"/>
      <c r="L259" s="806"/>
    </row>
    <row r="260">
      <c r="A260" s="847"/>
      <c r="B260" s="821"/>
      <c r="C260" s="821"/>
      <c r="D260" s="821"/>
      <c r="E260" s="839"/>
      <c r="F260" s="839"/>
      <c r="G260" s="806"/>
      <c r="H260" s="812"/>
      <c r="I260" s="845"/>
      <c r="J260" s="845"/>
      <c r="K260" s="845"/>
      <c r="L260" s="806"/>
    </row>
    <row r="261">
      <c r="A261" s="847"/>
      <c r="B261" s="821"/>
      <c r="C261" s="821"/>
      <c r="D261" s="821"/>
      <c r="E261" s="839"/>
      <c r="F261" s="839"/>
      <c r="G261" s="806"/>
      <c r="H261" s="812"/>
      <c r="I261" s="845"/>
      <c r="J261" s="845"/>
      <c r="K261" s="845"/>
      <c r="L261" s="806"/>
    </row>
    <row r="262">
      <c r="A262" s="847"/>
      <c r="B262" s="821"/>
      <c r="C262" s="821"/>
      <c r="D262" s="821"/>
      <c r="E262" s="839"/>
      <c r="F262" s="839"/>
      <c r="G262" s="806"/>
      <c r="H262" s="812"/>
      <c r="I262" s="845"/>
      <c r="J262" s="845"/>
      <c r="K262" s="845"/>
      <c r="L262" s="806"/>
    </row>
    <row r="263">
      <c r="A263" s="847"/>
      <c r="B263" s="821"/>
      <c r="C263" s="821"/>
      <c r="D263" s="821"/>
      <c r="E263" s="839"/>
      <c r="F263" s="839"/>
      <c r="G263" s="806"/>
      <c r="H263" s="812"/>
      <c r="I263" s="845"/>
      <c r="J263" s="845"/>
      <c r="K263" s="845"/>
      <c r="L263" s="806"/>
    </row>
    <row r="264">
      <c r="A264" s="847"/>
      <c r="B264" s="821"/>
      <c r="C264" s="821"/>
      <c r="D264" s="821"/>
      <c r="E264" s="839"/>
      <c r="F264" s="839"/>
      <c r="G264" s="806"/>
      <c r="H264" s="812"/>
      <c r="I264" s="845"/>
      <c r="J264" s="845"/>
      <c r="K264" s="845"/>
      <c r="L264" s="806"/>
    </row>
    <row r="265">
      <c r="A265" s="847"/>
      <c r="B265" s="821"/>
      <c r="C265" s="821"/>
      <c r="D265" s="821"/>
      <c r="E265" s="839"/>
      <c r="F265" s="839"/>
      <c r="G265" s="806"/>
      <c r="H265" s="812"/>
      <c r="I265" s="845"/>
      <c r="J265" s="845"/>
      <c r="K265" s="845"/>
      <c r="L265" s="806"/>
    </row>
    <row r="266">
      <c r="A266" s="847"/>
      <c r="B266" s="821"/>
      <c r="C266" s="821"/>
      <c r="D266" s="821"/>
      <c r="E266" s="839"/>
      <c r="F266" s="839"/>
      <c r="G266" s="806"/>
      <c r="H266" s="812"/>
      <c r="I266" s="845"/>
      <c r="J266" s="845"/>
      <c r="K266" s="845"/>
      <c r="L266" s="806"/>
    </row>
    <row r="267">
      <c r="A267" s="847"/>
      <c r="B267" s="821"/>
      <c r="C267" s="821"/>
      <c r="D267" s="821"/>
      <c r="E267" s="839"/>
      <c r="F267" s="839"/>
      <c r="G267" s="806"/>
      <c r="H267" s="812"/>
      <c r="I267" s="845"/>
      <c r="J267" s="845"/>
      <c r="K267" s="845"/>
      <c r="L267" s="806"/>
    </row>
    <row r="268">
      <c r="A268" s="847"/>
      <c r="B268" s="821"/>
      <c r="C268" s="821"/>
      <c r="D268" s="821"/>
      <c r="E268" s="839"/>
      <c r="F268" s="839"/>
      <c r="G268" s="806"/>
      <c r="H268" s="812"/>
      <c r="I268" s="845"/>
      <c r="J268" s="845"/>
      <c r="K268" s="845"/>
      <c r="L268" s="806"/>
    </row>
    <row r="269">
      <c r="A269" s="847"/>
      <c r="B269" s="821"/>
      <c r="C269" s="821"/>
      <c r="D269" s="821"/>
      <c r="E269" s="839"/>
      <c r="F269" s="839"/>
      <c r="G269" s="806"/>
      <c r="H269" s="812"/>
      <c r="I269" s="845"/>
      <c r="J269" s="845"/>
      <c r="K269" s="845"/>
      <c r="L269" s="806"/>
    </row>
    <row r="270">
      <c r="A270" s="847"/>
      <c r="B270" s="821"/>
      <c r="C270" s="821"/>
      <c r="D270" s="821"/>
      <c r="E270" s="839"/>
      <c r="F270" s="839"/>
      <c r="G270" s="806"/>
      <c r="H270" s="812"/>
      <c r="I270" s="845"/>
      <c r="J270" s="845"/>
      <c r="K270" s="845"/>
      <c r="L270" s="806"/>
    </row>
    <row r="271">
      <c r="A271" s="847"/>
      <c r="B271" s="821"/>
      <c r="C271" s="821"/>
      <c r="D271" s="821"/>
      <c r="E271" s="839"/>
      <c r="F271" s="839"/>
      <c r="G271" s="806"/>
      <c r="H271" s="812"/>
      <c r="I271" s="845"/>
      <c r="J271" s="845"/>
      <c r="K271" s="845"/>
      <c r="L271" s="806"/>
    </row>
    <row r="272">
      <c r="A272" s="847"/>
      <c r="B272" s="821"/>
      <c r="C272" s="821"/>
      <c r="D272" s="821"/>
      <c r="E272" s="839"/>
      <c r="F272" s="839"/>
      <c r="G272" s="806"/>
      <c r="H272" s="812"/>
      <c r="I272" s="845"/>
      <c r="J272" s="845"/>
      <c r="K272" s="845"/>
      <c r="L272" s="806"/>
    </row>
    <row r="273">
      <c r="A273" s="847"/>
      <c r="B273" s="821"/>
      <c r="C273" s="821"/>
      <c r="D273" s="821"/>
      <c r="E273" s="839"/>
      <c r="F273" s="839"/>
      <c r="G273" s="806"/>
      <c r="H273" s="812"/>
      <c r="I273" s="845"/>
      <c r="J273" s="845"/>
      <c r="K273" s="845"/>
      <c r="L273" s="806"/>
    </row>
    <row r="274">
      <c r="A274" s="847"/>
      <c r="B274" s="821"/>
      <c r="C274" s="821"/>
      <c r="D274" s="821"/>
      <c r="E274" s="839"/>
      <c r="F274" s="839"/>
      <c r="G274" s="806"/>
      <c r="H274" s="812"/>
      <c r="I274" s="845"/>
      <c r="J274" s="845"/>
      <c r="K274" s="845"/>
      <c r="L274" s="806"/>
    </row>
    <row r="275">
      <c r="A275" s="847"/>
      <c r="B275" s="821"/>
      <c r="C275" s="821"/>
      <c r="D275" s="821"/>
      <c r="E275" s="839"/>
      <c r="F275" s="839"/>
      <c r="G275" s="806"/>
      <c r="H275" s="812"/>
      <c r="I275" s="845"/>
      <c r="J275" s="845"/>
      <c r="K275" s="845"/>
      <c r="L275" s="806"/>
    </row>
    <row r="276">
      <c r="A276" s="847"/>
      <c r="B276" s="821"/>
      <c r="C276" s="821"/>
      <c r="D276" s="821"/>
      <c r="E276" s="839"/>
      <c r="F276" s="839"/>
      <c r="G276" s="806"/>
      <c r="H276" s="812"/>
      <c r="I276" s="845"/>
      <c r="J276" s="845"/>
      <c r="K276" s="845"/>
      <c r="L276" s="806"/>
    </row>
    <row r="277">
      <c r="A277" s="847"/>
      <c r="B277" s="821"/>
      <c r="C277" s="821"/>
      <c r="D277" s="821"/>
      <c r="E277" s="839"/>
      <c r="F277" s="839"/>
      <c r="G277" s="806"/>
      <c r="H277" s="812"/>
      <c r="I277" s="845"/>
      <c r="J277" s="845"/>
      <c r="K277" s="845"/>
      <c r="L277" s="806"/>
    </row>
    <row r="278">
      <c r="A278" s="847"/>
      <c r="B278" s="821"/>
      <c r="C278" s="821"/>
      <c r="D278" s="821"/>
      <c r="E278" s="839"/>
      <c r="F278" s="839"/>
      <c r="G278" s="806"/>
      <c r="H278" s="812"/>
      <c r="I278" s="845"/>
      <c r="J278" s="845"/>
      <c r="K278" s="845"/>
      <c r="L278" s="806"/>
    </row>
    <row r="279">
      <c r="A279" s="847"/>
      <c r="B279" s="821"/>
      <c r="C279" s="821"/>
      <c r="D279" s="821"/>
      <c r="E279" s="839"/>
      <c r="F279" s="839"/>
      <c r="G279" s="806"/>
      <c r="H279" s="812"/>
      <c r="I279" s="845"/>
      <c r="J279" s="845"/>
      <c r="K279" s="845"/>
      <c r="L279" s="806"/>
    </row>
    <row r="280">
      <c r="A280" s="847"/>
      <c r="B280" s="821"/>
      <c r="C280" s="821"/>
      <c r="D280" s="821"/>
      <c r="E280" s="839"/>
      <c r="F280" s="839"/>
      <c r="G280" s="806"/>
      <c r="H280" s="812"/>
      <c r="I280" s="845"/>
      <c r="J280" s="845"/>
      <c r="K280" s="845"/>
      <c r="L280" s="806"/>
    </row>
    <row r="281">
      <c r="A281" s="847"/>
      <c r="B281" s="821"/>
      <c r="C281" s="821"/>
      <c r="D281" s="821"/>
      <c r="E281" s="839"/>
      <c r="F281" s="839"/>
      <c r="G281" s="806"/>
      <c r="H281" s="812"/>
      <c r="I281" s="845"/>
      <c r="J281" s="845"/>
      <c r="K281" s="845"/>
      <c r="L281" s="806"/>
    </row>
    <row r="282">
      <c r="A282" s="847"/>
      <c r="B282" s="821"/>
      <c r="C282" s="821"/>
      <c r="D282" s="821"/>
      <c r="E282" s="839"/>
      <c r="F282" s="839"/>
      <c r="G282" s="806"/>
      <c r="H282" s="812"/>
      <c r="I282" s="845"/>
      <c r="J282" s="845"/>
      <c r="K282" s="845"/>
      <c r="L282" s="806"/>
    </row>
    <row r="283">
      <c r="A283" s="847"/>
      <c r="B283" s="821"/>
      <c r="C283" s="821"/>
      <c r="D283" s="821"/>
      <c r="E283" s="839"/>
      <c r="F283" s="839"/>
      <c r="G283" s="806"/>
      <c r="H283" s="812"/>
      <c r="I283" s="845"/>
      <c r="J283" s="845"/>
      <c r="K283" s="845"/>
      <c r="L283" s="806"/>
    </row>
    <row r="284">
      <c r="A284" s="847"/>
      <c r="B284" s="821"/>
      <c r="C284" s="821"/>
      <c r="D284" s="821"/>
      <c r="E284" s="839"/>
      <c r="F284" s="839"/>
      <c r="G284" s="806"/>
      <c r="H284" s="812"/>
      <c r="I284" s="845"/>
      <c r="J284" s="845"/>
      <c r="K284" s="845"/>
      <c r="L284" s="806"/>
    </row>
    <row r="285">
      <c r="A285" s="847"/>
      <c r="B285" s="821"/>
      <c r="C285" s="821"/>
      <c r="D285" s="821"/>
      <c r="E285" s="839"/>
      <c r="F285" s="839"/>
      <c r="G285" s="806"/>
      <c r="H285" s="812"/>
      <c r="I285" s="845"/>
      <c r="J285" s="845"/>
      <c r="K285" s="845"/>
      <c r="L285" s="806"/>
    </row>
    <row r="286">
      <c r="A286" s="847"/>
      <c r="B286" s="821"/>
      <c r="C286" s="821"/>
      <c r="D286" s="821"/>
      <c r="E286" s="839"/>
      <c r="F286" s="839"/>
      <c r="G286" s="806"/>
      <c r="H286" s="812"/>
      <c r="I286" s="845"/>
      <c r="J286" s="845"/>
      <c r="K286" s="845"/>
      <c r="L286" s="806"/>
    </row>
    <row r="287">
      <c r="A287" s="847"/>
      <c r="B287" s="821"/>
      <c r="C287" s="821"/>
      <c r="D287" s="821"/>
      <c r="E287" s="839"/>
      <c r="F287" s="839"/>
      <c r="G287" s="806"/>
      <c r="H287" s="812"/>
      <c r="I287" s="845"/>
      <c r="J287" s="845"/>
      <c r="K287" s="845"/>
      <c r="L287" s="806"/>
    </row>
    <row r="288">
      <c r="A288" s="847"/>
      <c r="B288" s="821"/>
      <c r="C288" s="821"/>
      <c r="D288" s="821"/>
      <c r="E288" s="839"/>
      <c r="F288" s="839"/>
      <c r="G288" s="806"/>
      <c r="H288" s="812"/>
      <c r="I288" s="845"/>
      <c r="J288" s="845"/>
      <c r="K288" s="845"/>
      <c r="L288" s="806"/>
    </row>
    <row r="289">
      <c r="A289" s="847"/>
      <c r="B289" s="821"/>
      <c r="C289" s="821"/>
      <c r="D289" s="821"/>
      <c r="E289" s="839"/>
      <c r="F289" s="839"/>
      <c r="G289" s="806"/>
      <c r="H289" s="812"/>
      <c r="I289" s="845"/>
      <c r="J289" s="845"/>
      <c r="K289" s="845"/>
      <c r="L289" s="806"/>
    </row>
    <row r="290">
      <c r="A290" s="847"/>
      <c r="B290" s="821"/>
      <c r="C290" s="821"/>
      <c r="D290" s="821"/>
      <c r="E290" s="839"/>
      <c r="F290" s="839"/>
      <c r="G290" s="806"/>
      <c r="H290" s="812"/>
      <c r="I290" s="845"/>
      <c r="J290" s="845"/>
      <c r="K290" s="845"/>
      <c r="L290" s="806"/>
    </row>
    <row r="291">
      <c r="A291" s="847"/>
      <c r="B291" s="821"/>
      <c r="C291" s="821"/>
      <c r="D291" s="821"/>
      <c r="E291" s="839"/>
      <c r="F291" s="839"/>
      <c r="G291" s="806"/>
      <c r="H291" s="812"/>
      <c r="I291" s="845"/>
      <c r="J291" s="845"/>
      <c r="K291" s="845"/>
      <c r="L291" s="806"/>
    </row>
    <row r="292">
      <c r="A292" s="847"/>
      <c r="B292" s="821"/>
      <c r="C292" s="821"/>
      <c r="D292" s="821"/>
      <c r="E292" s="839"/>
      <c r="F292" s="839"/>
      <c r="G292" s="806"/>
      <c r="H292" s="812"/>
      <c r="I292" s="845"/>
      <c r="J292" s="845"/>
      <c r="K292" s="845"/>
      <c r="L292" s="806"/>
    </row>
    <row r="293">
      <c r="A293" s="847"/>
      <c r="B293" s="821"/>
      <c r="C293" s="821"/>
      <c r="D293" s="821"/>
      <c r="E293" s="839"/>
      <c r="F293" s="839"/>
      <c r="G293" s="806"/>
      <c r="H293" s="812"/>
      <c r="I293" s="845"/>
      <c r="J293" s="845"/>
      <c r="K293" s="845"/>
      <c r="L293" s="806"/>
    </row>
    <row r="294">
      <c r="A294" s="847"/>
      <c r="B294" s="821"/>
      <c r="C294" s="821"/>
      <c r="D294" s="821"/>
      <c r="E294" s="839"/>
      <c r="F294" s="839"/>
      <c r="G294" s="806"/>
      <c r="H294" s="812"/>
      <c r="I294" s="845"/>
      <c r="J294" s="845"/>
      <c r="K294" s="845"/>
      <c r="L294" s="806"/>
    </row>
    <row r="295">
      <c r="A295" s="847"/>
      <c r="B295" s="821"/>
      <c r="C295" s="821"/>
      <c r="D295" s="821"/>
      <c r="E295" s="839"/>
      <c r="F295" s="839"/>
      <c r="G295" s="806"/>
      <c r="H295" s="812"/>
      <c r="I295" s="845"/>
      <c r="J295" s="845"/>
      <c r="K295" s="845"/>
      <c r="L295" s="806"/>
    </row>
    <row r="296">
      <c r="A296" s="847"/>
      <c r="B296" s="821"/>
      <c r="C296" s="821"/>
      <c r="D296" s="821"/>
      <c r="E296" s="839"/>
      <c r="F296" s="839"/>
      <c r="G296" s="806"/>
      <c r="H296" s="812"/>
      <c r="I296" s="845"/>
      <c r="J296" s="845"/>
      <c r="K296" s="845"/>
      <c r="L296" s="806"/>
    </row>
    <row r="297">
      <c r="A297" s="847"/>
      <c r="B297" s="821"/>
      <c r="C297" s="821"/>
      <c r="D297" s="821"/>
      <c r="E297" s="839"/>
      <c r="F297" s="839"/>
      <c r="G297" s="806"/>
      <c r="H297" s="812"/>
      <c r="I297" s="845"/>
      <c r="J297" s="845"/>
      <c r="K297" s="845"/>
      <c r="L297" s="806"/>
    </row>
    <row r="298">
      <c r="A298" s="847"/>
      <c r="B298" s="821"/>
      <c r="C298" s="821"/>
      <c r="D298" s="821"/>
      <c r="E298" s="839"/>
      <c r="F298" s="839"/>
      <c r="G298" s="806"/>
      <c r="H298" s="812"/>
      <c r="I298" s="845"/>
      <c r="J298" s="845"/>
      <c r="K298" s="845"/>
      <c r="L298" s="806"/>
    </row>
    <row r="299">
      <c r="A299" s="847"/>
      <c r="B299" s="821"/>
      <c r="C299" s="821"/>
      <c r="D299" s="821"/>
      <c r="E299" s="839"/>
      <c r="F299" s="839"/>
      <c r="G299" s="806"/>
      <c r="H299" s="812"/>
      <c r="I299" s="845"/>
      <c r="J299" s="845"/>
      <c r="K299" s="845"/>
      <c r="L299" s="806"/>
    </row>
    <row r="300">
      <c r="A300" s="847"/>
      <c r="B300" s="821"/>
      <c r="C300" s="821"/>
      <c r="D300" s="821"/>
      <c r="E300" s="839"/>
      <c r="F300" s="839"/>
      <c r="G300" s="806"/>
      <c r="H300" s="812"/>
      <c r="I300" s="845"/>
      <c r="J300" s="845"/>
      <c r="K300" s="845"/>
      <c r="L300" s="806"/>
    </row>
    <row r="301">
      <c r="A301" s="847"/>
      <c r="B301" s="821"/>
      <c r="C301" s="821"/>
      <c r="D301" s="821"/>
      <c r="E301" s="839"/>
      <c r="F301" s="839"/>
      <c r="G301" s="806"/>
      <c r="H301" s="812"/>
      <c r="I301" s="845"/>
      <c r="J301" s="845"/>
      <c r="K301" s="845"/>
      <c r="L301" s="806"/>
    </row>
    <row r="302">
      <c r="A302" s="847"/>
      <c r="B302" s="821"/>
      <c r="C302" s="821"/>
      <c r="D302" s="821"/>
      <c r="E302" s="839"/>
      <c r="F302" s="839"/>
      <c r="G302" s="806"/>
      <c r="H302" s="812"/>
      <c r="I302" s="845"/>
      <c r="J302" s="845"/>
      <c r="K302" s="845"/>
      <c r="L302" s="806"/>
    </row>
    <row r="303">
      <c r="A303" s="847"/>
      <c r="B303" s="821"/>
      <c r="C303" s="821"/>
      <c r="D303" s="821"/>
      <c r="E303" s="839"/>
      <c r="F303" s="839"/>
      <c r="G303" s="806"/>
      <c r="H303" s="812"/>
      <c r="I303" s="845"/>
      <c r="J303" s="845"/>
      <c r="K303" s="845"/>
      <c r="L303" s="806"/>
    </row>
    <row r="304">
      <c r="A304" s="847"/>
      <c r="B304" s="821"/>
      <c r="C304" s="821"/>
      <c r="D304" s="821"/>
      <c r="E304" s="839"/>
      <c r="F304" s="839"/>
      <c r="G304" s="806"/>
      <c r="H304" s="812"/>
      <c r="I304" s="845"/>
      <c r="J304" s="845"/>
      <c r="K304" s="845"/>
      <c r="L304" s="806"/>
    </row>
    <row r="305">
      <c r="A305" s="847"/>
      <c r="B305" s="821"/>
      <c r="C305" s="821"/>
      <c r="D305" s="821"/>
      <c r="E305" s="839"/>
      <c r="F305" s="839"/>
      <c r="G305" s="806"/>
      <c r="H305" s="812"/>
      <c r="I305" s="845"/>
      <c r="J305" s="845"/>
      <c r="K305" s="845"/>
      <c r="L305" s="806"/>
    </row>
    <row r="306">
      <c r="A306" s="847"/>
      <c r="B306" s="821"/>
      <c r="C306" s="821"/>
      <c r="D306" s="821"/>
      <c r="E306" s="839"/>
      <c r="F306" s="839"/>
      <c r="G306" s="806"/>
      <c r="H306" s="812"/>
      <c r="I306" s="845"/>
      <c r="J306" s="845"/>
      <c r="K306" s="845"/>
      <c r="L306" s="806"/>
    </row>
    <row r="307">
      <c r="A307" s="847"/>
      <c r="B307" s="821"/>
      <c r="C307" s="821"/>
      <c r="D307" s="821"/>
      <c r="E307" s="839"/>
      <c r="F307" s="839"/>
      <c r="G307" s="806"/>
      <c r="H307" s="812"/>
      <c r="I307" s="845"/>
      <c r="J307" s="845"/>
      <c r="K307" s="845"/>
      <c r="L307" s="806"/>
    </row>
    <row r="308">
      <c r="A308" s="847"/>
      <c r="B308" s="821"/>
      <c r="C308" s="821"/>
      <c r="D308" s="821"/>
      <c r="E308" s="839"/>
      <c r="F308" s="839"/>
      <c r="G308" s="806"/>
      <c r="H308" s="812"/>
      <c r="I308" s="845"/>
      <c r="J308" s="845"/>
      <c r="K308" s="845"/>
      <c r="L308" s="806"/>
    </row>
    <row r="309">
      <c r="A309" s="847"/>
      <c r="B309" s="821"/>
      <c r="C309" s="821"/>
      <c r="D309" s="821"/>
      <c r="E309" s="839"/>
      <c r="F309" s="839"/>
      <c r="G309" s="806"/>
      <c r="H309" s="812"/>
      <c r="I309" s="845"/>
      <c r="J309" s="845"/>
      <c r="K309" s="845"/>
      <c r="L309" s="806"/>
    </row>
    <row r="310">
      <c r="A310" s="847"/>
      <c r="B310" s="821"/>
      <c r="C310" s="821"/>
      <c r="D310" s="821"/>
      <c r="E310" s="839"/>
      <c r="F310" s="839"/>
      <c r="G310" s="806"/>
      <c r="H310" s="812"/>
      <c r="I310" s="845"/>
      <c r="J310" s="845"/>
      <c r="K310" s="845"/>
      <c r="L310" s="806"/>
    </row>
    <row r="311">
      <c r="A311" s="847"/>
      <c r="B311" s="821"/>
      <c r="C311" s="821"/>
      <c r="D311" s="821"/>
      <c r="E311" s="839"/>
      <c r="F311" s="839"/>
      <c r="G311" s="806"/>
      <c r="H311" s="812"/>
      <c r="I311" s="845"/>
      <c r="J311" s="845"/>
      <c r="K311" s="845"/>
      <c r="L311" s="806"/>
    </row>
    <row r="312">
      <c r="A312" s="847"/>
      <c r="B312" s="821"/>
      <c r="C312" s="821"/>
      <c r="D312" s="821"/>
      <c r="E312" s="839"/>
      <c r="F312" s="839"/>
      <c r="G312" s="806"/>
      <c r="H312" s="812"/>
      <c r="I312" s="845"/>
      <c r="J312" s="845"/>
      <c r="K312" s="845"/>
      <c r="L312" s="806"/>
    </row>
    <row r="313">
      <c r="A313" s="847"/>
      <c r="B313" s="821"/>
      <c r="C313" s="821"/>
      <c r="D313" s="821"/>
      <c r="E313" s="839"/>
      <c r="F313" s="839"/>
      <c r="G313" s="806"/>
      <c r="H313" s="812"/>
      <c r="I313" s="845"/>
      <c r="J313" s="845"/>
      <c r="K313" s="845"/>
      <c r="L313" s="806"/>
    </row>
    <row r="314">
      <c r="A314" s="847"/>
      <c r="B314" s="821"/>
      <c r="C314" s="821"/>
      <c r="D314" s="821"/>
      <c r="E314" s="839"/>
      <c r="F314" s="839"/>
      <c r="G314" s="806"/>
      <c r="H314" s="812"/>
      <c r="I314" s="845"/>
      <c r="J314" s="845"/>
      <c r="K314" s="845"/>
      <c r="L314" s="806"/>
    </row>
    <row r="315">
      <c r="A315" s="847"/>
      <c r="B315" s="821"/>
      <c r="C315" s="821"/>
      <c r="D315" s="821"/>
      <c r="E315" s="839"/>
      <c r="F315" s="839"/>
      <c r="G315" s="806"/>
      <c r="H315" s="812"/>
      <c r="I315" s="845"/>
      <c r="J315" s="845"/>
      <c r="K315" s="845"/>
      <c r="L315" s="806"/>
    </row>
    <row r="316">
      <c r="A316" s="847"/>
      <c r="B316" s="821"/>
      <c r="C316" s="821"/>
      <c r="D316" s="821"/>
      <c r="E316" s="839"/>
      <c r="F316" s="839"/>
      <c r="G316" s="806"/>
      <c r="H316" s="812"/>
      <c r="I316" s="845"/>
      <c r="J316" s="845"/>
      <c r="K316" s="845"/>
      <c r="L316" s="806"/>
    </row>
    <row r="317">
      <c r="A317" s="847"/>
      <c r="B317" s="821"/>
      <c r="C317" s="821"/>
      <c r="D317" s="821"/>
      <c r="E317" s="839"/>
      <c r="F317" s="839"/>
      <c r="G317" s="806"/>
      <c r="H317" s="812"/>
      <c r="I317" s="845"/>
      <c r="J317" s="845"/>
      <c r="K317" s="845"/>
      <c r="L317" s="806"/>
    </row>
    <row r="318">
      <c r="A318" s="847"/>
      <c r="B318" s="821"/>
      <c r="C318" s="821"/>
      <c r="D318" s="821"/>
      <c r="E318" s="839"/>
      <c r="F318" s="839"/>
      <c r="G318" s="806"/>
      <c r="H318" s="812"/>
      <c r="I318" s="845"/>
      <c r="J318" s="845"/>
      <c r="K318" s="845"/>
      <c r="L318" s="806"/>
    </row>
    <row r="319">
      <c r="A319" s="847"/>
      <c r="B319" s="821"/>
      <c r="C319" s="821"/>
      <c r="D319" s="821"/>
      <c r="E319" s="839"/>
      <c r="F319" s="839"/>
      <c r="G319" s="806"/>
      <c r="H319" s="812"/>
      <c r="I319" s="845"/>
      <c r="J319" s="845"/>
      <c r="K319" s="845"/>
      <c r="L319" s="806"/>
    </row>
    <row r="320">
      <c r="A320" s="847"/>
      <c r="B320" s="821"/>
      <c r="C320" s="821"/>
      <c r="D320" s="821"/>
      <c r="E320" s="839"/>
      <c r="F320" s="839"/>
      <c r="G320" s="806"/>
      <c r="H320" s="812"/>
      <c r="I320" s="845"/>
      <c r="J320" s="845"/>
      <c r="K320" s="845"/>
      <c r="L320" s="806"/>
    </row>
    <row r="321">
      <c r="A321" s="847"/>
      <c r="B321" s="821"/>
      <c r="C321" s="821"/>
      <c r="D321" s="821"/>
      <c r="E321" s="839"/>
      <c r="F321" s="839"/>
      <c r="G321" s="806"/>
      <c r="H321" s="812"/>
      <c r="I321" s="845"/>
      <c r="J321" s="845"/>
      <c r="K321" s="845"/>
      <c r="L321" s="806"/>
    </row>
    <row r="322">
      <c r="A322" s="847"/>
      <c r="B322" s="821"/>
      <c r="C322" s="821"/>
      <c r="D322" s="821"/>
      <c r="E322" s="839"/>
      <c r="F322" s="839"/>
      <c r="G322" s="806"/>
      <c r="H322" s="812"/>
      <c r="I322" s="845"/>
      <c r="J322" s="845"/>
      <c r="K322" s="845"/>
      <c r="L322" s="806"/>
    </row>
    <row r="323">
      <c r="A323" s="847"/>
      <c r="B323" s="821"/>
      <c r="C323" s="821"/>
      <c r="D323" s="821"/>
      <c r="E323" s="839"/>
      <c r="F323" s="839"/>
      <c r="G323" s="806"/>
      <c r="H323" s="812"/>
      <c r="I323" s="845"/>
      <c r="J323" s="845"/>
      <c r="K323" s="845"/>
      <c r="L323" s="806"/>
    </row>
    <row r="324">
      <c r="A324" s="847"/>
      <c r="B324" s="821"/>
      <c r="C324" s="821"/>
      <c r="D324" s="821"/>
      <c r="E324" s="839"/>
      <c r="F324" s="839"/>
      <c r="G324" s="806"/>
      <c r="H324" s="812"/>
      <c r="I324" s="845"/>
      <c r="J324" s="845"/>
      <c r="K324" s="845"/>
      <c r="L324" s="806"/>
    </row>
    <row r="325">
      <c r="A325" s="847"/>
      <c r="B325" s="821"/>
      <c r="C325" s="821"/>
      <c r="D325" s="821"/>
      <c r="E325" s="839"/>
      <c r="F325" s="839"/>
      <c r="G325" s="806"/>
      <c r="H325" s="812"/>
      <c r="I325" s="845"/>
      <c r="J325" s="845"/>
      <c r="K325" s="845"/>
      <c r="L325" s="806"/>
    </row>
    <row r="326">
      <c r="A326" s="847"/>
      <c r="B326" s="821"/>
      <c r="C326" s="821"/>
      <c r="D326" s="821"/>
      <c r="E326" s="839"/>
      <c r="F326" s="839"/>
      <c r="G326" s="806"/>
      <c r="H326" s="812"/>
      <c r="I326" s="845"/>
      <c r="J326" s="845"/>
      <c r="K326" s="845"/>
      <c r="L326" s="806"/>
    </row>
    <row r="327">
      <c r="A327" s="847"/>
      <c r="B327" s="821"/>
      <c r="C327" s="821"/>
      <c r="D327" s="821"/>
      <c r="E327" s="839"/>
      <c r="F327" s="839"/>
      <c r="G327" s="806"/>
      <c r="H327" s="812"/>
      <c r="I327" s="845"/>
      <c r="J327" s="845"/>
      <c r="K327" s="845"/>
      <c r="L327" s="806"/>
    </row>
    <row r="328">
      <c r="A328" s="847"/>
      <c r="B328" s="821"/>
      <c r="C328" s="821"/>
      <c r="D328" s="821"/>
      <c r="E328" s="839"/>
      <c r="F328" s="839"/>
      <c r="G328" s="806"/>
      <c r="H328" s="812"/>
      <c r="I328" s="845"/>
      <c r="J328" s="845"/>
      <c r="K328" s="845"/>
      <c r="L328" s="806"/>
    </row>
    <row r="329">
      <c r="A329" s="847"/>
      <c r="B329" s="821"/>
      <c r="C329" s="821"/>
      <c r="D329" s="821"/>
      <c r="E329" s="839"/>
      <c r="F329" s="839"/>
      <c r="G329" s="806"/>
      <c r="H329" s="812"/>
      <c r="I329" s="845"/>
      <c r="J329" s="845"/>
      <c r="K329" s="845"/>
      <c r="L329" s="806"/>
    </row>
    <row r="330">
      <c r="A330" s="847"/>
      <c r="B330" s="821"/>
      <c r="C330" s="821"/>
      <c r="D330" s="821"/>
      <c r="E330" s="839"/>
      <c r="F330" s="839"/>
      <c r="G330" s="806"/>
      <c r="H330" s="812"/>
      <c r="I330" s="845"/>
      <c r="J330" s="845"/>
      <c r="K330" s="845"/>
      <c r="L330" s="806"/>
    </row>
    <row r="331">
      <c r="A331" s="847"/>
      <c r="B331" s="821"/>
      <c r="C331" s="821"/>
      <c r="D331" s="821"/>
      <c r="E331" s="839"/>
      <c r="F331" s="839"/>
      <c r="G331" s="806"/>
      <c r="H331" s="812"/>
      <c r="I331" s="845"/>
      <c r="J331" s="845"/>
      <c r="K331" s="845"/>
      <c r="L331" s="806"/>
    </row>
    <row r="332">
      <c r="A332" s="847"/>
      <c r="B332" s="821"/>
      <c r="C332" s="821"/>
      <c r="D332" s="821"/>
      <c r="E332" s="839"/>
      <c r="F332" s="839"/>
      <c r="G332" s="806"/>
      <c r="H332" s="812"/>
      <c r="I332" s="845"/>
      <c r="J332" s="845"/>
      <c r="K332" s="845"/>
      <c r="L332" s="806"/>
    </row>
    <row r="333">
      <c r="A333" s="847"/>
      <c r="B333" s="821"/>
      <c r="C333" s="821"/>
      <c r="D333" s="821"/>
      <c r="E333" s="839"/>
      <c r="F333" s="839"/>
      <c r="G333" s="806"/>
      <c r="H333" s="812"/>
      <c r="I333" s="845"/>
      <c r="J333" s="845"/>
      <c r="K333" s="845"/>
      <c r="L333" s="806"/>
    </row>
    <row r="334">
      <c r="A334" s="847"/>
      <c r="B334" s="821"/>
      <c r="C334" s="821"/>
      <c r="D334" s="821"/>
      <c r="E334" s="839"/>
      <c r="F334" s="839"/>
      <c r="G334" s="806"/>
      <c r="H334" s="812"/>
      <c r="I334" s="845"/>
      <c r="J334" s="845"/>
      <c r="K334" s="845"/>
      <c r="L334" s="806"/>
    </row>
    <row r="335">
      <c r="A335" s="847"/>
      <c r="B335" s="821"/>
      <c r="C335" s="821"/>
      <c r="D335" s="821"/>
      <c r="E335" s="839"/>
      <c r="F335" s="839"/>
      <c r="G335" s="806"/>
      <c r="H335" s="812"/>
      <c r="I335" s="845"/>
      <c r="J335" s="845"/>
      <c r="K335" s="845"/>
      <c r="L335" s="806"/>
    </row>
    <row r="336">
      <c r="A336" s="847"/>
      <c r="B336" s="821"/>
      <c r="C336" s="821"/>
      <c r="D336" s="821"/>
      <c r="E336" s="839"/>
      <c r="F336" s="839"/>
      <c r="G336" s="806"/>
      <c r="H336" s="812"/>
      <c r="I336" s="845"/>
      <c r="J336" s="845"/>
      <c r="K336" s="845"/>
      <c r="L336" s="806"/>
    </row>
    <row r="337">
      <c r="A337" s="847"/>
      <c r="B337" s="821"/>
      <c r="C337" s="821"/>
      <c r="D337" s="821"/>
      <c r="E337" s="839"/>
      <c r="F337" s="839"/>
      <c r="G337" s="806"/>
      <c r="H337" s="812"/>
      <c r="I337" s="845"/>
      <c r="J337" s="845"/>
      <c r="K337" s="845"/>
      <c r="L337" s="806"/>
    </row>
    <row r="338">
      <c r="A338" s="847"/>
      <c r="B338" s="821"/>
      <c r="C338" s="821"/>
      <c r="D338" s="821"/>
      <c r="E338" s="839"/>
      <c r="F338" s="839"/>
      <c r="G338" s="806"/>
      <c r="H338" s="812"/>
      <c r="I338" s="845"/>
      <c r="J338" s="845"/>
      <c r="K338" s="845"/>
      <c r="L338" s="806"/>
    </row>
    <row r="339">
      <c r="A339" s="847"/>
      <c r="B339" s="821"/>
      <c r="C339" s="821"/>
      <c r="D339" s="821"/>
      <c r="E339" s="839"/>
      <c r="F339" s="839"/>
      <c r="G339" s="806"/>
      <c r="H339" s="812"/>
      <c r="I339" s="845"/>
      <c r="J339" s="845"/>
      <c r="K339" s="845"/>
      <c r="L339" s="806"/>
    </row>
    <row r="340">
      <c r="A340" s="847"/>
      <c r="B340" s="821"/>
      <c r="C340" s="821"/>
      <c r="D340" s="821"/>
      <c r="E340" s="839"/>
      <c r="F340" s="839"/>
      <c r="G340" s="806"/>
      <c r="H340" s="812"/>
      <c r="I340" s="845"/>
      <c r="J340" s="845"/>
      <c r="K340" s="845"/>
      <c r="L340" s="806"/>
    </row>
    <row r="341">
      <c r="A341" s="847"/>
      <c r="B341" s="821"/>
      <c r="C341" s="821"/>
      <c r="D341" s="821"/>
      <c r="E341" s="839"/>
      <c r="F341" s="839"/>
      <c r="G341" s="806"/>
      <c r="H341" s="812"/>
      <c r="I341" s="845"/>
      <c r="J341" s="845"/>
      <c r="K341" s="845"/>
      <c r="L341" s="806"/>
    </row>
    <row r="342">
      <c r="A342" s="847"/>
      <c r="B342" s="821"/>
      <c r="C342" s="821"/>
      <c r="D342" s="821"/>
      <c r="E342" s="839"/>
      <c r="F342" s="839"/>
      <c r="G342" s="806"/>
      <c r="H342" s="812"/>
      <c r="I342" s="845"/>
      <c r="J342" s="845"/>
      <c r="K342" s="845"/>
      <c r="L342" s="806"/>
    </row>
    <row r="343">
      <c r="A343" s="847"/>
      <c r="B343" s="821"/>
      <c r="C343" s="821"/>
      <c r="D343" s="821"/>
      <c r="E343" s="839"/>
      <c r="F343" s="839"/>
      <c r="G343" s="806"/>
      <c r="H343" s="812"/>
      <c r="I343" s="845"/>
      <c r="J343" s="845"/>
      <c r="K343" s="845"/>
      <c r="L343" s="806"/>
    </row>
    <row r="344">
      <c r="A344" s="847"/>
      <c r="B344" s="821"/>
      <c r="C344" s="821"/>
      <c r="D344" s="821"/>
      <c r="E344" s="839"/>
      <c r="F344" s="839"/>
      <c r="G344" s="806"/>
      <c r="H344" s="812"/>
      <c r="I344" s="845"/>
      <c r="J344" s="845"/>
      <c r="K344" s="845"/>
      <c r="L344" s="806"/>
    </row>
    <row r="345">
      <c r="A345" s="847"/>
      <c r="B345" s="821"/>
      <c r="C345" s="821"/>
      <c r="D345" s="821"/>
      <c r="E345" s="839"/>
      <c r="F345" s="839"/>
      <c r="G345" s="806"/>
      <c r="H345" s="812"/>
      <c r="I345" s="845"/>
      <c r="J345" s="845"/>
      <c r="K345" s="845"/>
      <c r="L345" s="806"/>
    </row>
    <row r="346">
      <c r="A346" s="847"/>
      <c r="B346" s="821"/>
      <c r="C346" s="821"/>
      <c r="D346" s="821"/>
      <c r="E346" s="839"/>
      <c r="F346" s="839"/>
      <c r="G346" s="806"/>
      <c r="H346" s="812"/>
      <c r="I346" s="845"/>
      <c r="J346" s="845"/>
      <c r="K346" s="845"/>
      <c r="L346" s="806"/>
    </row>
    <row r="347">
      <c r="A347" s="847"/>
      <c r="B347" s="821"/>
      <c r="C347" s="821"/>
      <c r="D347" s="821"/>
      <c r="E347" s="839"/>
      <c r="F347" s="839"/>
      <c r="G347" s="806"/>
      <c r="H347" s="812"/>
      <c r="I347" s="845"/>
      <c r="J347" s="845"/>
      <c r="K347" s="845"/>
      <c r="L347" s="806"/>
    </row>
    <row r="348">
      <c r="A348" s="847"/>
      <c r="B348" s="821"/>
      <c r="C348" s="821"/>
      <c r="D348" s="821"/>
      <c r="E348" s="839"/>
      <c r="F348" s="839"/>
      <c r="G348" s="806"/>
      <c r="H348" s="812"/>
      <c r="I348" s="845"/>
      <c r="J348" s="845"/>
      <c r="K348" s="845"/>
      <c r="L348" s="806"/>
    </row>
    <row r="349">
      <c r="A349" s="847"/>
      <c r="B349" s="821"/>
      <c r="C349" s="821"/>
      <c r="D349" s="821"/>
      <c r="E349" s="839"/>
      <c r="F349" s="839"/>
      <c r="G349" s="806"/>
      <c r="H349" s="812"/>
      <c r="I349" s="845"/>
      <c r="J349" s="845"/>
      <c r="K349" s="845"/>
      <c r="L349" s="806"/>
    </row>
    <row r="350">
      <c r="A350" s="847"/>
      <c r="B350" s="821"/>
      <c r="C350" s="821"/>
      <c r="D350" s="821"/>
      <c r="E350" s="839"/>
      <c r="F350" s="839"/>
      <c r="G350" s="806"/>
      <c r="H350" s="812"/>
      <c r="I350" s="845"/>
      <c r="J350" s="845"/>
      <c r="K350" s="845"/>
      <c r="L350" s="806"/>
    </row>
    <row r="351">
      <c r="A351" s="847"/>
      <c r="B351" s="821"/>
      <c r="C351" s="821"/>
      <c r="D351" s="821"/>
      <c r="E351" s="839"/>
      <c r="F351" s="839"/>
      <c r="G351" s="806"/>
      <c r="H351" s="812"/>
      <c r="I351" s="845"/>
      <c r="J351" s="845"/>
      <c r="K351" s="845"/>
      <c r="L351" s="806"/>
    </row>
    <row r="352">
      <c r="A352" s="847"/>
      <c r="B352" s="821"/>
      <c r="C352" s="821"/>
      <c r="D352" s="821"/>
      <c r="E352" s="839"/>
      <c r="F352" s="839"/>
      <c r="G352" s="806"/>
      <c r="H352" s="812"/>
      <c r="I352" s="845"/>
      <c r="J352" s="845"/>
      <c r="K352" s="845"/>
      <c r="L352" s="806"/>
    </row>
    <row r="353">
      <c r="A353" s="847"/>
      <c r="B353" s="821"/>
      <c r="C353" s="821"/>
      <c r="D353" s="821"/>
      <c r="E353" s="839"/>
      <c r="F353" s="839"/>
      <c r="G353" s="806"/>
      <c r="H353" s="812"/>
      <c r="I353" s="845"/>
      <c r="J353" s="845"/>
      <c r="K353" s="845"/>
      <c r="L353" s="806"/>
    </row>
    <row r="354">
      <c r="A354" s="847"/>
      <c r="B354" s="821"/>
      <c r="C354" s="821"/>
      <c r="D354" s="821"/>
      <c r="E354" s="839"/>
      <c r="F354" s="839"/>
      <c r="G354" s="806"/>
      <c r="H354" s="812"/>
      <c r="I354" s="845"/>
      <c r="J354" s="845"/>
      <c r="K354" s="845"/>
      <c r="L354" s="806"/>
    </row>
    <row r="355">
      <c r="A355" s="847"/>
      <c r="B355" s="821"/>
      <c r="C355" s="821"/>
      <c r="D355" s="821"/>
      <c r="E355" s="839"/>
      <c r="F355" s="839"/>
      <c r="G355" s="806"/>
      <c r="H355" s="812"/>
      <c r="I355" s="845"/>
      <c r="J355" s="845"/>
      <c r="K355" s="845"/>
      <c r="L355" s="806"/>
    </row>
    <row r="356">
      <c r="A356" s="847"/>
      <c r="B356" s="821"/>
      <c r="C356" s="821"/>
      <c r="D356" s="821"/>
      <c r="E356" s="839"/>
      <c r="F356" s="839"/>
      <c r="G356" s="806"/>
      <c r="H356" s="812"/>
      <c r="I356" s="845"/>
      <c r="J356" s="845"/>
      <c r="K356" s="845"/>
      <c r="L356" s="806"/>
    </row>
    <row r="357">
      <c r="A357" s="847"/>
      <c r="B357" s="821"/>
      <c r="C357" s="821"/>
      <c r="D357" s="821"/>
      <c r="E357" s="839"/>
      <c r="F357" s="839"/>
      <c r="G357" s="806"/>
      <c r="H357" s="812"/>
      <c r="I357" s="845"/>
      <c r="J357" s="845"/>
      <c r="K357" s="845"/>
      <c r="L357" s="806"/>
    </row>
    <row r="358">
      <c r="A358" s="847"/>
      <c r="B358" s="821"/>
      <c r="C358" s="821"/>
      <c r="D358" s="821"/>
      <c r="E358" s="839"/>
      <c r="F358" s="839"/>
      <c r="G358" s="806"/>
      <c r="H358" s="812"/>
      <c r="I358" s="845"/>
      <c r="J358" s="845"/>
      <c r="K358" s="845"/>
      <c r="L358" s="806"/>
    </row>
    <row r="359">
      <c r="A359" s="847"/>
      <c r="B359" s="821"/>
      <c r="C359" s="821"/>
      <c r="D359" s="821"/>
      <c r="E359" s="839"/>
      <c r="F359" s="839"/>
      <c r="G359" s="806"/>
      <c r="H359" s="812"/>
      <c r="I359" s="845"/>
      <c r="J359" s="845"/>
      <c r="K359" s="845"/>
      <c r="L359" s="806"/>
    </row>
    <row r="360">
      <c r="A360" s="847"/>
      <c r="B360" s="821"/>
      <c r="C360" s="821"/>
      <c r="D360" s="821"/>
      <c r="E360" s="839"/>
      <c r="F360" s="839"/>
      <c r="G360" s="806"/>
      <c r="H360" s="812"/>
      <c r="I360" s="845"/>
      <c r="J360" s="845"/>
      <c r="K360" s="845"/>
      <c r="L360" s="806"/>
    </row>
    <row r="361">
      <c r="A361" s="847"/>
      <c r="B361" s="821"/>
      <c r="C361" s="821"/>
      <c r="D361" s="821"/>
      <c r="E361" s="839"/>
      <c r="F361" s="839"/>
      <c r="G361" s="806"/>
      <c r="H361" s="812"/>
      <c r="I361" s="845"/>
      <c r="J361" s="845"/>
      <c r="K361" s="845"/>
      <c r="L361" s="806"/>
    </row>
    <row r="362">
      <c r="A362" s="847"/>
      <c r="B362" s="821"/>
      <c r="C362" s="821"/>
      <c r="D362" s="821"/>
      <c r="E362" s="839"/>
      <c r="F362" s="839"/>
      <c r="G362" s="806"/>
      <c r="H362" s="812"/>
      <c r="I362" s="845"/>
      <c r="J362" s="845"/>
      <c r="K362" s="845"/>
      <c r="L362" s="806"/>
    </row>
    <row r="363">
      <c r="A363" s="847"/>
      <c r="B363" s="821"/>
      <c r="C363" s="821"/>
      <c r="D363" s="821"/>
      <c r="E363" s="839"/>
      <c r="F363" s="839"/>
      <c r="G363" s="806"/>
      <c r="H363" s="812"/>
      <c r="I363" s="845"/>
      <c r="J363" s="845"/>
      <c r="K363" s="845"/>
      <c r="L363" s="806"/>
    </row>
    <row r="364">
      <c r="A364" s="847"/>
      <c r="B364" s="821"/>
      <c r="C364" s="821"/>
      <c r="D364" s="821"/>
      <c r="E364" s="839"/>
      <c r="F364" s="839"/>
      <c r="G364" s="806"/>
      <c r="H364" s="812"/>
      <c r="I364" s="845"/>
      <c r="J364" s="845"/>
      <c r="K364" s="845"/>
      <c r="L364" s="806"/>
    </row>
    <row r="365">
      <c r="A365" s="847"/>
      <c r="B365" s="821"/>
      <c r="C365" s="821"/>
      <c r="D365" s="821"/>
      <c r="E365" s="839"/>
      <c r="F365" s="839"/>
      <c r="G365" s="806"/>
      <c r="H365" s="812"/>
      <c r="I365" s="845"/>
      <c r="J365" s="845"/>
      <c r="K365" s="845"/>
      <c r="L365" s="806"/>
    </row>
    <row r="366">
      <c r="A366" s="847"/>
      <c r="B366" s="821"/>
      <c r="C366" s="821"/>
      <c r="D366" s="821"/>
      <c r="E366" s="839"/>
      <c r="F366" s="839"/>
      <c r="G366" s="806"/>
      <c r="H366" s="812"/>
      <c r="I366" s="845"/>
      <c r="J366" s="845"/>
      <c r="K366" s="845"/>
      <c r="L366" s="806"/>
    </row>
    <row r="367">
      <c r="A367" s="847"/>
      <c r="B367" s="821"/>
      <c r="C367" s="821"/>
      <c r="D367" s="821"/>
      <c r="E367" s="839"/>
      <c r="F367" s="839"/>
      <c r="G367" s="806"/>
      <c r="H367" s="812"/>
      <c r="I367" s="845"/>
      <c r="J367" s="845"/>
      <c r="K367" s="845"/>
      <c r="L367" s="806"/>
    </row>
    <row r="368">
      <c r="A368" s="847"/>
      <c r="B368" s="821"/>
      <c r="C368" s="821"/>
      <c r="D368" s="821"/>
      <c r="E368" s="839"/>
      <c r="F368" s="839"/>
      <c r="G368" s="806"/>
      <c r="H368" s="812"/>
      <c r="I368" s="845"/>
      <c r="J368" s="845"/>
      <c r="K368" s="845"/>
      <c r="L368" s="806"/>
    </row>
    <row r="369">
      <c r="A369" s="847"/>
      <c r="B369" s="821"/>
      <c r="C369" s="821"/>
      <c r="D369" s="821"/>
      <c r="E369" s="839"/>
      <c r="F369" s="839"/>
      <c r="G369" s="806"/>
      <c r="H369" s="812"/>
      <c r="I369" s="845"/>
      <c r="J369" s="845"/>
      <c r="K369" s="845"/>
      <c r="L369" s="806"/>
    </row>
    <row r="370">
      <c r="A370" s="847"/>
      <c r="B370" s="821"/>
      <c r="C370" s="821"/>
      <c r="D370" s="821"/>
      <c r="E370" s="839"/>
      <c r="F370" s="839"/>
      <c r="G370" s="806"/>
      <c r="H370" s="812"/>
      <c r="I370" s="845"/>
      <c r="J370" s="845"/>
      <c r="K370" s="845"/>
      <c r="L370" s="806"/>
    </row>
    <row r="371">
      <c r="A371" s="847"/>
      <c r="B371" s="821"/>
      <c r="C371" s="821"/>
      <c r="D371" s="821"/>
      <c r="E371" s="839"/>
      <c r="F371" s="839"/>
      <c r="G371" s="806"/>
      <c r="H371" s="812"/>
      <c r="I371" s="845"/>
      <c r="J371" s="845"/>
      <c r="K371" s="845"/>
      <c r="L371" s="806"/>
    </row>
    <row r="372">
      <c r="A372" s="847"/>
      <c r="B372" s="821"/>
      <c r="C372" s="821"/>
      <c r="D372" s="821"/>
      <c r="E372" s="839"/>
      <c r="F372" s="839"/>
      <c r="G372" s="806"/>
      <c r="H372" s="812"/>
      <c r="I372" s="845"/>
      <c r="J372" s="845"/>
      <c r="K372" s="845"/>
      <c r="L372" s="806"/>
    </row>
    <row r="373">
      <c r="A373" s="847"/>
      <c r="B373" s="821"/>
      <c r="C373" s="821"/>
      <c r="D373" s="821"/>
      <c r="E373" s="839"/>
      <c r="F373" s="839"/>
      <c r="G373" s="806"/>
      <c r="H373" s="812"/>
      <c r="I373" s="845"/>
      <c r="J373" s="845"/>
      <c r="K373" s="845"/>
      <c r="L373" s="806"/>
    </row>
    <row r="374">
      <c r="A374" s="847"/>
      <c r="B374" s="821"/>
      <c r="C374" s="821"/>
      <c r="D374" s="821"/>
      <c r="E374" s="839"/>
      <c r="F374" s="839"/>
      <c r="G374" s="806"/>
      <c r="H374" s="812"/>
      <c r="I374" s="845"/>
      <c r="J374" s="845"/>
      <c r="K374" s="845"/>
      <c r="L374" s="806"/>
    </row>
    <row r="375">
      <c r="A375" s="847"/>
      <c r="B375" s="821"/>
      <c r="C375" s="821"/>
      <c r="D375" s="821"/>
      <c r="E375" s="839"/>
      <c r="F375" s="839"/>
      <c r="G375" s="806"/>
      <c r="H375" s="812"/>
      <c r="I375" s="845"/>
      <c r="J375" s="845"/>
      <c r="K375" s="845"/>
      <c r="L375" s="806"/>
    </row>
    <row r="376">
      <c r="A376" s="847"/>
      <c r="B376" s="821"/>
      <c r="C376" s="821"/>
      <c r="D376" s="821"/>
      <c r="E376" s="839"/>
      <c r="F376" s="839"/>
      <c r="G376" s="806"/>
      <c r="H376" s="812"/>
      <c r="I376" s="845"/>
      <c r="J376" s="845"/>
      <c r="K376" s="845"/>
      <c r="L376" s="806"/>
    </row>
    <row r="377">
      <c r="A377" s="847"/>
      <c r="B377" s="821"/>
      <c r="C377" s="821"/>
      <c r="D377" s="821"/>
      <c r="E377" s="839"/>
      <c r="F377" s="839"/>
      <c r="G377" s="806"/>
      <c r="H377" s="812"/>
      <c r="I377" s="845"/>
      <c r="J377" s="845"/>
      <c r="K377" s="845"/>
      <c r="L377" s="806"/>
    </row>
    <row r="378">
      <c r="A378" s="847"/>
      <c r="B378" s="821"/>
      <c r="C378" s="821"/>
      <c r="D378" s="821"/>
      <c r="E378" s="839"/>
      <c r="F378" s="839"/>
      <c r="G378" s="806"/>
      <c r="H378" s="812"/>
      <c r="I378" s="845"/>
      <c r="J378" s="845"/>
      <c r="K378" s="845"/>
      <c r="L378" s="806"/>
    </row>
    <row r="379">
      <c r="A379" s="847"/>
      <c r="B379" s="821"/>
      <c r="C379" s="821"/>
      <c r="D379" s="821"/>
      <c r="E379" s="839"/>
      <c r="F379" s="839"/>
      <c r="G379" s="806"/>
      <c r="H379" s="812"/>
      <c r="I379" s="845"/>
      <c r="J379" s="845"/>
      <c r="K379" s="845"/>
      <c r="L379" s="806"/>
    </row>
    <row r="380">
      <c r="A380" s="847"/>
      <c r="B380" s="821"/>
      <c r="C380" s="821"/>
      <c r="D380" s="821"/>
      <c r="E380" s="839"/>
      <c r="F380" s="839"/>
      <c r="G380" s="806"/>
      <c r="H380" s="812"/>
      <c r="I380" s="845"/>
      <c r="J380" s="845"/>
      <c r="K380" s="845"/>
      <c r="L380" s="806"/>
    </row>
    <row r="381">
      <c r="A381" s="847"/>
      <c r="B381" s="821"/>
      <c r="C381" s="821"/>
      <c r="D381" s="821"/>
      <c r="E381" s="839"/>
      <c r="F381" s="839"/>
      <c r="G381" s="806"/>
      <c r="H381" s="812"/>
      <c r="I381" s="845"/>
      <c r="J381" s="845"/>
      <c r="K381" s="845"/>
      <c r="L381" s="806"/>
    </row>
    <row r="382">
      <c r="A382" s="847"/>
      <c r="B382" s="821"/>
      <c r="C382" s="821"/>
      <c r="D382" s="821"/>
      <c r="E382" s="839"/>
      <c r="F382" s="839"/>
      <c r="G382" s="806"/>
      <c r="H382" s="812"/>
      <c r="I382" s="845"/>
      <c r="J382" s="845"/>
      <c r="K382" s="845"/>
      <c r="L382" s="806"/>
    </row>
    <row r="383">
      <c r="A383" s="847"/>
      <c r="B383" s="821"/>
      <c r="C383" s="821"/>
      <c r="D383" s="821"/>
      <c r="E383" s="839"/>
      <c r="F383" s="839"/>
      <c r="G383" s="806"/>
      <c r="H383" s="812"/>
      <c r="I383" s="845"/>
      <c r="J383" s="845"/>
      <c r="K383" s="845"/>
      <c r="L383" s="806"/>
    </row>
    <row r="384">
      <c r="A384" s="847"/>
      <c r="B384" s="821"/>
      <c r="C384" s="821"/>
      <c r="D384" s="821"/>
      <c r="E384" s="839"/>
      <c r="F384" s="839"/>
      <c r="G384" s="806"/>
      <c r="H384" s="812"/>
      <c r="I384" s="845"/>
      <c r="J384" s="845"/>
      <c r="K384" s="845"/>
      <c r="L384" s="806"/>
    </row>
    <row r="385">
      <c r="A385" s="847"/>
      <c r="B385" s="821"/>
      <c r="C385" s="821"/>
      <c r="D385" s="821"/>
      <c r="E385" s="839"/>
      <c r="F385" s="839"/>
      <c r="G385" s="806"/>
      <c r="H385" s="812"/>
      <c r="I385" s="845"/>
      <c r="J385" s="845"/>
      <c r="K385" s="845"/>
      <c r="L385" s="806"/>
    </row>
    <row r="386">
      <c r="A386" s="847"/>
      <c r="B386" s="821"/>
      <c r="C386" s="821"/>
      <c r="D386" s="821"/>
      <c r="E386" s="839"/>
      <c r="F386" s="839"/>
      <c r="G386" s="806"/>
      <c r="H386" s="812"/>
      <c r="I386" s="845"/>
      <c r="J386" s="845"/>
      <c r="K386" s="845"/>
      <c r="L386" s="806"/>
    </row>
    <row r="387">
      <c r="A387" s="847"/>
      <c r="B387" s="821"/>
      <c r="C387" s="821"/>
      <c r="D387" s="821"/>
      <c r="E387" s="839"/>
      <c r="F387" s="839"/>
      <c r="G387" s="806"/>
      <c r="H387" s="812"/>
      <c r="I387" s="845"/>
      <c r="J387" s="845"/>
      <c r="K387" s="845"/>
      <c r="L387" s="806"/>
    </row>
    <row r="388">
      <c r="A388" s="847"/>
      <c r="B388" s="821"/>
      <c r="C388" s="821"/>
      <c r="D388" s="821"/>
      <c r="E388" s="839"/>
      <c r="F388" s="839"/>
      <c r="G388" s="806"/>
      <c r="H388" s="812"/>
      <c r="I388" s="845"/>
      <c r="J388" s="845"/>
      <c r="K388" s="845"/>
      <c r="L388" s="806"/>
    </row>
    <row r="389">
      <c r="A389" s="847"/>
      <c r="B389" s="821"/>
      <c r="C389" s="821"/>
      <c r="D389" s="821"/>
      <c r="E389" s="839"/>
      <c r="F389" s="839"/>
      <c r="G389" s="806"/>
      <c r="H389" s="812"/>
      <c r="I389" s="845"/>
      <c r="J389" s="845"/>
      <c r="K389" s="845"/>
      <c r="L389" s="806"/>
    </row>
    <row r="390">
      <c r="A390" s="847"/>
      <c r="B390" s="821"/>
      <c r="C390" s="821"/>
      <c r="D390" s="821"/>
      <c r="E390" s="839"/>
      <c r="F390" s="839"/>
      <c r="G390" s="806"/>
      <c r="H390" s="812"/>
      <c r="I390" s="845"/>
      <c r="J390" s="845"/>
      <c r="K390" s="845"/>
      <c r="L390" s="806"/>
    </row>
    <row r="391">
      <c r="A391" s="847"/>
      <c r="B391" s="821"/>
      <c r="C391" s="821"/>
      <c r="D391" s="821"/>
      <c r="E391" s="839"/>
      <c r="F391" s="839"/>
      <c r="G391" s="806"/>
      <c r="H391" s="812"/>
      <c r="I391" s="845"/>
      <c r="J391" s="845"/>
      <c r="K391" s="845"/>
      <c r="L391" s="806"/>
    </row>
    <row r="392">
      <c r="A392" s="847"/>
      <c r="B392" s="821"/>
      <c r="C392" s="821"/>
      <c r="D392" s="821"/>
      <c r="E392" s="839"/>
      <c r="F392" s="839"/>
      <c r="G392" s="806"/>
      <c r="H392" s="812"/>
      <c r="I392" s="845"/>
      <c r="J392" s="845"/>
      <c r="K392" s="845"/>
      <c r="L392" s="806"/>
    </row>
    <row r="393">
      <c r="A393" s="847"/>
      <c r="B393" s="821"/>
      <c r="C393" s="821"/>
      <c r="D393" s="821"/>
      <c r="E393" s="839"/>
      <c r="F393" s="839"/>
      <c r="G393" s="806"/>
      <c r="H393" s="812"/>
      <c r="I393" s="845"/>
      <c r="J393" s="845"/>
      <c r="K393" s="845"/>
      <c r="L393" s="806"/>
    </row>
    <row r="394">
      <c r="A394" s="847"/>
      <c r="B394" s="821"/>
      <c r="C394" s="821"/>
      <c r="D394" s="821"/>
      <c r="E394" s="839"/>
      <c r="F394" s="839"/>
      <c r="G394" s="806"/>
      <c r="H394" s="812"/>
      <c r="I394" s="845"/>
      <c r="J394" s="845"/>
      <c r="K394" s="845"/>
      <c r="L394" s="806"/>
    </row>
    <row r="395">
      <c r="A395" s="847"/>
      <c r="B395" s="821"/>
      <c r="C395" s="821"/>
      <c r="D395" s="821"/>
      <c r="E395" s="839"/>
      <c r="F395" s="839"/>
      <c r="G395" s="806"/>
      <c r="H395" s="812"/>
      <c r="I395" s="845"/>
      <c r="J395" s="845"/>
      <c r="K395" s="845"/>
      <c r="L395" s="806"/>
    </row>
    <row r="396">
      <c r="A396" s="847"/>
      <c r="B396" s="821"/>
      <c r="C396" s="821"/>
      <c r="D396" s="821"/>
      <c r="E396" s="839"/>
      <c r="F396" s="839"/>
      <c r="G396" s="806"/>
      <c r="H396" s="812"/>
      <c r="I396" s="845"/>
      <c r="J396" s="845"/>
      <c r="K396" s="845"/>
      <c r="L396" s="806"/>
    </row>
    <row r="397">
      <c r="A397" s="847"/>
      <c r="B397" s="821"/>
      <c r="C397" s="821"/>
      <c r="D397" s="821"/>
      <c r="E397" s="839"/>
      <c r="F397" s="839"/>
      <c r="G397" s="806"/>
      <c r="H397" s="812"/>
      <c r="I397" s="845"/>
      <c r="J397" s="845"/>
      <c r="K397" s="845"/>
      <c r="L397" s="806"/>
    </row>
    <row r="398">
      <c r="A398" s="847"/>
      <c r="B398" s="821"/>
      <c r="C398" s="821"/>
      <c r="D398" s="821"/>
      <c r="E398" s="839"/>
      <c r="F398" s="839"/>
      <c r="G398" s="806"/>
      <c r="H398" s="812"/>
      <c r="I398" s="845"/>
      <c r="J398" s="845"/>
      <c r="K398" s="845"/>
      <c r="L398" s="806"/>
    </row>
    <row r="399">
      <c r="A399" s="847"/>
      <c r="B399" s="821"/>
      <c r="C399" s="821"/>
      <c r="D399" s="821"/>
      <c r="E399" s="839"/>
      <c r="F399" s="839"/>
      <c r="G399" s="806"/>
      <c r="H399" s="812"/>
      <c r="I399" s="845"/>
      <c r="J399" s="845"/>
      <c r="K399" s="845"/>
      <c r="L399" s="806"/>
    </row>
    <row r="400">
      <c r="A400" s="847"/>
      <c r="B400" s="821"/>
      <c r="C400" s="821"/>
      <c r="D400" s="821"/>
      <c r="E400" s="839"/>
      <c r="F400" s="839"/>
      <c r="G400" s="806"/>
      <c r="H400" s="812"/>
      <c r="I400" s="845"/>
      <c r="J400" s="845"/>
      <c r="K400" s="845"/>
      <c r="L400" s="806"/>
    </row>
    <row r="401">
      <c r="A401" s="847"/>
      <c r="B401" s="821"/>
      <c r="C401" s="821"/>
      <c r="D401" s="821"/>
      <c r="E401" s="839"/>
      <c r="F401" s="839"/>
      <c r="G401" s="806"/>
      <c r="H401" s="812"/>
      <c r="I401" s="845"/>
      <c r="J401" s="845"/>
      <c r="K401" s="845"/>
      <c r="L401" s="806"/>
    </row>
    <row r="402">
      <c r="A402" s="847"/>
      <c r="B402" s="821"/>
      <c r="C402" s="821"/>
      <c r="D402" s="821"/>
      <c r="E402" s="839"/>
      <c r="F402" s="839"/>
      <c r="G402" s="806"/>
      <c r="H402" s="812"/>
      <c r="I402" s="845"/>
      <c r="J402" s="845"/>
      <c r="K402" s="845"/>
      <c r="L402" s="806"/>
    </row>
    <row r="403">
      <c r="A403" s="847"/>
      <c r="B403" s="821"/>
      <c r="C403" s="821"/>
      <c r="D403" s="821"/>
      <c r="E403" s="839"/>
      <c r="F403" s="839"/>
      <c r="G403" s="806"/>
      <c r="H403" s="812"/>
      <c r="I403" s="845"/>
      <c r="J403" s="845"/>
      <c r="K403" s="845"/>
      <c r="L403" s="806"/>
    </row>
    <row r="404">
      <c r="A404" s="847"/>
      <c r="B404" s="821"/>
      <c r="C404" s="821"/>
      <c r="D404" s="821"/>
      <c r="E404" s="839"/>
      <c r="F404" s="839"/>
      <c r="G404" s="806"/>
      <c r="H404" s="812"/>
      <c r="I404" s="845"/>
      <c r="J404" s="845"/>
      <c r="K404" s="845"/>
      <c r="L404" s="806"/>
    </row>
    <row r="405">
      <c r="A405" s="847"/>
      <c r="B405" s="821"/>
      <c r="C405" s="821"/>
      <c r="D405" s="821"/>
      <c r="E405" s="839"/>
      <c r="F405" s="839"/>
      <c r="G405" s="806"/>
      <c r="H405" s="812"/>
      <c r="I405" s="845"/>
      <c r="J405" s="845"/>
      <c r="K405" s="845"/>
      <c r="L405" s="806"/>
    </row>
    <row r="406">
      <c r="A406" s="847"/>
      <c r="B406" s="821"/>
      <c r="C406" s="821"/>
      <c r="D406" s="821"/>
      <c r="E406" s="839"/>
      <c r="F406" s="839"/>
      <c r="G406" s="806"/>
      <c r="H406" s="812"/>
      <c r="I406" s="845"/>
      <c r="J406" s="845"/>
      <c r="K406" s="845"/>
      <c r="L406" s="806"/>
    </row>
    <row r="407">
      <c r="A407" s="847"/>
      <c r="B407" s="821"/>
      <c r="C407" s="821"/>
      <c r="D407" s="821"/>
      <c r="E407" s="839"/>
      <c r="F407" s="839"/>
      <c r="G407" s="806"/>
      <c r="H407" s="812"/>
      <c r="I407" s="845"/>
      <c r="J407" s="845"/>
      <c r="K407" s="845"/>
      <c r="L407" s="806"/>
    </row>
    <row r="408">
      <c r="A408" s="847"/>
      <c r="B408" s="821"/>
      <c r="C408" s="821"/>
      <c r="D408" s="821"/>
      <c r="E408" s="839"/>
      <c r="F408" s="839"/>
      <c r="G408" s="806"/>
      <c r="H408" s="812"/>
      <c r="I408" s="845"/>
      <c r="J408" s="845"/>
      <c r="K408" s="845"/>
      <c r="L408" s="806"/>
    </row>
    <row r="409">
      <c r="A409" s="847"/>
      <c r="B409" s="821"/>
      <c r="C409" s="821"/>
      <c r="D409" s="821"/>
      <c r="E409" s="839"/>
      <c r="F409" s="839"/>
      <c r="G409" s="806"/>
      <c r="H409" s="812"/>
      <c r="I409" s="845"/>
      <c r="J409" s="845"/>
      <c r="K409" s="845"/>
      <c r="L409" s="806"/>
    </row>
    <row r="410">
      <c r="A410" s="847"/>
      <c r="B410" s="821"/>
      <c r="C410" s="821"/>
      <c r="D410" s="821"/>
      <c r="E410" s="839"/>
      <c r="F410" s="839"/>
      <c r="G410" s="806"/>
      <c r="H410" s="812"/>
      <c r="I410" s="845"/>
      <c r="J410" s="845"/>
      <c r="K410" s="845"/>
      <c r="L410" s="806"/>
    </row>
    <row r="411">
      <c r="A411" s="847"/>
      <c r="B411" s="821"/>
      <c r="C411" s="821"/>
      <c r="D411" s="821"/>
      <c r="E411" s="839"/>
      <c r="F411" s="839"/>
      <c r="G411" s="806"/>
      <c r="H411" s="812"/>
      <c r="I411" s="845"/>
      <c r="J411" s="845"/>
      <c r="K411" s="845"/>
      <c r="L411" s="806"/>
    </row>
    <row r="412">
      <c r="A412" s="847"/>
      <c r="B412" s="821"/>
      <c r="C412" s="821"/>
      <c r="D412" s="821"/>
      <c r="E412" s="839"/>
      <c r="F412" s="839"/>
      <c r="G412" s="806"/>
      <c r="H412" s="812"/>
      <c r="I412" s="845"/>
      <c r="J412" s="845"/>
      <c r="K412" s="845"/>
      <c r="L412" s="806"/>
    </row>
    <row r="413">
      <c r="A413" s="847"/>
      <c r="B413" s="821"/>
      <c r="C413" s="821"/>
      <c r="D413" s="821"/>
      <c r="E413" s="839"/>
      <c r="F413" s="839"/>
      <c r="G413" s="806"/>
      <c r="H413" s="812"/>
      <c r="I413" s="845"/>
      <c r="J413" s="845"/>
      <c r="K413" s="845"/>
      <c r="L413" s="806"/>
    </row>
    <row r="414">
      <c r="A414" s="847"/>
      <c r="B414" s="821"/>
      <c r="C414" s="821"/>
      <c r="D414" s="821"/>
      <c r="E414" s="839"/>
      <c r="F414" s="839"/>
      <c r="G414" s="806"/>
      <c r="H414" s="812"/>
      <c r="I414" s="845"/>
      <c r="J414" s="845"/>
      <c r="K414" s="845"/>
      <c r="L414" s="806"/>
    </row>
    <row r="415">
      <c r="A415" s="847"/>
      <c r="B415" s="821"/>
      <c r="C415" s="821"/>
      <c r="D415" s="821"/>
      <c r="E415" s="839"/>
      <c r="F415" s="839"/>
      <c r="G415" s="806"/>
      <c r="H415" s="812"/>
      <c r="I415" s="845"/>
      <c r="J415" s="845"/>
      <c r="K415" s="845"/>
      <c r="L415" s="806"/>
    </row>
    <row r="416">
      <c r="A416" s="847"/>
      <c r="B416" s="821"/>
      <c r="C416" s="821"/>
      <c r="D416" s="821"/>
      <c r="E416" s="839"/>
      <c r="F416" s="839"/>
      <c r="G416" s="806"/>
      <c r="H416" s="812"/>
      <c r="I416" s="845"/>
      <c r="J416" s="845"/>
      <c r="K416" s="845"/>
      <c r="L416" s="806"/>
    </row>
    <row r="417">
      <c r="A417" s="847"/>
      <c r="B417" s="821"/>
      <c r="C417" s="821"/>
      <c r="D417" s="821"/>
      <c r="E417" s="839"/>
      <c r="F417" s="839"/>
      <c r="G417" s="806"/>
      <c r="H417" s="812"/>
      <c r="I417" s="845"/>
      <c r="J417" s="845"/>
      <c r="K417" s="845"/>
      <c r="L417" s="806"/>
    </row>
    <row r="418">
      <c r="A418" s="847"/>
      <c r="B418" s="821"/>
      <c r="C418" s="821"/>
      <c r="D418" s="821"/>
      <c r="E418" s="839"/>
      <c r="F418" s="839"/>
      <c r="G418" s="806"/>
      <c r="H418" s="812"/>
      <c r="I418" s="845"/>
      <c r="J418" s="845"/>
      <c r="K418" s="845"/>
      <c r="L418" s="806"/>
    </row>
    <row r="419">
      <c r="A419" s="847"/>
      <c r="B419" s="821"/>
      <c r="C419" s="821"/>
      <c r="D419" s="821"/>
      <c r="E419" s="839"/>
      <c r="F419" s="839"/>
      <c r="G419" s="806"/>
      <c r="H419" s="812"/>
      <c r="I419" s="845"/>
      <c r="J419" s="845"/>
      <c r="K419" s="845"/>
      <c r="L419" s="806"/>
    </row>
    <row r="420">
      <c r="A420" s="847"/>
      <c r="B420" s="821"/>
      <c r="C420" s="821"/>
      <c r="D420" s="821"/>
      <c r="E420" s="839"/>
      <c r="F420" s="839"/>
      <c r="G420" s="806"/>
      <c r="H420" s="812"/>
      <c r="I420" s="845"/>
      <c r="J420" s="845"/>
      <c r="K420" s="845"/>
      <c r="L420" s="806"/>
    </row>
    <row r="421">
      <c r="A421" s="847"/>
      <c r="B421" s="821"/>
      <c r="C421" s="821"/>
      <c r="D421" s="821"/>
      <c r="E421" s="839"/>
      <c r="F421" s="839"/>
      <c r="G421" s="806"/>
      <c r="H421" s="812"/>
      <c r="I421" s="845"/>
      <c r="J421" s="845"/>
      <c r="K421" s="845"/>
      <c r="L421" s="806"/>
    </row>
    <row r="422">
      <c r="A422" s="847"/>
      <c r="B422" s="821"/>
      <c r="C422" s="821"/>
      <c r="D422" s="821"/>
      <c r="E422" s="839"/>
      <c r="F422" s="839"/>
      <c r="G422" s="806"/>
      <c r="H422" s="812"/>
      <c r="I422" s="845"/>
      <c r="J422" s="845"/>
      <c r="K422" s="845"/>
      <c r="L422" s="806"/>
    </row>
    <row r="423">
      <c r="A423" s="847"/>
      <c r="B423" s="821"/>
      <c r="C423" s="821"/>
      <c r="D423" s="821"/>
      <c r="E423" s="839"/>
      <c r="F423" s="839"/>
      <c r="G423" s="806"/>
      <c r="H423" s="812"/>
      <c r="I423" s="845"/>
      <c r="J423" s="845"/>
      <c r="K423" s="845"/>
      <c r="L423" s="806"/>
    </row>
    <row r="424">
      <c r="A424" s="847"/>
      <c r="B424" s="821"/>
      <c r="C424" s="821"/>
      <c r="D424" s="821"/>
      <c r="E424" s="839"/>
      <c r="F424" s="839"/>
      <c r="G424" s="806"/>
      <c r="H424" s="812"/>
      <c r="I424" s="845"/>
      <c r="J424" s="845"/>
      <c r="K424" s="845"/>
      <c r="L424" s="806"/>
    </row>
    <row r="425">
      <c r="A425" s="847"/>
      <c r="B425" s="821"/>
      <c r="C425" s="821"/>
      <c r="D425" s="821"/>
      <c r="E425" s="839"/>
      <c r="F425" s="839"/>
      <c r="G425" s="806"/>
      <c r="H425" s="812"/>
      <c r="I425" s="845"/>
      <c r="J425" s="845"/>
      <c r="K425" s="845"/>
      <c r="L425" s="806"/>
    </row>
    <row r="426">
      <c r="A426" s="847"/>
      <c r="B426" s="821"/>
      <c r="C426" s="821"/>
      <c r="D426" s="821"/>
      <c r="E426" s="839"/>
      <c r="F426" s="839"/>
      <c r="G426" s="806"/>
      <c r="H426" s="812"/>
      <c r="I426" s="845"/>
      <c r="J426" s="845"/>
      <c r="K426" s="845"/>
      <c r="L426" s="806"/>
    </row>
    <row r="427">
      <c r="A427" s="847"/>
      <c r="B427" s="821"/>
      <c r="C427" s="821"/>
      <c r="D427" s="821"/>
      <c r="E427" s="839"/>
      <c r="F427" s="839"/>
      <c r="G427" s="806"/>
      <c r="H427" s="812"/>
      <c r="I427" s="845"/>
      <c r="J427" s="845"/>
      <c r="K427" s="845"/>
      <c r="L427" s="806"/>
    </row>
    <row r="428">
      <c r="A428" s="847"/>
      <c r="B428" s="821"/>
      <c r="C428" s="821"/>
      <c r="D428" s="821"/>
      <c r="E428" s="839"/>
      <c r="F428" s="839"/>
      <c r="G428" s="806"/>
      <c r="H428" s="812"/>
      <c r="I428" s="845"/>
      <c r="J428" s="845"/>
      <c r="K428" s="845"/>
      <c r="L428" s="806"/>
    </row>
    <row r="429">
      <c r="A429" s="847"/>
      <c r="B429" s="821"/>
      <c r="C429" s="821"/>
      <c r="D429" s="821"/>
      <c r="E429" s="839"/>
      <c r="F429" s="839"/>
      <c r="G429" s="806"/>
      <c r="H429" s="812"/>
      <c r="I429" s="845"/>
      <c r="J429" s="845"/>
      <c r="K429" s="845"/>
      <c r="L429" s="806"/>
    </row>
    <row r="430">
      <c r="A430" s="847"/>
      <c r="B430" s="821"/>
      <c r="C430" s="821"/>
      <c r="D430" s="821"/>
      <c r="E430" s="839"/>
      <c r="F430" s="839"/>
      <c r="G430" s="806"/>
      <c r="H430" s="812"/>
      <c r="I430" s="845"/>
      <c r="J430" s="845"/>
      <c r="K430" s="845"/>
      <c r="L430" s="806"/>
    </row>
    <row r="431">
      <c r="A431" s="847"/>
      <c r="B431" s="821"/>
      <c r="C431" s="821"/>
      <c r="D431" s="821"/>
      <c r="E431" s="839"/>
      <c r="F431" s="839"/>
      <c r="G431" s="806"/>
      <c r="H431" s="812"/>
      <c r="I431" s="845"/>
      <c r="J431" s="845"/>
      <c r="K431" s="845"/>
      <c r="L431" s="806"/>
    </row>
    <row r="432">
      <c r="A432" s="847"/>
      <c r="B432" s="821"/>
      <c r="C432" s="821"/>
      <c r="D432" s="821"/>
      <c r="E432" s="839"/>
      <c r="F432" s="839"/>
      <c r="G432" s="806"/>
      <c r="H432" s="812"/>
      <c r="I432" s="845"/>
      <c r="J432" s="845"/>
      <c r="K432" s="845"/>
      <c r="L432" s="806"/>
    </row>
    <row r="433">
      <c r="A433" s="847"/>
      <c r="B433" s="821"/>
      <c r="C433" s="821"/>
      <c r="D433" s="821"/>
      <c r="E433" s="839"/>
      <c r="F433" s="839"/>
      <c r="G433" s="806"/>
      <c r="H433" s="812"/>
      <c r="I433" s="845"/>
      <c r="J433" s="845"/>
      <c r="K433" s="845"/>
      <c r="L433" s="806"/>
    </row>
    <row r="434">
      <c r="A434" s="847"/>
      <c r="B434" s="821"/>
      <c r="C434" s="821"/>
      <c r="D434" s="821"/>
      <c r="E434" s="839"/>
      <c r="F434" s="839"/>
      <c r="G434" s="806"/>
      <c r="H434" s="812"/>
      <c r="I434" s="845"/>
      <c r="J434" s="845"/>
      <c r="K434" s="845"/>
      <c r="L434" s="806"/>
    </row>
    <row r="435">
      <c r="A435" s="847"/>
      <c r="B435" s="821"/>
      <c r="C435" s="821"/>
      <c r="D435" s="821"/>
      <c r="E435" s="839"/>
      <c r="F435" s="839"/>
      <c r="G435" s="806"/>
      <c r="H435" s="812"/>
      <c r="I435" s="845"/>
      <c r="J435" s="845"/>
      <c r="K435" s="845"/>
      <c r="L435" s="806"/>
    </row>
    <row r="436">
      <c r="A436" s="847"/>
      <c r="B436" s="821"/>
      <c r="C436" s="821"/>
      <c r="D436" s="821"/>
      <c r="E436" s="839"/>
      <c r="F436" s="839"/>
      <c r="G436" s="806"/>
      <c r="H436" s="812"/>
      <c r="I436" s="845"/>
      <c r="J436" s="845"/>
      <c r="K436" s="845"/>
      <c r="L436" s="806"/>
    </row>
    <row r="437">
      <c r="A437" s="847"/>
      <c r="B437" s="821"/>
      <c r="C437" s="821"/>
      <c r="D437" s="821"/>
      <c r="E437" s="839"/>
      <c r="F437" s="839"/>
      <c r="G437" s="806"/>
      <c r="H437" s="812"/>
      <c r="I437" s="845"/>
      <c r="J437" s="845"/>
      <c r="K437" s="845"/>
      <c r="L437" s="806"/>
    </row>
    <row r="438">
      <c r="A438" s="847"/>
      <c r="B438" s="821"/>
      <c r="C438" s="821"/>
      <c r="D438" s="821"/>
      <c r="E438" s="839"/>
      <c r="F438" s="839"/>
      <c r="G438" s="806"/>
      <c r="H438" s="812"/>
      <c r="I438" s="845"/>
      <c r="J438" s="845"/>
      <c r="K438" s="845"/>
      <c r="L438" s="806"/>
    </row>
    <row r="439">
      <c r="A439" s="847"/>
      <c r="B439" s="821"/>
      <c r="C439" s="821"/>
      <c r="D439" s="821"/>
      <c r="E439" s="839"/>
      <c r="F439" s="839"/>
      <c r="G439" s="806"/>
      <c r="H439" s="812"/>
      <c r="I439" s="845"/>
      <c r="J439" s="845"/>
      <c r="K439" s="845"/>
      <c r="L439" s="806"/>
    </row>
    <row r="440">
      <c r="A440" s="847"/>
      <c r="B440" s="821"/>
      <c r="C440" s="821"/>
      <c r="D440" s="821"/>
      <c r="E440" s="839"/>
      <c r="F440" s="839"/>
      <c r="G440" s="806"/>
      <c r="H440" s="812"/>
      <c r="I440" s="845"/>
      <c r="J440" s="845"/>
      <c r="K440" s="845"/>
      <c r="L440" s="806"/>
    </row>
    <row r="441">
      <c r="A441" s="847"/>
      <c r="B441" s="821"/>
      <c r="C441" s="821"/>
      <c r="D441" s="821"/>
      <c r="E441" s="839"/>
      <c r="F441" s="839"/>
      <c r="G441" s="806"/>
      <c r="H441" s="812"/>
      <c r="I441" s="845"/>
      <c r="J441" s="845"/>
      <c r="K441" s="845"/>
      <c r="L441" s="806"/>
    </row>
    <row r="442">
      <c r="A442" s="847"/>
      <c r="B442" s="821"/>
      <c r="C442" s="821"/>
      <c r="D442" s="821"/>
      <c r="E442" s="839"/>
      <c r="F442" s="839"/>
      <c r="G442" s="806"/>
      <c r="H442" s="812"/>
      <c r="I442" s="845"/>
      <c r="J442" s="845"/>
      <c r="K442" s="845"/>
      <c r="L442" s="806"/>
    </row>
    <row r="443">
      <c r="A443" s="847"/>
      <c r="B443" s="821"/>
      <c r="C443" s="821"/>
      <c r="D443" s="821"/>
      <c r="E443" s="839"/>
      <c r="F443" s="839"/>
      <c r="G443" s="806"/>
      <c r="H443" s="812"/>
      <c r="I443" s="845"/>
      <c r="J443" s="845"/>
      <c r="K443" s="845"/>
      <c r="L443" s="806"/>
    </row>
    <row r="444">
      <c r="A444" s="847"/>
      <c r="B444" s="821"/>
      <c r="C444" s="821"/>
      <c r="D444" s="821"/>
      <c r="E444" s="839"/>
      <c r="F444" s="839"/>
      <c r="G444" s="806"/>
      <c r="H444" s="812"/>
      <c r="I444" s="845"/>
      <c r="J444" s="845"/>
      <c r="K444" s="845"/>
      <c r="L444" s="806"/>
    </row>
    <row r="445">
      <c r="A445" s="847"/>
      <c r="B445" s="821"/>
      <c r="C445" s="821"/>
      <c r="D445" s="821"/>
      <c r="E445" s="839"/>
      <c r="F445" s="839"/>
      <c r="G445" s="806"/>
      <c r="H445" s="812"/>
      <c r="I445" s="845"/>
      <c r="J445" s="845"/>
      <c r="K445" s="845"/>
      <c r="L445" s="806"/>
    </row>
    <row r="446">
      <c r="A446" s="847"/>
      <c r="B446" s="821"/>
      <c r="C446" s="821"/>
      <c r="D446" s="821"/>
      <c r="E446" s="839"/>
      <c r="F446" s="839"/>
      <c r="G446" s="806"/>
      <c r="H446" s="812"/>
      <c r="I446" s="845"/>
      <c r="J446" s="845"/>
      <c r="K446" s="845"/>
      <c r="L446" s="806"/>
    </row>
    <row r="447">
      <c r="A447" s="847"/>
      <c r="B447" s="821"/>
      <c r="C447" s="821"/>
      <c r="D447" s="821"/>
      <c r="E447" s="839"/>
      <c r="F447" s="839"/>
      <c r="G447" s="806"/>
      <c r="H447" s="812"/>
      <c r="I447" s="845"/>
      <c r="J447" s="845"/>
      <c r="K447" s="845"/>
      <c r="L447" s="806"/>
    </row>
    <row r="448">
      <c r="A448" s="847"/>
      <c r="B448" s="821"/>
      <c r="C448" s="821"/>
      <c r="D448" s="821"/>
      <c r="E448" s="839"/>
      <c r="F448" s="839"/>
      <c r="G448" s="806"/>
      <c r="H448" s="812"/>
      <c r="I448" s="845"/>
      <c r="J448" s="845"/>
      <c r="K448" s="845"/>
      <c r="L448" s="806"/>
    </row>
    <row r="449">
      <c r="A449" s="847"/>
      <c r="B449" s="821"/>
      <c r="C449" s="821"/>
      <c r="D449" s="821"/>
      <c r="E449" s="839"/>
      <c r="F449" s="839"/>
      <c r="G449" s="806"/>
      <c r="H449" s="812"/>
      <c r="I449" s="845"/>
      <c r="J449" s="845"/>
      <c r="K449" s="845"/>
      <c r="L449" s="806"/>
    </row>
    <row r="450">
      <c r="A450" s="847"/>
      <c r="B450" s="821"/>
      <c r="C450" s="821"/>
      <c r="D450" s="821"/>
      <c r="E450" s="839"/>
      <c r="F450" s="839"/>
      <c r="G450" s="806"/>
      <c r="H450" s="812"/>
      <c r="I450" s="845"/>
      <c r="J450" s="845"/>
      <c r="K450" s="845"/>
      <c r="L450" s="806"/>
    </row>
    <row r="451">
      <c r="A451" s="847"/>
      <c r="B451" s="821"/>
      <c r="C451" s="821"/>
      <c r="D451" s="821"/>
      <c r="E451" s="839"/>
      <c r="F451" s="839"/>
      <c r="G451" s="806"/>
      <c r="H451" s="812"/>
      <c r="I451" s="845"/>
      <c r="J451" s="845"/>
      <c r="K451" s="845"/>
      <c r="L451" s="806"/>
    </row>
    <row r="452">
      <c r="A452" s="847"/>
      <c r="B452" s="821"/>
      <c r="C452" s="821"/>
      <c r="D452" s="821"/>
      <c r="E452" s="839"/>
      <c r="F452" s="839"/>
      <c r="G452" s="806"/>
      <c r="H452" s="812"/>
      <c r="I452" s="845"/>
      <c r="J452" s="845"/>
      <c r="K452" s="845"/>
      <c r="L452" s="806"/>
    </row>
    <row r="453">
      <c r="A453" s="847"/>
      <c r="B453" s="821"/>
      <c r="C453" s="821"/>
      <c r="D453" s="821"/>
      <c r="E453" s="839"/>
      <c r="F453" s="839"/>
      <c r="G453" s="806"/>
      <c r="H453" s="812"/>
      <c r="I453" s="845"/>
      <c r="J453" s="845"/>
      <c r="K453" s="845"/>
      <c r="L453" s="806"/>
    </row>
    <row r="454">
      <c r="A454" s="847"/>
      <c r="B454" s="821"/>
      <c r="C454" s="821"/>
      <c r="D454" s="821"/>
      <c r="E454" s="839"/>
      <c r="F454" s="839"/>
      <c r="G454" s="806"/>
      <c r="H454" s="812"/>
      <c r="I454" s="845"/>
      <c r="J454" s="845"/>
      <c r="K454" s="845"/>
      <c r="L454" s="806"/>
    </row>
    <row r="455">
      <c r="A455" s="847"/>
      <c r="B455" s="821"/>
      <c r="C455" s="821"/>
      <c r="D455" s="821"/>
      <c r="E455" s="839"/>
      <c r="F455" s="839"/>
      <c r="G455" s="806"/>
      <c r="H455" s="812"/>
      <c r="I455" s="845"/>
      <c r="J455" s="845"/>
      <c r="K455" s="845"/>
      <c r="L455" s="806"/>
    </row>
    <row r="456">
      <c r="A456" s="847"/>
      <c r="B456" s="821"/>
      <c r="C456" s="821"/>
      <c r="D456" s="821"/>
      <c r="E456" s="839"/>
      <c r="F456" s="839"/>
      <c r="G456" s="806"/>
      <c r="H456" s="812"/>
      <c r="I456" s="845"/>
      <c r="J456" s="845"/>
      <c r="K456" s="845"/>
      <c r="L456" s="806"/>
    </row>
    <row r="457">
      <c r="A457" s="847"/>
      <c r="B457" s="821"/>
      <c r="C457" s="821"/>
      <c r="D457" s="821"/>
      <c r="E457" s="839"/>
      <c r="F457" s="839"/>
      <c r="G457" s="806"/>
      <c r="H457" s="812"/>
      <c r="I457" s="845"/>
      <c r="J457" s="845"/>
      <c r="K457" s="845"/>
      <c r="L457" s="806"/>
    </row>
    <row r="458">
      <c r="A458" s="847"/>
      <c r="B458" s="821"/>
      <c r="C458" s="821"/>
      <c r="D458" s="821"/>
      <c r="E458" s="839"/>
      <c r="F458" s="839"/>
      <c r="G458" s="806"/>
      <c r="H458" s="812"/>
      <c r="I458" s="845"/>
      <c r="J458" s="845"/>
      <c r="K458" s="845"/>
      <c r="L458" s="806"/>
    </row>
    <row r="459">
      <c r="A459" s="847"/>
      <c r="B459" s="821"/>
      <c r="C459" s="821"/>
      <c r="D459" s="821"/>
      <c r="E459" s="839"/>
      <c r="F459" s="839"/>
      <c r="G459" s="806"/>
      <c r="H459" s="812"/>
      <c r="I459" s="845"/>
      <c r="J459" s="845"/>
      <c r="K459" s="845"/>
      <c r="L459" s="806"/>
    </row>
    <row r="460">
      <c r="A460" s="847"/>
      <c r="B460" s="821"/>
      <c r="C460" s="821"/>
      <c r="D460" s="821"/>
      <c r="E460" s="839"/>
      <c r="F460" s="839"/>
      <c r="G460" s="806"/>
      <c r="H460" s="812"/>
      <c r="I460" s="845"/>
      <c r="J460" s="845"/>
      <c r="K460" s="845"/>
      <c r="L460" s="806"/>
    </row>
    <row r="461">
      <c r="A461" s="847"/>
      <c r="B461" s="821"/>
      <c r="C461" s="821"/>
      <c r="D461" s="821"/>
      <c r="E461" s="839"/>
      <c r="F461" s="839"/>
      <c r="G461" s="806"/>
      <c r="H461" s="812"/>
      <c r="I461" s="845"/>
      <c r="J461" s="845"/>
      <c r="K461" s="845"/>
      <c r="L461" s="806"/>
    </row>
    <row r="462">
      <c r="A462" s="847"/>
      <c r="B462" s="821"/>
      <c r="C462" s="821"/>
      <c r="D462" s="821"/>
      <c r="E462" s="839"/>
      <c r="F462" s="839"/>
      <c r="G462" s="806"/>
      <c r="H462" s="812"/>
      <c r="I462" s="845"/>
      <c r="J462" s="845"/>
      <c r="K462" s="845"/>
      <c r="L462" s="806"/>
    </row>
    <row r="463">
      <c r="A463" s="847"/>
      <c r="B463" s="821"/>
      <c r="C463" s="821"/>
      <c r="D463" s="821"/>
      <c r="E463" s="839"/>
      <c r="F463" s="839"/>
      <c r="G463" s="806"/>
      <c r="H463" s="812"/>
      <c r="I463" s="845"/>
      <c r="J463" s="845"/>
      <c r="K463" s="845"/>
      <c r="L463" s="806"/>
    </row>
    <row r="464">
      <c r="A464" s="847"/>
      <c r="B464" s="821"/>
      <c r="C464" s="821"/>
      <c r="D464" s="821"/>
      <c r="E464" s="839"/>
      <c r="F464" s="839"/>
      <c r="G464" s="806"/>
      <c r="H464" s="812"/>
      <c r="I464" s="845"/>
      <c r="J464" s="845"/>
      <c r="K464" s="845"/>
      <c r="L464" s="806"/>
    </row>
    <row r="465">
      <c r="A465" s="847"/>
      <c r="B465" s="821"/>
      <c r="C465" s="821"/>
      <c r="D465" s="821"/>
      <c r="E465" s="839"/>
      <c r="F465" s="839"/>
      <c r="G465" s="806"/>
      <c r="H465" s="812"/>
      <c r="I465" s="845"/>
      <c r="J465" s="845"/>
      <c r="K465" s="845"/>
      <c r="L465" s="806"/>
    </row>
    <row r="466">
      <c r="A466" s="847"/>
      <c r="B466" s="821"/>
      <c r="C466" s="821"/>
      <c r="D466" s="821"/>
      <c r="E466" s="839"/>
      <c r="F466" s="839"/>
      <c r="G466" s="806"/>
      <c r="H466" s="812"/>
      <c r="I466" s="845"/>
      <c r="J466" s="845"/>
      <c r="K466" s="845"/>
      <c r="L466" s="806"/>
    </row>
    <row r="467">
      <c r="A467" s="847"/>
      <c r="B467" s="821"/>
      <c r="C467" s="821"/>
      <c r="D467" s="821"/>
      <c r="E467" s="839"/>
      <c r="F467" s="839"/>
      <c r="G467" s="806"/>
      <c r="H467" s="812"/>
      <c r="I467" s="845"/>
      <c r="J467" s="845"/>
      <c r="K467" s="845"/>
      <c r="L467" s="806"/>
    </row>
    <row r="468">
      <c r="A468" s="847"/>
      <c r="B468" s="821"/>
      <c r="C468" s="821"/>
      <c r="D468" s="821"/>
      <c r="E468" s="839"/>
      <c r="F468" s="839"/>
      <c r="G468" s="806"/>
      <c r="H468" s="812"/>
      <c r="I468" s="845"/>
      <c r="J468" s="845"/>
      <c r="K468" s="845"/>
      <c r="L468" s="806"/>
    </row>
    <row r="469">
      <c r="A469" s="847"/>
      <c r="B469" s="821"/>
      <c r="C469" s="821"/>
      <c r="D469" s="821"/>
      <c r="E469" s="839"/>
      <c r="F469" s="839"/>
      <c r="G469" s="806"/>
      <c r="H469" s="812"/>
      <c r="I469" s="845"/>
      <c r="J469" s="845"/>
      <c r="K469" s="845"/>
      <c r="L469" s="806"/>
    </row>
    <row r="470">
      <c r="A470" s="847"/>
      <c r="B470" s="821"/>
      <c r="C470" s="821"/>
      <c r="D470" s="821"/>
      <c r="E470" s="839"/>
      <c r="F470" s="839"/>
      <c r="G470" s="806"/>
      <c r="H470" s="812"/>
      <c r="I470" s="845"/>
      <c r="J470" s="845"/>
      <c r="K470" s="845"/>
      <c r="L470" s="806"/>
    </row>
    <row r="471">
      <c r="A471" s="847"/>
      <c r="B471" s="821"/>
      <c r="C471" s="821"/>
      <c r="D471" s="821"/>
      <c r="E471" s="839"/>
      <c r="F471" s="839"/>
      <c r="G471" s="806"/>
      <c r="H471" s="812"/>
      <c r="I471" s="845"/>
      <c r="J471" s="845"/>
      <c r="K471" s="845"/>
      <c r="L471" s="806"/>
    </row>
    <row r="472">
      <c r="A472" s="847"/>
      <c r="B472" s="821"/>
      <c r="C472" s="821"/>
      <c r="D472" s="821"/>
      <c r="E472" s="839"/>
      <c r="F472" s="839"/>
      <c r="G472" s="806"/>
      <c r="H472" s="812"/>
      <c r="I472" s="845"/>
      <c r="J472" s="845"/>
      <c r="K472" s="845"/>
      <c r="L472" s="806"/>
    </row>
    <row r="473">
      <c r="A473" s="847"/>
      <c r="B473" s="821"/>
      <c r="C473" s="821"/>
      <c r="D473" s="821"/>
      <c r="E473" s="839"/>
      <c r="F473" s="839"/>
      <c r="G473" s="806"/>
      <c r="H473" s="812"/>
      <c r="I473" s="845"/>
      <c r="J473" s="845"/>
      <c r="K473" s="845"/>
      <c r="L473" s="806"/>
    </row>
    <row r="474">
      <c r="A474" s="847"/>
      <c r="B474" s="821"/>
      <c r="C474" s="821"/>
      <c r="D474" s="821"/>
      <c r="E474" s="839"/>
      <c r="F474" s="839"/>
      <c r="G474" s="806"/>
      <c r="H474" s="812"/>
      <c r="I474" s="845"/>
      <c r="J474" s="845"/>
      <c r="K474" s="845"/>
      <c r="L474" s="806"/>
    </row>
    <row r="475">
      <c r="A475" s="847"/>
      <c r="B475" s="821"/>
      <c r="C475" s="821"/>
      <c r="D475" s="821"/>
      <c r="E475" s="839"/>
      <c r="F475" s="839"/>
      <c r="G475" s="806"/>
      <c r="H475" s="812"/>
      <c r="I475" s="845"/>
      <c r="J475" s="845"/>
      <c r="K475" s="845"/>
      <c r="L475" s="806"/>
    </row>
    <row r="476">
      <c r="A476" s="847"/>
      <c r="B476" s="821"/>
      <c r="C476" s="821"/>
      <c r="D476" s="821"/>
      <c r="E476" s="839"/>
      <c r="F476" s="839"/>
      <c r="G476" s="806"/>
      <c r="H476" s="812"/>
      <c r="I476" s="845"/>
      <c r="J476" s="845"/>
      <c r="K476" s="845"/>
      <c r="L476" s="806"/>
    </row>
    <row r="477">
      <c r="A477" s="847"/>
      <c r="B477" s="821"/>
      <c r="C477" s="821"/>
      <c r="D477" s="821"/>
      <c r="E477" s="839"/>
      <c r="F477" s="839"/>
      <c r="G477" s="806"/>
      <c r="H477" s="812"/>
      <c r="I477" s="845"/>
      <c r="J477" s="845"/>
      <c r="K477" s="845"/>
      <c r="L477" s="806"/>
    </row>
    <row r="478">
      <c r="A478" s="847"/>
      <c r="B478" s="821"/>
      <c r="C478" s="821"/>
      <c r="D478" s="821"/>
      <c r="E478" s="839"/>
      <c r="F478" s="839"/>
      <c r="G478" s="806"/>
      <c r="H478" s="812"/>
      <c r="I478" s="845"/>
      <c r="J478" s="845"/>
      <c r="K478" s="845"/>
      <c r="L478" s="806"/>
    </row>
    <row r="479">
      <c r="A479" s="847"/>
      <c r="B479" s="821"/>
      <c r="C479" s="821"/>
      <c r="D479" s="821"/>
      <c r="E479" s="839"/>
      <c r="F479" s="839"/>
      <c r="G479" s="806"/>
      <c r="H479" s="812"/>
      <c r="I479" s="845"/>
      <c r="J479" s="845"/>
      <c r="K479" s="845"/>
      <c r="L479" s="806"/>
    </row>
    <row r="480">
      <c r="A480" s="847"/>
      <c r="B480" s="821"/>
      <c r="C480" s="821"/>
      <c r="D480" s="821"/>
      <c r="E480" s="839"/>
      <c r="F480" s="839"/>
      <c r="G480" s="806"/>
      <c r="H480" s="812"/>
      <c r="I480" s="845"/>
      <c r="J480" s="845"/>
      <c r="K480" s="845"/>
      <c r="L480" s="806"/>
    </row>
    <row r="481">
      <c r="A481" s="847"/>
      <c r="B481" s="821"/>
      <c r="C481" s="821"/>
      <c r="D481" s="821"/>
      <c r="E481" s="839"/>
      <c r="F481" s="839"/>
      <c r="G481" s="806"/>
      <c r="H481" s="812"/>
      <c r="I481" s="845"/>
      <c r="J481" s="845"/>
      <c r="K481" s="845"/>
      <c r="L481" s="806"/>
    </row>
    <row r="482">
      <c r="A482" s="847"/>
      <c r="B482" s="821"/>
      <c r="C482" s="821"/>
      <c r="D482" s="821"/>
      <c r="E482" s="839"/>
      <c r="F482" s="839"/>
      <c r="G482" s="806"/>
      <c r="H482" s="812"/>
      <c r="I482" s="845"/>
      <c r="J482" s="845"/>
      <c r="K482" s="845"/>
      <c r="L482" s="806"/>
    </row>
    <row r="483">
      <c r="A483" s="847"/>
      <c r="B483" s="821"/>
      <c r="C483" s="821"/>
      <c r="D483" s="821"/>
      <c r="E483" s="839"/>
      <c r="F483" s="839"/>
      <c r="G483" s="806"/>
      <c r="H483" s="812"/>
      <c r="I483" s="845"/>
      <c r="J483" s="845"/>
      <c r="K483" s="845"/>
      <c r="L483" s="806"/>
    </row>
    <row r="484">
      <c r="A484" s="847"/>
      <c r="B484" s="821"/>
      <c r="C484" s="821"/>
      <c r="D484" s="821"/>
      <c r="E484" s="839"/>
      <c r="F484" s="839"/>
      <c r="G484" s="806"/>
      <c r="H484" s="812"/>
      <c r="I484" s="845"/>
      <c r="J484" s="845"/>
      <c r="K484" s="845"/>
      <c r="L484" s="806"/>
    </row>
    <row r="485">
      <c r="A485" s="847"/>
      <c r="B485" s="821"/>
      <c r="C485" s="821"/>
      <c r="D485" s="821"/>
      <c r="E485" s="839"/>
      <c r="F485" s="839"/>
      <c r="G485" s="806"/>
      <c r="H485" s="812"/>
      <c r="I485" s="845"/>
      <c r="J485" s="845"/>
      <c r="K485" s="845"/>
      <c r="L485" s="806"/>
    </row>
    <row r="486">
      <c r="A486" s="847"/>
      <c r="B486" s="821"/>
      <c r="C486" s="821"/>
      <c r="D486" s="821"/>
      <c r="E486" s="839"/>
      <c r="F486" s="839"/>
      <c r="G486" s="806"/>
      <c r="H486" s="812"/>
      <c r="I486" s="845"/>
      <c r="J486" s="845"/>
      <c r="K486" s="845"/>
      <c r="L486" s="806"/>
    </row>
    <row r="487">
      <c r="A487" s="847"/>
      <c r="B487" s="821"/>
      <c r="C487" s="821"/>
      <c r="D487" s="821"/>
      <c r="E487" s="839"/>
      <c r="F487" s="839"/>
      <c r="G487" s="806"/>
      <c r="H487" s="812"/>
      <c r="I487" s="845"/>
      <c r="J487" s="845"/>
      <c r="K487" s="845"/>
      <c r="L487" s="806"/>
    </row>
    <row r="488">
      <c r="A488" s="847"/>
      <c r="B488" s="821"/>
      <c r="C488" s="821"/>
      <c r="D488" s="821"/>
      <c r="E488" s="839"/>
      <c r="F488" s="839"/>
      <c r="G488" s="806"/>
      <c r="H488" s="812"/>
      <c r="I488" s="845"/>
      <c r="J488" s="845"/>
      <c r="K488" s="845"/>
      <c r="L488" s="806"/>
    </row>
    <row r="489">
      <c r="A489" s="847"/>
      <c r="B489" s="821"/>
      <c r="C489" s="821"/>
      <c r="D489" s="821"/>
      <c r="E489" s="839"/>
      <c r="F489" s="839"/>
      <c r="G489" s="806"/>
      <c r="H489" s="812"/>
      <c r="I489" s="845"/>
      <c r="J489" s="845"/>
      <c r="K489" s="845"/>
      <c r="L489" s="806"/>
    </row>
    <row r="490">
      <c r="A490" s="847"/>
      <c r="B490" s="821"/>
      <c r="C490" s="821"/>
      <c r="D490" s="821"/>
      <c r="E490" s="839"/>
      <c r="F490" s="839"/>
      <c r="G490" s="806"/>
      <c r="H490" s="812"/>
      <c r="I490" s="845"/>
      <c r="J490" s="845"/>
      <c r="K490" s="845"/>
      <c r="L490" s="806"/>
    </row>
    <row r="491">
      <c r="A491" s="847"/>
      <c r="B491" s="821"/>
      <c r="C491" s="821"/>
      <c r="D491" s="821"/>
      <c r="E491" s="839"/>
      <c r="F491" s="839"/>
      <c r="G491" s="806"/>
      <c r="H491" s="812"/>
      <c r="I491" s="845"/>
      <c r="J491" s="845"/>
      <c r="K491" s="845"/>
      <c r="L491" s="806"/>
    </row>
    <row r="492">
      <c r="A492" s="847"/>
      <c r="B492" s="821"/>
      <c r="C492" s="821"/>
      <c r="D492" s="821"/>
      <c r="E492" s="839"/>
      <c r="F492" s="839"/>
      <c r="G492" s="806"/>
      <c r="H492" s="812"/>
      <c r="I492" s="845"/>
      <c r="J492" s="845"/>
      <c r="K492" s="845"/>
      <c r="L492" s="806"/>
    </row>
    <row r="493">
      <c r="A493" s="847"/>
      <c r="B493" s="821"/>
      <c r="C493" s="821"/>
      <c r="D493" s="821"/>
      <c r="E493" s="839"/>
      <c r="F493" s="839"/>
      <c r="G493" s="806"/>
      <c r="H493" s="812"/>
      <c r="I493" s="845"/>
      <c r="J493" s="845"/>
      <c r="K493" s="845"/>
      <c r="L493" s="806"/>
    </row>
    <row r="494">
      <c r="A494" s="847"/>
      <c r="B494" s="821"/>
      <c r="C494" s="821"/>
      <c r="D494" s="821"/>
      <c r="E494" s="839"/>
      <c r="F494" s="839"/>
      <c r="G494" s="806"/>
      <c r="H494" s="812"/>
      <c r="I494" s="845"/>
      <c r="J494" s="845"/>
      <c r="K494" s="845"/>
      <c r="L494" s="806"/>
    </row>
    <row r="495">
      <c r="A495" s="847"/>
      <c r="B495" s="821"/>
      <c r="C495" s="821"/>
      <c r="D495" s="821"/>
      <c r="E495" s="839"/>
      <c r="F495" s="839"/>
      <c r="G495" s="806"/>
      <c r="H495" s="812"/>
      <c r="I495" s="845"/>
      <c r="J495" s="845"/>
      <c r="K495" s="845"/>
      <c r="L495" s="806"/>
    </row>
    <row r="496">
      <c r="A496" s="847"/>
      <c r="B496" s="821"/>
      <c r="C496" s="821"/>
      <c r="D496" s="821"/>
      <c r="E496" s="839"/>
      <c r="F496" s="839"/>
      <c r="G496" s="806"/>
      <c r="H496" s="812"/>
      <c r="I496" s="845"/>
      <c r="J496" s="845"/>
      <c r="K496" s="845"/>
      <c r="L496" s="806"/>
    </row>
    <row r="497">
      <c r="A497" s="847"/>
      <c r="B497" s="821"/>
      <c r="C497" s="821"/>
      <c r="D497" s="821"/>
      <c r="E497" s="839"/>
      <c r="F497" s="839"/>
      <c r="G497" s="806"/>
      <c r="H497" s="812"/>
      <c r="I497" s="845"/>
      <c r="J497" s="845"/>
      <c r="K497" s="845"/>
      <c r="L497" s="806"/>
    </row>
    <row r="498">
      <c r="A498" s="847"/>
      <c r="B498" s="821"/>
      <c r="C498" s="821"/>
      <c r="D498" s="821"/>
      <c r="E498" s="839"/>
      <c r="F498" s="839"/>
      <c r="G498" s="806"/>
      <c r="H498" s="812"/>
      <c r="I498" s="845"/>
      <c r="J498" s="845"/>
      <c r="K498" s="845"/>
      <c r="L498" s="806"/>
    </row>
    <row r="499">
      <c r="A499" s="847"/>
      <c r="B499" s="821"/>
      <c r="C499" s="821"/>
      <c r="D499" s="821"/>
      <c r="E499" s="839"/>
      <c r="F499" s="839"/>
      <c r="G499" s="806"/>
      <c r="H499" s="812"/>
      <c r="I499" s="845"/>
      <c r="J499" s="845"/>
      <c r="K499" s="845"/>
      <c r="L499" s="806"/>
    </row>
    <row r="500">
      <c r="A500" s="847"/>
      <c r="B500" s="821"/>
      <c r="C500" s="821"/>
      <c r="D500" s="821"/>
      <c r="E500" s="839"/>
      <c r="F500" s="839"/>
      <c r="G500" s="806"/>
      <c r="H500" s="812"/>
      <c r="I500" s="845"/>
      <c r="J500" s="845"/>
      <c r="K500" s="845"/>
      <c r="L500" s="806"/>
    </row>
    <row r="501">
      <c r="A501" s="847"/>
      <c r="B501" s="821"/>
      <c r="C501" s="821"/>
      <c r="D501" s="821"/>
      <c r="E501" s="839"/>
      <c r="F501" s="839"/>
      <c r="G501" s="806"/>
      <c r="H501" s="812"/>
      <c r="I501" s="845"/>
      <c r="J501" s="845"/>
      <c r="K501" s="845"/>
      <c r="L501" s="806"/>
    </row>
    <row r="502">
      <c r="A502" s="847"/>
      <c r="B502" s="821"/>
      <c r="C502" s="821"/>
      <c r="D502" s="821"/>
      <c r="E502" s="839"/>
      <c r="F502" s="839"/>
      <c r="G502" s="806"/>
      <c r="H502" s="812"/>
      <c r="I502" s="845"/>
      <c r="J502" s="845"/>
      <c r="K502" s="845"/>
      <c r="L502" s="806"/>
    </row>
    <row r="503">
      <c r="A503" s="847"/>
      <c r="B503" s="821"/>
      <c r="C503" s="821"/>
      <c r="D503" s="821"/>
      <c r="E503" s="839"/>
      <c r="F503" s="839"/>
      <c r="G503" s="806"/>
      <c r="H503" s="812"/>
      <c r="I503" s="845"/>
      <c r="J503" s="845"/>
      <c r="K503" s="845"/>
      <c r="L503" s="806"/>
    </row>
    <row r="504">
      <c r="A504" s="847"/>
      <c r="B504" s="821"/>
      <c r="C504" s="821"/>
      <c r="D504" s="821"/>
      <c r="E504" s="839"/>
      <c r="F504" s="839"/>
      <c r="G504" s="806"/>
      <c r="H504" s="812"/>
      <c r="I504" s="845"/>
      <c r="J504" s="845"/>
      <c r="K504" s="845"/>
      <c r="L504" s="806"/>
    </row>
    <row r="505">
      <c r="A505" s="847"/>
      <c r="B505" s="821"/>
      <c r="C505" s="821"/>
      <c r="D505" s="821"/>
      <c r="E505" s="839"/>
      <c r="F505" s="839"/>
      <c r="G505" s="806"/>
      <c r="H505" s="812"/>
      <c r="I505" s="845"/>
      <c r="J505" s="845"/>
      <c r="K505" s="845"/>
      <c r="L505" s="806"/>
    </row>
    <row r="506">
      <c r="A506" s="847"/>
      <c r="B506" s="821"/>
      <c r="C506" s="821"/>
      <c r="D506" s="821"/>
      <c r="E506" s="839"/>
      <c r="F506" s="839"/>
      <c r="G506" s="806"/>
      <c r="H506" s="812"/>
      <c r="I506" s="845"/>
      <c r="J506" s="845"/>
      <c r="K506" s="845"/>
      <c r="L506" s="806"/>
    </row>
    <row r="507">
      <c r="A507" s="847"/>
      <c r="B507" s="821"/>
      <c r="C507" s="821"/>
      <c r="D507" s="821"/>
      <c r="E507" s="839"/>
      <c r="F507" s="839"/>
      <c r="G507" s="806"/>
      <c r="H507" s="812"/>
      <c r="I507" s="845"/>
      <c r="J507" s="845"/>
      <c r="K507" s="845"/>
      <c r="L507" s="806"/>
    </row>
    <row r="508">
      <c r="A508" s="847"/>
      <c r="B508" s="821"/>
      <c r="C508" s="821"/>
      <c r="D508" s="821"/>
      <c r="E508" s="839"/>
      <c r="F508" s="839"/>
      <c r="G508" s="806"/>
      <c r="H508" s="812"/>
      <c r="I508" s="845"/>
      <c r="J508" s="845"/>
      <c r="K508" s="845"/>
      <c r="L508" s="806"/>
    </row>
    <row r="509">
      <c r="A509" s="847"/>
      <c r="B509" s="821"/>
      <c r="C509" s="821"/>
      <c r="D509" s="821"/>
      <c r="E509" s="839"/>
      <c r="F509" s="839"/>
      <c r="G509" s="806"/>
      <c r="H509" s="812"/>
      <c r="I509" s="845"/>
      <c r="J509" s="845"/>
      <c r="K509" s="845"/>
      <c r="L509" s="806"/>
    </row>
    <row r="510">
      <c r="A510" s="847"/>
      <c r="B510" s="821"/>
      <c r="C510" s="821"/>
      <c r="D510" s="821"/>
      <c r="E510" s="839"/>
      <c r="F510" s="839"/>
      <c r="G510" s="806"/>
      <c r="H510" s="812"/>
      <c r="I510" s="845"/>
      <c r="J510" s="845"/>
      <c r="K510" s="845"/>
      <c r="L510" s="806"/>
    </row>
    <row r="511">
      <c r="A511" s="847"/>
      <c r="B511" s="821"/>
      <c r="C511" s="821"/>
      <c r="D511" s="821"/>
      <c r="E511" s="839"/>
      <c r="F511" s="839"/>
      <c r="G511" s="806"/>
      <c r="H511" s="812"/>
      <c r="I511" s="845"/>
      <c r="J511" s="845"/>
      <c r="K511" s="845"/>
      <c r="L511" s="806"/>
    </row>
    <row r="512">
      <c r="A512" s="847"/>
      <c r="B512" s="821"/>
      <c r="C512" s="821"/>
      <c r="D512" s="821"/>
      <c r="E512" s="839"/>
      <c r="F512" s="839"/>
      <c r="G512" s="806"/>
      <c r="H512" s="812"/>
      <c r="I512" s="845"/>
      <c r="J512" s="845"/>
      <c r="K512" s="845"/>
      <c r="L512" s="806"/>
    </row>
    <row r="513">
      <c r="A513" s="847"/>
      <c r="B513" s="821"/>
      <c r="C513" s="821"/>
      <c r="D513" s="821"/>
      <c r="E513" s="839"/>
      <c r="F513" s="839"/>
      <c r="G513" s="806"/>
      <c r="H513" s="812"/>
      <c r="I513" s="845"/>
      <c r="J513" s="845"/>
      <c r="K513" s="845"/>
      <c r="L513" s="806"/>
    </row>
    <row r="514">
      <c r="A514" s="847"/>
      <c r="B514" s="821"/>
      <c r="C514" s="821"/>
      <c r="D514" s="821"/>
      <c r="E514" s="839"/>
      <c r="F514" s="839"/>
      <c r="G514" s="806"/>
      <c r="H514" s="812"/>
      <c r="I514" s="845"/>
      <c r="J514" s="845"/>
      <c r="K514" s="845"/>
      <c r="L514" s="806"/>
    </row>
    <row r="515">
      <c r="A515" s="847"/>
      <c r="B515" s="821"/>
      <c r="C515" s="821"/>
      <c r="D515" s="821"/>
      <c r="E515" s="839"/>
      <c r="F515" s="839"/>
      <c r="G515" s="806"/>
      <c r="H515" s="812"/>
      <c r="I515" s="845"/>
      <c r="J515" s="845"/>
      <c r="K515" s="845"/>
      <c r="L515" s="806"/>
    </row>
    <row r="516">
      <c r="A516" s="847"/>
      <c r="B516" s="821"/>
      <c r="C516" s="821"/>
      <c r="D516" s="821"/>
      <c r="E516" s="839"/>
      <c r="F516" s="839"/>
      <c r="G516" s="806"/>
      <c r="H516" s="812"/>
      <c r="I516" s="845"/>
      <c r="J516" s="845"/>
      <c r="K516" s="845"/>
      <c r="L516" s="806"/>
    </row>
    <row r="517">
      <c r="A517" s="847"/>
      <c r="B517" s="821"/>
      <c r="C517" s="821"/>
      <c r="D517" s="821"/>
      <c r="E517" s="839"/>
      <c r="F517" s="839"/>
      <c r="G517" s="806"/>
      <c r="H517" s="812"/>
      <c r="I517" s="845"/>
      <c r="J517" s="845"/>
      <c r="K517" s="845"/>
      <c r="L517" s="806"/>
    </row>
    <row r="518">
      <c r="A518" s="847"/>
      <c r="B518" s="821"/>
      <c r="C518" s="821"/>
      <c r="D518" s="821"/>
      <c r="E518" s="839"/>
      <c r="F518" s="839"/>
      <c r="G518" s="806"/>
      <c r="H518" s="812"/>
      <c r="I518" s="845"/>
      <c r="J518" s="845"/>
      <c r="K518" s="845"/>
      <c r="L518" s="806"/>
    </row>
    <row r="519">
      <c r="A519" s="847"/>
      <c r="B519" s="821"/>
      <c r="C519" s="821"/>
      <c r="D519" s="821"/>
      <c r="E519" s="839"/>
      <c r="F519" s="839"/>
      <c r="G519" s="806"/>
      <c r="H519" s="812"/>
      <c r="I519" s="845"/>
      <c r="J519" s="845"/>
      <c r="K519" s="845"/>
      <c r="L519" s="806"/>
    </row>
    <row r="520">
      <c r="A520" s="847"/>
      <c r="B520" s="821"/>
      <c r="C520" s="821"/>
      <c r="D520" s="821"/>
      <c r="E520" s="839"/>
      <c r="F520" s="839"/>
      <c r="G520" s="806"/>
      <c r="H520" s="812"/>
      <c r="I520" s="845"/>
      <c r="J520" s="845"/>
      <c r="K520" s="845"/>
      <c r="L520" s="806"/>
    </row>
    <row r="521">
      <c r="A521" s="847"/>
      <c r="B521" s="821"/>
      <c r="C521" s="821"/>
      <c r="D521" s="821"/>
      <c r="E521" s="839"/>
      <c r="F521" s="839"/>
      <c r="G521" s="806"/>
      <c r="H521" s="812"/>
      <c r="I521" s="845"/>
      <c r="J521" s="845"/>
      <c r="K521" s="845"/>
      <c r="L521" s="806"/>
    </row>
    <row r="522">
      <c r="A522" s="847"/>
      <c r="B522" s="821"/>
      <c r="C522" s="821"/>
      <c r="D522" s="821"/>
      <c r="E522" s="839"/>
      <c r="F522" s="839"/>
      <c r="G522" s="806"/>
      <c r="H522" s="812"/>
      <c r="I522" s="845"/>
      <c r="J522" s="845"/>
      <c r="K522" s="845"/>
      <c r="L522" s="806"/>
    </row>
    <row r="523">
      <c r="A523" s="847"/>
      <c r="B523" s="821"/>
      <c r="C523" s="821"/>
      <c r="D523" s="821"/>
      <c r="E523" s="839"/>
      <c r="F523" s="839"/>
      <c r="G523" s="806"/>
      <c r="H523" s="812"/>
      <c r="I523" s="845"/>
      <c r="J523" s="845"/>
      <c r="K523" s="845"/>
      <c r="L523" s="806"/>
    </row>
    <row r="524">
      <c r="A524" s="847"/>
      <c r="B524" s="821"/>
      <c r="C524" s="821"/>
      <c r="D524" s="821"/>
      <c r="E524" s="839"/>
      <c r="F524" s="839"/>
      <c r="G524" s="806"/>
      <c r="H524" s="812"/>
      <c r="I524" s="845"/>
      <c r="J524" s="845"/>
      <c r="K524" s="845"/>
      <c r="L524" s="806"/>
    </row>
    <row r="525">
      <c r="A525" s="847"/>
      <c r="B525" s="821"/>
      <c r="C525" s="821"/>
      <c r="D525" s="821"/>
      <c r="E525" s="839"/>
      <c r="F525" s="839"/>
      <c r="G525" s="806"/>
      <c r="H525" s="812"/>
      <c r="I525" s="845"/>
      <c r="J525" s="845"/>
      <c r="K525" s="845"/>
      <c r="L525" s="806"/>
    </row>
    <row r="526">
      <c r="A526" s="847"/>
      <c r="B526" s="821"/>
      <c r="C526" s="821"/>
      <c r="D526" s="821"/>
      <c r="E526" s="839"/>
      <c r="F526" s="839"/>
      <c r="G526" s="806"/>
      <c r="H526" s="812"/>
      <c r="I526" s="845"/>
      <c r="J526" s="845"/>
      <c r="K526" s="845"/>
      <c r="L526" s="806"/>
    </row>
    <row r="527">
      <c r="A527" s="847"/>
      <c r="B527" s="821"/>
      <c r="C527" s="821"/>
      <c r="D527" s="821"/>
      <c r="E527" s="839"/>
      <c r="F527" s="839"/>
      <c r="G527" s="806"/>
      <c r="H527" s="812"/>
      <c r="I527" s="845"/>
      <c r="J527" s="845"/>
      <c r="K527" s="845"/>
      <c r="L527" s="806"/>
    </row>
    <row r="528">
      <c r="A528" s="847"/>
      <c r="B528" s="821"/>
      <c r="C528" s="821"/>
      <c r="D528" s="821"/>
      <c r="E528" s="839"/>
      <c r="F528" s="839"/>
      <c r="G528" s="806"/>
      <c r="H528" s="812"/>
      <c r="I528" s="845"/>
      <c r="J528" s="845"/>
      <c r="K528" s="845"/>
      <c r="L528" s="806"/>
    </row>
    <row r="529">
      <c r="A529" s="847"/>
      <c r="B529" s="821"/>
      <c r="C529" s="821"/>
      <c r="D529" s="821"/>
      <c r="E529" s="839"/>
      <c r="F529" s="839"/>
      <c r="G529" s="806"/>
      <c r="H529" s="812"/>
      <c r="I529" s="845"/>
      <c r="J529" s="845"/>
      <c r="K529" s="845"/>
      <c r="L529" s="806"/>
    </row>
    <row r="530">
      <c r="A530" s="847"/>
      <c r="B530" s="821"/>
      <c r="C530" s="821"/>
      <c r="D530" s="821"/>
      <c r="E530" s="839"/>
      <c r="F530" s="839"/>
      <c r="G530" s="806"/>
      <c r="H530" s="812"/>
      <c r="I530" s="845"/>
      <c r="J530" s="845"/>
      <c r="K530" s="845"/>
      <c r="L530" s="806"/>
    </row>
    <row r="531">
      <c r="A531" s="847"/>
      <c r="B531" s="821"/>
      <c r="C531" s="821"/>
      <c r="D531" s="821"/>
      <c r="E531" s="839"/>
      <c r="F531" s="839"/>
      <c r="G531" s="806"/>
      <c r="H531" s="812"/>
      <c r="I531" s="845"/>
      <c r="J531" s="845"/>
      <c r="K531" s="845"/>
      <c r="L531" s="806"/>
    </row>
    <row r="532">
      <c r="A532" s="847"/>
      <c r="B532" s="821"/>
      <c r="C532" s="821"/>
      <c r="D532" s="821"/>
      <c r="E532" s="839"/>
      <c r="F532" s="839"/>
      <c r="G532" s="806"/>
      <c r="H532" s="812"/>
      <c r="I532" s="845"/>
      <c r="J532" s="845"/>
      <c r="K532" s="845"/>
      <c r="L532" s="806"/>
    </row>
    <row r="533">
      <c r="A533" s="847"/>
      <c r="B533" s="821"/>
      <c r="C533" s="821"/>
      <c r="D533" s="821"/>
      <c r="E533" s="839"/>
      <c r="F533" s="839"/>
      <c r="G533" s="806"/>
      <c r="H533" s="812"/>
      <c r="I533" s="845"/>
      <c r="J533" s="845"/>
      <c r="K533" s="845"/>
      <c r="L533" s="806"/>
    </row>
    <row r="534">
      <c r="A534" s="847"/>
      <c r="B534" s="821"/>
      <c r="C534" s="821"/>
      <c r="D534" s="821"/>
      <c r="E534" s="839"/>
      <c r="F534" s="839"/>
      <c r="G534" s="806"/>
      <c r="H534" s="812"/>
      <c r="I534" s="845"/>
      <c r="J534" s="845"/>
      <c r="K534" s="845"/>
      <c r="L534" s="806"/>
    </row>
    <row r="535">
      <c r="A535" s="847"/>
      <c r="B535" s="821"/>
      <c r="C535" s="821"/>
      <c r="D535" s="821"/>
      <c r="E535" s="839"/>
      <c r="F535" s="839"/>
      <c r="G535" s="806"/>
      <c r="H535" s="812"/>
      <c r="I535" s="845"/>
      <c r="J535" s="845"/>
      <c r="K535" s="845"/>
      <c r="L535" s="806"/>
    </row>
    <row r="536">
      <c r="A536" s="847"/>
      <c r="B536" s="821"/>
      <c r="C536" s="821"/>
      <c r="D536" s="821"/>
      <c r="E536" s="839"/>
      <c r="F536" s="839"/>
      <c r="G536" s="806"/>
      <c r="H536" s="812"/>
      <c r="I536" s="845"/>
      <c r="J536" s="845"/>
      <c r="K536" s="845"/>
      <c r="L536" s="806"/>
    </row>
    <row r="537">
      <c r="A537" s="847"/>
      <c r="B537" s="821"/>
      <c r="C537" s="821"/>
      <c r="D537" s="821"/>
      <c r="E537" s="839"/>
      <c r="F537" s="839"/>
      <c r="G537" s="806"/>
      <c r="H537" s="812"/>
      <c r="I537" s="845"/>
      <c r="J537" s="845"/>
      <c r="K537" s="845"/>
      <c r="L537" s="806"/>
    </row>
    <row r="538">
      <c r="A538" s="847"/>
      <c r="B538" s="821"/>
      <c r="C538" s="821"/>
      <c r="D538" s="821"/>
      <c r="E538" s="839"/>
      <c r="F538" s="839"/>
      <c r="G538" s="806"/>
      <c r="H538" s="812"/>
      <c r="I538" s="845"/>
      <c r="J538" s="845"/>
      <c r="K538" s="845"/>
      <c r="L538" s="806"/>
    </row>
    <row r="539">
      <c r="A539" s="847"/>
      <c r="B539" s="821"/>
      <c r="C539" s="821"/>
      <c r="D539" s="821"/>
      <c r="E539" s="839"/>
      <c r="F539" s="839"/>
      <c r="G539" s="806"/>
      <c r="H539" s="812"/>
      <c r="I539" s="845"/>
      <c r="J539" s="845"/>
      <c r="K539" s="845"/>
      <c r="L539" s="806"/>
    </row>
    <row r="540">
      <c r="A540" s="847"/>
      <c r="B540" s="821"/>
      <c r="C540" s="821"/>
      <c r="D540" s="821"/>
      <c r="E540" s="839"/>
      <c r="F540" s="839"/>
      <c r="G540" s="806"/>
      <c r="H540" s="812"/>
      <c r="I540" s="845"/>
      <c r="J540" s="845"/>
      <c r="K540" s="845"/>
      <c r="L540" s="806"/>
    </row>
    <row r="541">
      <c r="A541" s="847"/>
      <c r="B541" s="821"/>
      <c r="C541" s="821"/>
      <c r="D541" s="821"/>
      <c r="E541" s="839"/>
      <c r="F541" s="839"/>
      <c r="G541" s="806"/>
      <c r="H541" s="812"/>
      <c r="I541" s="845"/>
      <c r="J541" s="845"/>
      <c r="K541" s="845"/>
      <c r="L541" s="806"/>
    </row>
    <row r="542">
      <c r="A542" s="847"/>
      <c r="B542" s="821"/>
      <c r="C542" s="821"/>
      <c r="D542" s="821"/>
      <c r="E542" s="839"/>
      <c r="F542" s="839"/>
      <c r="G542" s="806"/>
      <c r="H542" s="812"/>
      <c r="I542" s="845"/>
      <c r="J542" s="845"/>
      <c r="K542" s="845"/>
      <c r="L542" s="806"/>
    </row>
    <row r="543">
      <c r="A543" s="847"/>
      <c r="B543" s="821"/>
      <c r="C543" s="821"/>
      <c r="D543" s="821"/>
      <c r="E543" s="839"/>
      <c r="F543" s="839"/>
      <c r="G543" s="806"/>
      <c r="H543" s="812"/>
      <c r="I543" s="845"/>
      <c r="J543" s="845"/>
      <c r="K543" s="845"/>
      <c r="L543" s="806"/>
    </row>
    <row r="544">
      <c r="A544" s="847"/>
      <c r="B544" s="821"/>
      <c r="C544" s="821"/>
      <c r="D544" s="821"/>
      <c r="E544" s="839"/>
      <c r="F544" s="839"/>
      <c r="G544" s="806"/>
      <c r="H544" s="812"/>
      <c r="I544" s="845"/>
      <c r="J544" s="845"/>
      <c r="K544" s="845"/>
      <c r="L544" s="806"/>
    </row>
    <row r="545">
      <c r="A545" s="847"/>
      <c r="B545" s="821"/>
      <c r="C545" s="821"/>
      <c r="D545" s="821"/>
      <c r="E545" s="839"/>
      <c r="F545" s="839"/>
      <c r="G545" s="806"/>
      <c r="H545" s="812"/>
      <c r="I545" s="845"/>
      <c r="J545" s="845"/>
      <c r="K545" s="845"/>
      <c r="L545" s="806"/>
    </row>
    <row r="546">
      <c r="A546" s="847"/>
      <c r="B546" s="821"/>
      <c r="C546" s="821"/>
      <c r="D546" s="821"/>
      <c r="E546" s="839"/>
      <c r="F546" s="839"/>
      <c r="G546" s="806"/>
      <c r="H546" s="812"/>
      <c r="I546" s="845"/>
      <c r="J546" s="845"/>
      <c r="K546" s="845"/>
      <c r="L546" s="806"/>
    </row>
    <row r="547">
      <c r="A547" s="847"/>
      <c r="B547" s="821"/>
      <c r="C547" s="821"/>
      <c r="D547" s="821"/>
      <c r="E547" s="839"/>
      <c r="F547" s="839"/>
      <c r="G547" s="806"/>
      <c r="H547" s="812"/>
      <c r="I547" s="845"/>
      <c r="J547" s="845"/>
      <c r="K547" s="845"/>
      <c r="L547" s="806"/>
    </row>
    <row r="548">
      <c r="A548" s="847"/>
      <c r="B548" s="821"/>
      <c r="C548" s="821"/>
      <c r="D548" s="821"/>
      <c r="E548" s="839"/>
      <c r="F548" s="839"/>
      <c r="G548" s="806"/>
      <c r="H548" s="812"/>
      <c r="I548" s="845"/>
      <c r="J548" s="845"/>
      <c r="K548" s="845"/>
      <c r="L548" s="806"/>
    </row>
    <row r="549">
      <c r="A549" s="847"/>
      <c r="B549" s="821"/>
      <c r="C549" s="821"/>
      <c r="D549" s="821"/>
      <c r="E549" s="839"/>
      <c r="F549" s="839"/>
      <c r="G549" s="806"/>
      <c r="H549" s="812"/>
      <c r="I549" s="845"/>
      <c r="J549" s="845"/>
      <c r="K549" s="845"/>
      <c r="L549" s="806"/>
    </row>
    <row r="550">
      <c r="A550" s="847"/>
      <c r="B550" s="821"/>
      <c r="C550" s="821"/>
      <c r="D550" s="821"/>
      <c r="E550" s="839"/>
      <c r="F550" s="839"/>
      <c r="G550" s="806"/>
      <c r="H550" s="812"/>
      <c r="I550" s="845"/>
      <c r="J550" s="845"/>
      <c r="K550" s="845"/>
      <c r="L550" s="806"/>
    </row>
    <row r="551">
      <c r="A551" s="847"/>
      <c r="B551" s="821"/>
      <c r="C551" s="821"/>
      <c r="D551" s="821"/>
      <c r="E551" s="839"/>
      <c r="F551" s="839"/>
      <c r="G551" s="806"/>
      <c r="H551" s="812"/>
      <c r="I551" s="845"/>
      <c r="J551" s="845"/>
      <c r="K551" s="845"/>
      <c r="L551" s="806"/>
    </row>
    <row r="552">
      <c r="A552" s="847"/>
      <c r="B552" s="821"/>
      <c r="C552" s="821"/>
      <c r="D552" s="821"/>
      <c r="E552" s="839"/>
      <c r="F552" s="839"/>
      <c r="G552" s="806"/>
      <c r="H552" s="812"/>
      <c r="I552" s="845"/>
      <c r="J552" s="845"/>
      <c r="K552" s="845"/>
      <c r="L552" s="806"/>
    </row>
    <row r="553">
      <c r="A553" s="847"/>
      <c r="B553" s="821"/>
      <c r="C553" s="821"/>
      <c r="D553" s="821"/>
      <c r="E553" s="839"/>
      <c r="F553" s="839"/>
      <c r="G553" s="806"/>
      <c r="H553" s="812"/>
      <c r="I553" s="845"/>
      <c r="J553" s="845"/>
      <c r="K553" s="845"/>
      <c r="L553" s="806"/>
    </row>
    <row r="554">
      <c r="A554" s="847"/>
      <c r="B554" s="821"/>
      <c r="C554" s="821"/>
      <c r="D554" s="821"/>
      <c r="E554" s="839"/>
      <c r="F554" s="839"/>
      <c r="G554" s="806"/>
      <c r="H554" s="812"/>
      <c r="I554" s="845"/>
      <c r="J554" s="845"/>
      <c r="K554" s="845"/>
      <c r="L554" s="806"/>
    </row>
    <row r="555">
      <c r="A555" s="847"/>
      <c r="B555" s="821"/>
      <c r="C555" s="821"/>
      <c r="D555" s="821"/>
      <c r="E555" s="839"/>
      <c r="F555" s="839"/>
      <c r="G555" s="806"/>
      <c r="H555" s="812"/>
      <c r="I555" s="845"/>
      <c r="J555" s="845"/>
      <c r="K555" s="845"/>
      <c r="L555" s="806"/>
    </row>
    <row r="556">
      <c r="A556" s="847"/>
      <c r="B556" s="821"/>
      <c r="C556" s="821"/>
      <c r="D556" s="821"/>
      <c r="E556" s="839"/>
      <c r="F556" s="839"/>
      <c r="G556" s="806"/>
      <c r="H556" s="812"/>
      <c r="I556" s="845"/>
      <c r="J556" s="845"/>
      <c r="K556" s="845"/>
      <c r="L556" s="806"/>
    </row>
    <row r="557">
      <c r="A557" s="847"/>
      <c r="B557" s="821"/>
      <c r="C557" s="821"/>
      <c r="D557" s="821"/>
      <c r="E557" s="839"/>
      <c r="F557" s="839"/>
      <c r="G557" s="806"/>
      <c r="H557" s="812"/>
      <c r="I557" s="845"/>
      <c r="J557" s="845"/>
      <c r="K557" s="845"/>
      <c r="L557" s="806"/>
    </row>
    <row r="558">
      <c r="A558" s="847"/>
      <c r="B558" s="821"/>
      <c r="C558" s="821"/>
      <c r="D558" s="821"/>
      <c r="E558" s="839"/>
      <c r="F558" s="839"/>
      <c r="G558" s="806"/>
      <c r="H558" s="812"/>
      <c r="I558" s="845"/>
      <c r="J558" s="845"/>
      <c r="K558" s="845"/>
      <c r="L558" s="806"/>
    </row>
    <row r="559">
      <c r="A559" s="847"/>
      <c r="B559" s="821"/>
      <c r="C559" s="821"/>
      <c r="D559" s="821"/>
      <c r="E559" s="839"/>
      <c r="F559" s="839"/>
      <c r="G559" s="806"/>
      <c r="H559" s="812"/>
      <c r="I559" s="845"/>
      <c r="J559" s="845"/>
      <c r="K559" s="845"/>
      <c r="L559" s="806"/>
    </row>
    <row r="560">
      <c r="A560" s="847"/>
      <c r="B560" s="821"/>
      <c r="C560" s="821"/>
      <c r="D560" s="821"/>
      <c r="E560" s="839"/>
      <c r="F560" s="839"/>
      <c r="G560" s="806"/>
      <c r="H560" s="812"/>
      <c r="I560" s="845"/>
      <c r="J560" s="845"/>
      <c r="K560" s="845"/>
      <c r="L560" s="806"/>
    </row>
    <row r="561">
      <c r="A561" s="847"/>
      <c r="B561" s="821"/>
      <c r="C561" s="821"/>
      <c r="D561" s="821"/>
      <c r="E561" s="839"/>
      <c r="F561" s="839"/>
      <c r="G561" s="806"/>
      <c r="H561" s="812"/>
      <c r="I561" s="845"/>
      <c r="J561" s="845"/>
      <c r="K561" s="845"/>
      <c r="L561" s="806"/>
    </row>
    <row r="562">
      <c r="A562" s="847"/>
      <c r="B562" s="821"/>
      <c r="C562" s="821"/>
      <c r="D562" s="821"/>
      <c r="E562" s="839"/>
      <c r="F562" s="839"/>
      <c r="G562" s="806"/>
      <c r="H562" s="812"/>
      <c r="I562" s="845"/>
      <c r="J562" s="845"/>
      <c r="K562" s="845"/>
      <c r="L562" s="806"/>
    </row>
    <row r="563">
      <c r="A563" s="847"/>
      <c r="B563" s="821"/>
      <c r="C563" s="821"/>
      <c r="D563" s="821"/>
      <c r="E563" s="839"/>
      <c r="F563" s="839"/>
      <c r="G563" s="806"/>
      <c r="H563" s="812"/>
      <c r="I563" s="845"/>
      <c r="J563" s="845"/>
      <c r="K563" s="845"/>
      <c r="L563" s="806"/>
    </row>
    <row r="564">
      <c r="A564" s="847"/>
      <c r="B564" s="821"/>
      <c r="C564" s="821"/>
      <c r="D564" s="821"/>
      <c r="E564" s="839"/>
      <c r="F564" s="839"/>
      <c r="G564" s="806"/>
      <c r="H564" s="812"/>
      <c r="I564" s="845"/>
      <c r="J564" s="845"/>
      <c r="K564" s="845"/>
      <c r="L564" s="806"/>
    </row>
    <row r="565">
      <c r="A565" s="847"/>
      <c r="B565" s="821"/>
      <c r="C565" s="821"/>
      <c r="D565" s="821"/>
      <c r="E565" s="839"/>
      <c r="F565" s="839"/>
      <c r="G565" s="806"/>
      <c r="H565" s="812"/>
      <c r="I565" s="845"/>
      <c r="J565" s="845"/>
      <c r="K565" s="845"/>
      <c r="L565" s="806"/>
    </row>
    <row r="566">
      <c r="A566" s="847"/>
      <c r="B566" s="821"/>
      <c r="C566" s="821"/>
      <c r="D566" s="821"/>
      <c r="E566" s="839"/>
      <c r="F566" s="839"/>
      <c r="G566" s="806"/>
      <c r="H566" s="812"/>
      <c r="I566" s="845"/>
      <c r="J566" s="845"/>
      <c r="K566" s="845"/>
      <c r="L566" s="806"/>
    </row>
    <row r="567">
      <c r="A567" s="847"/>
      <c r="B567" s="821"/>
      <c r="C567" s="821"/>
      <c r="D567" s="821"/>
      <c r="E567" s="839"/>
      <c r="F567" s="839"/>
      <c r="G567" s="806"/>
      <c r="H567" s="812"/>
      <c r="I567" s="845"/>
      <c r="J567" s="845"/>
      <c r="K567" s="845"/>
      <c r="L567" s="806"/>
    </row>
    <row r="568">
      <c r="A568" s="847"/>
      <c r="B568" s="821"/>
      <c r="C568" s="821"/>
      <c r="D568" s="821"/>
      <c r="E568" s="839"/>
      <c r="F568" s="839"/>
      <c r="G568" s="806"/>
      <c r="H568" s="812"/>
      <c r="I568" s="845"/>
      <c r="J568" s="845"/>
      <c r="K568" s="845"/>
      <c r="L568" s="806"/>
    </row>
    <row r="569">
      <c r="A569" s="847"/>
      <c r="B569" s="821"/>
      <c r="C569" s="821"/>
      <c r="D569" s="821"/>
      <c r="E569" s="839"/>
      <c r="F569" s="839"/>
      <c r="G569" s="806"/>
      <c r="H569" s="812"/>
      <c r="I569" s="845"/>
      <c r="J569" s="845"/>
      <c r="K569" s="845"/>
      <c r="L569" s="806"/>
    </row>
    <row r="570">
      <c r="A570" s="847"/>
      <c r="B570" s="821"/>
      <c r="C570" s="821"/>
      <c r="D570" s="821"/>
      <c r="E570" s="839"/>
      <c r="F570" s="839"/>
      <c r="G570" s="806"/>
      <c r="H570" s="812"/>
      <c r="I570" s="845"/>
      <c r="J570" s="845"/>
      <c r="K570" s="845"/>
      <c r="L570" s="806"/>
    </row>
    <row r="571">
      <c r="A571" s="847"/>
      <c r="B571" s="821"/>
      <c r="C571" s="821"/>
      <c r="D571" s="821"/>
      <c r="E571" s="839"/>
      <c r="F571" s="839"/>
      <c r="G571" s="806"/>
      <c r="H571" s="812"/>
      <c r="I571" s="845"/>
      <c r="J571" s="845"/>
      <c r="K571" s="845"/>
      <c r="L571" s="806"/>
    </row>
    <row r="572">
      <c r="A572" s="847"/>
      <c r="B572" s="821"/>
      <c r="C572" s="821"/>
      <c r="D572" s="821"/>
      <c r="E572" s="839"/>
      <c r="F572" s="839"/>
      <c r="G572" s="806"/>
      <c r="H572" s="812"/>
      <c r="I572" s="845"/>
      <c r="J572" s="845"/>
      <c r="K572" s="845"/>
      <c r="L572" s="806"/>
    </row>
    <row r="573">
      <c r="A573" s="847"/>
      <c r="B573" s="821"/>
      <c r="C573" s="821"/>
      <c r="D573" s="821"/>
      <c r="E573" s="839"/>
      <c r="F573" s="839"/>
      <c r="G573" s="806"/>
      <c r="H573" s="812"/>
      <c r="I573" s="845"/>
      <c r="J573" s="845"/>
      <c r="K573" s="845"/>
      <c r="L573" s="806"/>
    </row>
    <row r="574">
      <c r="A574" s="847"/>
      <c r="B574" s="821"/>
      <c r="C574" s="821"/>
      <c r="D574" s="821"/>
      <c r="E574" s="839"/>
      <c r="F574" s="839"/>
      <c r="G574" s="806"/>
      <c r="H574" s="812"/>
      <c r="I574" s="845"/>
      <c r="J574" s="845"/>
      <c r="K574" s="845"/>
      <c r="L574" s="806"/>
    </row>
    <row r="575">
      <c r="A575" s="847"/>
      <c r="B575" s="821"/>
      <c r="C575" s="821"/>
      <c r="D575" s="821"/>
      <c r="E575" s="839"/>
      <c r="F575" s="839"/>
      <c r="G575" s="806"/>
      <c r="H575" s="812"/>
      <c r="I575" s="845"/>
      <c r="J575" s="845"/>
      <c r="K575" s="845"/>
      <c r="L575" s="806"/>
    </row>
    <row r="576">
      <c r="A576" s="847"/>
      <c r="B576" s="821"/>
      <c r="C576" s="821"/>
      <c r="D576" s="821"/>
      <c r="E576" s="839"/>
      <c r="F576" s="839"/>
      <c r="G576" s="806"/>
      <c r="H576" s="812"/>
      <c r="I576" s="845"/>
      <c r="J576" s="845"/>
      <c r="K576" s="845"/>
      <c r="L576" s="806"/>
    </row>
    <row r="577">
      <c r="A577" s="847"/>
      <c r="B577" s="821"/>
      <c r="C577" s="821"/>
      <c r="D577" s="821"/>
      <c r="E577" s="839"/>
      <c r="F577" s="839"/>
      <c r="G577" s="806"/>
      <c r="H577" s="812"/>
      <c r="I577" s="845"/>
      <c r="J577" s="845"/>
      <c r="K577" s="845"/>
      <c r="L577" s="806"/>
    </row>
    <row r="578">
      <c r="A578" s="847"/>
      <c r="B578" s="821"/>
      <c r="C578" s="821"/>
      <c r="D578" s="821"/>
      <c r="E578" s="839"/>
      <c r="F578" s="839"/>
      <c r="G578" s="806"/>
      <c r="H578" s="812"/>
      <c r="I578" s="845"/>
      <c r="J578" s="845"/>
      <c r="K578" s="845"/>
      <c r="L578" s="806"/>
    </row>
    <row r="579">
      <c r="A579" s="847"/>
      <c r="B579" s="821"/>
      <c r="C579" s="821"/>
      <c r="D579" s="821"/>
      <c r="E579" s="839"/>
      <c r="F579" s="839"/>
      <c r="G579" s="806"/>
      <c r="H579" s="812"/>
      <c r="I579" s="845"/>
      <c r="J579" s="845"/>
      <c r="K579" s="845"/>
      <c r="L579" s="806"/>
    </row>
    <row r="580">
      <c r="A580" s="847"/>
      <c r="B580" s="821"/>
      <c r="C580" s="821"/>
      <c r="D580" s="821"/>
      <c r="E580" s="839"/>
      <c r="F580" s="839"/>
      <c r="G580" s="806"/>
      <c r="H580" s="812"/>
      <c r="I580" s="845"/>
      <c r="J580" s="845"/>
      <c r="K580" s="845"/>
      <c r="L580" s="806"/>
    </row>
    <row r="581">
      <c r="A581" s="847"/>
      <c r="B581" s="821"/>
      <c r="C581" s="821"/>
      <c r="D581" s="821"/>
      <c r="E581" s="839"/>
      <c r="F581" s="839"/>
      <c r="G581" s="806"/>
      <c r="H581" s="812"/>
      <c r="I581" s="845"/>
      <c r="J581" s="845"/>
      <c r="K581" s="845"/>
      <c r="L581" s="806"/>
    </row>
    <row r="582">
      <c r="A582" s="847"/>
      <c r="B582" s="821"/>
      <c r="C582" s="821"/>
      <c r="D582" s="821"/>
      <c r="E582" s="839"/>
      <c r="F582" s="839"/>
      <c r="G582" s="806"/>
      <c r="H582" s="812"/>
      <c r="I582" s="845"/>
      <c r="J582" s="845"/>
      <c r="K582" s="845"/>
      <c r="L582" s="806"/>
    </row>
    <row r="583">
      <c r="A583" s="847"/>
      <c r="B583" s="821"/>
      <c r="C583" s="821"/>
      <c r="D583" s="821"/>
      <c r="E583" s="839"/>
      <c r="F583" s="839"/>
      <c r="G583" s="806"/>
      <c r="H583" s="812"/>
      <c r="I583" s="845"/>
      <c r="J583" s="845"/>
      <c r="K583" s="845"/>
      <c r="L583" s="806"/>
    </row>
    <row r="584">
      <c r="A584" s="847"/>
      <c r="B584" s="821"/>
      <c r="C584" s="821"/>
      <c r="D584" s="821"/>
      <c r="E584" s="839"/>
      <c r="F584" s="839"/>
      <c r="G584" s="806"/>
      <c r="H584" s="812"/>
      <c r="I584" s="845"/>
      <c r="J584" s="845"/>
      <c r="K584" s="845"/>
      <c r="L584" s="806"/>
    </row>
    <row r="585">
      <c r="A585" s="847"/>
      <c r="B585" s="821"/>
      <c r="C585" s="821"/>
      <c r="D585" s="821"/>
      <c r="E585" s="839"/>
      <c r="F585" s="839"/>
      <c r="G585" s="806"/>
      <c r="H585" s="812"/>
      <c r="I585" s="845"/>
      <c r="J585" s="845"/>
      <c r="K585" s="845"/>
      <c r="L585" s="806"/>
    </row>
    <row r="586">
      <c r="A586" s="847"/>
      <c r="B586" s="821"/>
      <c r="C586" s="821"/>
      <c r="D586" s="821"/>
      <c r="E586" s="839"/>
      <c r="F586" s="839"/>
      <c r="G586" s="806"/>
      <c r="H586" s="812"/>
      <c r="I586" s="845"/>
      <c r="J586" s="845"/>
      <c r="K586" s="845"/>
      <c r="L586" s="806"/>
    </row>
    <row r="587">
      <c r="A587" s="847"/>
      <c r="B587" s="821"/>
      <c r="C587" s="821"/>
      <c r="D587" s="821"/>
      <c r="E587" s="839"/>
      <c r="F587" s="839"/>
      <c r="G587" s="806"/>
      <c r="H587" s="812"/>
      <c r="I587" s="845"/>
      <c r="J587" s="845"/>
      <c r="K587" s="845"/>
      <c r="L587" s="806"/>
    </row>
    <row r="588">
      <c r="A588" s="847"/>
      <c r="B588" s="821"/>
      <c r="C588" s="821"/>
      <c r="D588" s="821"/>
      <c r="E588" s="839"/>
      <c r="F588" s="839"/>
      <c r="G588" s="806"/>
      <c r="H588" s="812"/>
      <c r="I588" s="845"/>
      <c r="J588" s="845"/>
      <c r="K588" s="845"/>
      <c r="L588" s="806"/>
    </row>
    <row r="589">
      <c r="A589" s="847"/>
      <c r="B589" s="821"/>
      <c r="C589" s="821"/>
      <c r="D589" s="821"/>
      <c r="E589" s="839"/>
      <c r="F589" s="839"/>
      <c r="G589" s="806"/>
      <c r="H589" s="812"/>
      <c r="I589" s="845"/>
      <c r="J589" s="845"/>
      <c r="K589" s="845"/>
      <c r="L589" s="806"/>
    </row>
    <row r="590">
      <c r="A590" s="847"/>
      <c r="B590" s="821"/>
      <c r="C590" s="821"/>
      <c r="D590" s="821"/>
      <c r="E590" s="839"/>
      <c r="F590" s="839"/>
      <c r="G590" s="806"/>
      <c r="H590" s="812"/>
      <c r="I590" s="845"/>
      <c r="J590" s="845"/>
      <c r="K590" s="845"/>
      <c r="L590" s="806"/>
    </row>
    <row r="591">
      <c r="A591" s="847"/>
      <c r="B591" s="821"/>
      <c r="C591" s="821"/>
      <c r="D591" s="821"/>
      <c r="E591" s="839"/>
      <c r="F591" s="839"/>
      <c r="G591" s="806"/>
      <c r="H591" s="812"/>
      <c r="I591" s="845"/>
      <c r="J591" s="845"/>
      <c r="K591" s="845"/>
      <c r="L591" s="806"/>
    </row>
    <row r="592">
      <c r="A592" s="847"/>
      <c r="B592" s="821"/>
      <c r="C592" s="821"/>
      <c r="D592" s="821"/>
      <c r="E592" s="839"/>
      <c r="F592" s="839"/>
      <c r="G592" s="806"/>
      <c r="H592" s="812"/>
      <c r="I592" s="845"/>
      <c r="J592" s="845"/>
      <c r="K592" s="845"/>
      <c r="L592" s="806"/>
    </row>
    <row r="593">
      <c r="A593" s="847"/>
      <c r="B593" s="821"/>
      <c r="C593" s="821"/>
      <c r="D593" s="821"/>
      <c r="E593" s="839"/>
      <c r="F593" s="839"/>
      <c r="G593" s="806"/>
      <c r="H593" s="812"/>
      <c r="I593" s="845"/>
      <c r="J593" s="845"/>
      <c r="K593" s="845"/>
      <c r="L593" s="806"/>
    </row>
    <row r="594">
      <c r="A594" s="847"/>
      <c r="B594" s="821"/>
      <c r="C594" s="821"/>
      <c r="D594" s="821"/>
      <c r="E594" s="839"/>
      <c r="F594" s="839"/>
      <c r="G594" s="806"/>
      <c r="H594" s="812"/>
      <c r="I594" s="845"/>
      <c r="J594" s="845"/>
      <c r="K594" s="845"/>
      <c r="L594" s="806"/>
    </row>
    <row r="595">
      <c r="A595" s="847"/>
      <c r="B595" s="821"/>
      <c r="C595" s="821"/>
      <c r="D595" s="821"/>
      <c r="E595" s="839"/>
      <c r="F595" s="839"/>
      <c r="G595" s="806"/>
      <c r="H595" s="812"/>
      <c r="I595" s="845"/>
      <c r="J595" s="845"/>
      <c r="K595" s="845"/>
      <c r="L595" s="806"/>
    </row>
    <row r="596">
      <c r="A596" s="847"/>
      <c r="B596" s="821"/>
      <c r="C596" s="821"/>
      <c r="D596" s="821"/>
      <c r="E596" s="839"/>
      <c r="F596" s="839"/>
      <c r="G596" s="806"/>
      <c r="H596" s="812"/>
      <c r="I596" s="845"/>
      <c r="J596" s="845"/>
      <c r="K596" s="845"/>
      <c r="L596" s="806"/>
    </row>
    <row r="597">
      <c r="A597" s="847"/>
      <c r="B597" s="821"/>
      <c r="C597" s="821"/>
      <c r="D597" s="821"/>
      <c r="E597" s="839"/>
      <c r="F597" s="839"/>
      <c r="G597" s="806"/>
      <c r="H597" s="812"/>
      <c r="I597" s="845"/>
      <c r="J597" s="845"/>
      <c r="K597" s="845"/>
      <c r="L597" s="806"/>
    </row>
    <row r="598">
      <c r="A598" s="847"/>
      <c r="B598" s="821"/>
      <c r="C598" s="821"/>
      <c r="D598" s="821"/>
      <c r="E598" s="839"/>
      <c r="F598" s="839"/>
      <c r="G598" s="806"/>
      <c r="H598" s="812"/>
      <c r="I598" s="845"/>
      <c r="J598" s="845"/>
      <c r="K598" s="845"/>
      <c r="L598" s="806"/>
    </row>
    <row r="599">
      <c r="A599" s="847"/>
      <c r="B599" s="821"/>
      <c r="C599" s="821"/>
      <c r="D599" s="821"/>
      <c r="E599" s="839"/>
      <c r="F599" s="839"/>
      <c r="G599" s="806"/>
      <c r="H599" s="812"/>
      <c r="I599" s="845"/>
      <c r="J599" s="845"/>
      <c r="K599" s="845"/>
      <c r="L599" s="806"/>
    </row>
    <row r="600">
      <c r="A600" s="847"/>
      <c r="B600" s="821"/>
      <c r="C600" s="821"/>
      <c r="D600" s="821"/>
      <c r="E600" s="839"/>
      <c r="F600" s="839"/>
      <c r="G600" s="806"/>
      <c r="H600" s="812"/>
      <c r="I600" s="845"/>
      <c r="J600" s="845"/>
      <c r="K600" s="845"/>
      <c r="L600" s="806"/>
    </row>
    <row r="601">
      <c r="A601" s="847"/>
      <c r="B601" s="821"/>
      <c r="C601" s="821"/>
      <c r="D601" s="821"/>
      <c r="E601" s="839"/>
      <c r="F601" s="839"/>
      <c r="G601" s="806"/>
      <c r="H601" s="812"/>
      <c r="I601" s="845"/>
      <c r="J601" s="845"/>
      <c r="K601" s="845"/>
      <c r="L601" s="806"/>
    </row>
    <row r="602">
      <c r="A602" s="847"/>
      <c r="B602" s="821"/>
      <c r="C602" s="821"/>
      <c r="D602" s="821"/>
      <c r="E602" s="839"/>
      <c r="F602" s="839"/>
      <c r="G602" s="806"/>
      <c r="H602" s="812"/>
      <c r="I602" s="845"/>
      <c r="J602" s="845"/>
      <c r="K602" s="845"/>
      <c r="L602" s="806"/>
    </row>
    <row r="603">
      <c r="A603" s="847"/>
      <c r="B603" s="821"/>
      <c r="C603" s="821"/>
      <c r="D603" s="821"/>
      <c r="E603" s="839"/>
      <c r="F603" s="839"/>
      <c r="G603" s="806"/>
      <c r="H603" s="812"/>
      <c r="I603" s="845"/>
      <c r="J603" s="845"/>
      <c r="K603" s="845"/>
      <c r="L603" s="806"/>
    </row>
    <row r="604">
      <c r="A604" s="847"/>
      <c r="B604" s="821"/>
      <c r="C604" s="821"/>
      <c r="D604" s="821"/>
      <c r="E604" s="839"/>
      <c r="F604" s="839"/>
      <c r="G604" s="806"/>
      <c r="H604" s="812"/>
      <c r="I604" s="845"/>
      <c r="J604" s="845"/>
      <c r="K604" s="845"/>
      <c r="L604" s="806"/>
    </row>
    <row r="605">
      <c r="A605" s="847"/>
      <c r="B605" s="821"/>
      <c r="C605" s="821"/>
      <c r="D605" s="821"/>
      <c r="E605" s="839"/>
      <c r="F605" s="839"/>
      <c r="G605" s="806"/>
      <c r="H605" s="812"/>
      <c r="I605" s="845"/>
      <c r="J605" s="845"/>
      <c r="K605" s="845"/>
      <c r="L605" s="806"/>
    </row>
    <row r="606">
      <c r="A606" s="847"/>
      <c r="B606" s="821"/>
      <c r="C606" s="821"/>
      <c r="D606" s="821"/>
      <c r="E606" s="839"/>
      <c r="F606" s="839"/>
      <c r="G606" s="806"/>
      <c r="H606" s="812"/>
      <c r="I606" s="845"/>
      <c r="J606" s="845"/>
      <c r="K606" s="845"/>
      <c r="L606" s="806"/>
    </row>
    <row r="607">
      <c r="A607" s="847"/>
      <c r="B607" s="821"/>
      <c r="C607" s="821"/>
      <c r="D607" s="821"/>
      <c r="E607" s="839"/>
      <c r="F607" s="839"/>
      <c r="G607" s="806"/>
      <c r="H607" s="812"/>
      <c r="I607" s="845"/>
      <c r="J607" s="845"/>
      <c r="K607" s="845"/>
      <c r="L607" s="806"/>
    </row>
    <row r="608">
      <c r="A608" s="847"/>
      <c r="B608" s="821"/>
      <c r="C608" s="821"/>
      <c r="D608" s="821"/>
      <c r="E608" s="839"/>
      <c r="F608" s="839"/>
      <c r="G608" s="806"/>
      <c r="H608" s="812"/>
      <c r="I608" s="845"/>
      <c r="J608" s="845"/>
      <c r="K608" s="845"/>
      <c r="L608" s="806"/>
    </row>
    <row r="609">
      <c r="A609" s="847"/>
      <c r="B609" s="821"/>
      <c r="C609" s="821"/>
      <c r="D609" s="821"/>
      <c r="E609" s="839"/>
      <c r="F609" s="839"/>
      <c r="G609" s="806"/>
      <c r="H609" s="812"/>
      <c r="I609" s="845"/>
      <c r="J609" s="845"/>
      <c r="K609" s="845"/>
      <c r="L609" s="806"/>
    </row>
    <row r="610">
      <c r="A610" s="847"/>
      <c r="B610" s="821"/>
      <c r="C610" s="821"/>
      <c r="D610" s="821"/>
      <c r="E610" s="839"/>
      <c r="F610" s="839"/>
      <c r="G610" s="806"/>
      <c r="H610" s="812"/>
      <c r="I610" s="845"/>
      <c r="J610" s="845"/>
      <c r="K610" s="845"/>
      <c r="L610" s="806"/>
    </row>
    <row r="611">
      <c r="A611" s="847"/>
      <c r="B611" s="821"/>
      <c r="C611" s="821"/>
      <c r="D611" s="821"/>
      <c r="E611" s="839"/>
      <c r="F611" s="839"/>
      <c r="G611" s="806"/>
      <c r="H611" s="812"/>
      <c r="I611" s="845"/>
      <c r="J611" s="845"/>
      <c r="K611" s="845"/>
      <c r="L611" s="806"/>
    </row>
    <row r="612">
      <c r="A612" s="847"/>
      <c r="B612" s="821"/>
      <c r="C612" s="821"/>
      <c r="D612" s="821"/>
      <c r="E612" s="839"/>
      <c r="F612" s="839"/>
      <c r="G612" s="806"/>
      <c r="H612" s="812"/>
      <c r="I612" s="845"/>
      <c r="J612" s="845"/>
      <c r="K612" s="845"/>
      <c r="L612" s="806"/>
    </row>
    <row r="613">
      <c r="A613" s="847"/>
      <c r="B613" s="821"/>
      <c r="C613" s="821"/>
      <c r="D613" s="821"/>
      <c r="E613" s="839"/>
      <c r="F613" s="839"/>
      <c r="G613" s="806"/>
      <c r="H613" s="812"/>
      <c r="I613" s="845"/>
      <c r="J613" s="845"/>
      <c r="K613" s="845"/>
      <c r="L613" s="806"/>
    </row>
    <row r="614">
      <c r="A614" s="847"/>
      <c r="B614" s="821"/>
      <c r="C614" s="821"/>
      <c r="D614" s="821"/>
      <c r="E614" s="839"/>
      <c r="F614" s="839"/>
      <c r="G614" s="806"/>
      <c r="H614" s="812"/>
      <c r="I614" s="845"/>
      <c r="J614" s="845"/>
      <c r="K614" s="845"/>
      <c r="L614" s="806"/>
    </row>
    <row r="615">
      <c r="A615" s="847"/>
      <c r="B615" s="821"/>
      <c r="C615" s="821"/>
      <c r="D615" s="821"/>
      <c r="E615" s="839"/>
      <c r="F615" s="839"/>
      <c r="G615" s="806"/>
      <c r="H615" s="812"/>
      <c r="I615" s="845"/>
      <c r="J615" s="845"/>
      <c r="K615" s="845"/>
      <c r="L615" s="806"/>
    </row>
    <row r="616">
      <c r="A616" s="847"/>
      <c r="B616" s="821"/>
      <c r="C616" s="821"/>
      <c r="D616" s="821"/>
      <c r="E616" s="839"/>
      <c r="F616" s="839"/>
      <c r="G616" s="806"/>
      <c r="H616" s="812"/>
      <c r="I616" s="845"/>
      <c r="J616" s="845"/>
      <c r="K616" s="845"/>
      <c r="L616" s="806"/>
    </row>
    <row r="617">
      <c r="A617" s="847"/>
      <c r="B617" s="821"/>
      <c r="C617" s="821"/>
      <c r="D617" s="821"/>
      <c r="E617" s="839"/>
      <c r="F617" s="839"/>
      <c r="G617" s="806"/>
      <c r="H617" s="812"/>
      <c r="I617" s="845"/>
      <c r="J617" s="845"/>
      <c r="K617" s="845"/>
      <c r="L617" s="806"/>
    </row>
    <row r="618">
      <c r="A618" s="847"/>
      <c r="B618" s="821"/>
      <c r="C618" s="821"/>
      <c r="D618" s="821"/>
      <c r="E618" s="839"/>
      <c r="F618" s="839"/>
      <c r="G618" s="806"/>
      <c r="H618" s="812"/>
      <c r="I618" s="845"/>
      <c r="J618" s="845"/>
      <c r="K618" s="845"/>
      <c r="L618" s="806"/>
    </row>
    <row r="619">
      <c r="A619" s="847"/>
      <c r="B619" s="821"/>
      <c r="C619" s="821"/>
      <c r="D619" s="821"/>
      <c r="E619" s="839"/>
      <c r="F619" s="839"/>
      <c r="G619" s="806"/>
      <c r="H619" s="812"/>
      <c r="I619" s="845"/>
      <c r="J619" s="845"/>
      <c r="K619" s="845"/>
      <c r="L619" s="806"/>
    </row>
    <row r="620">
      <c r="A620" s="847"/>
      <c r="B620" s="821"/>
      <c r="C620" s="821"/>
      <c r="D620" s="821"/>
      <c r="E620" s="839"/>
      <c r="F620" s="839"/>
      <c r="G620" s="806"/>
      <c r="H620" s="812"/>
      <c r="I620" s="845"/>
      <c r="J620" s="845"/>
      <c r="K620" s="845"/>
      <c r="L620" s="806"/>
    </row>
    <row r="621">
      <c r="A621" s="847"/>
      <c r="B621" s="821"/>
      <c r="C621" s="821"/>
      <c r="D621" s="821"/>
      <c r="E621" s="839"/>
      <c r="F621" s="839"/>
      <c r="G621" s="806"/>
      <c r="H621" s="812"/>
      <c r="I621" s="845"/>
      <c r="J621" s="845"/>
      <c r="K621" s="845"/>
      <c r="L621" s="806"/>
    </row>
    <row r="622">
      <c r="A622" s="847"/>
      <c r="B622" s="821"/>
      <c r="C622" s="821"/>
      <c r="D622" s="821"/>
      <c r="E622" s="839"/>
      <c r="F622" s="839"/>
      <c r="G622" s="806"/>
      <c r="H622" s="812"/>
      <c r="I622" s="845"/>
      <c r="J622" s="845"/>
      <c r="K622" s="845"/>
      <c r="L622" s="806"/>
    </row>
    <row r="623">
      <c r="A623" s="847"/>
      <c r="B623" s="821"/>
      <c r="C623" s="821"/>
      <c r="D623" s="821"/>
      <c r="E623" s="839"/>
      <c r="F623" s="839"/>
      <c r="G623" s="806"/>
      <c r="H623" s="812"/>
      <c r="I623" s="845"/>
      <c r="J623" s="845"/>
      <c r="K623" s="845"/>
      <c r="L623" s="806"/>
    </row>
    <row r="624">
      <c r="A624" s="847"/>
      <c r="B624" s="821"/>
      <c r="C624" s="821"/>
      <c r="D624" s="821"/>
      <c r="E624" s="839"/>
      <c r="F624" s="839"/>
      <c r="G624" s="806"/>
      <c r="H624" s="812"/>
      <c r="I624" s="845"/>
      <c r="J624" s="845"/>
      <c r="K624" s="845"/>
      <c r="L624" s="806"/>
    </row>
    <row r="625">
      <c r="A625" s="847"/>
      <c r="B625" s="821"/>
      <c r="C625" s="821"/>
      <c r="D625" s="821"/>
      <c r="E625" s="839"/>
      <c r="F625" s="839"/>
      <c r="G625" s="806"/>
      <c r="H625" s="812"/>
      <c r="I625" s="845"/>
      <c r="J625" s="845"/>
      <c r="K625" s="845"/>
      <c r="L625" s="806"/>
    </row>
    <row r="626">
      <c r="A626" s="847"/>
      <c r="B626" s="821"/>
      <c r="C626" s="821"/>
      <c r="D626" s="821"/>
      <c r="E626" s="839"/>
      <c r="F626" s="839"/>
      <c r="G626" s="806"/>
      <c r="H626" s="812"/>
      <c r="I626" s="845"/>
      <c r="J626" s="845"/>
      <c r="K626" s="845"/>
      <c r="L626" s="806"/>
    </row>
    <row r="627">
      <c r="A627" s="847"/>
      <c r="B627" s="821"/>
      <c r="C627" s="821"/>
      <c r="D627" s="821"/>
      <c r="E627" s="839"/>
      <c r="F627" s="839"/>
      <c r="G627" s="806"/>
      <c r="H627" s="812"/>
      <c r="I627" s="845"/>
      <c r="J627" s="845"/>
      <c r="K627" s="845"/>
      <c r="L627" s="806"/>
    </row>
    <row r="628">
      <c r="A628" s="847"/>
      <c r="B628" s="821"/>
      <c r="C628" s="821"/>
      <c r="D628" s="821"/>
      <c r="E628" s="839"/>
      <c r="F628" s="839"/>
      <c r="G628" s="806"/>
      <c r="H628" s="812"/>
      <c r="I628" s="845"/>
      <c r="J628" s="845"/>
      <c r="K628" s="845"/>
      <c r="L628" s="806"/>
    </row>
    <row r="629">
      <c r="A629" s="847"/>
      <c r="B629" s="821"/>
      <c r="C629" s="821"/>
      <c r="D629" s="821"/>
      <c r="E629" s="839"/>
      <c r="F629" s="839"/>
      <c r="G629" s="806"/>
      <c r="H629" s="812"/>
      <c r="I629" s="845"/>
      <c r="J629" s="845"/>
      <c r="K629" s="845"/>
      <c r="L629" s="806"/>
    </row>
    <row r="630">
      <c r="A630" s="847"/>
      <c r="B630" s="821"/>
      <c r="C630" s="821"/>
      <c r="D630" s="821"/>
      <c r="E630" s="839"/>
      <c r="F630" s="839"/>
      <c r="G630" s="806"/>
      <c r="H630" s="812"/>
      <c r="I630" s="845"/>
      <c r="J630" s="845"/>
      <c r="K630" s="845"/>
      <c r="L630" s="806"/>
    </row>
    <row r="631">
      <c r="A631" s="847"/>
      <c r="B631" s="821"/>
      <c r="C631" s="821"/>
      <c r="D631" s="821"/>
      <c r="E631" s="839"/>
      <c r="F631" s="839"/>
      <c r="G631" s="806"/>
      <c r="H631" s="812"/>
      <c r="I631" s="845"/>
      <c r="J631" s="845"/>
      <c r="K631" s="845"/>
      <c r="L631" s="806"/>
    </row>
    <row r="632">
      <c r="A632" s="847"/>
      <c r="B632" s="821"/>
      <c r="C632" s="821"/>
      <c r="D632" s="821"/>
      <c r="E632" s="839"/>
      <c r="F632" s="839"/>
      <c r="G632" s="806"/>
      <c r="H632" s="812"/>
      <c r="I632" s="845"/>
      <c r="J632" s="845"/>
      <c r="K632" s="845"/>
      <c r="L632" s="806"/>
    </row>
    <row r="633">
      <c r="A633" s="847"/>
      <c r="B633" s="821"/>
      <c r="C633" s="821"/>
      <c r="D633" s="821"/>
      <c r="E633" s="839"/>
      <c r="F633" s="839"/>
      <c r="G633" s="806"/>
      <c r="H633" s="812"/>
      <c r="I633" s="845"/>
      <c r="J633" s="845"/>
      <c r="K633" s="845"/>
      <c r="L633" s="806"/>
    </row>
    <row r="634">
      <c r="A634" s="847"/>
      <c r="B634" s="821"/>
      <c r="C634" s="821"/>
      <c r="D634" s="821"/>
      <c r="E634" s="839"/>
      <c r="F634" s="839"/>
      <c r="G634" s="806"/>
      <c r="H634" s="812"/>
      <c r="I634" s="845"/>
      <c r="J634" s="845"/>
      <c r="K634" s="845"/>
      <c r="L634" s="806"/>
    </row>
    <row r="635">
      <c r="A635" s="847"/>
      <c r="B635" s="821"/>
      <c r="C635" s="821"/>
      <c r="D635" s="821"/>
      <c r="E635" s="839"/>
      <c r="F635" s="839"/>
      <c r="G635" s="806"/>
      <c r="H635" s="812"/>
      <c r="I635" s="845"/>
      <c r="J635" s="845"/>
      <c r="K635" s="845"/>
      <c r="L635" s="806"/>
    </row>
    <row r="636">
      <c r="A636" s="847"/>
      <c r="B636" s="821"/>
      <c r="C636" s="821"/>
      <c r="D636" s="821"/>
      <c r="E636" s="839"/>
      <c r="F636" s="839"/>
      <c r="G636" s="806"/>
      <c r="H636" s="812"/>
      <c r="I636" s="845"/>
      <c r="J636" s="845"/>
      <c r="K636" s="845"/>
      <c r="L636" s="806"/>
    </row>
    <row r="637">
      <c r="A637" s="847"/>
      <c r="B637" s="821"/>
      <c r="C637" s="821"/>
      <c r="D637" s="821"/>
      <c r="E637" s="839"/>
      <c r="F637" s="839"/>
      <c r="G637" s="806"/>
      <c r="H637" s="812"/>
      <c r="I637" s="845"/>
      <c r="J637" s="845"/>
      <c r="K637" s="845"/>
      <c r="L637" s="806"/>
    </row>
    <row r="638">
      <c r="A638" s="847"/>
      <c r="B638" s="821"/>
      <c r="C638" s="821"/>
      <c r="D638" s="821"/>
      <c r="E638" s="839"/>
      <c r="F638" s="839"/>
      <c r="G638" s="806"/>
      <c r="H638" s="812"/>
      <c r="I638" s="845"/>
      <c r="J638" s="845"/>
      <c r="K638" s="845"/>
      <c r="L638" s="806"/>
    </row>
    <row r="639">
      <c r="A639" s="847"/>
      <c r="B639" s="821"/>
      <c r="C639" s="821"/>
      <c r="D639" s="821"/>
      <c r="E639" s="839"/>
      <c r="F639" s="839"/>
      <c r="G639" s="806"/>
      <c r="H639" s="812"/>
      <c r="I639" s="845"/>
      <c r="J639" s="845"/>
      <c r="K639" s="845"/>
      <c r="L639" s="806"/>
    </row>
    <row r="640">
      <c r="A640" s="847"/>
      <c r="B640" s="821"/>
      <c r="C640" s="821"/>
      <c r="D640" s="821"/>
      <c r="E640" s="839"/>
      <c r="F640" s="839"/>
      <c r="G640" s="806"/>
      <c r="H640" s="812"/>
      <c r="I640" s="845"/>
      <c r="J640" s="845"/>
      <c r="K640" s="845"/>
      <c r="L640" s="806"/>
    </row>
    <row r="641">
      <c r="A641" s="847"/>
      <c r="B641" s="821"/>
      <c r="C641" s="821"/>
      <c r="D641" s="821"/>
      <c r="E641" s="839"/>
      <c r="F641" s="839"/>
      <c r="G641" s="806"/>
      <c r="H641" s="812"/>
      <c r="I641" s="845"/>
      <c r="J641" s="845"/>
      <c r="K641" s="845"/>
      <c r="L641" s="806"/>
    </row>
    <row r="642">
      <c r="A642" s="847"/>
      <c r="B642" s="821"/>
      <c r="C642" s="821"/>
      <c r="D642" s="821"/>
      <c r="E642" s="839"/>
      <c r="F642" s="839"/>
      <c r="G642" s="806"/>
      <c r="H642" s="812"/>
      <c r="I642" s="845"/>
      <c r="J642" s="845"/>
      <c r="K642" s="845"/>
      <c r="L642" s="806"/>
    </row>
    <row r="643">
      <c r="A643" s="847"/>
      <c r="B643" s="821"/>
      <c r="C643" s="821"/>
      <c r="D643" s="821"/>
      <c r="E643" s="839"/>
      <c r="F643" s="839"/>
      <c r="G643" s="806"/>
      <c r="H643" s="812"/>
      <c r="I643" s="845"/>
      <c r="J643" s="845"/>
      <c r="K643" s="845"/>
      <c r="L643" s="806"/>
    </row>
    <row r="644">
      <c r="A644" s="847"/>
      <c r="B644" s="821"/>
      <c r="C644" s="821"/>
      <c r="D644" s="821"/>
      <c r="E644" s="839"/>
      <c r="F644" s="839"/>
      <c r="G644" s="806"/>
      <c r="H644" s="812"/>
      <c r="I644" s="845"/>
      <c r="J644" s="845"/>
      <c r="K644" s="845"/>
      <c r="L644" s="806"/>
    </row>
    <row r="645">
      <c r="A645" s="847"/>
      <c r="B645" s="821"/>
      <c r="C645" s="821"/>
      <c r="D645" s="821"/>
      <c r="E645" s="839"/>
      <c r="F645" s="839"/>
      <c r="G645" s="806"/>
      <c r="H645" s="812"/>
      <c r="I645" s="845"/>
      <c r="J645" s="845"/>
      <c r="K645" s="845"/>
      <c r="L645" s="806"/>
    </row>
    <row r="646">
      <c r="A646" s="847"/>
      <c r="B646" s="821"/>
      <c r="C646" s="821"/>
      <c r="D646" s="821"/>
      <c r="E646" s="839"/>
      <c r="F646" s="839"/>
      <c r="G646" s="806"/>
      <c r="H646" s="812"/>
      <c r="I646" s="845"/>
      <c r="J646" s="845"/>
      <c r="K646" s="845"/>
      <c r="L646" s="806"/>
    </row>
    <row r="647">
      <c r="A647" s="847"/>
      <c r="B647" s="821"/>
      <c r="C647" s="821"/>
      <c r="D647" s="821"/>
      <c r="E647" s="839"/>
      <c r="F647" s="839"/>
      <c r="G647" s="806"/>
      <c r="H647" s="812"/>
      <c r="I647" s="845"/>
      <c r="J647" s="845"/>
      <c r="K647" s="845"/>
      <c r="L647" s="806"/>
    </row>
    <row r="648">
      <c r="A648" s="847"/>
      <c r="B648" s="821"/>
      <c r="C648" s="821"/>
      <c r="D648" s="821"/>
      <c r="E648" s="839"/>
      <c r="F648" s="839"/>
      <c r="G648" s="806"/>
      <c r="H648" s="812"/>
      <c r="I648" s="845"/>
      <c r="J648" s="845"/>
      <c r="K648" s="845"/>
      <c r="L648" s="806"/>
    </row>
    <row r="649">
      <c r="A649" s="847"/>
      <c r="B649" s="821"/>
      <c r="C649" s="821"/>
      <c r="D649" s="821"/>
      <c r="E649" s="839"/>
      <c r="F649" s="839"/>
      <c r="G649" s="806"/>
      <c r="H649" s="812"/>
      <c r="I649" s="845"/>
      <c r="J649" s="845"/>
      <c r="K649" s="845"/>
      <c r="L649" s="806"/>
    </row>
    <row r="650">
      <c r="A650" s="847"/>
      <c r="B650" s="821"/>
      <c r="C650" s="821"/>
      <c r="D650" s="821"/>
      <c r="E650" s="839"/>
      <c r="F650" s="839"/>
      <c r="G650" s="806"/>
      <c r="H650" s="812"/>
      <c r="I650" s="845"/>
      <c r="J650" s="845"/>
      <c r="K650" s="845"/>
      <c r="L650" s="806"/>
    </row>
    <row r="651">
      <c r="A651" s="847"/>
      <c r="B651" s="821"/>
      <c r="C651" s="821"/>
      <c r="D651" s="821"/>
      <c r="E651" s="839"/>
      <c r="F651" s="839"/>
      <c r="G651" s="806"/>
      <c r="H651" s="812"/>
      <c r="I651" s="845"/>
      <c r="J651" s="845"/>
      <c r="K651" s="845"/>
      <c r="L651" s="806"/>
    </row>
    <row r="652">
      <c r="A652" s="847"/>
      <c r="B652" s="821"/>
      <c r="C652" s="821"/>
      <c r="D652" s="821"/>
      <c r="E652" s="839"/>
      <c r="F652" s="839"/>
      <c r="G652" s="806"/>
      <c r="H652" s="812"/>
      <c r="I652" s="845"/>
      <c r="J652" s="845"/>
      <c r="K652" s="845"/>
      <c r="L652" s="806"/>
    </row>
    <row r="653">
      <c r="A653" s="847"/>
      <c r="B653" s="821"/>
      <c r="C653" s="821"/>
      <c r="D653" s="821"/>
      <c r="E653" s="839"/>
      <c r="F653" s="839"/>
      <c r="G653" s="806"/>
      <c r="H653" s="812"/>
      <c r="I653" s="845"/>
      <c r="J653" s="845"/>
      <c r="K653" s="845"/>
      <c r="L653" s="806"/>
    </row>
    <row r="654">
      <c r="A654" s="847"/>
      <c r="B654" s="821"/>
      <c r="C654" s="821"/>
      <c r="D654" s="821"/>
      <c r="E654" s="839"/>
      <c r="F654" s="839"/>
      <c r="G654" s="806"/>
      <c r="H654" s="812"/>
      <c r="I654" s="845"/>
      <c r="J654" s="845"/>
      <c r="K654" s="845"/>
      <c r="L654" s="806"/>
    </row>
    <row r="655">
      <c r="A655" s="847"/>
      <c r="B655" s="821"/>
      <c r="C655" s="821"/>
      <c r="D655" s="821"/>
      <c r="E655" s="839"/>
      <c r="F655" s="839"/>
      <c r="G655" s="806"/>
      <c r="H655" s="812"/>
      <c r="I655" s="845"/>
      <c r="J655" s="845"/>
      <c r="K655" s="845"/>
      <c r="L655" s="806"/>
    </row>
    <row r="656">
      <c r="A656" s="847"/>
      <c r="B656" s="821"/>
      <c r="C656" s="821"/>
      <c r="D656" s="821"/>
      <c r="E656" s="839"/>
      <c r="F656" s="839"/>
      <c r="G656" s="806"/>
      <c r="H656" s="812"/>
      <c r="I656" s="845"/>
      <c r="J656" s="845"/>
      <c r="K656" s="845"/>
      <c r="L656" s="806"/>
    </row>
    <row r="657">
      <c r="A657" s="847"/>
      <c r="B657" s="821"/>
      <c r="C657" s="821"/>
      <c r="D657" s="821"/>
      <c r="E657" s="839"/>
      <c r="F657" s="839"/>
      <c r="G657" s="806"/>
      <c r="H657" s="812"/>
      <c r="I657" s="845"/>
      <c r="J657" s="845"/>
      <c r="K657" s="845"/>
      <c r="L657" s="806"/>
    </row>
    <row r="658">
      <c r="A658" s="847"/>
      <c r="B658" s="821"/>
      <c r="C658" s="821"/>
      <c r="D658" s="821"/>
      <c r="E658" s="839"/>
      <c r="F658" s="839"/>
      <c r="G658" s="806"/>
      <c r="H658" s="812"/>
      <c r="I658" s="845"/>
      <c r="J658" s="845"/>
      <c r="K658" s="845"/>
      <c r="L658" s="806"/>
    </row>
    <row r="659">
      <c r="A659" s="847"/>
      <c r="B659" s="821"/>
      <c r="C659" s="821"/>
      <c r="D659" s="821"/>
      <c r="E659" s="839"/>
      <c r="F659" s="839"/>
      <c r="G659" s="806"/>
      <c r="H659" s="812"/>
      <c r="I659" s="845"/>
      <c r="J659" s="845"/>
      <c r="K659" s="845"/>
      <c r="L659" s="806"/>
    </row>
    <row r="660">
      <c r="A660" s="847"/>
      <c r="B660" s="821"/>
      <c r="C660" s="821"/>
      <c r="D660" s="821"/>
      <c r="E660" s="839"/>
      <c r="F660" s="839"/>
      <c r="G660" s="806"/>
      <c r="H660" s="812"/>
      <c r="I660" s="845"/>
      <c r="J660" s="845"/>
      <c r="K660" s="845"/>
      <c r="L660" s="806"/>
    </row>
    <row r="661">
      <c r="A661" s="847"/>
      <c r="B661" s="821"/>
      <c r="C661" s="821"/>
      <c r="D661" s="821"/>
      <c r="E661" s="839"/>
      <c r="F661" s="839"/>
      <c r="G661" s="806"/>
      <c r="H661" s="812"/>
      <c r="I661" s="845"/>
      <c r="J661" s="845"/>
      <c r="K661" s="845"/>
      <c r="L661" s="806"/>
    </row>
    <row r="662">
      <c r="A662" s="847"/>
      <c r="B662" s="821"/>
      <c r="C662" s="821"/>
      <c r="D662" s="821"/>
      <c r="E662" s="839"/>
      <c r="F662" s="839"/>
      <c r="G662" s="806"/>
      <c r="H662" s="812"/>
      <c r="I662" s="845"/>
      <c r="J662" s="845"/>
      <c r="K662" s="845"/>
      <c r="L662" s="806"/>
    </row>
    <row r="663">
      <c r="A663" s="847"/>
      <c r="B663" s="821"/>
      <c r="C663" s="821"/>
      <c r="D663" s="821"/>
      <c r="E663" s="839"/>
      <c r="F663" s="839"/>
      <c r="G663" s="806"/>
      <c r="H663" s="812"/>
      <c r="I663" s="845"/>
      <c r="J663" s="845"/>
      <c r="K663" s="845"/>
      <c r="L663" s="806"/>
    </row>
    <row r="664">
      <c r="A664" s="847"/>
      <c r="B664" s="821"/>
      <c r="C664" s="821"/>
      <c r="D664" s="821"/>
      <c r="E664" s="839"/>
      <c r="F664" s="839"/>
      <c r="G664" s="806"/>
      <c r="H664" s="812"/>
      <c r="I664" s="845"/>
      <c r="J664" s="845"/>
      <c r="K664" s="845"/>
      <c r="L664" s="806"/>
    </row>
    <row r="665">
      <c r="A665" s="847"/>
      <c r="B665" s="821"/>
      <c r="C665" s="821"/>
      <c r="D665" s="821"/>
      <c r="E665" s="839"/>
      <c r="F665" s="839"/>
      <c r="G665" s="806"/>
      <c r="H665" s="812"/>
      <c r="I665" s="845"/>
      <c r="J665" s="845"/>
      <c r="K665" s="845"/>
      <c r="L665" s="806"/>
    </row>
    <row r="666">
      <c r="A666" s="847"/>
      <c r="B666" s="821"/>
      <c r="C666" s="821"/>
      <c r="D666" s="821"/>
      <c r="E666" s="839"/>
      <c r="F666" s="839"/>
      <c r="G666" s="806"/>
      <c r="H666" s="812"/>
      <c r="I666" s="845"/>
      <c r="J666" s="845"/>
      <c r="K666" s="845"/>
      <c r="L666" s="806"/>
    </row>
    <row r="667">
      <c r="A667" s="847"/>
      <c r="B667" s="821"/>
      <c r="C667" s="821"/>
      <c r="D667" s="821"/>
      <c r="E667" s="839"/>
      <c r="F667" s="839"/>
      <c r="G667" s="806"/>
      <c r="H667" s="812"/>
      <c r="I667" s="845"/>
      <c r="J667" s="845"/>
      <c r="K667" s="845"/>
      <c r="L667" s="806"/>
    </row>
    <row r="668">
      <c r="A668" s="847"/>
      <c r="B668" s="821"/>
      <c r="C668" s="821"/>
      <c r="D668" s="821"/>
      <c r="E668" s="839"/>
      <c r="F668" s="839"/>
      <c r="G668" s="806"/>
      <c r="H668" s="812"/>
      <c r="I668" s="845"/>
      <c r="J668" s="845"/>
      <c r="K668" s="845"/>
      <c r="L668" s="806"/>
    </row>
    <row r="669">
      <c r="A669" s="847"/>
      <c r="B669" s="821"/>
      <c r="C669" s="821"/>
      <c r="D669" s="821"/>
      <c r="E669" s="839"/>
      <c r="F669" s="839"/>
      <c r="G669" s="806"/>
      <c r="H669" s="812"/>
      <c r="I669" s="845"/>
      <c r="J669" s="845"/>
      <c r="K669" s="845"/>
      <c r="L669" s="806"/>
    </row>
    <row r="670">
      <c r="A670" s="847"/>
      <c r="B670" s="821"/>
      <c r="C670" s="821"/>
      <c r="D670" s="821"/>
      <c r="E670" s="839"/>
      <c r="F670" s="839"/>
      <c r="G670" s="806"/>
      <c r="H670" s="812"/>
      <c r="I670" s="845"/>
      <c r="J670" s="845"/>
      <c r="K670" s="845"/>
      <c r="L670" s="806"/>
    </row>
    <row r="671">
      <c r="A671" s="847"/>
      <c r="B671" s="821"/>
      <c r="C671" s="821"/>
      <c r="D671" s="821"/>
      <c r="E671" s="839"/>
      <c r="F671" s="839"/>
      <c r="G671" s="806"/>
      <c r="H671" s="812"/>
      <c r="I671" s="845"/>
      <c r="J671" s="845"/>
      <c r="K671" s="845"/>
      <c r="L671" s="806"/>
    </row>
    <row r="672">
      <c r="A672" s="847"/>
      <c r="B672" s="821"/>
      <c r="C672" s="821"/>
      <c r="D672" s="821"/>
      <c r="E672" s="839"/>
      <c r="F672" s="839"/>
      <c r="G672" s="806"/>
      <c r="H672" s="812"/>
      <c r="I672" s="845"/>
      <c r="J672" s="845"/>
      <c r="K672" s="845"/>
      <c r="L672" s="806"/>
    </row>
    <row r="673">
      <c r="A673" s="847"/>
      <c r="B673" s="821"/>
      <c r="C673" s="821"/>
      <c r="D673" s="821"/>
      <c r="E673" s="839"/>
      <c r="F673" s="839"/>
      <c r="G673" s="806"/>
      <c r="H673" s="812"/>
      <c r="I673" s="845"/>
      <c r="J673" s="845"/>
      <c r="K673" s="845"/>
      <c r="L673" s="806"/>
    </row>
    <row r="674">
      <c r="A674" s="847"/>
      <c r="B674" s="821"/>
      <c r="C674" s="821"/>
      <c r="D674" s="821"/>
      <c r="E674" s="839"/>
      <c r="F674" s="839"/>
      <c r="G674" s="806"/>
      <c r="H674" s="812"/>
      <c r="I674" s="845"/>
      <c r="J674" s="845"/>
      <c r="K674" s="845"/>
      <c r="L674" s="806"/>
    </row>
    <row r="675">
      <c r="A675" s="847"/>
      <c r="B675" s="821"/>
      <c r="C675" s="821"/>
      <c r="D675" s="821"/>
      <c r="E675" s="839"/>
      <c r="F675" s="839"/>
      <c r="G675" s="806"/>
      <c r="H675" s="812"/>
      <c r="I675" s="845"/>
      <c r="J675" s="845"/>
      <c r="K675" s="845"/>
      <c r="L675" s="806"/>
    </row>
    <row r="676">
      <c r="A676" s="847"/>
      <c r="B676" s="821"/>
      <c r="C676" s="821"/>
      <c r="D676" s="821"/>
      <c r="E676" s="839"/>
      <c r="F676" s="839"/>
      <c r="G676" s="806"/>
      <c r="H676" s="812"/>
      <c r="I676" s="845"/>
      <c r="J676" s="845"/>
      <c r="K676" s="845"/>
      <c r="L676" s="806"/>
    </row>
    <row r="677">
      <c r="A677" s="847"/>
      <c r="B677" s="821"/>
      <c r="C677" s="821"/>
      <c r="D677" s="821"/>
      <c r="E677" s="839"/>
      <c r="F677" s="839"/>
      <c r="G677" s="806"/>
      <c r="H677" s="812"/>
      <c r="I677" s="845"/>
      <c r="J677" s="845"/>
      <c r="K677" s="845"/>
      <c r="L677" s="806"/>
    </row>
    <row r="678">
      <c r="A678" s="847"/>
      <c r="B678" s="821"/>
      <c r="C678" s="821"/>
      <c r="D678" s="821"/>
      <c r="E678" s="839"/>
      <c r="F678" s="839"/>
      <c r="G678" s="806"/>
      <c r="H678" s="812"/>
      <c r="I678" s="845"/>
      <c r="J678" s="845"/>
      <c r="K678" s="845"/>
      <c r="L678" s="806"/>
    </row>
    <row r="679">
      <c r="A679" s="847"/>
      <c r="B679" s="821"/>
      <c r="C679" s="821"/>
      <c r="D679" s="821"/>
      <c r="E679" s="839"/>
      <c r="F679" s="839"/>
      <c r="G679" s="806"/>
      <c r="H679" s="812"/>
      <c r="I679" s="845"/>
      <c r="J679" s="845"/>
      <c r="K679" s="845"/>
      <c r="L679" s="806"/>
    </row>
    <row r="680">
      <c r="A680" s="847"/>
      <c r="B680" s="821"/>
      <c r="C680" s="821"/>
      <c r="D680" s="821"/>
      <c r="E680" s="839"/>
      <c r="F680" s="839"/>
      <c r="G680" s="806"/>
      <c r="H680" s="812"/>
      <c r="I680" s="845"/>
      <c r="J680" s="845"/>
      <c r="K680" s="845"/>
      <c r="L680" s="806"/>
    </row>
    <row r="681">
      <c r="A681" s="847"/>
      <c r="B681" s="821"/>
      <c r="C681" s="821"/>
      <c r="D681" s="821"/>
      <c r="E681" s="839"/>
      <c r="F681" s="839"/>
      <c r="G681" s="806"/>
      <c r="H681" s="812"/>
      <c r="I681" s="845"/>
      <c r="J681" s="845"/>
      <c r="K681" s="845"/>
      <c r="L681" s="806"/>
    </row>
    <row r="682">
      <c r="A682" s="847"/>
      <c r="B682" s="821"/>
      <c r="C682" s="821"/>
      <c r="D682" s="821"/>
      <c r="E682" s="839"/>
      <c r="F682" s="839"/>
      <c r="G682" s="806"/>
      <c r="H682" s="812"/>
      <c r="I682" s="845"/>
      <c r="J682" s="845"/>
      <c r="K682" s="845"/>
      <c r="L682" s="806"/>
    </row>
    <row r="683">
      <c r="A683" s="847"/>
      <c r="B683" s="821"/>
      <c r="C683" s="821"/>
      <c r="D683" s="821"/>
      <c r="E683" s="839"/>
      <c r="F683" s="839"/>
      <c r="G683" s="806"/>
      <c r="H683" s="812"/>
      <c r="I683" s="845"/>
      <c r="J683" s="845"/>
      <c r="K683" s="845"/>
      <c r="L683" s="806"/>
    </row>
    <row r="684">
      <c r="A684" s="847"/>
      <c r="B684" s="821"/>
      <c r="C684" s="821"/>
      <c r="D684" s="821"/>
      <c r="E684" s="839"/>
      <c r="F684" s="839"/>
      <c r="G684" s="806"/>
      <c r="H684" s="812"/>
      <c r="I684" s="845"/>
      <c r="J684" s="845"/>
      <c r="K684" s="845"/>
      <c r="L684" s="806"/>
    </row>
    <row r="685">
      <c r="A685" s="847"/>
      <c r="B685" s="821"/>
      <c r="C685" s="821"/>
      <c r="D685" s="821"/>
      <c r="E685" s="839"/>
      <c r="F685" s="839"/>
      <c r="G685" s="806"/>
      <c r="H685" s="812"/>
      <c r="I685" s="845"/>
      <c r="J685" s="845"/>
      <c r="K685" s="845"/>
      <c r="L685" s="806"/>
    </row>
    <row r="686">
      <c r="A686" s="847"/>
      <c r="B686" s="821"/>
      <c r="C686" s="821"/>
      <c r="D686" s="821"/>
      <c r="E686" s="839"/>
      <c r="F686" s="839"/>
      <c r="G686" s="806"/>
      <c r="H686" s="812"/>
      <c r="I686" s="845"/>
      <c r="J686" s="845"/>
      <c r="K686" s="845"/>
      <c r="L686" s="806"/>
    </row>
    <row r="687">
      <c r="A687" s="847"/>
      <c r="B687" s="821"/>
      <c r="C687" s="821"/>
      <c r="D687" s="821"/>
      <c r="E687" s="839"/>
      <c r="F687" s="839"/>
      <c r="G687" s="806"/>
      <c r="H687" s="812"/>
      <c r="I687" s="845"/>
      <c r="J687" s="845"/>
      <c r="K687" s="845"/>
      <c r="L687" s="806"/>
    </row>
    <row r="688">
      <c r="A688" s="847"/>
      <c r="B688" s="821"/>
      <c r="C688" s="821"/>
      <c r="D688" s="821"/>
      <c r="E688" s="839"/>
      <c r="F688" s="839"/>
      <c r="G688" s="806"/>
      <c r="H688" s="812"/>
      <c r="I688" s="845"/>
      <c r="J688" s="845"/>
      <c r="K688" s="845"/>
      <c r="L688" s="806"/>
    </row>
    <row r="689">
      <c r="A689" s="847"/>
      <c r="B689" s="821"/>
      <c r="C689" s="821"/>
      <c r="D689" s="821"/>
      <c r="E689" s="839"/>
      <c r="F689" s="839"/>
      <c r="G689" s="806"/>
      <c r="H689" s="812"/>
      <c r="I689" s="845"/>
      <c r="J689" s="845"/>
      <c r="K689" s="845"/>
      <c r="L689" s="806"/>
    </row>
    <row r="690">
      <c r="A690" s="847"/>
      <c r="B690" s="821"/>
      <c r="C690" s="821"/>
      <c r="D690" s="821"/>
      <c r="E690" s="839"/>
      <c r="F690" s="839"/>
      <c r="G690" s="806"/>
      <c r="H690" s="812"/>
      <c r="I690" s="845"/>
      <c r="J690" s="845"/>
      <c r="K690" s="845"/>
      <c r="L690" s="806"/>
    </row>
    <row r="691">
      <c r="A691" s="847"/>
      <c r="B691" s="821"/>
      <c r="C691" s="821"/>
      <c r="D691" s="821"/>
      <c r="E691" s="839"/>
      <c r="F691" s="839"/>
      <c r="G691" s="806"/>
      <c r="H691" s="812"/>
      <c r="I691" s="845"/>
      <c r="J691" s="845"/>
      <c r="K691" s="845"/>
      <c r="L691" s="806"/>
    </row>
    <row r="692">
      <c r="A692" s="847"/>
      <c r="B692" s="821"/>
      <c r="C692" s="821"/>
      <c r="D692" s="821"/>
      <c r="E692" s="839"/>
      <c r="F692" s="839"/>
      <c r="G692" s="806"/>
      <c r="H692" s="812"/>
      <c r="I692" s="845"/>
      <c r="J692" s="845"/>
      <c r="K692" s="845"/>
      <c r="L692" s="806"/>
    </row>
    <row r="693">
      <c r="A693" s="847"/>
      <c r="B693" s="821"/>
      <c r="C693" s="821"/>
      <c r="D693" s="821"/>
      <c r="E693" s="839"/>
      <c r="F693" s="839"/>
      <c r="G693" s="806"/>
      <c r="H693" s="812"/>
      <c r="I693" s="845"/>
      <c r="J693" s="845"/>
      <c r="K693" s="845"/>
      <c r="L693" s="806"/>
    </row>
    <row r="694">
      <c r="A694" s="847"/>
      <c r="B694" s="821"/>
      <c r="C694" s="821"/>
      <c r="D694" s="821"/>
      <c r="E694" s="839"/>
      <c r="F694" s="839"/>
      <c r="G694" s="806"/>
      <c r="H694" s="812"/>
      <c r="I694" s="845"/>
      <c r="J694" s="845"/>
      <c r="K694" s="845"/>
      <c r="L694" s="806"/>
    </row>
    <row r="695">
      <c r="A695" s="847"/>
      <c r="B695" s="821"/>
      <c r="C695" s="821"/>
      <c r="D695" s="821"/>
      <c r="E695" s="839"/>
      <c r="F695" s="839"/>
      <c r="G695" s="806"/>
      <c r="H695" s="812"/>
      <c r="I695" s="845"/>
      <c r="J695" s="845"/>
      <c r="K695" s="845"/>
      <c r="L695" s="806"/>
    </row>
    <row r="696">
      <c r="A696" s="847"/>
      <c r="B696" s="821"/>
      <c r="C696" s="821"/>
      <c r="D696" s="821"/>
      <c r="E696" s="839"/>
      <c r="F696" s="839"/>
      <c r="G696" s="806"/>
      <c r="H696" s="812"/>
      <c r="I696" s="845"/>
      <c r="J696" s="845"/>
      <c r="K696" s="845"/>
      <c r="L696" s="806"/>
    </row>
    <row r="697">
      <c r="A697" s="847"/>
      <c r="B697" s="821"/>
      <c r="C697" s="821"/>
      <c r="D697" s="821"/>
      <c r="E697" s="839"/>
      <c r="F697" s="839"/>
      <c r="G697" s="806"/>
      <c r="H697" s="812"/>
      <c r="I697" s="845"/>
      <c r="J697" s="845"/>
      <c r="K697" s="845"/>
      <c r="L697" s="806"/>
    </row>
    <row r="698">
      <c r="A698" s="847"/>
      <c r="B698" s="821"/>
      <c r="C698" s="821"/>
      <c r="D698" s="821"/>
      <c r="E698" s="839"/>
      <c r="F698" s="839"/>
      <c r="G698" s="806"/>
      <c r="H698" s="812"/>
      <c r="I698" s="845"/>
      <c r="J698" s="845"/>
      <c r="K698" s="845"/>
      <c r="L698" s="806"/>
    </row>
    <row r="699">
      <c r="A699" s="847"/>
      <c r="B699" s="821"/>
      <c r="C699" s="821"/>
      <c r="D699" s="821"/>
      <c r="E699" s="839"/>
      <c r="F699" s="839"/>
      <c r="G699" s="806"/>
      <c r="H699" s="812"/>
      <c r="I699" s="845"/>
      <c r="J699" s="845"/>
      <c r="K699" s="845"/>
      <c r="L699" s="806"/>
    </row>
    <row r="700">
      <c r="A700" s="847"/>
      <c r="B700" s="821"/>
      <c r="C700" s="821"/>
      <c r="D700" s="821"/>
      <c r="E700" s="839"/>
      <c r="F700" s="839"/>
      <c r="G700" s="806"/>
      <c r="H700" s="812"/>
      <c r="I700" s="845"/>
      <c r="J700" s="845"/>
      <c r="K700" s="845"/>
      <c r="L700" s="806"/>
    </row>
    <row r="701">
      <c r="A701" s="847"/>
      <c r="B701" s="821"/>
      <c r="C701" s="821"/>
      <c r="D701" s="821"/>
      <c r="E701" s="839"/>
      <c r="F701" s="839"/>
      <c r="G701" s="806"/>
      <c r="H701" s="812"/>
      <c r="I701" s="845"/>
      <c r="J701" s="845"/>
      <c r="K701" s="845"/>
      <c r="L701" s="806"/>
    </row>
    <row r="702">
      <c r="A702" s="847"/>
      <c r="B702" s="821"/>
      <c r="C702" s="821"/>
      <c r="D702" s="821"/>
      <c r="E702" s="839"/>
      <c r="F702" s="839"/>
      <c r="G702" s="806"/>
      <c r="H702" s="812"/>
      <c r="I702" s="845"/>
      <c r="J702" s="845"/>
      <c r="K702" s="845"/>
      <c r="L702" s="806"/>
    </row>
    <row r="703">
      <c r="A703" s="847"/>
      <c r="B703" s="821"/>
      <c r="C703" s="821"/>
      <c r="D703" s="821"/>
      <c r="E703" s="839"/>
      <c r="F703" s="839"/>
      <c r="G703" s="806"/>
      <c r="H703" s="812"/>
      <c r="I703" s="845"/>
      <c r="J703" s="845"/>
      <c r="K703" s="845"/>
      <c r="L703" s="806"/>
    </row>
    <row r="704">
      <c r="A704" s="847"/>
      <c r="B704" s="821"/>
      <c r="C704" s="821"/>
      <c r="D704" s="821"/>
      <c r="E704" s="839"/>
      <c r="F704" s="839"/>
      <c r="G704" s="806"/>
      <c r="H704" s="812"/>
      <c r="I704" s="845"/>
      <c r="J704" s="845"/>
      <c r="K704" s="845"/>
      <c r="L704" s="806"/>
    </row>
    <row r="705">
      <c r="A705" s="847"/>
      <c r="B705" s="821"/>
      <c r="C705" s="821"/>
      <c r="D705" s="821"/>
      <c r="E705" s="839"/>
      <c r="F705" s="839"/>
      <c r="G705" s="806"/>
      <c r="H705" s="812"/>
      <c r="I705" s="845"/>
      <c r="J705" s="845"/>
      <c r="K705" s="845"/>
      <c r="L705" s="806"/>
    </row>
    <row r="706">
      <c r="A706" s="847"/>
      <c r="B706" s="821"/>
      <c r="C706" s="821"/>
      <c r="D706" s="821"/>
      <c r="E706" s="839"/>
      <c r="F706" s="839"/>
      <c r="G706" s="806"/>
      <c r="H706" s="812"/>
      <c r="I706" s="845"/>
      <c r="J706" s="845"/>
      <c r="K706" s="845"/>
      <c r="L706" s="806"/>
    </row>
    <row r="707">
      <c r="A707" s="847"/>
      <c r="B707" s="821"/>
      <c r="C707" s="821"/>
      <c r="D707" s="821"/>
      <c r="E707" s="839"/>
      <c r="F707" s="839"/>
      <c r="G707" s="806"/>
      <c r="H707" s="812"/>
      <c r="I707" s="845"/>
      <c r="J707" s="845"/>
      <c r="K707" s="845"/>
      <c r="L707" s="806"/>
    </row>
    <row r="708">
      <c r="A708" s="847"/>
      <c r="B708" s="821"/>
      <c r="C708" s="821"/>
      <c r="D708" s="821"/>
      <c r="E708" s="839"/>
      <c r="F708" s="839"/>
      <c r="G708" s="806"/>
      <c r="H708" s="812"/>
      <c r="I708" s="845"/>
      <c r="J708" s="845"/>
      <c r="K708" s="845"/>
      <c r="L708" s="806"/>
    </row>
    <row r="709">
      <c r="A709" s="847"/>
      <c r="B709" s="821"/>
      <c r="C709" s="821"/>
      <c r="D709" s="821"/>
      <c r="E709" s="839"/>
      <c r="F709" s="839"/>
      <c r="G709" s="806"/>
      <c r="H709" s="812"/>
      <c r="I709" s="845"/>
      <c r="J709" s="845"/>
      <c r="K709" s="845"/>
      <c r="L709" s="806"/>
    </row>
    <row r="710">
      <c r="A710" s="847"/>
      <c r="B710" s="821"/>
      <c r="C710" s="821"/>
      <c r="D710" s="821"/>
      <c r="E710" s="839"/>
      <c r="F710" s="839"/>
      <c r="G710" s="806"/>
      <c r="H710" s="812"/>
      <c r="I710" s="845"/>
      <c r="J710" s="845"/>
      <c r="K710" s="845"/>
      <c r="L710" s="806"/>
    </row>
    <row r="711">
      <c r="A711" s="847"/>
      <c r="B711" s="821"/>
      <c r="C711" s="821"/>
      <c r="D711" s="821"/>
      <c r="E711" s="839"/>
      <c r="F711" s="839"/>
      <c r="G711" s="806"/>
      <c r="H711" s="812"/>
      <c r="I711" s="845"/>
      <c r="J711" s="845"/>
      <c r="K711" s="845"/>
      <c r="L711" s="806"/>
    </row>
    <row r="712">
      <c r="A712" s="847"/>
      <c r="B712" s="821"/>
      <c r="C712" s="821"/>
      <c r="D712" s="821"/>
      <c r="E712" s="839"/>
      <c r="F712" s="839"/>
      <c r="G712" s="806"/>
      <c r="H712" s="812"/>
      <c r="I712" s="845"/>
      <c r="J712" s="845"/>
      <c r="K712" s="845"/>
      <c r="L712" s="806"/>
    </row>
    <row r="713">
      <c r="A713" s="847"/>
      <c r="B713" s="821"/>
      <c r="C713" s="821"/>
      <c r="D713" s="821"/>
      <c r="E713" s="839"/>
      <c r="F713" s="839"/>
      <c r="G713" s="806"/>
      <c r="H713" s="812"/>
      <c r="I713" s="845"/>
      <c r="J713" s="845"/>
      <c r="K713" s="845"/>
      <c r="L713" s="806"/>
    </row>
    <row r="714">
      <c r="A714" s="847"/>
      <c r="B714" s="821"/>
      <c r="C714" s="821"/>
      <c r="D714" s="821"/>
      <c r="E714" s="839"/>
      <c r="F714" s="839"/>
      <c r="G714" s="806"/>
      <c r="H714" s="812"/>
      <c r="I714" s="845"/>
      <c r="J714" s="845"/>
      <c r="K714" s="845"/>
      <c r="L714" s="806"/>
    </row>
    <row r="715">
      <c r="A715" s="847"/>
      <c r="B715" s="821"/>
      <c r="C715" s="821"/>
      <c r="D715" s="821"/>
      <c r="E715" s="839"/>
      <c r="F715" s="839"/>
      <c r="G715" s="806"/>
      <c r="H715" s="812"/>
      <c r="I715" s="845"/>
      <c r="J715" s="845"/>
      <c r="K715" s="845"/>
      <c r="L715" s="806"/>
    </row>
    <row r="716">
      <c r="A716" s="847"/>
      <c r="B716" s="821"/>
      <c r="C716" s="821"/>
      <c r="D716" s="821"/>
      <c r="E716" s="839"/>
      <c r="F716" s="839"/>
      <c r="G716" s="806"/>
      <c r="H716" s="812"/>
      <c r="I716" s="845"/>
      <c r="J716" s="845"/>
      <c r="K716" s="845"/>
      <c r="L716" s="806"/>
    </row>
    <row r="717">
      <c r="A717" s="847"/>
      <c r="B717" s="821"/>
      <c r="C717" s="821"/>
      <c r="D717" s="821"/>
      <c r="E717" s="839"/>
      <c r="F717" s="839"/>
      <c r="G717" s="806"/>
      <c r="H717" s="812"/>
      <c r="I717" s="845"/>
      <c r="J717" s="845"/>
      <c r="K717" s="845"/>
      <c r="L717" s="806"/>
    </row>
    <row r="718">
      <c r="A718" s="847"/>
      <c r="B718" s="821"/>
      <c r="C718" s="821"/>
      <c r="D718" s="821"/>
      <c r="E718" s="839"/>
      <c r="F718" s="839"/>
      <c r="G718" s="806"/>
      <c r="H718" s="812"/>
      <c r="I718" s="845"/>
      <c r="J718" s="845"/>
      <c r="K718" s="845"/>
      <c r="L718" s="806"/>
    </row>
    <row r="719">
      <c r="A719" s="847"/>
      <c r="B719" s="821"/>
      <c r="C719" s="821"/>
      <c r="D719" s="821"/>
      <c r="E719" s="839"/>
      <c r="F719" s="839"/>
      <c r="G719" s="806"/>
      <c r="H719" s="812"/>
      <c r="I719" s="845"/>
      <c r="J719" s="845"/>
      <c r="K719" s="845"/>
      <c r="L719" s="806"/>
    </row>
    <row r="720">
      <c r="A720" s="847"/>
      <c r="B720" s="821"/>
      <c r="C720" s="821"/>
      <c r="D720" s="821"/>
      <c r="E720" s="839"/>
      <c r="F720" s="839"/>
      <c r="G720" s="806"/>
      <c r="H720" s="812"/>
      <c r="I720" s="845"/>
      <c r="J720" s="845"/>
      <c r="K720" s="845"/>
      <c r="L720" s="806"/>
    </row>
    <row r="721">
      <c r="A721" s="847"/>
      <c r="B721" s="821"/>
      <c r="C721" s="821"/>
      <c r="D721" s="821"/>
      <c r="E721" s="839"/>
      <c r="F721" s="839"/>
      <c r="G721" s="806"/>
      <c r="H721" s="812"/>
      <c r="I721" s="845"/>
      <c r="J721" s="845"/>
      <c r="K721" s="845"/>
      <c r="L721" s="806"/>
    </row>
    <row r="722">
      <c r="A722" s="847"/>
      <c r="B722" s="821"/>
      <c r="C722" s="821"/>
      <c r="D722" s="821"/>
      <c r="E722" s="839"/>
      <c r="F722" s="839"/>
      <c r="G722" s="806"/>
      <c r="H722" s="812"/>
      <c r="I722" s="845"/>
      <c r="J722" s="845"/>
      <c r="K722" s="845"/>
      <c r="L722" s="806"/>
    </row>
    <row r="723">
      <c r="A723" s="847"/>
      <c r="B723" s="821"/>
      <c r="C723" s="821"/>
      <c r="D723" s="821"/>
      <c r="E723" s="839"/>
      <c r="F723" s="839"/>
      <c r="G723" s="806"/>
      <c r="H723" s="812"/>
      <c r="I723" s="845"/>
      <c r="J723" s="845"/>
      <c r="K723" s="845"/>
      <c r="L723" s="806"/>
    </row>
    <row r="724">
      <c r="A724" s="847"/>
      <c r="B724" s="821"/>
      <c r="C724" s="821"/>
      <c r="D724" s="821"/>
      <c r="E724" s="839"/>
      <c r="F724" s="839"/>
      <c r="G724" s="806"/>
      <c r="H724" s="812"/>
      <c r="I724" s="845"/>
      <c r="J724" s="845"/>
      <c r="K724" s="845"/>
      <c r="L724" s="806"/>
    </row>
    <row r="725">
      <c r="A725" s="847"/>
      <c r="B725" s="821"/>
      <c r="C725" s="821"/>
      <c r="D725" s="821"/>
      <c r="E725" s="839"/>
      <c r="F725" s="839"/>
      <c r="G725" s="806"/>
      <c r="H725" s="812"/>
      <c r="I725" s="845"/>
      <c r="J725" s="845"/>
      <c r="K725" s="845"/>
      <c r="L725" s="806"/>
    </row>
    <row r="726">
      <c r="A726" s="847"/>
      <c r="B726" s="821"/>
      <c r="C726" s="821"/>
      <c r="D726" s="821"/>
      <c r="E726" s="839"/>
      <c r="F726" s="839"/>
      <c r="G726" s="806"/>
      <c r="H726" s="812"/>
      <c r="I726" s="845"/>
      <c r="J726" s="845"/>
      <c r="K726" s="845"/>
      <c r="L726" s="806"/>
    </row>
    <row r="727">
      <c r="A727" s="847"/>
      <c r="B727" s="821"/>
      <c r="C727" s="821"/>
      <c r="D727" s="821"/>
      <c r="E727" s="839"/>
      <c r="F727" s="839"/>
      <c r="G727" s="806"/>
      <c r="H727" s="812"/>
      <c r="I727" s="845"/>
      <c r="J727" s="845"/>
      <c r="K727" s="845"/>
      <c r="L727" s="806"/>
    </row>
    <row r="728">
      <c r="A728" s="847"/>
      <c r="B728" s="821"/>
      <c r="C728" s="821"/>
      <c r="D728" s="821"/>
      <c r="E728" s="839"/>
      <c r="F728" s="839"/>
      <c r="G728" s="806"/>
      <c r="H728" s="812"/>
      <c r="I728" s="845"/>
      <c r="J728" s="845"/>
      <c r="K728" s="845"/>
      <c r="L728" s="806"/>
    </row>
    <row r="729">
      <c r="A729" s="847"/>
      <c r="B729" s="821"/>
      <c r="C729" s="821"/>
      <c r="D729" s="821"/>
      <c r="E729" s="839"/>
      <c r="F729" s="839"/>
      <c r="G729" s="806"/>
      <c r="H729" s="812"/>
      <c r="I729" s="845"/>
      <c r="J729" s="845"/>
      <c r="K729" s="845"/>
      <c r="L729" s="806"/>
    </row>
    <row r="730">
      <c r="A730" s="847"/>
      <c r="B730" s="821"/>
      <c r="C730" s="821"/>
      <c r="D730" s="821"/>
      <c r="E730" s="839"/>
      <c r="F730" s="839"/>
      <c r="G730" s="806"/>
      <c r="H730" s="812"/>
      <c r="I730" s="845"/>
      <c r="J730" s="845"/>
      <c r="K730" s="845"/>
      <c r="L730" s="806"/>
    </row>
    <row r="731">
      <c r="A731" s="847"/>
      <c r="B731" s="821"/>
      <c r="C731" s="821"/>
      <c r="D731" s="821"/>
      <c r="E731" s="839"/>
      <c r="F731" s="839"/>
      <c r="G731" s="806"/>
      <c r="H731" s="812"/>
      <c r="I731" s="845"/>
      <c r="J731" s="845"/>
      <c r="K731" s="845"/>
      <c r="L731" s="806"/>
    </row>
    <row r="732">
      <c r="A732" s="847"/>
      <c r="B732" s="821"/>
      <c r="C732" s="821"/>
      <c r="D732" s="821"/>
      <c r="E732" s="839"/>
      <c r="F732" s="839"/>
      <c r="G732" s="806"/>
      <c r="H732" s="812"/>
      <c r="I732" s="845"/>
      <c r="J732" s="845"/>
      <c r="K732" s="845"/>
      <c r="L732" s="806"/>
    </row>
    <row r="733">
      <c r="A733" s="847"/>
      <c r="B733" s="821"/>
      <c r="C733" s="821"/>
      <c r="D733" s="821"/>
      <c r="E733" s="839"/>
      <c r="F733" s="839"/>
      <c r="G733" s="806"/>
      <c r="H733" s="812"/>
      <c r="I733" s="845"/>
      <c r="J733" s="845"/>
      <c r="K733" s="845"/>
      <c r="L733" s="806"/>
    </row>
    <row r="734">
      <c r="A734" s="847"/>
      <c r="B734" s="821"/>
      <c r="C734" s="821"/>
      <c r="D734" s="821"/>
      <c r="E734" s="839"/>
      <c r="F734" s="839"/>
      <c r="G734" s="806"/>
      <c r="H734" s="812"/>
      <c r="I734" s="845"/>
      <c r="J734" s="845"/>
      <c r="K734" s="845"/>
      <c r="L734" s="806"/>
    </row>
    <row r="735">
      <c r="A735" s="847"/>
      <c r="B735" s="821"/>
      <c r="C735" s="821"/>
      <c r="D735" s="821"/>
      <c r="E735" s="839"/>
      <c r="F735" s="839"/>
      <c r="G735" s="806"/>
      <c r="H735" s="812"/>
      <c r="I735" s="845"/>
      <c r="J735" s="845"/>
      <c r="K735" s="845"/>
      <c r="L735" s="806"/>
    </row>
    <row r="736">
      <c r="A736" s="847"/>
      <c r="B736" s="821"/>
      <c r="C736" s="821"/>
      <c r="D736" s="821"/>
      <c r="E736" s="839"/>
      <c r="F736" s="839"/>
      <c r="G736" s="806"/>
      <c r="H736" s="812"/>
      <c r="I736" s="845"/>
      <c r="J736" s="845"/>
      <c r="K736" s="845"/>
      <c r="L736" s="806"/>
    </row>
    <row r="737">
      <c r="A737" s="847"/>
      <c r="B737" s="821"/>
      <c r="C737" s="821"/>
      <c r="D737" s="821"/>
      <c r="E737" s="839"/>
      <c r="F737" s="839"/>
      <c r="G737" s="806"/>
      <c r="H737" s="812"/>
      <c r="I737" s="845"/>
      <c r="J737" s="845"/>
      <c r="K737" s="845"/>
      <c r="L737" s="806"/>
    </row>
    <row r="738">
      <c r="A738" s="847"/>
      <c r="B738" s="821"/>
      <c r="C738" s="821"/>
      <c r="D738" s="821"/>
      <c r="E738" s="839"/>
      <c r="F738" s="839"/>
      <c r="G738" s="806"/>
      <c r="H738" s="812"/>
      <c r="I738" s="845"/>
      <c r="J738" s="845"/>
      <c r="K738" s="845"/>
      <c r="L738" s="806"/>
    </row>
    <row r="739">
      <c r="A739" s="847"/>
      <c r="B739" s="821"/>
      <c r="C739" s="821"/>
      <c r="D739" s="821"/>
      <c r="E739" s="839"/>
      <c r="F739" s="839"/>
      <c r="G739" s="806"/>
      <c r="H739" s="812"/>
      <c r="I739" s="845"/>
      <c r="J739" s="845"/>
      <c r="K739" s="845"/>
      <c r="L739" s="806"/>
    </row>
    <row r="740">
      <c r="A740" s="847"/>
      <c r="B740" s="821"/>
      <c r="C740" s="821"/>
      <c r="D740" s="821"/>
      <c r="E740" s="839"/>
      <c r="F740" s="839"/>
      <c r="G740" s="806"/>
      <c r="H740" s="812"/>
      <c r="I740" s="845"/>
      <c r="J740" s="845"/>
      <c r="K740" s="845"/>
      <c r="L740" s="806"/>
    </row>
    <row r="741">
      <c r="A741" s="847"/>
      <c r="B741" s="821"/>
      <c r="C741" s="821"/>
      <c r="D741" s="821"/>
      <c r="E741" s="839"/>
      <c r="F741" s="839"/>
      <c r="G741" s="806"/>
      <c r="H741" s="812"/>
      <c r="I741" s="845"/>
      <c r="J741" s="845"/>
      <c r="K741" s="845"/>
      <c r="L741" s="806"/>
    </row>
    <row r="742">
      <c r="A742" s="847"/>
      <c r="B742" s="821"/>
      <c r="C742" s="821"/>
      <c r="D742" s="821"/>
      <c r="E742" s="839"/>
      <c r="F742" s="839"/>
      <c r="G742" s="806"/>
      <c r="H742" s="812"/>
      <c r="I742" s="845"/>
      <c r="J742" s="845"/>
      <c r="K742" s="845"/>
      <c r="L742" s="806"/>
    </row>
    <row r="743">
      <c r="A743" s="847"/>
      <c r="B743" s="821"/>
      <c r="C743" s="821"/>
      <c r="D743" s="821"/>
      <c r="E743" s="839"/>
      <c r="F743" s="839"/>
      <c r="G743" s="806"/>
      <c r="H743" s="812"/>
      <c r="I743" s="845"/>
      <c r="J743" s="845"/>
      <c r="K743" s="845"/>
      <c r="L743" s="806"/>
    </row>
    <row r="744">
      <c r="A744" s="847"/>
      <c r="B744" s="821"/>
      <c r="C744" s="821"/>
      <c r="D744" s="821"/>
      <c r="E744" s="839"/>
      <c r="F744" s="839"/>
      <c r="G744" s="806"/>
      <c r="H744" s="812"/>
      <c r="I744" s="845"/>
      <c r="J744" s="845"/>
      <c r="K744" s="845"/>
      <c r="L744" s="806"/>
    </row>
    <row r="745">
      <c r="A745" s="847"/>
      <c r="B745" s="821"/>
      <c r="C745" s="821"/>
      <c r="D745" s="821"/>
      <c r="E745" s="839"/>
      <c r="F745" s="839"/>
      <c r="G745" s="806"/>
      <c r="H745" s="812"/>
      <c r="I745" s="845"/>
      <c r="J745" s="845"/>
      <c r="K745" s="845"/>
      <c r="L745" s="806"/>
    </row>
    <row r="746">
      <c r="A746" s="847"/>
      <c r="B746" s="821"/>
      <c r="C746" s="821"/>
      <c r="D746" s="821"/>
      <c r="E746" s="839"/>
      <c r="F746" s="839"/>
      <c r="G746" s="806"/>
      <c r="H746" s="812"/>
      <c r="I746" s="845"/>
      <c r="J746" s="845"/>
      <c r="K746" s="845"/>
      <c r="L746" s="806"/>
    </row>
    <row r="747">
      <c r="A747" s="847"/>
      <c r="B747" s="821"/>
      <c r="C747" s="821"/>
      <c r="D747" s="821"/>
      <c r="E747" s="839"/>
      <c r="F747" s="839"/>
      <c r="G747" s="806"/>
      <c r="H747" s="812"/>
      <c r="I747" s="845"/>
      <c r="J747" s="845"/>
      <c r="K747" s="845"/>
      <c r="L747" s="806"/>
    </row>
    <row r="748">
      <c r="A748" s="847"/>
      <c r="B748" s="821"/>
      <c r="C748" s="821"/>
      <c r="D748" s="821"/>
      <c r="E748" s="839"/>
      <c r="F748" s="839"/>
      <c r="G748" s="806"/>
      <c r="H748" s="812"/>
      <c r="I748" s="845"/>
      <c r="J748" s="845"/>
      <c r="K748" s="845"/>
      <c r="L748" s="806"/>
    </row>
    <row r="749">
      <c r="A749" s="847"/>
      <c r="B749" s="821"/>
      <c r="C749" s="821"/>
      <c r="D749" s="821"/>
      <c r="E749" s="839"/>
      <c r="F749" s="839"/>
      <c r="G749" s="806"/>
      <c r="H749" s="812"/>
      <c r="I749" s="845"/>
      <c r="J749" s="845"/>
      <c r="K749" s="845"/>
      <c r="L749" s="806"/>
    </row>
    <row r="750">
      <c r="A750" s="847"/>
      <c r="B750" s="821"/>
      <c r="C750" s="821"/>
      <c r="D750" s="821"/>
      <c r="E750" s="839"/>
      <c r="F750" s="839"/>
      <c r="G750" s="806"/>
      <c r="H750" s="812"/>
      <c r="I750" s="845"/>
      <c r="J750" s="845"/>
      <c r="K750" s="845"/>
      <c r="L750" s="806"/>
    </row>
    <row r="751">
      <c r="A751" s="847"/>
      <c r="B751" s="821"/>
      <c r="C751" s="821"/>
      <c r="D751" s="821"/>
      <c r="E751" s="839"/>
      <c r="F751" s="839"/>
      <c r="G751" s="806"/>
      <c r="H751" s="812"/>
      <c r="I751" s="845"/>
      <c r="J751" s="845"/>
      <c r="K751" s="845"/>
      <c r="L751" s="806"/>
    </row>
    <row r="752">
      <c r="A752" s="847"/>
      <c r="B752" s="821"/>
      <c r="C752" s="821"/>
      <c r="D752" s="821"/>
      <c r="E752" s="839"/>
      <c r="F752" s="839"/>
      <c r="G752" s="806"/>
      <c r="H752" s="812"/>
      <c r="I752" s="845"/>
      <c r="J752" s="845"/>
      <c r="K752" s="845"/>
      <c r="L752" s="806"/>
    </row>
    <row r="753">
      <c r="A753" s="847"/>
      <c r="B753" s="821"/>
      <c r="C753" s="821"/>
      <c r="D753" s="821"/>
      <c r="E753" s="839"/>
      <c r="F753" s="839"/>
      <c r="G753" s="806"/>
      <c r="H753" s="812"/>
      <c r="I753" s="845"/>
      <c r="J753" s="845"/>
      <c r="K753" s="845"/>
      <c r="L753" s="806"/>
    </row>
    <row r="754">
      <c r="A754" s="847"/>
      <c r="B754" s="821"/>
      <c r="C754" s="821"/>
      <c r="D754" s="821"/>
      <c r="E754" s="839"/>
      <c r="F754" s="839"/>
      <c r="G754" s="806"/>
      <c r="H754" s="812"/>
      <c r="I754" s="845"/>
      <c r="J754" s="845"/>
      <c r="K754" s="845"/>
      <c r="L754" s="806"/>
    </row>
    <row r="755">
      <c r="A755" s="847"/>
      <c r="B755" s="821"/>
      <c r="C755" s="821"/>
      <c r="D755" s="821"/>
      <c r="E755" s="839"/>
      <c r="F755" s="839"/>
      <c r="G755" s="806"/>
      <c r="H755" s="812"/>
      <c r="I755" s="845"/>
      <c r="J755" s="845"/>
      <c r="K755" s="845"/>
      <c r="L755" s="806"/>
    </row>
    <row r="756">
      <c r="A756" s="847"/>
      <c r="B756" s="821"/>
      <c r="C756" s="821"/>
      <c r="D756" s="821"/>
      <c r="E756" s="839"/>
      <c r="F756" s="839"/>
      <c r="G756" s="806"/>
      <c r="H756" s="812"/>
      <c r="I756" s="845"/>
      <c r="J756" s="845"/>
      <c r="K756" s="845"/>
      <c r="L756" s="806"/>
    </row>
    <row r="757">
      <c r="A757" s="847"/>
      <c r="B757" s="821"/>
      <c r="C757" s="821"/>
      <c r="D757" s="821"/>
      <c r="E757" s="839"/>
      <c r="F757" s="839"/>
      <c r="G757" s="806"/>
      <c r="H757" s="812"/>
      <c r="I757" s="845"/>
      <c r="J757" s="845"/>
      <c r="K757" s="845"/>
      <c r="L757" s="806"/>
    </row>
    <row r="758">
      <c r="A758" s="847"/>
      <c r="B758" s="821"/>
      <c r="C758" s="821"/>
      <c r="D758" s="821"/>
      <c r="E758" s="839"/>
      <c r="F758" s="839"/>
      <c r="G758" s="806"/>
      <c r="H758" s="812"/>
      <c r="I758" s="845"/>
      <c r="J758" s="845"/>
      <c r="K758" s="845"/>
      <c r="L758" s="806"/>
    </row>
    <row r="759">
      <c r="A759" s="847"/>
      <c r="B759" s="821"/>
      <c r="C759" s="821"/>
      <c r="D759" s="821"/>
      <c r="E759" s="839"/>
      <c r="F759" s="839"/>
      <c r="G759" s="806"/>
      <c r="H759" s="812"/>
      <c r="I759" s="845"/>
      <c r="J759" s="845"/>
      <c r="K759" s="845"/>
      <c r="L759" s="806"/>
    </row>
    <row r="760">
      <c r="A760" s="847"/>
      <c r="B760" s="821"/>
      <c r="C760" s="821"/>
      <c r="D760" s="821"/>
      <c r="E760" s="839"/>
      <c r="F760" s="839"/>
      <c r="G760" s="806"/>
      <c r="H760" s="812"/>
      <c r="I760" s="845"/>
      <c r="J760" s="845"/>
      <c r="K760" s="845"/>
      <c r="L760" s="806"/>
    </row>
    <row r="761">
      <c r="A761" s="847"/>
      <c r="B761" s="821"/>
      <c r="C761" s="821"/>
      <c r="D761" s="821"/>
      <c r="E761" s="839"/>
      <c r="F761" s="839"/>
      <c r="G761" s="806"/>
      <c r="H761" s="812"/>
      <c r="I761" s="845"/>
      <c r="J761" s="845"/>
      <c r="K761" s="845"/>
      <c r="L761" s="806"/>
    </row>
    <row r="762">
      <c r="A762" s="847"/>
      <c r="B762" s="821"/>
      <c r="C762" s="821"/>
      <c r="D762" s="821"/>
      <c r="E762" s="839"/>
      <c r="F762" s="839"/>
      <c r="G762" s="806"/>
      <c r="H762" s="812"/>
      <c r="I762" s="845"/>
      <c r="J762" s="845"/>
      <c r="K762" s="845"/>
      <c r="L762" s="806"/>
    </row>
    <row r="763">
      <c r="A763" s="847"/>
      <c r="B763" s="821"/>
      <c r="C763" s="821"/>
      <c r="D763" s="821"/>
      <c r="E763" s="839"/>
      <c r="F763" s="839"/>
      <c r="G763" s="806"/>
      <c r="H763" s="812"/>
      <c r="I763" s="845"/>
      <c r="J763" s="845"/>
      <c r="K763" s="845"/>
      <c r="L763" s="806"/>
    </row>
    <row r="764">
      <c r="A764" s="847"/>
      <c r="B764" s="821"/>
      <c r="C764" s="821"/>
      <c r="D764" s="821"/>
      <c r="E764" s="839"/>
      <c r="F764" s="839"/>
      <c r="G764" s="806"/>
      <c r="H764" s="812"/>
      <c r="I764" s="845"/>
      <c r="J764" s="845"/>
      <c r="K764" s="845"/>
      <c r="L764" s="806"/>
    </row>
    <row r="765">
      <c r="A765" s="847"/>
      <c r="B765" s="821"/>
      <c r="C765" s="821"/>
      <c r="D765" s="821"/>
      <c r="E765" s="839"/>
      <c r="F765" s="839"/>
      <c r="G765" s="806"/>
      <c r="H765" s="812"/>
      <c r="I765" s="845"/>
      <c r="J765" s="845"/>
      <c r="K765" s="845"/>
      <c r="L765" s="806"/>
    </row>
    <row r="766">
      <c r="A766" s="847"/>
      <c r="B766" s="821"/>
      <c r="C766" s="821"/>
      <c r="D766" s="821"/>
      <c r="E766" s="839"/>
      <c r="F766" s="839"/>
      <c r="G766" s="806"/>
      <c r="H766" s="812"/>
      <c r="I766" s="845"/>
      <c r="J766" s="845"/>
      <c r="K766" s="845"/>
      <c r="L766" s="806"/>
    </row>
    <row r="767">
      <c r="A767" s="847"/>
      <c r="B767" s="821"/>
      <c r="C767" s="821"/>
      <c r="D767" s="821"/>
      <c r="E767" s="839"/>
      <c r="F767" s="839"/>
      <c r="G767" s="806"/>
      <c r="H767" s="812"/>
      <c r="I767" s="845"/>
      <c r="J767" s="845"/>
      <c r="K767" s="845"/>
      <c r="L767" s="806"/>
    </row>
    <row r="768">
      <c r="A768" s="847"/>
      <c r="B768" s="821"/>
      <c r="C768" s="821"/>
      <c r="D768" s="821"/>
      <c r="E768" s="839"/>
      <c r="F768" s="839"/>
      <c r="G768" s="806"/>
      <c r="H768" s="812"/>
      <c r="I768" s="845"/>
      <c r="J768" s="845"/>
      <c r="K768" s="845"/>
      <c r="L768" s="806"/>
    </row>
    <row r="769">
      <c r="A769" s="847"/>
      <c r="B769" s="821"/>
      <c r="C769" s="821"/>
      <c r="D769" s="821"/>
      <c r="E769" s="839"/>
      <c r="F769" s="839"/>
      <c r="G769" s="806"/>
      <c r="H769" s="812"/>
      <c r="I769" s="845"/>
      <c r="J769" s="845"/>
      <c r="K769" s="845"/>
      <c r="L769" s="806"/>
    </row>
    <row r="770">
      <c r="A770" s="847"/>
      <c r="B770" s="821"/>
      <c r="C770" s="821"/>
      <c r="D770" s="821"/>
      <c r="E770" s="839"/>
      <c r="F770" s="839"/>
      <c r="G770" s="806"/>
      <c r="H770" s="812"/>
      <c r="I770" s="845"/>
      <c r="J770" s="845"/>
      <c r="K770" s="845"/>
      <c r="L770" s="806"/>
    </row>
    <row r="771">
      <c r="A771" s="847"/>
      <c r="B771" s="821"/>
      <c r="C771" s="821"/>
      <c r="D771" s="821"/>
      <c r="E771" s="839"/>
      <c r="F771" s="839"/>
      <c r="G771" s="806"/>
      <c r="H771" s="812"/>
      <c r="I771" s="845"/>
      <c r="J771" s="845"/>
      <c r="K771" s="845"/>
      <c r="L771" s="806"/>
    </row>
    <row r="772">
      <c r="A772" s="847"/>
      <c r="B772" s="821"/>
      <c r="C772" s="821"/>
      <c r="D772" s="821"/>
      <c r="E772" s="839"/>
      <c r="F772" s="839"/>
      <c r="G772" s="806"/>
      <c r="H772" s="812"/>
      <c r="I772" s="845"/>
      <c r="J772" s="845"/>
      <c r="K772" s="845"/>
      <c r="L772" s="806"/>
    </row>
    <row r="773">
      <c r="A773" s="847"/>
      <c r="B773" s="821"/>
      <c r="C773" s="821"/>
      <c r="D773" s="821"/>
      <c r="E773" s="839"/>
      <c r="F773" s="839"/>
      <c r="G773" s="806"/>
      <c r="H773" s="812"/>
      <c r="I773" s="845"/>
      <c r="J773" s="845"/>
      <c r="K773" s="845"/>
      <c r="L773" s="806"/>
    </row>
    <row r="774">
      <c r="A774" s="847"/>
      <c r="B774" s="821"/>
      <c r="C774" s="821"/>
      <c r="D774" s="821"/>
      <c r="E774" s="839"/>
      <c r="F774" s="839"/>
      <c r="G774" s="806"/>
      <c r="H774" s="812"/>
      <c r="I774" s="845"/>
      <c r="J774" s="845"/>
      <c r="K774" s="845"/>
      <c r="L774" s="806"/>
    </row>
    <row r="775">
      <c r="A775" s="847"/>
      <c r="B775" s="821"/>
      <c r="C775" s="821"/>
      <c r="D775" s="821"/>
      <c r="E775" s="839"/>
      <c r="F775" s="839"/>
      <c r="G775" s="806"/>
      <c r="H775" s="812"/>
      <c r="I775" s="845"/>
      <c r="J775" s="845"/>
      <c r="K775" s="845"/>
      <c r="L775" s="806"/>
    </row>
    <row r="776">
      <c r="A776" s="847"/>
      <c r="B776" s="821"/>
      <c r="C776" s="821"/>
      <c r="D776" s="821"/>
      <c r="E776" s="839"/>
      <c r="F776" s="839"/>
      <c r="G776" s="806"/>
      <c r="H776" s="812"/>
      <c r="I776" s="845"/>
      <c r="J776" s="845"/>
      <c r="K776" s="845"/>
      <c r="L776" s="806"/>
    </row>
    <row r="777">
      <c r="A777" s="847"/>
      <c r="B777" s="821"/>
      <c r="C777" s="821"/>
      <c r="D777" s="821"/>
      <c r="E777" s="839"/>
      <c r="F777" s="839"/>
      <c r="G777" s="806"/>
      <c r="H777" s="812"/>
      <c r="I777" s="845"/>
      <c r="J777" s="845"/>
      <c r="K777" s="845"/>
      <c r="L777" s="806"/>
    </row>
    <row r="778">
      <c r="A778" s="847"/>
      <c r="B778" s="821"/>
      <c r="C778" s="821"/>
      <c r="D778" s="821"/>
      <c r="E778" s="839"/>
      <c r="F778" s="839"/>
      <c r="G778" s="806"/>
      <c r="H778" s="812"/>
      <c r="I778" s="845"/>
      <c r="J778" s="845"/>
      <c r="K778" s="845"/>
      <c r="L778" s="806"/>
    </row>
    <row r="779">
      <c r="A779" s="847"/>
      <c r="B779" s="821"/>
      <c r="C779" s="821"/>
      <c r="D779" s="821"/>
      <c r="E779" s="839"/>
      <c r="F779" s="839"/>
      <c r="G779" s="806"/>
      <c r="H779" s="812"/>
      <c r="I779" s="845"/>
      <c r="J779" s="845"/>
      <c r="K779" s="845"/>
      <c r="L779" s="806"/>
    </row>
    <row r="780">
      <c r="A780" s="847"/>
      <c r="B780" s="821"/>
      <c r="C780" s="821"/>
      <c r="D780" s="821"/>
      <c r="E780" s="839"/>
      <c r="F780" s="839"/>
      <c r="G780" s="806"/>
      <c r="H780" s="812"/>
      <c r="I780" s="845"/>
      <c r="J780" s="845"/>
      <c r="K780" s="845"/>
      <c r="L780" s="806"/>
    </row>
    <row r="781">
      <c r="A781" s="847"/>
      <c r="B781" s="821"/>
      <c r="C781" s="821"/>
      <c r="D781" s="821"/>
      <c r="E781" s="839"/>
      <c r="F781" s="839"/>
      <c r="G781" s="806"/>
      <c r="H781" s="812"/>
      <c r="I781" s="845"/>
      <c r="J781" s="845"/>
      <c r="K781" s="845"/>
      <c r="L781" s="806"/>
    </row>
    <row r="782">
      <c r="A782" s="847"/>
      <c r="B782" s="821"/>
      <c r="C782" s="821"/>
      <c r="D782" s="821"/>
      <c r="E782" s="839"/>
      <c r="F782" s="839"/>
      <c r="G782" s="806"/>
      <c r="H782" s="812"/>
      <c r="I782" s="845"/>
      <c r="J782" s="845"/>
      <c r="K782" s="845"/>
      <c r="L782" s="806"/>
    </row>
    <row r="783">
      <c r="A783" s="847"/>
      <c r="B783" s="821"/>
      <c r="C783" s="821"/>
      <c r="D783" s="821"/>
      <c r="E783" s="839"/>
      <c r="F783" s="839"/>
      <c r="G783" s="806"/>
      <c r="H783" s="812"/>
      <c r="I783" s="845"/>
      <c r="J783" s="845"/>
      <c r="K783" s="845"/>
      <c r="L783" s="806"/>
    </row>
    <row r="784">
      <c r="A784" s="847"/>
      <c r="B784" s="821"/>
      <c r="C784" s="821"/>
      <c r="D784" s="821"/>
      <c r="E784" s="839"/>
      <c r="F784" s="839"/>
      <c r="G784" s="806"/>
      <c r="H784" s="812"/>
      <c r="I784" s="845"/>
      <c r="J784" s="845"/>
      <c r="K784" s="845"/>
      <c r="L784" s="806"/>
    </row>
    <row r="785">
      <c r="A785" s="847"/>
      <c r="B785" s="821"/>
      <c r="C785" s="821"/>
      <c r="D785" s="821"/>
      <c r="E785" s="839"/>
      <c r="F785" s="839"/>
      <c r="G785" s="806"/>
      <c r="H785" s="812"/>
      <c r="I785" s="845"/>
      <c r="J785" s="845"/>
      <c r="K785" s="845"/>
      <c r="L785" s="806"/>
    </row>
    <row r="786">
      <c r="A786" s="847"/>
      <c r="B786" s="821"/>
      <c r="C786" s="821"/>
      <c r="D786" s="821"/>
      <c r="E786" s="839"/>
      <c r="F786" s="839"/>
      <c r="G786" s="806"/>
      <c r="H786" s="812"/>
      <c r="I786" s="845"/>
      <c r="J786" s="845"/>
      <c r="K786" s="845"/>
      <c r="L786" s="806"/>
    </row>
    <row r="787">
      <c r="A787" s="847"/>
      <c r="B787" s="821"/>
      <c r="C787" s="821"/>
      <c r="D787" s="821"/>
      <c r="E787" s="839"/>
      <c r="F787" s="839"/>
      <c r="G787" s="806"/>
      <c r="H787" s="812"/>
      <c r="I787" s="845"/>
      <c r="J787" s="845"/>
      <c r="K787" s="845"/>
      <c r="L787" s="806"/>
    </row>
    <row r="788">
      <c r="A788" s="847"/>
      <c r="B788" s="821"/>
      <c r="C788" s="821"/>
      <c r="D788" s="821"/>
      <c r="E788" s="839"/>
      <c r="F788" s="839"/>
      <c r="G788" s="806"/>
      <c r="H788" s="812"/>
      <c r="I788" s="845"/>
      <c r="J788" s="845"/>
      <c r="K788" s="845"/>
      <c r="L788" s="806"/>
    </row>
    <row r="789">
      <c r="A789" s="847"/>
      <c r="B789" s="821"/>
      <c r="C789" s="821"/>
      <c r="D789" s="821"/>
      <c r="E789" s="839"/>
      <c r="F789" s="839"/>
      <c r="G789" s="806"/>
      <c r="H789" s="812"/>
      <c r="I789" s="845"/>
      <c r="J789" s="845"/>
      <c r="K789" s="845"/>
      <c r="L789" s="806"/>
    </row>
    <row r="790">
      <c r="A790" s="847"/>
      <c r="B790" s="821"/>
      <c r="C790" s="821"/>
      <c r="D790" s="821"/>
      <c r="E790" s="839"/>
      <c r="F790" s="839"/>
      <c r="G790" s="806"/>
      <c r="H790" s="812"/>
      <c r="I790" s="845"/>
      <c r="J790" s="845"/>
      <c r="K790" s="845"/>
      <c r="L790" s="806"/>
    </row>
    <row r="791">
      <c r="A791" s="847"/>
      <c r="B791" s="821"/>
      <c r="C791" s="821"/>
      <c r="D791" s="821"/>
      <c r="E791" s="839"/>
      <c r="F791" s="839"/>
      <c r="G791" s="806"/>
      <c r="H791" s="812"/>
      <c r="I791" s="845"/>
      <c r="J791" s="845"/>
      <c r="K791" s="845"/>
      <c r="L791" s="806"/>
    </row>
    <row r="792">
      <c r="A792" s="847"/>
      <c r="B792" s="821"/>
      <c r="C792" s="821"/>
      <c r="D792" s="821"/>
      <c r="E792" s="839"/>
      <c r="F792" s="839"/>
      <c r="G792" s="806"/>
      <c r="H792" s="812"/>
      <c r="I792" s="845"/>
      <c r="J792" s="845"/>
      <c r="K792" s="845"/>
      <c r="L792" s="806"/>
    </row>
    <row r="793">
      <c r="A793" s="847"/>
      <c r="B793" s="821"/>
      <c r="C793" s="821"/>
      <c r="D793" s="821"/>
      <c r="E793" s="839"/>
      <c r="F793" s="839"/>
      <c r="G793" s="806"/>
      <c r="H793" s="812"/>
      <c r="I793" s="845"/>
      <c r="J793" s="845"/>
      <c r="K793" s="845"/>
      <c r="L793" s="806"/>
    </row>
    <row r="794">
      <c r="A794" s="847"/>
      <c r="B794" s="821"/>
      <c r="C794" s="821"/>
      <c r="D794" s="821"/>
      <c r="E794" s="839"/>
      <c r="F794" s="839"/>
      <c r="G794" s="806"/>
      <c r="H794" s="812"/>
      <c r="I794" s="845"/>
      <c r="J794" s="845"/>
      <c r="K794" s="845"/>
      <c r="L794" s="806"/>
    </row>
    <row r="795">
      <c r="A795" s="847"/>
      <c r="B795" s="821"/>
      <c r="C795" s="821"/>
      <c r="D795" s="821"/>
      <c r="E795" s="839"/>
      <c r="F795" s="839"/>
      <c r="G795" s="806"/>
      <c r="H795" s="812"/>
      <c r="I795" s="845"/>
      <c r="J795" s="845"/>
      <c r="K795" s="845"/>
      <c r="L795" s="806"/>
    </row>
    <row r="796">
      <c r="A796" s="847"/>
      <c r="B796" s="821"/>
      <c r="C796" s="821"/>
      <c r="D796" s="821"/>
      <c r="E796" s="839"/>
      <c r="F796" s="839"/>
      <c r="G796" s="806"/>
      <c r="H796" s="812"/>
      <c r="I796" s="845"/>
      <c r="J796" s="845"/>
      <c r="K796" s="845"/>
      <c r="L796" s="806"/>
    </row>
    <row r="797">
      <c r="A797" s="847"/>
      <c r="B797" s="821"/>
      <c r="C797" s="821"/>
      <c r="D797" s="821"/>
      <c r="E797" s="839"/>
      <c r="F797" s="839"/>
      <c r="G797" s="806"/>
      <c r="H797" s="812"/>
      <c r="I797" s="845"/>
      <c r="J797" s="845"/>
      <c r="K797" s="845"/>
      <c r="L797" s="806"/>
    </row>
    <row r="798">
      <c r="A798" s="847"/>
      <c r="B798" s="821"/>
      <c r="C798" s="821"/>
      <c r="D798" s="821"/>
      <c r="E798" s="839"/>
      <c r="F798" s="839"/>
      <c r="G798" s="806"/>
      <c r="H798" s="812"/>
      <c r="I798" s="845"/>
      <c r="J798" s="845"/>
      <c r="K798" s="845"/>
      <c r="L798" s="806"/>
    </row>
    <row r="799">
      <c r="A799" s="847"/>
      <c r="B799" s="821"/>
      <c r="C799" s="821"/>
      <c r="D799" s="821"/>
      <c r="E799" s="839"/>
      <c r="F799" s="839"/>
      <c r="G799" s="806"/>
      <c r="H799" s="812"/>
      <c r="I799" s="845"/>
      <c r="J799" s="845"/>
      <c r="K799" s="845"/>
      <c r="L799" s="806"/>
    </row>
    <row r="800">
      <c r="A800" s="847"/>
      <c r="B800" s="821"/>
      <c r="C800" s="821"/>
      <c r="D800" s="821"/>
      <c r="E800" s="839"/>
      <c r="F800" s="839"/>
      <c r="G800" s="806"/>
      <c r="H800" s="812"/>
      <c r="I800" s="845"/>
      <c r="J800" s="845"/>
      <c r="K800" s="845"/>
      <c r="L800" s="806"/>
    </row>
    <row r="801">
      <c r="A801" s="847"/>
      <c r="B801" s="821"/>
      <c r="C801" s="821"/>
      <c r="D801" s="821"/>
      <c r="E801" s="839"/>
      <c r="F801" s="839"/>
      <c r="G801" s="806"/>
      <c r="H801" s="812"/>
      <c r="I801" s="845"/>
      <c r="J801" s="845"/>
      <c r="K801" s="845"/>
      <c r="L801" s="806"/>
    </row>
    <row r="802">
      <c r="A802" s="847"/>
      <c r="B802" s="821"/>
      <c r="C802" s="821"/>
      <c r="D802" s="821"/>
      <c r="E802" s="839"/>
      <c r="F802" s="839"/>
      <c r="G802" s="806"/>
      <c r="H802" s="812"/>
      <c r="I802" s="845"/>
      <c r="J802" s="845"/>
      <c r="K802" s="845"/>
      <c r="L802" s="806"/>
    </row>
    <row r="803">
      <c r="A803" s="847"/>
      <c r="B803" s="821"/>
      <c r="C803" s="821"/>
      <c r="D803" s="821"/>
      <c r="E803" s="839"/>
      <c r="F803" s="839"/>
      <c r="G803" s="806"/>
      <c r="H803" s="812"/>
      <c r="I803" s="845"/>
      <c r="J803" s="845"/>
      <c r="K803" s="845"/>
      <c r="L803" s="806"/>
    </row>
    <row r="804">
      <c r="A804" s="847"/>
      <c r="B804" s="821"/>
      <c r="C804" s="821"/>
      <c r="D804" s="821"/>
      <c r="E804" s="839"/>
      <c r="F804" s="839"/>
      <c r="G804" s="806"/>
      <c r="H804" s="812"/>
      <c r="I804" s="845"/>
      <c r="J804" s="845"/>
      <c r="K804" s="845"/>
      <c r="L804" s="806"/>
    </row>
    <row r="805">
      <c r="A805" s="847"/>
      <c r="B805" s="821"/>
      <c r="C805" s="821"/>
      <c r="D805" s="821"/>
      <c r="E805" s="839"/>
      <c r="F805" s="839"/>
      <c r="G805" s="806"/>
      <c r="H805" s="812"/>
      <c r="I805" s="845"/>
      <c r="J805" s="845"/>
      <c r="K805" s="845"/>
      <c r="L805" s="806"/>
    </row>
    <row r="806">
      <c r="A806" s="847"/>
      <c r="B806" s="821"/>
      <c r="C806" s="821"/>
      <c r="D806" s="821"/>
      <c r="E806" s="839"/>
      <c r="F806" s="839"/>
      <c r="G806" s="806"/>
      <c r="H806" s="812"/>
      <c r="I806" s="845"/>
      <c r="J806" s="845"/>
      <c r="K806" s="845"/>
      <c r="L806" s="806"/>
    </row>
    <row r="807">
      <c r="A807" s="847"/>
      <c r="B807" s="821"/>
      <c r="C807" s="821"/>
      <c r="D807" s="821"/>
      <c r="E807" s="839"/>
      <c r="F807" s="839"/>
      <c r="G807" s="806"/>
      <c r="H807" s="812"/>
      <c r="I807" s="845"/>
      <c r="J807" s="845"/>
      <c r="K807" s="845"/>
      <c r="L807" s="806"/>
    </row>
    <row r="808">
      <c r="A808" s="847"/>
      <c r="B808" s="821"/>
      <c r="C808" s="821"/>
      <c r="D808" s="821"/>
      <c r="E808" s="839"/>
      <c r="F808" s="839"/>
      <c r="G808" s="806"/>
      <c r="H808" s="812"/>
      <c r="I808" s="845"/>
      <c r="J808" s="845"/>
      <c r="K808" s="845"/>
      <c r="L808" s="806"/>
    </row>
    <row r="809">
      <c r="A809" s="847"/>
      <c r="B809" s="821"/>
      <c r="C809" s="821"/>
      <c r="D809" s="821"/>
      <c r="E809" s="839"/>
      <c r="F809" s="839"/>
      <c r="G809" s="806"/>
      <c r="H809" s="812"/>
      <c r="I809" s="845"/>
      <c r="J809" s="845"/>
      <c r="K809" s="845"/>
      <c r="L809" s="806"/>
    </row>
    <row r="810">
      <c r="A810" s="847"/>
      <c r="B810" s="821"/>
      <c r="C810" s="821"/>
      <c r="D810" s="821"/>
      <c r="E810" s="839"/>
      <c r="F810" s="839"/>
      <c r="G810" s="806"/>
      <c r="H810" s="812"/>
      <c r="I810" s="845"/>
      <c r="J810" s="845"/>
      <c r="K810" s="845"/>
      <c r="L810" s="806"/>
    </row>
    <row r="811">
      <c r="A811" s="847"/>
      <c r="B811" s="821"/>
      <c r="C811" s="821"/>
      <c r="D811" s="821"/>
      <c r="E811" s="839"/>
      <c r="F811" s="839"/>
      <c r="G811" s="806"/>
      <c r="H811" s="812"/>
      <c r="I811" s="845"/>
      <c r="J811" s="845"/>
      <c r="K811" s="845"/>
      <c r="L811" s="806"/>
    </row>
    <row r="812">
      <c r="A812" s="847"/>
      <c r="B812" s="821"/>
      <c r="C812" s="821"/>
      <c r="D812" s="821"/>
      <c r="E812" s="839"/>
      <c r="F812" s="839"/>
      <c r="G812" s="806"/>
      <c r="H812" s="812"/>
      <c r="I812" s="845"/>
      <c r="J812" s="845"/>
      <c r="K812" s="845"/>
      <c r="L812" s="806"/>
    </row>
    <row r="813">
      <c r="A813" s="847"/>
      <c r="B813" s="821"/>
      <c r="C813" s="821"/>
      <c r="D813" s="821"/>
      <c r="E813" s="839"/>
      <c r="F813" s="839"/>
      <c r="G813" s="806"/>
      <c r="H813" s="812"/>
      <c r="I813" s="845"/>
      <c r="J813" s="845"/>
      <c r="K813" s="845"/>
      <c r="L813" s="806"/>
    </row>
    <row r="814">
      <c r="A814" s="847"/>
      <c r="B814" s="821"/>
      <c r="C814" s="821"/>
      <c r="D814" s="821"/>
      <c r="E814" s="839"/>
      <c r="F814" s="839"/>
      <c r="G814" s="806"/>
      <c r="H814" s="812"/>
      <c r="I814" s="845"/>
      <c r="J814" s="845"/>
      <c r="K814" s="845"/>
      <c r="L814" s="806"/>
    </row>
    <row r="815">
      <c r="A815" s="847"/>
      <c r="B815" s="821"/>
      <c r="C815" s="821"/>
      <c r="D815" s="821"/>
      <c r="E815" s="839"/>
      <c r="F815" s="839"/>
      <c r="G815" s="806"/>
      <c r="H815" s="812"/>
      <c r="I815" s="845"/>
      <c r="J815" s="845"/>
      <c r="K815" s="845"/>
      <c r="L815" s="806"/>
    </row>
    <row r="816">
      <c r="A816" s="847"/>
      <c r="B816" s="821"/>
      <c r="C816" s="821"/>
      <c r="D816" s="821"/>
      <c r="E816" s="839"/>
      <c r="F816" s="839"/>
      <c r="G816" s="806"/>
      <c r="H816" s="812"/>
      <c r="I816" s="845"/>
      <c r="J816" s="845"/>
      <c r="K816" s="845"/>
      <c r="L816" s="806"/>
    </row>
    <row r="817">
      <c r="A817" s="847"/>
      <c r="B817" s="821"/>
      <c r="C817" s="821"/>
      <c r="D817" s="821"/>
      <c r="E817" s="839"/>
      <c r="F817" s="839"/>
      <c r="G817" s="806"/>
      <c r="H817" s="812"/>
      <c r="I817" s="845"/>
      <c r="J817" s="845"/>
      <c r="K817" s="845"/>
      <c r="L817" s="806"/>
    </row>
    <row r="818">
      <c r="A818" s="847"/>
      <c r="B818" s="821"/>
      <c r="C818" s="821"/>
      <c r="D818" s="821"/>
      <c r="E818" s="839"/>
      <c r="F818" s="839"/>
      <c r="G818" s="806"/>
      <c r="H818" s="812"/>
      <c r="I818" s="845"/>
      <c r="J818" s="845"/>
      <c r="K818" s="845"/>
      <c r="L818" s="806"/>
    </row>
    <row r="819">
      <c r="A819" s="847"/>
      <c r="B819" s="821"/>
      <c r="C819" s="821"/>
      <c r="D819" s="821"/>
      <c r="E819" s="839"/>
      <c r="F819" s="839"/>
      <c r="G819" s="806"/>
      <c r="H819" s="812"/>
      <c r="I819" s="845"/>
      <c r="J819" s="845"/>
      <c r="K819" s="845"/>
      <c r="L819" s="806"/>
    </row>
    <row r="820">
      <c r="A820" s="847"/>
      <c r="B820" s="821"/>
      <c r="C820" s="821"/>
      <c r="D820" s="821"/>
      <c r="E820" s="839"/>
      <c r="F820" s="839"/>
      <c r="G820" s="806"/>
      <c r="H820" s="812"/>
      <c r="I820" s="845"/>
      <c r="J820" s="845"/>
      <c r="K820" s="845"/>
      <c r="L820" s="806"/>
    </row>
    <row r="821">
      <c r="A821" s="847"/>
      <c r="B821" s="821"/>
      <c r="C821" s="821"/>
      <c r="D821" s="821"/>
      <c r="E821" s="839"/>
      <c r="F821" s="839"/>
      <c r="G821" s="806"/>
      <c r="H821" s="812"/>
      <c r="I821" s="845"/>
      <c r="J821" s="845"/>
      <c r="K821" s="845"/>
      <c r="L821" s="806"/>
    </row>
    <row r="822">
      <c r="A822" s="847"/>
      <c r="B822" s="821"/>
      <c r="C822" s="821"/>
      <c r="D822" s="821"/>
      <c r="E822" s="839"/>
      <c r="F822" s="839"/>
      <c r="G822" s="806"/>
      <c r="H822" s="812"/>
      <c r="I822" s="845"/>
      <c r="J822" s="845"/>
      <c r="K822" s="845"/>
      <c r="L822" s="806"/>
    </row>
    <row r="823">
      <c r="A823" s="847"/>
      <c r="B823" s="821"/>
      <c r="C823" s="821"/>
      <c r="D823" s="821"/>
      <c r="E823" s="839"/>
      <c r="F823" s="839"/>
      <c r="G823" s="806"/>
      <c r="H823" s="812"/>
      <c r="I823" s="845"/>
      <c r="J823" s="845"/>
      <c r="K823" s="845"/>
      <c r="L823" s="806"/>
    </row>
    <row r="824">
      <c r="A824" s="847"/>
      <c r="B824" s="821"/>
      <c r="C824" s="821"/>
      <c r="D824" s="821"/>
      <c r="E824" s="839"/>
      <c r="F824" s="839"/>
      <c r="G824" s="806"/>
      <c r="H824" s="812"/>
      <c r="I824" s="845"/>
      <c r="J824" s="845"/>
      <c r="K824" s="845"/>
      <c r="L824" s="806"/>
    </row>
    <row r="825">
      <c r="A825" s="847"/>
      <c r="B825" s="821"/>
      <c r="C825" s="821"/>
      <c r="D825" s="821"/>
      <c r="E825" s="839"/>
      <c r="F825" s="839"/>
      <c r="G825" s="806"/>
      <c r="H825" s="812"/>
      <c r="I825" s="845"/>
      <c r="J825" s="845"/>
      <c r="K825" s="845"/>
      <c r="L825" s="806"/>
    </row>
    <row r="826">
      <c r="A826" s="847"/>
      <c r="B826" s="821"/>
      <c r="C826" s="821"/>
      <c r="D826" s="821"/>
      <c r="E826" s="839"/>
      <c r="F826" s="839"/>
      <c r="G826" s="806"/>
      <c r="H826" s="812"/>
      <c r="I826" s="845"/>
      <c r="J826" s="845"/>
      <c r="K826" s="845"/>
      <c r="L826" s="806"/>
    </row>
    <row r="827">
      <c r="A827" s="847"/>
      <c r="B827" s="821"/>
      <c r="C827" s="821"/>
      <c r="D827" s="821"/>
      <c r="E827" s="839"/>
      <c r="F827" s="839"/>
      <c r="G827" s="806"/>
      <c r="H827" s="812"/>
      <c r="I827" s="845"/>
      <c r="J827" s="845"/>
      <c r="K827" s="845"/>
      <c r="L827" s="806"/>
    </row>
    <row r="828">
      <c r="A828" s="847"/>
      <c r="B828" s="821"/>
      <c r="C828" s="821"/>
      <c r="D828" s="821"/>
      <c r="E828" s="839"/>
      <c r="F828" s="839"/>
      <c r="G828" s="806"/>
      <c r="H828" s="812"/>
      <c r="I828" s="845"/>
      <c r="J828" s="845"/>
      <c r="K828" s="845"/>
      <c r="L828" s="806"/>
    </row>
    <row r="829">
      <c r="A829" s="847"/>
      <c r="B829" s="821"/>
      <c r="C829" s="821"/>
      <c r="D829" s="821"/>
      <c r="E829" s="839"/>
      <c r="F829" s="839"/>
      <c r="G829" s="806"/>
      <c r="H829" s="812"/>
      <c r="I829" s="845"/>
      <c r="J829" s="845"/>
      <c r="K829" s="845"/>
      <c r="L829" s="806"/>
    </row>
    <row r="830">
      <c r="A830" s="847"/>
      <c r="B830" s="821"/>
      <c r="C830" s="821"/>
      <c r="D830" s="821"/>
      <c r="E830" s="839"/>
      <c r="F830" s="839"/>
      <c r="G830" s="806"/>
      <c r="H830" s="812"/>
      <c r="I830" s="845"/>
      <c r="J830" s="845"/>
      <c r="K830" s="845"/>
      <c r="L830" s="806"/>
    </row>
    <row r="831">
      <c r="A831" s="847"/>
      <c r="B831" s="821"/>
      <c r="C831" s="821"/>
      <c r="D831" s="821"/>
      <c r="E831" s="839"/>
      <c r="F831" s="839"/>
      <c r="G831" s="806"/>
      <c r="H831" s="812"/>
      <c r="I831" s="845"/>
      <c r="J831" s="845"/>
      <c r="K831" s="845"/>
      <c r="L831" s="806"/>
    </row>
    <row r="832">
      <c r="A832" s="847"/>
      <c r="B832" s="821"/>
      <c r="C832" s="821"/>
      <c r="D832" s="821"/>
      <c r="E832" s="839"/>
      <c r="F832" s="839"/>
      <c r="G832" s="806"/>
      <c r="H832" s="812"/>
      <c r="I832" s="845"/>
      <c r="J832" s="845"/>
      <c r="K832" s="845"/>
      <c r="L832" s="806"/>
    </row>
    <row r="833">
      <c r="A833" s="847"/>
      <c r="B833" s="821"/>
      <c r="C833" s="821"/>
      <c r="D833" s="821"/>
      <c r="E833" s="839"/>
      <c r="F833" s="839"/>
      <c r="G833" s="806"/>
      <c r="H833" s="812"/>
      <c r="I833" s="845"/>
      <c r="J833" s="845"/>
      <c r="K833" s="845"/>
      <c r="L833" s="806"/>
    </row>
    <row r="834">
      <c r="A834" s="847"/>
      <c r="B834" s="821"/>
      <c r="C834" s="821"/>
      <c r="D834" s="821"/>
      <c r="E834" s="839"/>
      <c r="F834" s="839"/>
      <c r="G834" s="806"/>
      <c r="H834" s="812"/>
      <c r="I834" s="845"/>
      <c r="J834" s="845"/>
      <c r="K834" s="845"/>
      <c r="L834" s="806"/>
    </row>
    <row r="835">
      <c r="A835" s="847"/>
      <c r="B835" s="821"/>
      <c r="C835" s="821"/>
      <c r="D835" s="821"/>
      <c r="E835" s="839"/>
      <c r="F835" s="839"/>
      <c r="G835" s="806"/>
      <c r="H835" s="812"/>
      <c r="I835" s="845"/>
      <c r="J835" s="845"/>
      <c r="K835" s="845"/>
      <c r="L835" s="806"/>
    </row>
    <row r="836">
      <c r="A836" s="847"/>
      <c r="B836" s="821"/>
      <c r="C836" s="821"/>
      <c r="D836" s="821"/>
      <c r="E836" s="839"/>
      <c r="F836" s="839"/>
      <c r="G836" s="806"/>
      <c r="H836" s="812"/>
      <c r="I836" s="845"/>
      <c r="J836" s="845"/>
      <c r="K836" s="845"/>
      <c r="L836" s="806"/>
    </row>
    <row r="837">
      <c r="A837" s="847"/>
      <c r="B837" s="821"/>
      <c r="C837" s="821"/>
      <c r="D837" s="821"/>
      <c r="E837" s="839"/>
      <c r="F837" s="839"/>
      <c r="G837" s="806"/>
      <c r="H837" s="812"/>
      <c r="I837" s="845"/>
      <c r="J837" s="845"/>
      <c r="K837" s="845"/>
      <c r="L837" s="806"/>
    </row>
    <row r="838">
      <c r="A838" s="847"/>
      <c r="B838" s="821"/>
      <c r="C838" s="821"/>
      <c r="D838" s="821"/>
      <c r="E838" s="839"/>
      <c r="F838" s="839"/>
      <c r="G838" s="806"/>
      <c r="H838" s="812"/>
      <c r="I838" s="845"/>
      <c r="J838" s="845"/>
      <c r="K838" s="845"/>
      <c r="L838" s="806"/>
    </row>
    <row r="839">
      <c r="A839" s="847"/>
      <c r="B839" s="821"/>
      <c r="C839" s="821"/>
      <c r="D839" s="821"/>
      <c r="E839" s="839"/>
      <c r="F839" s="839"/>
      <c r="G839" s="806"/>
      <c r="H839" s="812"/>
      <c r="I839" s="845"/>
      <c r="J839" s="845"/>
      <c r="K839" s="845"/>
      <c r="L839" s="806"/>
    </row>
    <row r="840">
      <c r="A840" s="847"/>
      <c r="B840" s="821"/>
      <c r="C840" s="821"/>
      <c r="D840" s="821"/>
      <c r="E840" s="839"/>
      <c r="F840" s="839"/>
      <c r="G840" s="806"/>
      <c r="H840" s="812"/>
      <c r="I840" s="845"/>
      <c r="J840" s="845"/>
      <c r="K840" s="845"/>
      <c r="L840" s="806"/>
    </row>
    <row r="841">
      <c r="A841" s="847"/>
      <c r="B841" s="821"/>
      <c r="C841" s="821"/>
      <c r="D841" s="821"/>
      <c r="E841" s="839"/>
      <c r="F841" s="839"/>
      <c r="G841" s="806"/>
      <c r="H841" s="812"/>
      <c r="I841" s="845"/>
      <c r="J841" s="845"/>
      <c r="K841" s="845"/>
      <c r="L841" s="806"/>
    </row>
    <row r="842">
      <c r="A842" s="847"/>
      <c r="B842" s="821"/>
      <c r="C842" s="821"/>
      <c r="D842" s="821"/>
      <c r="E842" s="839"/>
      <c r="F842" s="839"/>
      <c r="G842" s="806"/>
      <c r="H842" s="812"/>
      <c r="I842" s="845"/>
      <c r="J842" s="845"/>
      <c r="K842" s="845"/>
      <c r="L842" s="806"/>
    </row>
    <row r="843">
      <c r="A843" s="847"/>
      <c r="B843" s="821"/>
      <c r="C843" s="821"/>
      <c r="D843" s="821"/>
      <c r="E843" s="839"/>
      <c r="F843" s="839"/>
      <c r="G843" s="806"/>
      <c r="H843" s="812"/>
      <c r="I843" s="845"/>
      <c r="J843" s="845"/>
      <c r="K843" s="845"/>
      <c r="L843" s="806"/>
    </row>
    <row r="844">
      <c r="A844" s="847"/>
      <c r="B844" s="821"/>
      <c r="C844" s="821"/>
      <c r="D844" s="821"/>
      <c r="E844" s="839"/>
      <c r="F844" s="839"/>
      <c r="G844" s="806"/>
      <c r="H844" s="812"/>
      <c r="I844" s="845"/>
      <c r="J844" s="845"/>
      <c r="K844" s="845"/>
      <c r="L844" s="806"/>
    </row>
    <row r="845">
      <c r="A845" s="847"/>
      <c r="B845" s="821"/>
      <c r="C845" s="821"/>
      <c r="D845" s="821"/>
      <c r="E845" s="839"/>
      <c r="F845" s="839"/>
      <c r="G845" s="806"/>
      <c r="H845" s="812"/>
      <c r="I845" s="845"/>
      <c r="J845" s="845"/>
      <c r="K845" s="845"/>
      <c r="L845" s="806"/>
    </row>
    <row r="846">
      <c r="A846" s="847"/>
      <c r="B846" s="821"/>
      <c r="C846" s="821"/>
      <c r="D846" s="821"/>
      <c r="E846" s="839"/>
      <c r="F846" s="839"/>
      <c r="G846" s="806"/>
      <c r="H846" s="812"/>
      <c r="I846" s="845"/>
      <c r="J846" s="845"/>
      <c r="K846" s="845"/>
      <c r="L846" s="806"/>
    </row>
    <row r="847">
      <c r="A847" s="847"/>
      <c r="B847" s="821"/>
      <c r="C847" s="821"/>
      <c r="D847" s="821"/>
      <c r="E847" s="839"/>
      <c r="F847" s="839"/>
      <c r="G847" s="806"/>
      <c r="H847" s="812"/>
      <c r="I847" s="845"/>
      <c r="J847" s="845"/>
      <c r="K847" s="845"/>
      <c r="L847" s="806"/>
    </row>
    <row r="848">
      <c r="A848" s="847"/>
      <c r="B848" s="821"/>
      <c r="C848" s="821"/>
      <c r="D848" s="821"/>
      <c r="E848" s="839"/>
      <c r="F848" s="839"/>
      <c r="G848" s="806"/>
      <c r="H848" s="812"/>
      <c r="I848" s="845"/>
      <c r="J848" s="845"/>
      <c r="K848" s="845"/>
      <c r="L848" s="806"/>
    </row>
    <row r="849">
      <c r="A849" s="847"/>
      <c r="B849" s="821"/>
      <c r="C849" s="821"/>
      <c r="D849" s="821"/>
      <c r="E849" s="839"/>
      <c r="F849" s="839"/>
      <c r="G849" s="806"/>
      <c r="H849" s="812"/>
      <c r="I849" s="845"/>
      <c r="J849" s="845"/>
      <c r="K849" s="845"/>
      <c r="L849" s="806"/>
    </row>
    <row r="850">
      <c r="A850" s="847"/>
      <c r="B850" s="821"/>
      <c r="C850" s="821"/>
      <c r="D850" s="821"/>
      <c r="E850" s="839"/>
      <c r="F850" s="839"/>
      <c r="G850" s="806"/>
      <c r="H850" s="812"/>
      <c r="I850" s="845"/>
      <c r="J850" s="845"/>
      <c r="K850" s="845"/>
      <c r="L850" s="806"/>
    </row>
    <row r="851">
      <c r="A851" s="847"/>
      <c r="B851" s="821"/>
      <c r="C851" s="821"/>
      <c r="D851" s="821"/>
      <c r="E851" s="839"/>
      <c r="F851" s="839"/>
      <c r="G851" s="806"/>
      <c r="H851" s="812"/>
      <c r="I851" s="845"/>
      <c r="J851" s="845"/>
      <c r="K851" s="845"/>
      <c r="L851" s="806"/>
    </row>
    <row r="852">
      <c r="A852" s="847"/>
      <c r="B852" s="821"/>
      <c r="C852" s="821"/>
      <c r="D852" s="821"/>
      <c r="E852" s="839"/>
      <c r="F852" s="839"/>
      <c r="G852" s="806"/>
      <c r="H852" s="812"/>
      <c r="I852" s="845"/>
      <c r="J852" s="845"/>
      <c r="K852" s="845"/>
      <c r="L852" s="806"/>
    </row>
    <row r="853">
      <c r="A853" s="847"/>
      <c r="B853" s="821"/>
      <c r="C853" s="821"/>
      <c r="D853" s="821"/>
      <c r="E853" s="839"/>
      <c r="F853" s="839"/>
      <c r="G853" s="806"/>
      <c r="H853" s="812"/>
      <c r="I853" s="845"/>
      <c r="J853" s="845"/>
      <c r="K853" s="845"/>
      <c r="L853" s="806"/>
    </row>
    <row r="854">
      <c r="A854" s="847"/>
      <c r="B854" s="821"/>
      <c r="C854" s="821"/>
      <c r="D854" s="821"/>
      <c r="E854" s="839"/>
      <c r="F854" s="839"/>
      <c r="G854" s="806"/>
      <c r="H854" s="812"/>
      <c r="I854" s="845"/>
      <c r="J854" s="845"/>
      <c r="K854" s="845"/>
      <c r="L854" s="806"/>
    </row>
    <row r="855">
      <c r="A855" s="847"/>
      <c r="B855" s="821"/>
      <c r="C855" s="821"/>
      <c r="D855" s="821"/>
      <c r="E855" s="839"/>
      <c r="F855" s="839"/>
      <c r="G855" s="806"/>
      <c r="H855" s="812"/>
      <c r="I855" s="845"/>
      <c r="J855" s="845"/>
      <c r="K855" s="845"/>
      <c r="L855" s="806"/>
    </row>
    <row r="856">
      <c r="A856" s="847"/>
      <c r="B856" s="821"/>
      <c r="C856" s="821"/>
      <c r="D856" s="821"/>
      <c r="E856" s="839"/>
      <c r="F856" s="839"/>
      <c r="G856" s="806"/>
      <c r="H856" s="812"/>
      <c r="I856" s="845"/>
      <c r="J856" s="845"/>
      <c r="K856" s="845"/>
      <c r="L856" s="806"/>
    </row>
    <row r="857">
      <c r="A857" s="847"/>
      <c r="B857" s="821"/>
      <c r="C857" s="821"/>
      <c r="D857" s="821"/>
      <c r="E857" s="839"/>
      <c r="F857" s="839"/>
      <c r="G857" s="806"/>
      <c r="H857" s="812"/>
      <c r="I857" s="845"/>
      <c r="J857" s="845"/>
      <c r="K857" s="845"/>
      <c r="L857" s="806"/>
    </row>
    <row r="858">
      <c r="A858" s="847"/>
      <c r="B858" s="821"/>
      <c r="C858" s="821"/>
      <c r="D858" s="821"/>
      <c r="E858" s="839"/>
      <c r="F858" s="839"/>
      <c r="G858" s="806"/>
      <c r="H858" s="812"/>
      <c r="I858" s="845"/>
      <c r="J858" s="845"/>
      <c r="K858" s="845"/>
      <c r="L858" s="806"/>
    </row>
    <row r="859">
      <c r="A859" s="847"/>
      <c r="B859" s="821"/>
      <c r="C859" s="821"/>
      <c r="D859" s="821"/>
      <c r="E859" s="839"/>
      <c r="F859" s="839"/>
      <c r="G859" s="806"/>
      <c r="H859" s="812"/>
      <c r="I859" s="845"/>
      <c r="J859" s="845"/>
      <c r="K859" s="845"/>
      <c r="L859" s="806"/>
    </row>
    <row r="860">
      <c r="A860" s="847"/>
      <c r="B860" s="821"/>
      <c r="C860" s="821"/>
      <c r="D860" s="821"/>
      <c r="E860" s="839"/>
      <c r="F860" s="839"/>
      <c r="G860" s="806"/>
      <c r="H860" s="812"/>
      <c r="I860" s="845"/>
      <c r="J860" s="845"/>
      <c r="K860" s="845"/>
      <c r="L860" s="806"/>
    </row>
    <row r="861">
      <c r="A861" s="847"/>
      <c r="B861" s="821"/>
      <c r="C861" s="821"/>
      <c r="D861" s="821"/>
      <c r="E861" s="839"/>
      <c r="F861" s="839"/>
      <c r="G861" s="806"/>
      <c r="H861" s="812"/>
      <c r="I861" s="845"/>
      <c r="J861" s="845"/>
      <c r="K861" s="845"/>
      <c r="L861" s="806"/>
    </row>
    <row r="862">
      <c r="A862" s="847"/>
      <c r="B862" s="821"/>
      <c r="C862" s="821"/>
      <c r="D862" s="821"/>
      <c r="E862" s="839"/>
      <c r="F862" s="839"/>
      <c r="G862" s="806"/>
      <c r="H862" s="812"/>
      <c r="I862" s="845"/>
      <c r="J862" s="845"/>
      <c r="K862" s="845"/>
      <c r="L862" s="806"/>
    </row>
    <row r="863">
      <c r="A863" s="847"/>
      <c r="B863" s="821"/>
      <c r="C863" s="821"/>
      <c r="D863" s="821"/>
      <c r="E863" s="839"/>
      <c r="F863" s="839"/>
      <c r="G863" s="806"/>
      <c r="H863" s="812"/>
      <c r="I863" s="845"/>
      <c r="J863" s="845"/>
      <c r="K863" s="845"/>
      <c r="L863" s="806"/>
    </row>
    <row r="864">
      <c r="A864" s="847"/>
      <c r="B864" s="821"/>
      <c r="C864" s="821"/>
      <c r="D864" s="821"/>
      <c r="E864" s="839"/>
      <c r="F864" s="839"/>
      <c r="G864" s="806"/>
      <c r="H864" s="812"/>
      <c r="I864" s="845"/>
      <c r="J864" s="845"/>
      <c r="K864" s="845"/>
      <c r="L864" s="806"/>
    </row>
    <row r="865">
      <c r="A865" s="847"/>
      <c r="B865" s="821"/>
      <c r="C865" s="821"/>
      <c r="D865" s="821"/>
      <c r="E865" s="839"/>
      <c r="F865" s="839"/>
      <c r="G865" s="806"/>
      <c r="H865" s="812"/>
      <c r="I865" s="845"/>
      <c r="J865" s="845"/>
      <c r="K865" s="845"/>
      <c r="L865" s="806"/>
    </row>
    <row r="866">
      <c r="A866" s="847"/>
      <c r="B866" s="821"/>
      <c r="C866" s="821"/>
      <c r="D866" s="821"/>
      <c r="E866" s="839"/>
      <c r="F866" s="839"/>
      <c r="G866" s="806"/>
      <c r="H866" s="812"/>
      <c r="I866" s="845"/>
      <c r="J866" s="845"/>
      <c r="K866" s="845"/>
      <c r="L866" s="806"/>
    </row>
    <row r="867">
      <c r="A867" s="847"/>
      <c r="B867" s="821"/>
      <c r="C867" s="821"/>
      <c r="D867" s="821"/>
      <c r="E867" s="839"/>
      <c r="F867" s="839"/>
      <c r="G867" s="806"/>
      <c r="H867" s="812"/>
      <c r="I867" s="845"/>
      <c r="J867" s="845"/>
      <c r="K867" s="845"/>
      <c r="L867" s="806"/>
    </row>
    <row r="868">
      <c r="A868" s="847"/>
      <c r="B868" s="821"/>
      <c r="C868" s="821"/>
      <c r="D868" s="821"/>
      <c r="E868" s="839"/>
      <c r="F868" s="839"/>
      <c r="G868" s="806"/>
      <c r="H868" s="812"/>
      <c r="I868" s="845"/>
      <c r="J868" s="845"/>
      <c r="K868" s="845"/>
      <c r="L868" s="806"/>
    </row>
    <row r="869">
      <c r="A869" s="847"/>
      <c r="B869" s="821"/>
      <c r="C869" s="821"/>
      <c r="D869" s="821"/>
      <c r="E869" s="839"/>
      <c r="F869" s="839"/>
      <c r="G869" s="806"/>
      <c r="H869" s="812"/>
      <c r="I869" s="845"/>
      <c r="J869" s="845"/>
      <c r="K869" s="845"/>
      <c r="L869" s="806"/>
    </row>
    <row r="870">
      <c r="A870" s="847"/>
      <c r="B870" s="821"/>
      <c r="C870" s="821"/>
      <c r="D870" s="821"/>
      <c r="E870" s="839"/>
      <c r="F870" s="839"/>
      <c r="G870" s="806"/>
      <c r="H870" s="812"/>
      <c r="I870" s="845"/>
      <c r="J870" s="845"/>
      <c r="K870" s="845"/>
      <c r="L870" s="806"/>
    </row>
    <row r="871">
      <c r="A871" s="847"/>
      <c r="B871" s="821"/>
      <c r="C871" s="821"/>
      <c r="D871" s="821"/>
      <c r="E871" s="839"/>
      <c r="F871" s="839"/>
      <c r="G871" s="806"/>
      <c r="H871" s="812"/>
      <c r="I871" s="845"/>
      <c r="J871" s="845"/>
      <c r="K871" s="845"/>
      <c r="L871" s="806"/>
    </row>
    <row r="872">
      <c r="A872" s="847"/>
      <c r="B872" s="821"/>
      <c r="C872" s="821"/>
      <c r="D872" s="821"/>
      <c r="E872" s="839"/>
      <c r="F872" s="839"/>
      <c r="G872" s="806"/>
      <c r="H872" s="812"/>
      <c r="I872" s="845"/>
      <c r="J872" s="845"/>
      <c r="K872" s="845"/>
      <c r="L872" s="806"/>
    </row>
    <row r="873">
      <c r="A873" s="847"/>
      <c r="B873" s="821"/>
      <c r="C873" s="821"/>
      <c r="D873" s="821"/>
      <c r="E873" s="839"/>
      <c r="F873" s="839"/>
      <c r="G873" s="806"/>
      <c r="H873" s="812"/>
      <c r="I873" s="845"/>
      <c r="J873" s="845"/>
      <c r="K873" s="845"/>
      <c r="L873" s="806"/>
    </row>
    <row r="874">
      <c r="A874" s="847"/>
      <c r="B874" s="821"/>
      <c r="C874" s="821"/>
      <c r="D874" s="821"/>
      <c r="E874" s="839"/>
      <c r="F874" s="839"/>
      <c r="G874" s="806"/>
      <c r="H874" s="812"/>
      <c r="I874" s="845"/>
      <c r="J874" s="845"/>
      <c r="K874" s="845"/>
      <c r="L874" s="806"/>
    </row>
    <row r="875">
      <c r="A875" s="847"/>
      <c r="B875" s="821"/>
      <c r="C875" s="821"/>
      <c r="D875" s="821"/>
      <c r="E875" s="839"/>
      <c r="F875" s="839"/>
      <c r="G875" s="806"/>
      <c r="H875" s="812"/>
      <c r="I875" s="845"/>
      <c r="J875" s="845"/>
      <c r="K875" s="845"/>
      <c r="L875" s="806"/>
    </row>
    <row r="876">
      <c r="A876" s="847"/>
      <c r="B876" s="821"/>
      <c r="C876" s="821"/>
      <c r="D876" s="821"/>
      <c r="E876" s="839"/>
      <c r="F876" s="839"/>
      <c r="G876" s="806"/>
      <c r="H876" s="812"/>
      <c r="I876" s="845"/>
      <c r="J876" s="845"/>
      <c r="K876" s="845"/>
      <c r="L876" s="806"/>
    </row>
    <row r="877">
      <c r="A877" s="847"/>
      <c r="B877" s="821"/>
      <c r="C877" s="821"/>
      <c r="D877" s="821"/>
      <c r="E877" s="839"/>
      <c r="F877" s="839"/>
      <c r="G877" s="806"/>
      <c r="H877" s="812"/>
      <c r="I877" s="845"/>
      <c r="J877" s="845"/>
      <c r="K877" s="845"/>
      <c r="L877" s="806"/>
    </row>
    <row r="878">
      <c r="A878" s="847"/>
      <c r="B878" s="821"/>
      <c r="C878" s="821"/>
      <c r="D878" s="821"/>
      <c r="E878" s="839"/>
      <c r="F878" s="839"/>
      <c r="G878" s="806"/>
      <c r="H878" s="812"/>
      <c r="I878" s="845"/>
      <c r="J878" s="845"/>
      <c r="K878" s="845"/>
      <c r="L878" s="806"/>
    </row>
    <row r="879">
      <c r="A879" s="847"/>
      <c r="B879" s="821"/>
      <c r="C879" s="821"/>
      <c r="D879" s="821"/>
      <c r="E879" s="839"/>
      <c r="F879" s="839"/>
      <c r="G879" s="806"/>
      <c r="H879" s="812"/>
      <c r="I879" s="845"/>
      <c r="J879" s="845"/>
      <c r="K879" s="845"/>
      <c r="L879" s="806"/>
    </row>
    <row r="880">
      <c r="A880" s="847"/>
      <c r="B880" s="821"/>
      <c r="C880" s="821"/>
      <c r="D880" s="821"/>
      <c r="E880" s="839"/>
      <c r="F880" s="839"/>
      <c r="G880" s="806"/>
      <c r="H880" s="812"/>
      <c r="I880" s="845"/>
      <c r="J880" s="845"/>
      <c r="K880" s="845"/>
      <c r="L880" s="806"/>
    </row>
    <row r="881">
      <c r="A881" s="847"/>
      <c r="B881" s="821"/>
      <c r="C881" s="821"/>
      <c r="D881" s="821"/>
      <c r="E881" s="839"/>
      <c r="F881" s="839"/>
      <c r="G881" s="806"/>
      <c r="H881" s="812"/>
      <c r="I881" s="845"/>
      <c r="J881" s="845"/>
      <c r="K881" s="845"/>
      <c r="L881" s="806"/>
    </row>
    <row r="882">
      <c r="A882" s="847"/>
      <c r="B882" s="821"/>
      <c r="C882" s="821"/>
      <c r="D882" s="821"/>
      <c r="E882" s="839"/>
      <c r="F882" s="839"/>
      <c r="G882" s="806"/>
      <c r="H882" s="812"/>
      <c r="I882" s="845"/>
      <c r="J882" s="845"/>
      <c r="K882" s="845"/>
      <c r="L882" s="806"/>
    </row>
    <row r="883">
      <c r="A883" s="847"/>
      <c r="B883" s="821"/>
      <c r="C883" s="821"/>
      <c r="D883" s="821"/>
      <c r="E883" s="839"/>
      <c r="F883" s="839"/>
      <c r="G883" s="806"/>
      <c r="H883" s="812"/>
      <c r="I883" s="845"/>
      <c r="J883" s="845"/>
      <c r="K883" s="845"/>
      <c r="L883" s="806"/>
    </row>
    <row r="884">
      <c r="A884" s="847"/>
      <c r="B884" s="821"/>
      <c r="C884" s="821"/>
      <c r="D884" s="821"/>
      <c r="E884" s="839"/>
      <c r="F884" s="839"/>
      <c r="G884" s="806"/>
      <c r="H884" s="812"/>
      <c r="I884" s="845"/>
      <c r="J884" s="845"/>
      <c r="K884" s="845"/>
      <c r="L884" s="806"/>
    </row>
    <row r="885">
      <c r="A885" s="847"/>
      <c r="B885" s="821"/>
      <c r="C885" s="821"/>
      <c r="D885" s="821"/>
      <c r="E885" s="839"/>
      <c r="F885" s="839"/>
      <c r="G885" s="806"/>
      <c r="H885" s="812"/>
      <c r="I885" s="845"/>
      <c r="J885" s="845"/>
      <c r="K885" s="845"/>
      <c r="L885" s="806"/>
    </row>
    <row r="886">
      <c r="A886" s="847"/>
      <c r="B886" s="821"/>
      <c r="C886" s="821"/>
      <c r="D886" s="821"/>
      <c r="E886" s="839"/>
      <c r="F886" s="839"/>
      <c r="G886" s="806"/>
      <c r="H886" s="812"/>
      <c r="I886" s="845"/>
      <c r="J886" s="845"/>
      <c r="K886" s="845"/>
      <c r="L886" s="806"/>
    </row>
    <row r="887">
      <c r="A887" s="847"/>
      <c r="B887" s="821"/>
      <c r="C887" s="821"/>
      <c r="D887" s="821"/>
      <c r="E887" s="839"/>
      <c r="F887" s="839"/>
      <c r="G887" s="806"/>
      <c r="H887" s="812"/>
      <c r="I887" s="845"/>
      <c r="J887" s="845"/>
      <c r="K887" s="845"/>
      <c r="L887" s="806"/>
    </row>
    <row r="888">
      <c r="A888" s="847"/>
      <c r="B888" s="821"/>
      <c r="C888" s="821"/>
      <c r="D888" s="821"/>
      <c r="E888" s="839"/>
      <c r="F888" s="839"/>
      <c r="G888" s="806"/>
      <c r="H888" s="812"/>
      <c r="I888" s="845"/>
      <c r="J888" s="845"/>
      <c r="K888" s="845"/>
      <c r="L888" s="806"/>
    </row>
    <row r="889">
      <c r="A889" s="847"/>
      <c r="B889" s="821"/>
      <c r="C889" s="821"/>
      <c r="D889" s="821"/>
      <c r="E889" s="839"/>
      <c r="F889" s="839"/>
      <c r="G889" s="806"/>
      <c r="H889" s="812"/>
      <c r="I889" s="845"/>
      <c r="J889" s="845"/>
      <c r="K889" s="845"/>
      <c r="L889" s="806"/>
    </row>
    <row r="890">
      <c r="A890" s="847"/>
      <c r="B890" s="821"/>
      <c r="C890" s="821"/>
      <c r="D890" s="821"/>
      <c r="E890" s="839"/>
      <c r="F890" s="839"/>
      <c r="G890" s="806"/>
      <c r="H890" s="812"/>
      <c r="I890" s="845"/>
      <c r="J890" s="845"/>
      <c r="K890" s="845"/>
      <c r="L890" s="806"/>
    </row>
    <row r="891">
      <c r="A891" s="847"/>
      <c r="B891" s="821"/>
      <c r="C891" s="821"/>
      <c r="D891" s="821"/>
      <c r="E891" s="839"/>
      <c r="F891" s="839"/>
      <c r="G891" s="806"/>
      <c r="H891" s="812"/>
      <c r="I891" s="845"/>
      <c r="J891" s="845"/>
      <c r="K891" s="845"/>
      <c r="L891" s="806"/>
    </row>
    <row r="892">
      <c r="A892" s="847"/>
      <c r="B892" s="821"/>
      <c r="C892" s="821"/>
      <c r="D892" s="821"/>
      <c r="E892" s="839"/>
      <c r="F892" s="839"/>
      <c r="G892" s="806"/>
      <c r="H892" s="812"/>
      <c r="I892" s="845"/>
      <c r="J892" s="845"/>
      <c r="K892" s="845"/>
      <c r="L892" s="806"/>
    </row>
    <row r="893">
      <c r="A893" s="847"/>
      <c r="B893" s="821"/>
      <c r="C893" s="821"/>
      <c r="D893" s="821"/>
      <c r="E893" s="839"/>
      <c r="F893" s="839"/>
      <c r="G893" s="806"/>
      <c r="H893" s="812"/>
      <c r="I893" s="845"/>
      <c r="J893" s="845"/>
      <c r="K893" s="845"/>
      <c r="L893" s="806"/>
    </row>
    <row r="894">
      <c r="A894" s="847"/>
      <c r="B894" s="821"/>
      <c r="C894" s="821"/>
      <c r="D894" s="821"/>
      <c r="E894" s="839"/>
      <c r="F894" s="839"/>
      <c r="G894" s="806"/>
      <c r="H894" s="812"/>
      <c r="I894" s="845"/>
      <c r="J894" s="845"/>
      <c r="K894" s="845"/>
      <c r="L894" s="806"/>
    </row>
    <row r="895">
      <c r="A895" s="847"/>
      <c r="B895" s="821"/>
      <c r="C895" s="821"/>
      <c r="D895" s="821"/>
      <c r="E895" s="839"/>
      <c r="F895" s="839"/>
      <c r="G895" s="806"/>
      <c r="H895" s="812"/>
      <c r="I895" s="845"/>
      <c r="J895" s="845"/>
      <c r="K895" s="845"/>
      <c r="L895" s="806"/>
    </row>
    <row r="896">
      <c r="A896" s="847"/>
      <c r="B896" s="821"/>
      <c r="C896" s="821"/>
      <c r="D896" s="821"/>
      <c r="E896" s="839"/>
      <c r="F896" s="839"/>
      <c r="G896" s="806"/>
      <c r="H896" s="812"/>
      <c r="I896" s="845"/>
      <c r="J896" s="845"/>
      <c r="K896" s="845"/>
      <c r="L896" s="806"/>
    </row>
    <row r="897">
      <c r="A897" s="847"/>
      <c r="B897" s="821"/>
      <c r="C897" s="821"/>
      <c r="D897" s="821"/>
      <c r="E897" s="839"/>
      <c r="F897" s="839"/>
      <c r="G897" s="806"/>
      <c r="H897" s="812"/>
      <c r="I897" s="845"/>
      <c r="J897" s="845"/>
      <c r="K897" s="845"/>
      <c r="L897" s="806"/>
    </row>
    <row r="898">
      <c r="A898" s="847"/>
      <c r="B898" s="821"/>
      <c r="C898" s="821"/>
      <c r="D898" s="821"/>
      <c r="E898" s="839"/>
      <c r="F898" s="839"/>
      <c r="G898" s="806"/>
      <c r="H898" s="812"/>
      <c r="I898" s="845"/>
      <c r="J898" s="845"/>
      <c r="K898" s="845"/>
      <c r="L898" s="806"/>
    </row>
    <row r="899">
      <c r="A899" s="847"/>
      <c r="B899" s="821"/>
      <c r="C899" s="821"/>
      <c r="D899" s="821"/>
      <c r="E899" s="839"/>
      <c r="F899" s="839"/>
      <c r="G899" s="806"/>
      <c r="H899" s="812"/>
      <c r="I899" s="845"/>
      <c r="J899" s="845"/>
      <c r="K899" s="845"/>
      <c r="L899" s="806"/>
    </row>
    <row r="900">
      <c r="A900" s="847"/>
      <c r="B900" s="821"/>
      <c r="C900" s="821"/>
      <c r="D900" s="821"/>
      <c r="E900" s="839"/>
      <c r="F900" s="839"/>
      <c r="G900" s="806"/>
      <c r="H900" s="812"/>
      <c r="I900" s="845"/>
      <c r="J900" s="845"/>
      <c r="K900" s="845"/>
      <c r="L900" s="806"/>
    </row>
    <row r="901">
      <c r="A901" s="847"/>
      <c r="B901" s="821"/>
      <c r="C901" s="821"/>
      <c r="D901" s="821"/>
      <c r="E901" s="839"/>
      <c r="F901" s="839"/>
      <c r="G901" s="806"/>
      <c r="H901" s="812"/>
      <c r="I901" s="845"/>
      <c r="J901" s="845"/>
      <c r="K901" s="845"/>
      <c r="L901" s="806"/>
    </row>
    <row r="902">
      <c r="A902" s="847"/>
      <c r="B902" s="821"/>
      <c r="C902" s="821"/>
      <c r="D902" s="821"/>
      <c r="E902" s="839"/>
      <c r="F902" s="839"/>
      <c r="G902" s="806"/>
      <c r="H902" s="812"/>
      <c r="I902" s="845"/>
      <c r="J902" s="845"/>
      <c r="K902" s="845"/>
      <c r="L902" s="806"/>
    </row>
    <row r="903">
      <c r="A903" s="847"/>
      <c r="B903" s="821"/>
      <c r="C903" s="821"/>
      <c r="D903" s="821"/>
      <c r="E903" s="839"/>
      <c r="F903" s="839"/>
      <c r="G903" s="806"/>
      <c r="H903" s="812"/>
      <c r="I903" s="845"/>
      <c r="J903" s="845"/>
      <c r="K903" s="845"/>
      <c r="L903" s="806"/>
    </row>
    <row r="904">
      <c r="A904" s="847"/>
      <c r="B904" s="821"/>
      <c r="C904" s="821"/>
      <c r="D904" s="821"/>
      <c r="E904" s="839"/>
      <c r="F904" s="839"/>
      <c r="G904" s="806"/>
      <c r="H904" s="812"/>
      <c r="I904" s="845"/>
      <c r="J904" s="845"/>
      <c r="K904" s="845"/>
      <c r="L904" s="806"/>
    </row>
    <row r="905">
      <c r="A905" s="847"/>
      <c r="B905" s="821"/>
      <c r="C905" s="821"/>
      <c r="D905" s="821"/>
      <c r="E905" s="839"/>
      <c r="F905" s="839"/>
      <c r="G905" s="806"/>
      <c r="H905" s="812"/>
      <c r="I905" s="845"/>
      <c r="J905" s="845"/>
      <c r="K905" s="845"/>
      <c r="L905" s="806"/>
    </row>
    <row r="906">
      <c r="A906" s="847"/>
      <c r="B906" s="821"/>
      <c r="C906" s="821"/>
      <c r="D906" s="821"/>
      <c r="E906" s="839"/>
      <c r="F906" s="839"/>
      <c r="G906" s="806"/>
      <c r="H906" s="812"/>
      <c r="I906" s="845"/>
      <c r="J906" s="845"/>
      <c r="K906" s="845"/>
      <c r="L906" s="806"/>
    </row>
    <row r="907">
      <c r="A907" s="847"/>
      <c r="B907" s="821"/>
      <c r="C907" s="821"/>
      <c r="D907" s="821"/>
      <c r="E907" s="839"/>
      <c r="F907" s="839"/>
      <c r="G907" s="806"/>
      <c r="H907" s="812"/>
      <c r="I907" s="845"/>
      <c r="J907" s="845"/>
      <c r="K907" s="845"/>
      <c r="L907" s="806"/>
    </row>
    <row r="908">
      <c r="A908" s="847"/>
      <c r="B908" s="821"/>
      <c r="C908" s="821"/>
      <c r="D908" s="821"/>
      <c r="E908" s="839"/>
      <c r="F908" s="839"/>
      <c r="G908" s="806"/>
      <c r="H908" s="812"/>
      <c r="I908" s="845"/>
      <c r="J908" s="845"/>
      <c r="K908" s="845"/>
      <c r="L908" s="806"/>
    </row>
    <row r="909">
      <c r="A909" s="847"/>
      <c r="B909" s="821"/>
      <c r="C909" s="821"/>
      <c r="D909" s="821"/>
      <c r="E909" s="839"/>
      <c r="F909" s="839"/>
      <c r="G909" s="806"/>
      <c r="H909" s="812"/>
      <c r="I909" s="845"/>
      <c r="J909" s="845"/>
      <c r="K909" s="845"/>
      <c r="L909" s="806"/>
    </row>
    <row r="910">
      <c r="A910" s="847"/>
      <c r="B910" s="821"/>
      <c r="C910" s="821"/>
      <c r="D910" s="821"/>
      <c r="E910" s="839"/>
      <c r="F910" s="839"/>
      <c r="G910" s="806"/>
      <c r="H910" s="812"/>
      <c r="I910" s="845"/>
      <c r="J910" s="845"/>
      <c r="K910" s="845"/>
      <c r="L910" s="806"/>
    </row>
    <row r="911">
      <c r="A911" s="847"/>
      <c r="B911" s="821"/>
      <c r="C911" s="821"/>
      <c r="D911" s="821"/>
      <c r="E911" s="839"/>
      <c r="F911" s="839"/>
      <c r="G911" s="806"/>
      <c r="H911" s="812"/>
      <c r="I911" s="845"/>
      <c r="J911" s="845"/>
      <c r="K911" s="845"/>
      <c r="L911" s="806"/>
    </row>
    <row r="912">
      <c r="A912" s="847"/>
      <c r="B912" s="821"/>
      <c r="C912" s="821"/>
      <c r="D912" s="821"/>
      <c r="E912" s="839"/>
      <c r="F912" s="839"/>
      <c r="G912" s="806"/>
      <c r="H912" s="812"/>
      <c r="I912" s="845"/>
      <c r="J912" s="845"/>
      <c r="K912" s="845"/>
      <c r="L912" s="806"/>
    </row>
    <row r="913">
      <c r="A913" s="847"/>
      <c r="B913" s="821"/>
      <c r="C913" s="821"/>
      <c r="D913" s="821"/>
      <c r="E913" s="839"/>
      <c r="F913" s="839"/>
      <c r="G913" s="806"/>
      <c r="H913" s="812"/>
      <c r="I913" s="845"/>
      <c r="J913" s="845"/>
      <c r="K913" s="845"/>
      <c r="L913" s="806"/>
    </row>
    <row r="914">
      <c r="A914" s="847"/>
      <c r="B914" s="821"/>
      <c r="C914" s="821"/>
      <c r="D914" s="821"/>
      <c r="E914" s="839"/>
      <c r="F914" s="839"/>
      <c r="G914" s="806"/>
      <c r="H914" s="812"/>
      <c r="I914" s="845"/>
      <c r="J914" s="845"/>
      <c r="K914" s="845"/>
      <c r="L914" s="806"/>
    </row>
    <row r="915">
      <c r="A915" s="847"/>
      <c r="B915" s="821"/>
      <c r="C915" s="821"/>
      <c r="D915" s="821"/>
      <c r="E915" s="839"/>
      <c r="F915" s="839"/>
      <c r="G915" s="806"/>
      <c r="H915" s="812"/>
      <c r="I915" s="845"/>
      <c r="J915" s="845"/>
      <c r="K915" s="845"/>
      <c r="L915" s="806"/>
    </row>
    <row r="916">
      <c r="A916" s="847"/>
      <c r="B916" s="821"/>
      <c r="C916" s="821"/>
      <c r="D916" s="821"/>
      <c r="E916" s="839"/>
      <c r="F916" s="839"/>
      <c r="G916" s="806"/>
      <c r="H916" s="812"/>
      <c r="I916" s="845"/>
      <c r="J916" s="845"/>
      <c r="K916" s="845"/>
      <c r="L916" s="806"/>
    </row>
    <row r="917">
      <c r="A917" s="847"/>
      <c r="B917" s="821"/>
      <c r="C917" s="821"/>
      <c r="D917" s="821"/>
      <c r="E917" s="839"/>
      <c r="F917" s="839"/>
      <c r="G917" s="806"/>
      <c r="H917" s="812"/>
      <c r="I917" s="845"/>
      <c r="J917" s="845"/>
      <c r="K917" s="845"/>
      <c r="L917" s="806"/>
    </row>
    <row r="918">
      <c r="A918" s="847"/>
      <c r="B918" s="821"/>
      <c r="C918" s="821"/>
      <c r="D918" s="821"/>
      <c r="E918" s="839"/>
      <c r="F918" s="839"/>
      <c r="G918" s="806"/>
      <c r="H918" s="812"/>
      <c r="I918" s="845"/>
      <c r="J918" s="845"/>
      <c r="K918" s="845"/>
      <c r="L918" s="806"/>
    </row>
    <row r="919">
      <c r="A919" s="847"/>
      <c r="B919" s="821"/>
      <c r="C919" s="821"/>
      <c r="D919" s="821"/>
      <c r="E919" s="839"/>
      <c r="F919" s="839"/>
      <c r="G919" s="806"/>
      <c r="H919" s="812"/>
      <c r="I919" s="845"/>
      <c r="J919" s="845"/>
      <c r="K919" s="845"/>
      <c r="L919" s="806"/>
    </row>
    <row r="920">
      <c r="A920" s="847"/>
      <c r="B920" s="821"/>
      <c r="C920" s="821"/>
      <c r="D920" s="821"/>
      <c r="E920" s="839"/>
      <c r="F920" s="839"/>
      <c r="G920" s="806"/>
      <c r="H920" s="812"/>
      <c r="I920" s="845"/>
      <c r="J920" s="845"/>
      <c r="K920" s="845"/>
      <c r="L920" s="806"/>
    </row>
    <row r="921">
      <c r="A921" s="847"/>
      <c r="B921" s="821"/>
      <c r="C921" s="821"/>
      <c r="D921" s="821"/>
      <c r="E921" s="839"/>
      <c r="F921" s="839"/>
      <c r="G921" s="806"/>
      <c r="H921" s="812"/>
      <c r="I921" s="845"/>
      <c r="J921" s="845"/>
      <c r="K921" s="845"/>
      <c r="L921" s="806"/>
    </row>
    <row r="922">
      <c r="A922" s="847"/>
      <c r="B922" s="821"/>
      <c r="C922" s="821"/>
      <c r="D922" s="821"/>
      <c r="E922" s="839"/>
      <c r="F922" s="839"/>
      <c r="G922" s="806"/>
      <c r="H922" s="812"/>
      <c r="I922" s="845"/>
      <c r="J922" s="845"/>
      <c r="K922" s="845"/>
      <c r="L922" s="806"/>
    </row>
    <row r="923">
      <c r="A923" s="847"/>
      <c r="B923" s="821"/>
      <c r="C923" s="821"/>
      <c r="D923" s="821"/>
      <c r="E923" s="839"/>
      <c r="F923" s="839"/>
      <c r="G923" s="806"/>
      <c r="H923" s="812"/>
      <c r="I923" s="845"/>
      <c r="J923" s="845"/>
      <c r="K923" s="845"/>
      <c r="L923" s="806"/>
    </row>
    <row r="924">
      <c r="A924" s="847"/>
      <c r="B924" s="821"/>
      <c r="C924" s="821"/>
      <c r="D924" s="821"/>
      <c r="E924" s="839"/>
      <c r="F924" s="839"/>
      <c r="G924" s="806"/>
      <c r="H924" s="812"/>
      <c r="I924" s="845"/>
      <c r="J924" s="845"/>
      <c r="K924" s="845"/>
      <c r="L924" s="806"/>
    </row>
    <row r="925">
      <c r="A925" s="847"/>
      <c r="B925" s="821"/>
      <c r="C925" s="821"/>
      <c r="D925" s="821"/>
      <c r="E925" s="839"/>
      <c r="F925" s="839"/>
      <c r="G925" s="806"/>
      <c r="H925" s="812"/>
      <c r="I925" s="845"/>
      <c r="J925" s="845"/>
      <c r="K925" s="845"/>
      <c r="L925" s="806"/>
    </row>
    <row r="926">
      <c r="A926" s="847"/>
      <c r="B926" s="821"/>
      <c r="C926" s="821"/>
      <c r="D926" s="821"/>
      <c r="E926" s="839"/>
      <c r="F926" s="839"/>
      <c r="G926" s="806"/>
      <c r="H926" s="812"/>
      <c r="I926" s="845"/>
      <c r="J926" s="845"/>
      <c r="K926" s="845"/>
      <c r="L926" s="806"/>
    </row>
    <row r="927">
      <c r="A927" s="847"/>
      <c r="B927" s="821"/>
      <c r="C927" s="821"/>
      <c r="D927" s="821"/>
      <c r="E927" s="839"/>
      <c r="F927" s="839"/>
      <c r="G927" s="806"/>
      <c r="H927" s="812"/>
      <c r="I927" s="845"/>
      <c r="J927" s="845"/>
      <c r="K927" s="845"/>
      <c r="L927" s="806"/>
    </row>
    <row r="928">
      <c r="A928" s="847"/>
      <c r="B928" s="821"/>
      <c r="C928" s="821"/>
      <c r="D928" s="821"/>
      <c r="E928" s="839"/>
      <c r="F928" s="839"/>
      <c r="G928" s="806"/>
      <c r="H928" s="812"/>
      <c r="I928" s="845"/>
      <c r="J928" s="845"/>
      <c r="K928" s="845"/>
      <c r="L928" s="806"/>
    </row>
    <row r="929">
      <c r="A929" s="847"/>
      <c r="B929" s="821"/>
      <c r="C929" s="821"/>
      <c r="D929" s="821"/>
      <c r="E929" s="839"/>
      <c r="F929" s="839"/>
      <c r="G929" s="806"/>
      <c r="H929" s="812"/>
      <c r="I929" s="845"/>
      <c r="J929" s="845"/>
      <c r="K929" s="845"/>
      <c r="L929" s="806"/>
    </row>
    <row r="930">
      <c r="A930" s="847"/>
      <c r="B930" s="821"/>
      <c r="C930" s="821"/>
      <c r="D930" s="821"/>
      <c r="E930" s="839"/>
      <c r="F930" s="839"/>
      <c r="G930" s="806"/>
      <c r="H930" s="812"/>
      <c r="I930" s="845"/>
      <c r="J930" s="845"/>
      <c r="K930" s="845"/>
      <c r="L930" s="806"/>
    </row>
    <row r="931">
      <c r="A931" s="847"/>
      <c r="B931" s="821"/>
      <c r="C931" s="821"/>
      <c r="D931" s="821"/>
      <c r="E931" s="839"/>
      <c r="F931" s="839"/>
      <c r="G931" s="806"/>
      <c r="H931" s="812"/>
      <c r="I931" s="845"/>
      <c r="J931" s="845"/>
      <c r="K931" s="845"/>
      <c r="L931" s="806"/>
    </row>
    <row r="932">
      <c r="A932" s="847"/>
      <c r="B932" s="821"/>
      <c r="C932" s="821"/>
      <c r="D932" s="821"/>
      <c r="E932" s="839"/>
      <c r="F932" s="839"/>
      <c r="G932" s="806"/>
      <c r="H932" s="812"/>
      <c r="I932" s="845"/>
      <c r="J932" s="845"/>
      <c r="K932" s="845"/>
      <c r="L932" s="806"/>
    </row>
    <row r="933">
      <c r="A933" s="847"/>
      <c r="B933" s="821"/>
      <c r="C933" s="821"/>
      <c r="D933" s="821"/>
      <c r="E933" s="839"/>
      <c r="F933" s="839"/>
      <c r="G933" s="806"/>
      <c r="H933" s="812"/>
      <c r="I933" s="845"/>
      <c r="J933" s="845"/>
      <c r="K933" s="845"/>
      <c r="L933" s="806"/>
    </row>
    <row r="934">
      <c r="A934" s="847"/>
      <c r="B934" s="821"/>
      <c r="C934" s="821"/>
      <c r="D934" s="821"/>
      <c r="E934" s="839"/>
      <c r="F934" s="839"/>
      <c r="G934" s="806"/>
      <c r="H934" s="812"/>
      <c r="I934" s="845"/>
      <c r="J934" s="845"/>
      <c r="K934" s="845"/>
      <c r="L934" s="806"/>
    </row>
    <row r="935">
      <c r="A935" s="847"/>
      <c r="B935" s="821"/>
      <c r="C935" s="821"/>
      <c r="D935" s="821"/>
      <c r="E935" s="839"/>
      <c r="F935" s="839"/>
      <c r="G935" s="806"/>
      <c r="H935" s="812"/>
      <c r="I935" s="845"/>
      <c r="J935" s="845"/>
      <c r="K935" s="845"/>
      <c r="L935" s="806"/>
    </row>
    <row r="936">
      <c r="A936" s="847"/>
      <c r="B936" s="821"/>
      <c r="C936" s="821"/>
      <c r="D936" s="821"/>
      <c r="E936" s="839"/>
      <c r="F936" s="839"/>
      <c r="G936" s="806"/>
      <c r="H936" s="812"/>
      <c r="I936" s="845"/>
      <c r="J936" s="845"/>
      <c r="K936" s="845"/>
      <c r="L936" s="806"/>
    </row>
    <row r="937">
      <c r="A937" s="847"/>
      <c r="B937" s="821"/>
      <c r="C937" s="821"/>
      <c r="D937" s="821"/>
      <c r="E937" s="839"/>
      <c r="F937" s="839"/>
      <c r="G937" s="806"/>
      <c r="H937" s="812"/>
      <c r="I937" s="845"/>
      <c r="J937" s="845"/>
      <c r="K937" s="845"/>
      <c r="L937" s="806"/>
    </row>
    <row r="938">
      <c r="A938" s="847"/>
      <c r="B938" s="821"/>
      <c r="C938" s="821"/>
      <c r="D938" s="821"/>
      <c r="E938" s="839"/>
      <c r="F938" s="839"/>
      <c r="G938" s="806"/>
      <c r="H938" s="812"/>
      <c r="I938" s="845"/>
      <c r="J938" s="845"/>
      <c r="K938" s="845"/>
      <c r="L938" s="806"/>
    </row>
    <row r="939">
      <c r="A939" s="847"/>
      <c r="B939" s="821"/>
      <c r="C939" s="821"/>
      <c r="D939" s="821"/>
      <c r="E939" s="839"/>
      <c r="F939" s="839"/>
      <c r="G939" s="806"/>
      <c r="H939" s="812"/>
      <c r="I939" s="845"/>
      <c r="J939" s="845"/>
      <c r="K939" s="845"/>
      <c r="L939" s="806"/>
    </row>
    <row r="940">
      <c r="A940" s="847"/>
      <c r="B940" s="821"/>
      <c r="C940" s="821"/>
      <c r="D940" s="821"/>
      <c r="E940" s="839"/>
      <c r="F940" s="839"/>
      <c r="G940" s="806"/>
      <c r="H940" s="812"/>
      <c r="I940" s="845"/>
      <c r="J940" s="845"/>
      <c r="K940" s="845"/>
      <c r="L940" s="806"/>
    </row>
    <row r="941">
      <c r="A941" s="847"/>
      <c r="B941" s="821"/>
      <c r="C941" s="821"/>
      <c r="D941" s="821"/>
      <c r="E941" s="839"/>
      <c r="F941" s="839"/>
      <c r="G941" s="806"/>
      <c r="H941" s="812"/>
      <c r="I941" s="845"/>
      <c r="J941" s="845"/>
      <c r="K941" s="845"/>
      <c r="L941" s="806"/>
    </row>
    <row r="942">
      <c r="A942" s="847"/>
      <c r="B942" s="821"/>
      <c r="C942" s="821"/>
      <c r="D942" s="821"/>
      <c r="E942" s="839"/>
      <c r="F942" s="839"/>
      <c r="G942" s="806"/>
      <c r="H942" s="812"/>
      <c r="I942" s="845"/>
      <c r="J942" s="845"/>
      <c r="K942" s="845"/>
      <c r="L942" s="806"/>
    </row>
    <row r="943">
      <c r="A943" s="847"/>
      <c r="B943" s="821"/>
      <c r="C943" s="821"/>
      <c r="D943" s="821"/>
      <c r="E943" s="839"/>
      <c r="F943" s="839"/>
      <c r="G943" s="806"/>
      <c r="H943" s="812"/>
      <c r="I943" s="845"/>
      <c r="J943" s="845"/>
      <c r="K943" s="845"/>
      <c r="L943" s="806"/>
    </row>
    <row r="944">
      <c r="A944" s="847"/>
      <c r="B944" s="821"/>
      <c r="C944" s="821"/>
      <c r="D944" s="821"/>
      <c r="E944" s="839"/>
      <c r="F944" s="839"/>
      <c r="G944" s="806"/>
      <c r="H944" s="812"/>
      <c r="I944" s="845"/>
      <c r="J944" s="845"/>
      <c r="K944" s="845"/>
      <c r="L944" s="806"/>
    </row>
    <row r="945">
      <c r="A945" s="847"/>
      <c r="B945" s="821"/>
      <c r="C945" s="821"/>
      <c r="D945" s="821"/>
      <c r="E945" s="839"/>
      <c r="F945" s="839"/>
      <c r="G945" s="806"/>
      <c r="H945" s="812"/>
      <c r="I945" s="845"/>
      <c r="J945" s="845"/>
      <c r="K945" s="845"/>
      <c r="L945" s="806"/>
    </row>
    <row r="946">
      <c r="A946" s="847"/>
      <c r="B946" s="821"/>
      <c r="C946" s="821"/>
      <c r="D946" s="821"/>
      <c r="E946" s="839"/>
      <c r="F946" s="839"/>
      <c r="G946" s="806"/>
      <c r="H946" s="812"/>
      <c r="I946" s="845"/>
      <c r="J946" s="845"/>
      <c r="K946" s="845"/>
      <c r="L946" s="806"/>
    </row>
    <row r="947">
      <c r="A947" s="847"/>
      <c r="B947" s="821"/>
      <c r="C947" s="821"/>
      <c r="D947" s="821"/>
      <c r="E947" s="839"/>
      <c r="F947" s="839"/>
      <c r="G947" s="806"/>
      <c r="H947" s="812"/>
      <c r="I947" s="845"/>
      <c r="J947" s="845"/>
      <c r="K947" s="845"/>
      <c r="L947" s="806"/>
    </row>
    <row r="948">
      <c r="A948" s="847"/>
      <c r="B948" s="821"/>
      <c r="C948" s="821"/>
      <c r="D948" s="821"/>
      <c r="E948" s="839"/>
      <c r="F948" s="839"/>
      <c r="G948" s="806"/>
      <c r="H948" s="812"/>
      <c r="I948" s="845"/>
      <c r="J948" s="845"/>
      <c r="K948" s="845"/>
      <c r="L948" s="806"/>
    </row>
    <row r="949">
      <c r="A949" s="847"/>
      <c r="B949" s="821"/>
      <c r="C949" s="821"/>
      <c r="D949" s="821"/>
      <c r="E949" s="839"/>
      <c r="F949" s="839"/>
      <c r="G949" s="806"/>
      <c r="H949" s="812"/>
      <c r="I949" s="845"/>
      <c r="J949" s="845"/>
      <c r="K949" s="845"/>
      <c r="L949" s="806"/>
    </row>
    <row r="950">
      <c r="A950" s="847"/>
      <c r="B950" s="821"/>
      <c r="C950" s="821"/>
      <c r="D950" s="821"/>
      <c r="E950" s="839"/>
      <c r="F950" s="839"/>
      <c r="G950" s="806"/>
      <c r="H950" s="812"/>
      <c r="I950" s="845"/>
      <c r="J950" s="845"/>
      <c r="K950" s="845"/>
      <c r="L950" s="806"/>
    </row>
    <row r="951">
      <c r="A951" s="847"/>
      <c r="B951" s="821"/>
      <c r="C951" s="821"/>
      <c r="D951" s="821"/>
      <c r="E951" s="839"/>
      <c r="F951" s="839"/>
      <c r="G951" s="806"/>
      <c r="H951" s="812"/>
      <c r="I951" s="845"/>
      <c r="J951" s="845"/>
      <c r="K951" s="845"/>
      <c r="L951" s="806"/>
    </row>
    <row r="952">
      <c r="A952" s="847"/>
      <c r="B952" s="821"/>
      <c r="C952" s="821"/>
      <c r="D952" s="821"/>
      <c r="E952" s="839"/>
      <c r="F952" s="839"/>
      <c r="G952" s="806"/>
      <c r="H952" s="812"/>
      <c r="I952" s="845"/>
      <c r="J952" s="845"/>
      <c r="K952" s="845"/>
      <c r="L952" s="806"/>
    </row>
    <row r="953">
      <c r="A953" s="847"/>
      <c r="B953" s="821"/>
      <c r="C953" s="821"/>
      <c r="D953" s="821"/>
      <c r="E953" s="839"/>
      <c r="F953" s="839"/>
      <c r="G953" s="806"/>
      <c r="H953" s="812"/>
      <c r="I953" s="845"/>
      <c r="J953" s="845"/>
      <c r="K953" s="845"/>
      <c r="L953" s="806"/>
    </row>
    <row r="954">
      <c r="A954" s="847"/>
      <c r="B954" s="821"/>
      <c r="C954" s="821"/>
      <c r="D954" s="821"/>
      <c r="E954" s="839"/>
      <c r="F954" s="839"/>
      <c r="G954" s="806"/>
      <c r="H954" s="812"/>
      <c r="I954" s="845"/>
      <c r="J954" s="845"/>
      <c r="K954" s="845"/>
      <c r="L954" s="806"/>
    </row>
    <row r="955">
      <c r="A955" s="847"/>
      <c r="B955" s="821"/>
      <c r="C955" s="821"/>
      <c r="D955" s="821"/>
      <c r="E955" s="839"/>
      <c r="F955" s="839"/>
      <c r="G955" s="806"/>
      <c r="H955" s="812"/>
      <c r="I955" s="845"/>
      <c r="J955" s="845"/>
      <c r="K955" s="845"/>
      <c r="L955" s="806"/>
    </row>
    <row r="956">
      <c r="A956" s="847"/>
      <c r="B956" s="821"/>
      <c r="C956" s="821"/>
      <c r="D956" s="821"/>
      <c r="E956" s="839"/>
      <c r="F956" s="839"/>
      <c r="G956" s="806"/>
      <c r="H956" s="812"/>
      <c r="I956" s="845"/>
      <c r="J956" s="845"/>
      <c r="K956" s="845"/>
      <c r="L956" s="806"/>
    </row>
    <row r="957">
      <c r="A957" s="847"/>
      <c r="B957" s="821"/>
      <c r="C957" s="821"/>
      <c r="D957" s="821"/>
      <c r="E957" s="839"/>
      <c r="F957" s="839"/>
      <c r="G957" s="806"/>
      <c r="H957" s="812"/>
      <c r="I957" s="845"/>
      <c r="J957" s="845"/>
      <c r="K957" s="845"/>
      <c r="L957" s="806"/>
    </row>
    <row r="958">
      <c r="A958" s="847"/>
      <c r="B958" s="821"/>
      <c r="C958" s="821"/>
      <c r="D958" s="821"/>
      <c r="E958" s="839"/>
      <c r="F958" s="839"/>
      <c r="G958" s="806"/>
      <c r="H958" s="812"/>
      <c r="I958" s="845"/>
      <c r="J958" s="845"/>
      <c r="K958" s="845"/>
      <c r="L958" s="806"/>
    </row>
    <row r="959">
      <c r="A959" s="847"/>
      <c r="B959" s="821"/>
      <c r="C959" s="821"/>
      <c r="D959" s="821"/>
      <c r="E959" s="839"/>
      <c r="F959" s="839"/>
      <c r="G959" s="806"/>
      <c r="H959" s="812"/>
      <c r="I959" s="845"/>
      <c r="J959" s="845"/>
      <c r="K959" s="845"/>
      <c r="L959" s="806"/>
    </row>
    <row r="960">
      <c r="A960" s="847"/>
      <c r="B960" s="821"/>
      <c r="C960" s="821"/>
      <c r="D960" s="821"/>
      <c r="E960" s="839"/>
      <c r="F960" s="839"/>
      <c r="G960" s="806"/>
      <c r="H960" s="812"/>
      <c r="I960" s="845"/>
      <c r="J960" s="845"/>
      <c r="K960" s="845"/>
      <c r="L960" s="806"/>
    </row>
    <row r="961">
      <c r="A961" s="847"/>
      <c r="B961" s="821"/>
      <c r="C961" s="821"/>
      <c r="D961" s="821"/>
      <c r="E961" s="839"/>
      <c r="F961" s="839"/>
      <c r="G961" s="806"/>
      <c r="H961" s="812"/>
      <c r="I961" s="845"/>
      <c r="J961" s="845"/>
      <c r="K961" s="845"/>
      <c r="L961" s="806"/>
    </row>
    <row r="962">
      <c r="A962" s="847"/>
      <c r="B962" s="821"/>
      <c r="C962" s="821"/>
      <c r="D962" s="821"/>
      <c r="E962" s="839"/>
      <c r="F962" s="839"/>
      <c r="G962" s="806"/>
      <c r="H962" s="812"/>
      <c r="I962" s="845"/>
      <c r="J962" s="845"/>
      <c r="K962" s="845"/>
      <c r="L962" s="806"/>
    </row>
    <row r="963">
      <c r="A963" s="847"/>
      <c r="B963" s="821"/>
      <c r="C963" s="821"/>
      <c r="D963" s="821"/>
      <c r="E963" s="839"/>
      <c r="F963" s="839"/>
      <c r="G963" s="806"/>
      <c r="H963" s="812"/>
      <c r="I963" s="845"/>
      <c r="J963" s="845"/>
      <c r="K963" s="845"/>
      <c r="L963" s="806"/>
    </row>
    <row r="964">
      <c r="A964" s="847"/>
      <c r="B964" s="821"/>
      <c r="C964" s="821"/>
      <c r="D964" s="821"/>
      <c r="E964" s="839"/>
      <c r="F964" s="839"/>
      <c r="G964" s="806"/>
      <c r="H964" s="812"/>
      <c r="I964" s="845"/>
      <c r="J964" s="845"/>
      <c r="K964" s="845"/>
      <c r="L964" s="806"/>
    </row>
    <row r="965">
      <c r="A965" s="847"/>
      <c r="B965" s="821"/>
      <c r="C965" s="821"/>
      <c r="D965" s="821"/>
      <c r="E965" s="839"/>
      <c r="F965" s="839"/>
      <c r="G965" s="806"/>
      <c r="H965" s="812"/>
      <c r="I965" s="845"/>
      <c r="J965" s="845"/>
      <c r="K965" s="845"/>
      <c r="L965" s="806"/>
    </row>
    <row r="966">
      <c r="A966" s="847"/>
      <c r="B966" s="821"/>
      <c r="C966" s="821"/>
      <c r="D966" s="821"/>
      <c r="E966" s="839"/>
      <c r="F966" s="839"/>
      <c r="G966" s="806"/>
      <c r="H966" s="812"/>
      <c r="I966" s="845"/>
      <c r="J966" s="845"/>
      <c r="K966" s="845"/>
      <c r="L966" s="806"/>
    </row>
    <row r="967">
      <c r="A967" s="847"/>
      <c r="B967" s="821"/>
      <c r="C967" s="821"/>
      <c r="D967" s="821"/>
      <c r="E967" s="839"/>
      <c r="F967" s="839"/>
      <c r="G967" s="806"/>
      <c r="H967" s="812"/>
      <c r="I967" s="845"/>
      <c r="J967" s="845"/>
      <c r="K967" s="845"/>
      <c r="L967" s="806"/>
    </row>
    <row r="968">
      <c r="A968" s="847"/>
      <c r="B968" s="821"/>
      <c r="C968" s="821"/>
      <c r="D968" s="821"/>
      <c r="E968" s="839"/>
      <c r="F968" s="839"/>
      <c r="G968" s="806"/>
      <c r="H968" s="812"/>
      <c r="I968" s="845"/>
      <c r="J968" s="845"/>
      <c r="K968" s="845"/>
      <c r="L968" s="806"/>
    </row>
    <row r="969">
      <c r="A969" s="847"/>
      <c r="B969" s="821"/>
      <c r="C969" s="821"/>
      <c r="D969" s="821"/>
      <c r="E969" s="839"/>
      <c r="F969" s="839"/>
      <c r="G969" s="806"/>
      <c r="H969" s="812"/>
      <c r="I969" s="845"/>
      <c r="J969" s="845"/>
      <c r="K969" s="845"/>
      <c r="L969" s="806"/>
    </row>
    <row r="970">
      <c r="A970" s="847"/>
      <c r="B970" s="821"/>
      <c r="C970" s="821"/>
      <c r="D970" s="821"/>
      <c r="E970" s="839"/>
      <c r="F970" s="839"/>
      <c r="G970" s="806"/>
      <c r="H970" s="812"/>
      <c r="I970" s="845"/>
      <c r="J970" s="845"/>
      <c r="K970" s="845"/>
      <c r="L970" s="806"/>
    </row>
    <row r="971">
      <c r="A971" s="847"/>
      <c r="B971" s="821"/>
      <c r="C971" s="821"/>
      <c r="D971" s="821"/>
      <c r="E971" s="839"/>
      <c r="F971" s="839"/>
      <c r="G971" s="806"/>
      <c r="H971" s="812"/>
      <c r="I971" s="845"/>
      <c r="J971" s="845"/>
      <c r="K971" s="845"/>
      <c r="L971" s="806"/>
    </row>
    <row r="972">
      <c r="A972" s="847"/>
      <c r="B972" s="821"/>
      <c r="C972" s="821"/>
      <c r="D972" s="821"/>
      <c r="E972" s="839"/>
      <c r="F972" s="839"/>
      <c r="G972" s="806"/>
      <c r="H972" s="812"/>
      <c r="I972" s="845"/>
      <c r="J972" s="845"/>
      <c r="K972" s="845"/>
      <c r="L972" s="806"/>
    </row>
    <row r="973">
      <c r="A973" s="847"/>
      <c r="B973" s="821"/>
      <c r="C973" s="821"/>
      <c r="D973" s="821"/>
      <c r="E973" s="839"/>
      <c r="F973" s="839"/>
      <c r="G973" s="806"/>
      <c r="H973" s="812"/>
      <c r="I973" s="845"/>
      <c r="J973" s="845"/>
      <c r="K973" s="845"/>
      <c r="L973" s="806"/>
    </row>
    <row r="974">
      <c r="A974" s="847"/>
      <c r="B974" s="821"/>
      <c r="C974" s="821"/>
      <c r="D974" s="821"/>
      <c r="E974" s="839"/>
      <c r="F974" s="839"/>
      <c r="G974" s="806"/>
      <c r="H974" s="812"/>
      <c r="I974" s="845"/>
      <c r="J974" s="845"/>
      <c r="K974" s="845"/>
      <c r="L974" s="806"/>
    </row>
    <row r="975">
      <c r="A975" s="847"/>
      <c r="B975" s="821"/>
      <c r="C975" s="821"/>
      <c r="D975" s="821"/>
      <c r="E975" s="839"/>
      <c r="F975" s="839"/>
      <c r="G975" s="806"/>
      <c r="H975" s="812"/>
      <c r="I975" s="845"/>
      <c r="J975" s="845"/>
      <c r="K975" s="845"/>
      <c r="L975" s="806"/>
    </row>
    <row r="976">
      <c r="A976" s="847"/>
      <c r="B976" s="821"/>
      <c r="C976" s="821"/>
      <c r="D976" s="821"/>
      <c r="E976" s="839"/>
      <c r="F976" s="839"/>
      <c r="G976" s="806"/>
      <c r="H976" s="812"/>
      <c r="I976" s="845"/>
      <c r="J976" s="845"/>
      <c r="K976" s="845"/>
      <c r="L976" s="806"/>
    </row>
    <row r="977">
      <c r="A977" s="847"/>
      <c r="B977" s="821"/>
      <c r="C977" s="821"/>
      <c r="D977" s="821"/>
      <c r="E977" s="839"/>
      <c r="F977" s="839"/>
      <c r="G977" s="806"/>
      <c r="H977" s="812"/>
      <c r="I977" s="845"/>
      <c r="J977" s="845"/>
      <c r="K977" s="845"/>
      <c r="L977" s="806"/>
    </row>
    <row r="978">
      <c r="A978" s="847"/>
      <c r="B978" s="821"/>
      <c r="C978" s="821"/>
      <c r="D978" s="821"/>
      <c r="E978" s="839"/>
      <c r="F978" s="839"/>
      <c r="G978" s="806"/>
      <c r="H978" s="812"/>
      <c r="I978" s="845"/>
      <c r="J978" s="845"/>
      <c r="K978" s="845"/>
      <c r="L978" s="806"/>
    </row>
    <row r="979">
      <c r="A979" s="847"/>
      <c r="B979" s="821"/>
      <c r="C979" s="821"/>
      <c r="D979" s="821"/>
      <c r="E979" s="839"/>
      <c r="F979" s="839"/>
      <c r="G979" s="806"/>
      <c r="H979" s="812"/>
      <c r="I979" s="845"/>
      <c r="J979" s="845"/>
      <c r="K979" s="845"/>
      <c r="L979" s="806"/>
    </row>
    <row r="980">
      <c r="A980" s="847"/>
      <c r="B980" s="821"/>
      <c r="C980" s="821"/>
      <c r="D980" s="821"/>
      <c r="E980" s="839"/>
      <c r="F980" s="839"/>
      <c r="G980" s="806"/>
      <c r="H980" s="812"/>
      <c r="I980" s="845"/>
      <c r="J980" s="845"/>
      <c r="K980" s="845"/>
      <c r="L980" s="806"/>
    </row>
    <row r="981">
      <c r="A981" s="847"/>
      <c r="B981" s="821"/>
      <c r="C981" s="821"/>
      <c r="D981" s="821"/>
      <c r="E981" s="839"/>
      <c r="F981" s="839"/>
      <c r="G981" s="806"/>
      <c r="H981" s="812"/>
      <c r="I981" s="845"/>
      <c r="J981" s="845"/>
      <c r="K981" s="845"/>
      <c r="L981" s="806"/>
    </row>
    <row r="982">
      <c r="A982" s="847"/>
      <c r="B982" s="821"/>
      <c r="C982" s="821"/>
      <c r="D982" s="821"/>
      <c r="E982" s="839"/>
      <c r="F982" s="839"/>
      <c r="G982" s="806"/>
      <c r="H982" s="812"/>
      <c r="I982" s="845"/>
      <c r="J982" s="845"/>
      <c r="K982" s="845"/>
      <c r="L982" s="806"/>
    </row>
    <row r="983">
      <c r="A983" s="847"/>
      <c r="B983" s="821"/>
      <c r="C983" s="821"/>
      <c r="D983" s="821"/>
      <c r="E983" s="839"/>
      <c r="F983" s="839"/>
      <c r="G983" s="806"/>
      <c r="H983" s="812"/>
      <c r="I983" s="845"/>
      <c r="J983" s="845"/>
      <c r="K983" s="845"/>
      <c r="L983" s="806"/>
    </row>
    <row r="984">
      <c r="A984" s="847"/>
      <c r="B984" s="821"/>
      <c r="C984" s="821"/>
      <c r="D984" s="821"/>
      <c r="E984" s="839"/>
      <c r="F984" s="839"/>
      <c r="G984" s="806"/>
      <c r="H984" s="812"/>
      <c r="I984" s="845"/>
      <c r="J984" s="845"/>
      <c r="K984" s="845"/>
      <c r="L984" s="806"/>
    </row>
    <row r="985">
      <c r="A985" s="847"/>
      <c r="B985" s="821"/>
      <c r="C985" s="821"/>
      <c r="D985" s="821"/>
      <c r="E985" s="839"/>
      <c r="F985" s="839"/>
      <c r="G985" s="806"/>
      <c r="H985" s="812"/>
      <c r="I985" s="845"/>
      <c r="J985" s="845"/>
      <c r="K985" s="845"/>
      <c r="L985" s="806"/>
    </row>
    <row r="986">
      <c r="A986" s="847"/>
      <c r="B986" s="821"/>
      <c r="C986" s="821"/>
      <c r="D986" s="821"/>
      <c r="E986" s="839"/>
      <c r="F986" s="839"/>
      <c r="G986" s="806"/>
      <c r="H986" s="812"/>
      <c r="I986" s="845"/>
      <c r="J986" s="845"/>
      <c r="K986" s="845"/>
      <c r="L986" s="806"/>
    </row>
    <row r="987">
      <c r="A987" s="847"/>
      <c r="B987" s="821"/>
      <c r="C987" s="821"/>
      <c r="D987" s="821"/>
      <c r="E987" s="839"/>
      <c r="F987" s="839"/>
      <c r="G987" s="806"/>
      <c r="H987" s="812"/>
      <c r="I987" s="845"/>
      <c r="J987" s="845"/>
      <c r="K987" s="845"/>
      <c r="L987" s="806"/>
    </row>
    <row r="988">
      <c r="A988" s="847"/>
      <c r="B988" s="821"/>
      <c r="C988" s="821"/>
      <c r="D988" s="821"/>
      <c r="E988" s="839"/>
      <c r="F988" s="839"/>
      <c r="G988" s="806"/>
      <c r="H988" s="812"/>
      <c r="I988" s="845"/>
      <c r="J988" s="845"/>
      <c r="K988" s="845"/>
      <c r="L988" s="806"/>
    </row>
    <row r="989">
      <c r="A989" s="847"/>
      <c r="B989" s="821"/>
      <c r="C989" s="821"/>
      <c r="D989" s="821"/>
      <c r="E989" s="839"/>
      <c r="F989" s="839"/>
      <c r="G989" s="806"/>
      <c r="H989" s="812"/>
      <c r="I989" s="845"/>
      <c r="J989" s="845"/>
      <c r="K989" s="845"/>
      <c r="L989" s="806"/>
    </row>
    <row r="990">
      <c r="A990" s="847"/>
      <c r="B990" s="821"/>
      <c r="C990" s="821"/>
      <c r="D990" s="821"/>
      <c r="E990" s="839"/>
      <c r="F990" s="839"/>
      <c r="G990" s="806"/>
      <c r="I990" s="852"/>
      <c r="J990" s="852"/>
      <c r="K990" s="852"/>
      <c r="L990" s="844"/>
    </row>
    <row r="991">
      <c r="A991" s="847"/>
      <c r="B991" s="821"/>
      <c r="C991" s="821"/>
      <c r="D991" s="821"/>
      <c r="E991" s="839"/>
      <c r="F991" s="839"/>
      <c r="G991" s="806"/>
      <c r="I991" s="852"/>
      <c r="J991" s="852"/>
      <c r="K991" s="852"/>
      <c r="L991" s="844"/>
    </row>
    <row r="992">
      <c r="A992" s="847"/>
      <c r="B992" s="821"/>
      <c r="C992" s="821"/>
      <c r="D992" s="821"/>
      <c r="E992" s="839"/>
      <c r="F992" s="839"/>
      <c r="G992" s="806"/>
      <c r="I992" s="852"/>
      <c r="J992" s="852"/>
      <c r="K992" s="852"/>
      <c r="L992" s="844"/>
    </row>
    <row r="993">
      <c r="A993" s="847"/>
      <c r="B993" s="821"/>
      <c r="C993" s="821"/>
      <c r="D993" s="821"/>
      <c r="E993" s="839"/>
      <c r="F993" s="839"/>
      <c r="G993" s="806"/>
      <c r="I993" s="852"/>
      <c r="J993" s="852"/>
      <c r="K993" s="852"/>
      <c r="L993" s="844"/>
    </row>
    <row r="994">
      <c r="A994" s="847"/>
      <c r="B994" s="821"/>
      <c r="C994" s="821"/>
      <c r="D994" s="821"/>
      <c r="E994" s="839"/>
      <c r="F994" s="839"/>
      <c r="G994" s="806"/>
      <c r="I994" s="852"/>
      <c r="J994" s="852"/>
      <c r="K994" s="852"/>
      <c r="L994" s="844"/>
    </row>
    <row r="995">
      <c r="A995" s="847"/>
      <c r="B995" s="821"/>
      <c r="C995" s="821"/>
      <c r="D995" s="821"/>
      <c r="E995" s="839"/>
      <c r="F995" s="839"/>
      <c r="G995" s="806"/>
      <c r="I995" s="852"/>
      <c r="J995" s="852"/>
      <c r="K995" s="852"/>
      <c r="L995" s="844"/>
    </row>
    <row r="996">
      <c r="A996" s="847"/>
      <c r="B996" s="821"/>
      <c r="C996" s="821"/>
      <c r="D996" s="821"/>
      <c r="E996" s="839"/>
      <c r="F996" s="839"/>
      <c r="G996" s="806"/>
      <c r="I996" s="852"/>
      <c r="J996" s="852"/>
      <c r="K996" s="852"/>
      <c r="L996" s="844"/>
    </row>
    <row r="997">
      <c r="A997" s="847"/>
      <c r="B997" s="821"/>
      <c r="C997" s="821"/>
      <c r="D997" s="821"/>
      <c r="E997" s="839"/>
      <c r="F997" s="839"/>
      <c r="G997" s="806"/>
      <c r="I997" s="852"/>
      <c r="J997" s="852"/>
      <c r="K997" s="852"/>
      <c r="L997" s="844"/>
    </row>
    <row r="998">
      <c r="A998" s="847"/>
      <c r="B998" s="821"/>
      <c r="C998" s="821"/>
      <c r="D998" s="821"/>
      <c r="E998" s="839"/>
      <c r="F998" s="839"/>
      <c r="G998" s="806"/>
      <c r="I998" s="852"/>
      <c r="J998" s="852"/>
      <c r="K998" s="852"/>
      <c r="L998" s="844"/>
    </row>
    <row r="999">
      <c r="A999" s="847"/>
      <c r="B999" s="821"/>
      <c r="C999" s="821"/>
      <c r="D999" s="821"/>
      <c r="E999" s="839"/>
      <c r="F999" s="839"/>
      <c r="G999" s="806"/>
      <c r="I999" s="852"/>
      <c r="J999" s="852"/>
      <c r="K999" s="852"/>
      <c r="L999" s="844"/>
    </row>
    <row r="1000">
      <c r="A1000" s="847"/>
      <c r="B1000" s="821"/>
      <c r="C1000" s="821"/>
      <c r="D1000" s="821"/>
      <c r="E1000" s="839"/>
      <c r="F1000" s="839"/>
      <c r="G1000" s="806"/>
      <c r="I1000" s="852"/>
      <c r="J1000" s="852"/>
      <c r="K1000" s="852"/>
      <c r="L1000" s="844"/>
    </row>
  </sheetData>
  <conditionalFormatting sqref="A1:A1000">
    <cfRule type="timePeriod" dxfId="17" priority="1" timePeriod="today"/>
  </conditionalFormatting>
  <conditionalFormatting sqref="B1:B1000">
    <cfRule type="containsText" dxfId="1" priority="2" operator="containsText" text="depos">
      <formula>NOT(ISERROR(SEARCH(("depos"),(B1))))</formula>
    </cfRule>
  </conditionalFormatting>
  <conditionalFormatting sqref="B1:B1000">
    <cfRule type="containsText" dxfId="23" priority="3" operator="containsText" text="with">
      <formula>NOT(ISERROR(SEARCH(("with"),(B1))))</formula>
    </cfRule>
  </conditionalFormatting>
  <dataValidations>
    <dataValidation type="list" allowBlank="1" sqref="B2:B1000">
      <formula1>"DEPOSIT,WITHDRAWAL"</formula1>
    </dataValidation>
    <dataValidation type="list" allowBlank="1" sqref="C2:C1000">
      <formula1>$H$18:$H$28</formula1>
    </dataValidation>
    <dataValidation type="list" allowBlank="1" sqref="D2:D1000">
      <formula1>REPORT!$A$2:$A$15</formula1>
    </dataValidation>
  </dataValidations>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43"/>
    <col customWidth="1" min="6" max="6" width="38.43"/>
    <col customWidth="1" min="7" max="7" width="34.29"/>
  </cols>
  <sheetData>
    <row r="1">
      <c r="A1" s="853" t="s">
        <v>140</v>
      </c>
      <c r="B1" s="853" t="s">
        <v>133</v>
      </c>
      <c r="F1" s="853" t="s">
        <v>1561</v>
      </c>
      <c r="G1" s="853" t="s">
        <v>1562</v>
      </c>
    </row>
    <row r="2">
      <c r="A2" s="853" t="s">
        <v>179</v>
      </c>
      <c r="B2" s="853" t="s">
        <v>166</v>
      </c>
      <c r="F2" s="853" t="s">
        <v>145</v>
      </c>
      <c r="G2" s="853" t="s">
        <v>1563</v>
      </c>
    </row>
    <row r="3">
      <c r="A3" s="853" t="s">
        <v>245</v>
      </c>
      <c r="F3" s="853" t="s">
        <v>1564</v>
      </c>
      <c r="G3" s="853" t="s">
        <v>1565</v>
      </c>
    </row>
    <row r="4">
      <c r="A4" s="853" t="s">
        <v>296</v>
      </c>
      <c r="F4" s="853" t="s">
        <v>1566</v>
      </c>
      <c r="G4" s="853" t="s">
        <v>1567</v>
      </c>
    </row>
    <row r="5">
      <c r="A5" s="853" t="s">
        <v>165</v>
      </c>
      <c r="F5" s="853" t="s">
        <v>350</v>
      </c>
      <c r="G5" s="853" t="s">
        <v>1568</v>
      </c>
    </row>
    <row r="6">
      <c r="A6" s="853" t="s">
        <v>142</v>
      </c>
      <c r="F6" s="853" t="s">
        <v>176</v>
      </c>
      <c r="G6" s="853" t="s">
        <v>1569</v>
      </c>
    </row>
    <row r="7">
      <c r="F7" s="853" t="s">
        <v>137</v>
      </c>
      <c r="G7" s="853" t="s">
        <v>1570</v>
      </c>
    </row>
    <row r="8">
      <c r="F8" s="853" t="s">
        <v>150</v>
      </c>
      <c r="G8" s="853" t="s">
        <v>1571</v>
      </c>
    </row>
    <row r="9">
      <c r="F9" s="853" t="s">
        <v>156</v>
      </c>
      <c r="G9" s="853" t="s">
        <v>1572</v>
      </c>
    </row>
    <row r="10">
      <c r="F10" s="853" t="s">
        <v>170</v>
      </c>
      <c r="G10" s="853" t="s">
        <v>1573</v>
      </c>
    </row>
    <row r="11">
      <c r="F11" s="853" t="s">
        <v>162</v>
      </c>
      <c r="G11" s="853" t="s">
        <v>1574</v>
      </c>
    </row>
    <row r="12">
      <c r="F12" s="853" t="s">
        <v>387</v>
      </c>
      <c r="G12" s="853" t="s">
        <v>1575</v>
      </c>
    </row>
    <row r="13">
      <c r="F13" s="853" t="s">
        <v>208</v>
      </c>
      <c r="G13" s="853" t="s">
        <v>1576</v>
      </c>
    </row>
    <row r="14">
      <c r="F14" s="853" t="s">
        <v>404</v>
      </c>
      <c r="G14" s="853" t="s">
        <v>1577</v>
      </c>
    </row>
    <row r="15">
      <c r="F15" s="853" t="s">
        <v>217</v>
      </c>
      <c r="G15" s="853" t="s">
        <v>1578</v>
      </c>
    </row>
    <row r="16">
      <c r="F16" s="853" t="s">
        <v>467</v>
      </c>
      <c r="G16" s="853" t="s">
        <v>1579</v>
      </c>
    </row>
    <row r="17">
      <c r="F17" s="853" t="s">
        <v>504</v>
      </c>
      <c r="G17" s="853" t="s">
        <v>1580</v>
      </c>
    </row>
    <row r="18">
      <c r="F18" s="853" t="s">
        <v>222</v>
      </c>
      <c r="G18" s="853" t="s">
        <v>1581</v>
      </c>
    </row>
    <row r="19">
      <c r="F19" s="853" t="s">
        <v>623</v>
      </c>
      <c r="G19" s="853" t="s">
        <v>1582</v>
      </c>
    </row>
    <row r="20">
      <c r="F20" s="853" t="s">
        <v>613</v>
      </c>
      <c r="G20" s="853" t="s">
        <v>1583</v>
      </c>
    </row>
    <row r="21">
      <c r="F21" s="853" t="s">
        <v>227</v>
      </c>
      <c r="G21" s="853" t="s">
        <v>1584</v>
      </c>
    </row>
    <row r="22">
      <c r="F22" s="853" t="s">
        <v>994</v>
      </c>
      <c r="G22" s="853" t="s">
        <v>1585</v>
      </c>
    </row>
    <row r="23">
      <c r="F23" s="853" t="s">
        <v>254</v>
      </c>
      <c r="G23" s="853" t="s">
        <v>1586</v>
      </c>
    </row>
    <row r="24">
      <c r="F24" s="853" t="s">
        <v>232</v>
      </c>
      <c r="G24" s="853" t="s">
        <v>1587</v>
      </c>
    </row>
    <row r="25">
      <c r="F25" s="853" t="s">
        <v>266</v>
      </c>
      <c r="G25" s="853" t="s">
        <v>1588</v>
      </c>
    </row>
    <row r="26">
      <c r="F26" s="853" t="s">
        <v>711</v>
      </c>
      <c r="G26" s="853" t="s">
        <v>1589</v>
      </c>
    </row>
    <row r="27">
      <c r="F27" s="853" t="s">
        <v>717</v>
      </c>
      <c r="G27" s="853" t="s">
        <v>1590</v>
      </c>
    </row>
    <row r="28">
      <c r="F28" s="853" t="s">
        <v>283</v>
      </c>
      <c r="G28" s="853" t="s">
        <v>1591</v>
      </c>
    </row>
    <row r="29">
      <c r="F29" s="853" t="s">
        <v>293</v>
      </c>
      <c r="G29" s="853" t="s">
        <v>1592</v>
      </c>
    </row>
    <row r="30">
      <c r="F30" s="853" t="s">
        <v>1593</v>
      </c>
      <c r="G30" s="853" t="s">
        <v>1594</v>
      </c>
    </row>
    <row r="31">
      <c r="F31" s="853" t="s">
        <v>288</v>
      </c>
      <c r="G31" s="853" t="s">
        <v>1595</v>
      </c>
    </row>
    <row r="32">
      <c r="F32" s="853" t="s">
        <v>779</v>
      </c>
      <c r="G32" s="853" t="s">
        <v>783</v>
      </c>
    </row>
    <row r="33">
      <c r="F33" s="853" t="s">
        <v>298</v>
      </c>
      <c r="G33" s="853" t="s">
        <v>1596</v>
      </c>
    </row>
    <row r="34">
      <c r="F34" s="853" t="s">
        <v>312</v>
      </c>
      <c r="G34" s="853" t="s">
        <v>1597</v>
      </c>
    </row>
    <row r="35">
      <c r="F35" s="853" t="s">
        <v>307</v>
      </c>
      <c r="G35" s="853" t="s">
        <v>1598</v>
      </c>
    </row>
    <row r="36">
      <c r="F36" s="853" t="s">
        <v>1201</v>
      </c>
      <c r="G36" s="853" t="s">
        <v>1599</v>
      </c>
    </row>
    <row r="37">
      <c r="F37" s="853" t="s">
        <v>764</v>
      </c>
      <c r="G37" s="853" t="s">
        <v>1600</v>
      </c>
    </row>
    <row r="38">
      <c r="F38" s="853" t="s">
        <v>320</v>
      </c>
      <c r="G38" s="853" t="s">
        <v>1601</v>
      </c>
    </row>
    <row r="39">
      <c r="F39" s="853" t="s">
        <v>334</v>
      </c>
      <c r="G39" s="853" t="s">
        <v>1602</v>
      </c>
    </row>
    <row r="40">
      <c r="F40" s="853" t="s">
        <v>787</v>
      </c>
      <c r="G40" s="853" t="s">
        <v>1603</v>
      </c>
    </row>
    <row r="41">
      <c r="F41" s="853" t="s">
        <v>1412</v>
      </c>
      <c r="G41" s="853" t="s">
        <v>1604</v>
      </c>
    </row>
    <row r="42">
      <c r="F42" s="853" t="s">
        <v>329</v>
      </c>
      <c r="G42" s="853" t="s">
        <v>1605</v>
      </c>
    </row>
  </sheetData>
  <drawing r:id="rId1"/>
</worksheet>
</file>